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<sst xmlns="http://schemas.openxmlformats.org/spreadsheetml/2006/main" count="18129" uniqueCount="1910">
  <si>
    <t>File opened</t>
  </si>
  <si>
    <t>2025-10-20 19:38:02</t>
  </si>
  <si>
    <t>Console s/n</t>
  </si>
  <si>
    <t>68C-702926</t>
  </si>
  <si>
    <t>Console ver</t>
  </si>
  <si>
    <t>Bluestem v.2.1.11</t>
  </si>
  <si>
    <t>Scripts ver</t>
  </si>
  <si>
    <t>2023.02  2.1.11, Jun 2023</t>
  </si>
  <si>
    <t>Head s/n</t>
  </si>
  <si>
    <t>68H-412916</t>
  </si>
  <si>
    <t>Head ver</t>
  </si>
  <si>
    <t>1.4.23</t>
  </si>
  <si>
    <t>Head cal</t>
  </si>
  <si>
    <t>{"oxygen": "21", "co2azero": "1.01726", "co2aspan1": "1.00161", "co2aspan2": "-0.039575", "co2aspan2a": "0.293526", "co2aspan2b": "0.290588", "co2aspanconc1": "2473", "co2aspanconc2": "301.4", "co2bzero": "1.00383", "co2bspan1": "1.00185", "co2bspan2": "-0.0412378", "co2bspan2a": "0.293842", "co2bspan2b": "0.290826", "co2bspanconc1": "2473", "co2bspanconc2": "301.4", "h2oazero": "1.0914", "h2oaspan1": "0.999576", "h2oaspan2": "0", "h2oaspan2a": "0.0691885", "h2oaspan2b": "0.0691591", "h2oaspanconc1": "11.66", "h2oaspanconc2": "0", "h2obzero": "1.07034", "h2obspan1": "0.995223", "h2obspan2": "0", "h2obspan2a": "0.0698144", "h2obspan2b": "0.0694809", "h2obspanconc1": "11.66", "h2obspanconc2": "0", "tazero": "0.115496", "tbzero": "0.222206", "flowmeterzero": "2.4886", "flowazero": "0.25398", "flowbzero": "0.2616", "chamberpressurezero": "2.64324", "ssa_ref": "35964.4", "ssb_ref": "33837.5"}</t>
  </si>
  <si>
    <t>Factory cal date</t>
  </si>
  <si>
    <t>23 Jan 2023</t>
  </si>
  <si>
    <t>CO2 rangematch</t>
  </si>
  <si>
    <t>Sun Oct 19 19:59</t>
  </si>
  <si>
    <t>H2O rangematch</t>
  </si>
  <si>
    <t>Sun Oct 19 20:07</t>
  </si>
  <si>
    <t>Chamber type</t>
  </si>
  <si>
    <t>6800-01A</t>
  </si>
  <si>
    <t>Chamber s/n</t>
  </si>
  <si>
    <t>MPF-742469</t>
  </si>
  <si>
    <t>Chamber rev</t>
  </si>
  <si>
    <t>0</t>
  </si>
  <si>
    <t>Chamber cal</t>
  </si>
  <si>
    <t>Fluorometer</t>
  </si>
  <si>
    <t>Flr. Version</t>
  </si>
  <si>
    <t>19:38:02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</si>
  <si>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</si>
  <si>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</si>
  <si>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</si>
  <si>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</si>
  <si>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</si>
  <si>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</si>
  <si>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</si>
  <si>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</si>
  <si>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</si>
  <si>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</si>
  <si>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</si>
  <si>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</si>
  <si>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</si>
  <si>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</si>
  <si>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</si>
  <si>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</si>
  <si>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UserDefCon</t>
  </si>
  <si>
    <t>machine</t>
  </si>
  <si>
    <t>yadi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</si>
  <si>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</si>
  <si>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</si>
  <si>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</si>
  <si>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</si>
  <si>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</si>
  <si>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</si>
  <si>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</si>
  <si>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</si>
  <si>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</si>
  <si>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</si>
  <si>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</si>
  <si>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</si>
  <si>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</si>
  <si>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</si>
  <si>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</si>
  <si>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</si>
  <si>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</si>
  <si>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</si>
  <si>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</si>
  <si>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</si>
  <si>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</si>
  <si>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</si>
  <si>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</si>
  <si>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</si>
  <si>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</si>
  <si>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</si>
  <si>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</si>
  <si>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</si>
  <si>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</si>
  <si>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</si>
  <si>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</si>
  <si>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</si>
  <si>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</si>
  <si>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</si>
  <si>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</si>
  <si>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</si>
  <si>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1.78853 192.088 352.77 605.212 835.228 1039.83 1207.67 1339.52</t>
  </si>
  <si>
    <t>Fs_true</t>
  </si>
  <si>
    <t>-1.81992 223.08 386.112 607.762 800.444 1004.73 1200.94 1401.15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</si>
  <si>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</si>
  <si>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</si>
  <si>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</si>
  <si>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</si>
  <si>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</si>
  <si>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</si>
  <si>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</si>
  <si>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</si>
  <si>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</si>
  <si>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</si>
  <si>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</si>
  <si>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</si>
  <si>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</si>
  <si>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</si>
  <si>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</si>
  <si>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</si>
  <si>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</si>
  <si>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</si>
  <si>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</si>
  <si>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</si>
  <si>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</si>
  <si>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</si>
  <si>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</si>
  <si>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</si>
  <si>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</si>
  <si>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</si>
  <si>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</si>
  <si>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</si>
  <si>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</si>
  <si>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</si>
  <si>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</si>
  <si>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</si>
  <si>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</si>
  <si>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</si>
  <si>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</si>
  <si>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</si>
  <si>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</si>
  <si>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</si>
  <si>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</si>
  <si>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</si>
  <si>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</si>
  <si>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</si>
  <si>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</si>
  <si>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</si>
  <si>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</si>
  <si>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</si>
  <si>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</si>
  <si>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</si>
  <si>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</si>
  <si>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</si>
  <si>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</si>
  <si>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</si>
  <si>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</si>
  <si>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</si>
  <si>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</si>
  <si>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</si>
  <si>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</si>
  <si>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</si>
  <si>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</si>
  <si>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</si>
  <si>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</si>
  <si>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</si>
  <si>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</si>
  <si>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</si>
  <si>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</si>
  <si>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</si>
  <si>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</si>
  <si>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</si>
  <si>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</si>
  <si>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</si>
  <si>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</si>
  <si>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</si>
  <si>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</si>
  <si>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</si>
  <si>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</si>
  <si>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</si>
  <si>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</si>
  <si>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</si>
  <si>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</si>
  <si>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</si>
  <si>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</si>
  <si>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</si>
  <si>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</si>
  <si>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</si>
  <si>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</si>
  <si>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</si>
  <si>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</si>
  <si>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</si>
  <si>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</si>
  <si>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</si>
  <si>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</si>
  <si>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</si>
  <si>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</si>
  <si>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</si>
  <si>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</si>
  <si>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</si>
  <si>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</si>
  <si>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</si>
  <si>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</si>
  <si>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</si>
  <si>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</si>
  <si>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</si>
  <si>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</si>
  <si>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</si>
  <si>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</si>
  <si>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</si>
  <si>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</si>
  <si>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</si>
  <si>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</si>
  <si>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</si>
  <si>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</si>
  <si>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</si>
  <si>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</si>
  <si>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</si>
  <si>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</si>
  <si>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</si>
  <si>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</si>
  <si>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</si>
  <si>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</si>
  <si>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</si>
  <si>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</si>
  <si>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</si>
  <si>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</si>
  <si>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</si>
  <si>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</si>
  <si>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</si>
  <si>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</si>
  <si>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</si>
  <si>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</si>
  <si>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</si>
  <si>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</si>
  <si>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</si>
  <si>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</si>
  <si>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</si>
  <si>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</si>
  <si>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</si>
  <si>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</si>
  <si>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</si>
  <si>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</si>
  <si>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</si>
  <si>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</si>
  <si>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</si>
  <si>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</si>
  <si>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</si>
  <si>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</si>
  <si>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</si>
  <si>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</si>
  <si>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</si>
  <si>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</si>
  <si>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</si>
  <si>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</si>
  <si>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</si>
  <si>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</si>
  <si>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</si>
  <si>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</si>
  <si>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</si>
  <si>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</si>
  <si>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</si>
  <si>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</si>
  <si>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</si>
  <si>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</si>
  <si>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</si>
  <si>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</si>
  <si>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</si>
  <si>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</si>
  <si>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</si>
  <si>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</si>
  <si>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</si>
  <si>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</si>
  <si>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</si>
  <si>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</si>
  <si>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</si>
  <si>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</si>
  <si>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</si>
  <si>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</si>
  <si>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</si>
  <si>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</si>
  <si>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</si>
  <si>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</si>
  <si>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</si>
  <si>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</si>
  <si>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</si>
  <si>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</si>
  <si>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</si>
  <si>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</si>
  <si>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</si>
  <si>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</si>
  <si>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</si>
  <si>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</si>
  <si>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</si>
  <si>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</si>
  <si>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</si>
  <si>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</si>
  <si>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</si>
  <si>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</si>
  <si>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</si>
  <si>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</si>
  <si>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</si>
  <si>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</si>
  <si>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</si>
  <si>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</si>
  <si>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</si>
  <si>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</si>
  <si>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</si>
  <si>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</si>
  <si>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</si>
  <si>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</si>
  <si>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</si>
  <si>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</si>
  <si>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</si>
  <si>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</si>
  <si>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</si>
  <si>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</si>
  <si>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</si>
  <si>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</si>
  <si>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</si>
  <si>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</si>
  <si>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</si>
  <si>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</si>
  <si>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</si>
  <si>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</si>
  <si>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</si>
  <si>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</si>
  <si>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</si>
  <si>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</si>
  <si>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</si>
  <si>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</si>
  <si>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</si>
  <si>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</si>
  <si>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</si>
  <si>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</si>
  <si>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</si>
  <si>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</si>
  <si>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</si>
  <si>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</si>
  <si>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</si>
  <si>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</si>
  <si>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</si>
  <si>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</si>
  <si>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</si>
  <si>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</si>
  <si>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</si>
  <si>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</si>
  <si>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</si>
  <si>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</si>
  <si>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</si>
  <si>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</si>
  <si>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</si>
  <si>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</si>
  <si>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</si>
  <si>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</si>
  <si>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</si>
  <si>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</si>
  <si>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</si>
  <si>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</si>
  <si>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</si>
  <si>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</si>
  <si>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</si>
  <si>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</si>
  <si>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</si>
  <si>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</si>
  <si>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</si>
  <si>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</si>
  <si>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</si>
  <si>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</si>
  <si>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</si>
  <si>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</si>
  <si>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</si>
  <si>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</si>
  <si>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</si>
  <si>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</si>
  <si>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</si>
  <si>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</si>
  <si>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</si>
  <si>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</si>
  <si>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</si>
  <si>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</si>
  <si>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</si>
  <si>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</si>
  <si>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</si>
  <si>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</si>
  <si>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</si>
  <si>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</si>
  <si>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</si>
  <si>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</si>
  <si>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</si>
  <si>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</si>
  <si>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</si>
  <si>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</si>
  <si>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</si>
  <si>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</si>
  <si>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</si>
  <si>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</si>
  <si>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</si>
  <si>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</si>
  <si>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</si>
  <si>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</si>
  <si>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</si>
  <si>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</si>
  <si>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</si>
  <si>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</si>
  <si>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</si>
  <si>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</si>
  <si>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</si>
  <si>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</si>
  <si>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</si>
  <si>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</si>
  <si>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</si>
  <si>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</si>
  <si>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</si>
  <si>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</si>
  <si>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</si>
  <si>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</si>
  <si>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</si>
  <si>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</si>
  <si>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</si>
  <si>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</si>
  <si>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</si>
  <si>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</si>
  <si>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</si>
  <si>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</si>
  <si>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</si>
  <si>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</si>
  <si>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</si>
  <si>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</si>
  <si>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</si>
  <si>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</si>
  <si>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</si>
  <si>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</si>
  <si>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20251020 20:21:06</t>
  </si>
  <si>
    <t>20:21:06</t>
  </si>
  <si>
    <t>261</t>
  </si>
  <si>
    <t>-</t>
  </si>
  <si>
    <t>0: Broadleaf</t>
  </si>
  <si>
    <t>20:20:12</t>
  </si>
  <si>
    <t>0/3</t>
  </si>
  <si>
    <t>00000000</t>
  </si>
  <si>
    <t>iiiiiiii</t>
  </si>
  <si>
    <t>off</t>
  </si>
  <si>
    <t>20251020 20:21:08</t>
  </si>
  <si>
    <t>20:21:08</t>
  </si>
  <si>
    <t>20251020 20:21:10</t>
  </si>
  <si>
    <t>20:21:10</t>
  </si>
  <si>
    <t>20251020 20:21:12</t>
  </si>
  <si>
    <t>20:21:12</t>
  </si>
  <si>
    <t>20251020 20:21:14</t>
  </si>
  <si>
    <t>20:21:14</t>
  </si>
  <si>
    <t>20251020 20:21:16</t>
  </si>
  <si>
    <t>20:21:16</t>
  </si>
  <si>
    <t>20251020 20:21:18</t>
  </si>
  <si>
    <t>20:21:18</t>
  </si>
  <si>
    <t>20251020 20:21:20</t>
  </si>
  <si>
    <t>20:21:20</t>
  </si>
  <si>
    <t>20251020 20:21:22</t>
  </si>
  <si>
    <t>20:21:22</t>
  </si>
  <si>
    <t>20251020 20:21:24</t>
  </si>
  <si>
    <t>20:21:24</t>
  </si>
  <si>
    <t>20251020 20:21:26</t>
  </si>
  <si>
    <t>20:21:26</t>
  </si>
  <si>
    <t>20251020 20:21:28</t>
  </si>
  <si>
    <t>20:21:28</t>
  </si>
  <si>
    <t>20251020 20:21:30</t>
  </si>
  <si>
    <t>20:21:30</t>
  </si>
  <si>
    <t>20251020 20:21:32</t>
  </si>
  <si>
    <t>20:21:32</t>
  </si>
  <si>
    <t>20251020 20:21:34</t>
  </si>
  <si>
    <t>20:21:34</t>
  </si>
  <si>
    <t>20251020 20:21:36</t>
  </si>
  <si>
    <t>20:21:36</t>
  </si>
  <si>
    <t>20251020 20:21:38</t>
  </si>
  <si>
    <t>20:21:38</t>
  </si>
  <si>
    <t>1/3</t>
  </si>
  <si>
    <t>20251020 20:21:40</t>
  </si>
  <si>
    <t>20:21:40</t>
  </si>
  <si>
    <t>20251020 20:21:42</t>
  </si>
  <si>
    <t>20:21:42</t>
  </si>
  <si>
    <t>20251020 20:21:44</t>
  </si>
  <si>
    <t>20:21:44</t>
  </si>
  <si>
    <t>20251020 20:21:46</t>
  </si>
  <si>
    <t>20:21:46</t>
  </si>
  <si>
    <t>20251020 20:21:48</t>
  </si>
  <si>
    <t>20:21:48</t>
  </si>
  <si>
    <t>20251020 20:21:50</t>
  </si>
  <si>
    <t>20:21:50</t>
  </si>
  <si>
    <t>20251020 20:21:52</t>
  </si>
  <si>
    <t>20:21:52</t>
  </si>
  <si>
    <t>20251020 20:21:54</t>
  </si>
  <si>
    <t>20:21:54</t>
  </si>
  <si>
    <t>20251020 20:21:56</t>
  </si>
  <si>
    <t>20:21:56</t>
  </si>
  <si>
    <t>20251020 20:21:58</t>
  </si>
  <si>
    <t>20:21:58</t>
  </si>
  <si>
    <t>20251020 20:22:00</t>
  </si>
  <si>
    <t>20:22:00</t>
  </si>
  <si>
    <t>2/3</t>
  </si>
  <si>
    <t>20251020 20:22:02</t>
  </si>
  <si>
    <t>20:22:02</t>
  </si>
  <si>
    <t>20251020 20:22:04</t>
  </si>
  <si>
    <t>20:22:04</t>
  </si>
  <si>
    <t>20251020 20:24:12</t>
  </si>
  <si>
    <t>20:24:12</t>
  </si>
  <si>
    <t>340</t>
  </si>
  <si>
    <t>20:22:37</t>
  </si>
  <si>
    <t>20251020 20:24:14</t>
  </si>
  <si>
    <t>20:24:14</t>
  </si>
  <si>
    <t>20251020 20:24:16</t>
  </si>
  <si>
    <t>20:24:16</t>
  </si>
  <si>
    <t>20251020 20:24:18</t>
  </si>
  <si>
    <t>20:24:18</t>
  </si>
  <si>
    <t>20251020 20:24:20</t>
  </si>
  <si>
    <t>20:24:20</t>
  </si>
  <si>
    <t>20251020 20:24:22</t>
  </si>
  <si>
    <t>20:24:22</t>
  </si>
  <si>
    <t>20251020 20:24:24</t>
  </si>
  <si>
    <t>20:24:24</t>
  </si>
  <si>
    <t>20251020 20:24:26</t>
  </si>
  <si>
    <t>20:24:26</t>
  </si>
  <si>
    <t>20251020 20:24:28</t>
  </si>
  <si>
    <t>20:24:28</t>
  </si>
  <si>
    <t>20251020 20:24:30</t>
  </si>
  <si>
    <t>20:24:30</t>
  </si>
  <si>
    <t>20251020 20:24:32</t>
  </si>
  <si>
    <t>20:24:32</t>
  </si>
  <si>
    <t>20251020 20:24:34</t>
  </si>
  <si>
    <t>20:24:34</t>
  </si>
  <si>
    <t>20251020 20:24:36</t>
  </si>
  <si>
    <t>20:24:36</t>
  </si>
  <si>
    <t>20251020 20:24:38</t>
  </si>
  <si>
    <t>20:24:38</t>
  </si>
  <si>
    <t>20251020 20:24:40</t>
  </si>
  <si>
    <t>20:24:40</t>
  </si>
  <si>
    <t>20251020 20:24:42</t>
  </si>
  <si>
    <t>20:24:42</t>
  </si>
  <si>
    <t>20251020 20:24:44</t>
  </si>
  <si>
    <t>20:24:44</t>
  </si>
  <si>
    <t>20251020 20:24:46</t>
  </si>
  <si>
    <t>20:24:46</t>
  </si>
  <si>
    <t>20251020 20:24:48</t>
  </si>
  <si>
    <t>20:24:48</t>
  </si>
  <si>
    <t>20251020 20:24:50</t>
  </si>
  <si>
    <t>20:24:50</t>
  </si>
  <si>
    <t>20251020 20:24:52</t>
  </si>
  <si>
    <t>20:24:52</t>
  </si>
  <si>
    <t>20251020 20:24:54</t>
  </si>
  <si>
    <t>20:24:54</t>
  </si>
  <si>
    <t>20251020 20:24:56</t>
  </si>
  <si>
    <t>20:24:56</t>
  </si>
  <si>
    <t>20251020 20:24:58</t>
  </si>
  <si>
    <t>20:24:58</t>
  </si>
  <si>
    <t>20251020 20:25:00</t>
  </si>
  <si>
    <t>20:25:00</t>
  </si>
  <si>
    <t>20251020 20:25:02</t>
  </si>
  <si>
    <t>20:25:02</t>
  </si>
  <si>
    <t>20251020 20:25:04</t>
  </si>
  <si>
    <t>20:25:04</t>
  </si>
  <si>
    <t>20251020 20:25:06</t>
  </si>
  <si>
    <t>20:25:06</t>
  </si>
  <si>
    <t>3/3</t>
  </si>
  <si>
    <t>20251020 20:25:08</t>
  </si>
  <si>
    <t>20:25:08</t>
  </si>
  <si>
    <t>20251020 20:25:10</t>
  </si>
  <si>
    <t>20:25:10</t>
  </si>
  <si>
    <t>20251020 20:27:13</t>
  </si>
  <si>
    <t>20:27:13</t>
  </si>
  <si>
    <t>321</t>
  </si>
  <si>
    <t>20:25:42</t>
  </si>
  <si>
    <t>20251020 20:27:15</t>
  </si>
  <si>
    <t>20:27:15</t>
  </si>
  <si>
    <t>20251020 20:27:17</t>
  </si>
  <si>
    <t>20:27:17</t>
  </si>
  <si>
    <t>20251020 20:27:19</t>
  </si>
  <si>
    <t>20:27:19</t>
  </si>
  <si>
    <t>20251020 20:27:21</t>
  </si>
  <si>
    <t>20:27:21</t>
  </si>
  <si>
    <t>20251020 20:27:23</t>
  </si>
  <si>
    <t>20:27:23</t>
  </si>
  <si>
    <t>20251020 20:27:25</t>
  </si>
  <si>
    <t>20:27:25</t>
  </si>
  <si>
    <t>20251020 20:27:27</t>
  </si>
  <si>
    <t>20:27:27</t>
  </si>
  <si>
    <t>20251020 20:27:29</t>
  </si>
  <si>
    <t>20:27:29</t>
  </si>
  <si>
    <t>20251020 20:27:31</t>
  </si>
  <si>
    <t>20:27:31</t>
  </si>
  <si>
    <t>20251020 20:27:33</t>
  </si>
  <si>
    <t>20:27:33</t>
  </si>
  <si>
    <t>20251020 20:27:35</t>
  </si>
  <si>
    <t>20:27:35</t>
  </si>
  <si>
    <t>20251020 20:27:37</t>
  </si>
  <si>
    <t>20:27:37</t>
  </si>
  <si>
    <t>20251020 20:27:39</t>
  </si>
  <si>
    <t>20:27:39</t>
  </si>
  <si>
    <t>20251020 20:27:41</t>
  </si>
  <si>
    <t>20:27:41</t>
  </si>
  <si>
    <t>20251020 20:27:43</t>
  </si>
  <si>
    <t>20:27:43</t>
  </si>
  <si>
    <t>20251020 20:27:45</t>
  </si>
  <si>
    <t>20:27:45</t>
  </si>
  <si>
    <t>20251020 20:27:47</t>
  </si>
  <si>
    <t>20:27:47</t>
  </si>
  <si>
    <t>20251020 20:27:49</t>
  </si>
  <si>
    <t>20:27:49</t>
  </si>
  <si>
    <t>20251020 20:27:51</t>
  </si>
  <si>
    <t>20:27:51</t>
  </si>
  <si>
    <t>20251020 20:27:53</t>
  </si>
  <si>
    <t>20:27:53</t>
  </si>
  <si>
    <t>20251020 20:27:55</t>
  </si>
  <si>
    <t>20:27:55</t>
  </si>
  <si>
    <t>20251020 20:27:57</t>
  </si>
  <si>
    <t>20:27:57</t>
  </si>
  <si>
    <t>20251020 20:27:59</t>
  </si>
  <si>
    <t>20:27:59</t>
  </si>
  <si>
    <t>20251020 20:28:01</t>
  </si>
  <si>
    <t>20:28:01</t>
  </si>
  <si>
    <t>20251020 20:28:03</t>
  </si>
  <si>
    <t>20:28:03</t>
  </si>
  <si>
    <t>20251020 20:28:05</t>
  </si>
  <si>
    <t>20:28:05</t>
  </si>
  <si>
    <t>20251020 20:28:07</t>
  </si>
  <si>
    <t>20:28:07</t>
  </si>
  <si>
    <t>20251020 20:28:09</t>
  </si>
  <si>
    <t>20:28:09</t>
  </si>
  <si>
    <t>20251020 20:28:11</t>
  </si>
  <si>
    <t>20:28:11</t>
  </si>
  <si>
    <t>20251020 20:29:50</t>
  </si>
  <si>
    <t>20:29:50</t>
  </si>
  <si>
    <t>199</t>
  </si>
  <si>
    <t>20:28:46</t>
  </si>
  <si>
    <t>20251020 20:29:52</t>
  </si>
  <si>
    <t>20:29:52</t>
  </si>
  <si>
    <t>20251020 20:29:54</t>
  </si>
  <si>
    <t>20:29:54</t>
  </si>
  <si>
    <t>20251020 20:29:56</t>
  </si>
  <si>
    <t>20:29:56</t>
  </si>
  <si>
    <t>20251020 20:29:58</t>
  </si>
  <si>
    <t>20:29:58</t>
  </si>
  <si>
    <t>20251020 20:30:00</t>
  </si>
  <si>
    <t>20:30:00</t>
  </si>
  <si>
    <t>20251020 20:30:02</t>
  </si>
  <si>
    <t>20:30:02</t>
  </si>
  <si>
    <t>20251020 20:30:04</t>
  </si>
  <si>
    <t>20:30:04</t>
  </si>
  <si>
    <t>20251020 20:30:06</t>
  </si>
  <si>
    <t>20:30:06</t>
  </si>
  <si>
    <t>20251020 20:30:08</t>
  </si>
  <si>
    <t>20:30:08</t>
  </si>
  <si>
    <t>20251020 20:30:10</t>
  </si>
  <si>
    <t>20:30:10</t>
  </si>
  <si>
    <t>20251020 20:30:12</t>
  </si>
  <si>
    <t>20:30:12</t>
  </si>
  <si>
    <t>20251020 20:30:14</t>
  </si>
  <si>
    <t>20:30:14</t>
  </si>
  <si>
    <t>20251020 20:30:16</t>
  </si>
  <si>
    <t>20:30:16</t>
  </si>
  <si>
    <t>20251020 20:30:18</t>
  </si>
  <si>
    <t>20:30:18</t>
  </si>
  <si>
    <t>20251020 20:30:20</t>
  </si>
  <si>
    <t>20:30:20</t>
  </si>
  <si>
    <t>20251020 20:30:22</t>
  </si>
  <si>
    <t>20:30:22</t>
  </si>
  <si>
    <t>20251020 20:30:24</t>
  </si>
  <si>
    <t>20:30:24</t>
  </si>
  <si>
    <t>20251020 20:30:26</t>
  </si>
  <si>
    <t>20:30:26</t>
  </si>
  <si>
    <t>20251020 20:30:28</t>
  </si>
  <si>
    <t>20:30:28</t>
  </si>
  <si>
    <t>20251020 20:30:30</t>
  </si>
  <si>
    <t>20:30:30</t>
  </si>
  <si>
    <t>20251020 20:30:32</t>
  </si>
  <si>
    <t>20:30:32</t>
  </si>
  <si>
    <t>20251020 20:30:34</t>
  </si>
  <si>
    <t>20:30:34</t>
  </si>
  <si>
    <t>20251020 20:30:36</t>
  </si>
  <si>
    <t>20:30:36</t>
  </si>
  <si>
    <t>20251020 20:30:38</t>
  </si>
  <si>
    <t>20:30:38</t>
  </si>
  <si>
    <t>20251020 20:30:40</t>
  </si>
  <si>
    <t>20:30:40</t>
  </si>
  <si>
    <t>20251020 20:30:42</t>
  </si>
  <si>
    <t>20:30:42</t>
  </si>
  <si>
    <t>20251020 20:30:44</t>
  </si>
  <si>
    <t>20:30:44</t>
  </si>
  <si>
    <t>20251020 20:30:46</t>
  </si>
  <si>
    <t>20:30:46</t>
  </si>
  <si>
    <t>20251020 20:30:48</t>
  </si>
  <si>
    <t>20:30:48</t>
  </si>
  <si>
    <t>20251020 20:33:15</t>
  </si>
  <si>
    <t>20:33:15</t>
  </si>
  <si>
    <t>343</t>
  </si>
  <si>
    <t>20:31:23</t>
  </si>
  <si>
    <t>20251020 20:33:17</t>
  </si>
  <si>
    <t>20:33:17</t>
  </si>
  <si>
    <t>20251020 20:33:19</t>
  </si>
  <si>
    <t>20:33:19</t>
  </si>
  <si>
    <t>20251020 20:33:21</t>
  </si>
  <si>
    <t>20:33:21</t>
  </si>
  <si>
    <t>20251020 20:33:23</t>
  </si>
  <si>
    <t>20:33:23</t>
  </si>
  <si>
    <t>20251020 20:33:25</t>
  </si>
  <si>
    <t>20:33:25</t>
  </si>
  <si>
    <t>20251020 20:33:27</t>
  </si>
  <si>
    <t>20:33:27</t>
  </si>
  <si>
    <t>20251020 20:33:29</t>
  </si>
  <si>
    <t>20:33:29</t>
  </si>
  <si>
    <t>20251020 20:33:31</t>
  </si>
  <si>
    <t>20:33:31</t>
  </si>
  <si>
    <t>20251020 20:33:33</t>
  </si>
  <si>
    <t>20:33:33</t>
  </si>
  <si>
    <t>20251020 20:33:35</t>
  </si>
  <si>
    <t>20:33:35</t>
  </si>
  <si>
    <t>20251020 20:33:37</t>
  </si>
  <si>
    <t>20:33:37</t>
  </si>
  <si>
    <t>20251020 20:33:39</t>
  </si>
  <si>
    <t>20:33:39</t>
  </si>
  <si>
    <t>20251020 20:33:41</t>
  </si>
  <si>
    <t>20:33:41</t>
  </si>
  <si>
    <t>20251020 20:33:43</t>
  </si>
  <si>
    <t>20:33:43</t>
  </si>
  <si>
    <t>20251020 20:33:45</t>
  </si>
  <si>
    <t>20:33:45</t>
  </si>
  <si>
    <t>20251020 20:33:47</t>
  </si>
  <si>
    <t>20:33:47</t>
  </si>
  <si>
    <t>20251020 20:33:49</t>
  </si>
  <si>
    <t>20:33:49</t>
  </si>
  <si>
    <t>20251020 20:33:51</t>
  </si>
  <si>
    <t>20:33:51</t>
  </si>
  <si>
    <t>20251020 20:33:53</t>
  </si>
  <si>
    <t>20:33:53</t>
  </si>
  <si>
    <t>20251020 20:33:55</t>
  </si>
  <si>
    <t>20:33:55</t>
  </si>
  <si>
    <t>20251020 20:33:57</t>
  </si>
  <si>
    <t>20:33:57</t>
  </si>
  <si>
    <t>20251020 20:33:59</t>
  </si>
  <si>
    <t>20:33:59</t>
  </si>
  <si>
    <t>20251020 20:34:01</t>
  </si>
  <si>
    <t>20:34:01</t>
  </si>
  <si>
    <t>20251020 20:34:03</t>
  </si>
  <si>
    <t>20:34:03</t>
  </si>
  <si>
    <t>20251020 20:34:05</t>
  </si>
  <si>
    <t>20:34:05</t>
  </si>
  <si>
    <t>20251020 20:34:07</t>
  </si>
  <si>
    <t>20:34:07</t>
  </si>
  <si>
    <t>20251020 20:34:09</t>
  </si>
  <si>
    <t>20:34:09</t>
  </si>
  <si>
    <t>20251020 20:34:11</t>
  </si>
  <si>
    <t>20:34:11</t>
  </si>
  <si>
    <t>20251020 20:34:13</t>
  </si>
  <si>
    <t>20:34:13</t>
  </si>
  <si>
    <t>20251020 20:36:20</t>
  </si>
  <si>
    <t>20:36:20</t>
  </si>
  <si>
    <t>291</t>
  </si>
  <si>
    <t>20:34:43</t>
  </si>
  <si>
    <t>20251020 20:36:22</t>
  </si>
  <si>
    <t>20:36:22</t>
  </si>
  <si>
    <t>20251020 20:36:24</t>
  </si>
  <si>
    <t>20:36:24</t>
  </si>
  <si>
    <t>20251020 20:36:26</t>
  </si>
  <si>
    <t>20:36:26</t>
  </si>
  <si>
    <t>20251020 20:36:28</t>
  </si>
  <si>
    <t>20:36:28</t>
  </si>
  <si>
    <t>20251020 20:36:30</t>
  </si>
  <si>
    <t>20:36:30</t>
  </si>
  <si>
    <t>20251020 20:36:32</t>
  </si>
  <si>
    <t>20:36:32</t>
  </si>
  <si>
    <t>20251020 20:36:34</t>
  </si>
  <si>
    <t>20:36:34</t>
  </si>
  <si>
    <t>20251020 20:36:36</t>
  </si>
  <si>
    <t>20:36:36</t>
  </si>
  <si>
    <t>20251020 20:36:38</t>
  </si>
  <si>
    <t>20:36:38</t>
  </si>
  <si>
    <t>20251020 20:36:40</t>
  </si>
  <si>
    <t>20:36:40</t>
  </si>
  <si>
    <t>20251020 20:36:42</t>
  </si>
  <si>
    <t>20:36:42</t>
  </si>
  <si>
    <t>20251020 20:36:44</t>
  </si>
  <si>
    <t>20:36:44</t>
  </si>
  <si>
    <t>20251020 20:36:46</t>
  </si>
  <si>
    <t>20:36:46</t>
  </si>
  <si>
    <t>20251020 20:36:48</t>
  </si>
  <si>
    <t>20:36:48</t>
  </si>
  <si>
    <t>20251020 20:36:50</t>
  </si>
  <si>
    <t>20:36:50</t>
  </si>
  <si>
    <t>20251020 20:36:52</t>
  </si>
  <si>
    <t>20:36:52</t>
  </si>
  <si>
    <t>20251020 20:36:54</t>
  </si>
  <si>
    <t>20:36:54</t>
  </si>
  <si>
    <t>20251020 20:36:56</t>
  </si>
  <si>
    <t>20:36:56</t>
  </si>
  <si>
    <t>20251020 20:36:58</t>
  </si>
  <si>
    <t>20:36:58</t>
  </si>
  <si>
    <t>20251020 20:37:00</t>
  </si>
  <si>
    <t>20:37:00</t>
  </si>
  <si>
    <t>20251020 20:37:02</t>
  </si>
  <si>
    <t>20:37:02</t>
  </si>
  <si>
    <t>20251020 20:37:04</t>
  </si>
  <si>
    <t>20:37:04</t>
  </si>
  <si>
    <t>20251020 20:37:06</t>
  </si>
  <si>
    <t>20:37:06</t>
  </si>
  <si>
    <t>20251020 20:37:08</t>
  </si>
  <si>
    <t>20:37:08</t>
  </si>
  <si>
    <t>20251020 20:37:10</t>
  </si>
  <si>
    <t>20:37:10</t>
  </si>
  <si>
    <t>20251020 20:37:12</t>
  </si>
  <si>
    <t>20:37:12</t>
  </si>
  <si>
    <t>20251020 20:37:14</t>
  </si>
  <si>
    <t>20:37:14</t>
  </si>
  <si>
    <t>20251020 20:37:16</t>
  </si>
  <si>
    <t>20:37:16</t>
  </si>
  <si>
    <t>20251020 20:37:18</t>
  </si>
  <si>
    <t>20:37:18</t>
  </si>
  <si>
    <t>20251020 20:39:35</t>
  </si>
  <si>
    <t>20:39:35</t>
  </si>
  <si>
    <t>356</t>
  </si>
  <si>
    <t>20:37:57</t>
  </si>
  <si>
    <t>20251020 20:39:37</t>
  </si>
  <si>
    <t>20:39:37</t>
  </si>
  <si>
    <t>20251020 20:39:39</t>
  </si>
  <si>
    <t>20:39:39</t>
  </si>
  <si>
    <t>20251020 20:39:41</t>
  </si>
  <si>
    <t>20:39:41</t>
  </si>
  <si>
    <t>20251020 20:39:43</t>
  </si>
  <si>
    <t>20:39:43</t>
  </si>
  <si>
    <t>20251020 20:39:45</t>
  </si>
  <si>
    <t>20:39:45</t>
  </si>
  <si>
    <t>20251020 20:39:47</t>
  </si>
  <si>
    <t>20:39:47</t>
  </si>
  <si>
    <t>20251020 20:39:49</t>
  </si>
  <si>
    <t>20:39:49</t>
  </si>
  <si>
    <t>20251020 20:39:51</t>
  </si>
  <si>
    <t>20:39:51</t>
  </si>
  <si>
    <t>20251020 20:39:53</t>
  </si>
  <si>
    <t>20:39:53</t>
  </si>
  <si>
    <t>20251020 20:39:55</t>
  </si>
  <si>
    <t>20:39:55</t>
  </si>
  <si>
    <t>20251020 20:39:57</t>
  </si>
  <si>
    <t>20:39:57</t>
  </si>
  <si>
    <t>20251020 20:39:59</t>
  </si>
  <si>
    <t>20:39:59</t>
  </si>
  <si>
    <t>20251020 20:40:01</t>
  </si>
  <si>
    <t>20:40:01</t>
  </si>
  <si>
    <t>20251020 20:40:03</t>
  </si>
  <si>
    <t>20:40:03</t>
  </si>
  <si>
    <t>20251020 20:40:05</t>
  </si>
  <si>
    <t>20:40:05</t>
  </si>
  <si>
    <t>20251020 20:40:07</t>
  </si>
  <si>
    <t>20:40:07</t>
  </si>
  <si>
    <t>20251020 20:40:09</t>
  </si>
  <si>
    <t>20:40:09</t>
  </si>
  <si>
    <t>20251020 20:40:11</t>
  </si>
  <si>
    <t>20:40:11</t>
  </si>
  <si>
    <t>20251020 20:40:13</t>
  </si>
  <si>
    <t>20:40:13</t>
  </si>
  <si>
    <t>20251020 20:40:15</t>
  </si>
  <si>
    <t>20:40:15</t>
  </si>
  <si>
    <t>20251020 20:40:17</t>
  </si>
  <si>
    <t>20:40:17</t>
  </si>
  <si>
    <t>20251020 20:40:19</t>
  </si>
  <si>
    <t>20:40:19</t>
  </si>
  <si>
    <t>20251020 20:40:21</t>
  </si>
  <si>
    <t>20:40:21</t>
  </si>
  <si>
    <t>20251020 20:40:23</t>
  </si>
  <si>
    <t>20:40:23</t>
  </si>
  <si>
    <t>20251020 20:40:25</t>
  </si>
  <si>
    <t>20:40:25</t>
  </si>
  <si>
    <t>20251020 20:40:27</t>
  </si>
  <si>
    <t>20:40:27</t>
  </si>
  <si>
    <t>20251020 20:40:29</t>
  </si>
  <si>
    <t>20:40:29</t>
  </si>
  <si>
    <t>20251020 20:40:31</t>
  </si>
  <si>
    <t>20:40:31</t>
  </si>
  <si>
    <t>20251020 20:40:33</t>
  </si>
  <si>
    <t>20:40:33</t>
  </si>
  <si>
    <t>20251020 20:42:46</t>
  </si>
  <si>
    <t>20:42:46</t>
  </si>
  <si>
    <t>188</t>
  </si>
  <si>
    <t>20:41:06</t>
  </si>
  <si>
    <t>20251020 20:42:48</t>
  </si>
  <si>
    <t>20:42:48</t>
  </si>
  <si>
    <t>20251020 20:42:50</t>
  </si>
  <si>
    <t>20:42:50</t>
  </si>
  <si>
    <t>20251020 20:42:52</t>
  </si>
  <si>
    <t>20:42:52</t>
  </si>
  <si>
    <t>20251020 20:42:54</t>
  </si>
  <si>
    <t>20:42:54</t>
  </si>
  <si>
    <t>20251020 20:42:56</t>
  </si>
  <si>
    <t>20:42:56</t>
  </si>
  <si>
    <t>20251020 20:42:58</t>
  </si>
  <si>
    <t>20:42:58</t>
  </si>
  <si>
    <t>20251020 20:43:00</t>
  </si>
  <si>
    <t>20:43:00</t>
  </si>
  <si>
    <t>20251020 20:43:02</t>
  </si>
  <si>
    <t>20:43:02</t>
  </si>
  <si>
    <t>20251020 20:43:04</t>
  </si>
  <si>
    <t>20:43:04</t>
  </si>
  <si>
    <t>20251020 20:43:06</t>
  </si>
  <si>
    <t>20:43:06</t>
  </si>
  <si>
    <t>20251020 20:43:08</t>
  </si>
  <si>
    <t>20:43:08</t>
  </si>
  <si>
    <t>20251020 20:43:10</t>
  </si>
  <si>
    <t>20:43:10</t>
  </si>
  <si>
    <t>20251020 20:43:12</t>
  </si>
  <si>
    <t>20:43:12</t>
  </si>
  <si>
    <t>20251020 20:43:14</t>
  </si>
  <si>
    <t>20:43:14</t>
  </si>
  <si>
    <t>20251020 20:43:16</t>
  </si>
  <si>
    <t>20:43:16</t>
  </si>
  <si>
    <t>20251020 20:43:18</t>
  </si>
  <si>
    <t>20:43:18</t>
  </si>
  <si>
    <t>20251020 20:43:20</t>
  </si>
  <si>
    <t>20:43:20</t>
  </si>
  <si>
    <t>20251020 20:43:22</t>
  </si>
  <si>
    <t>20:43:22</t>
  </si>
  <si>
    <t>20251020 20:43:24</t>
  </si>
  <si>
    <t>20:43:24</t>
  </si>
  <si>
    <t>20251020 20:43:26</t>
  </si>
  <si>
    <t>20:43:26</t>
  </si>
  <si>
    <t>20251020 20:43:28</t>
  </si>
  <si>
    <t>20:43:28</t>
  </si>
  <si>
    <t>20251020 20:43:30</t>
  </si>
  <si>
    <t>20:43:30</t>
  </si>
  <si>
    <t>20251020 20:43:32</t>
  </si>
  <si>
    <t>20:43:32</t>
  </si>
  <si>
    <t>20251020 20:43:34</t>
  </si>
  <si>
    <t>20:43:34</t>
  </si>
  <si>
    <t>20251020 20:43:36</t>
  </si>
  <si>
    <t>20:43:36</t>
  </si>
  <si>
    <t>20251020 20:43:38</t>
  </si>
  <si>
    <t>20:43:38</t>
  </si>
  <si>
    <t>20251020 20:43:40</t>
  </si>
  <si>
    <t>20:43:40</t>
  </si>
  <si>
    <t>20251020 20:43:42</t>
  </si>
  <si>
    <t>20:43:42</t>
  </si>
  <si>
    <t>20251020 20:43:44</t>
  </si>
  <si>
    <t>20:43:44</t>
  </si>
  <si>
    <t>20251020 20:46:10</t>
  </si>
  <si>
    <t>20:46:10</t>
  </si>
  <si>
    <t>20:44:29</t>
  </si>
  <si>
    <t>20251020 20:46:12</t>
  </si>
  <si>
    <t>20:46:12</t>
  </si>
  <si>
    <t>20251020 20:46:14</t>
  </si>
  <si>
    <t>20:46:14</t>
  </si>
  <si>
    <t>20251020 20:46:16</t>
  </si>
  <si>
    <t>20:46:16</t>
  </si>
  <si>
    <t>20251020 20:46:18</t>
  </si>
  <si>
    <t>20:46:18</t>
  </si>
  <si>
    <t>20251020 20:46:20</t>
  </si>
  <si>
    <t>20:46:20</t>
  </si>
  <si>
    <t>20251020 20:46:22</t>
  </si>
  <si>
    <t>20:46:22</t>
  </si>
  <si>
    <t>20251020 20:46:24</t>
  </si>
  <si>
    <t>20:46:24</t>
  </si>
  <si>
    <t>20251020 20:46:26</t>
  </si>
  <si>
    <t>20:46:26</t>
  </si>
  <si>
    <t>20251020 20:46:28</t>
  </si>
  <si>
    <t>20:46:28</t>
  </si>
  <si>
    <t>20251020 20:46:30</t>
  </si>
  <si>
    <t>20:46:30</t>
  </si>
  <si>
    <t>20251020 20:46:32</t>
  </si>
  <si>
    <t>20:46:32</t>
  </si>
  <si>
    <t>20251020 20:46:34</t>
  </si>
  <si>
    <t>20:46:34</t>
  </si>
  <si>
    <t>20251020 20:46:36</t>
  </si>
  <si>
    <t>20:46:36</t>
  </si>
  <si>
    <t>20251020 20:46:38</t>
  </si>
  <si>
    <t>20:46:38</t>
  </si>
  <si>
    <t>20251020 20:46:40</t>
  </si>
  <si>
    <t>20:46:40</t>
  </si>
  <si>
    <t>20251020 20:46:42</t>
  </si>
  <si>
    <t>20:46:42</t>
  </si>
  <si>
    <t>20251020 20:46:44</t>
  </si>
  <si>
    <t>20:46:44</t>
  </si>
  <si>
    <t>20251020 20:46:46</t>
  </si>
  <si>
    <t>20:46:46</t>
  </si>
  <si>
    <t>20251020 20:46:48</t>
  </si>
  <si>
    <t>20:46:48</t>
  </si>
  <si>
    <t>20251020 20:46:50</t>
  </si>
  <si>
    <t>20:46:50</t>
  </si>
  <si>
    <t>20251020 20:46:52</t>
  </si>
  <si>
    <t>20:46:52</t>
  </si>
  <si>
    <t>20251020 20:46:54</t>
  </si>
  <si>
    <t>20:46:54</t>
  </si>
  <si>
    <t>20251020 20:46:56</t>
  </si>
  <si>
    <t>20:46:56</t>
  </si>
  <si>
    <t>20251020 20:46:58</t>
  </si>
  <si>
    <t>20:46:58</t>
  </si>
  <si>
    <t>20251020 20:47:00</t>
  </si>
  <si>
    <t>20:47:00</t>
  </si>
  <si>
    <t>20251020 20:47:02</t>
  </si>
  <si>
    <t>20:47:02</t>
  </si>
  <si>
    <t>20251020 20:47:04</t>
  </si>
  <si>
    <t>20:47:04</t>
  </si>
  <si>
    <t>20251020 20:47:06</t>
  </si>
  <si>
    <t>20:47:06</t>
  </si>
  <si>
    <t>20251020 20:47:08</t>
  </si>
  <si>
    <t>20:47:08</t>
  </si>
  <si>
    <t>20251020 20:49:59</t>
  </si>
  <si>
    <t>20:49:59</t>
  </si>
  <si>
    <t>319</t>
  </si>
  <si>
    <t>20:47:43</t>
  </si>
  <si>
    <t>20251020 20:50:01</t>
  </si>
  <si>
    <t>20:50:01</t>
  </si>
  <si>
    <t>20251020 20:50:03</t>
  </si>
  <si>
    <t>20:50:03</t>
  </si>
  <si>
    <t>20251020 20:50:05</t>
  </si>
  <si>
    <t>20:50:05</t>
  </si>
  <si>
    <t>20251020 20:50:07</t>
  </si>
  <si>
    <t>20:50:07</t>
  </si>
  <si>
    <t>20251020 20:50:09</t>
  </si>
  <si>
    <t>20:50:09</t>
  </si>
  <si>
    <t>20251020 20:50:11</t>
  </si>
  <si>
    <t>20:50:11</t>
  </si>
  <si>
    <t>20251020 20:50:13</t>
  </si>
  <si>
    <t>20:50:13</t>
  </si>
  <si>
    <t>20251020 20:50:15</t>
  </si>
  <si>
    <t>20:50:15</t>
  </si>
  <si>
    <t>20251020 20:50:17</t>
  </si>
  <si>
    <t>20:50:17</t>
  </si>
  <si>
    <t>20251020 20:50:19</t>
  </si>
  <si>
    <t>20:50:19</t>
  </si>
  <si>
    <t>20251020 20:50:21</t>
  </si>
  <si>
    <t>20:50:21</t>
  </si>
  <si>
    <t>20251020 20:50:23</t>
  </si>
  <si>
    <t>20:50:23</t>
  </si>
  <si>
    <t>20251020 20:50:25</t>
  </si>
  <si>
    <t>20:50:25</t>
  </si>
  <si>
    <t>20251020 20:50:27</t>
  </si>
  <si>
    <t>20:50:27</t>
  </si>
  <si>
    <t>20251020 20:50:29</t>
  </si>
  <si>
    <t>20:50:29</t>
  </si>
  <si>
    <t>20251020 20:50:31</t>
  </si>
  <si>
    <t>20:50:31</t>
  </si>
  <si>
    <t>20251020 20:50:33</t>
  </si>
  <si>
    <t>20:50:33</t>
  </si>
  <si>
    <t>20251020 20:50:35</t>
  </si>
  <si>
    <t>20:50:35</t>
  </si>
  <si>
    <t>20251020 20:50:37</t>
  </si>
  <si>
    <t>20:50:37</t>
  </si>
  <si>
    <t>20251020 20:50:39</t>
  </si>
  <si>
    <t>20:50:39</t>
  </si>
  <si>
    <t>20251020 20:50:41</t>
  </si>
  <si>
    <t>20:50:41</t>
  </si>
  <si>
    <t>20251020 20:50:43</t>
  </si>
  <si>
    <t>20:50:43</t>
  </si>
  <si>
    <t>20251020 20:50:45</t>
  </si>
  <si>
    <t>20:50:45</t>
  </si>
  <si>
    <t>20251020 20:50:47</t>
  </si>
  <si>
    <t>20:50:47</t>
  </si>
  <si>
    <t>20251020 20:50:49</t>
  </si>
  <si>
    <t>20:50:49</t>
  </si>
  <si>
    <t>20251020 20:50:51</t>
  </si>
  <si>
    <t>20:50:51</t>
  </si>
  <si>
    <t>20251020 20:50:53</t>
  </si>
  <si>
    <t>20:50:53</t>
  </si>
  <si>
    <t>20251020 20:50:55</t>
  </si>
  <si>
    <t>20:50:55</t>
  </si>
  <si>
    <t>20251020 20:50:57</t>
  </si>
  <si>
    <t>20:50:57</t>
  </si>
  <si>
    <t>20251020 20:53:31</t>
  </si>
  <si>
    <t>20:53:31</t>
  </si>
  <si>
    <t>312</t>
  </si>
  <si>
    <t>20:51:28</t>
  </si>
  <si>
    <t>20251020 20:53:33</t>
  </si>
  <si>
    <t>20:53:33</t>
  </si>
  <si>
    <t>20251020 20:53:35</t>
  </si>
  <si>
    <t>20:53:35</t>
  </si>
  <si>
    <t>20251020 20:53:37</t>
  </si>
  <si>
    <t>20:53:37</t>
  </si>
  <si>
    <t>20251020 20:53:39</t>
  </si>
  <si>
    <t>20:53:39</t>
  </si>
  <si>
    <t>20251020 20:53:41</t>
  </si>
  <si>
    <t>20:53:41</t>
  </si>
  <si>
    <t>20251020 20:53:43</t>
  </si>
  <si>
    <t>20:53:43</t>
  </si>
  <si>
    <t>20251020 20:53:45</t>
  </si>
  <si>
    <t>20:53:45</t>
  </si>
  <si>
    <t>20251020 20:53:47</t>
  </si>
  <si>
    <t>20:53:47</t>
  </si>
  <si>
    <t>20251020 20:53:49</t>
  </si>
  <si>
    <t>20:53:49</t>
  </si>
  <si>
    <t>20251020 20:53:51</t>
  </si>
  <si>
    <t>20:53:51</t>
  </si>
  <si>
    <t>20251020 20:53:53</t>
  </si>
  <si>
    <t>20:53:53</t>
  </si>
  <si>
    <t>20251020 20:53:55</t>
  </si>
  <si>
    <t>20:53:55</t>
  </si>
  <si>
    <t>20251020 20:53:57</t>
  </si>
  <si>
    <t>20:53:57</t>
  </si>
  <si>
    <t>20251020 20:53:59</t>
  </si>
  <si>
    <t>20:53:59</t>
  </si>
  <si>
    <t>20251020 20:54:01</t>
  </si>
  <si>
    <t>20:54:01</t>
  </si>
  <si>
    <t>20251020 20:54:03</t>
  </si>
  <si>
    <t>20:54:03</t>
  </si>
  <si>
    <t>20251020 20:54:05</t>
  </si>
  <si>
    <t>20:54:05</t>
  </si>
  <si>
    <t>20251020 20:54:07</t>
  </si>
  <si>
    <t>20:54:07</t>
  </si>
  <si>
    <t>20251020 20:54:09</t>
  </si>
  <si>
    <t>20:54:09</t>
  </si>
  <si>
    <t>20251020 20:54:11</t>
  </si>
  <si>
    <t>20:54:11</t>
  </si>
  <si>
    <t>20251020 20:54:13</t>
  </si>
  <si>
    <t>20:54:13</t>
  </si>
  <si>
    <t>20251020 20:54:15</t>
  </si>
  <si>
    <t>20:54:15</t>
  </si>
  <si>
    <t>20251020 20:54:17</t>
  </si>
  <si>
    <t>20:54:17</t>
  </si>
  <si>
    <t>20251020 20:54:19</t>
  </si>
  <si>
    <t>20:54:19</t>
  </si>
  <si>
    <t>20251020 20:54:21</t>
  </si>
  <si>
    <t>20:54:21</t>
  </si>
  <si>
    <t>20251020 20:54:23</t>
  </si>
  <si>
    <t>20:54:23</t>
  </si>
  <si>
    <t>20251020 20:54:25</t>
  </si>
  <si>
    <t>20:54:25</t>
  </si>
  <si>
    <t>20251020 20:54:27</t>
  </si>
  <si>
    <t>20:54:27</t>
  </si>
  <si>
    <t>20251020 20:54:29</t>
  </si>
  <si>
    <t>20:54:29</t>
  </si>
  <si>
    <t>20251020 20:57:44</t>
  </si>
  <si>
    <t>20:57:44</t>
  </si>
  <si>
    <t>287</t>
  </si>
  <si>
    <t>20:55:03</t>
  </si>
  <si>
    <t>20251020 20:57:46</t>
  </si>
  <si>
    <t>20:57:46</t>
  </si>
  <si>
    <t>20251020 20:57:48</t>
  </si>
  <si>
    <t>20:57:48</t>
  </si>
  <si>
    <t>20251020 20:57:50</t>
  </si>
  <si>
    <t>20:57:50</t>
  </si>
  <si>
    <t>20251020 20:57:52</t>
  </si>
  <si>
    <t>20:57:52</t>
  </si>
  <si>
    <t>20251020 20:57:54</t>
  </si>
  <si>
    <t>20:57:54</t>
  </si>
  <si>
    <t>20251020 20:57:56</t>
  </si>
  <si>
    <t>20:57:56</t>
  </si>
  <si>
    <t>20251020 20:57:58</t>
  </si>
  <si>
    <t>20:57:58</t>
  </si>
  <si>
    <t>20251020 20:58:00</t>
  </si>
  <si>
    <t>20:58:00</t>
  </si>
  <si>
    <t>20251020 20:58:02</t>
  </si>
  <si>
    <t>20:58:02</t>
  </si>
  <si>
    <t>20251020 20:58:04</t>
  </si>
  <si>
    <t>20:58:04</t>
  </si>
  <si>
    <t>20251020 20:58:06</t>
  </si>
  <si>
    <t>20:58:06</t>
  </si>
  <si>
    <t>20251020 20:58:08</t>
  </si>
  <si>
    <t>20:58:08</t>
  </si>
  <si>
    <t>20251020 20:58:10</t>
  </si>
  <si>
    <t>20:58:10</t>
  </si>
  <si>
    <t>20251020 20:58:12</t>
  </si>
  <si>
    <t>20:58:12</t>
  </si>
  <si>
    <t>20251020 20:58:14</t>
  </si>
  <si>
    <t>20:58:14</t>
  </si>
  <si>
    <t>20251020 20:58:16</t>
  </si>
  <si>
    <t>20:58:16</t>
  </si>
  <si>
    <t>20251020 20:58:18</t>
  </si>
  <si>
    <t>20:58:18</t>
  </si>
  <si>
    <t>20251020 20:58:20</t>
  </si>
  <si>
    <t>20:58:20</t>
  </si>
  <si>
    <t>20251020 20:58:22</t>
  </si>
  <si>
    <t>20:58:22</t>
  </si>
  <si>
    <t>20251020 20:58:24</t>
  </si>
  <si>
    <t>20:58:24</t>
  </si>
  <si>
    <t>20251020 20:58:26</t>
  </si>
  <si>
    <t>20:58:26</t>
  </si>
  <si>
    <t>20251020 20:58:28</t>
  </si>
  <si>
    <t>20:58:28</t>
  </si>
  <si>
    <t>20251020 20:58:30</t>
  </si>
  <si>
    <t>20:58:30</t>
  </si>
  <si>
    <t>20251020 20:58:32</t>
  </si>
  <si>
    <t>20:58:32</t>
  </si>
  <si>
    <t>20251020 20:58:34</t>
  </si>
  <si>
    <t>20:58:34</t>
  </si>
  <si>
    <t>20251020 20:58:36</t>
  </si>
  <si>
    <t>20:58:36</t>
  </si>
  <si>
    <t>20251020 20:58:38</t>
  </si>
  <si>
    <t>20:58:38</t>
  </si>
  <si>
    <t>20251020 20:58:40</t>
  </si>
  <si>
    <t>20:58:40</t>
  </si>
  <si>
    <t>20251020 20:58:42</t>
  </si>
  <si>
    <t>20:58:42</t>
  </si>
  <si>
    <t>20251020 21:01:36</t>
  </si>
  <si>
    <t>21:01:36</t>
  </si>
  <si>
    <t>260</t>
  </si>
  <si>
    <t>20:59:17</t>
  </si>
  <si>
    <t>20251020 21:01:38</t>
  </si>
  <si>
    <t>21:01:38</t>
  </si>
  <si>
    <t>20251020 21:01:40</t>
  </si>
  <si>
    <t>21:01:40</t>
  </si>
  <si>
    <t>20251020 21:01:42</t>
  </si>
  <si>
    <t>21:01:42</t>
  </si>
  <si>
    <t>20251020 21:01:44</t>
  </si>
  <si>
    <t>21:01:44</t>
  </si>
  <si>
    <t>20251020 21:01:46</t>
  </si>
  <si>
    <t>21:01:46</t>
  </si>
  <si>
    <t>20251020 21:01:48</t>
  </si>
  <si>
    <t>21:01:48</t>
  </si>
  <si>
    <t>20251020 21:01:50</t>
  </si>
  <si>
    <t>21:01:50</t>
  </si>
  <si>
    <t>20251020 21:01:52</t>
  </si>
  <si>
    <t>21:01:52</t>
  </si>
  <si>
    <t>20251020 21:01:54</t>
  </si>
  <si>
    <t>21:01:54</t>
  </si>
  <si>
    <t>20251020 21:01:56</t>
  </si>
  <si>
    <t>21:01:56</t>
  </si>
  <si>
    <t>20251020 21:01:58</t>
  </si>
  <si>
    <t>21:01:58</t>
  </si>
  <si>
    <t>20251020 21:02:00</t>
  </si>
  <si>
    <t>21:02:00</t>
  </si>
  <si>
    <t>20251020 21:02:02</t>
  </si>
  <si>
    <t>21:02:02</t>
  </si>
  <si>
    <t>20251020 21:02:04</t>
  </si>
  <si>
    <t>21:02:04</t>
  </si>
  <si>
    <t>20251020 21:02:06</t>
  </si>
  <si>
    <t>21:02:06</t>
  </si>
  <si>
    <t>20251020 21:02:08</t>
  </si>
  <si>
    <t>21:02:08</t>
  </si>
  <si>
    <t>20251020 21:02:10</t>
  </si>
  <si>
    <t>21:02:10</t>
  </si>
  <si>
    <t>20251020 21:02:12</t>
  </si>
  <si>
    <t>21:02:12</t>
  </si>
  <si>
    <t>20251020 21:02:14</t>
  </si>
  <si>
    <t>21:02:14</t>
  </si>
  <si>
    <t>20251020 21:02:16</t>
  </si>
  <si>
    <t>21:02:16</t>
  </si>
  <si>
    <t>20251020 21:02:18</t>
  </si>
  <si>
    <t>21:02:18</t>
  </si>
  <si>
    <t>20251020 21:02:20</t>
  </si>
  <si>
    <t>21:02:20</t>
  </si>
  <si>
    <t>20251020 21:02:22</t>
  </si>
  <si>
    <t>21:02:22</t>
  </si>
  <si>
    <t>20251020 21:02:24</t>
  </si>
  <si>
    <t>21:02:24</t>
  </si>
  <si>
    <t>20251020 21:02:26</t>
  </si>
  <si>
    <t>21:02:26</t>
  </si>
  <si>
    <t>20251020 21:02:28</t>
  </si>
  <si>
    <t>21:02:28</t>
  </si>
  <si>
    <t>20251020 21:02:30</t>
  </si>
  <si>
    <t>21:02:30</t>
  </si>
  <si>
    <t>20251020 21:02:32</t>
  </si>
  <si>
    <t>21:02:32</t>
  </si>
  <si>
    <t>20251020 21:02:34</t>
  </si>
  <si>
    <t>21:02:34</t>
  </si>
  <si>
    <t>20251020 21:06:23</t>
  </si>
  <si>
    <t>21:06:23</t>
  </si>
  <si>
    <t>282</t>
  </si>
  <si>
    <t>20251020 21:06:25</t>
  </si>
  <si>
    <t>21:06:25</t>
  </si>
  <si>
    <t>20251020 21:06:27</t>
  </si>
  <si>
    <t>21:06:27</t>
  </si>
  <si>
    <t>20251020 21:06:29</t>
  </si>
  <si>
    <t>21:06:29</t>
  </si>
  <si>
    <t>20251020 21:06:31</t>
  </si>
  <si>
    <t>21:06:31</t>
  </si>
  <si>
    <t>20251020 21:06:34</t>
  </si>
  <si>
    <t>21:06:34</t>
  </si>
  <si>
    <t>20251020 21:06:36</t>
  </si>
  <si>
    <t>21:06:36</t>
  </si>
  <si>
    <t>20251020 21:06:38</t>
  </si>
  <si>
    <t>21:06:38</t>
  </si>
  <si>
    <t>20251020 21:06:40</t>
  </si>
  <si>
    <t>21:06:40</t>
  </si>
  <si>
    <t>20251020 21:06:42</t>
  </si>
  <si>
    <t>21:06:42</t>
  </si>
  <si>
    <t>20251020 21:06:44</t>
  </si>
  <si>
    <t>21:06:44</t>
  </si>
  <si>
    <t>20251020 21:06:46</t>
  </si>
  <si>
    <t>21:06:46</t>
  </si>
  <si>
    <t>20251020 21:06:48</t>
  </si>
  <si>
    <t>21:06:48</t>
  </si>
  <si>
    <t>20251020 21:06:50</t>
  </si>
  <si>
    <t>21:06:50</t>
  </si>
  <si>
    <t>20251020 21:06:52</t>
  </si>
  <si>
    <t>21:06:52</t>
  </si>
  <si>
    <t>20251020 21:06:54</t>
  </si>
  <si>
    <t>21:06:54</t>
  </si>
  <si>
    <t>20251020 21:06:56</t>
  </si>
  <si>
    <t>21:06:56</t>
  </si>
  <si>
    <t>20251020 21:06:58</t>
  </si>
  <si>
    <t>21:06:58</t>
  </si>
  <si>
    <t>20251020 21:07:00</t>
  </si>
  <si>
    <t>21:07:00</t>
  </si>
  <si>
    <t>20251020 21:07:02</t>
  </si>
  <si>
    <t>21:07:02</t>
  </si>
  <si>
    <t>20251020 21:07:04</t>
  </si>
  <si>
    <t>21:07:04</t>
  </si>
  <si>
    <t>20251020 21:07:06</t>
  </si>
  <si>
    <t>21:07:06</t>
  </si>
  <si>
    <t>20251020 21:07:08</t>
  </si>
  <si>
    <t>21:07:08</t>
  </si>
  <si>
    <t>20251020 21:07:10</t>
  </si>
  <si>
    <t>21:07:10</t>
  </si>
  <si>
    <t>20251020 21:07:12</t>
  </si>
  <si>
    <t>21:07:12</t>
  </si>
  <si>
    <t>20251020 21:07:14</t>
  </si>
  <si>
    <t>21:07:14</t>
  </si>
  <si>
    <t>20251020 21:07:16</t>
  </si>
  <si>
    <t>21:07:16</t>
  </si>
  <si>
    <t>20251020 21:07:18</t>
  </si>
  <si>
    <t>21:07:18</t>
  </si>
  <si>
    <t>20251020 21:07:20</t>
  </si>
  <si>
    <t>21:07:20</t>
  </si>
  <si>
    <t>20251020 21:07:22</t>
  </si>
  <si>
    <t>21:07:22</t>
  </si>
  <si>
    <t>20251020 21:09:49</t>
  </si>
  <si>
    <t>21:09:49</t>
  </si>
  <si>
    <t>325</t>
  </si>
  <si>
    <t>21:07:52</t>
  </si>
  <si>
    <t>20251020 21:09:51</t>
  </si>
  <si>
    <t>21:09:51</t>
  </si>
  <si>
    <t>20251020 21:09:53</t>
  </si>
  <si>
    <t>21:09:53</t>
  </si>
  <si>
    <t>20251020 21:09:55</t>
  </si>
  <si>
    <t>21:09:55</t>
  </si>
  <si>
    <t>20251020 21:09:57</t>
  </si>
  <si>
    <t>21:09:57</t>
  </si>
  <si>
    <t>20251020 21:09:59</t>
  </si>
  <si>
    <t>21:09:59</t>
  </si>
  <si>
    <t>20251020 21:10:01</t>
  </si>
  <si>
    <t>21:10:01</t>
  </si>
  <si>
    <t>20251020 21:10:03</t>
  </si>
  <si>
    <t>21:10:03</t>
  </si>
  <si>
    <t>20251020 21:10:05</t>
  </si>
  <si>
    <t>21:10:05</t>
  </si>
  <si>
    <t>20251020 21:10:07</t>
  </si>
  <si>
    <t>21:10:07</t>
  </si>
  <si>
    <t>20251020 21:10:09</t>
  </si>
  <si>
    <t>21:10:09</t>
  </si>
  <si>
    <t>20251020 21:10:11</t>
  </si>
  <si>
    <t>21:10:11</t>
  </si>
  <si>
    <t>20251020 21:10:13</t>
  </si>
  <si>
    <t>21:10:13</t>
  </si>
  <si>
    <t>20251020 21:10:15</t>
  </si>
  <si>
    <t>21:10:15</t>
  </si>
  <si>
    <t>20251020 21:10:17</t>
  </si>
  <si>
    <t>21:10:17</t>
  </si>
  <si>
    <t>20251020 21:10:19</t>
  </si>
  <si>
    <t>21:10:19</t>
  </si>
  <si>
    <t>20251020 21:10:21</t>
  </si>
  <si>
    <t>21:10:21</t>
  </si>
  <si>
    <t>20251020 21:10:23</t>
  </si>
  <si>
    <t>21:10:23</t>
  </si>
  <si>
    <t>20251020 21:10:25</t>
  </si>
  <si>
    <t>21:10:25</t>
  </si>
  <si>
    <t>20251020 21:10:27</t>
  </si>
  <si>
    <t>21:10:27</t>
  </si>
  <si>
    <t>20251020 21:10:29</t>
  </si>
  <si>
    <t>21:10:29</t>
  </si>
  <si>
    <t>20251020 21:10:31</t>
  </si>
  <si>
    <t>21:10:31</t>
  </si>
  <si>
    <t>20251020 21:10:33</t>
  </si>
  <si>
    <t>21:10:33</t>
  </si>
  <si>
    <t>20251020 21:10:35</t>
  </si>
  <si>
    <t>21:10:35</t>
  </si>
  <si>
    <t>20251020 21:10:37</t>
  </si>
  <si>
    <t>21:10:37</t>
  </si>
  <si>
    <t>20251020 21:10:39</t>
  </si>
  <si>
    <t>21:10:39</t>
  </si>
  <si>
    <t>20251020 21:10:41</t>
  </si>
  <si>
    <t>21:10:41</t>
  </si>
  <si>
    <t>20251020 21:10:43</t>
  </si>
  <si>
    <t>21:10:43</t>
  </si>
  <si>
    <t>20251020 21:10:45</t>
  </si>
  <si>
    <t>21:10:45</t>
  </si>
  <si>
    <t>20251020 21:10:47</t>
  </si>
  <si>
    <t>21:10:47</t>
  </si>
  <si>
    <t>20251020 21:13:34</t>
  </si>
  <si>
    <t>21:13:34</t>
  </si>
  <si>
    <t>309</t>
  </si>
  <si>
    <t>21:11:22</t>
  </si>
  <si>
    <t>20251020 21:13:36</t>
  </si>
  <si>
    <t>21:13:36</t>
  </si>
  <si>
    <t>20251020 21:13:38</t>
  </si>
  <si>
    <t>21:13:38</t>
  </si>
  <si>
    <t>20251020 21:13:40</t>
  </si>
  <si>
    <t>21:13:40</t>
  </si>
  <si>
    <t>20251020 21:13:42</t>
  </si>
  <si>
    <t>21:13:42</t>
  </si>
  <si>
    <t>20251020 21:13:44</t>
  </si>
  <si>
    <t>21:13:44</t>
  </si>
  <si>
    <t>20251020 21:13:46</t>
  </si>
  <si>
    <t>21:13:46</t>
  </si>
  <si>
    <t>20251020 21:13:48</t>
  </si>
  <si>
    <t>21:13:48</t>
  </si>
  <si>
    <t>20251020 21:13:50</t>
  </si>
  <si>
    <t>21:13:50</t>
  </si>
  <si>
    <t>20251020 21:13:52</t>
  </si>
  <si>
    <t>21:13:52</t>
  </si>
  <si>
    <t>20251020 21:13:54</t>
  </si>
  <si>
    <t>21:13:54</t>
  </si>
  <si>
    <t>20251020 21:13:56</t>
  </si>
  <si>
    <t>21:13:56</t>
  </si>
  <si>
    <t>20251020 21:13:58</t>
  </si>
  <si>
    <t>21:13:58</t>
  </si>
  <si>
    <t>20251020 21:14:00</t>
  </si>
  <si>
    <t>21:14:00</t>
  </si>
  <si>
    <t>20251020 21:14:02</t>
  </si>
  <si>
    <t>21:14:02</t>
  </si>
  <si>
    <t>20251020 21:14:04</t>
  </si>
  <si>
    <t>21:14:04</t>
  </si>
  <si>
    <t>20251020 21:14:06</t>
  </si>
  <si>
    <t>21:14:06</t>
  </si>
  <si>
    <t>20251020 21:14:08</t>
  </si>
  <si>
    <t>21:14:08</t>
  </si>
  <si>
    <t>20251020 21:14:10</t>
  </si>
  <si>
    <t>21:14:10</t>
  </si>
  <si>
    <t>20251020 21:14:12</t>
  </si>
  <si>
    <t>21:14:12</t>
  </si>
  <si>
    <t>20251020 21:14:14</t>
  </si>
  <si>
    <t>21:14:14</t>
  </si>
  <si>
    <t>20251020 21:14:16</t>
  </si>
  <si>
    <t>21:14:16</t>
  </si>
  <si>
    <t>20251020 21:14:18</t>
  </si>
  <si>
    <t>21:14:18</t>
  </si>
  <si>
    <t>20251020 21:14:20</t>
  </si>
  <si>
    <t>21:14:20</t>
  </si>
  <si>
    <t>20251020 21:14:22</t>
  </si>
  <si>
    <t>21:14:22</t>
  </si>
  <si>
    <t>20251020 21:14:24</t>
  </si>
  <si>
    <t>21:14:24</t>
  </si>
  <si>
    <t>20251020 21:14:26</t>
  </si>
  <si>
    <t>21:14:26</t>
  </si>
  <si>
    <t>20251020 21:14:28</t>
  </si>
  <si>
    <t>21:14:28</t>
  </si>
  <si>
    <t>20251020 21:14:30</t>
  </si>
  <si>
    <t>21:14:30</t>
  </si>
  <si>
    <t>20251020 21:14:32</t>
  </si>
  <si>
    <t>21:14:32</t>
  </si>
  <si>
    <t>20251020 21:18:07</t>
  </si>
  <si>
    <t>21:18:07</t>
  </si>
  <si>
    <t>270</t>
  </si>
  <si>
    <t>20251020 21:18:09</t>
  </si>
  <si>
    <t>21:18:09</t>
  </si>
  <si>
    <t>20251020 21:18:11</t>
  </si>
  <si>
    <t>21:18:11</t>
  </si>
  <si>
    <t>20251020 21:18:13</t>
  </si>
  <si>
    <t>21:18:13</t>
  </si>
  <si>
    <t>20251020 21:18:15</t>
  </si>
  <si>
    <t>21:18:15</t>
  </si>
  <si>
    <t>20251020 21:18:17</t>
  </si>
  <si>
    <t>21:18:17</t>
  </si>
  <si>
    <t>20251020 21:18:19</t>
  </si>
  <si>
    <t>21:18:19</t>
  </si>
  <si>
    <t>20251020 21:18:21</t>
  </si>
  <si>
    <t>21:18:21</t>
  </si>
  <si>
    <t>20251020 21:18:23</t>
  </si>
  <si>
    <t>21:18:23</t>
  </si>
  <si>
    <t>20251020 21:18:25</t>
  </si>
  <si>
    <t>21:18:25</t>
  </si>
  <si>
    <t>20251020 21:18:27</t>
  </si>
  <si>
    <t>21:18:27</t>
  </si>
  <si>
    <t>20251020 21:18:29</t>
  </si>
  <si>
    <t>21:18:29</t>
  </si>
  <si>
    <t>20251020 21:18:31</t>
  </si>
  <si>
    <t>21:18:31</t>
  </si>
  <si>
    <t>20251020 21:18:33</t>
  </si>
  <si>
    <t>21:18:33</t>
  </si>
  <si>
    <t>20251020 21:18:35</t>
  </si>
  <si>
    <t>21:18:35</t>
  </si>
  <si>
    <t>20251020 21:18:37</t>
  </si>
  <si>
    <t>21:18:37</t>
  </si>
  <si>
    <t>20251020 21:18:39</t>
  </si>
  <si>
    <t>21:18:39</t>
  </si>
  <si>
    <t>20251020 21:18:41</t>
  </si>
  <si>
    <t>21:18:41</t>
  </si>
  <si>
    <t>20251020 21:18:43</t>
  </si>
  <si>
    <t>21:18:43</t>
  </si>
  <si>
    <t>20251020 21:18:45</t>
  </si>
  <si>
    <t>21:18:45</t>
  </si>
  <si>
    <t>20251020 21:18:47</t>
  </si>
  <si>
    <t>21:18:47</t>
  </si>
  <si>
    <t>20251020 21:18:49</t>
  </si>
  <si>
    <t>21:18:49</t>
  </si>
  <si>
    <t>20251020 21:18:51</t>
  </si>
  <si>
    <t>21:18:51</t>
  </si>
  <si>
    <t>20251020 21:18:53</t>
  </si>
  <si>
    <t>21:18:53</t>
  </si>
  <si>
    <t>20251020 21:18:55</t>
  </si>
  <si>
    <t>21:18:55</t>
  </si>
  <si>
    <t>20251020 21:18:57</t>
  </si>
  <si>
    <t>21:18:57</t>
  </si>
  <si>
    <t>20251020 21:18:59</t>
  </si>
  <si>
    <t>21:18:59</t>
  </si>
  <si>
    <t>20251020 21:19:01</t>
  </si>
  <si>
    <t>21:19:01</t>
  </si>
  <si>
    <t>20251020 21:19:03</t>
  </si>
  <si>
    <t>21:19:03</t>
  </si>
  <si>
    <t>20251020 21:19:05</t>
  </si>
  <si>
    <t>21:19:05</t>
  </si>
  <si>
    <t>20251020 21:22:32</t>
  </si>
  <si>
    <t>21:22:32</t>
  </si>
  <si>
    <t>265</t>
  </si>
  <si>
    <t>21:19:44</t>
  </si>
  <si>
    <t>20251020 21:22:34</t>
  </si>
  <si>
    <t>21:22:34</t>
  </si>
  <si>
    <t>20251020 21:22:36</t>
  </si>
  <si>
    <t>21:22:36</t>
  </si>
  <si>
    <t>20251020 21:22:38</t>
  </si>
  <si>
    <t>21:22:38</t>
  </si>
  <si>
    <t>20251020 21:22:40</t>
  </si>
  <si>
    <t>21:22:40</t>
  </si>
  <si>
    <t>20251020 21:22:42</t>
  </si>
  <si>
    <t>21:22:42</t>
  </si>
  <si>
    <t>20251020 21:22:44</t>
  </si>
  <si>
    <t>21:22:44</t>
  </si>
  <si>
    <t>20251020 21:22:46</t>
  </si>
  <si>
    <t>21:22:46</t>
  </si>
  <si>
    <t>20251020 21:22:48</t>
  </si>
  <si>
    <t>21:22:48</t>
  </si>
  <si>
    <t>20251020 21:22:50</t>
  </si>
  <si>
    <t>21:22:50</t>
  </si>
  <si>
    <t>20251020 21:22:52</t>
  </si>
  <si>
    <t>21:22:52</t>
  </si>
  <si>
    <t>20251020 21:22:54</t>
  </si>
  <si>
    <t>21:22:54</t>
  </si>
  <si>
    <t>20251020 21:22:56</t>
  </si>
  <si>
    <t>21:22:56</t>
  </si>
  <si>
    <t>20251020 21:22:58</t>
  </si>
  <si>
    <t>21:22:58</t>
  </si>
  <si>
    <t>20251020 21:23:00</t>
  </si>
  <si>
    <t>21:23:00</t>
  </si>
  <si>
    <t>20251020 21:23:02</t>
  </si>
  <si>
    <t>21:23:02</t>
  </si>
  <si>
    <t>20251020 21:23:04</t>
  </si>
  <si>
    <t>21:23:04</t>
  </si>
  <si>
    <t>20251020 21:23:06</t>
  </si>
  <si>
    <t>21:23:06</t>
  </si>
  <si>
    <t>20251020 21:23:08</t>
  </si>
  <si>
    <t>21:23:08</t>
  </si>
  <si>
    <t>20251020 21:23:10</t>
  </si>
  <si>
    <t>21:23:10</t>
  </si>
  <si>
    <t>20251020 21:23:12</t>
  </si>
  <si>
    <t>21:23:12</t>
  </si>
  <si>
    <t>20251020 21:23:14</t>
  </si>
  <si>
    <t>21:23:14</t>
  </si>
  <si>
    <t>20251020 21:23:16</t>
  </si>
  <si>
    <t>21:23:16</t>
  </si>
  <si>
    <t>20251020 21:23:18</t>
  </si>
  <si>
    <t>21:23:18</t>
  </si>
  <si>
    <t>20251020 21:23:20</t>
  </si>
  <si>
    <t>21:23:20</t>
  </si>
  <si>
    <t>20251020 21:23:22</t>
  </si>
  <si>
    <t>21:23:22</t>
  </si>
  <si>
    <t>20251020 21:23:24</t>
  </si>
  <si>
    <t>21:23:24</t>
  </si>
  <si>
    <t>20251020 21:23:26</t>
  </si>
  <si>
    <t>21:23:26</t>
  </si>
  <si>
    <t>20251020 21:23:28</t>
  </si>
  <si>
    <t>21:23:28</t>
  </si>
  <si>
    <t>20251020 21:23:30</t>
  </si>
  <si>
    <t>21:23:30</t>
  </si>
  <si>
    <t>20251020 21:26:00</t>
  </si>
  <si>
    <t>21:26:00</t>
  </si>
  <si>
    <t>337</t>
  </si>
  <si>
    <t>21:23:59</t>
  </si>
  <si>
    <t>20251020 21:26:02</t>
  </si>
  <si>
    <t>21:26:02</t>
  </si>
  <si>
    <t>20251020 21:26:04</t>
  </si>
  <si>
    <t>21:26:04</t>
  </si>
  <si>
    <t>20251020 21:26:06</t>
  </si>
  <si>
    <t>21:26:06</t>
  </si>
  <si>
    <t>20251020 21:26:08</t>
  </si>
  <si>
    <t>21:26:08</t>
  </si>
  <si>
    <t>20251020 21:26:10</t>
  </si>
  <si>
    <t>21:26:10</t>
  </si>
  <si>
    <t>20251020 21:26:12</t>
  </si>
  <si>
    <t>21:26:12</t>
  </si>
  <si>
    <t>20251020 21:26:14</t>
  </si>
  <si>
    <t>21:26:14</t>
  </si>
  <si>
    <t>20251020 21:26:16</t>
  </si>
  <si>
    <t>21:26:16</t>
  </si>
  <si>
    <t>20251020 21:26:18</t>
  </si>
  <si>
    <t>21:26:18</t>
  </si>
  <si>
    <t>20251020 21:26:20</t>
  </si>
  <si>
    <t>21:26:20</t>
  </si>
  <si>
    <t>20251020 21:26:22</t>
  </si>
  <si>
    <t>21:26:22</t>
  </si>
  <si>
    <t>20251020 21:26:24</t>
  </si>
  <si>
    <t>21:26:24</t>
  </si>
  <si>
    <t>20251020 21:26:26</t>
  </si>
  <si>
    <t>21:26:26</t>
  </si>
  <si>
    <t>20251020 21:26:28</t>
  </si>
  <si>
    <t>21:26:28</t>
  </si>
  <si>
    <t>20251020 21:26:30</t>
  </si>
  <si>
    <t>21:26:30</t>
  </si>
  <si>
    <t>20251020 21:26:32</t>
  </si>
  <si>
    <t>21:26:32</t>
  </si>
  <si>
    <t>20251020 21:26:34</t>
  </si>
  <si>
    <t>21:26:34</t>
  </si>
  <si>
    <t>20251020 21:26:36</t>
  </si>
  <si>
    <t>21:26:36</t>
  </si>
  <si>
    <t>20251020 21:26:38</t>
  </si>
  <si>
    <t>21:26:38</t>
  </si>
  <si>
    <t>20251020 21:26:40</t>
  </si>
  <si>
    <t>21:26:40</t>
  </si>
  <si>
    <t>20251020 21:26:42</t>
  </si>
  <si>
    <t>21:26:42</t>
  </si>
  <si>
    <t>20251020 21:26:44</t>
  </si>
  <si>
    <t>21:26:44</t>
  </si>
  <si>
    <t>20251020 21:26:46</t>
  </si>
  <si>
    <t>21:26:46</t>
  </si>
  <si>
    <t>20251020 21:26:48</t>
  </si>
  <si>
    <t>21:26:48</t>
  </si>
  <si>
    <t>20251020 21:26:50</t>
  </si>
  <si>
    <t>21:26:50</t>
  </si>
  <si>
    <t>20251020 21:26:52</t>
  </si>
  <si>
    <t>21:26:52</t>
  </si>
  <si>
    <t>20251020 21:26:54</t>
  </si>
  <si>
    <t>21:26:54</t>
  </si>
  <si>
    <t>20251020 21:26:56</t>
  </si>
  <si>
    <t>21:26:56</t>
  </si>
  <si>
    <t>20251020 21:26:58</t>
  </si>
  <si>
    <t>21:26:58</t>
  </si>
  <si>
    <t>20251020 21:30:34</t>
  </si>
  <si>
    <t>21:30:34</t>
  </si>
  <si>
    <t>275</t>
  </si>
  <si>
    <t>21:27:32</t>
  </si>
  <si>
    <t>20251020 21:30:36</t>
  </si>
  <si>
    <t>21:30:36</t>
  </si>
  <si>
    <t>20251020 21:30:38</t>
  </si>
  <si>
    <t>21:30:38</t>
  </si>
  <si>
    <t>20251020 21:30:40</t>
  </si>
  <si>
    <t>21:30:40</t>
  </si>
  <si>
    <t>20251020 21:30:42</t>
  </si>
  <si>
    <t>21:30:42</t>
  </si>
  <si>
    <t>20251020 21:30:44</t>
  </si>
  <si>
    <t>21:30:44</t>
  </si>
  <si>
    <t>20251020 21:30:46</t>
  </si>
  <si>
    <t>21:30:46</t>
  </si>
  <si>
    <t>20251020 21:30:48</t>
  </si>
  <si>
    <t>21:30:48</t>
  </si>
  <si>
    <t>20251020 21:30:50</t>
  </si>
  <si>
    <t>21:30:50</t>
  </si>
  <si>
    <t>20251020 21:30:52</t>
  </si>
  <si>
    <t>21:30:52</t>
  </si>
  <si>
    <t>20251020 21:30:54</t>
  </si>
  <si>
    <t>21:30:54</t>
  </si>
  <si>
    <t>20251020 21:30:56</t>
  </si>
  <si>
    <t>21:30:56</t>
  </si>
  <si>
    <t>20251020 21:30:58</t>
  </si>
  <si>
    <t>21:30:58</t>
  </si>
  <si>
    <t>20251020 21:31:00</t>
  </si>
  <si>
    <t>21:31:00</t>
  </si>
  <si>
    <t>20251020 21:31:02</t>
  </si>
  <si>
    <t>21:31:02</t>
  </si>
  <si>
    <t>20251020 21:31:04</t>
  </si>
  <si>
    <t>21:31:04</t>
  </si>
  <si>
    <t>20251020 21:31:06</t>
  </si>
  <si>
    <t>21:31:06</t>
  </si>
  <si>
    <t>20251020 21:31:08</t>
  </si>
  <si>
    <t>21:31:08</t>
  </si>
  <si>
    <t>20251020 21:31:10</t>
  </si>
  <si>
    <t>21:31:10</t>
  </si>
  <si>
    <t>20251020 21:31:12</t>
  </si>
  <si>
    <t>21:31:12</t>
  </si>
  <si>
    <t>20251020 21:31:14</t>
  </si>
  <si>
    <t>21:31:14</t>
  </si>
  <si>
    <t>20251020 21:31:16</t>
  </si>
  <si>
    <t>21:31:16</t>
  </si>
  <si>
    <t>20251020 21:31:18</t>
  </si>
  <si>
    <t>21:31:18</t>
  </si>
  <si>
    <t>20251020 21:31:20</t>
  </si>
  <si>
    <t>21:31:20</t>
  </si>
  <si>
    <t>20251020 21:31:22</t>
  </si>
  <si>
    <t>21:31:22</t>
  </si>
  <si>
    <t>20251020 21:31:24</t>
  </si>
  <si>
    <t>21:31:24</t>
  </si>
  <si>
    <t>20251020 21:31:26</t>
  </si>
  <si>
    <t>21:31:26</t>
  </si>
  <si>
    <t>20251020 21:31:28</t>
  </si>
  <si>
    <t>21:31:28</t>
  </si>
  <si>
    <t>20251020 21:31:30</t>
  </si>
  <si>
    <t>21:31:30</t>
  </si>
  <si>
    <t>20251020 21:31:32</t>
  </si>
  <si>
    <t>21:31:32</t>
  </si>
  <si>
    <t>20251020 21:35:07</t>
  </si>
  <si>
    <t>21:35:07</t>
  </si>
  <si>
    <t>21:32:12</t>
  </si>
  <si>
    <t>20251020 21:35:09</t>
  </si>
  <si>
    <t>21:35:09</t>
  </si>
  <si>
    <t>20251020 21:35:11</t>
  </si>
  <si>
    <t>21:35:11</t>
  </si>
  <si>
    <t>20251020 21:35:13</t>
  </si>
  <si>
    <t>21:35:13</t>
  </si>
  <si>
    <t>20251020 21:35:15</t>
  </si>
  <si>
    <t>21:35:15</t>
  </si>
  <si>
    <t>20251020 21:35:17</t>
  </si>
  <si>
    <t>21:35:17</t>
  </si>
  <si>
    <t>20251020 21:35:19</t>
  </si>
  <si>
    <t>21:35:19</t>
  </si>
  <si>
    <t>20251020 21:35:21</t>
  </si>
  <si>
    <t>21:35:21</t>
  </si>
  <si>
    <t>20251020 21:35:23</t>
  </si>
  <si>
    <t>21:35:23</t>
  </si>
  <si>
    <t>20251020 21:35:25</t>
  </si>
  <si>
    <t>21:35:25</t>
  </si>
  <si>
    <t>20251020 21:35:27</t>
  </si>
  <si>
    <t>21:35:27</t>
  </si>
  <si>
    <t>20251020 21:35:29</t>
  </si>
  <si>
    <t>21:35:29</t>
  </si>
  <si>
    <t>20251020 21:35:31</t>
  </si>
  <si>
    <t>21:35:31</t>
  </si>
  <si>
    <t>20251020 21:35:33</t>
  </si>
  <si>
    <t>21:35:33</t>
  </si>
  <si>
    <t>20251020 21:35:35</t>
  </si>
  <si>
    <t>21:35:35</t>
  </si>
  <si>
    <t>20251020 21:35:37</t>
  </si>
  <si>
    <t>21:35:37</t>
  </si>
  <si>
    <t>20251020 21:35:39</t>
  </si>
  <si>
    <t>21:35:39</t>
  </si>
  <si>
    <t>20251020 21:35:41</t>
  </si>
  <si>
    <t>21:35:41</t>
  </si>
  <si>
    <t>20251020 21:35:43</t>
  </si>
  <si>
    <t>21:35:43</t>
  </si>
  <si>
    <t>20251020 21:35:45</t>
  </si>
  <si>
    <t>21:35:45</t>
  </si>
  <si>
    <t>20251020 21:35:47</t>
  </si>
  <si>
    <t>21:35:47</t>
  </si>
  <si>
    <t>20251020 21:35:49</t>
  </si>
  <si>
    <t>21:35:49</t>
  </si>
  <si>
    <t>20251020 21:35:51</t>
  </si>
  <si>
    <t>21:35:51</t>
  </si>
  <si>
    <t>20251020 21:35:53</t>
  </si>
  <si>
    <t>21:35:53</t>
  </si>
  <si>
    <t>20251020 21:35:55</t>
  </si>
  <si>
    <t>21:35:55</t>
  </si>
  <si>
    <t>20251020 21:35:57</t>
  </si>
  <si>
    <t>21:35:57</t>
  </si>
  <si>
    <t>20251020 21:35:59</t>
  </si>
  <si>
    <t>21:35:59</t>
  </si>
  <si>
    <t>20251020 21:36:01</t>
  </si>
  <si>
    <t>21:36:01</t>
  </si>
  <si>
    <t>20251020 21:36:03</t>
  </si>
  <si>
    <t>21:36:03</t>
  </si>
  <si>
    <t>20251020 21:36:05</t>
  </si>
  <si>
    <t>21:36:05</t>
  </si>
  <si>
    <t>20251020 21:39:22</t>
  </si>
  <si>
    <t>21:39:22</t>
  </si>
  <si>
    <t>259</t>
  </si>
  <si>
    <t>21:36:34</t>
  </si>
  <si>
    <t>20251020 21:39:24</t>
  </si>
  <si>
    <t>21:39:24</t>
  </si>
  <si>
    <t>20251020 21:39:26</t>
  </si>
  <si>
    <t>21:39:26</t>
  </si>
  <si>
    <t>20251020 21:39:28</t>
  </si>
  <si>
    <t>21:39:28</t>
  </si>
  <si>
    <t>20251020 21:39:30</t>
  </si>
  <si>
    <t>21:39:30</t>
  </si>
  <si>
    <t>20251020 21:39:32</t>
  </si>
  <si>
    <t>21:39:32</t>
  </si>
  <si>
    <t>20251020 21:39:34</t>
  </si>
  <si>
    <t>21:39:34</t>
  </si>
  <si>
    <t>20251020 21:39:36</t>
  </si>
  <si>
    <t>21:39:36</t>
  </si>
  <si>
    <t>20251020 21:39:38</t>
  </si>
  <si>
    <t>21:39:38</t>
  </si>
  <si>
    <t>20251020 21:39:40</t>
  </si>
  <si>
    <t>21:39:40</t>
  </si>
  <si>
    <t>20251020 21:39:42</t>
  </si>
  <si>
    <t>21:39:42</t>
  </si>
  <si>
    <t>20251020 21:39:44</t>
  </si>
  <si>
    <t>21:39:44</t>
  </si>
  <si>
    <t>20251020 21:39:46</t>
  </si>
  <si>
    <t>21:39:46</t>
  </si>
  <si>
    <t>20251020 21:39:48</t>
  </si>
  <si>
    <t>21:39:48</t>
  </si>
  <si>
    <t>20251020 21:39:50</t>
  </si>
  <si>
    <t>21:39:50</t>
  </si>
  <si>
    <t>20251020 21:39:52</t>
  </si>
  <si>
    <t>21:39:52</t>
  </si>
  <si>
    <t>20251020 21:39:54</t>
  </si>
  <si>
    <t>21:39:54</t>
  </si>
  <si>
    <t>20251020 21:39:56</t>
  </si>
  <si>
    <t>21:39:56</t>
  </si>
  <si>
    <t>20251020 21:39:58</t>
  </si>
  <si>
    <t>21:39:58</t>
  </si>
  <si>
    <t>20251020 21:40:00</t>
  </si>
  <si>
    <t>21:40:00</t>
  </si>
  <si>
    <t>20251020 21:40:02</t>
  </si>
  <si>
    <t>21:40:02</t>
  </si>
  <si>
    <t>20251020 21:40:04</t>
  </si>
  <si>
    <t>21:40:04</t>
  </si>
  <si>
    <t>20251020 21:40:06</t>
  </si>
  <si>
    <t>21:40:06</t>
  </si>
  <si>
    <t>20251020 21:40:08</t>
  </si>
  <si>
    <t>21:40:08</t>
  </si>
  <si>
    <t>20251020 21:40:10</t>
  </si>
  <si>
    <t>21:40:10</t>
  </si>
  <si>
    <t>20251020 21:40:12</t>
  </si>
  <si>
    <t>21:40:12</t>
  </si>
  <si>
    <t>20251020 21:40:14</t>
  </si>
  <si>
    <t>21:40:14</t>
  </si>
  <si>
    <t>20251020 21:40:16</t>
  </si>
  <si>
    <t>21:40:16</t>
  </si>
  <si>
    <t>20251020 21:40:18</t>
  </si>
  <si>
    <t>21:40:18</t>
  </si>
  <si>
    <t>20251020 21:40:20</t>
  </si>
  <si>
    <t>21:40:20</t>
  </si>
  <si>
    <t>20251020 21:43:24</t>
  </si>
  <si>
    <t>21:43:24</t>
  </si>
  <si>
    <t>12</t>
  </si>
  <si>
    <t>21:41:17</t>
  </si>
  <si>
    <t>20251020 21:43:26</t>
  </si>
  <si>
    <t>21:43:26</t>
  </si>
  <si>
    <t>20251020 21:43:28</t>
  </si>
  <si>
    <t>21:43:28</t>
  </si>
  <si>
    <t>20251020 21:43:30</t>
  </si>
  <si>
    <t>21:43:30</t>
  </si>
  <si>
    <t>20251020 21:43:32</t>
  </si>
  <si>
    <t>21:43:32</t>
  </si>
  <si>
    <t>20251020 21:43:34</t>
  </si>
  <si>
    <t>21:43:34</t>
  </si>
  <si>
    <t>20251020 21:43:36</t>
  </si>
  <si>
    <t>21:43:36</t>
  </si>
  <si>
    <t>20251020 21:43:38</t>
  </si>
  <si>
    <t>21:43:38</t>
  </si>
  <si>
    <t>20251020 21:43:40</t>
  </si>
  <si>
    <t>21:43:40</t>
  </si>
  <si>
    <t>20251020 21:43:42</t>
  </si>
  <si>
    <t>21:43:42</t>
  </si>
  <si>
    <t>20251020 21:43:44</t>
  </si>
  <si>
    <t>21:43:44</t>
  </si>
  <si>
    <t>20251020 21:43:46</t>
  </si>
  <si>
    <t>21:43:46</t>
  </si>
  <si>
    <t>20251020 21:43:48</t>
  </si>
  <si>
    <t>21:43:48</t>
  </si>
  <si>
    <t>20251020 21:43:50</t>
  </si>
  <si>
    <t>21:43:50</t>
  </si>
  <si>
    <t>20251020 21:43:52</t>
  </si>
  <si>
    <t>21:43:52</t>
  </si>
  <si>
    <t>20251020 21:43:54</t>
  </si>
  <si>
    <t>21:43:54</t>
  </si>
  <si>
    <t>20251020 21:43:56</t>
  </si>
  <si>
    <t>21:43:56</t>
  </si>
  <si>
    <t>20251020 21:43:58</t>
  </si>
  <si>
    <t>21:43:58</t>
  </si>
  <si>
    <t>20251020 21:44:00</t>
  </si>
  <si>
    <t>21:44:00</t>
  </si>
  <si>
    <t>20251020 21:44:02</t>
  </si>
  <si>
    <t>21:44:02</t>
  </si>
  <si>
    <t>20251020 21:44:04</t>
  </si>
  <si>
    <t>21:44:04</t>
  </si>
  <si>
    <t>20251020 21:44:06</t>
  </si>
  <si>
    <t>21:44:06</t>
  </si>
  <si>
    <t>20251020 21:44:08</t>
  </si>
  <si>
    <t>21:44:08</t>
  </si>
  <si>
    <t>20251020 21:44:10</t>
  </si>
  <si>
    <t>21:44:10</t>
  </si>
  <si>
    <t>20251020 21:44:12</t>
  </si>
  <si>
    <t>21:44:12</t>
  </si>
  <si>
    <t>20251020 21:44:14</t>
  </si>
  <si>
    <t>21:44:14</t>
  </si>
  <si>
    <t>20251020 21:44:16</t>
  </si>
  <si>
    <t>21:44:16</t>
  </si>
  <si>
    <t>20251020 21:44:18</t>
  </si>
  <si>
    <t>21:44:18</t>
  </si>
  <si>
    <t>20251020 21:44:20</t>
  </si>
  <si>
    <t>21:44:20</t>
  </si>
  <si>
    <t>20251020 21:44:22</t>
  </si>
  <si>
    <t>21:44:22</t>
  </si>
  <si>
    <t>20251020 21:47:22</t>
  </si>
  <si>
    <t>21:47:22</t>
  </si>
  <si>
    <t>219</t>
  </si>
  <si>
    <t>21:45:07</t>
  </si>
  <si>
    <t>20251020 21:47:24</t>
  </si>
  <si>
    <t>21:47:24</t>
  </si>
  <si>
    <t>20251020 21:47:26</t>
  </si>
  <si>
    <t>21:47:26</t>
  </si>
  <si>
    <t>20251020 21:47:28</t>
  </si>
  <si>
    <t>21:47:28</t>
  </si>
  <si>
    <t>20251020 21:47:30</t>
  </si>
  <si>
    <t>21:47:30</t>
  </si>
  <si>
    <t>20251020 21:47:32</t>
  </si>
  <si>
    <t>21:47:32</t>
  </si>
  <si>
    <t>20251020 21:47:34</t>
  </si>
  <si>
    <t>21:47:34</t>
  </si>
  <si>
    <t>20251020 21:47:36</t>
  </si>
  <si>
    <t>21:47:36</t>
  </si>
  <si>
    <t>20251020 21:47:38</t>
  </si>
  <si>
    <t>21:47:38</t>
  </si>
  <si>
    <t>20251020 21:47:40</t>
  </si>
  <si>
    <t>21:47:40</t>
  </si>
  <si>
    <t>20251020 21:47:42</t>
  </si>
  <si>
    <t>21:47:42</t>
  </si>
  <si>
    <t>20251020 21:47:44</t>
  </si>
  <si>
    <t>21:47:44</t>
  </si>
  <si>
    <t>20251020 21:47:46</t>
  </si>
  <si>
    <t>21:47:46</t>
  </si>
  <si>
    <t>20251020 21:47:48</t>
  </si>
  <si>
    <t>21:47:48</t>
  </si>
  <si>
    <t>20251020 21:47:50</t>
  </si>
  <si>
    <t>21:47:50</t>
  </si>
  <si>
    <t>20251020 21:47:52</t>
  </si>
  <si>
    <t>21:47:52</t>
  </si>
  <si>
    <t>20251020 21:47:54</t>
  </si>
  <si>
    <t>21:47:54</t>
  </si>
  <si>
    <t>20251020 21:47:56</t>
  </si>
  <si>
    <t>21:47:56</t>
  </si>
  <si>
    <t>20251020 21:47:58</t>
  </si>
  <si>
    <t>21:47:58</t>
  </si>
  <si>
    <t>20251020 21:48:00</t>
  </si>
  <si>
    <t>21:48:00</t>
  </si>
  <si>
    <t>20251020 21:48:02</t>
  </si>
  <si>
    <t>21:48:02</t>
  </si>
  <si>
    <t>20251020 21:48:04</t>
  </si>
  <si>
    <t>21:48:04</t>
  </si>
  <si>
    <t>20251020 21:48:06</t>
  </si>
  <si>
    <t>21:48:06</t>
  </si>
  <si>
    <t>20251020 21:48:08</t>
  </si>
  <si>
    <t>21:48:08</t>
  </si>
  <si>
    <t>20251020 21:48:10</t>
  </si>
  <si>
    <t>21:48:10</t>
  </si>
  <si>
    <t>20251020 21:48:12</t>
  </si>
  <si>
    <t>21:48:12</t>
  </si>
  <si>
    <t>20251020 21:48:14</t>
  </si>
  <si>
    <t>21:48:14</t>
  </si>
  <si>
    <t>20251020 21:48:16</t>
  </si>
  <si>
    <t>21:48:16</t>
  </si>
  <si>
    <t>20251020 21:48:18</t>
  </si>
  <si>
    <t>21:48:18</t>
  </si>
  <si>
    <t>20251020 21:48:20</t>
  </si>
  <si>
    <t>21:48:20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</si>
</sst>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W738"/>
  <sheetViews>
    <sheetView tabSelected="1" workbookViewId="0"/>
  </sheetViews>
  <sheetFormatPr defaultRowHeight="15"/>
  <sheetData>
    <row r="2" spans="1:283">
      <c r="A2" t="s">
        <v>31</v>
      </c>
      <c r="B2" t="s">
        <v>32</v>
      </c>
      <c r="C2" t="s">
        <v>33</v>
      </c>
    </row>
    <row r="3" spans="1:283">
      <c r="B3">
        <v>4</v>
      </c>
      <c r="C3">
        <v>21</v>
      </c>
    </row>
    <row r="4" spans="1:283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83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83">
      <c r="A6" t="s">
        <v>46</v>
      </c>
      <c r="B6" t="s">
        <v>47</v>
      </c>
    </row>
    <row r="7" spans="1:283">
      <c r="B7" t="s">
        <v>48</v>
      </c>
    </row>
    <row r="8" spans="1:283">
      <c r="A8" t="s">
        <v>49</v>
      </c>
      <c r="B8" t="s">
        <v>50</v>
      </c>
      <c r="C8" t="s">
        <v>51</v>
      </c>
      <c r="D8" t="s">
        <v>52</v>
      </c>
      <c r="E8" t="s">
        <v>53</v>
      </c>
    </row>
    <row r="9" spans="1:283">
      <c r="B9">
        <v>0</v>
      </c>
      <c r="C9">
        <v>1</v>
      </c>
      <c r="D9">
        <v>0</v>
      </c>
      <c r="E9">
        <v>0</v>
      </c>
    </row>
    <row r="10" spans="1:283">
      <c r="A10" t="s">
        <v>54</v>
      </c>
      <c r="B10" t="s">
        <v>55</v>
      </c>
      <c r="C10" t="s">
        <v>57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  <c r="O10" t="s">
        <v>70</v>
      </c>
      <c r="P10" t="s">
        <v>71</v>
      </c>
      <c r="Q10" t="s">
        <v>72</v>
      </c>
    </row>
    <row r="11" spans="1:283">
      <c r="B11" t="s">
        <v>56</v>
      </c>
      <c r="C11" t="s">
        <v>58</v>
      </c>
      <c r="D11">
        <v>0.8</v>
      </c>
      <c r="E11">
        <v>0.84</v>
      </c>
      <c r="F11">
        <v>0.7</v>
      </c>
      <c r="G11">
        <v>0.87</v>
      </c>
      <c r="H11">
        <v>0.75</v>
      </c>
      <c r="I11">
        <v>0.84</v>
      </c>
      <c r="J11">
        <v>0.87</v>
      </c>
      <c r="K11">
        <v>0.1911</v>
      </c>
      <c r="L11">
        <v>0.1512</v>
      </c>
      <c r="M11">
        <v>0.161</v>
      </c>
      <c r="N11">
        <v>0.2262</v>
      </c>
      <c r="O11">
        <v>0.1575</v>
      </c>
      <c r="P11">
        <v>0.1596</v>
      </c>
      <c r="Q11">
        <v>0.2175</v>
      </c>
    </row>
    <row r="12" spans="1:283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</row>
    <row r="13" spans="1:283">
      <c r="B13">
        <v>0</v>
      </c>
      <c r="C13">
        <v>0</v>
      </c>
      <c r="D13">
        <v>0</v>
      </c>
      <c r="E13">
        <v>0</v>
      </c>
      <c r="F13">
        <v>1</v>
      </c>
    </row>
    <row r="14" spans="1:283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86</v>
      </c>
      <c r="H14" t="s">
        <v>88</v>
      </c>
    </row>
    <row r="15" spans="1:283">
      <c r="B15">
        <v>-6276</v>
      </c>
      <c r="C15">
        <v>6.6</v>
      </c>
      <c r="D15">
        <v>1.709E-05</v>
      </c>
      <c r="E15">
        <v>3.11</v>
      </c>
      <c r="F15" t="s">
        <v>85</v>
      </c>
      <c r="G15" t="s">
        <v>87</v>
      </c>
      <c r="H15">
        <v>0</v>
      </c>
    </row>
    <row r="16" spans="1:283">
      <c r="A16" t="s">
        <v>89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46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  <c r="O16" t="s">
        <v>90</v>
      </c>
      <c r="P16" t="s">
        <v>90</v>
      </c>
      <c r="Q16" t="s">
        <v>90</v>
      </c>
      <c r="R16" t="s">
        <v>90</v>
      </c>
      <c r="S16" t="s">
        <v>90</v>
      </c>
      <c r="T16" t="s">
        <v>90</v>
      </c>
      <c r="U16" t="s">
        <v>90</v>
      </c>
      <c r="V16" t="s">
        <v>90</v>
      </c>
      <c r="W16" t="s">
        <v>90</v>
      </c>
      <c r="X16" t="s">
        <v>90</v>
      </c>
      <c r="Y16" t="s">
        <v>90</v>
      </c>
      <c r="Z16" t="s">
        <v>90</v>
      </c>
      <c r="AA16" t="s">
        <v>90</v>
      </c>
      <c r="AB16" t="s">
        <v>90</v>
      </c>
      <c r="AC16" t="s">
        <v>90</v>
      </c>
      <c r="AD16" t="s">
        <v>90</v>
      </c>
      <c r="AE16" t="s">
        <v>90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92</v>
      </c>
      <c r="AL16" t="s">
        <v>92</v>
      </c>
      <c r="AM16" t="s">
        <v>92</v>
      </c>
      <c r="AN16" t="s">
        <v>92</v>
      </c>
      <c r="AO16" t="s">
        <v>92</v>
      </c>
      <c r="AP16" t="s">
        <v>92</v>
      </c>
      <c r="AQ16" t="s">
        <v>92</v>
      </c>
      <c r="AR16" t="s">
        <v>92</v>
      </c>
      <c r="AS16" t="s">
        <v>92</v>
      </c>
      <c r="AT16" t="s">
        <v>92</v>
      </c>
      <c r="AU16" t="s">
        <v>92</v>
      </c>
      <c r="AV16" t="s">
        <v>92</v>
      </c>
      <c r="AW16" t="s">
        <v>92</v>
      </c>
      <c r="AX16" t="s">
        <v>92</v>
      </c>
      <c r="AY16" t="s">
        <v>92</v>
      </c>
      <c r="AZ16" t="s">
        <v>92</v>
      </c>
      <c r="BA16" t="s">
        <v>92</v>
      </c>
      <c r="BB16" t="s">
        <v>92</v>
      </c>
      <c r="BC16" t="s">
        <v>92</v>
      </c>
      <c r="BD16" t="s">
        <v>92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92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  <c r="BS16" t="s">
        <v>93</v>
      </c>
      <c r="BT16" t="s">
        <v>93</v>
      </c>
      <c r="BU16" t="s">
        <v>93</v>
      </c>
      <c r="BV16" t="s">
        <v>93</v>
      </c>
      <c r="BW16" t="s">
        <v>93</v>
      </c>
      <c r="BX16" t="s">
        <v>93</v>
      </c>
      <c r="BY16" t="s">
        <v>93</v>
      </c>
      <c r="BZ16" t="s">
        <v>93</v>
      </c>
      <c r="CA16" t="s">
        <v>93</v>
      </c>
      <c r="CB16" t="s">
        <v>93</v>
      </c>
      <c r="CC16" t="s">
        <v>93</v>
      </c>
      <c r="CD16" t="s">
        <v>93</v>
      </c>
      <c r="CE16" t="s">
        <v>93</v>
      </c>
      <c r="CF16" t="s">
        <v>93</v>
      </c>
      <c r="CG16" t="s">
        <v>93</v>
      </c>
      <c r="CH16" t="s">
        <v>94</v>
      </c>
      <c r="CI16" t="s">
        <v>94</v>
      </c>
      <c r="CJ16" t="s">
        <v>94</v>
      </c>
      <c r="CK16" t="s">
        <v>94</v>
      </c>
      <c r="CL16" t="s">
        <v>94</v>
      </c>
      <c r="CM16" t="s">
        <v>94</v>
      </c>
      <c r="CN16" t="s">
        <v>94</v>
      </c>
      <c r="CO16" t="s">
        <v>94</v>
      </c>
      <c r="CP16" t="s">
        <v>94</v>
      </c>
      <c r="CQ16" t="s">
        <v>94</v>
      </c>
      <c r="CR16" t="s">
        <v>94</v>
      </c>
      <c r="CS16" t="s">
        <v>94</v>
      </c>
      <c r="CT16" t="s">
        <v>94</v>
      </c>
      <c r="CU16" t="s">
        <v>95</v>
      </c>
      <c r="CV16" t="s">
        <v>95</v>
      </c>
      <c r="CW16" t="s">
        <v>95</v>
      </c>
      <c r="CX16" t="s">
        <v>95</v>
      </c>
      <c r="CY16" t="s">
        <v>96</v>
      </c>
      <c r="CZ16" t="s">
        <v>96</v>
      </c>
      <c r="DA16" t="s">
        <v>96</v>
      </c>
      <c r="DB16" t="s">
        <v>96</v>
      </c>
      <c r="DC16" t="s">
        <v>97</v>
      </c>
      <c r="DD16" t="s">
        <v>97</v>
      </c>
      <c r="DE16" t="s">
        <v>97</v>
      </c>
      <c r="DF16" t="s">
        <v>97</v>
      </c>
      <c r="DG16" t="s">
        <v>97</v>
      </c>
      <c r="DH16" t="s">
        <v>97</v>
      </c>
      <c r="DI16" t="s">
        <v>97</v>
      </c>
      <c r="DJ16" t="s">
        <v>97</v>
      </c>
      <c r="DK16" t="s">
        <v>97</v>
      </c>
      <c r="DL16" t="s">
        <v>97</v>
      </c>
      <c r="DM16" t="s">
        <v>97</v>
      </c>
      <c r="DN16" t="s">
        <v>97</v>
      </c>
      <c r="DO16" t="s">
        <v>97</v>
      </c>
      <c r="DP16" t="s">
        <v>97</v>
      </c>
      <c r="DQ16" t="s">
        <v>97</v>
      </c>
      <c r="DR16" t="s">
        <v>97</v>
      </c>
      <c r="DS16" t="s">
        <v>97</v>
      </c>
      <c r="DT16" t="s">
        <v>97</v>
      </c>
      <c r="DU16" t="s">
        <v>98</v>
      </c>
      <c r="DV16" t="s">
        <v>98</v>
      </c>
      <c r="DW16" t="s">
        <v>98</v>
      </c>
      <c r="DX16" t="s">
        <v>98</v>
      </c>
      <c r="DY16" t="s">
        <v>98</v>
      </c>
      <c r="DZ16" t="s">
        <v>98</v>
      </c>
      <c r="EA16" t="s">
        <v>98</v>
      </c>
      <c r="EB16" t="s">
        <v>98</v>
      </c>
      <c r="EC16" t="s">
        <v>98</v>
      </c>
      <c r="ED16" t="s">
        <v>98</v>
      </c>
      <c r="EE16" t="s">
        <v>99</v>
      </c>
      <c r="EF16" t="s">
        <v>99</v>
      </c>
      <c r="EG16" t="s">
        <v>99</v>
      </c>
      <c r="EH16" t="s">
        <v>99</v>
      </c>
      <c r="EI16" t="s">
        <v>99</v>
      </c>
      <c r="EJ16" t="s">
        <v>99</v>
      </c>
      <c r="EK16" t="s">
        <v>99</v>
      </c>
      <c r="EL16" t="s">
        <v>99</v>
      </c>
      <c r="EM16" t="s">
        <v>99</v>
      </c>
      <c r="EN16" t="s">
        <v>99</v>
      </c>
      <c r="EO16" t="s">
        <v>99</v>
      </c>
      <c r="EP16" t="s">
        <v>99</v>
      </c>
      <c r="EQ16" t="s">
        <v>99</v>
      </c>
      <c r="ER16" t="s">
        <v>99</v>
      </c>
      <c r="ES16" t="s">
        <v>99</v>
      </c>
      <c r="ET16" t="s">
        <v>99</v>
      </c>
      <c r="EU16" t="s">
        <v>99</v>
      </c>
      <c r="EV16" t="s">
        <v>99</v>
      </c>
      <c r="EW16" t="s">
        <v>100</v>
      </c>
      <c r="EX16" t="s">
        <v>100</v>
      </c>
      <c r="EY16" t="s">
        <v>100</v>
      </c>
      <c r="EZ16" t="s">
        <v>100</v>
      </c>
      <c r="FA16" t="s">
        <v>100</v>
      </c>
      <c r="FB16" t="s">
        <v>101</v>
      </c>
      <c r="FC16" t="s">
        <v>101</v>
      </c>
      <c r="FD16" t="s">
        <v>101</v>
      </c>
      <c r="FE16" t="s">
        <v>101</v>
      </c>
      <c r="FF16" t="s">
        <v>101</v>
      </c>
      <c r="FG16" t="s">
        <v>101</v>
      </c>
      <c r="FH16" t="s">
        <v>101</v>
      </c>
      <c r="FI16" t="s">
        <v>101</v>
      </c>
      <c r="FJ16" t="s">
        <v>101</v>
      </c>
      <c r="FK16" t="s">
        <v>101</v>
      </c>
      <c r="FL16" t="s">
        <v>101</v>
      </c>
      <c r="FM16" t="s">
        <v>101</v>
      </c>
      <c r="FN16" t="s">
        <v>101</v>
      </c>
      <c r="FO16" t="s">
        <v>102</v>
      </c>
      <c r="FP16" t="s">
        <v>102</v>
      </c>
      <c r="FQ16" t="s">
        <v>102</v>
      </c>
      <c r="FR16" t="s">
        <v>102</v>
      </c>
      <c r="FS16" t="s">
        <v>102</v>
      </c>
      <c r="FT16" t="s">
        <v>102</v>
      </c>
      <c r="FU16" t="s">
        <v>102</v>
      </c>
      <c r="FV16" t="s">
        <v>102</v>
      </c>
      <c r="FW16" t="s">
        <v>102</v>
      </c>
      <c r="FX16" t="s">
        <v>102</v>
      </c>
      <c r="FY16" t="s">
        <v>102</v>
      </c>
      <c r="FZ16" t="s">
        <v>102</v>
      </c>
      <c r="GA16" t="s">
        <v>102</v>
      </c>
      <c r="GB16" t="s">
        <v>102</v>
      </c>
      <c r="GC16" t="s">
        <v>102</v>
      </c>
      <c r="GD16" t="s">
        <v>103</v>
      </c>
      <c r="GE16" t="s">
        <v>103</v>
      </c>
      <c r="GF16" t="s">
        <v>103</v>
      </c>
      <c r="GG16" t="s">
        <v>103</v>
      </c>
      <c r="GH16" t="s">
        <v>103</v>
      </c>
      <c r="GI16" t="s">
        <v>103</v>
      </c>
      <c r="GJ16" t="s">
        <v>103</v>
      </c>
      <c r="GK16" t="s">
        <v>103</v>
      </c>
      <c r="GL16" t="s">
        <v>103</v>
      </c>
      <c r="GM16" t="s">
        <v>103</v>
      </c>
      <c r="GN16" t="s">
        <v>103</v>
      </c>
      <c r="GO16" t="s">
        <v>103</v>
      </c>
      <c r="GP16" t="s">
        <v>103</v>
      </c>
      <c r="GQ16" t="s">
        <v>103</v>
      </c>
      <c r="GR16" t="s">
        <v>103</v>
      </c>
      <c r="GS16" t="s">
        <v>103</v>
      </c>
      <c r="GT16" t="s">
        <v>103</v>
      </c>
      <c r="GU16" t="s">
        <v>103</v>
      </c>
      <c r="GV16" t="s">
        <v>104</v>
      </c>
      <c r="GW16" t="s">
        <v>104</v>
      </c>
      <c r="GX16" t="s">
        <v>104</v>
      </c>
      <c r="GY16" t="s">
        <v>104</v>
      </c>
      <c r="GZ16" t="s">
        <v>104</v>
      </c>
      <c r="HA16" t="s">
        <v>104</v>
      </c>
      <c r="HB16" t="s">
        <v>104</v>
      </c>
      <c r="HC16" t="s">
        <v>104</v>
      </c>
      <c r="HD16" t="s">
        <v>104</v>
      </c>
      <c r="HE16" t="s">
        <v>104</v>
      </c>
      <c r="HF16" t="s">
        <v>104</v>
      </c>
      <c r="HG16" t="s">
        <v>104</v>
      </c>
      <c r="HH16" t="s">
        <v>104</v>
      </c>
      <c r="HI16" t="s">
        <v>104</v>
      </c>
      <c r="HJ16" t="s">
        <v>104</v>
      </c>
      <c r="HK16" t="s">
        <v>104</v>
      </c>
      <c r="HL16" t="s">
        <v>104</v>
      </c>
      <c r="HM16" t="s">
        <v>104</v>
      </c>
      <c r="HN16" t="s">
        <v>104</v>
      </c>
      <c r="HO16" t="s">
        <v>105</v>
      </c>
      <c r="HP16" t="s">
        <v>105</v>
      </c>
      <c r="HQ16" t="s">
        <v>105</v>
      </c>
      <c r="HR16" t="s">
        <v>105</v>
      </c>
      <c r="HS16" t="s">
        <v>105</v>
      </c>
      <c r="HT16" t="s">
        <v>105</v>
      </c>
      <c r="HU16" t="s">
        <v>105</v>
      </c>
      <c r="HV16" t="s">
        <v>105</v>
      </c>
      <c r="HW16" t="s">
        <v>105</v>
      </c>
      <c r="HX16" t="s">
        <v>105</v>
      </c>
      <c r="HY16" t="s">
        <v>105</v>
      </c>
      <c r="HZ16" t="s">
        <v>105</v>
      </c>
      <c r="IA16" t="s">
        <v>105</v>
      </c>
      <c r="IB16" t="s">
        <v>105</v>
      </c>
      <c r="IC16" t="s">
        <v>105</v>
      </c>
      <c r="ID16" t="s">
        <v>105</v>
      </c>
      <c r="IE16" t="s">
        <v>105</v>
      </c>
      <c r="IF16" t="s">
        <v>105</v>
      </c>
      <c r="IG16" t="s">
        <v>105</v>
      </c>
      <c r="IH16" t="s">
        <v>106</v>
      </c>
      <c r="II16" t="s">
        <v>106</v>
      </c>
      <c r="IJ16" t="s">
        <v>106</v>
      </c>
      <c r="IK16" t="s">
        <v>106</v>
      </c>
      <c r="IL16" t="s">
        <v>106</v>
      </c>
      <c r="IM16" t="s">
        <v>106</v>
      </c>
      <c r="IN16" t="s">
        <v>106</v>
      </c>
      <c r="IO16" t="s">
        <v>106</v>
      </c>
      <c r="IP16" t="s">
        <v>106</v>
      </c>
      <c r="IQ16" t="s">
        <v>106</v>
      </c>
      <c r="IR16" t="s">
        <v>106</v>
      </c>
      <c r="IS16" t="s">
        <v>106</v>
      </c>
      <c r="IT16" t="s">
        <v>106</v>
      </c>
      <c r="IU16" t="s">
        <v>106</v>
      </c>
      <c r="IV16" t="s">
        <v>106</v>
      </c>
      <c r="IW16" t="s">
        <v>106</v>
      </c>
      <c r="IX16" t="s">
        <v>106</v>
      </c>
      <c r="IY16" t="s">
        <v>106</v>
      </c>
      <c r="IZ16" t="s">
        <v>107</v>
      </c>
      <c r="JA16" t="s">
        <v>107</v>
      </c>
      <c r="JB16" t="s">
        <v>107</v>
      </c>
      <c r="JC16" t="s">
        <v>107</v>
      </c>
      <c r="JD16" t="s">
        <v>107</v>
      </c>
      <c r="JE16" t="s">
        <v>107</v>
      </c>
      <c r="JF16" t="s">
        <v>107</v>
      </c>
      <c r="JG16" t="s">
        <v>107</v>
      </c>
      <c r="JH16" t="s">
        <v>108</v>
      </c>
      <c r="JI16" t="s">
        <v>108</v>
      </c>
      <c r="JJ16" t="s">
        <v>108</v>
      </c>
      <c r="JK16" t="s">
        <v>108</v>
      </c>
      <c r="JL16" t="s">
        <v>108</v>
      </c>
      <c r="JM16" t="s">
        <v>108</v>
      </c>
      <c r="JN16" t="s">
        <v>108</v>
      </c>
      <c r="JO16" t="s">
        <v>108</v>
      </c>
      <c r="JP16" t="s">
        <v>108</v>
      </c>
      <c r="JQ16" t="s">
        <v>108</v>
      </c>
      <c r="JR16" t="s">
        <v>108</v>
      </c>
      <c r="JS16" t="s">
        <v>108</v>
      </c>
      <c r="JT16" t="s">
        <v>108</v>
      </c>
      <c r="JU16" t="s">
        <v>108</v>
      </c>
      <c r="JV16" t="s">
        <v>108</v>
      </c>
      <c r="JW16" t="s">
        <v>108</v>
      </c>
    </row>
    <row r="17" spans="1:283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116</v>
      </c>
      <c r="I17" t="s">
        <v>117</v>
      </c>
      <c r="J17" t="s">
        <v>118</v>
      </c>
      <c r="K17" t="s">
        <v>119</v>
      </c>
      <c r="L17" t="s">
        <v>120</v>
      </c>
      <c r="M17" t="s">
        <v>121</v>
      </c>
      <c r="N17" t="s">
        <v>122</v>
      </c>
      <c r="O17" t="s">
        <v>123</v>
      </c>
      <c r="P17" t="s">
        <v>124</v>
      </c>
      <c r="Q17" t="s">
        <v>125</v>
      </c>
      <c r="R17" t="s">
        <v>126</v>
      </c>
      <c r="S17" t="s">
        <v>127</v>
      </c>
      <c r="T17" t="s">
        <v>128</v>
      </c>
      <c r="U17" t="s">
        <v>129</v>
      </c>
      <c r="V17" t="s">
        <v>130</v>
      </c>
      <c r="W17" t="s">
        <v>131</v>
      </c>
      <c r="X17" t="s">
        <v>132</v>
      </c>
      <c r="Y17" t="s">
        <v>133</v>
      </c>
      <c r="Z17" t="s">
        <v>134</v>
      </c>
      <c r="AA17" t="s">
        <v>135</v>
      </c>
      <c r="AB17" t="s">
        <v>136</v>
      </c>
      <c r="AC17" t="s">
        <v>137</v>
      </c>
      <c r="AD17" t="s">
        <v>138</v>
      </c>
      <c r="AE17" t="s">
        <v>139</v>
      </c>
      <c r="AF17" t="s">
        <v>91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146</v>
      </c>
      <c r="AN17" t="s">
        <v>147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153</v>
      </c>
      <c r="AU17" t="s">
        <v>154</v>
      </c>
      <c r="AV17" t="s">
        <v>155</v>
      </c>
      <c r="AW17" t="s">
        <v>156</v>
      </c>
      <c r="AX17" t="s">
        <v>157</v>
      </c>
      <c r="AY17" t="s">
        <v>158</v>
      </c>
      <c r="AZ17" t="s">
        <v>159</v>
      </c>
      <c r="BA17" t="s">
        <v>160</v>
      </c>
      <c r="BB17" t="s">
        <v>161</v>
      </c>
      <c r="BC17" t="s">
        <v>162</v>
      </c>
      <c r="BD17" t="s">
        <v>163</v>
      </c>
      <c r="BE17" t="s">
        <v>164</v>
      </c>
      <c r="BF17" t="s">
        <v>165</v>
      </c>
      <c r="BG17" t="s">
        <v>166</v>
      </c>
      <c r="BH17" t="s">
        <v>167</v>
      </c>
      <c r="BI17" t="s">
        <v>168</v>
      </c>
      <c r="BJ17" t="s">
        <v>169</v>
      </c>
      <c r="BK17" t="s">
        <v>170</v>
      </c>
      <c r="BL17" t="s">
        <v>171</v>
      </c>
      <c r="BM17" t="s">
        <v>172</v>
      </c>
      <c r="BN17" t="s">
        <v>173</v>
      </c>
      <c r="BO17" t="s">
        <v>174</v>
      </c>
      <c r="BP17" t="s">
        <v>175</v>
      </c>
      <c r="BQ17" t="s">
        <v>176</v>
      </c>
      <c r="BR17" t="s">
        <v>177</v>
      </c>
      <c r="BS17" t="s">
        <v>178</v>
      </c>
      <c r="BT17" t="s">
        <v>179</v>
      </c>
      <c r="BU17" t="s">
        <v>180</v>
      </c>
      <c r="BV17" t="s">
        <v>181</v>
      </c>
      <c r="BW17" t="s">
        <v>182</v>
      </c>
      <c r="BX17" t="s">
        <v>183</v>
      </c>
      <c r="BY17" t="s">
        <v>184</v>
      </c>
      <c r="BZ17" t="s">
        <v>185</v>
      </c>
      <c r="CA17" t="s">
        <v>186</v>
      </c>
      <c r="CB17" t="s">
        <v>187</v>
      </c>
      <c r="CC17" t="s">
        <v>188</v>
      </c>
      <c r="CD17" t="s">
        <v>189</v>
      </c>
      <c r="CE17" t="s">
        <v>190</v>
      </c>
      <c r="CF17" t="s">
        <v>191</v>
      </c>
      <c r="CG17" t="s">
        <v>192</v>
      </c>
      <c r="CH17" t="s">
        <v>172</v>
      </c>
      <c r="CI17" t="s">
        <v>193</v>
      </c>
      <c r="CJ17" t="s">
        <v>194</v>
      </c>
      <c r="CK17" t="s">
        <v>195</v>
      </c>
      <c r="CL17" t="s">
        <v>146</v>
      </c>
      <c r="CM17" t="s">
        <v>196</v>
      </c>
      <c r="CN17" t="s">
        <v>197</v>
      </c>
      <c r="CO17" t="s">
        <v>198</v>
      </c>
      <c r="CP17" t="s">
        <v>199</v>
      </c>
      <c r="CQ17" t="s">
        <v>200</v>
      </c>
      <c r="CR17" t="s">
        <v>201</v>
      </c>
      <c r="CS17" t="s">
        <v>202</v>
      </c>
      <c r="CT17" t="s">
        <v>203</v>
      </c>
      <c r="CU17" t="s">
        <v>204</v>
      </c>
      <c r="CV17" t="s">
        <v>205</v>
      </c>
      <c r="CW17" t="s">
        <v>206</v>
      </c>
      <c r="CX17" t="s">
        <v>207</v>
      </c>
      <c r="CY17" t="s">
        <v>208</v>
      </c>
      <c r="CZ17" t="s">
        <v>209</v>
      </c>
      <c r="DA17" t="s">
        <v>210</v>
      </c>
      <c r="DB17" t="s">
        <v>211</v>
      </c>
      <c r="DC17" t="s">
        <v>116</v>
      </c>
      <c r="DD17" t="s">
        <v>212</v>
      </c>
      <c r="DE17" t="s">
        <v>213</v>
      </c>
      <c r="DF17" t="s">
        <v>214</v>
      </c>
      <c r="DG17" t="s">
        <v>215</v>
      </c>
      <c r="DH17" t="s">
        <v>216</v>
      </c>
      <c r="DI17" t="s">
        <v>217</v>
      </c>
      <c r="DJ17" t="s">
        <v>218</v>
      </c>
      <c r="DK17" t="s">
        <v>219</v>
      </c>
      <c r="DL17" t="s">
        <v>220</v>
      </c>
      <c r="DM17" t="s">
        <v>221</v>
      </c>
      <c r="DN17" t="s">
        <v>222</v>
      </c>
      <c r="DO17" t="s">
        <v>223</v>
      </c>
      <c r="DP17" t="s">
        <v>224</v>
      </c>
      <c r="DQ17" t="s">
        <v>225</v>
      </c>
      <c r="DR17" t="s">
        <v>226</v>
      </c>
      <c r="DS17" t="s">
        <v>227</v>
      </c>
      <c r="DT17" t="s">
        <v>228</v>
      </c>
      <c r="DU17" t="s">
        <v>229</v>
      </c>
      <c r="DV17" t="s">
        <v>230</v>
      </c>
      <c r="DW17" t="s">
        <v>231</v>
      </c>
      <c r="DX17" t="s">
        <v>232</v>
      </c>
      <c r="DY17" t="s">
        <v>233</v>
      </c>
      <c r="DZ17" t="s">
        <v>234</v>
      </c>
      <c r="EA17" t="s">
        <v>235</v>
      </c>
      <c r="EB17" t="s">
        <v>236</v>
      </c>
      <c r="EC17" t="s">
        <v>237</v>
      </c>
      <c r="ED17" t="s">
        <v>238</v>
      </c>
      <c r="EE17" t="s">
        <v>239</v>
      </c>
      <c r="EF17" t="s">
        <v>240</v>
      </c>
      <c r="EG17" t="s">
        <v>241</v>
      </c>
      <c r="EH17" t="s">
        <v>242</v>
      </c>
      <c r="EI17" t="s">
        <v>243</v>
      </c>
      <c r="EJ17" t="s">
        <v>244</v>
      </c>
      <c r="EK17" t="s">
        <v>245</v>
      </c>
      <c r="EL17" t="s">
        <v>246</v>
      </c>
      <c r="EM17" t="s">
        <v>247</v>
      </c>
      <c r="EN17" t="s">
        <v>248</v>
      </c>
      <c r="EO17" t="s">
        <v>249</v>
      </c>
      <c r="EP17" t="s">
        <v>250</v>
      </c>
      <c r="EQ17" t="s">
        <v>251</v>
      </c>
      <c r="ER17" t="s">
        <v>252</v>
      </c>
      <c r="ES17" t="s">
        <v>253</v>
      </c>
      <c r="ET17" t="s">
        <v>254</v>
      </c>
      <c r="EU17" t="s">
        <v>255</v>
      </c>
      <c r="EV17" t="s">
        <v>256</v>
      </c>
      <c r="EW17" t="s">
        <v>257</v>
      </c>
      <c r="EX17" t="s">
        <v>258</v>
      </c>
      <c r="EY17" t="s">
        <v>259</v>
      </c>
      <c r="EZ17" t="s">
        <v>260</v>
      </c>
      <c r="FA17" t="s">
        <v>261</v>
      </c>
      <c r="FB17" t="s">
        <v>110</v>
      </c>
      <c r="FC17" t="s">
        <v>113</v>
      </c>
      <c r="FD17" t="s">
        <v>262</v>
      </c>
      <c r="FE17" t="s">
        <v>263</v>
      </c>
      <c r="FF17" t="s">
        <v>264</v>
      </c>
      <c r="FG17" t="s">
        <v>265</v>
      </c>
      <c r="FH17" t="s">
        <v>266</v>
      </c>
      <c r="FI17" t="s">
        <v>267</v>
      </c>
      <c r="FJ17" t="s">
        <v>268</v>
      </c>
      <c r="FK17" t="s">
        <v>269</v>
      </c>
      <c r="FL17" t="s">
        <v>270</v>
      </c>
      <c r="FM17" t="s">
        <v>271</v>
      </c>
      <c r="FN17" t="s">
        <v>272</v>
      </c>
      <c r="FO17" t="s">
        <v>273</v>
      </c>
      <c r="FP17" t="s">
        <v>274</v>
      </c>
      <c r="FQ17" t="s">
        <v>275</v>
      </c>
      <c r="FR17" t="s">
        <v>276</v>
      </c>
      <c r="FS17" t="s">
        <v>277</v>
      </c>
      <c r="FT17" t="s">
        <v>278</v>
      </c>
      <c r="FU17" t="s">
        <v>279</v>
      </c>
      <c r="FV17" t="s">
        <v>280</v>
      </c>
      <c r="FW17" t="s">
        <v>281</v>
      </c>
      <c r="FX17" t="s">
        <v>282</v>
      </c>
      <c r="FY17" t="s">
        <v>283</v>
      </c>
      <c r="FZ17" t="s">
        <v>284</v>
      </c>
      <c r="GA17" t="s">
        <v>285</v>
      </c>
      <c r="GB17" t="s">
        <v>286</v>
      </c>
      <c r="GC17" t="s">
        <v>287</v>
      </c>
      <c r="GD17" t="s">
        <v>288</v>
      </c>
      <c r="GE17" t="s">
        <v>289</v>
      </c>
      <c r="GF17" t="s">
        <v>290</v>
      </c>
      <c r="GG17" t="s">
        <v>291</v>
      </c>
      <c r="GH17" t="s">
        <v>292</v>
      </c>
      <c r="GI17" t="s">
        <v>293</v>
      </c>
      <c r="GJ17" t="s">
        <v>294</v>
      </c>
      <c r="GK17" t="s">
        <v>295</v>
      </c>
      <c r="GL17" t="s">
        <v>296</v>
      </c>
      <c r="GM17" t="s">
        <v>297</v>
      </c>
      <c r="GN17" t="s">
        <v>298</v>
      </c>
      <c r="GO17" t="s">
        <v>299</v>
      </c>
      <c r="GP17" t="s">
        <v>300</v>
      </c>
      <c r="GQ17" t="s">
        <v>301</v>
      </c>
      <c r="GR17" t="s">
        <v>302</v>
      </c>
      <c r="GS17" t="s">
        <v>303</v>
      </c>
      <c r="GT17" t="s">
        <v>304</v>
      </c>
      <c r="GU17" t="s">
        <v>305</v>
      </c>
      <c r="GV17" t="s">
        <v>306</v>
      </c>
      <c r="GW17" t="s">
        <v>307</v>
      </c>
      <c r="GX17" t="s">
        <v>308</v>
      </c>
      <c r="GY17" t="s">
        <v>309</v>
      </c>
      <c r="GZ17" t="s">
        <v>310</v>
      </c>
      <c r="HA17" t="s">
        <v>311</v>
      </c>
      <c r="HB17" t="s">
        <v>312</v>
      </c>
      <c r="HC17" t="s">
        <v>313</v>
      </c>
      <c r="HD17" t="s">
        <v>314</v>
      </c>
      <c r="HE17" t="s">
        <v>315</v>
      </c>
      <c r="HF17" t="s">
        <v>316</v>
      </c>
      <c r="HG17" t="s">
        <v>317</v>
      </c>
      <c r="HH17" t="s">
        <v>318</v>
      </c>
      <c r="HI17" t="s">
        <v>319</v>
      </c>
      <c r="HJ17" t="s">
        <v>320</v>
      </c>
      <c r="HK17" t="s">
        <v>321</v>
      </c>
      <c r="HL17" t="s">
        <v>322</v>
      </c>
      <c r="HM17" t="s">
        <v>323</v>
      </c>
      <c r="HN17" t="s">
        <v>324</v>
      </c>
      <c r="HO17" t="s">
        <v>325</v>
      </c>
      <c r="HP17" t="s">
        <v>326</v>
      </c>
      <c r="HQ17" t="s">
        <v>327</v>
      </c>
      <c r="HR17" t="s">
        <v>328</v>
      </c>
      <c r="HS17" t="s">
        <v>329</v>
      </c>
      <c r="HT17" t="s">
        <v>330</v>
      </c>
      <c r="HU17" t="s">
        <v>331</v>
      </c>
      <c r="HV17" t="s">
        <v>332</v>
      </c>
      <c r="HW17" t="s">
        <v>333</v>
      </c>
      <c r="HX17" t="s">
        <v>334</v>
      </c>
      <c r="HY17" t="s">
        <v>335</v>
      </c>
      <c r="HZ17" t="s">
        <v>336</v>
      </c>
      <c r="IA17" t="s">
        <v>337</v>
      </c>
      <c r="IB17" t="s">
        <v>338</v>
      </c>
      <c r="IC17" t="s">
        <v>339</v>
      </c>
      <c r="ID17" t="s">
        <v>340</v>
      </c>
      <c r="IE17" t="s">
        <v>341</v>
      </c>
      <c r="IF17" t="s">
        <v>342</v>
      </c>
      <c r="IG17" t="s">
        <v>343</v>
      </c>
      <c r="IH17" t="s">
        <v>344</v>
      </c>
      <c r="II17" t="s">
        <v>345</v>
      </c>
      <c r="IJ17" t="s">
        <v>346</v>
      </c>
      <c r="IK17" t="s">
        <v>347</v>
      </c>
      <c r="IL17" t="s">
        <v>348</v>
      </c>
      <c r="IM17" t="s">
        <v>349</v>
      </c>
      <c r="IN17" t="s">
        <v>350</v>
      </c>
      <c r="IO17" t="s">
        <v>351</v>
      </c>
      <c r="IP17" t="s">
        <v>352</v>
      </c>
      <c r="IQ17" t="s">
        <v>353</v>
      </c>
      <c r="IR17" t="s">
        <v>354</v>
      </c>
      <c r="IS17" t="s">
        <v>355</v>
      </c>
      <c r="IT17" t="s">
        <v>356</v>
      </c>
      <c r="IU17" t="s">
        <v>357</v>
      </c>
      <c r="IV17" t="s">
        <v>358</v>
      </c>
      <c r="IW17" t="s">
        <v>359</v>
      </c>
      <c r="IX17" t="s">
        <v>360</v>
      </c>
      <c r="IY17" t="s">
        <v>361</v>
      </c>
      <c r="IZ17" t="s">
        <v>362</v>
      </c>
      <c r="JA17" t="s">
        <v>363</v>
      </c>
      <c r="JB17" t="s">
        <v>364</v>
      </c>
      <c r="JC17" t="s">
        <v>365</v>
      </c>
      <c r="JD17" t="s">
        <v>366</v>
      </c>
      <c r="JE17" t="s">
        <v>367</v>
      </c>
      <c r="JF17" t="s">
        <v>368</v>
      </c>
      <c r="JG17" t="s">
        <v>369</v>
      </c>
      <c r="JH17" t="s">
        <v>370</v>
      </c>
      <c r="JI17" t="s">
        <v>371</v>
      </c>
      <c r="JJ17" t="s">
        <v>372</v>
      </c>
      <c r="JK17" t="s">
        <v>373</v>
      </c>
      <c r="JL17" t="s">
        <v>374</v>
      </c>
      <c r="JM17" t="s">
        <v>375</v>
      </c>
      <c r="JN17" t="s">
        <v>376</v>
      </c>
      <c r="JO17" t="s">
        <v>377</v>
      </c>
      <c r="JP17" t="s">
        <v>378</v>
      </c>
      <c r="JQ17" t="s">
        <v>379</v>
      </c>
      <c r="JR17" t="s">
        <v>380</v>
      </c>
      <c r="JS17" t="s">
        <v>381</v>
      </c>
      <c r="JT17" t="s">
        <v>382</v>
      </c>
      <c r="JU17" t="s">
        <v>383</v>
      </c>
      <c r="JV17" t="s">
        <v>384</v>
      </c>
      <c r="JW17" t="s">
        <v>385</v>
      </c>
    </row>
    <row r="18" spans="1:283">
      <c r="B18" t="s">
        <v>386</v>
      </c>
      <c r="C18" t="s">
        <v>386</v>
      </c>
      <c r="F18" t="s">
        <v>386</v>
      </c>
      <c r="H18" t="s">
        <v>386</v>
      </c>
      <c r="I18" t="s">
        <v>387</v>
      </c>
      <c r="J18" t="s">
        <v>388</v>
      </c>
      <c r="K18" t="s">
        <v>389</v>
      </c>
      <c r="L18" t="s">
        <v>390</v>
      </c>
      <c r="M18" t="s">
        <v>390</v>
      </c>
      <c r="N18" t="s">
        <v>219</v>
      </c>
      <c r="O18" t="s">
        <v>219</v>
      </c>
      <c r="P18" t="s">
        <v>387</v>
      </c>
      <c r="Q18" t="s">
        <v>387</v>
      </c>
      <c r="R18" t="s">
        <v>387</v>
      </c>
      <c r="S18" t="s">
        <v>387</v>
      </c>
      <c r="T18" t="s">
        <v>391</v>
      </c>
      <c r="U18" t="s">
        <v>392</v>
      </c>
      <c r="V18" t="s">
        <v>392</v>
      </c>
      <c r="W18" t="s">
        <v>393</v>
      </c>
      <c r="X18" t="s">
        <v>394</v>
      </c>
      <c r="Y18" t="s">
        <v>393</v>
      </c>
      <c r="Z18" t="s">
        <v>393</v>
      </c>
      <c r="AA18" t="s">
        <v>393</v>
      </c>
      <c r="AB18" t="s">
        <v>391</v>
      </c>
      <c r="AC18" t="s">
        <v>391</v>
      </c>
      <c r="AD18" t="s">
        <v>391</v>
      </c>
      <c r="AE18" t="s">
        <v>391</v>
      </c>
      <c r="AF18" t="s">
        <v>395</v>
      </c>
      <c r="AG18" t="s">
        <v>394</v>
      </c>
      <c r="AI18" t="s">
        <v>394</v>
      </c>
      <c r="AJ18" t="s">
        <v>395</v>
      </c>
      <c r="AP18" t="s">
        <v>389</v>
      </c>
      <c r="AW18" t="s">
        <v>389</v>
      </c>
      <c r="AX18" t="s">
        <v>389</v>
      </c>
      <c r="AY18" t="s">
        <v>389</v>
      </c>
      <c r="AZ18" t="s">
        <v>396</v>
      </c>
      <c r="BN18" t="s">
        <v>397</v>
      </c>
      <c r="BP18" t="s">
        <v>397</v>
      </c>
      <c r="BQ18" t="s">
        <v>389</v>
      </c>
      <c r="BT18" t="s">
        <v>397</v>
      </c>
      <c r="BU18" t="s">
        <v>394</v>
      </c>
      <c r="BX18" t="s">
        <v>398</v>
      </c>
      <c r="BY18" t="s">
        <v>398</v>
      </c>
      <c r="CA18" t="s">
        <v>399</v>
      </c>
      <c r="CB18" t="s">
        <v>397</v>
      </c>
      <c r="CD18" t="s">
        <v>397</v>
      </c>
      <c r="CE18" t="s">
        <v>389</v>
      </c>
      <c r="CI18" t="s">
        <v>397</v>
      </c>
      <c r="CK18" t="s">
        <v>400</v>
      </c>
      <c r="CN18" t="s">
        <v>397</v>
      </c>
      <c r="CO18" t="s">
        <v>397</v>
      </c>
      <c r="CQ18" t="s">
        <v>397</v>
      </c>
      <c r="CS18" t="s">
        <v>397</v>
      </c>
      <c r="CU18" t="s">
        <v>389</v>
      </c>
      <c r="CV18" t="s">
        <v>389</v>
      </c>
      <c r="CX18" t="s">
        <v>401</v>
      </c>
      <c r="CY18" t="s">
        <v>402</v>
      </c>
      <c r="DB18" t="s">
        <v>387</v>
      </c>
      <c r="DC18" t="s">
        <v>386</v>
      </c>
      <c r="DD18" t="s">
        <v>390</v>
      </c>
      <c r="DE18" t="s">
        <v>390</v>
      </c>
      <c r="DF18" t="s">
        <v>403</v>
      </c>
      <c r="DG18" t="s">
        <v>403</v>
      </c>
      <c r="DH18" t="s">
        <v>390</v>
      </c>
      <c r="DI18" t="s">
        <v>403</v>
      </c>
      <c r="DJ18" t="s">
        <v>395</v>
      </c>
      <c r="DK18" t="s">
        <v>393</v>
      </c>
      <c r="DL18" t="s">
        <v>393</v>
      </c>
      <c r="DM18" t="s">
        <v>392</v>
      </c>
      <c r="DN18" t="s">
        <v>392</v>
      </c>
      <c r="DO18" t="s">
        <v>392</v>
      </c>
      <c r="DP18" t="s">
        <v>392</v>
      </c>
      <c r="DQ18" t="s">
        <v>392</v>
      </c>
      <c r="DR18" t="s">
        <v>404</v>
      </c>
      <c r="DS18" t="s">
        <v>389</v>
      </c>
      <c r="DT18" t="s">
        <v>389</v>
      </c>
      <c r="DU18" t="s">
        <v>390</v>
      </c>
      <c r="DV18" t="s">
        <v>390</v>
      </c>
      <c r="DW18" t="s">
        <v>390</v>
      </c>
      <c r="DX18" t="s">
        <v>403</v>
      </c>
      <c r="DY18" t="s">
        <v>390</v>
      </c>
      <c r="DZ18" t="s">
        <v>403</v>
      </c>
      <c r="EA18" t="s">
        <v>393</v>
      </c>
      <c r="EB18" t="s">
        <v>393</v>
      </c>
      <c r="EC18" t="s">
        <v>392</v>
      </c>
      <c r="ED18" t="s">
        <v>392</v>
      </c>
      <c r="EE18" t="s">
        <v>389</v>
      </c>
      <c r="EJ18" t="s">
        <v>389</v>
      </c>
      <c r="EM18" t="s">
        <v>392</v>
      </c>
      <c r="EN18" t="s">
        <v>392</v>
      </c>
      <c r="EO18" t="s">
        <v>392</v>
      </c>
      <c r="EP18" t="s">
        <v>392</v>
      </c>
      <c r="EQ18" t="s">
        <v>392</v>
      </c>
      <c r="ER18" t="s">
        <v>389</v>
      </c>
      <c r="ES18" t="s">
        <v>389</v>
      </c>
      <c r="ET18" t="s">
        <v>389</v>
      </c>
      <c r="EU18" t="s">
        <v>386</v>
      </c>
      <c r="EX18" t="s">
        <v>405</v>
      </c>
      <c r="EY18" t="s">
        <v>405</v>
      </c>
      <c r="FA18" t="s">
        <v>386</v>
      </c>
      <c r="FB18" t="s">
        <v>406</v>
      </c>
      <c r="FD18" t="s">
        <v>386</v>
      </c>
      <c r="FE18" t="s">
        <v>386</v>
      </c>
      <c r="FG18" t="s">
        <v>407</v>
      </c>
      <c r="FH18" t="s">
        <v>408</v>
      </c>
      <c r="FI18" t="s">
        <v>407</v>
      </c>
      <c r="FJ18" t="s">
        <v>408</v>
      </c>
      <c r="FK18" t="s">
        <v>407</v>
      </c>
      <c r="FL18" t="s">
        <v>408</v>
      </c>
      <c r="FM18" t="s">
        <v>394</v>
      </c>
      <c r="FN18" t="s">
        <v>394</v>
      </c>
      <c r="FO18" t="s">
        <v>390</v>
      </c>
      <c r="FP18" t="s">
        <v>409</v>
      </c>
      <c r="FQ18" t="s">
        <v>390</v>
      </c>
      <c r="FT18" t="s">
        <v>410</v>
      </c>
      <c r="FW18" t="s">
        <v>403</v>
      </c>
      <c r="FX18" t="s">
        <v>411</v>
      </c>
      <c r="FY18" t="s">
        <v>403</v>
      </c>
      <c r="GD18" t="s">
        <v>412</v>
      </c>
      <c r="GE18" t="s">
        <v>412</v>
      </c>
      <c r="GR18" t="s">
        <v>412</v>
      </c>
      <c r="GS18" t="s">
        <v>412</v>
      </c>
      <c r="GT18" t="s">
        <v>413</v>
      </c>
      <c r="GU18" t="s">
        <v>413</v>
      </c>
      <c r="GV18" t="s">
        <v>392</v>
      </c>
      <c r="GW18" t="s">
        <v>392</v>
      </c>
      <c r="GX18" t="s">
        <v>394</v>
      </c>
      <c r="GY18" t="s">
        <v>392</v>
      </c>
      <c r="GZ18" t="s">
        <v>403</v>
      </c>
      <c r="HA18" t="s">
        <v>394</v>
      </c>
      <c r="HB18" t="s">
        <v>394</v>
      </c>
      <c r="HD18" t="s">
        <v>412</v>
      </c>
      <c r="HE18" t="s">
        <v>412</v>
      </c>
      <c r="HF18" t="s">
        <v>412</v>
      </c>
      <c r="HG18" t="s">
        <v>412</v>
      </c>
      <c r="HH18" t="s">
        <v>412</v>
      </c>
      <c r="HI18" t="s">
        <v>412</v>
      </c>
      <c r="HJ18" t="s">
        <v>412</v>
      </c>
      <c r="HK18" t="s">
        <v>414</v>
      </c>
      <c r="HL18" t="s">
        <v>414</v>
      </c>
      <c r="HM18" t="s">
        <v>414</v>
      </c>
      <c r="HN18" t="s">
        <v>415</v>
      </c>
      <c r="HO18" t="s">
        <v>412</v>
      </c>
      <c r="HP18" t="s">
        <v>412</v>
      </c>
      <c r="HQ18" t="s">
        <v>412</v>
      </c>
      <c r="HR18" t="s">
        <v>412</v>
      </c>
      <c r="HS18" t="s">
        <v>412</v>
      </c>
      <c r="HT18" t="s">
        <v>412</v>
      </c>
      <c r="HU18" t="s">
        <v>412</v>
      </c>
      <c r="HV18" t="s">
        <v>412</v>
      </c>
      <c r="HW18" t="s">
        <v>412</v>
      </c>
      <c r="HX18" t="s">
        <v>412</v>
      </c>
      <c r="HY18" t="s">
        <v>412</v>
      </c>
      <c r="HZ18" t="s">
        <v>412</v>
      </c>
      <c r="IG18" t="s">
        <v>412</v>
      </c>
      <c r="IH18" t="s">
        <v>394</v>
      </c>
      <c r="II18" t="s">
        <v>394</v>
      </c>
      <c r="IJ18" t="s">
        <v>407</v>
      </c>
      <c r="IK18" t="s">
        <v>408</v>
      </c>
      <c r="IL18" t="s">
        <v>407</v>
      </c>
      <c r="IP18" t="s">
        <v>408</v>
      </c>
      <c r="IT18" t="s">
        <v>390</v>
      </c>
      <c r="IU18" t="s">
        <v>390</v>
      </c>
      <c r="IV18" t="s">
        <v>403</v>
      </c>
      <c r="IW18" t="s">
        <v>403</v>
      </c>
      <c r="IX18" t="s">
        <v>416</v>
      </c>
      <c r="IY18" t="s">
        <v>416</v>
      </c>
      <c r="IZ18" t="s">
        <v>412</v>
      </c>
      <c r="JA18" t="s">
        <v>412</v>
      </c>
      <c r="JB18" t="s">
        <v>412</v>
      </c>
      <c r="JC18" t="s">
        <v>412</v>
      </c>
      <c r="JD18" t="s">
        <v>412</v>
      </c>
      <c r="JE18" t="s">
        <v>412</v>
      </c>
      <c r="JF18" t="s">
        <v>392</v>
      </c>
      <c r="JG18" t="s">
        <v>412</v>
      </c>
      <c r="JI18" t="s">
        <v>395</v>
      </c>
      <c r="JJ18" t="s">
        <v>395</v>
      </c>
      <c r="JK18" t="s">
        <v>392</v>
      </c>
      <c r="JL18" t="s">
        <v>392</v>
      </c>
      <c r="JM18" t="s">
        <v>392</v>
      </c>
      <c r="JN18" t="s">
        <v>392</v>
      </c>
      <c r="JO18" t="s">
        <v>392</v>
      </c>
      <c r="JP18" t="s">
        <v>394</v>
      </c>
      <c r="JQ18" t="s">
        <v>394</v>
      </c>
      <c r="JR18" t="s">
        <v>394</v>
      </c>
      <c r="JS18" t="s">
        <v>392</v>
      </c>
      <c r="JT18" t="s">
        <v>390</v>
      </c>
      <c r="JU18" t="s">
        <v>403</v>
      </c>
      <c r="JV18" t="s">
        <v>394</v>
      </c>
      <c r="JW18" t="s">
        <v>394</v>
      </c>
    </row>
    <row r="19" spans="1:283">
      <c r="A19">
        <v>1</v>
      </c>
      <c r="B19">
        <v>1761009666</v>
      </c>
      <c r="C19">
        <v>0</v>
      </c>
      <c r="D19" t="s">
        <v>417</v>
      </c>
      <c r="E19" t="s">
        <v>418</v>
      </c>
      <c r="F19">
        <v>5</v>
      </c>
      <c r="G19" t="s">
        <v>419</v>
      </c>
      <c r="H19">
        <v>1761009658.25</v>
      </c>
      <c r="I19">
        <f>(J19)/1000</f>
        <v>0</v>
      </c>
      <c r="J19">
        <f>1000*DJ19*AH19*(DF19-DG19)/(100*CY19*(1000-AH19*DF19))</f>
        <v>0</v>
      </c>
      <c r="K19">
        <f>DJ19*AH19*(DE19-DD19*(1000-AH19*DG19)/(1000-AH19*DF19))/(100*CY19)</f>
        <v>0</v>
      </c>
      <c r="L19">
        <f>DD19 - IF(AH19&gt;1, K19*CY19*100.0/(AJ19), 0)</f>
        <v>0</v>
      </c>
      <c r="M19">
        <f>((S19-I19/2)*L19-K19)/(S19+I19/2)</f>
        <v>0</v>
      </c>
      <c r="N19">
        <f>M19*(DK19+DL19)/1000.0</f>
        <v>0</v>
      </c>
      <c r="O19">
        <f>(DD19 - IF(AH19&gt;1, K19*CY19*100.0/(AJ19), 0))*(DK19+DL19)/1000.0</f>
        <v>0</v>
      </c>
      <c r="P19">
        <f>2.0/((1/R19-1/Q19)+SIGN(R19)*SQRT((1/R19-1/Q19)*(1/R19-1/Q19) + 4*CZ19/((CZ19+1)*(CZ19+1))*(2*1/R19*1/Q19-1/Q19*1/Q19)))</f>
        <v>0</v>
      </c>
      <c r="Q19">
        <f>IF(LEFT(DA19,1)&lt;&gt;"0",IF(LEFT(DA19,1)="1",3.0,DB19),$D$5+$E$5*(DR19*DK19/($K$5*1000))+$F$5*(DR19*DK19/($K$5*1000))*MAX(MIN(CY19,$J$5),$I$5)*MAX(MIN(CY19,$J$5),$I$5)+$G$5*MAX(MIN(CY19,$J$5),$I$5)*(DR19*DK19/($K$5*1000))+$H$5*(DR19*DK19/($K$5*1000))*(DR19*DK19/($K$5*1000)))</f>
        <v>0</v>
      </c>
      <c r="R19">
        <f>I19*(1000-(1000*0.61365*exp(17.502*V19/(240.97+V19))/(DK19+DL19)+DF19)/2)/(1000*0.61365*exp(17.502*V19/(240.97+V19))/(DK19+DL19)-DF19)</f>
        <v>0</v>
      </c>
      <c r="S19">
        <f>1/((CZ19+1)/(P19/1.6)+1/(Q19/1.37)) + CZ19/((CZ19+1)/(P19/1.6) + CZ19/(Q19/1.37))</f>
        <v>0</v>
      </c>
      <c r="T19">
        <f>(CU19*CX19)</f>
        <v>0</v>
      </c>
      <c r="U19">
        <f>(DM19+(T19+2*0.95*5.67E-8*(((DM19+$B$9)+273)^4-(DM19+273)^4)-44100*I19)/(1.84*29.3*Q19+8*0.95*5.67E-8*(DM19+273)^3))</f>
        <v>0</v>
      </c>
      <c r="V19">
        <f>($C$9*DN19+$D$9*DO19+$E$9*U19)</f>
        <v>0</v>
      </c>
      <c r="W19">
        <f>0.61365*exp(17.502*V19/(240.97+V19))</f>
        <v>0</v>
      </c>
      <c r="X19">
        <f>(Y19/Z19*100)</f>
        <v>0</v>
      </c>
      <c r="Y19">
        <f>DF19*(DK19+DL19)/1000</f>
        <v>0</v>
      </c>
      <c r="Z19">
        <f>0.61365*exp(17.502*DM19/(240.97+DM19))</f>
        <v>0</v>
      </c>
      <c r="AA19">
        <f>(W19-DF19*(DK19+DL19)/1000)</f>
        <v>0</v>
      </c>
      <c r="AB19">
        <f>(-I19*44100)</f>
        <v>0</v>
      </c>
      <c r="AC19">
        <f>2*29.3*Q19*0.92*(DM19-V19)</f>
        <v>0</v>
      </c>
      <c r="AD19">
        <f>2*0.95*5.67E-8*(((DM19+$B$9)+273)^4-(V19+273)^4)</f>
        <v>0</v>
      </c>
      <c r="AE19">
        <f>T19+AD19+AB19+AC19</f>
        <v>0</v>
      </c>
      <c r="AF19">
        <v>0</v>
      </c>
      <c r="AG19">
        <v>0</v>
      </c>
      <c r="AH19">
        <f>IF(AF19*$H$15&gt;=AJ19,1.0,(AJ19/(AJ19-AF19*$H$15)))</f>
        <v>0</v>
      </c>
      <c r="AI19">
        <f>(AH19-1)*100</f>
        <v>0</v>
      </c>
      <c r="AJ19">
        <f>MAX(0,($B$15+$C$15*DR19)/(1+$D$15*DR19)*DK19/(DM19+273)*$E$15)</f>
        <v>0</v>
      </c>
      <c r="AK19" t="s">
        <v>420</v>
      </c>
      <c r="AL19" t="s">
        <v>420</v>
      </c>
      <c r="AM19">
        <v>0</v>
      </c>
      <c r="AN19">
        <v>0</v>
      </c>
      <c r="AO19">
        <f>1-AM19/AN19</f>
        <v>0</v>
      </c>
      <c r="AP19">
        <v>0</v>
      </c>
      <c r="AQ19" t="s">
        <v>420</v>
      </c>
      <c r="AR19" t="s">
        <v>420</v>
      </c>
      <c r="AS19">
        <v>0</v>
      </c>
      <c r="AT19">
        <v>0</v>
      </c>
      <c r="AU19">
        <f>1-AS19/AT19</f>
        <v>0</v>
      </c>
      <c r="AV19">
        <v>0.5</v>
      </c>
      <c r="AW19">
        <f>CV19</f>
        <v>0</v>
      </c>
      <c r="AX19">
        <f>K19</f>
        <v>0</v>
      </c>
      <c r="AY19">
        <f>AU19*AV19*AW19</f>
        <v>0</v>
      </c>
      <c r="AZ19">
        <f>(AX19-AP19)/AW19</f>
        <v>0</v>
      </c>
      <c r="BA19">
        <f>(AN19-AT19)/AT19</f>
        <v>0</v>
      </c>
      <c r="BB19">
        <f>AM19/(AO19+AM19/AT19)</f>
        <v>0</v>
      </c>
      <c r="BC19" t="s">
        <v>420</v>
      </c>
      <c r="BD19">
        <v>0</v>
      </c>
      <c r="BE19">
        <f>IF(BD19&lt;&gt;0, BD19, BB19)</f>
        <v>0</v>
      </c>
      <c r="BF19">
        <f>1-BE19/AT19</f>
        <v>0</v>
      </c>
      <c r="BG19">
        <f>(AT19-AS19)/(AT19-BE19)</f>
        <v>0</v>
      </c>
      <c r="BH19">
        <f>(AN19-AT19)/(AN19-BE19)</f>
        <v>0</v>
      </c>
      <c r="BI19">
        <f>(AT19-AS19)/(AT19-AM19)</f>
        <v>0</v>
      </c>
      <c r="BJ19">
        <f>(AN19-AT19)/(AN19-AM19)</f>
        <v>0</v>
      </c>
      <c r="BK19">
        <f>(BG19*BE19/AS19)</f>
        <v>0</v>
      </c>
      <c r="BL19">
        <f>(1-BK19)</f>
        <v>0</v>
      </c>
      <c r="CU19">
        <f>$B$13*DS19+$C$13*DT19+$F$13*EE19*(1-EH19)</f>
        <v>0</v>
      </c>
      <c r="CV19">
        <f>CU19*CW19</f>
        <v>0</v>
      </c>
      <c r="CW19">
        <f>($B$13*$D$11+$C$13*$D$11+$F$13*((ER19+EJ19)/MAX(ER19+EJ19+ES19, 0.1)*$I$11+ES19/MAX(ER19+EJ19+ES19, 0.1)*$J$11))/($B$13+$C$13+$F$13)</f>
        <v>0</v>
      </c>
      <c r="CX19">
        <f>($B$13*$K$11+$C$13*$K$11+$F$13*((ER19+EJ19)/MAX(ER19+EJ19+ES19, 0.1)*$P$11+ES19/MAX(ER19+EJ19+ES19, 0.1)*$Q$11))/($B$13+$C$13+$F$13)</f>
        <v>0</v>
      </c>
      <c r="CY19">
        <v>5.9</v>
      </c>
      <c r="CZ19">
        <v>0.5</v>
      </c>
      <c r="DA19" t="s">
        <v>421</v>
      </c>
      <c r="DB19">
        <v>2</v>
      </c>
      <c r="DC19">
        <v>1761009658.25</v>
      </c>
      <c r="DD19">
        <v>421.885</v>
      </c>
      <c r="DE19">
        <v>419.2458333333334</v>
      </c>
      <c r="DF19">
        <v>22.85755333333334</v>
      </c>
      <c r="DG19">
        <v>23.69414</v>
      </c>
      <c r="DH19">
        <v>421.4206666666667</v>
      </c>
      <c r="DI19">
        <v>22.66752</v>
      </c>
      <c r="DJ19">
        <v>500.0312000000001</v>
      </c>
      <c r="DK19">
        <v>90.46800999999999</v>
      </c>
      <c r="DL19">
        <v>0.03617467999999999</v>
      </c>
      <c r="DM19">
        <v>30.19844666666667</v>
      </c>
      <c r="DN19">
        <v>29.57073333333333</v>
      </c>
      <c r="DO19">
        <v>999.9000000000002</v>
      </c>
      <c r="DP19">
        <v>0</v>
      </c>
      <c r="DQ19">
        <v>0</v>
      </c>
      <c r="DR19">
        <v>9994.190000000001</v>
      </c>
      <c r="DS19">
        <v>0</v>
      </c>
      <c r="DT19">
        <v>0.2428559999999999</v>
      </c>
      <c r="DU19">
        <v>2.639101333333334</v>
      </c>
      <c r="DV19">
        <v>431.7534333333333</v>
      </c>
      <c r="DW19">
        <v>429.4206</v>
      </c>
      <c r="DX19">
        <v>-0.8365781666666668</v>
      </c>
      <c r="DY19">
        <v>419.2458333333334</v>
      </c>
      <c r="DZ19">
        <v>23.69414</v>
      </c>
      <c r="EA19">
        <v>2.067876333333333</v>
      </c>
      <c r="EB19">
        <v>2.14356</v>
      </c>
      <c r="EC19">
        <v>17.97108666666666</v>
      </c>
      <c r="ED19">
        <v>18.54543666666666</v>
      </c>
      <c r="EE19">
        <v>0.005000780000000002</v>
      </c>
      <c r="EF19">
        <v>0</v>
      </c>
      <c r="EG19">
        <v>0</v>
      </c>
      <c r="EH19">
        <v>0</v>
      </c>
      <c r="EI19">
        <v>1152.073333333333</v>
      </c>
      <c r="EJ19">
        <v>0.005000780000000002</v>
      </c>
      <c r="EK19">
        <v>-15.90666666666667</v>
      </c>
      <c r="EL19">
        <v>-0.2633333333333334</v>
      </c>
      <c r="EM19">
        <v>35.57046666666667</v>
      </c>
      <c r="EN19">
        <v>40.24553333333332</v>
      </c>
      <c r="EO19">
        <v>38.21226666666666</v>
      </c>
      <c r="EP19">
        <v>40.81226666666666</v>
      </c>
      <c r="EQ19">
        <v>38.75806666666665</v>
      </c>
      <c r="ER19">
        <v>0</v>
      </c>
      <c r="ES19">
        <v>0</v>
      </c>
      <c r="ET19">
        <v>0</v>
      </c>
      <c r="EU19">
        <v>1761009664.9</v>
      </c>
      <c r="EV19">
        <v>0</v>
      </c>
      <c r="EW19">
        <v>1151.434615384615</v>
      </c>
      <c r="EX19">
        <v>-71.05299150716456</v>
      </c>
      <c r="EY19">
        <v>-0.8307692349910506</v>
      </c>
      <c r="EZ19">
        <v>-16.01153846153846</v>
      </c>
      <c r="FA19">
        <v>15</v>
      </c>
      <c r="FB19">
        <v>1761009612</v>
      </c>
      <c r="FC19" t="s">
        <v>422</v>
      </c>
      <c r="FD19">
        <v>1761009608</v>
      </c>
      <c r="FE19">
        <v>1761009612</v>
      </c>
      <c r="FF19">
        <v>1</v>
      </c>
      <c r="FG19">
        <v>-0.999</v>
      </c>
      <c r="FH19">
        <v>-0.023</v>
      </c>
      <c r="FI19">
        <v>0.46</v>
      </c>
      <c r="FJ19">
        <v>0.202</v>
      </c>
      <c r="FK19">
        <v>420</v>
      </c>
      <c r="FL19">
        <v>23</v>
      </c>
      <c r="FM19">
        <v>0.45</v>
      </c>
      <c r="FN19">
        <v>0.14</v>
      </c>
      <c r="FO19">
        <v>3.878781707317073</v>
      </c>
      <c r="FP19">
        <v>-17.88087365853658</v>
      </c>
      <c r="FQ19">
        <v>1.955457412780837</v>
      </c>
      <c r="FR19">
        <v>0</v>
      </c>
      <c r="FS19">
        <v>1159.311764705882</v>
      </c>
      <c r="FT19">
        <v>-113.3384263542956</v>
      </c>
      <c r="FU19">
        <v>13.87267234754299</v>
      </c>
      <c r="FV19">
        <v>0</v>
      </c>
      <c r="FW19">
        <v>-1.369097731707317</v>
      </c>
      <c r="FX19">
        <v>7.787349219512195</v>
      </c>
      <c r="FY19">
        <v>0.8762611017915425</v>
      </c>
      <c r="FZ19">
        <v>0</v>
      </c>
      <c r="GA19">
        <v>0</v>
      </c>
      <c r="GB19">
        <v>3</v>
      </c>
      <c r="GC19" t="s">
        <v>423</v>
      </c>
      <c r="GD19">
        <v>3.1098</v>
      </c>
      <c r="GE19">
        <v>2.72767</v>
      </c>
      <c r="GF19">
        <v>0.0880449</v>
      </c>
      <c r="GG19">
        <v>0.0879977</v>
      </c>
      <c r="GH19">
        <v>0.106993</v>
      </c>
      <c r="GI19">
        <v>0.110292</v>
      </c>
      <c r="GJ19">
        <v>23906.4</v>
      </c>
      <c r="GK19">
        <v>21738.8</v>
      </c>
      <c r="GL19">
        <v>26774.7</v>
      </c>
      <c r="GM19">
        <v>24046.6</v>
      </c>
      <c r="GN19">
        <v>38206.6</v>
      </c>
      <c r="GO19">
        <v>31591.9</v>
      </c>
      <c r="GP19">
        <v>46732.5</v>
      </c>
      <c r="GQ19">
        <v>38052.2</v>
      </c>
      <c r="GR19">
        <v>1.88153</v>
      </c>
      <c r="GS19">
        <v>1.84798</v>
      </c>
      <c r="GT19">
        <v>0.118494</v>
      </c>
      <c r="GU19">
        <v>0</v>
      </c>
      <c r="GV19">
        <v>27.7872</v>
      </c>
      <c r="GW19">
        <v>999.9</v>
      </c>
      <c r="GX19">
        <v>56.2</v>
      </c>
      <c r="GY19">
        <v>31.1</v>
      </c>
      <c r="GZ19">
        <v>28.1857</v>
      </c>
      <c r="HA19">
        <v>61.55</v>
      </c>
      <c r="HB19">
        <v>21.0136</v>
      </c>
      <c r="HC19">
        <v>1</v>
      </c>
      <c r="HD19">
        <v>0.106674</v>
      </c>
      <c r="HE19">
        <v>-4.23247</v>
      </c>
      <c r="HF19">
        <v>20.281</v>
      </c>
      <c r="HG19">
        <v>5.21819</v>
      </c>
      <c r="HH19">
        <v>11.98</v>
      </c>
      <c r="HI19">
        <v>4.9648</v>
      </c>
      <c r="HJ19">
        <v>3.2753</v>
      </c>
      <c r="HK19">
        <v>9999</v>
      </c>
      <c r="HL19">
        <v>9999</v>
      </c>
      <c r="HM19">
        <v>9999</v>
      </c>
      <c r="HN19">
        <v>999.9</v>
      </c>
      <c r="HO19">
        <v>1.8637</v>
      </c>
      <c r="HP19">
        <v>1.85974</v>
      </c>
      <c r="HQ19">
        <v>1.85806</v>
      </c>
      <c r="HR19">
        <v>1.85944</v>
      </c>
      <c r="HS19">
        <v>1.85959</v>
      </c>
      <c r="HT19">
        <v>1.85806</v>
      </c>
      <c r="HU19">
        <v>1.85715</v>
      </c>
      <c r="HV19">
        <v>1.85211</v>
      </c>
      <c r="HW19">
        <v>0</v>
      </c>
      <c r="HX19">
        <v>0</v>
      </c>
      <c r="HY19">
        <v>0</v>
      </c>
      <c r="HZ19">
        <v>0</v>
      </c>
      <c r="IA19" t="s">
        <v>424</v>
      </c>
      <c r="IB19" t="s">
        <v>425</v>
      </c>
      <c r="IC19" t="s">
        <v>426</v>
      </c>
      <c r="ID19" t="s">
        <v>426</v>
      </c>
      <c r="IE19" t="s">
        <v>426</v>
      </c>
      <c r="IF19" t="s">
        <v>426</v>
      </c>
      <c r="IG19">
        <v>0</v>
      </c>
      <c r="IH19">
        <v>100</v>
      </c>
      <c r="II19">
        <v>100</v>
      </c>
      <c r="IJ19">
        <v>0.461</v>
      </c>
      <c r="IK19">
        <v>0.2062</v>
      </c>
      <c r="IL19">
        <v>-0.3252250553296037</v>
      </c>
      <c r="IM19">
        <v>0.001328113201692861</v>
      </c>
      <c r="IN19">
        <v>1.538283238170363E-06</v>
      </c>
      <c r="IO19">
        <v>-5.795655626708063E-10</v>
      </c>
      <c r="IP19">
        <v>-0.04378744475094339</v>
      </c>
      <c r="IQ19">
        <v>-0.004593102289677449</v>
      </c>
      <c r="IR19">
        <v>0.0008253994458280543</v>
      </c>
      <c r="IS19">
        <v>-7.403632370499484E-06</v>
      </c>
      <c r="IT19">
        <v>2</v>
      </c>
      <c r="IU19">
        <v>1985</v>
      </c>
      <c r="IV19">
        <v>1</v>
      </c>
      <c r="IW19">
        <v>27</v>
      </c>
      <c r="IX19">
        <v>1</v>
      </c>
      <c r="IY19">
        <v>0.9</v>
      </c>
      <c r="IZ19">
        <v>1.11206</v>
      </c>
      <c r="JA19">
        <v>2.57935</v>
      </c>
      <c r="JB19">
        <v>1.49658</v>
      </c>
      <c r="JC19">
        <v>2.34497</v>
      </c>
      <c r="JD19">
        <v>1.54907</v>
      </c>
      <c r="JE19">
        <v>2.3645</v>
      </c>
      <c r="JF19">
        <v>33.2663</v>
      </c>
      <c r="JG19">
        <v>15.6993</v>
      </c>
      <c r="JH19">
        <v>18</v>
      </c>
      <c r="JI19">
        <v>483.246</v>
      </c>
      <c r="JJ19">
        <v>490.793</v>
      </c>
      <c r="JK19">
        <v>33.6141</v>
      </c>
      <c r="JL19">
        <v>28.5314</v>
      </c>
      <c r="JM19">
        <v>29.9998</v>
      </c>
      <c r="JN19">
        <v>28.8222</v>
      </c>
      <c r="JO19">
        <v>28.8255</v>
      </c>
      <c r="JP19">
        <v>22.3523</v>
      </c>
      <c r="JQ19">
        <v>20.0906</v>
      </c>
      <c r="JR19">
        <v>62.4476</v>
      </c>
      <c r="JS19">
        <v>33.7336</v>
      </c>
      <c r="JT19">
        <v>420</v>
      </c>
      <c r="JU19">
        <v>24.0156</v>
      </c>
      <c r="JV19">
        <v>102.194</v>
      </c>
      <c r="JW19">
        <v>91.7602</v>
      </c>
    </row>
    <row r="20" spans="1:283">
      <c r="A20">
        <v>2</v>
      </c>
      <c r="B20">
        <v>1761009668</v>
      </c>
      <c r="C20">
        <v>2</v>
      </c>
      <c r="D20" t="s">
        <v>427</v>
      </c>
      <c r="E20" t="s">
        <v>428</v>
      </c>
      <c r="F20">
        <v>5</v>
      </c>
      <c r="G20" t="s">
        <v>419</v>
      </c>
      <c r="H20">
        <v>1761009660.051724</v>
      </c>
      <c r="I20">
        <f>(J20)/1000</f>
        <v>0</v>
      </c>
      <c r="J20">
        <f>1000*DJ20*AH20*(DF20-DG20)/(100*CY20*(1000-AH20*DF20))</f>
        <v>0</v>
      </c>
      <c r="K20">
        <f>DJ20*AH20*(DE20-DD20*(1000-AH20*DG20)/(1000-AH20*DF20))/(100*CY20)</f>
        <v>0</v>
      </c>
      <c r="L20">
        <f>DD20 - IF(AH20&gt;1, K20*CY20*100.0/(AJ20), 0)</f>
        <v>0</v>
      </c>
      <c r="M20">
        <f>((S20-I20/2)*L20-K20)/(S20+I20/2)</f>
        <v>0</v>
      </c>
      <c r="N20">
        <f>M20*(DK20+DL20)/1000.0</f>
        <v>0</v>
      </c>
      <c r="O20">
        <f>(DD20 - IF(AH20&gt;1, K20*CY20*100.0/(AJ20), 0))*(DK20+DL20)/1000.0</f>
        <v>0</v>
      </c>
      <c r="P20">
        <f>2.0/((1/R20-1/Q20)+SIGN(R20)*SQRT((1/R20-1/Q20)*(1/R20-1/Q20) + 4*CZ20/((CZ20+1)*(CZ20+1))*(2*1/R20*1/Q20-1/Q20*1/Q20)))</f>
        <v>0</v>
      </c>
      <c r="Q20">
        <f>IF(LEFT(DA20,1)&lt;&gt;"0",IF(LEFT(DA20,1)="1",3.0,DB20),$D$5+$E$5*(DR20*DK20/($K$5*1000))+$F$5*(DR20*DK20/($K$5*1000))*MAX(MIN(CY20,$J$5),$I$5)*MAX(MIN(CY20,$J$5),$I$5)+$G$5*MAX(MIN(CY20,$J$5),$I$5)*(DR20*DK20/($K$5*1000))+$H$5*(DR20*DK20/($K$5*1000))*(DR20*DK20/($K$5*1000)))</f>
        <v>0</v>
      </c>
      <c r="R20">
        <f>I20*(1000-(1000*0.61365*exp(17.502*V20/(240.97+V20))/(DK20+DL20)+DF20)/2)/(1000*0.61365*exp(17.502*V20/(240.97+V20))/(DK20+DL20)-DF20)</f>
        <v>0</v>
      </c>
      <c r="S20">
        <f>1/((CZ20+1)/(P20/1.6)+1/(Q20/1.37)) + CZ20/((CZ20+1)/(P20/1.6) + CZ20/(Q20/1.37))</f>
        <v>0</v>
      </c>
      <c r="T20">
        <f>(CU20*CX20)</f>
        <v>0</v>
      </c>
      <c r="U20">
        <f>(DM20+(T20+2*0.95*5.67E-8*(((DM20+$B$9)+273)^4-(DM20+273)^4)-44100*I20)/(1.84*29.3*Q20+8*0.95*5.67E-8*(DM20+273)^3))</f>
        <v>0</v>
      </c>
      <c r="V20">
        <f>($C$9*DN20+$D$9*DO20+$E$9*U20)</f>
        <v>0</v>
      </c>
      <c r="W20">
        <f>0.61365*exp(17.502*V20/(240.97+V20))</f>
        <v>0</v>
      </c>
      <c r="X20">
        <f>(Y20/Z20*100)</f>
        <v>0</v>
      </c>
      <c r="Y20">
        <f>DF20*(DK20+DL20)/1000</f>
        <v>0</v>
      </c>
      <c r="Z20">
        <f>0.61365*exp(17.502*DM20/(240.97+DM20))</f>
        <v>0</v>
      </c>
      <c r="AA20">
        <f>(W20-DF20*(DK20+DL20)/1000)</f>
        <v>0</v>
      </c>
      <c r="AB20">
        <f>(-I20*44100)</f>
        <v>0</v>
      </c>
      <c r="AC20">
        <f>2*29.3*Q20*0.92*(DM20-V20)</f>
        <v>0</v>
      </c>
      <c r="AD20">
        <f>2*0.95*5.67E-8*(((DM20+$B$9)+273)^4-(V20+273)^4)</f>
        <v>0</v>
      </c>
      <c r="AE20">
        <f>T20+AD20+AB20+AC20</f>
        <v>0</v>
      </c>
      <c r="AF20">
        <v>0</v>
      </c>
      <c r="AG20">
        <v>0</v>
      </c>
      <c r="AH20">
        <f>IF(AF20*$H$15&gt;=AJ20,1.0,(AJ20/(AJ20-AF20*$H$15)))</f>
        <v>0</v>
      </c>
      <c r="AI20">
        <f>(AH20-1)*100</f>
        <v>0</v>
      </c>
      <c r="AJ20">
        <f>MAX(0,($B$15+$C$15*DR20)/(1+$D$15*DR20)*DK20/(DM20+273)*$E$15)</f>
        <v>0</v>
      </c>
      <c r="AK20" t="s">
        <v>420</v>
      </c>
      <c r="AL20" t="s">
        <v>420</v>
      </c>
      <c r="AM20">
        <v>0</v>
      </c>
      <c r="AN20">
        <v>0</v>
      </c>
      <c r="AO20">
        <f>1-AM20/AN20</f>
        <v>0</v>
      </c>
      <c r="AP20">
        <v>0</v>
      </c>
      <c r="AQ20" t="s">
        <v>420</v>
      </c>
      <c r="AR20" t="s">
        <v>420</v>
      </c>
      <c r="AS20">
        <v>0</v>
      </c>
      <c r="AT20">
        <v>0</v>
      </c>
      <c r="AU20">
        <f>1-AS20/AT20</f>
        <v>0</v>
      </c>
      <c r="AV20">
        <v>0.5</v>
      </c>
      <c r="AW20">
        <f>CV20</f>
        <v>0</v>
      </c>
      <c r="AX20">
        <f>K20</f>
        <v>0</v>
      </c>
      <c r="AY20">
        <f>AU20*AV20*AW20</f>
        <v>0</v>
      </c>
      <c r="AZ20">
        <f>(AX20-AP20)/AW20</f>
        <v>0</v>
      </c>
      <c r="BA20">
        <f>(AN20-AT20)/AT20</f>
        <v>0</v>
      </c>
      <c r="BB20">
        <f>AM20/(AO20+AM20/AT20)</f>
        <v>0</v>
      </c>
      <c r="BC20" t="s">
        <v>420</v>
      </c>
      <c r="BD20">
        <v>0</v>
      </c>
      <c r="BE20">
        <f>IF(BD20&lt;&gt;0, BD20, BB20)</f>
        <v>0</v>
      </c>
      <c r="BF20">
        <f>1-BE20/AT20</f>
        <v>0</v>
      </c>
      <c r="BG20">
        <f>(AT20-AS20)/(AT20-BE20)</f>
        <v>0</v>
      </c>
      <c r="BH20">
        <f>(AN20-AT20)/(AN20-BE20)</f>
        <v>0</v>
      </c>
      <c r="BI20">
        <f>(AT20-AS20)/(AT20-AM20)</f>
        <v>0</v>
      </c>
      <c r="BJ20">
        <f>(AN20-AT20)/(AN20-AM20)</f>
        <v>0</v>
      </c>
      <c r="BK20">
        <f>(BG20*BE20/AS20)</f>
        <v>0</v>
      </c>
      <c r="BL20">
        <f>(1-BK20)</f>
        <v>0</v>
      </c>
      <c r="CU20">
        <f>$B$13*DS20+$C$13*DT20+$F$13*EE20*(1-EH20)</f>
        <v>0</v>
      </c>
      <c r="CV20">
        <f>CU20*CW20</f>
        <v>0</v>
      </c>
      <c r="CW20">
        <f>($B$13*$D$11+$C$13*$D$11+$F$13*((ER20+EJ20)/MAX(ER20+EJ20+ES20, 0.1)*$I$11+ES20/MAX(ER20+EJ20+ES20, 0.1)*$J$11))/($B$13+$C$13+$F$13)</f>
        <v>0</v>
      </c>
      <c r="CX20">
        <f>($B$13*$K$11+$C$13*$K$11+$F$13*((ER20+EJ20)/MAX(ER20+EJ20+ES20, 0.1)*$P$11+ES20/MAX(ER20+EJ20+ES20, 0.1)*$Q$11))/($B$13+$C$13+$F$13)</f>
        <v>0</v>
      </c>
      <c r="CY20">
        <v>5.9</v>
      </c>
      <c r="CZ20">
        <v>0.5</v>
      </c>
      <c r="DA20" t="s">
        <v>421</v>
      </c>
      <c r="DB20">
        <v>2</v>
      </c>
      <c r="DC20">
        <v>1761009660.051724</v>
      </c>
      <c r="DD20">
        <v>421.5225517241379</v>
      </c>
      <c r="DE20">
        <v>419.2072068965517</v>
      </c>
      <c r="DF20">
        <v>23.0533</v>
      </c>
      <c r="DG20">
        <v>23.80007586206897</v>
      </c>
      <c r="DH20">
        <v>421.0590689655172</v>
      </c>
      <c r="DI20">
        <v>22.85916551724138</v>
      </c>
      <c r="DJ20">
        <v>500.036448275862</v>
      </c>
      <c r="DK20">
        <v>90.46753103448277</v>
      </c>
      <c r="DL20">
        <v>0.03614163103448276</v>
      </c>
      <c r="DM20">
        <v>30.22624827586207</v>
      </c>
      <c r="DN20">
        <v>29.60468275862069</v>
      </c>
      <c r="DO20">
        <v>999.9000000000002</v>
      </c>
      <c r="DP20">
        <v>0</v>
      </c>
      <c r="DQ20">
        <v>0</v>
      </c>
      <c r="DR20">
        <v>9993.640689655171</v>
      </c>
      <c r="DS20">
        <v>0</v>
      </c>
      <c r="DT20">
        <v>0.242856</v>
      </c>
      <c r="DU20">
        <v>2.315332103448276</v>
      </c>
      <c r="DV20">
        <v>431.4690689655173</v>
      </c>
      <c r="DW20">
        <v>429.4276896551724</v>
      </c>
      <c r="DX20">
        <v>-0.7467668275862069</v>
      </c>
      <c r="DY20">
        <v>419.2072068965517</v>
      </c>
      <c r="DZ20">
        <v>23.80007586206897</v>
      </c>
      <c r="EA20">
        <v>2.085573793103448</v>
      </c>
      <c r="EB20">
        <v>2.153132068965517</v>
      </c>
      <c r="EC20">
        <v>18.10720689655173</v>
      </c>
      <c r="ED20">
        <v>18.61627586206896</v>
      </c>
      <c r="EE20">
        <v>0.005000780000000002</v>
      </c>
      <c r="EF20">
        <v>0</v>
      </c>
      <c r="EG20">
        <v>0</v>
      </c>
      <c r="EH20">
        <v>0</v>
      </c>
      <c r="EI20">
        <v>1149.910344827586</v>
      </c>
      <c r="EJ20">
        <v>0.005000780000000002</v>
      </c>
      <c r="EK20">
        <v>-16.24827586206897</v>
      </c>
      <c r="EL20">
        <v>-0.4655172413793104</v>
      </c>
      <c r="EM20">
        <v>35.58155172413793</v>
      </c>
      <c r="EN20">
        <v>40.267</v>
      </c>
      <c r="EO20">
        <v>38.2411724137931</v>
      </c>
      <c r="EP20">
        <v>40.84027586206896</v>
      </c>
      <c r="EQ20">
        <v>38.79062068965516</v>
      </c>
      <c r="ER20">
        <v>0</v>
      </c>
      <c r="ES20">
        <v>0</v>
      </c>
      <c r="ET20">
        <v>0</v>
      </c>
      <c r="EU20">
        <v>1761009666.7</v>
      </c>
      <c r="EV20">
        <v>0</v>
      </c>
      <c r="EW20">
        <v>1148.128</v>
      </c>
      <c r="EX20">
        <v>-59.515384921661</v>
      </c>
      <c r="EY20">
        <v>3.969230810801231</v>
      </c>
      <c r="EZ20">
        <v>-15.92</v>
      </c>
      <c r="FA20">
        <v>15</v>
      </c>
      <c r="FB20">
        <v>1761009612</v>
      </c>
      <c r="FC20" t="s">
        <v>422</v>
      </c>
      <c r="FD20">
        <v>1761009608</v>
      </c>
      <c r="FE20">
        <v>1761009612</v>
      </c>
      <c r="FF20">
        <v>1</v>
      </c>
      <c r="FG20">
        <v>-0.999</v>
      </c>
      <c r="FH20">
        <v>-0.023</v>
      </c>
      <c r="FI20">
        <v>0.46</v>
      </c>
      <c r="FJ20">
        <v>0.202</v>
      </c>
      <c r="FK20">
        <v>420</v>
      </c>
      <c r="FL20">
        <v>23</v>
      </c>
      <c r="FM20">
        <v>0.45</v>
      </c>
      <c r="FN20">
        <v>0.14</v>
      </c>
      <c r="FO20">
        <v>2.893329292682927</v>
      </c>
      <c r="FP20">
        <v>-12.33453171428571</v>
      </c>
      <c r="FQ20">
        <v>1.280287744909509</v>
      </c>
      <c r="FR20">
        <v>0</v>
      </c>
      <c r="FS20">
        <v>1153.552941176471</v>
      </c>
      <c r="FT20">
        <v>-83.59663870768993</v>
      </c>
      <c r="FU20">
        <v>11.38105327737386</v>
      </c>
      <c r="FV20">
        <v>0</v>
      </c>
      <c r="FW20">
        <v>-1.013200243902439</v>
      </c>
      <c r="FX20">
        <v>4.091962411149824</v>
      </c>
      <c r="FY20">
        <v>0.4955665514432006</v>
      </c>
      <c r="FZ20">
        <v>0</v>
      </c>
      <c r="GA20">
        <v>0</v>
      </c>
      <c r="GB20">
        <v>3</v>
      </c>
      <c r="GC20" t="s">
        <v>423</v>
      </c>
      <c r="GD20">
        <v>3.10992</v>
      </c>
      <c r="GE20">
        <v>2.7277</v>
      </c>
      <c r="GF20">
        <v>0.0880557</v>
      </c>
      <c r="GG20">
        <v>0.08804770000000001</v>
      </c>
      <c r="GH20">
        <v>0.107565</v>
      </c>
      <c r="GI20">
        <v>0.110466</v>
      </c>
      <c r="GJ20">
        <v>23906.2</v>
      </c>
      <c r="GK20">
        <v>21737.4</v>
      </c>
      <c r="GL20">
        <v>26774.8</v>
      </c>
      <c r="GM20">
        <v>24046.3</v>
      </c>
      <c r="GN20">
        <v>38182.1</v>
      </c>
      <c r="GO20">
        <v>31585.4</v>
      </c>
      <c r="GP20">
        <v>46732.8</v>
      </c>
      <c r="GQ20">
        <v>38051.8</v>
      </c>
      <c r="GR20">
        <v>1.88172</v>
      </c>
      <c r="GS20">
        <v>1.84783</v>
      </c>
      <c r="GT20">
        <v>0.120115</v>
      </c>
      <c r="GU20">
        <v>0</v>
      </c>
      <c r="GV20">
        <v>27.7954</v>
      </c>
      <c r="GW20">
        <v>999.9</v>
      </c>
      <c r="GX20">
        <v>56.2</v>
      </c>
      <c r="GY20">
        <v>31.1</v>
      </c>
      <c r="GZ20">
        <v>28.1857</v>
      </c>
      <c r="HA20">
        <v>61.38</v>
      </c>
      <c r="HB20">
        <v>21.2861</v>
      </c>
      <c r="HC20">
        <v>1</v>
      </c>
      <c r="HD20">
        <v>0.106618</v>
      </c>
      <c r="HE20">
        <v>-4.33192</v>
      </c>
      <c r="HF20">
        <v>20.2792</v>
      </c>
      <c r="HG20">
        <v>5.22133</v>
      </c>
      <c r="HH20">
        <v>11.98</v>
      </c>
      <c r="HI20">
        <v>4.96545</v>
      </c>
      <c r="HJ20">
        <v>3.27593</v>
      </c>
      <c r="HK20">
        <v>9999</v>
      </c>
      <c r="HL20">
        <v>9999</v>
      </c>
      <c r="HM20">
        <v>9999</v>
      </c>
      <c r="HN20">
        <v>999.9</v>
      </c>
      <c r="HO20">
        <v>1.8637</v>
      </c>
      <c r="HP20">
        <v>1.85974</v>
      </c>
      <c r="HQ20">
        <v>1.85806</v>
      </c>
      <c r="HR20">
        <v>1.85944</v>
      </c>
      <c r="HS20">
        <v>1.85959</v>
      </c>
      <c r="HT20">
        <v>1.85806</v>
      </c>
      <c r="HU20">
        <v>1.85715</v>
      </c>
      <c r="HV20">
        <v>1.85211</v>
      </c>
      <c r="HW20">
        <v>0</v>
      </c>
      <c r="HX20">
        <v>0</v>
      </c>
      <c r="HY20">
        <v>0</v>
      </c>
      <c r="HZ20">
        <v>0</v>
      </c>
      <c r="IA20" t="s">
        <v>424</v>
      </c>
      <c r="IB20" t="s">
        <v>425</v>
      </c>
      <c r="IC20" t="s">
        <v>426</v>
      </c>
      <c r="ID20" t="s">
        <v>426</v>
      </c>
      <c r="IE20" t="s">
        <v>426</v>
      </c>
      <c r="IF20" t="s">
        <v>426</v>
      </c>
      <c r="IG20">
        <v>0</v>
      </c>
      <c r="IH20">
        <v>100</v>
      </c>
      <c r="II20">
        <v>100</v>
      </c>
      <c r="IJ20">
        <v>0.461</v>
      </c>
      <c r="IK20">
        <v>0.2102</v>
      </c>
      <c r="IL20">
        <v>-0.3252250553296037</v>
      </c>
      <c r="IM20">
        <v>0.001328113201692861</v>
      </c>
      <c r="IN20">
        <v>1.538283238170363E-06</v>
      </c>
      <c r="IO20">
        <v>-5.795655626708063E-10</v>
      </c>
      <c r="IP20">
        <v>-0.04378744475094339</v>
      </c>
      <c r="IQ20">
        <v>-0.004593102289677449</v>
      </c>
      <c r="IR20">
        <v>0.0008253994458280543</v>
      </c>
      <c r="IS20">
        <v>-7.403632370499484E-06</v>
      </c>
      <c r="IT20">
        <v>2</v>
      </c>
      <c r="IU20">
        <v>1985</v>
      </c>
      <c r="IV20">
        <v>1</v>
      </c>
      <c r="IW20">
        <v>27</v>
      </c>
      <c r="IX20">
        <v>1</v>
      </c>
      <c r="IY20">
        <v>0.9</v>
      </c>
      <c r="IZ20">
        <v>1.11206</v>
      </c>
      <c r="JA20">
        <v>2.57935</v>
      </c>
      <c r="JB20">
        <v>1.49658</v>
      </c>
      <c r="JC20">
        <v>2.34375</v>
      </c>
      <c r="JD20">
        <v>1.54907</v>
      </c>
      <c r="JE20">
        <v>2.34741</v>
      </c>
      <c r="JF20">
        <v>33.2663</v>
      </c>
      <c r="JG20">
        <v>15.7081</v>
      </c>
      <c r="JH20">
        <v>18</v>
      </c>
      <c r="JI20">
        <v>483.353</v>
      </c>
      <c r="JJ20">
        <v>490.679</v>
      </c>
      <c r="JK20">
        <v>33.7208</v>
      </c>
      <c r="JL20">
        <v>28.5314</v>
      </c>
      <c r="JM20">
        <v>29.9998</v>
      </c>
      <c r="JN20">
        <v>28.8209</v>
      </c>
      <c r="JO20">
        <v>28.8237</v>
      </c>
      <c r="JP20">
        <v>22.3495</v>
      </c>
      <c r="JQ20">
        <v>20.428</v>
      </c>
      <c r="JR20">
        <v>62.4476</v>
      </c>
      <c r="JS20">
        <v>33.7336</v>
      </c>
      <c r="JT20">
        <v>420</v>
      </c>
      <c r="JU20">
        <v>23.9494</v>
      </c>
      <c r="JV20">
        <v>102.195</v>
      </c>
      <c r="JW20">
        <v>91.7593</v>
      </c>
    </row>
    <row r="21" spans="1:283">
      <c r="A21">
        <v>3</v>
      </c>
      <c r="B21">
        <v>1761009670</v>
      </c>
      <c r="C21">
        <v>4</v>
      </c>
      <c r="D21" t="s">
        <v>429</v>
      </c>
      <c r="E21" t="s">
        <v>430</v>
      </c>
      <c r="F21">
        <v>5</v>
      </c>
      <c r="G21" t="s">
        <v>419</v>
      </c>
      <c r="H21">
        <v>1761009661.910714</v>
      </c>
      <c r="I21">
        <f>(J21)/1000</f>
        <v>0</v>
      </c>
      <c r="J21">
        <f>1000*DJ21*AH21*(DF21-DG21)/(100*CY21*(1000-AH21*DF21))</f>
        <v>0</v>
      </c>
      <c r="K21">
        <f>DJ21*AH21*(DE21-DD21*(1000-AH21*DG21)/(1000-AH21*DF21))/(100*CY21)</f>
        <v>0</v>
      </c>
      <c r="L21">
        <f>DD21 - IF(AH21&gt;1, K21*CY21*100.0/(AJ21), 0)</f>
        <v>0</v>
      </c>
      <c r="M21">
        <f>((S21-I21/2)*L21-K21)/(S21+I21/2)</f>
        <v>0</v>
      </c>
      <c r="N21">
        <f>M21*(DK21+DL21)/1000.0</f>
        <v>0</v>
      </c>
      <c r="O21">
        <f>(DD21 - IF(AH21&gt;1, K21*CY21*100.0/(AJ21), 0))*(DK21+DL21)/1000.0</f>
        <v>0</v>
      </c>
      <c r="P21">
        <f>2.0/((1/R21-1/Q21)+SIGN(R21)*SQRT((1/R21-1/Q21)*(1/R21-1/Q21) + 4*CZ21/((CZ21+1)*(CZ21+1))*(2*1/R21*1/Q21-1/Q21*1/Q21)))</f>
        <v>0</v>
      </c>
      <c r="Q21">
        <f>IF(LEFT(DA21,1)&lt;&gt;"0",IF(LEFT(DA21,1)="1",3.0,DB21),$D$5+$E$5*(DR21*DK21/($K$5*1000))+$F$5*(DR21*DK21/($K$5*1000))*MAX(MIN(CY21,$J$5),$I$5)*MAX(MIN(CY21,$J$5),$I$5)+$G$5*MAX(MIN(CY21,$J$5),$I$5)*(DR21*DK21/($K$5*1000))+$H$5*(DR21*DK21/($K$5*1000))*(DR21*DK21/($K$5*1000)))</f>
        <v>0</v>
      </c>
      <c r="R21">
        <f>I21*(1000-(1000*0.61365*exp(17.502*V21/(240.97+V21))/(DK21+DL21)+DF21)/2)/(1000*0.61365*exp(17.502*V21/(240.97+V21))/(DK21+DL21)-DF21)</f>
        <v>0</v>
      </c>
      <c r="S21">
        <f>1/((CZ21+1)/(P21/1.6)+1/(Q21/1.37)) + CZ21/((CZ21+1)/(P21/1.6) + CZ21/(Q21/1.37))</f>
        <v>0</v>
      </c>
      <c r="T21">
        <f>(CU21*CX21)</f>
        <v>0</v>
      </c>
      <c r="U21">
        <f>(DM21+(T21+2*0.95*5.67E-8*(((DM21+$B$9)+273)^4-(DM21+273)^4)-44100*I21)/(1.84*29.3*Q21+8*0.95*5.67E-8*(DM21+273)^3))</f>
        <v>0</v>
      </c>
      <c r="V21">
        <f>($C$9*DN21+$D$9*DO21+$E$9*U21)</f>
        <v>0</v>
      </c>
      <c r="W21">
        <f>0.61365*exp(17.502*V21/(240.97+V21))</f>
        <v>0</v>
      </c>
      <c r="X21">
        <f>(Y21/Z21*100)</f>
        <v>0</v>
      </c>
      <c r="Y21">
        <f>DF21*(DK21+DL21)/1000</f>
        <v>0</v>
      </c>
      <c r="Z21">
        <f>0.61365*exp(17.502*DM21/(240.97+DM21))</f>
        <v>0</v>
      </c>
      <c r="AA21">
        <f>(W21-DF21*(DK21+DL21)/1000)</f>
        <v>0</v>
      </c>
      <c r="AB21">
        <f>(-I21*44100)</f>
        <v>0</v>
      </c>
      <c r="AC21">
        <f>2*29.3*Q21*0.92*(DM21-V21)</f>
        <v>0</v>
      </c>
      <c r="AD21">
        <f>2*0.95*5.67E-8*(((DM21+$B$9)+273)^4-(V21+273)^4)</f>
        <v>0</v>
      </c>
      <c r="AE21">
        <f>T21+AD21+AB21+AC21</f>
        <v>0</v>
      </c>
      <c r="AF21">
        <v>0</v>
      </c>
      <c r="AG21">
        <v>0</v>
      </c>
      <c r="AH21">
        <f>IF(AF21*$H$15&gt;=AJ21,1.0,(AJ21/(AJ21-AF21*$H$15)))</f>
        <v>0</v>
      </c>
      <c r="AI21">
        <f>(AH21-1)*100</f>
        <v>0</v>
      </c>
      <c r="AJ21">
        <f>MAX(0,($B$15+$C$15*DR21)/(1+$D$15*DR21)*DK21/(DM21+273)*$E$15)</f>
        <v>0</v>
      </c>
      <c r="AK21" t="s">
        <v>420</v>
      </c>
      <c r="AL21" t="s">
        <v>420</v>
      </c>
      <c r="AM21">
        <v>0</v>
      </c>
      <c r="AN21">
        <v>0</v>
      </c>
      <c r="AO21">
        <f>1-AM21/AN21</f>
        <v>0</v>
      </c>
      <c r="AP21">
        <v>0</v>
      </c>
      <c r="AQ21" t="s">
        <v>420</v>
      </c>
      <c r="AR21" t="s">
        <v>420</v>
      </c>
      <c r="AS21">
        <v>0</v>
      </c>
      <c r="AT21">
        <v>0</v>
      </c>
      <c r="AU21">
        <f>1-AS21/AT21</f>
        <v>0</v>
      </c>
      <c r="AV21">
        <v>0.5</v>
      </c>
      <c r="AW21">
        <f>CV21</f>
        <v>0</v>
      </c>
      <c r="AX21">
        <f>K21</f>
        <v>0</v>
      </c>
      <c r="AY21">
        <f>AU21*AV21*AW21</f>
        <v>0</v>
      </c>
      <c r="AZ21">
        <f>(AX21-AP21)/AW21</f>
        <v>0</v>
      </c>
      <c r="BA21">
        <f>(AN21-AT21)/AT21</f>
        <v>0</v>
      </c>
      <c r="BB21">
        <f>AM21/(AO21+AM21/AT21)</f>
        <v>0</v>
      </c>
      <c r="BC21" t="s">
        <v>420</v>
      </c>
      <c r="BD21">
        <v>0</v>
      </c>
      <c r="BE21">
        <f>IF(BD21&lt;&gt;0, BD21, BB21)</f>
        <v>0</v>
      </c>
      <c r="BF21">
        <f>1-BE21/AT21</f>
        <v>0</v>
      </c>
      <c r="BG21">
        <f>(AT21-AS21)/(AT21-BE21)</f>
        <v>0</v>
      </c>
      <c r="BH21">
        <f>(AN21-AT21)/(AN21-BE21)</f>
        <v>0</v>
      </c>
      <c r="BI21">
        <f>(AT21-AS21)/(AT21-AM21)</f>
        <v>0</v>
      </c>
      <c r="BJ21">
        <f>(AN21-AT21)/(AN21-AM21)</f>
        <v>0</v>
      </c>
      <c r="BK21">
        <f>(BG21*BE21/AS21)</f>
        <v>0</v>
      </c>
      <c r="BL21">
        <f>(1-BK21)</f>
        <v>0</v>
      </c>
      <c r="CU21">
        <f>$B$13*DS21+$C$13*DT21+$F$13*EE21*(1-EH21)</f>
        <v>0</v>
      </c>
      <c r="CV21">
        <f>CU21*CW21</f>
        <v>0</v>
      </c>
      <c r="CW21">
        <f>($B$13*$D$11+$C$13*$D$11+$F$13*((ER21+EJ21)/MAX(ER21+EJ21+ES21, 0.1)*$I$11+ES21/MAX(ER21+EJ21+ES21, 0.1)*$J$11))/($B$13+$C$13+$F$13)</f>
        <v>0</v>
      </c>
      <c r="CX21">
        <f>($B$13*$K$11+$C$13*$K$11+$F$13*((ER21+EJ21)/MAX(ER21+EJ21+ES21, 0.1)*$P$11+ES21/MAX(ER21+EJ21+ES21, 0.1)*$Q$11))/($B$13+$C$13+$F$13)</f>
        <v>0</v>
      </c>
      <c r="CY21">
        <v>5.9</v>
      </c>
      <c r="CZ21">
        <v>0.5</v>
      </c>
      <c r="DA21" t="s">
        <v>421</v>
      </c>
      <c r="DB21">
        <v>2</v>
      </c>
      <c r="DC21">
        <v>1761009661.910714</v>
      </c>
      <c r="DD21">
        <v>421.24175</v>
      </c>
      <c r="DE21">
        <v>419.2006785714286</v>
      </c>
      <c r="DF21">
        <v>23.23446785714285</v>
      </c>
      <c r="DG21">
        <v>23.91555714285715</v>
      </c>
      <c r="DH21">
        <v>420.7789285714285</v>
      </c>
      <c r="DI21">
        <v>23.03650714285714</v>
      </c>
      <c r="DJ21">
        <v>500.0296071428571</v>
      </c>
      <c r="DK21">
        <v>90.46698928571429</v>
      </c>
      <c r="DL21">
        <v>0.03614345714285714</v>
      </c>
      <c r="DM21">
        <v>30.25566785714286</v>
      </c>
      <c r="DN21">
        <v>29.63912142857143</v>
      </c>
      <c r="DO21">
        <v>999.9000000000002</v>
      </c>
      <c r="DP21">
        <v>0</v>
      </c>
      <c r="DQ21">
        <v>0</v>
      </c>
      <c r="DR21">
        <v>9992.18607142857</v>
      </c>
      <c r="DS21">
        <v>0</v>
      </c>
      <c r="DT21">
        <v>0.242856</v>
      </c>
      <c r="DU21">
        <v>2.041039</v>
      </c>
      <c r="DV21">
        <v>431.2616428571428</v>
      </c>
      <c r="DW21">
        <v>429.4719285714286</v>
      </c>
      <c r="DX21">
        <v>-0.6810834642857142</v>
      </c>
      <c r="DY21">
        <v>419.2006785714286</v>
      </c>
      <c r="DZ21">
        <v>23.91555714285715</v>
      </c>
      <c r="EA21">
        <v>2.101951071428571</v>
      </c>
      <c r="EB21">
        <v>2.163566785714286</v>
      </c>
      <c r="EC21">
        <v>18.23195</v>
      </c>
      <c r="ED21">
        <v>18.69347857142857</v>
      </c>
      <c r="EE21">
        <v>0.005000780000000002</v>
      </c>
      <c r="EF21">
        <v>0</v>
      </c>
      <c r="EG21">
        <v>0</v>
      </c>
      <c r="EH21">
        <v>0</v>
      </c>
      <c r="EI21">
        <v>1147.575</v>
      </c>
      <c r="EJ21">
        <v>0.005000780000000002</v>
      </c>
      <c r="EK21">
        <v>-15.20357142857143</v>
      </c>
      <c r="EL21">
        <v>-0.4071428571428572</v>
      </c>
      <c r="EM21">
        <v>35.589</v>
      </c>
      <c r="EN21">
        <v>40.29</v>
      </c>
      <c r="EO21">
        <v>38.2832857142857</v>
      </c>
      <c r="EP21">
        <v>40.87478571428572</v>
      </c>
      <c r="EQ21">
        <v>38.76303571428571</v>
      </c>
      <c r="ER21">
        <v>0</v>
      </c>
      <c r="ES21">
        <v>0</v>
      </c>
      <c r="ET21">
        <v>0</v>
      </c>
      <c r="EU21">
        <v>1761009669.1</v>
      </c>
      <c r="EV21">
        <v>0</v>
      </c>
      <c r="EW21">
        <v>1145.748</v>
      </c>
      <c r="EX21">
        <v>-67.31538501615479</v>
      </c>
      <c r="EY21">
        <v>0.4384614970086558</v>
      </c>
      <c r="EZ21">
        <v>-15.692</v>
      </c>
      <c r="FA21">
        <v>15</v>
      </c>
      <c r="FB21">
        <v>1761009612</v>
      </c>
      <c r="FC21" t="s">
        <v>422</v>
      </c>
      <c r="FD21">
        <v>1761009608</v>
      </c>
      <c r="FE21">
        <v>1761009612</v>
      </c>
      <c r="FF21">
        <v>1</v>
      </c>
      <c r="FG21">
        <v>-0.999</v>
      </c>
      <c r="FH21">
        <v>-0.023</v>
      </c>
      <c r="FI21">
        <v>0.46</v>
      </c>
      <c r="FJ21">
        <v>0.202</v>
      </c>
      <c r="FK21">
        <v>420</v>
      </c>
      <c r="FL21">
        <v>23</v>
      </c>
      <c r="FM21">
        <v>0.45</v>
      </c>
      <c r="FN21">
        <v>0.14</v>
      </c>
      <c r="FO21">
        <v>2.471623475</v>
      </c>
      <c r="FP21">
        <v>-10.66866737335836</v>
      </c>
      <c r="FQ21">
        <v>1.06183265568403</v>
      </c>
      <c r="FR21">
        <v>0</v>
      </c>
      <c r="FS21">
        <v>1150.876470588235</v>
      </c>
      <c r="FT21">
        <v>-83.95721924582458</v>
      </c>
      <c r="FU21">
        <v>11.30840548450913</v>
      </c>
      <c r="FV21">
        <v>0</v>
      </c>
      <c r="FW21">
        <v>-0.8606433750000001</v>
      </c>
      <c r="FX21">
        <v>2.687439365853662</v>
      </c>
      <c r="FY21">
        <v>0.3279882665761603</v>
      </c>
      <c r="FZ21">
        <v>0</v>
      </c>
      <c r="GA21">
        <v>0</v>
      </c>
      <c r="GB21">
        <v>3</v>
      </c>
      <c r="GC21" t="s">
        <v>423</v>
      </c>
      <c r="GD21">
        <v>3.10978</v>
      </c>
      <c r="GE21">
        <v>2.72742</v>
      </c>
      <c r="GF21">
        <v>0.0880736</v>
      </c>
      <c r="GG21">
        <v>0.08809210000000001</v>
      </c>
      <c r="GH21">
        <v>0.108041</v>
      </c>
      <c r="GI21">
        <v>0.110414</v>
      </c>
      <c r="GJ21">
        <v>23905.9</v>
      </c>
      <c r="GK21">
        <v>21736.1</v>
      </c>
      <c r="GL21">
        <v>26774.9</v>
      </c>
      <c r="GM21">
        <v>24046.1</v>
      </c>
      <c r="GN21">
        <v>38161.6</v>
      </c>
      <c r="GO21">
        <v>31587</v>
      </c>
      <c r="GP21">
        <v>46732.9</v>
      </c>
      <c r="GQ21">
        <v>38051.5</v>
      </c>
      <c r="GR21">
        <v>1.8816</v>
      </c>
      <c r="GS21">
        <v>1.84798</v>
      </c>
      <c r="GT21">
        <v>0.121474</v>
      </c>
      <c r="GU21">
        <v>0</v>
      </c>
      <c r="GV21">
        <v>27.8037</v>
      </c>
      <c r="GW21">
        <v>999.9</v>
      </c>
      <c r="GX21">
        <v>56.3</v>
      </c>
      <c r="GY21">
        <v>31.1</v>
      </c>
      <c r="GZ21">
        <v>28.2384</v>
      </c>
      <c r="HA21">
        <v>61.33</v>
      </c>
      <c r="HB21">
        <v>21.0777</v>
      </c>
      <c r="HC21">
        <v>1</v>
      </c>
      <c r="HD21">
        <v>0.106286</v>
      </c>
      <c r="HE21">
        <v>-4.05913</v>
      </c>
      <c r="HF21">
        <v>20.2861</v>
      </c>
      <c r="HG21">
        <v>5.21834</v>
      </c>
      <c r="HH21">
        <v>11.98</v>
      </c>
      <c r="HI21">
        <v>4.96485</v>
      </c>
      <c r="HJ21">
        <v>3.27525</v>
      </c>
      <c r="HK21">
        <v>9999</v>
      </c>
      <c r="HL21">
        <v>9999</v>
      </c>
      <c r="HM21">
        <v>9999</v>
      </c>
      <c r="HN21">
        <v>999.9</v>
      </c>
      <c r="HO21">
        <v>1.8637</v>
      </c>
      <c r="HP21">
        <v>1.85975</v>
      </c>
      <c r="HQ21">
        <v>1.85806</v>
      </c>
      <c r="HR21">
        <v>1.85944</v>
      </c>
      <c r="HS21">
        <v>1.85959</v>
      </c>
      <c r="HT21">
        <v>1.85806</v>
      </c>
      <c r="HU21">
        <v>1.85715</v>
      </c>
      <c r="HV21">
        <v>1.85211</v>
      </c>
      <c r="HW21">
        <v>0</v>
      </c>
      <c r="HX21">
        <v>0</v>
      </c>
      <c r="HY21">
        <v>0</v>
      </c>
      <c r="HZ21">
        <v>0</v>
      </c>
      <c r="IA21" t="s">
        <v>424</v>
      </c>
      <c r="IB21" t="s">
        <v>425</v>
      </c>
      <c r="IC21" t="s">
        <v>426</v>
      </c>
      <c r="ID21" t="s">
        <v>426</v>
      </c>
      <c r="IE21" t="s">
        <v>426</v>
      </c>
      <c r="IF21" t="s">
        <v>426</v>
      </c>
      <c r="IG21">
        <v>0</v>
      </c>
      <c r="IH21">
        <v>100</v>
      </c>
      <c r="II21">
        <v>100</v>
      </c>
      <c r="IJ21">
        <v>0.462</v>
      </c>
      <c r="IK21">
        <v>0.2134</v>
      </c>
      <c r="IL21">
        <v>-0.3252250553296037</v>
      </c>
      <c r="IM21">
        <v>0.001328113201692861</v>
      </c>
      <c r="IN21">
        <v>1.538283238170363E-06</v>
      </c>
      <c r="IO21">
        <v>-5.795655626708063E-10</v>
      </c>
      <c r="IP21">
        <v>-0.04378744475094339</v>
      </c>
      <c r="IQ21">
        <v>-0.004593102289677449</v>
      </c>
      <c r="IR21">
        <v>0.0008253994458280543</v>
      </c>
      <c r="IS21">
        <v>-7.403632370499484E-06</v>
      </c>
      <c r="IT21">
        <v>2</v>
      </c>
      <c r="IU21">
        <v>1985</v>
      </c>
      <c r="IV21">
        <v>1</v>
      </c>
      <c r="IW21">
        <v>27</v>
      </c>
      <c r="IX21">
        <v>1</v>
      </c>
      <c r="IY21">
        <v>1</v>
      </c>
      <c r="IZ21">
        <v>1.11206</v>
      </c>
      <c r="JA21">
        <v>2.57568</v>
      </c>
      <c r="JB21">
        <v>1.49658</v>
      </c>
      <c r="JC21">
        <v>2.34375</v>
      </c>
      <c r="JD21">
        <v>1.54907</v>
      </c>
      <c r="JE21">
        <v>2.41089</v>
      </c>
      <c r="JF21">
        <v>33.2663</v>
      </c>
      <c r="JG21">
        <v>15.6993</v>
      </c>
      <c r="JH21">
        <v>18</v>
      </c>
      <c r="JI21">
        <v>483.276</v>
      </c>
      <c r="JJ21">
        <v>490.767</v>
      </c>
      <c r="JK21">
        <v>33.8193</v>
      </c>
      <c r="JL21">
        <v>28.5314</v>
      </c>
      <c r="JM21">
        <v>29.9996</v>
      </c>
      <c r="JN21">
        <v>28.8203</v>
      </c>
      <c r="JO21">
        <v>28.8224</v>
      </c>
      <c r="JP21">
        <v>22.3452</v>
      </c>
      <c r="JQ21">
        <v>21.1457</v>
      </c>
      <c r="JR21">
        <v>62.4476</v>
      </c>
      <c r="JS21">
        <v>33.9219</v>
      </c>
      <c r="JT21">
        <v>420</v>
      </c>
      <c r="JU21">
        <v>23.8534</v>
      </c>
      <c r="JV21">
        <v>102.195</v>
      </c>
      <c r="JW21">
        <v>91.7585</v>
      </c>
    </row>
    <row r="22" spans="1:283">
      <c r="A22">
        <v>4</v>
      </c>
      <c r="B22">
        <v>1761009672</v>
      </c>
      <c r="C22">
        <v>6</v>
      </c>
      <c r="D22" t="s">
        <v>431</v>
      </c>
      <c r="E22" t="s">
        <v>432</v>
      </c>
      <c r="F22">
        <v>5</v>
      </c>
      <c r="G22" t="s">
        <v>419</v>
      </c>
      <c r="H22">
        <v>1761009663.833333</v>
      </c>
      <c r="I22">
        <f>(J22)/1000</f>
        <v>0</v>
      </c>
      <c r="J22">
        <f>1000*DJ22*AH22*(DF22-DG22)/(100*CY22*(1000-AH22*DF22))</f>
        <v>0</v>
      </c>
      <c r="K22">
        <f>DJ22*AH22*(DE22-DD22*(1000-AH22*DG22)/(1000-AH22*DF22))/(100*CY22)</f>
        <v>0</v>
      </c>
      <c r="L22">
        <f>DD22 - IF(AH22&gt;1, K22*CY22*100.0/(AJ22), 0)</f>
        <v>0</v>
      </c>
      <c r="M22">
        <f>((S22-I22/2)*L22-K22)/(S22+I22/2)</f>
        <v>0</v>
      </c>
      <c r="N22">
        <f>M22*(DK22+DL22)/1000.0</f>
        <v>0</v>
      </c>
      <c r="O22">
        <f>(DD22 - IF(AH22&gt;1, K22*CY22*100.0/(AJ22), 0))*(DK22+DL22)/1000.0</f>
        <v>0</v>
      </c>
      <c r="P22">
        <f>2.0/((1/R22-1/Q22)+SIGN(R22)*SQRT((1/R22-1/Q22)*(1/R22-1/Q22) + 4*CZ22/((CZ22+1)*(CZ22+1))*(2*1/R22*1/Q22-1/Q22*1/Q22)))</f>
        <v>0</v>
      </c>
      <c r="Q22">
        <f>IF(LEFT(DA22,1)&lt;&gt;"0",IF(LEFT(DA22,1)="1",3.0,DB22),$D$5+$E$5*(DR22*DK22/($K$5*1000))+$F$5*(DR22*DK22/($K$5*1000))*MAX(MIN(CY22,$J$5),$I$5)*MAX(MIN(CY22,$J$5),$I$5)+$G$5*MAX(MIN(CY22,$J$5),$I$5)*(DR22*DK22/($K$5*1000))+$H$5*(DR22*DK22/($K$5*1000))*(DR22*DK22/($K$5*1000)))</f>
        <v>0</v>
      </c>
      <c r="R22">
        <f>I22*(1000-(1000*0.61365*exp(17.502*V22/(240.97+V22))/(DK22+DL22)+DF22)/2)/(1000*0.61365*exp(17.502*V22/(240.97+V22))/(DK22+DL22)-DF22)</f>
        <v>0</v>
      </c>
      <c r="S22">
        <f>1/((CZ22+1)/(P22/1.6)+1/(Q22/1.37)) + CZ22/((CZ22+1)/(P22/1.6) + CZ22/(Q22/1.37))</f>
        <v>0</v>
      </c>
      <c r="T22">
        <f>(CU22*CX22)</f>
        <v>0</v>
      </c>
      <c r="U22">
        <f>(DM22+(T22+2*0.95*5.67E-8*(((DM22+$B$9)+273)^4-(DM22+273)^4)-44100*I22)/(1.84*29.3*Q22+8*0.95*5.67E-8*(DM22+273)^3))</f>
        <v>0</v>
      </c>
      <c r="V22">
        <f>($C$9*DN22+$D$9*DO22+$E$9*U22)</f>
        <v>0</v>
      </c>
      <c r="W22">
        <f>0.61365*exp(17.502*V22/(240.97+V22))</f>
        <v>0</v>
      </c>
      <c r="X22">
        <f>(Y22/Z22*100)</f>
        <v>0</v>
      </c>
      <c r="Y22">
        <f>DF22*(DK22+DL22)/1000</f>
        <v>0</v>
      </c>
      <c r="Z22">
        <f>0.61365*exp(17.502*DM22/(240.97+DM22))</f>
        <v>0</v>
      </c>
      <c r="AA22">
        <f>(W22-DF22*(DK22+DL22)/1000)</f>
        <v>0</v>
      </c>
      <c r="AB22">
        <f>(-I22*44100)</f>
        <v>0</v>
      </c>
      <c r="AC22">
        <f>2*29.3*Q22*0.92*(DM22-V22)</f>
        <v>0</v>
      </c>
      <c r="AD22">
        <f>2*0.95*5.67E-8*(((DM22+$B$9)+273)^4-(V22+273)^4)</f>
        <v>0</v>
      </c>
      <c r="AE22">
        <f>T22+AD22+AB22+AC22</f>
        <v>0</v>
      </c>
      <c r="AF22">
        <v>0</v>
      </c>
      <c r="AG22">
        <v>0</v>
      </c>
      <c r="AH22">
        <f>IF(AF22*$H$15&gt;=AJ22,1.0,(AJ22/(AJ22-AF22*$H$15)))</f>
        <v>0</v>
      </c>
      <c r="AI22">
        <f>(AH22-1)*100</f>
        <v>0</v>
      </c>
      <c r="AJ22">
        <f>MAX(0,($B$15+$C$15*DR22)/(1+$D$15*DR22)*DK22/(DM22+273)*$E$15)</f>
        <v>0</v>
      </c>
      <c r="AK22" t="s">
        <v>420</v>
      </c>
      <c r="AL22" t="s">
        <v>420</v>
      </c>
      <c r="AM22">
        <v>0</v>
      </c>
      <c r="AN22">
        <v>0</v>
      </c>
      <c r="AO22">
        <f>1-AM22/AN22</f>
        <v>0</v>
      </c>
      <c r="AP22">
        <v>0</v>
      </c>
      <c r="AQ22" t="s">
        <v>420</v>
      </c>
      <c r="AR22" t="s">
        <v>420</v>
      </c>
      <c r="AS22">
        <v>0</v>
      </c>
      <c r="AT22">
        <v>0</v>
      </c>
      <c r="AU22">
        <f>1-AS22/AT22</f>
        <v>0</v>
      </c>
      <c r="AV22">
        <v>0.5</v>
      </c>
      <c r="AW22">
        <f>CV22</f>
        <v>0</v>
      </c>
      <c r="AX22">
        <f>K22</f>
        <v>0</v>
      </c>
      <c r="AY22">
        <f>AU22*AV22*AW22</f>
        <v>0</v>
      </c>
      <c r="AZ22">
        <f>(AX22-AP22)/AW22</f>
        <v>0</v>
      </c>
      <c r="BA22">
        <f>(AN22-AT22)/AT22</f>
        <v>0</v>
      </c>
      <c r="BB22">
        <f>AM22/(AO22+AM22/AT22)</f>
        <v>0</v>
      </c>
      <c r="BC22" t="s">
        <v>420</v>
      </c>
      <c r="BD22">
        <v>0</v>
      </c>
      <c r="BE22">
        <f>IF(BD22&lt;&gt;0, BD22, BB22)</f>
        <v>0</v>
      </c>
      <c r="BF22">
        <f>1-BE22/AT22</f>
        <v>0</v>
      </c>
      <c r="BG22">
        <f>(AT22-AS22)/(AT22-BE22)</f>
        <v>0</v>
      </c>
      <c r="BH22">
        <f>(AN22-AT22)/(AN22-BE22)</f>
        <v>0</v>
      </c>
      <c r="BI22">
        <f>(AT22-AS22)/(AT22-AM22)</f>
        <v>0</v>
      </c>
      <c r="BJ22">
        <f>(AN22-AT22)/(AN22-AM22)</f>
        <v>0</v>
      </c>
      <c r="BK22">
        <f>(BG22*BE22/AS22)</f>
        <v>0</v>
      </c>
      <c r="BL22">
        <f>(1-BK22)</f>
        <v>0</v>
      </c>
      <c r="CU22">
        <f>$B$13*DS22+$C$13*DT22+$F$13*EE22*(1-EH22)</f>
        <v>0</v>
      </c>
      <c r="CV22">
        <f>CU22*CW22</f>
        <v>0</v>
      </c>
      <c r="CW22">
        <f>($B$13*$D$11+$C$13*$D$11+$F$13*((ER22+EJ22)/MAX(ER22+EJ22+ES22, 0.1)*$I$11+ES22/MAX(ER22+EJ22+ES22, 0.1)*$J$11))/($B$13+$C$13+$F$13)</f>
        <v>0</v>
      </c>
      <c r="CX22">
        <f>($B$13*$K$11+$C$13*$K$11+$F$13*((ER22+EJ22)/MAX(ER22+EJ22+ES22, 0.1)*$P$11+ES22/MAX(ER22+EJ22+ES22, 0.1)*$Q$11))/($B$13+$C$13+$F$13)</f>
        <v>0</v>
      </c>
      <c r="CY22">
        <v>5.9</v>
      </c>
      <c r="CZ22">
        <v>0.5</v>
      </c>
      <c r="DA22" t="s">
        <v>421</v>
      </c>
      <c r="DB22">
        <v>2</v>
      </c>
      <c r="DC22">
        <v>1761009663.833333</v>
      </c>
      <c r="DD22">
        <v>421.0268888888888</v>
      </c>
      <c r="DE22">
        <v>419.2598888888888</v>
      </c>
      <c r="DF22">
        <v>23.40671481481481</v>
      </c>
      <c r="DG22">
        <v>24.03405555555555</v>
      </c>
      <c r="DH22">
        <v>420.5646296296297</v>
      </c>
      <c r="DI22">
        <v>23.2050962962963</v>
      </c>
      <c r="DJ22">
        <v>500.0278148148148</v>
      </c>
      <c r="DK22">
        <v>90.46627407407406</v>
      </c>
      <c r="DL22">
        <v>0.03610722592592593</v>
      </c>
      <c r="DM22">
        <v>30.28691111111111</v>
      </c>
      <c r="DN22">
        <v>29.67345925925926</v>
      </c>
      <c r="DO22">
        <v>999.9000000000001</v>
      </c>
      <c r="DP22">
        <v>0</v>
      </c>
      <c r="DQ22">
        <v>0</v>
      </c>
      <c r="DR22">
        <v>9994.419999999998</v>
      </c>
      <c r="DS22">
        <v>0</v>
      </c>
      <c r="DT22">
        <v>0.242856</v>
      </c>
      <c r="DU22">
        <v>1.766944333333333</v>
      </c>
      <c r="DV22">
        <v>431.1177777777777</v>
      </c>
      <c r="DW22">
        <v>429.5848888888889</v>
      </c>
      <c r="DX22">
        <v>-0.6273310000000001</v>
      </c>
      <c r="DY22">
        <v>419.2598888888888</v>
      </c>
      <c r="DZ22">
        <v>24.03405555555555</v>
      </c>
      <c r="EA22">
        <v>2.117517037037037</v>
      </c>
      <c r="EB22">
        <v>2.17427</v>
      </c>
      <c r="EC22">
        <v>18.34962592592593</v>
      </c>
      <c r="ED22">
        <v>18.77271111111111</v>
      </c>
      <c r="EE22">
        <v>0.005000780000000001</v>
      </c>
      <c r="EF22">
        <v>0</v>
      </c>
      <c r="EG22">
        <v>0</v>
      </c>
      <c r="EH22">
        <v>0</v>
      </c>
      <c r="EI22">
        <v>1146.062962962963</v>
      </c>
      <c r="EJ22">
        <v>0.005000780000000001</v>
      </c>
      <c r="EK22">
        <v>-15.65185185185185</v>
      </c>
      <c r="EL22">
        <v>-0.4777777777777778</v>
      </c>
      <c r="EM22">
        <v>35.59929629629629</v>
      </c>
      <c r="EN22">
        <v>40.31003703703704</v>
      </c>
      <c r="EO22">
        <v>38.34011111111111</v>
      </c>
      <c r="EP22">
        <v>40.90259259259259</v>
      </c>
      <c r="EQ22">
        <v>38.74040740740741</v>
      </c>
      <c r="ER22">
        <v>0</v>
      </c>
      <c r="ES22">
        <v>0</v>
      </c>
      <c r="ET22">
        <v>0</v>
      </c>
      <c r="EU22">
        <v>1761009670.9</v>
      </c>
      <c r="EV22">
        <v>0</v>
      </c>
      <c r="EW22">
        <v>1144.115384615385</v>
      </c>
      <c r="EX22">
        <v>-69.45641069999438</v>
      </c>
      <c r="EY22">
        <v>25.28205139637515</v>
      </c>
      <c r="EZ22">
        <v>-14.81923076923077</v>
      </c>
      <c r="FA22">
        <v>15</v>
      </c>
      <c r="FB22">
        <v>1761009612</v>
      </c>
      <c r="FC22" t="s">
        <v>422</v>
      </c>
      <c r="FD22">
        <v>1761009608</v>
      </c>
      <c r="FE22">
        <v>1761009612</v>
      </c>
      <c r="FF22">
        <v>1</v>
      </c>
      <c r="FG22">
        <v>-0.999</v>
      </c>
      <c r="FH22">
        <v>-0.023</v>
      </c>
      <c r="FI22">
        <v>0.46</v>
      </c>
      <c r="FJ22">
        <v>0.202</v>
      </c>
      <c r="FK22">
        <v>420</v>
      </c>
      <c r="FL22">
        <v>23</v>
      </c>
      <c r="FM22">
        <v>0.45</v>
      </c>
      <c r="FN22">
        <v>0.14</v>
      </c>
      <c r="FO22">
        <v>2.059585951219512</v>
      </c>
      <c r="FP22">
        <v>-9.862831818815327</v>
      </c>
      <c r="FQ22">
        <v>1.001745385490159</v>
      </c>
      <c r="FR22">
        <v>0</v>
      </c>
      <c r="FS22">
        <v>1147.511764705882</v>
      </c>
      <c r="FT22">
        <v>-69.37815138041739</v>
      </c>
      <c r="FU22">
        <v>10.24654216297273</v>
      </c>
      <c r="FV22">
        <v>0</v>
      </c>
      <c r="FW22">
        <v>-0.7221184146341463</v>
      </c>
      <c r="FX22">
        <v>1.959958850174214</v>
      </c>
      <c r="FY22">
        <v>0.2348402210323764</v>
      </c>
      <c r="FZ22">
        <v>0</v>
      </c>
      <c r="GA22">
        <v>0</v>
      </c>
      <c r="GB22">
        <v>3</v>
      </c>
      <c r="GC22" t="s">
        <v>423</v>
      </c>
      <c r="GD22">
        <v>3.10987</v>
      </c>
      <c r="GE22">
        <v>2.7275</v>
      </c>
      <c r="GF22">
        <v>0.0880959</v>
      </c>
      <c r="GG22">
        <v>0.0881353</v>
      </c>
      <c r="GH22">
        <v>0.108398</v>
      </c>
      <c r="GI22">
        <v>0.110184</v>
      </c>
      <c r="GJ22">
        <v>23905.4</v>
      </c>
      <c r="GK22">
        <v>21735.2</v>
      </c>
      <c r="GL22">
        <v>26775</v>
      </c>
      <c r="GM22">
        <v>24046.2</v>
      </c>
      <c r="GN22">
        <v>38146.2</v>
      </c>
      <c r="GO22">
        <v>31594.9</v>
      </c>
      <c r="GP22">
        <v>46733</v>
      </c>
      <c r="GQ22">
        <v>38051.1</v>
      </c>
      <c r="GR22">
        <v>1.8818</v>
      </c>
      <c r="GS22">
        <v>1.84783</v>
      </c>
      <c r="GT22">
        <v>0.122882</v>
      </c>
      <c r="GU22">
        <v>0</v>
      </c>
      <c r="GV22">
        <v>27.8127</v>
      </c>
      <c r="GW22">
        <v>999.9</v>
      </c>
      <c r="GX22">
        <v>56.3</v>
      </c>
      <c r="GY22">
        <v>31.1</v>
      </c>
      <c r="GZ22">
        <v>28.2379</v>
      </c>
      <c r="HA22">
        <v>61.82</v>
      </c>
      <c r="HB22">
        <v>21.246</v>
      </c>
      <c r="HC22">
        <v>1</v>
      </c>
      <c r="HD22">
        <v>0.105882</v>
      </c>
      <c r="HE22">
        <v>-4.11935</v>
      </c>
      <c r="HF22">
        <v>20.2847</v>
      </c>
      <c r="HG22">
        <v>5.21849</v>
      </c>
      <c r="HH22">
        <v>11.98</v>
      </c>
      <c r="HI22">
        <v>4.9648</v>
      </c>
      <c r="HJ22">
        <v>3.27523</v>
      </c>
      <c r="HK22">
        <v>9999</v>
      </c>
      <c r="HL22">
        <v>9999</v>
      </c>
      <c r="HM22">
        <v>9999</v>
      </c>
      <c r="HN22">
        <v>999.9</v>
      </c>
      <c r="HO22">
        <v>1.8637</v>
      </c>
      <c r="HP22">
        <v>1.85975</v>
      </c>
      <c r="HQ22">
        <v>1.85806</v>
      </c>
      <c r="HR22">
        <v>1.85944</v>
      </c>
      <c r="HS22">
        <v>1.85959</v>
      </c>
      <c r="HT22">
        <v>1.85806</v>
      </c>
      <c r="HU22">
        <v>1.85715</v>
      </c>
      <c r="HV22">
        <v>1.8521</v>
      </c>
      <c r="HW22">
        <v>0</v>
      </c>
      <c r="HX22">
        <v>0</v>
      </c>
      <c r="HY22">
        <v>0</v>
      </c>
      <c r="HZ22">
        <v>0</v>
      </c>
      <c r="IA22" t="s">
        <v>424</v>
      </c>
      <c r="IB22" t="s">
        <v>425</v>
      </c>
      <c r="IC22" t="s">
        <v>426</v>
      </c>
      <c r="ID22" t="s">
        <v>426</v>
      </c>
      <c r="IE22" t="s">
        <v>426</v>
      </c>
      <c r="IF22" t="s">
        <v>426</v>
      </c>
      <c r="IG22">
        <v>0</v>
      </c>
      <c r="IH22">
        <v>100</v>
      </c>
      <c r="II22">
        <v>100</v>
      </c>
      <c r="IJ22">
        <v>0.462</v>
      </c>
      <c r="IK22">
        <v>0.2159</v>
      </c>
      <c r="IL22">
        <v>-0.3252250553296037</v>
      </c>
      <c r="IM22">
        <v>0.001328113201692861</v>
      </c>
      <c r="IN22">
        <v>1.538283238170363E-06</v>
      </c>
      <c r="IO22">
        <v>-5.795655626708063E-10</v>
      </c>
      <c r="IP22">
        <v>-0.04378744475094339</v>
      </c>
      <c r="IQ22">
        <v>-0.004593102289677449</v>
      </c>
      <c r="IR22">
        <v>0.0008253994458280543</v>
      </c>
      <c r="IS22">
        <v>-7.403632370499484E-06</v>
      </c>
      <c r="IT22">
        <v>2</v>
      </c>
      <c r="IU22">
        <v>1985</v>
      </c>
      <c r="IV22">
        <v>1</v>
      </c>
      <c r="IW22">
        <v>27</v>
      </c>
      <c r="IX22">
        <v>1.1</v>
      </c>
      <c r="IY22">
        <v>1</v>
      </c>
      <c r="IZ22">
        <v>1.11084</v>
      </c>
      <c r="JA22">
        <v>2.57935</v>
      </c>
      <c r="JB22">
        <v>1.49658</v>
      </c>
      <c r="JC22">
        <v>2.34375</v>
      </c>
      <c r="JD22">
        <v>1.54907</v>
      </c>
      <c r="JE22">
        <v>2.3645</v>
      </c>
      <c r="JF22">
        <v>33.2663</v>
      </c>
      <c r="JG22">
        <v>15.7081</v>
      </c>
      <c r="JH22">
        <v>18</v>
      </c>
      <c r="JI22">
        <v>483.383</v>
      </c>
      <c r="JJ22">
        <v>490.653</v>
      </c>
      <c r="JK22">
        <v>33.889</v>
      </c>
      <c r="JL22">
        <v>28.5306</v>
      </c>
      <c r="JM22">
        <v>29.9995</v>
      </c>
      <c r="JN22">
        <v>28.8191</v>
      </c>
      <c r="JO22">
        <v>28.8206</v>
      </c>
      <c r="JP22">
        <v>22.3329</v>
      </c>
      <c r="JQ22">
        <v>21.8033</v>
      </c>
      <c r="JR22">
        <v>62.4476</v>
      </c>
      <c r="JS22">
        <v>33.9219</v>
      </c>
      <c r="JT22">
        <v>420</v>
      </c>
      <c r="JU22">
        <v>23.7739</v>
      </c>
      <c r="JV22">
        <v>102.195</v>
      </c>
      <c r="JW22">
        <v>91.7581</v>
      </c>
    </row>
    <row r="23" spans="1:283">
      <c r="A23">
        <v>5</v>
      </c>
      <c r="B23">
        <v>1761009674</v>
      </c>
      <c r="C23">
        <v>8</v>
      </c>
      <c r="D23" t="s">
        <v>433</v>
      </c>
      <c r="E23" t="s">
        <v>434</v>
      </c>
      <c r="F23">
        <v>5</v>
      </c>
      <c r="G23" t="s">
        <v>419</v>
      </c>
      <c r="H23">
        <v>1761009665.826923</v>
      </c>
      <c r="I23">
        <f>(J23)/1000</f>
        <v>0</v>
      </c>
      <c r="J23">
        <f>1000*DJ23*AH23*(DF23-DG23)/(100*CY23*(1000-AH23*DF23))</f>
        <v>0</v>
      </c>
      <c r="K23">
        <f>DJ23*AH23*(DE23-DD23*(1000-AH23*DG23)/(1000-AH23*DF23))/(100*CY23)</f>
        <v>0</v>
      </c>
      <c r="L23">
        <f>DD23 - IF(AH23&gt;1, K23*CY23*100.0/(AJ23), 0)</f>
        <v>0</v>
      </c>
      <c r="M23">
        <f>((S23-I23/2)*L23-K23)/(S23+I23/2)</f>
        <v>0</v>
      </c>
      <c r="N23">
        <f>M23*(DK23+DL23)/1000.0</f>
        <v>0</v>
      </c>
      <c r="O23">
        <f>(DD23 - IF(AH23&gt;1, K23*CY23*100.0/(AJ23), 0))*(DK23+DL23)/1000.0</f>
        <v>0</v>
      </c>
      <c r="P23">
        <f>2.0/((1/R23-1/Q23)+SIGN(R23)*SQRT((1/R23-1/Q23)*(1/R23-1/Q23) + 4*CZ23/((CZ23+1)*(CZ23+1))*(2*1/R23*1/Q23-1/Q23*1/Q23)))</f>
        <v>0</v>
      </c>
      <c r="Q23">
        <f>IF(LEFT(DA23,1)&lt;&gt;"0",IF(LEFT(DA23,1)="1",3.0,DB23),$D$5+$E$5*(DR23*DK23/($K$5*1000))+$F$5*(DR23*DK23/($K$5*1000))*MAX(MIN(CY23,$J$5),$I$5)*MAX(MIN(CY23,$J$5),$I$5)+$G$5*MAX(MIN(CY23,$J$5),$I$5)*(DR23*DK23/($K$5*1000))+$H$5*(DR23*DK23/($K$5*1000))*(DR23*DK23/($K$5*1000)))</f>
        <v>0</v>
      </c>
      <c r="R23">
        <f>I23*(1000-(1000*0.61365*exp(17.502*V23/(240.97+V23))/(DK23+DL23)+DF23)/2)/(1000*0.61365*exp(17.502*V23/(240.97+V23))/(DK23+DL23)-DF23)</f>
        <v>0</v>
      </c>
      <c r="S23">
        <f>1/((CZ23+1)/(P23/1.6)+1/(Q23/1.37)) + CZ23/((CZ23+1)/(P23/1.6) + CZ23/(Q23/1.37))</f>
        <v>0</v>
      </c>
      <c r="T23">
        <f>(CU23*CX23)</f>
        <v>0</v>
      </c>
      <c r="U23">
        <f>(DM23+(T23+2*0.95*5.67E-8*(((DM23+$B$9)+273)^4-(DM23+273)^4)-44100*I23)/(1.84*29.3*Q23+8*0.95*5.67E-8*(DM23+273)^3))</f>
        <v>0</v>
      </c>
      <c r="V23">
        <f>($C$9*DN23+$D$9*DO23+$E$9*U23)</f>
        <v>0</v>
      </c>
      <c r="W23">
        <f>0.61365*exp(17.502*V23/(240.97+V23))</f>
        <v>0</v>
      </c>
      <c r="X23">
        <f>(Y23/Z23*100)</f>
        <v>0</v>
      </c>
      <c r="Y23">
        <f>DF23*(DK23+DL23)/1000</f>
        <v>0</v>
      </c>
      <c r="Z23">
        <f>0.61365*exp(17.502*DM23/(240.97+DM23))</f>
        <v>0</v>
      </c>
      <c r="AA23">
        <f>(W23-DF23*(DK23+DL23)/1000)</f>
        <v>0</v>
      </c>
      <c r="AB23">
        <f>(-I23*44100)</f>
        <v>0</v>
      </c>
      <c r="AC23">
        <f>2*29.3*Q23*0.92*(DM23-V23)</f>
        <v>0</v>
      </c>
      <c r="AD23">
        <f>2*0.95*5.67E-8*(((DM23+$B$9)+273)^4-(V23+273)^4)</f>
        <v>0</v>
      </c>
      <c r="AE23">
        <f>T23+AD23+AB23+AC23</f>
        <v>0</v>
      </c>
      <c r="AF23">
        <v>0</v>
      </c>
      <c r="AG23">
        <v>0</v>
      </c>
      <c r="AH23">
        <f>IF(AF23*$H$15&gt;=AJ23,1.0,(AJ23/(AJ23-AF23*$H$15)))</f>
        <v>0</v>
      </c>
      <c r="AI23">
        <f>(AH23-1)*100</f>
        <v>0</v>
      </c>
      <c r="AJ23">
        <f>MAX(0,($B$15+$C$15*DR23)/(1+$D$15*DR23)*DK23/(DM23+273)*$E$15)</f>
        <v>0</v>
      </c>
      <c r="AK23" t="s">
        <v>420</v>
      </c>
      <c r="AL23" t="s">
        <v>420</v>
      </c>
      <c r="AM23">
        <v>0</v>
      </c>
      <c r="AN23">
        <v>0</v>
      </c>
      <c r="AO23">
        <f>1-AM23/AN23</f>
        <v>0</v>
      </c>
      <c r="AP23">
        <v>0</v>
      </c>
      <c r="AQ23" t="s">
        <v>420</v>
      </c>
      <c r="AR23" t="s">
        <v>420</v>
      </c>
      <c r="AS23">
        <v>0</v>
      </c>
      <c r="AT23">
        <v>0</v>
      </c>
      <c r="AU23">
        <f>1-AS23/AT23</f>
        <v>0</v>
      </c>
      <c r="AV23">
        <v>0.5</v>
      </c>
      <c r="AW23">
        <f>CV23</f>
        <v>0</v>
      </c>
      <c r="AX23">
        <f>K23</f>
        <v>0</v>
      </c>
      <c r="AY23">
        <f>AU23*AV23*AW23</f>
        <v>0</v>
      </c>
      <c r="AZ23">
        <f>(AX23-AP23)/AW23</f>
        <v>0</v>
      </c>
      <c r="BA23">
        <f>(AN23-AT23)/AT23</f>
        <v>0</v>
      </c>
      <c r="BB23">
        <f>AM23/(AO23+AM23/AT23)</f>
        <v>0</v>
      </c>
      <c r="BC23" t="s">
        <v>420</v>
      </c>
      <c r="BD23">
        <v>0</v>
      </c>
      <c r="BE23">
        <f>IF(BD23&lt;&gt;0, BD23, BB23)</f>
        <v>0</v>
      </c>
      <c r="BF23">
        <f>1-BE23/AT23</f>
        <v>0</v>
      </c>
      <c r="BG23">
        <f>(AT23-AS23)/(AT23-BE23)</f>
        <v>0</v>
      </c>
      <c r="BH23">
        <f>(AN23-AT23)/(AN23-BE23)</f>
        <v>0</v>
      </c>
      <c r="BI23">
        <f>(AT23-AS23)/(AT23-AM23)</f>
        <v>0</v>
      </c>
      <c r="BJ23">
        <f>(AN23-AT23)/(AN23-AM23)</f>
        <v>0</v>
      </c>
      <c r="BK23">
        <f>(BG23*BE23/AS23)</f>
        <v>0</v>
      </c>
      <c r="BL23">
        <f>(1-BK23)</f>
        <v>0</v>
      </c>
      <c r="CU23">
        <f>$B$13*DS23+$C$13*DT23+$F$13*EE23*(1-EH23)</f>
        <v>0</v>
      </c>
      <c r="CV23">
        <f>CU23*CW23</f>
        <v>0</v>
      </c>
      <c r="CW23">
        <f>($B$13*$D$11+$C$13*$D$11+$F$13*((ER23+EJ23)/MAX(ER23+EJ23+ES23, 0.1)*$I$11+ES23/MAX(ER23+EJ23+ES23, 0.1)*$J$11))/($B$13+$C$13+$F$13)</f>
        <v>0</v>
      </c>
      <c r="CX23">
        <f>($B$13*$K$11+$C$13*$K$11+$F$13*((ER23+EJ23)/MAX(ER23+EJ23+ES23, 0.1)*$P$11+ES23/MAX(ER23+EJ23+ES23, 0.1)*$Q$11))/($B$13+$C$13+$F$13)</f>
        <v>0</v>
      </c>
      <c r="CY23">
        <v>5.9</v>
      </c>
      <c r="CZ23">
        <v>0.5</v>
      </c>
      <c r="DA23" t="s">
        <v>421</v>
      </c>
      <c r="DB23">
        <v>2</v>
      </c>
      <c r="DC23">
        <v>1761009665.826923</v>
      </c>
      <c r="DD23">
        <v>420.8798076923077</v>
      </c>
      <c r="DE23">
        <v>419.4312692307692</v>
      </c>
      <c r="DF23">
        <v>23.57276538461539</v>
      </c>
      <c r="DG23">
        <v>24.13957692307692</v>
      </c>
      <c r="DH23">
        <v>420.4178461538461</v>
      </c>
      <c r="DI23">
        <v>23.36760384615385</v>
      </c>
      <c r="DJ23">
        <v>500.0142307692308</v>
      </c>
      <c r="DK23">
        <v>90.46548461538461</v>
      </c>
      <c r="DL23">
        <v>0.03607320384615385</v>
      </c>
      <c r="DM23">
        <v>30.31981538461539</v>
      </c>
      <c r="DN23">
        <v>29.70865</v>
      </c>
      <c r="DO23">
        <v>999.9000000000001</v>
      </c>
      <c r="DP23">
        <v>0</v>
      </c>
      <c r="DQ23">
        <v>0</v>
      </c>
      <c r="DR23">
        <v>9995.143461538462</v>
      </c>
      <c r="DS23">
        <v>0</v>
      </c>
      <c r="DT23">
        <v>0.242856</v>
      </c>
      <c r="DU23">
        <v>1.448483076923077</v>
      </c>
      <c r="DV23">
        <v>431.040576923077</v>
      </c>
      <c r="DW23">
        <v>429.8069230769231</v>
      </c>
      <c r="DX23">
        <v>-0.5668067192307692</v>
      </c>
      <c r="DY23">
        <v>419.4312692307692</v>
      </c>
      <c r="DZ23">
        <v>24.13957692307692</v>
      </c>
      <c r="EA23">
        <v>2.132520769230769</v>
      </c>
      <c r="EB23">
        <v>2.183798076923077</v>
      </c>
      <c r="EC23">
        <v>18.46240769230769</v>
      </c>
      <c r="ED23">
        <v>18.84325769230769</v>
      </c>
      <c r="EE23">
        <v>0.005000780000000001</v>
      </c>
      <c r="EF23">
        <v>0</v>
      </c>
      <c r="EG23">
        <v>0</v>
      </c>
      <c r="EH23">
        <v>0</v>
      </c>
      <c r="EI23">
        <v>1142.769230769231</v>
      </c>
      <c r="EJ23">
        <v>0.005000780000000001</v>
      </c>
      <c r="EK23">
        <v>-14.21923076923077</v>
      </c>
      <c r="EL23">
        <v>-0.4653846153846155</v>
      </c>
      <c r="EM23">
        <v>35.61038461538461</v>
      </c>
      <c r="EN23">
        <v>40.33153846153846</v>
      </c>
      <c r="EO23">
        <v>38.26903846153846</v>
      </c>
      <c r="EP23">
        <v>40.93969230769231</v>
      </c>
      <c r="EQ23">
        <v>38.74484615384615</v>
      </c>
      <c r="ER23">
        <v>0</v>
      </c>
      <c r="ES23">
        <v>0</v>
      </c>
      <c r="ET23">
        <v>0</v>
      </c>
      <c r="EU23">
        <v>1761009672.7</v>
      </c>
      <c r="EV23">
        <v>0</v>
      </c>
      <c r="EW23">
        <v>1141.012</v>
      </c>
      <c r="EX23">
        <v>-60.56923121672354</v>
      </c>
      <c r="EY23">
        <v>15.9615386143709</v>
      </c>
      <c r="EZ23">
        <v>-13.388</v>
      </c>
      <c r="FA23">
        <v>15</v>
      </c>
      <c r="FB23">
        <v>1761009612</v>
      </c>
      <c r="FC23" t="s">
        <v>422</v>
      </c>
      <c r="FD23">
        <v>1761009608</v>
      </c>
      <c r="FE23">
        <v>1761009612</v>
      </c>
      <c r="FF23">
        <v>1</v>
      </c>
      <c r="FG23">
        <v>-0.999</v>
      </c>
      <c r="FH23">
        <v>-0.023</v>
      </c>
      <c r="FI23">
        <v>0.46</v>
      </c>
      <c r="FJ23">
        <v>0.202</v>
      </c>
      <c r="FK23">
        <v>420</v>
      </c>
      <c r="FL23">
        <v>23</v>
      </c>
      <c r="FM23">
        <v>0.45</v>
      </c>
      <c r="FN23">
        <v>0.14</v>
      </c>
      <c r="FO23">
        <v>1.902372853658536</v>
      </c>
      <c r="FP23">
        <v>-9.650127282229969</v>
      </c>
      <c r="FQ23">
        <v>0.9820315139018547</v>
      </c>
      <c r="FR23">
        <v>0</v>
      </c>
      <c r="FS23">
        <v>1145.938235294118</v>
      </c>
      <c r="FT23">
        <v>-69.3063408664259</v>
      </c>
      <c r="FU23">
        <v>10.14894995165054</v>
      </c>
      <c r="FV23">
        <v>0</v>
      </c>
      <c r="FW23">
        <v>-0.6661971951219512</v>
      </c>
      <c r="FX23">
        <v>1.838463637630661</v>
      </c>
      <c r="FY23">
        <v>0.2172019921032504</v>
      </c>
      <c r="FZ23">
        <v>0</v>
      </c>
      <c r="GA23">
        <v>0</v>
      </c>
      <c r="GB23">
        <v>3</v>
      </c>
      <c r="GC23" t="s">
        <v>423</v>
      </c>
      <c r="GD23">
        <v>3.10973</v>
      </c>
      <c r="GE23">
        <v>2.72781</v>
      </c>
      <c r="GF23">
        <v>0.0881214</v>
      </c>
      <c r="GG23">
        <v>0.0881593</v>
      </c>
      <c r="GH23">
        <v>0.108625</v>
      </c>
      <c r="GI23">
        <v>0.109811</v>
      </c>
      <c r="GJ23">
        <v>23904.8</v>
      </c>
      <c r="GK23">
        <v>21734.7</v>
      </c>
      <c r="GL23">
        <v>26775.1</v>
      </c>
      <c r="GM23">
        <v>24046.3</v>
      </c>
      <c r="GN23">
        <v>38136.5</v>
      </c>
      <c r="GO23">
        <v>31608.3</v>
      </c>
      <c r="GP23">
        <v>46733.1</v>
      </c>
      <c r="GQ23">
        <v>38051.1</v>
      </c>
      <c r="GR23">
        <v>1.8817</v>
      </c>
      <c r="GS23">
        <v>1.84795</v>
      </c>
      <c r="GT23">
        <v>0.124481</v>
      </c>
      <c r="GU23">
        <v>0</v>
      </c>
      <c r="GV23">
        <v>27.8221</v>
      </c>
      <c r="GW23">
        <v>999.9</v>
      </c>
      <c r="GX23">
        <v>56.3</v>
      </c>
      <c r="GY23">
        <v>31.1</v>
      </c>
      <c r="GZ23">
        <v>28.2371</v>
      </c>
      <c r="HA23">
        <v>61.77</v>
      </c>
      <c r="HB23">
        <v>21.1699</v>
      </c>
      <c r="HC23">
        <v>1</v>
      </c>
      <c r="HD23">
        <v>0.105849</v>
      </c>
      <c r="HE23">
        <v>-3.9456</v>
      </c>
      <c r="HF23">
        <v>20.2891</v>
      </c>
      <c r="HG23">
        <v>5.21864</v>
      </c>
      <c r="HH23">
        <v>11.98</v>
      </c>
      <c r="HI23">
        <v>4.96485</v>
      </c>
      <c r="HJ23">
        <v>3.2753</v>
      </c>
      <c r="HK23">
        <v>9999</v>
      </c>
      <c r="HL23">
        <v>9999</v>
      </c>
      <c r="HM23">
        <v>9999</v>
      </c>
      <c r="HN23">
        <v>999.9</v>
      </c>
      <c r="HO23">
        <v>1.8637</v>
      </c>
      <c r="HP23">
        <v>1.85975</v>
      </c>
      <c r="HQ23">
        <v>1.85806</v>
      </c>
      <c r="HR23">
        <v>1.85944</v>
      </c>
      <c r="HS23">
        <v>1.85959</v>
      </c>
      <c r="HT23">
        <v>1.85806</v>
      </c>
      <c r="HU23">
        <v>1.85715</v>
      </c>
      <c r="HV23">
        <v>1.85211</v>
      </c>
      <c r="HW23">
        <v>0</v>
      </c>
      <c r="HX23">
        <v>0</v>
      </c>
      <c r="HY23">
        <v>0</v>
      </c>
      <c r="HZ23">
        <v>0</v>
      </c>
      <c r="IA23" t="s">
        <v>424</v>
      </c>
      <c r="IB23" t="s">
        <v>425</v>
      </c>
      <c r="IC23" t="s">
        <v>426</v>
      </c>
      <c r="ID23" t="s">
        <v>426</v>
      </c>
      <c r="IE23" t="s">
        <v>426</v>
      </c>
      <c r="IF23" t="s">
        <v>426</v>
      </c>
      <c r="IG23">
        <v>0</v>
      </c>
      <c r="IH23">
        <v>100</v>
      </c>
      <c r="II23">
        <v>100</v>
      </c>
      <c r="IJ23">
        <v>0.463</v>
      </c>
      <c r="IK23">
        <v>0.2175</v>
      </c>
      <c r="IL23">
        <v>-0.3252250553296037</v>
      </c>
      <c r="IM23">
        <v>0.001328113201692861</v>
      </c>
      <c r="IN23">
        <v>1.538283238170363E-06</v>
      </c>
      <c r="IO23">
        <v>-5.795655626708063E-10</v>
      </c>
      <c r="IP23">
        <v>-0.04378744475094339</v>
      </c>
      <c r="IQ23">
        <v>-0.004593102289677449</v>
      </c>
      <c r="IR23">
        <v>0.0008253994458280543</v>
      </c>
      <c r="IS23">
        <v>-7.403632370499484E-06</v>
      </c>
      <c r="IT23">
        <v>2</v>
      </c>
      <c r="IU23">
        <v>1985</v>
      </c>
      <c r="IV23">
        <v>1</v>
      </c>
      <c r="IW23">
        <v>27</v>
      </c>
      <c r="IX23">
        <v>1.1</v>
      </c>
      <c r="IY23">
        <v>1</v>
      </c>
      <c r="IZ23">
        <v>1.11084</v>
      </c>
      <c r="JA23">
        <v>2.56836</v>
      </c>
      <c r="JB23">
        <v>1.49658</v>
      </c>
      <c r="JC23">
        <v>2.34375</v>
      </c>
      <c r="JD23">
        <v>1.54907</v>
      </c>
      <c r="JE23">
        <v>2.44263</v>
      </c>
      <c r="JF23">
        <v>33.2887</v>
      </c>
      <c r="JG23">
        <v>15.7344</v>
      </c>
      <c r="JH23">
        <v>18</v>
      </c>
      <c r="JI23">
        <v>483.315</v>
      </c>
      <c r="JJ23">
        <v>490.715</v>
      </c>
      <c r="JK23">
        <v>33.9695</v>
      </c>
      <c r="JL23">
        <v>28.5294</v>
      </c>
      <c r="JM23">
        <v>29.9997</v>
      </c>
      <c r="JN23">
        <v>28.8179</v>
      </c>
      <c r="JO23">
        <v>28.8182</v>
      </c>
      <c r="JP23">
        <v>22.3273</v>
      </c>
      <c r="JQ23">
        <v>21.8033</v>
      </c>
      <c r="JR23">
        <v>62.4476</v>
      </c>
      <c r="JS23">
        <v>34.0531</v>
      </c>
      <c r="JT23">
        <v>420</v>
      </c>
      <c r="JU23">
        <v>23.8937</v>
      </c>
      <c r="JV23">
        <v>102.196</v>
      </c>
      <c r="JW23">
        <v>91.7582</v>
      </c>
    </row>
    <row r="24" spans="1:283">
      <c r="A24">
        <v>6</v>
      </c>
      <c r="B24">
        <v>1761009676</v>
      </c>
      <c r="C24">
        <v>10</v>
      </c>
      <c r="D24" t="s">
        <v>435</v>
      </c>
      <c r="E24" t="s">
        <v>436</v>
      </c>
      <c r="F24">
        <v>5</v>
      </c>
      <c r="G24" t="s">
        <v>419</v>
      </c>
      <c r="H24">
        <v>1761009667.9</v>
      </c>
      <c r="I24">
        <f>(J24)/1000</f>
        <v>0</v>
      </c>
      <c r="J24">
        <f>1000*DJ24*AH24*(DF24-DG24)/(100*CY24*(1000-AH24*DF24))</f>
        <v>0</v>
      </c>
      <c r="K24">
        <f>DJ24*AH24*(DE24-DD24*(1000-AH24*DG24)/(1000-AH24*DF24))/(100*CY24)</f>
        <v>0</v>
      </c>
      <c r="L24">
        <f>DD24 - IF(AH24&gt;1, K24*CY24*100.0/(AJ24), 0)</f>
        <v>0</v>
      </c>
      <c r="M24">
        <f>((S24-I24/2)*L24-K24)/(S24+I24/2)</f>
        <v>0</v>
      </c>
      <c r="N24">
        <f>M24*(DK24+DL24)/1000.0</f>
        <v>0</v>
      </c>
      <c r="O24">
        <f>(DD24 - IF(AH24&gt;1, K24*CY24*100.0/(AJ24), 0))*(DK24+DL24)/1000.0</f>
        <v>0</v>
      </c>
      <c r="P24">
        <f>2.0/((1/R24-1/Q24)+SIGN(R24)*SQRT((1/R24-1/Q24)*(1/R24-1/Q24) + 4*CZ24/((CZ24+1)*(CZ24+1))*(2*1/R24*1/Q24-1/Q24*1/Q24)))</f>
        <v>0</v>
      </c>
      <c r="Q24">
        <f>IF(LEFT(DA24,1)&lt;&gt;"0",IF(LEFT(DA24,1)="1",3.0,DB24),$D$5+$E$5*(DR24*DK24/($K$5*1000))+$F$5*(DR24*DK24/($K$5*1000))*MAX(MIN(CY24,$J$5),$I$5)*MAX(MIN(CY24,$J$5),$I$5)+$G$5*MAX(MIN(CY24,$J$5),$I$5)*(DR24*DK24/($K$5*1000))+$H$5*(DR24*DK24/($K$5*1000))*(DR24*DK24/($K$5*1000)))</f>
        <v>0</v>
      </c>
      <c r="R24">
        <f>I24*(1000-(1000*0.61365*exp(17.502*V24/(240.97+V24))/(DK24+DL24)+DF24)/2)/(1000*0.61365*exp(17.502*V24/(240.97+V24))/(DK24+DL24)-DF24)</f>
        <v>0</v>
      </c>
      <c r="S24">
        <f>1/((CZ24+1)/(P24/1.6)+1/(Q24/1.37)) + CZ24/((CZ24+1)/(P24/1.6) + CZ24/(Q24/1.37))</f>
        <v>0</v>
      </c>
      <c r="T24">
        <f>(CU24*CX24)</f>
        <v>0</v>
      </c>
      <c r="U24">
        <f>(DM24+(T24+2*0.95*5.67E-8*(((DM24+$B$9)+273)^4-(DM24+273)^4)-44100*I24)/(1.84*29.3*Q24+8*0.95*5.67E-8*(DM24+273)^3))</f>
        <v>0</v>
      </c>
      <c r="V24">
        <f>($C$9*DN24+$D$9*DO24+$E$9*U24)</f>
        <v>0</v>
      </c>
      <c r="W24">
        <f>0.61365*exp(17.502*V24/(240.97+V24))</f>
        <v>0</v>
      </c>
      <c r="X24">
        <f>(Y24/Z24*100)</f>
        <v>0</v>
      </c>
      <c r="Y24">
        <f>DF24*(DK24+DL24)/1000</f>
        <v>0</v>
      </c>
      <c r="Z24">
        <f>0.61365*exp(17.502*DM24/(240.97+DM24))</f>
        <v>0</v>
      </c>
      <c r="AA24">
        <f>(W24-DF24*(DK24+DL24)/1000)</f>
        <v>0</v>
      </c>
      <c r="AB24">
        <f>(-I24*44100)</f>
        <v>0</v>
      </c>
      <c r="AC24">
        <f>2*29.3*Q24*0.92*(DM24-V24)</f>
        <v>0</v>
      </c>
      <c r="AD24">
        <f>2*0.95*5.67E-8*(((DM24+$B$9)+273)^4-(V24+273)^4)</f>
        <v>0</v>
      </c>
      <c r="AE24">
        <f>T24+AD24+AB24+AC24</f>
        <v>0</v>
      </c>
      <c r="AF24">
        <v>0</v>
      </c>
      <c r="AG24">
        <v>0</v>
      </c>
      <c r="AH24">
        <f>IF(AF24*$H$15&gt;=AJ24,1.0,(AJ24/(AJ24-AF24*$H$15)))</f>
        <v>0</v>
      </c>
      <c r="AI24">
        <f>(AH24-1)*100</f>
        <v>0</v>
      </c>
      <c r="AJ24">
        <f>MAX(0,($B$15+$C$15*DR24)/(1+$D$15*DR24)*DK24/(DM24+273)*$E$15)</f>
        <v>0</v>
      </c>
      <c r="AK24" t="s">
        <v>420</v>
      </c>
      <c r="AL24" t="s">
        <v>420</v>
      </c>
      <c r="AM24">
        <v>0</v>
      </c>
      <c r="AN24">
        <v>0</v>
      </c>
      <c r="AO24">
        <f>1-AM24/AN24</f>
        <v>0</v>
      </c>
      <c r="AP24">
        <v>0</v>
      </c>
      <c r="AQ24" t="s">
        <v>420</v>
      </c>
      <c r="AR24" t="s">
        <v>420</v>
      </c>
      <c r="AS24">
        <v>0</v>
      </c>
      <c r="AT24">
        <v>0</v>
      </c>
      <c r="AU24">
        <f>1-AS24/AT24</f>
        <v>0</v>
      </c>
      <c r="AV24">
        <v>0.5</v>
      </c>
      <c r="AW24">
        <f>CV24</f>
        <v>0</v>
      </c>
      <c r="AX24">
        <f>K24</f>
        <v>0</v>
      </c>
      <c r="AY24">
        <f>AU24*AV24*AW24</f>
        <v>0</v>
      </c>
      <c r="AZ24">
        <f>(AX24-AP24)/AW24</f>
        <v>0</v>
      </c>
      <c r="BA24">
        <f>(AN24-AT24)/AT24</f>
        <v>0</v>
      </c>
      <c r="BB24">
        <f>AM24/(AO24+AM24/AT24)</f>
        <v>0</v>
      </c>
      <c r="BC24" t="s">
        <v>420</v>
      </c>
      <c r="BD24">
        <v>0</v>
      </c>
      <c r="BE24">
        <f>IF(BD24&lt;&gt;0, BD24, BB24)</f>
        <v>0</v>
      </c>
      <c r="BF24">
        <f>1-BE24/AT24</f>
        <v>0</v>
      </c>
      <c r="BG24">
        <f>(AT24-AS24)/(AT24-BE24)</f>
        <v>0</v>
      </c>
      <c r="BH24">
        <f>(AN24-AT24)/(AN24-BE24)</f>
        <v>0</v>
      </c>
      <c r="BI24">
        <f>(AT24-AS24)/(AT24-AM24)</f>
        <v>0</v>
      </c>
      <c r="BJ24">
        <f>(AN24-AT24)/(AN24-AM24)</f>
        <v>0</v>
      </c>
      <c r="BK24">
        <f>(BG24*BE24/AS24)</f>
        <v>0</v>
      </c>
      <c r="BL24">
        <f>(1-BK24)</f>
        <v>0</v>
      </c>
      <c r="CU24">
        <f>$B$13*DS24+$C$13*DT24+$F$13*EE24*(1-EH24)</f>
        <v>0</v>
      </c>
      <c r="CV24">
        <f>CU24*CW24</f>
        <v>0</v>
      </c>
      <c r="CW24">
        <f>($B$13*$D$11+$C$13*$D$11+$F$13*((ER24+EJ24)/MAX(ER24+EJ24+ES24, 0.1)*$I$11+ES24/MAX(ER24+EJ24+ES24, 0.1)*$J$11))/($B$13+$C$13+$F$13)</f>
        <v>0</v>
      </c>
      <c r="CX24">
        <f>($B$13*$K$11+$C$13*$K$11+$F$13*((ER24+EJ24)/MAX(ER24+EJ24+ES24, 0.1)*$P$11+ES24/MAX(ER24+EJ24+ES24, 0.1)*$Q$11))/($B$13+$C$13+$F$13)</f>
        <v>0</v>
      </c>
      <c r="CY24">
        <v>5.9</v>
      </c>
      <c r="CZ24">
        <v>0.5</v>
      </c>
      <c r="DA24" t="s">
        <v>421</v>
      </c>
      <c r="DB24">
        <v>2</v>
      </c>
      <c r="DC24">
        <v>1761009667.9</v>
      </c>
      <c r="DD24">
        <v>420.81328</v>
      </c>
      <c r="DE24">
        <v>419.6866000000001</v>
      </c>
      <c r="DF24">
        <v>23.73073600000001</v>
      </c>
      <c r="DG24">
        <v>24.206016</v>
      </c>
      <c r="DH24">
        <v>420.35152</v>
      </c>
      <c r="DI24">
        <v>23.522192</v>
      </c>
      <c r="DJ24">
        <v>499.98588</v>
      </c>
      <c r="DK24">
        <v>90.464924</v>
      </c>
      <c r="DL24">
        <v>0.0360429</v>
      </c>
      <c r="DM24">
        <v>30.354456</v>
      </c>
      <c r="DN24">
        <v>29.745772</v>
      </c>
      <c r="DO24">
        <v>999.9</v>
      </c>
      <c r="DP24">
        <v>0</v>
      </c>
      <c r="DQ24">
        <v>0</v>
      </c>
      <c r="DR24">
        <v>9995.197200000001</v>
      </c>
      <c r="DS24">
        <v>0</v>
      </c>
      <c r="DT24">
        <v>0.242856</v>
      </c>
      <c r="DU24">
        <v>1.12666128</v>
      </c>
      <c r="DV24">
        <v>431.04228</v>
      </c>
      <c r="DW24">
        <v>430.09768</v>
      </c>
      <c r="DX24">
        <v>-0.475274584</v>
      </c>
      <c r="DY24">
        <v>419.6866000000001</v>
      </c>
      <c r="DZ24">
        <v>24.206016</v>
      </c>
      <c r="EA24">
        <v>2.1467976</v>
      </c>
      <c r="EB24">
        <v>2.1897944</v>
      </c>
      <c r="EC24">
        <v>18.56926</v>
      </c>
      <c r="ED24">
        <v>18.88758</v>
      </c>
      <c r="EE24">
        <v>0.00500078</v>
      </c>
      <c r="EF24">
        <v>0</v>
      </c>
      <c r="EG24">
        <v>0</v>
      </c>
      <c r="EH24">
        <v>0</v>
      </c>
      <c r="EI24">
        <v>1142.664</v>
      </c>
      <c r="EJ24">
        <v>0.00500078</v>
      </c>
      <c r="EK24">
        <v>-14.42</v>
      </c>
      <c r="EL24">
        <v>-0.38</v>
      </c>
      <c r="EM24">
        <v>35.61732</v>
      </c>
      <c r="EN24">
        <v>40.35724</v>
      </c>
      <c r="EO24">
        <v>38.31984</v>
      </c>
      <c r="EP24">
        <v>40.96975999999999</v>
      </c>
      <c r="EQ24">
        <v>38.77716</v>
      </c>
      <c r="ER24">
        <v>0</v>
      </c>
      <c r="ES24">
        <v>0</v>
      </c>
      <c r="ET24">
        <v>0</v>
      </c>
      <c r="EU24">
        <v>1761009675.1</v>
      </c>
      <c r="EV24">
        <v>0</v>
      </c>
      <c r="EW24">
        <v>1140.212</v>
      </c>
      <c r="EX24">
        <v>-66.23846188581514</v>
      </c>
      <c r="EY24">
        <v>46.90769244067992</v>
      </c>
      <c r="EZ24">
        <v>-13.652</v>
      </c>
      <c r="FA24">
        <v>15</v>
      </c>
      <c r="FB24">
        <v>1761009612</v>
      </c>
      <c r="FC24" t="s">
        <v>422</v>
      </c>
      <c r="FD24">
        <v>1761009608</v>
      </c>
      <c r="FE24">
        <v>1761009612</v>
      </c>
      <c r="FF24">
        <v>1</v>
      </c>
      <c r="FG24">
        <v>-0.999</v>
      </c>
      <c r="FH24">
        <v>-0.023</v>
      </c>
      <c r="FI24">
        <v>0.46</v>
      </c>
      <c r="FJ24">
        <v>0.202</v>
      </c>
      <c r="FK24">
        <v>420</v>
      </c>
      <c r="FL24">
        <v>23</v>
      </c>
      <c r="FM24">
        <v>0.45</v>
      </c>
      <c r="FN24">
        <v>0.14</v>
      </c>
      <c r="FO24">
        <v>1.52922787804878</v>
      </c>
      <c r="FP24">
        <v>-9.147942313588846</v>
      </c>
      <c r="FQ24">
        <v>0.9445225600469367</v>
      </c>
      <c r="FR24">
        <v>0</v>
      </c>
      <c r="FS24">
        <v>1142.955882352941</v>
      </c>
      <c r="FT24">
        <v>-62.8464477977445</v>
      </c>
      <c r="FU24">
        <v>9.371144420553195</v>
      </c>
      <c r="FV24">
        <v>0</v>
      </c>
      <c r="FW24">
        <v>-0.517329768292683</v>
      </c>
      <c r="FX24">
        <v>2.257292017421603</v>
      </c>
      <c r="FY24">
        <v>0.2658882186235021</v>
      </c>
      <c r="FZ24">
        <v>0</v>
      </c>
      <c r="GA24">
        <v>0</v>
      </c>
      <c r="GB24">
        <v>3</v>
      </c>
      <c r="GC24" t="s">
        <v>423</v>
      </c>
      <c r="GD24">
        <v>3.10965</v>
      </c>
      <c r="GE24">
        <v>2.72823</v>
      </c>
      <c r="GF24">
        <v>0.0881479</v>
      </c>
      <c r="GG24">
        <v>0.0881627</v>
      </c>
      <c r="GH24">
        <v>0.10873</v>
      </c>
      <c r="GI24">
        <v>0.109324</v>
      </c>
      <c r="GJ24">
        <v>23904.1</v>
      </c>
      <c r="GK24">
        <v>21734.5</v>
      </c>
      <c r="GL24">
        <v>26775.1</v>
      </c>
      <c r="GM24">
        <v>24046.1</v>
      </c>
      <c r="GN24">
        <v>38132</v>
      </c>
      <c r="GO24">
        <v>31625.6</v>
      </c>
      <c r="GP24">
        <v>46733.2</v>
      </c>
      <c r="GQ24">
        <v>38051</v>
      </c>
      <c r="GR24">
        <v>1.882</v>
      </c>
      <c r="GS24">
        <v>1.8481</v>
      </c>
      <c r="GT24">
        <v>0.125971</v>
      </c>
      <c r="GU24">
        <v>0</v>
      </c>
      <c r="GV24">
        <v>27.8323</v>
      </c>
      <c r="GW24">
        <v>999.9</v>
      </c>
      <c r="GX24">
        <v>56.3</v>
      </c>
      <c r="GY24">
        <v>31.1</v>
      </c>
      <c r="GZ24">
        <v>28.2368</v>
      </c>
      <c r="HA24">
        <v>61.21</v>
      </c>
      <c r="HB24">
        <v>21.246</v>
      </c>
      <c r="HC24">
        <v>1</v>
      </c>
      <c r="HD24">
        <v>0.105335</v>
      </c>
      <c r="HE24">
        <v>-3.93609</v>
      </c>
      <c r="HF24">
        <v>20.2896</v>
      </c>
      <c r="HG24">
        <v>5.21864</v>
      </c>
      <c r="HH24">
        <v>11.98</v>
      </c>
      <c r="HI24">
        <v>4.9648</v>
      </c>
      <c r="HJ24">
        <v>3.27533</v>
      </c>
      <c r="HK24">
        <v>9999</v>
      </c>
      <c r="HL24">
        <v>9999</v>
      </c>
      <c r="HM24">
        <v>9999</v>
      </c>
      <c r="HN24">
        <v>999.9</v>
      </c>
      <c r="HO24">
        <v>1.8637</v>
      </c>
      <c r="HP24">
        <v>1.85975</v>
      </c>
      <c r="HQ24">
        <v>1.85806</v>
      </c>
      <c r="HR24">
        <v>1.85944</v>
      </c>
      <c r="HS24">
        <v>1.85959</v>
      </c>
      <c r="HT24">
        <v>1.85806</v>
      </c>
      <c r="HU24">
        <v>1.85715</v>
      </c>
      <c r="HV24">
        <v>1.85211</v>
      </c>
      <c r="HW24">
        <v>0</v>
      </c>
      <c r="HX24">
        <v>0</v>
      </c>
      <c r="HY24">
        <v>0</v>
      </c>
      <c r="HZ24">
        <v>0</v>
      </c>
      <c r="IA24" t="s">
        <v>424</v>
      </c>
      <c r="IB24" t="s">
        <v>425</v>
      </c>
      <c r="IC24" t="s">
        <v>426</v>
      </c>
      <c r="ID24" t="s">
        <v>426</v>
      </c>
      <c r="IE24" t="s">
        <v>426</v>
      </c>
      <c r="IF24" t="s">
        <v>426</v>
      </c>
      <c r="IG24">
        <v>0</v>
      </c>
      <c r="IH24">
        <v>100</v>
      </c>
      <c r="II24">
        <v>100</v>
      </c>
      <c r="IJ24">
        <v>0.462</v>
      </c>
      <c r="IK24">
        <v>0.2182</v>
      </c>
      <c r="IL24">
        <v>-0.3252250553296037</v>
      </c>
      <c r="IM24">
        <v>0.001328113201692861</v>
      </c>
      <c r="IN24">
        <v>1.538283238170363E-06</v>
      </c>
      <c r="IO24">
        <v>-5.795655626708063E-10</v>
      </c>
      <c r="IP24">
        <v>-0.04378744475094339</v>
      </c>
      <c r="IQ24">
        <v>-0.004593102289677449</v>
      </c>
      <c r="IR24">
        <v>0.0008253994458280543</v>
      </c>
      <c r="IS24">
        <v>-7.403632370499484E-06</v>
      </c>
      <c r="IT24">
        <v>2</v>
      </c>
      <c r="IU24">
        <v>1985</v>
      </c>
      <c r="IV24">
        <v>1</v>
      </c>
      <c r="IW24">
        <v>27</v>
      </c>
      <c r="IX24">
        <v>1.1</v>
      </c>
      <c r="IY24">
        <v>1.1</v>
      </c>
      <c r="IZ24">
        <v>1.11084</v>
      </c>
      <c r="JA24">
        <v>2.57568</v>
      </c>
      <c r="JB24">
        <v>1.49658</v>
      </c>
      <c r="JC24">
        <v>2.34375</v>
      </c>
      <c r="JD24">
        <v>1.54907</v>
      </c>
      <c r="JE24">
        <v>2.39014</v>
      </c>
      <c r="JF24">
        <v>33.2887</v>
      </c>
      <c r="JG24">
        <v>15.7081</v>
      </c>
      <c r="JH24">
        <v>18</v>
      </c>
      <c r="JI24">
        <v>483.481</v>
      </c>
      <c r="JJ24">
        <v>490.798</v>
      </c>
      <c r="JK24">
        <v>34.0197</v>
      </c>
      <c r="JL24">
        <v>28.5289</v>
      </c>
      <c r="JM24">
        <v>29.9994</v>
      </c>
      <c r="JN24">
        <v>28.8166</v>
      </c>
      <c r="JO24">
        <v>28.8164</v>
      </c>
      <c r="JP24">
        <v>22.3178</v>
      </c>
      <c r="JQ24">
        <v>21.5319</v>
      </c>
      <c r="JR24">
        <v>62.4476</v>
      </c>
      <c r="JS24">
        <v>34.0531</v>
      </c>
      <c r="JT24">
        <v>420</v>
      </c>
      <c r="JU24">
        <v>23.8881</v>
      </c>
      <c r="JV24">
        <v>102.196</v>
      </c>
      <c r="JW24">
        <v>91.75790000000001</v>
      </c>
    </row>
    <row r="25" spans="1:283">
      <c r="A25">
        <v>7</v>
      </c>
      <c r="B25">
        <v>1761009678</v>
      </c>
      <c r="C25">
        <v>12</v>
      </c>
      <c r="D25" t="s">
        <v>437</v>
      </c>
      <c r="E25" t="s">
        <v>438</v>
      </c>
      <c r="F25">
        <v>5</v>
      </c>
      <c r="G25" t="s">
        <v>419</v>
      </c>
      <c r="H25">
        <v>1761009670.0625</v>
      </c>
      <c r="I25">
        <f>(J25)/1000</f>
        <v>0</v>
      </c>
      <c r="J25">
        <f>1000*DJ25*AH25*(DF25-DG25)/(100*CY25*(1000-AH25*DF25))</f>
        <v>0</v>
      </c>
      <c r="K25">
        <f>DJ25*AH25*(DE25-DD25*(1000-AH25*DG25)/(1000-AH25*DF25))/(100*CY25)</f>
        <v>0</v>
      </c>
      <c r="L25">
        <f>DD25 - IF(AH25&gt;1, K25*CY25*100.0/(AJ25), 0)</f>
        <v>0</v>
      </c>
      <c r="M25">
        <f>((S25-I25/2)*L25-K25)/(S25+I25/2)</f>
        <v>0</v>
      </c>
      <c r="N25">
        <f>M25*(DK25+DL25)/1000.0</f>
        <v>0</v>
      </c>
      <c r="O25">
        <f>(DD25 - IF(AH25&gt;1, K25*CY25*100.0/(AJ25), 0))*(DK25+DL25)/1000.0</f>
        <v>0</v>
      </c>
      <c r="P25">
        <f>2.0/((1/R25-1/Q25)+SIGN(R25)*SQRT((1/R25-1/Q25)*(1/R25-1/Q25) + 4*CZ25/((CZ25+1)*(CZ25+1))*(2*1/R25*1/Q25-1/Q25*1/Q25)))</f>
        <v>0</v>
      </c>
      <c r="Q25">
        <f>IF(LEFT(DA25,1)&lt;&gt;"0",IF(LEFT(DA25,1)="1",3.0,DB25),$D$5+$E$5*(DR25*DK25/($K$5*1000))+$F$5*(DR25*DK25/($K$5*1000))*MAX(MIN(CY25,$J$5),$I$5)*MAX(MIN(CY25,$J$5),$I$5)+$G$5*MAX(MIN(CY25,$J$5),$I$5)*(DR25*DK25/($K$5*1000))+$H$5*(DR25*DK25/($K$5*1000))*(DR25*DK25/($K$5*1000)))</f>
        <v>0</v>
      </c>
      <c r="R25">
        <f>I25*(1000-(1000*0.61365*exp(17.502*V25/(240.97+V25))/(DK25+DL25)+DF25)/2)/(1000*0.61365*exp(17.502*V25/(240.97+V25))/(DK25+DL25)-DF25)</f>
        <v>0</v>
      </c>
      <c r="S25">
        <f>1/((CZ25+1)/(P25/1.6)+1/(Q25/1.37)) + CZ25/((CZ25+1)/(P25/1.6) + CZ25/(Q25/1.37))</f>
        <v>0</v>
      </c>
      <c r="T25">
        <f>(CU25*CX25)</f>
        <v>0</v>
      </c>
      <c r="U25">
        <f>(DM25+(T25+2*0.95*5.67E-8*(((DM25+$B$9)+273)^4-(DM25+273)^4)-44100*I25)/(1.84*29.3*Q25+8*0.95*5.67E-8*(DM25+273)^3))</f>
        <v>0</v>
      </c>
      <c r="V25">
        <f>($C$9*DN25+$D$9*DO25+$E$9*U25)</f>
        <v>0</v>
      </c>
      <c r="W25">
        <f>0.61365*exp(17.502*V25/(240.97+V25))</f>
        <v>0</v>
      </c>
      <c r="X25">
        <f>(Y25/Z25*100)</f>
        <v>0</v>
      </c>
      <c r="Y25">
        <f>DF25*(DK25+DL25)/1000</f>
        <v>0</v>
      </c>
      <c r="Z25">
        <f>0.61365*exp(17.502*DM25/(240.97+DM25))</f>
        <v>0</v>
      </c>
      <c r="AA25">
        <f>(W25-DF25*(DK25+DL25)/1000)</f>
        <v>0</v>
      </c>
      <c r="AB25">
        <f>(-I25*44100)</f>
        <v>0</v>
      </c>
      <c r="AC25">
        <f>2*29.3*Q25*0.92*(DM25-V25)</f>
        <v>0</v>
      </c>
      <c r="AD25">
        <f>2*0.95*5.67E-8*(((DM25+$B$9)+273)^4-(V25+273)^4)</f>
        <v>0</v>
      </c>
      <c r="AE25">
        <f>T25+AD25+AB25+AC25</f>
        <v>0</v>
      </c>
      <c r="AF25">
        <v>0</v>
      </c>
      <c r="AG25">
        <v>0</v>
      </c>
      <c r="AH25">
        <f>IF(AF25*$H$15&gt;=AJ25,1.0,(AJ25/(AJ25-AF25*$H$15)))</f>
        <v>0</v>
      </c>
      <c r="AI25">
        <f>(AH25-1)*100</f>
        <v>0</v>
      </c>
      <c r="AJ25">
        <f>MAX(0,($B$15+$C$15*DR25)/(1+$D$15*DR25)*DK25/(DM25+273)*$E$15)</f>
        <v>0</v>
      </c>
      <c r="AK25" t="s">
        <v>420</v>
      </c>
      <c r="AL25" t="s">
        <v>420</v>
      </c>
      <c r="AM25">
        <v>0</v>
      </c>
      <c r="AN25">
        <v>0</v>
      </c>
      <c r="AO25">
        <f>1-AM25/AN25</f>
        <v>0</v>
      </c>
      <c r="AP25">
        <v>0</v>
      </c>
      <c r="AQ25" t="s">
        <v>420</v>
      </c>
      <c r="AR25" t="s">
        <v>420</v>
      </c>
      <c r="AS25">
        <v>0</v>
      </c>
      <c r="AT25">
        <v>0</v>
      </c>
      <c r="AU25">
        <f>1-AS25/AT25</f>
        <v>0</v>
      </c>
      <c r="AV25">
        <v>0.5</v>
      </c>
      <c r="AW25">
        <f>CV25</f>
        <v>0</v>
      </c>
      <c r="AX25">
        <f>K25</f>
        <v>0</v>
      </c>
      <c r="AY25">
        <f>AU25*AV25*AW25</f>
        <v>0</v>
      </c>
      <c r="AZ25">
        <f>(AX25-AP25)/AW25</f>
        <v>0</v>
      </c>
      <c r="BA25">
        <f>(AN25-AT25)/AT25</f>
        <v>0</v>
      </c>
      <c r="BB25">
        <f>AM25/(AO25+AM25/AT25)</f>
        <v>0</v>
      </c>
      <c r="BC25" t="s">
        <v>420</v>
      </c>
      <c r="BD25">
        <v>0</v>
      </c>
      <c r="BE25">
        <f>IF(BD25&lt;&gt;0, BD25, BB25)</f>
        <v>0</v>
      </c>
      <c r="BF25">
        <f>1-BE25/AT25</f>
        <v>0</v>
      </c>
      <c r="BG25">
        <f>(AT25-AS25)/(AT25-BE25)</f>
        <v>0</v>
      </c>
      <c r="BH25">
        <f>(AN25-AT25)/(AN25-BE25)</f>
        <v>0</v>
      </c>
      <c r="BI25">
        <f>(AT25-AS25)/(AT25-AM25)</f>
        <v>0</v>
      </c>
      <c r="BJ25">
        <f>(AN25-AT25)/(AN25-AM25)</f>
        <v>0</v>
      </c>
      <c r="BK25">
        <f>(BG25*BE25/AS25)</f>
        <v>0</v>
      </c>
      <c r="BL25">
        <f>(1-BK25)</f>
        <v>0</v>
      </c>
      <c r="CU25">
        <f>$B$13*DS25+$C$13*DT25+$F$13*EE25*(1-EH25)</f>
        <v>0</v>
      </c>
      <c r="CV25">
        <f>CU25*CW25</f>
        <v>0</v>
      </c>
      <c r="CW25">
        <f>($B$13*$D$11+$C$13*$D$11+$F$13*((ER25+EJ25)/MAX(ER25+EJ25+ES25, 0.1)*$I$11+ES25/MAX(ER25+EJ25+ES25, 0.1)*$J$11))/($B$13+$C$13+$F$13)</f>
        <v>0</v>
      </c>
      <c r="CX25">
        <f>($B$13*$K$11+$C$13*$K$11+$F$13*((ER25+EJ25)/MAX(ER25+EJ25+ES25, 0.1)*$P$11+ES25/MAX(ER25+EJ25+ES25, 0.1)*$Q$11))/($B$13+$C$13+$F$13)</f>
        <v>0</v>
      </c>
      <c r="CY25">
        <v>5.9</v>
      </c>
      <c r="CZ25">
        <v>0.5</v>
      </c>
      <c r="DA25" t="s">
        <v>421</v>
      </c>
      <c r="DB25">
        <v>2</v>
      </c>
      <c r="DC25">
        <v>1761009670.0625</v>
      </c>
      <c r="DD25">
        <v>420.8295416666667</v>
      </c>
      <c r="DE25">
        <v>419.9489583333334</v>
      </c>
      <c r="DF25">
        <v>23.87384583333333</v>
      </c>
      <c r="DG25">
        <v>24.21584166666666</v>
      </c>
      <c r="DH25">
        <v>420.3677916666667</v>
      </c>
      <c r="DI25">
        <v>23.66223333333333</v>
      </c>
      <c r="DJ25">
        <v>499.98125</v>
      </c>
      <c r="DK25">
        <v>90.46470416666666</v>
      </c>
      <c r="DL25">
        <v>0.03602645833333334</v>
      </c>
      <c r="DM25">
        <v>30.39057916666667</v>
      </c>
      <c r="DN25">
        <v>29.78413333333333</v>
      </c>
      <c r="DO25">
        <v>999.9</v>
      </c>
      <c r="DP25">
        <v>0</v>
      </c>
      <c r="DQ25">
        <v>0</v>
      </c>
      <c r="DR25">
        <v>10001.48041666667</v>
      </c>
      <c r="DS25">
        <v>0</v>
      </c>
      <c r="DT25">
        <v>0.242856</v>
      </c>
      <c r="DU25">
        <v>0.8805594166666667</v>
      </c>
      <c r="DV25">
        <v>431.1222083333334</v>
      </c>
      <c r="DW25">
        <v>430.3708333333334</v>
      </c>
      <c r="DX25">
        <v>-0.3419923166666667</v>
      </c>
      <c r="DY25">
        <v>419.9489583333334</v>
      </c>
      <c r="DZ25">
        <v>24.21584166666666</v>
      </c>
      <c r="EA25">
        <v>2.159738333333333</v>
      </c>
      <c r="EB25">
        <v>2.190677916666667</v>
      </c>
      <c r="EC25">
        <v>18.66574166666667</v>
      </c>
      <c r="ED25">
        <v>18.89405833333333</v>
      </c>
      <c r="EE25">
        <v>0.00500078</v>
      </c>
      <c r="EF25">
        <v>0</v>
      </c>
      <c r="EG25">
        <v>0</v>
      </c>
      <c r="EH25">
        <v>0</v>
      </c>
      <c r="EI25">
        <v>1140.0375</v>
      </c>
      <c r="EJ25">
        <v>0.00500078</v>
      </c>
      <c r="EK25">
        <v>-14.35833333333333</v>
      </c>
      <c r="EL25">
        <v>-0.55</v>
      </c>
      <c r="EM25">
        <v>35.63</v>
      </c>
      <c r="EN25">
        <v>40.37991666666667</v>
      </c>
      <c r="EO25">
        <v>38.35658333333333</v>
      </c>
      <c r="EP25">
        <v>41.002375</v>
      </c>
      <c r="EQ25">
        <v>38.79916666666666</v>
      </c>
      <c r="ER25">
        <v>0</v>
      </c>
      <c r="ES25">
        <v>0</v>
      </c>
      <c r="ET25">
        <v>0</v>
      </c>
      <c r="EU25">
        <v>1761009676.9</v>
      </c>
      <c r="EV25">
        <v>0</v>
      </c>
      <c r="EW25">
        <v>1139.057692307692</v>
      </c>
      <c r="EX25">
        <v>-41.45299157045054</v>
      </c>
      <c r="EY25">
        <v>29.31623929471214</v>
      </c>
      <c r="EZ25">
        <v>-13.61923076923077</v>
      </c>
      <c r="FA25">
        <v>15</v>
      </c>
      <c r="FB25">
        <v>1761009612</v>
      </c>
      <c r="FC25" t="s">
        <v>422</v>
      </c>
      <c r="FD25">
        <v>1761009608</v>
      </c>
      <c r="FE25">
        <v>1761009612</v>
      </c>
      <c r="FF25">
        <v>1</v>
      </c>
      <c r="FG25">
        <v>-0.999</v>
      </c>
      <c r="FH25">
        <v>-0.023</v>
      </c>
      <c r="FI25">
        <v>0.46</v>
      </c>
      <c r="FJ25">
        <v>0.202</v>
      </c>
      <c r="FK25">
        <v>420</v>
      </c>
      <c r="FL25">
        <v>23</v>
      </c>
      <c r="FM25">
        <v>0.45</v>
      </c>
      <c r="FN25">
        <v>0.14</v>
      </c>
      <c r="FO25">
        <v>1.34105775</v>
      </c>
      <c r="FP25">
        <v>-8.441202619136966</v>
      </c>
      <c r="FQ25">
        <v>0.8817339410261962</v>
      </c>
      <c r="FR25">
        <v>0</v>
      </c>
      <c r="FS25">
        <v>1142.123529411765</v>
      </c>
      <c r="FT25">
        <v>-56.8220017408913</v>
      </c>
      <c r="FU25">
        <v>8.737581399891125</v>
      </c>
      <c r="FV25">
        <v>0</v>
      </c>
      <c r="FW25">
        <v>-0.4427100375</v>
      </c>
      <c r="FX25">
        <v>2.932264677298312</v>
      </c>
      <c r="FY25">
        <v>0.3194633822177079</v>
      </c>
      <c r="FZ25">
        <v>0</v>
      </c>
      <c r="GA25">
        <v>0</v>
      </c>
      <c r="GB25">
        <v>3</v>
      </c>
      <c r="GC25" t="s">
        <v>423</v>
      </c>
      <c r="GD25">
        <v>3.10991</v>
      </c>
      <c r="GE25">
        <v>2.72816</v>
      </c>
      <c r="GF25">
        <v>0.0881699</v>
      </c>
      <c r="GG25">
        <v>0.0881517</v>
      </c>
      <c r="GH25">
        <v>0.10872</v>
      </c>
      <c r="GI25">
        <v>0.108816</v>
      </c>
      <c r="GJ25">
        <v>23903.5</v>
      </c>
      <c r="GK25">
        <v>21734.7</v>
      </c>
      <c r="GL25">
        <v>26775</v>
      </c>
      <c r="GM25">
        <v>24046.1</v>
      </c>
      <c r="GN25">
        <v>38132.4</v>
      </c>
      <c r="GO25">
        <v>31643.5</v>
      </c>
      <c r="GP25">
        <v>46733.1</v>
      </c>
      <c r="GQ25">
        <v>38050.6</v>
      </c>
      <c r="GR25">
        <v>1.8827</v>
      </c>
      <c r="GS25">
        <v>1.8475</v>
      </c>
      <c r="GT25">
        <v>0.127107</v>
      </c>
      <c r="GU25">
        <v>0</v>
      </c>
      <c r="GV25">
        <v>27.843</v>
      </c>
      <c r="GW25">
        <v>999.9</v>
      </c>
      <c r="GX25">
        <v>56.3</v>
      </c>
      <c r="GY25">
        <v>31.1</v>
      </c>
      <c r="GZ25">
        <v>28.235</v>
      </c>
      <c r="HA25">
        <v>61.61</v>
      </c>
      <c r="HB25">
        <v>21.1338</v>
      </c>
      <c r="HC25">
        <v>1</v>
      </c>
      <c r="HD25">
        <v>0.105173</v>
      </c>
      <c r="HE25">
        <v>-3.96324</v>
      </c>
      <c r="HF25">
        <v>20.2899</v>
      </c>
      <c r="HG25">
        <v>5.22193</v>
      </c>
      <c r="HH25">
        <v>11.98</v>
      </c>
      <c r="HI25">
        <v>4.9654</v>
      </c>
      <c r="HJ25">
        <v>3.276</v>
      </c>
      <c r="HK25">
        <v>9999</v>
      </c>
      <c r="HL25">
        <v>9999</v>
      </c>
      <c r="HM25">
        <v>9999</v>
      </c>
      <c r="HN25">
        <v>999.9</v>
      </c>
      <c r="HO25">
        <v>1.86371</v>
      </c>
      <c r="HP25">
        <v>1.85975</v>
      </c>
      <c r="HQ25">
        <v>1.85806</v>
      </c>
      <c r="HR25">
        <v>1.85944</v>
      </c>
      <c r="HS25">
        <v>1.85959</v>
      </c>
      <c r="HT25">
        <v>1.85806</v>
      </c>
      <c r="HU25">
        <v>1.85715</v>
      </c>
      <c r="HV25">
        <v>1.85211</v>
      </c>
      <c r="HW25">
        <v>0</v>
      </c>
      <c r="HX25">
        <v>0</v>
      </c>
      <c r="HY25">
        <v>0</v>
      </c>
      <c r="HZ25">
        <v>0</v>
      </c>
      <c r="IA25" t="s">
        <v>424</v>
      </c>
      <c r="IB25" t="s">
        <v>425</v>
      </c>
      <c r="IC25" t="s">
        <v>426</v>
      </c>
      <c r="ID25" t="s">
        <v>426</v>
      </c>
      <c r="IE25" t="s">
        <v>426</v>
      </c>
      <c r="IF25" t="s">
        <v>426</v>
      </c>
      <c r="IG25">
        <v>0</v>
      </c>
      <c r="IH25">
        <v>100</v>
      </c>
      <c r="II25">
        <v>100</v>
      </c>
      <c r="IJ25">
        <v>0.463</v>
      </c>
      <c r="IK25">
        <v>0.2181</v>
      </c>
      <c r="IL25">
        <v>-0.3252250553296037</v>
      </c>
      <c r="IM25">
        <v>0.001328113201692861</v>
      </c>
      <c r="IN25">
        <v>1.538283238170363E-06</v>
      </c>
      <c r="IO25">
        <v>-5.795655626708063E-10</v>
      </c>
      <c r="IP25">
        <v>-0.04378744475094339</v>
      </c>
      <c r="IQ25">
        <v>-0.004593102289677449</v>
      </c>
      <c r="IR25">
        <v>0.0008253994458280543</v>
      </c>
      <c r="IS25">
        <v>-7.403632370499484E-06</v>
      </c>
      <c r="IT25">
        <v>2</v>
      </c>
      <c r="IU25">
        <v>1985</v>
      </c>
      <c r="IV25">
        <v>1</v>
      </c>
      <c r="IW25">
        <v>27</v>
      </c>
      <c r="IX25">
        <v>1.2</v>
      </c>
      <c r="IY25">
        <v>1.1</v>
      </c>
      <c r="IZ25">
        <v>1.10962</v>
      </c>
      <c r="JA25">
        <v>2.57568</v>
      </c>
      <c r="JB25">
        <v>1.49658</v>
      </c>
      <c r="JC25">
        <v>2.34375</v>
      </c>
      <c r="JD25">
        <v>1.54907</v>
      </c>
      <c r="JE25">
        <v>2.44507</v>
      </c>
      <c r="JF25">
        <v>33.2663</v>
      </c>
      <c r="JG25">
        <v>15.7256</v>
      </c>
      <c r="JH25">
        <v>18</v>
      </c>
      <c r="JI25">
        <v>483.879</v>
      </c>
      <c r="JJ25">
        <v>490.389</v>
      </c>
      <c r="JK25">
        <v>34.0694</v>
      </c>
      <c r="JL25">
        <v>28.5289</v>
      </c>
      <c r="JM25">
        <v>29.9995</v>
      </c>
      <c r="JN25">
        <v>28.8154</v>
      </c>
      <c r="JO25">
        <v>28.8145</v>
      </c>
      <c r="JP25">
        <v>22.3148</v>
      </c>
      <c r="JQ25">
        <v>21.2372</v>
      </c>
      <c r="JR25">
        <v>62.4476</v>
      </c>
      <c r="JS25">
        <v>34.0531</v>
      </c>
      <c r="JT25">
        <v>420</v>
      </c>
      <c r="JU25">
        <v>23.9081</v>
      </c>
      <c r="JV25">
        <v>102.196</v>
      </c>
      <c r="JW25">
        <v>91.7573</v>
      </c>
    </row>
    <row r="26" spans="1:283">
      <c r="A26">
        <v>8</v>
      </c>
      <c r="B26">
        <v>1761009680</v>
      </c>
      <c r="C26">
        <v>14</v>
      </c>
      <c r="D26" t="s">
        <v>439</v>
      </c>
      <c r="E26" t="s">
        <v>440</v>
      </c>
      <c r="F26">
        <v>5</v>
      </c>
      <c r="G26" t="s">
        <v>419</v>
      </c>
      <c r="H26">
        <v>1761009672.326087</v>
      </c>
      <c r="I26">
        <f>(J26)/1000</f>
        <v>0</v>
      </c>
      <c r="J26">
        <f>1000*DJ26*AH26*(DF26-DG26)/(100*CY26*(1000-AH26*DF26))</f>
        <v>0</v>
      </c>
      <c r="K26">
        <f>DJ26*AH26*(DE26-DD26*(1000-AH26*DG26)/(1000-AH26*DF26))/(100*CY26)</f>
        <v>0</v>
      </c>
      <c r="L26">
        <f>DD26 - IF(AH26&gt;1, K26*CY26*100.0/(AJ26), 0)</f>
        <v>0</v>
      </c>
      <c r="M26">
        <f>((S26-I26/2)*L26-K26)/(S26+I26/2)</f>
        <v>0</v>
      </c>
      <c r="N26">
        <f>M26*(DK26+DL26)/1000.0</f>
        <v>0</v>
      </c>
      <c r="O26">
        <f>(DD26 - IF(AH26&gt;1, K26*CY26*100.0/(AJ26), 0))*(DK26+DL26)/1000.0</f>
        <v>0</v>
      </c>
      <c r="P26">
        <f>2.0/((1/R26-1/Q26)+SIGN(R26)*SQRT((1/R26-1/Q26)*(1/R26-1/Q26) + 4*CZ26/((CZ26+1)*(CZ26+1))*(2*1/R26*1/Q26-1/Q26*1/Q26)))</f>
        <v>0</v>
      </c>
      <c r="Q26">
        <f>IF(LEFT(DA26,1)&lt;&gt;"0",IF(LEFT(DA26,1)="1",3.0,DB26),$D$5+$E$5*(DR26*DK26/($K$5*1000))+$F$5*(DR26*DK26/($K$5*1000))*MAX(MIN(CY26,$J$5),$I$5)*MAX(MIN(CY26,$J$5),$I$5)+$G$5*MAX(MIN(CY26,$J$5),$I$5)*(DR26*DK26/($K$5*1000))+$H$5*(DR26*DK26/($K$5*1000))*(DR26*DK26/($K$5*1000)))</f>
        <v>0</v>
      </c>
      <c r="R26">
        <f>I26*(1000-(1000*0.61365*exp(17.502*V26/(240.97+V26))/(DK26+DL26)+DF26)/2)/(1000*0.61365*exp(17.502*V26/(240.97+V26))/(DK26+DL26)-DF26)</f>
        <v>0</v>
      </c>
      <c r="S26">
        <f>1/((CZ26+1)/(P26/1.6)+1/(Q26/1.37)) + CZ26/((CZ26+1)/(P26/1.6) + CZ26/(Q26/1.37))</f>
        <v>0</v>
      </c>
      <c r="T26">
        <f>(CU26*CX26)</f>
        <v>0</v>
      </c>
      <c r="U26">
        <f>(DM26+(T26+2*0.95*5.67E-8*(((DM26+$B$9)+273)^4-(DM26+273)^4)-44100*I26)/(1.84*29.3*Q26+8*0.95*5.67E-8*(DM26+273)^3))</f>
        <v>0</v>
      </c>
      <c r="V26">
        <f>($C$9*DN26+$D$9*DO26+$E$9*U26)</f>
        <v>0</v>
      </c>
      <c r="W26">
        <f>0.61365*exp(17.502*V26/(240.97+V26))</f>
        <v>0</v>
      </c>
      <c r="X26">
        <f>(Y26/Z26*100)</f>
        <v>0</v>
      </c>
      <c r="Y26">
        <f>DF26*(DK26+DL26)/1000</f>
        <v>0</v>
      </c>
      <c r="Z26">
        <f>0.61365*exp(17.502*DM26/(240.97+DM26))</f>
        <v>0</v>
      </c>
      <c r="AA26">
        <f>(W26-DF26*(DK26+DL26)/1000)</f>
        <v>0</v>
      </c>
      <c r="AB26">
        <f>(-I26*44100)</f>
        <v>0</v>
      </c>
      <c r="AC26">
        <f>2*29.3*Q26*0.92*(DM26-V26)</f>
        <v>0</v>
      </c>
      <c r="AD26">
        <f>2*0.95*5.67E-8*(((DM26+$B$9)+273)^4-(V26+273)^4)</f>
        <v>0</v>
      </c>
      <c r="AE26">
        <f>T26+AD26+AB26+AC26</f>
        <v>0</v>
      </c>
      <c r="AF26">
        <v>0</v>
      </c>
      <c r="AG26">
        <v>0</v>
      </c>
      <c r="AH26">
        <f>IF(AF26*$H$15&gt;=AJ26,1.0,(AJ26/(AJ26-AF26*$H$15)))</f>
        <v>0</v>
      </c>
      <c r="AI26">
        <f>(AH26-1)*100</f>
        <v>0</v>
      </c>
      <c r="AJ26">
        <f>MAX(0,($B$15+$C$15*DR26)/(1+$D$15*DR26)*DK26/(DM26+273)*$E$15)</f>
        <v>0</v>
      </c>
      <c r="AK26" t="s">
        <v>420</v>
      </c>
      <c r="AL26" t="s">
        <v>420</v>
      </c>
      <c r="AM26">
        <v>0</v>
      </c>
      <c r="AN26">
        <v>0</v>
      </c>
      <c r="AO26">
        <f>1-AM26/AN26</f>
        <v>0</v>
      </c>
      <c r="AP26">
        <v>0</v>
      </c>
      <c r="AQ26" t="s">
        <v>420</v>
      </c>
      <c r="AR26" t="s">
        <v>420</v>
      </c>
      <c r="AS26">
        <v>0</v>
      </c>
      <c r="AT26">
        <v>0</v>
      </c>
      <c r="AU26">
        <f>1-AS26/AT26</f>
        <v>0</v>
      </c>
      <c r="AV26">
        <v>0.5</v>
      </c>
      <c r="AW26">
        <f>CV26</f>
        <v>0</v>
      </c>
      <c r="AX26">
        <f>K26</f>
        <v>0</v>
      </c>
      <c r="AY26">
        <f>AU26*AV26*AW26</f>
        <v>0</v>
      </c>
      <c r="AZ26">
        <f>(AX26-AP26)/AW26</f>
        <v>0</v>
      </c>
      <c r="BA26">
        <f>(AN26-AT26)/AT26</f>
        <v>0</v>
      </c>
      <c r="BB26">
        <f>AM26/(AO26+AM26/AT26)</f>
        <v>0</v>
      </c>
      <c r="BC26" t="s">
        <v>420</v>
      </c>
      <c r="BD26">
        <v>0</v>
      </c>
      <c r="BE26">
        <f>IF(BD26&lt;&gt;0, BD26, BB26)</f>
        <v>0</v>
      </c>
      <c r="BF26">
        <f>1-BE26/AT26</f>
        <v>0</v>
      </c>
      <c r="BG26">
        <f>(AT26-AS26)/(AT26-BE26)</f>
        <v>0</v>
      </c>
      <c r="BH26">
        <f>(AN26-AT26)/(AN26-BE26)</f>
        <v>0</v>
      </c>
      <c r="BI26">
        <f>(AT26-AS26)/(AT26-AM26)</f>
        <v>0</v>
      </c>
      <c r="BJ26">
        <f>(AN26-AT26)/(AN26-AM26)</f>
        <v>0</v>
      </c>
      <c r="BK26">
        <f>(BG26*BE26/AS26)</f>
        <v>0</v>
      </c>
      <c r="BL26">
        <f>(1-BK26)</f>
        <v>0</v>
      </c>
      <c r="CU26">
        <f>$B$13*DS26+$C$13*DT26+$F$13*EE26*(1-EH26)</f>
        <v>0</v>
      </c>
      <c r="CV26">
        <f>CU26*CW26</f>
        <v>0</v>
      </c>
      <c r="CW26">
        <f>($B$13*$D$11+$C$13*$D$11+$F$13*((ER26+EJ26)/MAX(ER26+EJ26+ES26, 0.1)*$I$11+ES26/MAX(ER26+EJ26+ES26, 0.1)*$J$11))/($B$13+$C$13+$F$13)</f>
        <v>0</v>
      </c>
      <c r="CX26">
        <f>($B$13*$K$11+$C$13*$K$11+$F$13*((ER26+EJ26)/MAX(ER26+EJ26+ES26, 0.1)*$P$11+ES26/MAX(ER26+EJ26+ES26, 0.1)*$Q$11))/($B$13+$C$13+$F$13)</f>
        <v>0</v>
      </c>
      <c r="CY26">
        <v>5.9</v>
      </c>
      <c r="CZ26">
        <v>0.5</v>
      </c>
      <c r="DA26" t="s">
        <v>421</v>
      </c>
      <c r="DB26">
        <v>2</v>
      </c>
      <c r="DC26">
        <v>1761009672.326087</v>
      </c>
      <c r="DD26">
        <v>420.9181304347827</v>
      </c>
      <c r="DE26">
        <v>420.1490869565217</v>
      </c>
      <c r="DF26">
        <v>23.99346086956522</v>
      </c>
      <c r="DG26">
        <v>24.17046086956522</v>
      </c>
      <c r="DH26">
        <v>420.4562173913044</v>
      </c>
      <c r="DI26">
        <v>23.77927391304348</v>
      </c>
      <c r="DJ26">
        <v>500.001695652174</v>
      </c>
      <c r="DK26">
        <v>90.46453478260869</v>
      </c>
      <c r="DL26">
        <v>0.0360361347826087</v>
      </c>
      <c r="DM26">
        <v>30.42834347826087</v>
      </c>
      <c r="DN26">
        <v>29.82310434782609</v>
      </c>
      <c r="DO26">
        <v>999.9000000000003</v>
      </c>
      <c r="DP26">
        <v>0</v>
      </c>
      <c r="DQ26">
        <v>0</v>
      </c>
      <c r="DR26">
        <v>10003.12</v>
      </c>
      <c r="DS26">
        <v>0</v>
      </c>
      <c r="DT26">
        <v>0.2428559999999999</v>
      </c>
      <c r="DU26">
        <v>0.7690073478260868</v>
      </c>
      <c r="DV26">
        <v>431.2658260869566</v>
      </c>
      <c r="DW26">
        <v>430.5558695652174</v>
      </c>
      <c r="DX26">
        <v>-0.1770038521739131</v>
      </c>
      <c r="DY26">
        <v>420.1490869565217</v>
      </c>
      <c r="DZ26">
        <v>24.17046086956522</v>
      </c>
      <c r="EA26">
        <v>2.170555217391305</v>
      </c>
      <c r="EB26">
        <v>2.186568695652174</v>
      </c>
      <c r="EC26">
        <v>18.74611304347826</v>
      </c>
      <c r="ED26">
        <v>18.86374782608696</v>
      </c>
      <c r="EE26">
        <v>0.005000779999999999</v>
      </c>
      <c r="EF26">
        <v>0</v>
      </c>
      <c r="EG26">
        <v>0</v>
      </c>
      <c r="EH26">
        <v>0</v>
      </c>
      <c r="EI26">
        <v>1137.273913043478</v>
      </c>
      <c r="EJ26">
        <v>0.005000779999999999</v>
      </c>
      <c r="EK26">
        <v>-13.94347826086956</v>
      </c>
      <c r="EL26">
        <v>-0.5434782608695652</v>
      </c>
      <c r="EM26">
        <v>35.64386956521739</v>
      </c>
      <c r="EN26">
        <v>40.40191304347827</v>
      </c>
      <c r="EO26">
        <v>38.33673913043479</v>
      </c>
      <c r="EP26">
        <v>41.03782608695652</v>
      </c>
      <c r="EQ26">
        <v>38.82852173913043</v>
      </c>
      <c r="ER26">
        <v>0</v>
      </c>
      <c r="ES26">
        <v>0</v>
      </c>
      <c r="ET26">
        <v>0</v>
      </c>
      <c r="EU26">
        <v>1761009678.7</v>
      </c>
      <c r="EV26">
        <v>0</v>
      </c>
      <c r="EW26">
        <v>1138.036</v>
      </c>
      <c r="EX26">
        <v>-16.86153831543182</v>
      </c>
      <c r="EY26">
        <v>-1.823076874781896</v>
      </c>
      <c r="EZ26">
        <v>-12.944</v>
      </c>
      <c r="FA26">
        <v>15</v>
      </c>
      <c r="FB26">
        <v>1761009612</v>
      </c>
      <c r="FC26" t="s">
        <v>422</v>
      </c>
      <c r="FD26">
        <v>1761009608</v>
      </c>
      <c r="FE26">
        <v>1761009612</v>
      </c>
      <c r="FF26">
        <v>1</v>
      </c>
      <c r="FG26">
        <v>-0.999</v>
      </c>
      <c r="FH26">
        <v>-0.023</v>
      </c>
      <c r="FI26">
        <v>0.46</v>
      </c>
      <c r="FJ26">
        <v>0.202</v>
      </c>
      <c r="FK26">
        <v>420</v>
      </c>
      <c r="FL26">
        <v>23</v>
      </c>
      <c r="FM26">
        <v>0.45</v>
      </c>
      <c r="FN26">
        <v>0.14</v>
      </c>
      <c r="FO26">
        <v>1.143324780487805</v>
      </c>
      <c r="FP26">
        <v>-5.610962822299651</v>
      </c>
      <c r="FQ26">
        <v>0.7097753313305836</v>
      </c>
      <c r="FR26">
        <v>0</v>
      </c>
      <c r="FS26">
        <v>1140.00294117647</v>
      </c>
      <c r="FT26">
        <v>-37.79220792000878</v>
      </c>
      <c r="FU26">
        <v>7.448943284477568</v>
      </c>
      <c r="FV26">
        <v>0</v>
      </c>
      <c r="FW26">
        <v>-0.3283545731707317</v>
      </c>
      <c r="FX26">
        <v>3.848183383275262</v>
      </c>
      <c r="FY26">
        <v>0.3979716478217304</v>
      </c>
      <c r="FZ26">
        <v>0</v>
      </c>
      <c r="GA26">
        <v>0</v>
      </c>
      <c r="GB26">
        <v>3</v>
      </c>
      <c r="GC26" t="s">
        <v>423</v>
      </c>
      <c r="GD26">
        <v>3.10978</v>
      </c>
      <c r="GE26">
        <v>2.72762</v>
      </c>
      <c r="GF26">
        <v>0.08817850000000001</v>
      </c>
      <c r="GG26">
        <v>0.0881006</v>
      </c>
      <c r="GH26">
        <v>0.108618</v>
      </c>
      <c r="GI26">
        <v>0.108484</v>
      </c>
      <c r="GJ26">
        <v>23903.3</v>
      </c>
      <c r="GK26">
        <v>21735.8</v>
      </c>
      <c r="GL26">
        <v>26775.1</v>
      </c>
      <c r="GM26">
        <v>24045.9</v>
      </c>
      <c r="GN26">
        <v>38136.9</v>
      </c>
      <c r="GO26">
        <v>31655</v>
      </c>
      <c r="GP26">
        <v>46733.2</v>
      </c>
      <c r="GQ26">
        <v>38050.3</v>
      </c>
      <c r="GR26">
        <v>1.88242</v>
      </c>
      <c r="GS26">
        <v>1.8477</v>
      </c>
      <c r="GT26">
        <v>0.128441</v>
      </c>
      <c r="GU26">
        <v>0</v>
      </c>
      <c r="GV26">
        <v>27.8542</v>
      </c>
      <c r="GW26">
        <v>999.9</v>
      </c>
      <c r="GX26">
        <v>56.3</v>
      </c>
      <c r="GY26">
        <v>31.1</v>
      </c>
      <c r="GZ26">
        <v>28.2364</v>
      </c>
      <c r="HA26">
        <v>61.44</v>
      </c>
      <c r="HB26">
        <v>21.2099</v>
      </c>
      <c r="HC26">
        <v>1</v>
      </c>
      <c r="HD26">
        <v>0.104947</v>
      </c>
      <c r="HE26">
        <v>-3.78312</v>
      </c>
      <c r="HF26">
        <v>20.294</v>
      </c>
      <c r="HG26">
        <v>5.21804</v>
      </c>
      <c r="HH26">
        <v>11.98</v>
      </c>
      <c r="HI26">
        <v>4.9649</v>
      </c>
      <c r="HJ26">
        <v>3.27525</v>
      </c>
      <c r="HK26">
        <v>9999</v>
      </c>
      <c r="HL26">
        <v>9999</v>
      </c>
      <c r="HM26">
        <v>9999</v>
      </c>
      <c r="HN26">
        <v>999.9</v>
      </c>
      <c r="HO26">
        <v>1.86371</v>
      </c>
      <c r="HP26">
        <v>1.85975</v>
      </c>
      <c r="HQ26">
        <v>1.85806</v>
      </c>
      <c r="HR26">
        <v>1.85944</v>
      </c>
      <c r="HS26">
        <v>1.85959</v>
      </c>
      <c r="HT26">
        <v>1.85806</v>
      </c>
      <c r="HU26">
        <v>1.85715</v>
      </c>
      <c r="HV26">
        <v>1.85211</v>
      </c>
      <c r="HW26">
        <v>0</v>
      </c>
      <c r="HX26">
        <v>0</v>
      </c>
      <c r="HY26">
        <v>0</v>
      </c>
      <c r="HZ26">
        <v>0</v>
      </c>
      <c r="IA26" t="s">
        <v>424</v>
      </c>
      <c r="IB26" t="s">
        <v>425</v>
      </c>
      <c r="IC26" t="s">
        <v>426</v>
      </c>
      <c r="ID26" t="s">
        <v>426</v>
      </c>
      <c r="IE26" t="s">
        <v>426</v>
      </c>
      <c r="IF26" t="s">
        <v>426</v>
      </c>
      <c r="IG26">
        <v>0</v>
      </c>
      <c r="IH26">
        <v>100</v>
      </c>
      <c r="II26">
        <v>100</v>
      </c>
      <c r="IJ26">
        <v>0.463</v>
      </c>
      <c r="IK26">
        <v>0.2174</v>
      </c>
      <c r="IL26">
        <v>-0.3252250553296037</v>
      </c>
      <c r="IM26">
        <v>0.001328113201692861</v>
      </c>
      <c r="IN26">
        <v>1.538283238170363E-06</v>
      </c>
      <c r="IO26">
        <v>-5.795655626708063E-10</v>
      </c>
      <c r="IP26">
        <v>-0.04378744475094339</v>
      </c>
      <c r="IQ26">
        <v>-0.004593102289677449</v>
      </c>
      <c r="IR26">
        <v>0.0008253994458280543</v>
      </c>
      <c r="IS26">
        <v>-7.403632370499484E-06</v>
      </c>
      <c r="IT26">
        <v>2</v>
      </c>
      <c r="IU26">
        <v>1985</v>
      </c>
      <c r="IV26">
        <v>1</v>
      </c>
      <c r="IW26">
        <v>27</v>
      </c>
      <c r="IX26">
        <v>1.2</v>
      </c>
      <c r="IY26">
        <v>1.1</v>
      </c>
      <c r="IZ26">
        <v>1.10962</v>
      </c>
      <c r="JA26">
        <v>2.57812</v>
      </c>
      <c r="JB26">
        <v>1.49658</v>
      </c>
      <c r="JC26">
        <v>2.34375</v>
      </c>
      <c r="JD26">
        <v>1.54907</v>
      </c>
      <c r="JE26">
        <v>2.40601</v>
      </c>
      <c r="JF26">
        <v>33.2887</v>
      </c>
      <c r="JG26">
        <v>15.7169</v>
      </c>
      <c r="JH26">
        <v>18</v>
      </c>
      <c r="JI26">
        <v>483.71</v>
      </c>
      <c r="JJ26">
        <v>490.505</v>
      </c>
      <c r="JK26">
        <v>34.1147</v>
      </c>
      <c r="JL26">
        <v>28.5281</v>
      </c>
      <c r="JM26">
        <v>29.9995</v>
      </c>
      <c r="JN26">
        <v>28.8142</v>
      </c>
      <c r="JO26">
        <v>28.8127</v>
      </c>
      <c r="JP26">
        <v>22.319</v>
      </c>
      <c r="JQ26">
        <v>21.2372</v>
      </c>
      <c r="JR26">
        <v>62.4476</v>
      </c>
      <c r="JS26">
        <v>34.1252</v>
      </c>
      <c r="JT26">
        <v>420</v>
      </c>
      <c r="JU26">
        <v>23.9098</v>
      </c>
      <c r="JV26">
        <v>102.196</v>
      </c>
      <c r="JW26">
        <v>91.7565</v>
      </c>
    </row>
    <row r="27" spans="1:283">
      <c r="A27">
        <v>9</v>
      </c>
      <c r="B27">
        <v>1761009682</v>
      </c>
      <c r="C27">
        <v>16</v>
      </c>
      <c r="D27" t="s">
        <v>441</v>
      </c>
      <c r="E27" t="s">
        <v>442</v>
      </c>
      <c r="F27">
        <v>5</v>
      </c>
      <c r="G27" t="s">
        <v>419</v>
      </c>
      <c r="H27">
        <v>1761009674</v>
      </c>
      <c r="I27">
        <f>(J27)/1000</f>
        <v>0</v>
      </c>
      <c r="J27">
        <f>1000*DJ27*AH27*(DF27-DG27)/(100*CY27*(1000-AH27*DF27))</f>
        <v>0</v>
      </c>
      <c r="K27">
        <f>DJ27*AH27*(DE27-DD27*(1000-AH27*DG27)/(1000-AH27*DF27))/(100*CY27)</f>
        <v>0</v>
      </c>
      <c r="L27">
        <f>DD27 - IF(AH27&gt;1, K27*CY27*100.0/(AJ27), 0)</f>
        <v>0</v>
      </c>
      <c r="M27">
        <f>((S27-I27/2)*L27-K27)/(S27+I27/2)</f>
        <v>0</v>
      </c>
      <c r="N27">
        <f>M27*(DK27+DL27)/1000.0</f>
        <v>0</v>
      </c>
      <c r="O27">
        <f>(DD27 - IF(AH27&gt;1, K27*CY27*100.0/(AJ27), 0))*(DK27+DL27)/1000.0</f>
        <v>0</v>
      </c>
      <c r="P27">
        <f>2.0/((1/R27-1/Q27)+SIGN(R27)*SQRT((1/R27-1/Q27)*(1/R27-1/Q27) + 4*CZ27/((CZ27+1)*(CZ27+1))*(2*1/R27*1/Q27-1/Q27*1/Q27)))</f>
        <v>0</v>
      </c>
      <c r="Q27">
        <f>IF(LEFT(DA27,1)&lt;&gt;"0",IF(LEFT(DA27,1)="1",3.0,DB27),$D$5+$E$5*(DR27*DK27/($K$5*1000))+$F$5*(DR27*DK27/($K$5*1000))*MAX(MIN(CY27,$J$5),$I$5)*MAX(MIN(CY27,$J$5),$I$5)+$G$5*MAX(MIN(CY27,$J$5),$I$5)*(DR27*DK27/($K$5*1000))+$H$5*(DR27*DK27/($K$5*1000))*(DR27*DK27/($K$5*1000)))</f>
        <v>0</v>
      </c>
      <c r="R27">
        <f>I27*(1000-(1000*0.61365*exp(17.502*V27/(240.97+V27))/(DK27+DL27)+DF27)/2)/(1000*0.61365*exp(17.502*V27/(240.97+V27))/(DK27+DL27)-DF27)</f>
        <v>0</v>
      </c>
      <c r="S27">
        <f>1/((CZ27+1)/(P27/1.6)+1/(Q27/1.37)) + CZ27/((CZ27+1)/(P27/1.6) + CZ27/(Q27/1.37))</f>
        <v>0</v>
      </c>
      <c r="T27">
        <f>(CU27*CX27)</f>
        <v>0</v>
      </c>
      <c r="U27">
        <f>(DM27+(T27+2*0.95*5.67E-8*(((DM27+$B$9)+273)^4-(DM27+273)^4)-44100*I27)/(1.84*29.3*Q27+8*0.95*5.67E-8*(DM27+273)^3))</f>
        <v>0</v>
      </c>
      <c r="V27">
        <f>($C$9*DN27+$D$9*DO27+$E$9*U27)</f>
        <v>0</v>
      </c>
      <c r="W27">
        <f>0.61365*exp(17.502*V27/(240.97+V27))</f>
        <v>0</v>
      </c>
      <c r="X27">
        <f>(Y27/Z27*100)</f>
        <v>0</v>
      </c>
      <c r="Y27">
        <f>DF27*(DK27+DL27)/1000</f>
        <v>0</v>
      </c>
      <c r="Z27">
        <f>0.61365*exp(17.502*DM27/(240.97+DM27))</f>
        <v>0</v>
      </c>
      <c r="AA27">
        <f>(W27-DF27*(DK27+DL27)/1000)</f>
        <v>0</v>
      </c>
      <c r="AB27">
        <f>(-I27*44100)</f>
        <v>0</v>
      </c>
      <c r="AC27">
        <f>2*29.3*Q27*0.92*(DM27-V27)</f>
        <v>0</v>
      </c>
      <c r="AD27">
        <f>2*0.95*5.67E-8*(((DM27+$B$9)+273)^4-(V27+273)^4)</f>
        <v>0</v>
      </c>
      <c r="AE27">
        <f>T27+AD27+AB27+AC27</f>
        <v>0</v>
      </c>
      <c r="AF27">
        <v>0</v>
      </c>
      <c r="AG27">
        <v>0</v>
      </c>
      <c r="AH27">
        <f>IF(AF27*$H$15&gt;=AJ27,1.0,(AJ27/(AJ27-AF27*$H$15)))</f>
        <v>0</v>
      </c>
      <c r="AI27">
        <f>(AH27-1)*100</f>
        <v>0</v>
      </c>
      <c r="AJ27">
        <f>MAX(0,($B$15+$C$15*DR27)/(1+$D$15*DR27)*DK27/(DM27+273)*$E$15)</f>
        <v>0</v>
      </c>
      <c r="AK27" t="s">
        <v>420</v>
      </c>
      <c r="AL27" t="s">
        <v>420</v>
      </c>
      <c r="AM27">
        <v>0</v>
      </c>
      <c r="AN27">
        <v>0</v>
      </c>
      <c r="AO27">
        <f>1-AM27/AN27</f>
        <v>0</v>
      </c>
      <c r="AP27">
        <v>0</v>
      </c>
      <c r="AQ27" t="s">
        <v>420</v>
      </c>
      <c r="AR27" t="s">
        <v>420</v>
      </c>
      <c r="AS27">
        <v>0</v>
      </c>
      <c r="AT27">
        <v>0</v>
      </c>
      <c r="AU27">
        <f>1-AS27/AT27</f>
        <v>0</v>
      </c>
      <c r="AV27">
        <v>0.5</v>
      </c>
      <c r="AW27">
        <f>CV27</f>
        <v>0</v>
      </c>
      <c r="AX27">
        <f>K27</f>
        <v>0</v>
      </c>
      <c r="AY27">
        <f>AU27*AV27*AW27</f>
        <v>0</v>
      </c>
      <c r="AZ27">
        <f>(AX27-AP27)/AW27</f>
        <v>0</v>
      </c>
      <c r="BA27">
        <f>(AN27-AT27)/AT27</f>
        <v>0</v>
      </c>
      <c r="BB27">
        <f>AM27/(AO27+AM27/AT27)</f>
        <v>0</v>
      </c>
      <c r="BC27" t="s">
        <v>420</v>
      </c>
      <c r="BD27">
        <v>0</v>
      </c>
      <c r="BE27">
        <f>IF(BD27&lt;&gt;0, BD27, BB27)</f>
        <v>0</v>
      </c>
      <c r="BF27">
        <f>1-BE27/AT27</f>
        <v>0</v>
      </c>
      <c r="BG27">
        <f>(AT27-AS27)/(AT27-BE27)</f>
        <v>0</v>
      </c>
      <c r="BH27">
        <f>(AN27-AT27)/(AN27-BE27)</f>
        <v>0</v>
      </c>
      <c r="BI27">
        <f>(AT27-AS27)/(AT27-AM27)</f>
        <v>0</v>
      </c>
      <c r="BJ27">
        <f>(AN27-AT27)/(AN27-AM27)</f>
        <v>0</v>
      </c>
      <c r="BK27">
        <f>(BG27*BE27/AS27)</f>
        <v>0</v>
      </c>
      <c r="BL27">
        <f>(1-BK27)</f>
        <v>0</v>
      </c>
      <c r="CU27">
        <f>$B$13*DS27+$C$13*DT27+$F$13*EE27*(1-EH27)</f>
        <v>0</v>
      </c>
      <c r="CV27">
        <f>CU27*CW27</f>
        <v>0</v>
      </c>
      <c r="CW27">
        <f>($B$13*$D$11+$C$13*$D$11+$F$13*((ER27+EJ27)/MAX(ER27+EJ27+ES27, 0.1)*$I$11+ES27/MAX(ER27+EJ27+ES27, 0.1)*$J$11))/($B$13+$C$13+$F$13)</f>
        <v>0</v>
      </c>
      <c r="CX27">
        <f>($B$13*$K$11+$C$13*$K$11+$F$13*((ER27+EJ27)/MAX(ER27+EJ27+ES27, 0.1)*$P$11+ES27/MAX(ER27+EJ27+ES27, 0.1)*$Q$11))/($B$13+$C$13+$F$13)</f>
        <v>0</v>
      </c>
      <c r="CY27">
        <v>5.9</v>
      </c>
      <c r="CZ27">
        <v>0.5</v>
      </c>
      <c r="DA27" t="s">
        <v>421</v>
      </c>
      <c r="DB27">
        <v>2</v>
      </c>
      <c r="DC27">
        <v>1761009674</v>
      </c>
      <c r="DD27">
        <v>420.9992083333333</v>
      </c>
      <c r="DE27">
        <v>420.1945833333334</v>
      </c>
      <c r="DF27">
        <v>24.04619166666667</v>
      </c>
      <c r="DG27">
        <v>24.10612083333334</v>
      </c>
      <c r="DH27">
        <v>420.537125</v>
      </c>
      <c r="DI27">
        <v>23.830875</v>
      </c>
      <c r="DJ27">
        <v>499.9874583333333</v>
      </c>
      <c r="DK27">
        <v>90.46468333333333</v>
      </c>
      <c r="DL27">
        <v>0.0360862</v>
      </c>
      <c r="DM27">
        <v>30.456275</v>
      </c>
      <c r="DN27">
        <v>29.85066666666667</v>
      </c>
      <c r="DO27">
        <v>999.9</v>
      </c>
      <c r="DP27">
        <v>0</v>
      </c>
      <c r="DQ27">
        <v>0</v>
      </c>
      <c r="DR27">
        <v>9997.963750000001</v>
      </c>
      <c r="DS27">
        <v>0</v>
      </c>
      <c r="DT27">
        <v>0.242856</v>
      </c>
      <c r="DU27">
        <v>0.8045362083333334</v>
      </c>
      <c r="DV27">
        <v>431.3721666666667</v>
      </c>
      <c r="DW27">
        <v>430.5741666666667</v>
      </c>
      <c r="DX27">
        <v>-0.05992560833333333</v>
      </c>
      <c r="DY27">
        <v>420.1945833333334</v>
      </c>
      <c r="DZ27">
        <v>24.10612083333334</v>
      </c>
      <c r="EA27">
        <v>2.17533</v>
      </c>
      <c r="EB27">
        <v>2.180751666666667</v>
      </c>
      <c r="EC27">
        <v>18.78149166666667</v>
      </c>
      <c r="ED27">
        <v>18.82089583333333</v>
      </c>
      <c r="EE27">
        <v>0.00500078</v>
      </c>
      <c r="EF27">
        <v>0</v>
      </c>
      <c r="EG27">
        <v>0</v>
      </c>
      <c r="EH27">
        <v>0</v>
      </c>
      <c r="EI27">
        <v>1136.945833333333</v>
      </c>
      <c r="EJ27">
        <v>0.00500078</v>
      </c>
      <c r="EK27">
        <v>-13.42916666666667</v>
      </c>
      <c r="EL27">
        <v>-0.2708333333333334</v>
      </c>
      <c r="EM27">
        <v>35.65083333333333</v>
      </c>
      <c r="EN27">
        <v>40.42166666666666</v>
      </c>
      <c r="EO27">
        <v>38.40608333333333</v>
      </c>
      <c r="EP27">
        <v>41.07004166666666</v>
      </c>
      <c r="EQ27">
        <v>38.81745833333333</v>
      </c>
      <c r="ER27">
        <v>0</v>
      </c>
      <c r="ES27">
        <v>0</v>
      </c>
      <c r="ET27">
        <v>0</v>
      </c>
      <c r="EU27">
        <v>1761009681.1</v>
      </c>
      <c r="EV27">
        <v>0</v>
      </c>
      <c r="EW27">
        <v>1136.804</v>
      </c>
      <c r="EX27">
        <v>1.500000125020033</v>
      </c>
      <c r="EY27">
        <v>-11.14615402572018</v>
      </c>
      <c r="EZ27">
        <v>-12.752</v>
      </c>
      <c r="FA27">
        <v>15</v>
      </c>
      <c r="FB27">
        <v>1761009612</v>
      </c>
      <c r="FC27" t="s">
        <v>422</v>
      </c>
      <c r="FD27">
        <v>1761009608</v>
      </c>
      <c r="FE27">
        <v>1761009612</v>
      </c>
      <c r="FF27">
        <v>1</v>
      </c>
      <c r="FG27">
        <v>-0.999</v>
      </c>
      <c r="FH27">
        <v>-0.023</v>
      </c>
      <c r="FI27">
        <v>0.46</v>
      </c>
      <c r="FJ27">
        <v>0.202</v>
      </c>
      <c r="FK27">
        <v>420</v>
      </c>
      <c r="FL27">
        <v>23</v>
      </c>
      <c r="FM27">
        <v>0.45</v>
      </c>
      <c r="FN27">
        <v>0.14</v>
      </c>
      <c r="FO27">
        <v>0.9985381499999999</v>
      </c>
      <c r="FP27">
        <v>-2.732438183864919</v>
      </c>
      <c r="FQ27">
        <v>0.5013856717448929</v>
      </c>
      <c r="FR27">
        <v>0</v>
      </c>
      <c r="FS27">
        <v>1140.458823529412</v>
      </c>
      <c r="FT27">
        <v>-37.02368220593647</v>
      </c>
      <c r="FU27">
        <v>7.235538015975241</v>
      </c>
      <c r="FV27">
        <v>0</v>
      </c>
      <c r="FW27">
        <v>-0.2391218875</v>
      </c>
      <c r="FX27">
        <v>4.35535125140713</v>
      </c>
      <c r="FY27">
        <v>0.425705504460673</v>
      </c>
      <c r="FZ27">
        <v>0</v>
      </c>
      <c r="GA27">
        <v>0</v>
      </c>
      <c r="GB27">
        <v>3</v>
      </c>
      <c r="GC27" t="s">
        <v>423</v>
      </c>
      <c r="GD27">
        <v>3.10956</v>
      </c>
      <c r="GE27">
        <v>2.72766</v>
      </c>
      <c r="GF27">
        <v>0.0881731</v>
      </c>
      <c r="GG27">
        <v>0.088058</v>
      </c>
      <c r="GH27">
        <v>0.108479</v>
      </c>
      <c r="GI27">
        <v>0.108405</v>
      </c>
      <c r="GJ27">
        <v>23903.5</v>
      </c>
      <c r="GK27">
        <v>21736.7</v>
      </c>
      <c r="GL27">
        <v>26775.1</v>
      </c>
      <c r="GM27">
        <v>24045.9</v>
      </c>
      <c r="GN27">
        <v>38143.1</v>
      </c>
      <c r="GO27">
        <v>31657.8</v>
      </c>
      <c r="GP27">
        <v>46733.4</v>
      </c>
      <c r="GQ27">
        <v>38050.2</v>
      </c>
      <c r="GR27">
        <v>1.88212</v>
      </c>
      <c r="GS27">
        <v>1.84822</v>
      </c>
      <c r="GT27">
        <v>0.129756</v>
      </c>
      <c r="GU27">
        <v>0</v>
      </c>
      <c r="GV27">
        <v>27.8655</v>
      </c>
      <c r="GW27">
        <v>999.9</v>
      </c>
      <c r="GX27">
        <v>56.4</v>
      </c>
      <c r="GY27">
        <v>31.1</v>
      </c>
      <c r="GZ27">
        <v>28.287</v>
      </c>
      <c r="HA27">
        <v>61.51</v>
      </c>
      <c r="HB27">
        <v>21.2179</v>
      </c>
      <c r="HC27">
        <v>1</v>
      </c>
      <c r="HD27">
        <v>0.104441</v>
      </c>
      <c r="HE27">
        <v>-3.76202</v>
      </c>
      <c r="HF27">
        <v>20.2938</v>
      </c>
      <c r="HG27">
        <v>5.21504</v>
      </c>
      <c r="HH27">
        <v>11.98</v>
      </c>
      <c r="HI27">
        <v>4.9643</v>
      </c>
      <c r="HJ27">
        <v>3.27465</v>
      </c>
      <c r="HK27">
        <v>9999</v>
      </c>
      <c r="HL27">
        <v>9999</v>
      </c>
      <c r="HM27">
        <v>9999</v>
      </c>
      <c r="HN27">
        <v>999.9</v>
      </c>
      <c r="HO27">
        <v>1.8637</v>
      </c>
      <c r="HP27">
        <v>1.85975</v>
      </c>
      <c r="HQ27">
        <v>1.85806</v>
      </c>
      <c r="HR27">
        <v>1.85944</v>
      </c>
      <c r="HS27">
        <v>1.85959</v>
      </c>
      <c r="HT27">
        <v>1.85806</v>
      </c>
      <c r="HU27">
        <v>1.85715</v>
      </c>
      <c r="HV27">
        <v>1.85211</v>
      </c>
      <c r="HW27">
        <v>0</v>
      </c>
      <c r="HX27">
        <v>0</v>
      </c>
      <c r="HY27">
        <v>0</v>
      </c>
      <c r="HZ27">
        <v>0</v>
      </c>
      <c r="IA27" t="s">
        <v>424</v>
      </c>
      <c r="IB27" t="s">
        <v>425</v>
      </c>
      <c r="IC27" t="s">
        <v>426</v>
      </c>
      <c r="ID27" t="s">
        <v>426</v>
      </c>
      <c r="IE27" t="s">
        <v>426</v>
      </c>
      <c r="IF27" t="s">
        <v>426</v>
      </c>
      <c r="IG27">
        <v>0</v>
      </c>
      <c r="IH27">
        <v>100</v>
      </c>
      <c r="II27">
        <v>100</v>
      </c>
      <c r="IJ27">
        <v>0.463</v>
      </c>
      <c r="IK27">
        <v>0.2164</v>
      </c>
      <c r="IL27">
        <v>-0.3252250553296037</v>
      </c>
      <c r="IM27">
        <v>0.001328113201692861</v>
      </c>
      <c r="IN27">
        <v>1.538283238170363E-06</v>
      </c>
      <c r="IO27">
        <v>-5.795655626708063E-10</v>
      </c>
      <c r="IP27">
        <v>-0.04378744475094339</v>
      </c>
      <c r="IQ27">
        <v>-0.004593102289677449</v>
      </c>
      <c r="IR27">
        <v>0.0008253994458280543</v>
      </c>
      <c r="IS27">
        <v>-7.403632370499484E-06</v>
      </c>
      <c r="IT27">
        <v>2</v>
      </c>
      <c r="IU27">
        <v>1985</v>
      </c>
      <c r="IV27">
        <v>1</v>
      </c>
      <c r="IW27">
        <v>27</v>
      </c>
      <c r="IX27">
        <v>1.2</v>
      </c>
      <c r="IY27">
        <v>1.2</v>
      </c>
      <c r="IZ27">
        <v>1.10962</v>
      </c>
      <c r="JA27">
        <v>2.57568</v>
      </c>
      <c r="JB27">
        <v>1.49658</v>
      </c>
      <c r="JC27">
        <v>2.34375</v>
      </c>
      <c r="JD27">
        <v>1.54907</v>
      </c>
      <c r="JE27">
        <v>2.44507</v>
      </c>
      <c r="JF27">
        <v>33.2663</v>
      </c>
      <c r="JG27">
        <v>15.7256</v>
      </c>
      <c r="JH27">
        <v>18</v>
      </c>
      <c r="JI27">
        <v>483.521</v>
      </c>
      <c r="JJ27">
        <v>490.84</v>
      </c>
      <c r="JK27">
        <v>34.1401</v>
      </c>
      <c r="JL27">
        <v>28.5269</v>
      </c>
      <c r="JM27">
        <v>29.9993</v>
      </c>
      <c r="JN27">
        <v>28.8124</v>
      </c>
      <c r="JO27">
        <v>28.8115</v>
      </c>
      <c r="JP27">
        <v>22.3231</v>
      </c>
      <c r="JQ27">
        <v>20.5799</v>
      </c>
      <c r="JR27">
        <v>62.4476</v>
      </c>
      <c r="JS27">
        <v>34.1252</v>
      </c>
      <c r="JT27">
        <v>420</v>
      </c>
      <c r="JU27">
        <v>24.0869</v>
      </c>
      <c r="JV27">
        <v>102.196</v>
      </c>
      <c r="JW27">
        <v>91.75620000000001</v>
      </c>
    </row>
    <row r="28" spans="1:283">
      <c r="A28">
        <v>10</v>
      </c>
      <c r="B28">
        <v>1761009684</v>
      </c>
      <c r="C28">
        <v>18</v>
      </c>
      <c r="D28" t="s">
        <v>443</v>
      </c>
      <c r="E28" t="s">
        <v>444</v>
      </c>
      <c r="F28">
        <v>5</v>
      </c>
      <c r="G28" t="s">
        <v>419</v>
      </c>
      <c r="H28">
        <v>1761009676</v>
      </c>
      <c r="I28">
        <f>(J28)/1000</f>
        <v>0</v>
      </c>
      <c r="J28">
        <f>1000*DJ28*AH28*(DF28-DG28)/(100*CY28*(1000-AH28*DF28))</f>
        <v>0</v>
      </c>
      <c r="K28">
        <f>DJ28*AH28*(DE28-DD28*(1000-AH28*DG28)/(1000-AH28*DF28))/(100*CY28)</f>
        <v>0</v>
      </c>
      <c r="L28">
        <f>DD28 - IF(AH28&gt;1, K28*CY28*100.0/(AJ28), 0)</f>
        <v>0</v>
      </c>
      <c r="M28">
        <f>((S28-I28/2)*L28-K28)/(S28+I28/2)</f>
        <v>0</v>
      </c>
      <c r="N28">
        <f>M28*(DK28+DL28)/1000.0</f>
        <v>0</v>
      </c>
      <c r="O28">
        <f>(DD28 - IF(AH28&gt;1, K28*CY28*100.0/(AJ28), 0))*(DK28+DL28)/1000.0</f>
        <v>0</v>
      </c>
      <c r="P28">
        <f>2.0/((1/R28-1/Q28)+SIGN(R28)*SQRT((1/R28-1/Q28)*(1/R28-1/Q28) + 4*CZ28/((CZ28+1)*(CZ28+1))*(2*1/R28*1/Q28-1/Q28*1/Q28)))</f>
        <v>0</v>
      </c>
      <c r="Q28">
        <f>IF(LEFT(DA28,1)&lt;&gt;"0",IF(LEFT(DA28,1)="1",3.0,DB28),$D$5+$E$5*(DR28*DK28/($K$5*1000))+$F$5*(DR28*DK28/($K$5*1000))*MAX(MIN(CY28,$J$5),$I$5)*MAX(MIN(CY28,$J$5),$I$5)+$G$5*MAX(MIN(CY28,$J$5),$I$5)*(DR28*DK28/($K$5*1000))+$H$5*(DR28*DK28/($K$5*1000))*(DR28*DK28/($K$5*1000)))</f>
        <v>0</v>
      </c>
      <c r="R28">
        <f>I28*(1000-(1000*0.61365*exp(17.502*V28/(240.97+V28))/(DK28+DL28)+DF28)/2)/(1000*0.61365*exp(17.502*V28/(240.97+V28))/(DK28+DL28)-DF28)</f>
        <v>0</v>
      </c>
      <c r="S28">
        <f>1/((CZ28+1)/(P28/1.6)+1/(Q28/1.37)) + CZ28/((CZ28+1)/(P28/1.6) + CZ28/(Q28/1.37))</f>
        <v>0</v>
      </c>
      <c r="T28">
        <f>(CU28*CX28)</f>
        <v>0</v>
      </c>
      <c r="U28">
        <f>(DM28+(T28+2*0.95*5.67E-8*(((DM28+$B$9)+273)^4-(DM28+273)^4)-44100*I28)/(1.84*29.3*Q28+8*0.95*5.67E-8*(DM28+273)^3))</f>
        <v>0</v>
      </c>
      <c r="V28">
        <f>($C$9*DN28+$D$9*DO28+$E$9*U28)</f>
        <v>0</v>
      </c>
      <c r="W28">
        <f>0.61365*exp(17.502*V28/(240.97+V28))</f>
        <v>0</v>
      </c>
      <c r="X28">
        <f>(Y28/Z28*100)</f>
        <v>0</v>
      </c>
      <c r="Y28">
        <f>DF28*(DK28+DL28)/1000</f>
        <v>0</v>
      </c>
      <c r="Z28">
        <f>0.61365*exp(17.502*DM28/(240.97+DM28))</f>
        <v>0</v>
      </c>
      <c r="AA28">
        <f>(W28-DF28*(DK28+DL28)/1000)</f>
        <v>0</v>
      </c>
      <c r="AB28">
        <f>(-I28*44100)</f>
        <v>0</v>
      </c>
      <c r="AC28">
        <f>2*29.3*Q28*0.92*(DM28-V28)</f>
        <v>0</v>
      </c>
      <c r="AD28">
        <f>2*0.95*5.67E-8*(((DM28+$B$9)+273)^4-(V28+273)^4)</f>
        <v>0</v>
      </c>
      <c r="AE28">
        <f>T28+AD28+AB28+AC28</f>
        <v>0</v>
      </c>
      <c r="AF28">
        <v>0</v>
      </c>
      <c r="AG28">
        <v>0</v>
      </c>
      <c r="AH28">
        <f>IF(AF28*$H$15&gt;=AJ28,1.0,(AJ28/(AJ28-AF28*$H$15)))</f>
        <v>0</v>
      </c>
      <c r="AI28">
        <f>(AH28-1)*100</f>
        <v>0</v>
      </c>
      <c r="AJ28">
        <f>MAX(0,($B$15+$C$15*DR28)/(1+$D$15*DR28)*DK28/(DM28+273)*$E$15)</f>
        <v>0</v>
      </c>
      <c r="AK28" t="s">
        <v>420</v>
      </c>
      <c r="AL28" t="s">
        <v>420</v>
      </c>
      <c r="AM28">
        <v>0</v>
      </c>
      <c r="AN28">
        <v>0</v>
      </c>
      <c r="AO28">
        <f>1-AM28/AN28</f>
        <v>0</v>
      </c>
      <c r="AP28">
        <v>0</v>
      </c>
      <c r="AQ28" t="s">
        <v>420</v>
      </c>
      <c r="AR28" t="s">
        <v>420</v>
      </c>
      <c r="AS28">
        <v>0</v>
      </c>
      <c r="AT28">
        <v>0</v>
      </c>
      <c r="AU28">
        <f>1-AS28/AT28</f>
        <v>0</v>
      </c>
      <c r="AV28">
        <v>0.5</v>
      </c>
      <c r="AW28">
        <f>CV28</f>
        <v>0</v>
      </c>
      <c r="AX28">
        <f>K28</f>
        <v>0</v>
      </c>
      <c r="AY28">
        <f>AU28*AV28*AW28</f>
        <v>0</v>
      </c>
      <c r="AZ28">
        <f>(AX28-AP28)/AW28</f>
        <v>0</v>
      </c>
      <c r="BA28">
        <f>(AN28-AT28)/AT28</f>
        <v>0</v>
      </c>
      <c r="BB28">
        <f>AM28/(AO28+AM28/AT28)</f>
        <v>0</v>
      </c>
      <c r="BC28" t="s">
        <v>420</v>
      </c>
      <c r="BD28">
        <v>0</v>
      </c>
      <c r="BE28">
        <f>IF(BD28&lt;&gt;0, BD28, BB28)</f>
        <v>0</v>
      </c>
      <c r="BF28">
        <f>1-BE28/AT28</f>
        <v>0</v>
      </c>
      <c r="BG28">
        <f>(AT28-AS28)/(AT28-BE28)</f>
        <v>0</v>
      </c>
      <c r="BH28">
        <f>(AN28-AT28)/(AN28-BE28)</f>
        <v>0</v>
      </c>
      <c r="BI28">
        <f>(AT28-AS28)/(AT28-AM28)</f>
        <v>0</v>
      </c>
      <c r="BJ28">
        <f>(AN28-AT28)/(AN28-AM28)</f>
        <v>0</v>
      </c>
      <c r="BK28">
        <f>(BG28*BE28/AS28)</f>
        <v>0</v>
      </c>
      <c r="BL28">
        <f>(1-BK28)</f>
        <v>0</v>
      </c>
      <c r="CU28">
        <f>$B$13*DS28+$C$13*DT28+$F$13*EE28*(1-EH28)</f>
        <v>0</v>
      </c>
      <c r="CV28">
        <f>CU28*CW28</f>
        <v>0</v>
      </c>
      <c r="CW28">
        <f>($B$13*$D$11+$C$13*$D$11+$F$13*((ER28+EJ28)/MAX(ER28+EJ28+ES28, 0.1)*$I$11+ES28/MAX(ER28+EJ28+ES28, 0.1)*$J$11))/($B$13+$C$13+$F$13)</f>
        <v>0</v>
      </c>
      <c r="CX28">
        <f>($B$13*$K$11+$C$13*$K$11+$F$13*((ER28+EJ28)/MAX(ER28+EJ28+ES28, 0.1)*$P$11+ES28/MAX(ER28+EJ28+ES28, 0.1)*$Q$11))/($B$13+$C$13+$F$13)</f>
        <v>0</v>
      </c>
      <c r="CY28">
        <v>5.9</v>
      </c>
      <c r="CZ28">
        <v>0.5</v>
      </c>
      <c r="DA28" t="s">
        <v>421</v>
      </c>
      <c r="DB28">
        <v>2</v>
      </c>
      <c r="DC28">
        <v>1761009676</v>
      </c>
      <c r="DD28">
        <v>421.087125</v>
      </c>
      <c r="DE28">
        <v>420.2155833333333</v>
      </c>
      <c r="DF28">
        <v>24.09123749999999</v>
      </c>
      <c r="DG28">
        <v>24.0280625</v>
      </c>
      <c r="DH28">
        <v>420.6248333333333</v>
      </c>
      <c r="DI28">
        <v>23.87495</v>
      </c>
      <c r="DJ28">
        <v>499.9687916666667</v>
      </c>
      <c r="DK28">
        <v>90.46485833333332</v>
      </c>
      <c r="DL28">
        <v>0.03614573333333334</v>
      </c>
      <c r="DM28">
        <v>30.48956666666667</v>
      </c>
      <c r="DN28">
        <v>29.88270833333333</v>
      </c>
      <c r="DO28">
        <v>999.9</v>
      </c>
      <c r="DP28">
        <v>0</v>
      </c>
      <c r="DQ28">
        <v>0</v>
      </c>
      <c r="DR28">
        <v>9995.909583333332</v>
      </c>
      <c r="DS28">
        <v>0</v>
      </c>
      <c r="DT28">
        <v>0.242856</v>
      </c>
      <c r="DU28">
        <v>0.8713470000000001</v>
      </c>
      <c r="DV28">
        <v>431.4820833333333</v>
      </c>
      <c r="DW28">
        <v>430.5613333333333</v>
      </c>
      <c r="DX28">
        <v>0.06318526666666667</v>
      </c>
      <c r="DY28">
        <v>420.2155833333333</v>
      </c>
      <c r="DZ28">
        <v>24.0280625</v>
      </c>
      <c r="EA28">
        <v>2.17941</v>
      </c>
      <c r="EB28">
        <v>2.17369375</v>
      </c>
      <c r="EC28">
        <v>18.8116625</v>
      </c>
      <c r="ED28">
        <v>18.7689875</v>
      </c>
      <c r="EE28">
        <v>0.00500078</v>
      </c>
      <c r="EF28">
        <v>0</v>
      </c>
      <c r="EG28">
        <v>0</v>
      </c>
      <c r="EH28">
        <v>0</v>
      </c>
      <c r="EI28">
        <v>1136.129166666667</v>
      </c>
      <c r="EJ28">
        <v>0.00500078</v>
      </c>
      <c r="EK28">
        <v>-13.08333333333333</v>
      </c>
      <c r="EL28">
        <v>-0.2833333333333334</v>
      </c>
      <c r="EM28">
        <v>35.66383333333334</v>
      </c>
      <c r="EN28">
        <v>40.43729166666666</v>
      </c>
      <c r="EO28">
        <v>38.439875</v>
      </c>
      <c r="EP28">
        <v>41.10129166666666</v>
      </c>
      <c r="EQ28">
        <v>38.827875</v>
      </c>
      <c r="ER28">
        <v>0</v>
      </c>
      <c r="ES28">
        <v>0</v>
      </c>
      <c r="ET28">
        <v>0</v>
      </c>
      <c r="EU28">
        <v>1761009682.9</v>
      </c>
      <c r="EV28">
        <v>0</v>
      </c>
      <c r="EW28">
        <v>1136.480769230769</v>
      </c>
      <c r="EX28">
        <v>-2.259829129719021</v>
      </c>
      <c r="EY28">
        <v>4.164102683066291</v>
      </c>
      <c r="EZ28">
        <v>-11.94615384615384</v>
      </c>
      <c r="FA28">
        <v>15</v>
      </c>
      <c r="FB28">
        <v>1761009612</v>
      </c>
      <c r="FC28" t="s">
        <v>422</v>
      </c>
      <c r="FD28">
        <v>1761009608</v>
      </c>
      <c r="FE28">
        <v>1761009612</v>
      </c>
      <c r="FF28">
        <v>1</v>
      </c>
      <c r="FG28">
        <v>-0.999</v>
      </c>
      <c r="FH28">
        <v>-0.023</v>
      </c>
      <c r="FI28">
        <v>0.46</v>
      </c>
      <c r="FJ28">
        <v>0.202</v>
      </c>
      <c r="FK28">
        <v>420</v>
      </c>
      <c r="FL28">
        <v>23</v>
      </c>
      <c r="FM28">
        <v>0.45</v>
      </c>
      <c r="FN28">
        <v>0.14</v>
      </c>
      <c r="FO28">
        <v>0.943416</v>
      </c>
      <c r="FP28">
        <v>0.510492271777006</v>
      </c>
      <c r="FQ28">
        <v>0.3706342509630307</v>
      </c>
      <c r="FR28">
        <v>0</v>
      </c>
      <c r="FS28">
        <v>1138.14705882353</v>
      </c>
      <c r="FT28">
        <v>-21.22841873806797</v>
      </c>
      <c r="FU28">
        <v>6.853175961643301</v>
      </c>
      <c r="FV28">
        <v>0</v>
      </c>
      <c r="FW28">
        <v>-0.1168808414634146</v>
      </c>
      <c r="FX28">
        <v>4.214486080139372</v>
      </c>
      <c r="FY28">
        <v>0.4247932810350408</v>
      </c>
      <c r="FZ28">
        <v>0</v>
      </c>
      <c r="GA28">
        <v>0</v>
      </c>
      <c r="GB28">
        <v>3</v>
      </c>
      <c r="GC28" t="s">
        <v>423</v>
      </c>
      <c r="GD28">
        <v>3.10974</v>
      </c>
      <c r="GE28">
        <v>2.7279</v>
      </c>
      <c r="GF28">
        <v>0.0881593</v>
      </c>
      <c r="GG28">
        <v>0.0880321</v>
      </c>
      <c r="GH28">
        <v>0.108369</v>
      </c>
      <c r="GI28">
        <v>0.108494</v>
      </c>
      <c r="GJ28">
        <v>23904</v>
      </c>
      <c r="GK28">
        <v>21737.3</v>
      </c>
      <c r="GL28">
        <v>26775.3</v>
      </c>
      <c r="GM28">
        <v>24045.8</v>
      </c>
      <c r="GN28">
        <v>38148</v>
      </c>
      <c r="GO28">
        <v>31654.7</v>
      </c>
      <c r="GP28">
        <v>46733.6</v>
      </c>
      <c r="GQ28">
        <v>38050.3</v>
      </c>
      <c r="GR28">
        <v>1.8826</v>
      </c>
      <c r="GS28">
        <v>1.84822</v>
      </c>
      <c r="GT28">
        <v>0.130657</v>
      </c>
      <c r="GU28">
        <v>0</v>
      </c>
      <c r="GV28">
        <v>27.8768</v>
      </c>
      <c r="GW28">
        <v>999.9</v>
      </c>
      <c r="GX28">
        <v>56.4</v>
      </c>
      <c r="GY28">
        <v>31.1</v>
      </c>
      <c r="GZ28">
        <v>28.2859</v>
      </c>
      <c r="HA28">
        <v>61.67</v>
      </c>
      <c r="HB28">
        <v>21.1699</v>
      </c>
      <c r="HC28">
        <v>1</v>
      </c>
      <c r="HD28">
        <v>0.104228</v>
      </c>
      <c r="HE28">
        <v>-3.67057</v>
      </c>
      <c r="HF28">
        <v>20.2963</v>
      </c>
      <c r="HG28">
        <v>5.21849</v>
      </c>
      <c r="HH28">
        <v>11.98</v>
      </c>
      <c r="HI28">
        <v>4.96475</v>
      </c>
      <c r="HJ28">
        <v>3.27533</v>
      </c>
      <c r="HK28">
        <v>9999</v>
      </c>
      <c r="HL28">
        <v>9999</v>
      </c>
      <c r="HM28">
        <v>9999</v>
      </c>
      <c r="HN28">
        <v>999.9</v>
      </c>
      <c r="HO28">
        <v>1.8637</v>
      </c>
      <c r="HP28">
        <v>1.85975</v>
      </c>
      <c r="HQ28">
        <v>1.85806</v>
      </c>
      <c r="HR28">
        <v>1.85944</v>
      </c>
      <c r="HS28">
        <v>1.85959</v>
      </c>
      <c r="HT28">
        <v>1.85806</v>
      </c>
      <c r="HU28">
        <v>1.85715</v>
      </c>
      <c r="HV28">
        <v>1.8521</v>
      </c>
      <c r="HW28">
        <v>0</v>
      </c>
      <c r="HX28">
        <v>0</v>
      </c>
      <c r="HY28">
        <v>0</v>
      </c>
      <c r="HZ28">
        <v>0</v>
      </c>
      <c r="IA28" t="s">
        <v>424</v>
      </c>
      <c r="IB28" t="s">
        <v>425</v>
      </c>
      <c r="IC28" t="s">
        <v>426</v>
      </c>
      <c r="ID28" t="s">
        <v>426</v>
      </c>
      <c r="IE28" t="s">
        <v>426</v>
      </c>
      <c r="IF28" t="s">
        <v>426</v>
      </c>
      <c r="IG28">
        <v>0</v>
      </c>
      <c r="IH28">
        <v>100</v>
      </c>
      <c r="II28">
        <v>100</v>
      </c>
      <c r="IJ28">
        <v>0.463</v>
      </c>
      <c r="IK28">
        <v>0.2157</v>
      </c>
      <c r="IL28">
        <v>-0.3252250553296037</v>
      </c>
      <c r="IM28">
        <v>0.001328113201692861</v>
      </c>
      <c r="IN28">
        <v>1.538283238170363E-06</v>
      </c>
      <c r="IO28">
        <v>-5.795655626708063E-10</v>
      </c>
      <c r="IP28">
        <v>-0.04378744475094339</v>
      </c>
      <c r="IQ28">
        <v>-0.004593102289677449</v>
      </c>
      <c r="IR28">
        <v>0.0008253994458280543</v>
      </c>
      <c r="IS28">
        <v>-7.403632370499484E-06</v>
      </c>
      <c r="IT28">
        <v>2</v>
      </c>
      <c r="IU28">
        <v>1985</v>
      </c>
      <c r="IV28">
        <v>1</v>
      </c>
      <c r="IW28">
        <v>27</v>
      </c>
      <c r="IX28">
        <v>1.3</v>
      </c>
      <c r="IY28">
        <v>1.2</v>
      </c>
      <c r="IZ28">
        <v>1.11084</v>
      </c>
      <c r="JA28">
        <v>2.57446</v>
      </c>
      <c r="JB28">
        <v>1.49658</v>
      </c>
      <c r="JC28">
        <v>2.34375</v>
      </c>
      <c r="JD28">
        <v>1.54907</v>
      </c>
      <c r="JE28">
        <v>2.36816</v>
      </c>
      <c r="JF28">
        <v>33.2663</v>
      </c>
      <c r="JG28">
        <v>15.7344</v>
      </c>
      <c r="JH28">
        <v>18</v>
      </c>
      <c r="JI28">
        <v>483.789</v>
      </c>
      <c r="JJ28">
        <v>490.83</v>
      </c>
      <c r="JK28">
        <v>34.1666</v>
      </c>
      <c r="JL28">
        <v>28.5265</v>
      </c>
      <c r="JM28">
        <v>29.9994</v>
      </c>
      <c r="JN28">
        <v>28.8111</v>
      </c>
      <c r="JO28">
        <v>28.8103</v>
      </c>
      <c r="JP28">
        <v>22.3313</v>
      </c>
      <c r="JQ28">
        <v>20.2744</v>
      </c>
      <c r="JR28">
        <v>62.4476</v>
      </c>
      <c r="JS28">
        <v>34.143</v>
      </c>
      <c r="JT28">
        <v>420</v>
      </c>
      <c r="JU28">
        <v>24.1347</v>
      </c>
      <c r="JV28">
        <v>102.197</v>
      </c>
      <c r="JW28">
        <v>91.7564</v>
      </c>
    </row>
    <row r="29" spans="1:283">
      <c r="A29">
        <v>11</v>
      </c>
      <c r="B29">
        <v>1761009686</v>
      </c>
      <c r="C29">
        <v>20</v>
      </c>
      <c r="D29" t="s">
        <v>445</v>
      </c>
      <c r="E29" t="s">
        <v>446</v>
      </c>
      <c r="F29">
        <v>5</v>
      </c>
      <c r="G29" t="s">
        <v>419</v>
      </c>
      <c r="H29">
        <v>1761009678</v>
      </c>
      <c r="I29">
        <f>(J29)/1000</f>
        <v>0</v>
      </c>
      <c r="J29">
        <f>1000*DJ29*AH29*(DF29-DG29)/(100*CY29*(1000-AH29*DF29))</f>
        <v>0</v>
      </c>
      <c r="K29">
        <f>DJ29*AH29*(DE29-DD29*(1000-AH29*DG29)/(1000-AH29*DF29))/(100*CY29)</f>
        <v>0</v>
      </c>
      <c r="L29">
        <f>DD29 - IF(AH29&gt;1, K29*CY29*100.0/(AJ29), 0)</f>
        <v>0</v>
      </c>
      <c r="M29">
        <f>((S29-I29/2)*L29-K29)/(S29+I29/2)</f>
        <v>0</v>
      </c>
      <c r="N29">
        <f>M29*(DK29+DL29)/1000.0</f>
        <v>0</v>
      </c>
      <c r="O29">
        <f>(DD29 - IF(AH29&gt;1, K29*CY29*100.0/(AJ29), 0))*(DK29+DL29)/1000.0</f>
        <v>0</v>
      </c>
      <c r="P29">
        <f>2.0/((1/R29-1/Q29)+SIGN(R29)*SQRT((1/R29-1/Q29)*(1/R29-1/Q29) + 4*CZ29/((CZ29+1)*(CZ29+1))*(2*1/R29*1/Q29-1/Q29*1/Q29)))</f>
        <v>0</v>
      </c>
      <c r="Q29">
        <f>IF(LEFT(DA29,1)&lt;&gt;"0",IF(LEFT(DA29,1)="1",3.0,DB29),$D$5+$E$5*(DR29*DK29/($K$5*1000))+$F$5*(DR29*DK29/($K$5*1000))*MAX(MIN(CY29,$J$5),$I$5)*MAX(MIN(CY29,$J$5),$I$5)+$G$5*MAX(MIN(CY29,$J$5),$I$5)*(DR29*DK29/($K$5*1000))+$H$5*(DR29*DK29/($K$5*1000))*(DR29*DK29/($K$5*1000)))</f>
        <v>0</v>
      </c>
      <c r="R29">
        <f>I29*(1000-(1000*0.61365*exp(17.502*V29/(240.97+V29))/(DK29+DL29)+DF29)/2)/(1000*0.61365*exp(17.502*V29/(240.97+V29))/(DK29+DL29)-DF29)</f>
        <v>0</v>
      </c>
      <c r="S29">
        <f>1/((CZ29+1)/(P29/1.6)+1/(Q29/1.37)) + CZ29/((CZ29+1)/(P29/1.6) + CZ29/(Q29/1.37))</f>
        <v>0</v>
      </c>
      <c r="T29">
        <f>(CU29*CX29)</f>
        <v>0</v>
      </c>
      <c r="U29">
        <f>(DM29+(T29+2*0.95*5.67E-8*(((DM29+$B$9)+273)^4-(DM29+273)^4)-44100*I29)/(1.84*29.3*Q29+8*0.95*5.67E-8*(DM29+273)^3))</f>
        <v>0</v>
      </c>
      <c r="V29">
        <f>($C$9*DN29+$D$9*DO29+$E$9*U29)</f>
        <v>0</v>
      </c>
      <c r="W29">
        <f>0.61365*exp(17.502*V29/(240.97+V29))</f>
        <v>0</v>
      </c>
      <c r="X29">
        <f>(Y29/Z29*100)</f>
        <v>0</v>
      </c>
      <c r="Y29">
        <f>DF29*(DK29+DL29)/1000</f>
        <v>0</v>
      </c>
      <c r="Z29">
        <f>0.61365*exp(17.502*DM29/(240.97+DM29))</f>
        <v>0</v>
      </c>
      <c r="AA29">
        <f>(W29-DF29*(DK29+DL29)/1000)</f>
        <v>0</v>
      </c>
      <c r="AB29">
        <f>(-I29*44100)</f>
        <v>0</v>
      </c>
      <c r="AC29">
        <f>2*29.3*Q29*0.92*(DM29-V29)</f>
        <v>0</v>
      </c>
      <c r="AD29">
        <f>2*0.95*5.67E-8*(((DM29+$B$9)+273)^4-(V29+273)^4)</f>
        <v>0</v>
      </c>
      <c r="AE29">
        <f>T29+AD29+AB29+AC29</f>
        <v>0</v>
      </c>
      <c r="AF29">
        <v>0</v>
      </c>
      <c r="AG29">
        <v>0</v>
      </c>
      <c r="AH29">
        <f>IF(AF29*$H$15&gt;=AJ29,1.0,(AJ29/(AJ29-AF29*$H$15)))</f>
        <v>0</v>
      </c>
      <c r="AI29">
        <f>(AH29-1)*100</f>
        <v>0</v>
      </c>
      <c r="AJ29">
        <f>MAX(0,($B$15+$C$15*DR29)/(1+$D$15*DR29)*DK29/(DM29+273)*$E$15)</f>
        <v>0</v>
      </c>
      <c r="AK29" t="s">
        <v>420</v>
      </c>
      <c r="AL29" t="s">
        <v>420</v>
      </c>
      <c r="AM29">
        <v>0</v>
      </c>
      <c r="AN29">
        <v>0</v>
      </c>
      <c r="AO29">
        <f>1-AM29/AN29</f>
        <v>0</v>
      </c>
      <c r="AP29">
        <v>0</v>
      </c>
      <c r="AQ29" t="s">
        <v>420</v>
      </c>
      <c r="AR29" t="s">
        <v>420</v>
      </c>
      <c r="AS29">
        <v>0</v>
      </c>
      <c r="AT29">
        <v>0</v>
      </c>
      <c r="AU29">
        <f>1-AS29/AT29</f>
        <v>0</v>
      </c>
      <c r="AV29">
        <v>0.5</v>
      </c>
      <c r="AW29">
        <f>CV29</f>
        <v>0</v>
      </c>
      <c r="AX29">
        <f>K29</f>
        <v>0</v>
      </c>
      <c r="AY29">
        <f>AU29*AV29*AW29</f>
        <v>0</v>
      </c>
      <c r="AZ29">
        <f>(AX29-AP29)/AW29</f>
        <v>0</v>
      </c>
      <c r="BA29">
        <f>(AN29-AT29)/AT29</f>
        <v>0</v>
      </c>
      <c r="BB29">
        <f>AM29/(AO29+AM29/AT29)</f>
        <v>0</v>
      </c>
      <c r="BC29" t="s">
        <v>420</v>
      </c>
      <c r="BD29">
        <v>0</v>
      </c>
      <c r="BE29">
        <f>IF(BD29&lt;&gt;0, BD29, BB29)</f>
        <v>0</v>
      </c>
      <c r="BF29">
        <f>1-BE29/AT29</f>
        <v>0</v>
      </c>
      <c r="BG29">
        <f>(AT29-AS29)/(AT29-BE29)</f>
        <v>0</v>
      </c>
      <c r="BH29">
        <f>(AN29-AT29)/(AN29-BE29)</f>
        <v>0</v>
      </c>
      <c r="BI29">
        <f>(AT29-AS29)/(AT29-AM29)</f>
        <v>0</v>
      </c>
      <c r="BJ29">
        <f>(AN29-AT29)/(AN29-AM29)</f>
        <v>0</v>
      </c>
      <c r="BK29">
        <f>(BG29*BE29/AS29)</f>
        <v>0</v>
      </c>
      <c r="BL29">
        <f>(1-BK29)</f>
        <v>0</v>
      </c>
      <c r="CU29">
        <f>$B$13*DS29+$C$13*DT29+$F$13*EE29*(1-EH29)</f>
        <v>0</v>
      </c>
      <c r="CV29">
        <f>CU29*CW29</f>
        <v>0</v>
      </c>
      <c r="CW29">
        <f>($B$13*$D$11+$C$13*$D$11+$F$13*((ER29+EJ29)/MAX(ER29+EJ29+ES29, 0.1)*$I$11+ES29/MAX(ER29+EJ29+ES29, 0.1)*$J$11))/($B$13+$C$13+$F$13)</f>
        <v>0</v>
      </c>
      <c r="CX29">
        <f>($B$13*$K$11+$C$13*$K$11+$F$13*((ER29+EJ29)/MAX(ER29+EJ29+ES29, 0.1)*$P$11+ES29/MAX(ER29+EJ29+ES29, 0.1)*$Q$11))/($B$13+$C$13+$F$13)</f>
        <v>0</v>
      </c>
      <c r="CY29">
        <v>5.9</v>
      </c>
      <c r="CZ29">
        <v>0.5</v>
      </c>
      <c r="DA29" t="s">
        <v>421</v>
      </c>
      <c r="DB29">
        <v>2</v>
      </c>
      <c r="DC29">
        <v>1761009678</v>
      </c>
      <c r="DD29">
        <v>421.1503333333333</v>
      </c>
      <c r="DE29">
        <v>420.1698333333333</v>
      </c>
      <c r="DF29">
        <v>24.11195833333333</v>
      </c>
      <c r="DG29">
        <v>23.953175</v>
      </c>
      <c r="DH29">
        <v>420.6878333333332</v>
      </c>
      <c r="DI29">
        <v>23.89521666666667</v>
      </c>
      <c r="DJ29">
        <v>499.968625</v>
      </c>
      <c r="DK29">
        <v>90.46520000000002</v>
      </c>
      <c r="DL29">
        <v>0.0361174625</v>
      </c>
      <c r="DM29">
        <v>30.52239166666666</v>
      </c>
      <c r="DN29">
        <v>29.9141875</v>
      </c>
      <c r="DO29">
        <v>999.9</v>
      </c>
      <c r="DP29">
        <v>0</v>
      </c>
      <c r="DQ29">
        <v>0</v>
      </c>
      <c r="DR29">
        <v>10002.55333333334</v>
      </c>
      <c r="DS29">
        <v>0</v>
      </c>
      <c r="DT29">
        <v>0.242856</v>
      </c>
      <c r="DU29">
        <v>0.9803165416666667</v>
      </c>
      <c r="DV29">
        <v>431.556</v>
      </c>
      <c r="DW29">
        <v>430.4814166666667</v>
      </c>
      <c r="DX29">
        <v>0.1587936</v>
      </c>
      <c r="DY29">
        <v>420.1698333333333</v>
      </c>
      <c r="DZ29">
        <v>23.953175</v>
      </c>
      <c r="EA29">
        <v>2.1812925</v>
      </c>
      <c r="EB29">
        <v>2.166926666666667</v>
      </c>
      <c r="EC29">
        <v>18.82555</v>
      </c>
      <c r="ED29">
        <v>18.719275</v>
      </c>
      <c r="EE29">
        <v>0.00500078</v>
      </c>
      <c r="EF29">
        <v>0</v>
      </c>
      <c r="EG29">
        <v>0</v>
      </c>
      <c r="EH29">
        <v>0</v>
      </c>
      <c r="EI29">
        <v>1135.808333333333</v>
      </c>
      <c r="EJ29">
        <v>0.00500078</v>
      </c>
      <c r="EK29">
        <v>-12.60416666666667</v>
      </c>
      <c r="EL29">
        <v>-0.1125</v>
      </c>
      <c r="EM29">
        <v>35.67945833333334</v>
      </c>
      <c r="EN29">
        <v>40.4555</v>
      </c>
      <c r="EO29">
        <v>38.3175</v>
      </c>
      <c r="EP29">
        <v>41.13254166666666</v>
      </c>
      <c r="EQ29">
        <v>38.84870833333333</v>
      </c>
      <c r="ER29">
        <v>0</v>
      </c>
      <c r="ES29">
        <v>0</v>
      </c>
      <c r="ET29">
        <v>0</v>
      </c>
      <c r="EU29">
        <v>1761009684.7</v>
      </c>
      <c r="EV29">
        <v>0</v>
      </c>
      <c r="EW29">
        <v>1136.108</v>
      </c>
      <c r="EX29">
        <v>-3.938461591034085</v>
      </c>
      <c r="EY29">
        <v>-9.976922973608351</v>
      </c>
      <c r="EZ29">
        <v>-11.684</v>
      </c>
      <c r="FA29">
        <v>15</v>
      </c>
      <c r="FB29">
        <v>1761009612</v>
      </c>
      <c r="FC29" t="s">
        <v>422</v>
      </c>
      <c r="FD29">
        <v>1761009608</v>
      </c>
      <c r="FE29">
        <v>1761009612</v>
      </c>
      <c r="FF29">
        <v>1</v>
      </c>
      <c r="FG29">
        <v>-0.999</v>
      </c>
      <c r="FH29">
        <v>-0.023</v>
      </c>
      <c r="FI29">
        <v>0.46</v>
      </c>
      <c r="FJ29">
        <v>0.202</v>
      </c>
      <c r="FK29">
        <v>420</v>
      </c>
      <c r="FL29">
        <v>23</v>
      </c>
      <c r="FM29">
        <v>0.45</v>
      </c>
      <c r="FN29">
        <v>0.14</v>
      </c>
      <c r="FO29">
        <v>0.9342889000000001</v>
      </c>
      <c r="FP29">
        <v>2.460139834896808</v>
      </c>
      <c r="FQ29">
        <v>0.3684255465298111</v>
      </c>
      <c r="FR29">
        <v>0</v>
      </c>
      <c r="FS29">
        <v>1137.194117647059</v>
      </c>
      <c r="FT29">
        <v>-18.4140565753</v>
      </c>
      <c r="FU29">
        <v>6.221827855904721</v>
      </c>
      <c r="FV29">
        <v>0</v>
      </c>
      <c r="FW29">
        <v>-0.0226011625</v>
      </c>
      <c r="FX29">
        <v>3.791336876172609</v>
      </c>
      <c r="FY29">
        <v>0.3851831962658838</v>
      </c>
      <c r="FZ29">
        <v>0</v>
      </c>
      <c r="GA29">
        <v>0</v>
      </c>
      <c r="GB29">
        <v>3</v>
      </c>
      <c r="GC29" t="s">
        <v>423</v>
      </c>
      <c r="GD29">
        <v>3.10977</v>
      </c>
      <c r="GE29">
        <v>2.72796</v>
      </c>
      <c r="GF29">
        <v>0.0881371</v>
      </c>
      <c r="GG29">
        <v>0.0879968</v>
      </c>
      <c r="GH29">
        <v>0.108317</v>
      </c>
      <c r="GI29">
        <v>0.108674</v>
      </c>
      <c r="GJ29">
        <v>23904.8</v>
      </c>
      <c r="GK29">
        <v>21738</v>
      </c>
      <c r="GL29">
        <v>26775.5</v>
      </c>
      <c r="GM29">
        <v>24045.6</v>
      </c>
      <c r="GN29">
        <v>38150.4</v>
      </c>
      <c r="GO29">
        <v>31648</v>
      </c>
      <c r="GP29">
        <v>46733.8</v>
      </c>
      <c r="GQ29">
        <v>38050</v>
      </c>
      <c r="GR29">
        <v>1.88277</v>
      </c>
      <c r="GS29">
        <v>1.84825</v>
      </c>
      <c r="GT29">
        <v>0.131492</v>
      </c>
      <c r="GU29">
        <v>0</v>
      </c>
      <c r="GV29">
        <v>27.8888</v>
      </c>
      <c r="GW29">
        <v>999.9</v>
      </c>
      <c r="GX29">
        <v>56.4</v>
      </c>
      <c r="GY29">
        <v>31.1</v>
      </c>
      <c r="GZ29">
        <v>28.2875</v>
      </c>
      <c r="HA29">
        <v>61.44</v>
      </c>
      <c r="HB29">
        <v>21.246</v>
      </c>
      <c r="HC29">
        <v>1</v>
      </c>
      <c r="HD29">
        <v>0.10389</v>
      </c>
      <c r="HE29">
        <v>-3.57816</v>
      </c>
      <c r="HF29">
        <v>20.2993</v>
      </c>
      <c r="HG29">
        <v>5.22088</v>
      </c>
      <c r="HH29">
        <v>11.98</v>
      </c>
      <c r="HI29">
        <v>4.9652</v>
      </c>
      <c r="HJ29">
        <v>3.27593</v>
      </c>
      <c r="HK29">
        <v>9999</v>
      </c>
      <c r="HL29">
        <v>9999</v>
      </c>
      <c r="HM29">
        <v>9999</v>
      </c>
      <c r="HN29">
        <v>999.9</v>
      </c>
      <c r="HO29">
        <v>1.86371</v>
      </c>
      <c r="HP29">
        <v>1.85977</v>
      </c>
      <c r="HQ29">
        <v>1.85806</v>
      </c>
      <c r="HR29">
        <v>1.85944</v>
      </c>
      <c r="HS29">
        <v>1.85959</v>
      </c>
      <c r="HT29">
        <v>1.85806</v>
      </c>
      <c r="HU29">
        <v>1.85715</v>
      </c>
      <c r="HV29">
        <v>1.8521</v>
      </c>
      <c r="HW29">
        <v>0</v>
      </c>
      <c r="HX29">
        <v>0</v>
      </c>
      <c r="HY29">
        <v>0</v>
      </c>
      <c r="HZ29">
        <v>0</v>
      </c>
      <c r="IA29" t="s">
        <v>424</v>
      </c>
      <c r="IB29" t="s">
        <v>425</v>
      </c>
      <c r="IC29" t="s">
        <v>426</v>
      </c>
      <c r="ID29" t="s">
        <v>426</v>
      </c>
      <c r="IE29" t="s">
        <v>426</v>
      </c>
      <c r="IF29" t="s">
        <v>426</v>
      </c>
      <c r="IG29">
        <v>0</v>
      </c>
      <c r="IH29">
        <v>100</v>
      </c>
      <c r="II29">
        <v>100</v>
      </c>
      <c r="IJ29">
        <v>0.462</v>
      </c>
      <c r="IK29">
        <v>0.2153</v>
      </c>
      <c r="IL29">
        <v>-0.3252250553296037</v>
      </c>
      <c r="IM29">
        <v>0.001328113201692861</v>
      </c>
      <c r="IN29">
        <v>1.538283238170363E-06</v>
      </c>
      <c r="IO29">
        <v>-5.795655626708063E-10</v>
      </c>
      <c r="IP29">
        <v>-0.04378744475094339</v>
      </c>
      <c r="IQ29">
        <v>-0.004593102289677449</v>
      </c>
      <c r="IR29">
        <v>0.0008253994458280543</v>
      </c>
      <c r="IS29">
        <v>-7.403632370499484E-06</v>
      </c>
      <c r="IT29">
        <v>2</v>
      </c>
      <c r="IU29">
        <v>1985</v>
      </c>
      <c r="IV29">
        <v>1</v>
      </c>
      <c r="IW29">
        <v>27</v>
      </c>
      <c r="IX29">
        <v>1.3</v>
      </c>
      <c r="IY29">
        <v>1.2</v>
      </c>
      <c r="IZ29">
        <v>1.11084</v>
      </c>
      <c r="JA29">
        <v>2.56958</v>
      </c>
      <c r="JB29">
        <v>1.49658</v>
      </c>
      <c r="JC29">
        <v>2.34375</v>
      </c>
      <c r="JD29">
        <v>1.54907</v>
      </c>
      <c r="JE29">
        <v>2.39502</v>
      </c>
      <c r="JF29">
        <v>33.2663</v>
      </c>
      <c r="JG29">
        <v>15.7344</v>
      </c>
      <c r="JH29">
        <v>18</v>
      </c>
      <c r="JI29">
        <v>483.882</v>
      </c>
      <c r="JJ29">
        <v>490.841</v>
      </c>
      <c r="JK29">
        <v>34.179</v>
      </c>
      <c r="JL29">
        <v>28.5263</v>
      </c>
      <c r="JM29">
        <v>29.9994</v>
      </c>
      <c r="JN29">
        <v>28.8099</v>
      </c>
      <c r="JO29">
        <v>28.8097</v>
      </c>
      <c r="JP29">
        <v>22.3416</v>
      </c>
      <c r="JQ29">
        <v>19.9892</v>
      </c>
      <c r="JR29">
        <v>62.8433</v>
      </c>
      <c r="JS29">
        <v>34.143</v>
      </c>
      <c r="JT29">
        <v>420</v>
      </c>
      <c r="JU29">
        <v>24.1687</v>
      </c>
      <c r="JV29">
        <v>102.197</v>
      </c>
      <c r="JW29">
        <v>91.7556</v>
      </c>
    </row>
    <row r="30" spans="1:283">
      <c r="A30">
        <v>12</v>
      </c>
      <c r="B30">
        <v>1761009688</v>
      </c>
      <c r="C30">
        <v>22</v>
      </c>
      <c r="D30" t="s">
        <v>447</v>
      </c>
      <c r="E30" t="s">
        <v>448</v>
      </c>
      <c r="F30">
        <v>5</v>
      </c>
      <c r="G30" t="s">
        <v>419</v>
      </c>
      <c r="H30">
        <v>1761009680</v>
      </c>
      <c r="I30">
        <f>(J30)/1000</f>
        <v>0</v>
      </c>
      <c r="J30">
        <f>1000*DJ30*AH30*(DF30-DG30)/(100*CY30*(1000-AH30*DF30))</f>
        <v>0</v>
      </c>
      <c r="K30">
        <f>DJ30*AH30*(DE30-DD30*(1000-AH30*DG30)/(1000-AH30*DF30))/(100*CY30)</f>
        <v>0</v>
      </c>
      <c r="L30">
        <f>DD30 - IF(AH30&gt;1, K30*CY30*100.0/(AJ30), 0)</f>
        <v>0</v>
      </c>
      <c r="M30">
        <f>((S30-I30/2)*L30-K30)/(S30+I30/2)</f>
        <v>0</v>
      </c>
      <c r="N30">
        <f>M30*(DK30+DL30)/1000.0</f>
        <v>0</v>
      </c>
      <c r="O30">
        <f>(DD30 - IF(AH30&gt;1, K30*CY30*100.0/(AJ30), 0))*(DK30+DL30)/1000.0</f>
        <v>0</v>
      </c>
      <c r="P30">
        <f>2.0/((1/R30-1/Q30)+SIGN(R30)*SQRT((1/R30-1/Q30)*(1/R30-1/Q30) + 4*CZ30/((CZ30+1)*(CZ30+1))*(2*1/R30*1/Q30-1/Q30*1/Q30)))</f>
        <v>0</v>
      </c>
      <c r="Q30">
        <f>IF(LEFT(DA30,1)&lt;&gt;"0",IF(LEFT(DA30,1)="1",3.0,DB30),$D$5+$E$5*(DR30*DK30/($K$5*1000))+$F$5*(DR30*DK30/($K$5*1000))*MAX(MIN(CY30,$J$5),$I$5)*MAX(MIN(CY30,$J$5),$I$5)+$G$5*MAX(MIN(CY30,$J$5),$I$5)*(DR30*DK30/($K$5*1000))+$H$5*(DR30*DK30/($K$5*1000))*(DR30*DK30/($K$5*1000)))</f>
        <v>0</v>
      </c>
      <c r="R30">
        <f>I30*(1000-(1000*0.61365*exp(17.502*V30/(240.97+V30))/(DK30+DL30)+DF30)/2)/(1000*0.61365*exp(17.502*V30/(240.97+V30))/(DK30+DL30)-DF30)</f>
        <v>0</v>
      </c>
      <c r="S30">
        <f>1/((CZ30+1)/(P30/1.6)+1/(Q30/1.37)) + CZ30/((CZ30+1)/(P30/1.6) + CZ30/(Q30/1.37))</f>
        <v>0</v>
      </c>
      <c r="T30">
        <f>(CU30*CX30)</f>
        <v>0</v>
      </c>
      <c r="U30">
        <f>(DM30+(T30+2*0.95*5.67E-8*(((DM30+$B$9)+273)^4-(DM30+273)^4)-44100*I30)/(1.84*29.3*Q30+8*0.95*5.67E-8*(DM30+273)^3))</f>
        <v>0</v>
      </c>
      <c r="V30">
        <f>($C$9*DN30+$D$9*DO30+$E$9*U30)</f>
        <v>0</v>
      </c>
      <c r="W30">
        <f>0.61365*exp(17.502*V30/(240.97+V30))</f>
        <v>0</v>
      </c>
      <c r="X30">
        <f>(Y30/Z30*100)</f>
        <v>0</v>
      </c>
      <c r="Y30">
        <f>DF30*(DK30+DL30)/1000</f>
        <v>0</v>
      </c>
      <c r="Z30">
        <f>0.61365*exp(17.502*DM30/(240.97+DM30))</f>
        <v>0</v>
      </c>
      <c r="AA30">
        <f>(W30-DF30*(DK30+DL30)/1000)</f>
        <v>0</v>
      </c>
      <c r="AB30">
        <f>(-I30*44100)</f>
        <v>0</v>
      </c>
      <c r="AC30">
        <f>2*29.3*Q30*0.92*(DM30-V30)</f>
        <v>0</v>
      </c>
      <c r="AD30">
        <f>2*0.95*5.67E-8*(((DM30+$B$9)+273)^4-(V30+273)^4)</f>
        <v>0</v>
      </c>
      <c r="AE30">
        <f>T30+AD30+AB30+AC30</f>
        <v>0</v>
      </c>
      <c r="AF30">
        <v>0</v>
      </c>
      <c r="AG30">
        <v>0</v>
      </c>
      <c r="AH30">
        <f>IF(AF30*$H$15&gt;=AJ30,1.0,(AJ30/(AJ30-AF30*$H$15)))</f>
        <v>0</v>
      </c>
      <c r="AI30">
        <f>(AH30-1)*100</f>
        <v>0</v>
      </c>
      <c r="AJ30">
        <f>MAX(0,($B$15+$C$15*DR30)/(1+$D$15*DR30)*DK30/(DM30+273)*$E$15)</f>
        <v>0</v>
      </c>
      <c r="AK30" t="s">
        <v>420</v>
      </c>
      <c r="AL30" t="s">
        <v>420</v>
      </c>
      <c r="AM30">
        <v>0</v>
      </c>
      <c r="AN30">
        <v>0</v>
      </c>
      <c r="AO30">
        <f>1-AM30/AN30</f>
        <v>0</v>
      </c>
      <c r="AP30">
        <v>0</v>
      </c>
      <c r="AQ30" t="s">
        <v>420</v>
      </c>
      <c r="AR30" t="s">
        <v>420</v>
      </c>
      <c r="AS30">
        <v>0</v>
      </c>
      <c r="AT30">
        <v>0</v>
      </c>
      <c r="AU30">
        <f>1-AS30/AT30</f>
        <v>0</v>
      </c>
      <c r="AV30">
        <v>0.5</v>
      </c>
      <c r="AW30">
        <f>CV30</f>
        <v>0</v>
      </c>
      <c r="AX30">
        <f>K30</f>
        <v>0</v>
      </c>
      <c r="AY30">
        <f>AU30*AV30*AW30</f>
        <v>0</v>
      </c>
      <c r="AZ30">
        <f>(AX30-AP30)/AW30</f>
        <v>0</v>
      </c>
      <c r="BA30">
        <f>(AN30-AT30)/AT30</f>
        <v>0</v>
      </c>
      <c r="BB30">
        <f>AM30/(AO30+AM30/AT30)</f>
        <v>0</v>
      </c>
      <c r="BC30" t="s">
        <v>420</v>
      </c>
      <c r="BD30">
        <v>0</v>
      </c>
      <c r="BE30">
        <f>IF(BD30&lt;&gt;0, BD30, BB30)</f>
        <v>0</v>
      </c>
      <c r="BF30">
        <f>1-BE30/AT30</f>
        <v>0</v>
      </c>
      <c r="BG30">
        <f>(AT30-AS30)/(AT30-BE30)</f>
        <v>0</v>
      </c>
      <c r="BH30">
        <f>(AN30-AT30)/(AN30-BE30)</f>
        <v>0</v>
      </c>
      <c r="BI30">
        <f>(AT30-AS30)/(AT30-AM30)</f>
        <v>0</v>
      </c>
      <c r="BJ30">
        <f>(AN30-AT30)/(AN30-AM30)</f>
        <v>0</v>
      </c>
      <c r="BK30">
        <f>(BG30*BE30/AS30)</f>
        <v>0</v>
      </c>
      <c r="BL30">
        <f>(1-BK30)</f>
        <v>0</v>
      </c>
      <c r="CU30">
        <f>$B$13*DS30+$C$13*DT30+$F$13*EE30*(1-EH30)</f>
        <v>0</v>
      </c>
      <c r="CV30">
        <f>CU30*CW30</f>
        <v>0</v>
      </c>
      <c r="CW30">
        <f>($B$13*$D$11+$C$13*$D$11+$F$13*((ER30+EJ30)/MAX(ER30+EJ30+ES30, 0.1)*$I$11+ES30/MAX(ER30+EJ30+ES30, 0.1)*$J$11))/($B$13+$C$13+$F$13)</f>
        <v>0</v>
      </c>
      <c r="CX30">
        <f>($B$13*$K$11+$C$13*$K$11+$F$13*((ER30+EJ30)/MAX(ER30+EJ30+ES30, 0.1)*$P$11+ES30/MAX(ER30+EJ30+ES30, 0.1)*$Q$11))/($B$13+$C$13+$F$13)</f>
        <v>0</v>
      </c>
      <c r="CY30">
        <v>5.9</v>
      </c>
      <c r="CZ30">
        <v>0.5</v>
      </c>
      <c r="DA30" t="s">
        <v>421</v>
      </c>
      <c r="DB30">
        <v>2</v>
      </c>
      <c r="DC30">
        <v>1761009680</v>
      </c>
      <c r="DD30">
        <v>421.1820833333333</v>
      </c>
      <c r="DE30">
        <v>420.067</v>
      </c>
      <c r="DF30">
        <v>24.11482083333333</v>
      </c>
      <c r="DG30">
        <v>23.89297916666667</v>
      </c>
      <c r="DH30">
        <v>420.7195416666667</v>
      </c>
      <c r="DI30">
        <v>23.89801666666667</v>
      </c>
      <c r="DJ30">
        <v>499.9884583333333</v>
      </c>
      <c r="DK30">
        <v>90.4654</v>
      </c>
      <c r="DL30">
        <v>0.0361471125</v>
      </c>
      <c r="DM30">
        <v>30.554525</v>
      </c>
      <c r="DN30">
        <v>29.94512083333333</v>
      </c>
      <c r="DO30">
        <v>999.9</v>
      </c>
      <c r="DP30">
        <v>0</v>
      </c>
      <c r="DQ30">
        <v>0</v>
      </c>
      <c r="DR30">
        <v>10005.18875</v>
      </c>
      <c r="DS30">
        <v>0</v>
      </c>
      <c r="DT30">
        <v>0.242856</v>
      </c>
      <c r="DU30">
        <v>1.114970083333333</v>
      </c>
      <c r="DV30">
        <v>431.5897916666667</v>
      </c>
      <c r="DW30">
        <v>430.349375</v>
      </c>
      <c r="DX30">
        <v>0.2218490166666667</v>
      </c>
      <c r="DY30">
        <v>420.067</v>
      </c>
      <c r="DZ30">
        <v>23.89297916666667</v>
      </c>
      <c r="EA30">
        <v>2.18155625</v>
      </c>
      <c r="EB30">
        <v>2.16148625</v>
      </c>
      <c r="EC30">
        <v>18.82749166666667</v>
      </c>
      <c r="ED30">
        <v>18.679325</v>
      </c>
      <c r="EE30">
        <v>0.00500078</v>
      </c>
      <c r="EF30">
        <v>0</v>
      </c>
      <c r="EG30">
        <v>0</v>
      </c>
      <c r="EH30">
        <v>0</v>
      </c>
      <c r="EI30">
        <v>1135.008333333333</v>
      </c>
      <c r="EJ30">
        <v>0.00500078</v>
      </c>
      <c r="EK30">
        <v>-13.4125</v>
      </c>
      <c r="EL30">
        <v>-0.325</v>
      </c>
      <c r="EM30">
        <v>35.6925</v>
      </c>
      <c r="EN30">
        <v>40.478875</v>
      </c>
      <c r="EO30">
        <v>38.33829166666666</v>
      </c>
      <c r="EP30">
        <v>41.16379166666666</v>
      </c>
      <c r="EQ30">
        <v>38.87475</v>
      </c>
      <c r="ER30">
        <v>0</v>
      </c>
      <c r="ES30">
        <v>0</v>
      </c>
      <c r="ET30">
        <v>0</v>
      </c>
      <c r="EU30">
        <v>1761009687.1</v>
      </c>
      <c r="EV30">
        <v>0</v>
      </c>
      <c r="EW30">
        <v>1135.44</v>
      </c>
      <c r="EX30">
        <v>-21.3692308064255</v>
      </c>
      <c r="EY30">
        <v>-0.6230769818350634</v>
      </c>
      <c r="EZ30">
        <v>-12.66</v>
      </c>
      <c r="FA30">
        <v>15</v>
      </c>
      <c r="FB30">
        <v>1761009612</v>
      </c>
      <c r="FC30" t="s">
        <v>422</v>
      </c>
      <c r="FD30">
        <v>1761009608</v>
      </c>
      <c r="FE30">
        <v>1761009612</v>
      </c>
      <c r="FF30">
        <v>1</v>
      </c>
      <c r="FG30">
        <v>-0.999</v>
      </c>
      <c r="FH30">
        <v>-0.023</v>
      </c>
      <c r="FI30">
        <v>0.46</v>
      </c>
      <c r="FJ30">
        <v>0.202</v>
      </c>
      <c r="FK30">
        <v>420</v>
      </c>
      <c r="FL30">
        <v>23</v>
      </c>
      <c r="FM30">
        <v>0.45</v>
      </c>
      <c r="FN30">
        <v>0.14</v>
      </c>
      <c r="FO30">
        <v>1.007606317073171</v>
      </c>
      <c r="FP30">
        <v>3.837816501742158</v>
      </c>
      <c r="FQ30">
        <v>0.4296261893086536</v>
      </c>
      <c r="FR30">
        <v>0</v>
      </c>
      <c r="FS30">
        <v>1135.905882352941</v>
      </c>
      <c r="FT30">
        <v>-10.95492747872683</v>
      </c>
      <c r="FU30">
        <v>5.599051452043432</v>
      </c>
      <c r="FV30">
        <v>0</v>
      </c>
      <c r="FW30">
        <v>0.07092247560975609</v>
      </c>
      <c r="FX30">
        <v>2.718436087108014</v>
      </c>
      <c r="FY30">
        <v>0.3167803142288804</v>
      </c>
      <c r="FZ30">
        <v>0</v>
      </c>
      <c r="GA30">
        <v>0</v>
      </c>
      <c r="GB30">
        <v>3</v>
      </c>
      <c r="GC30" t="s">
        <v>423</v>
      </c>
      <c r="GD30">
        <v>3.10987</v>
      </c>
      <c r="GE30">
        <v>2.72768</v>
      </c>
      <c r="GF30">
        <v>0.0881185</v>
      </c>
      <c r="GG30">
        <v>0.08798599999999999</v>
      </c>
      <c r="GH30">
        <v>0.108314</v>
      </c>
      <c r="GI30">
        <v>0.108943</v>
      </c>
      <c r="GJ30">
        <v>23905.3</v>
      </c>
      <c r="GK30">
        <v>21738.2</v>
      </c>
      <c r="GL30">
        <v>26775.6</v>
      </c>
      <c r="GM30">
        <v>24045.6</v>
      </c>
      <c r="GN30">
        <v>38150.6</v>
      </c>
      <c r="GO30">
        <v>31638.1</v>
      </c>
      <c r="GP30">
        <v>46733.9</v>
      </c>
      <c r="GQ30">
        <v>38049.6</v>
      </c>
      <c r="GR30">
        <v>1.88293</v>
      </c>
      <c r="GS30">
        <v>1.84815</v>
      </c>
      <c r="GT30">
        <v>0.132509</v>
      </c>
      <c r="GU30">
        <v>0</v>
      </c>
      <c r="GV30">
        <v>27.9012</v>
      </c>
      <c r="GW30">
        <v>999.9</v>
      </c>
      <c r="GX30">
        <v>56.4</v>
      </c>
      <c r="GY30">
        <v>31.1</v>
      </c>
      <c r="GZ30">
        <v>28.2892</v>
      </c>
      <c r="HA30">
        <v>61.3</v>
      </c>
      <c r="HB30">
        <v>21.0777</v>
      </c>
      <c r="HC30">
        <v>1</v>
      </c>
      <c r="HD30">
        <v>0.103661</v>
      </c>
      <c r="HE30">
        <v>-3.52978</v>
      </c>
      <c r="HF30">
        <v>20.3001</v>
      </c>
      <c r="HG30">
        <v>5.21759</v>
      </c>
      <c r="HH30">
        <v>11.98</v>
      </c>
      <c r="HI30">
        <v>4.9648</v>
      </c>
      <c r="HJ30">
        <v>3.27525</v>
      </c>
      <c r="HK30">
        <v>9999</v>
      </c>
      <c r="HL30">
        <v>9999</v>
      </c>
      <c r="HM30">
        <v>9999</v>
      </c>
      <c r="HN30">
        <v>999.9</v>
      </c>
      <c r="HO30">
        <v>1.86371</v>
      </c>
      <c r="HP30">
        <v>1.85976</v>
      </c>
      <c r="HQ30">
        <v>1.85806</v>
      </c>
      <c r="HR30">
        <v>1.85944</v>
      </c>
      <c r="HS30">
        <v>1.85959</v>
      </c>
      <c r="HT30">
        <v>1.85807</v>
      </c>
      <c r="HU30">
        <v>1.85715</v>
      </c>
      <c r="HV30">
        <v>1.8521</v>
      </c>
      <c r="HW30">
        <v>0</v>
      </c>
      <c r="HX30">
        <v>0</v>
      </c>
      <c r="HY30">
        <v>0</v>
      </c>
      <c r="HZ30">
        <v>0</v>
      </c>
      <c r="IA30" t="s">
        <v>424</v>
      </c>
      <c r="IB30" t="s">
        <v>425</v>
      </c>
      <c r="IC30" t="s">
        <v>426</v>
      </c>
      <c r="ID30" t="s">
        <v>426</v>
      </c>
      <c r="IE30" t="s">
        <v>426</v>
      </c>
      <c r="IF30" t="s">
        <v>426</v>
      </c>
      <c r="IG30">
        <v>0</v>
      </c>
      <c r="IH30">
        <v>100</v>
      </c>
      <c r="II30">
        <v>100</v>
      </c>
      <c r="IJ30">
        <v>0.462</v>
      </c>
      <c r="IK30">
        <v>0.2153</v>
      </c>
      <c r="IL30">
        <v>-0.3252250553296037</v>
      </c>
      <c r="IM30">
        <v>0.001328113201692861</v>
      </c>
      <c r="IN30">
        <v>1.538283238170363E-06</v>
      </c>
      <c r="IO30">
        <v>-5.795655626708063E-10</v>
      </c>
      <c r="IP30">
        <v>-0.04378744475094339</v>
      </c>
      <c r="IQ30">
        <v>-0.004593102289677449</v>
      </c>
      <c r="IR30">
        <v>0.0008253994458280543</v>
      </c>
      <c r="IS30">
        <v>-7.403632370499484E-06</v>
      </c>
      <c r="IT30">
        <v>2</v>
      </c>
      <c r="IU30">
        <v>1985</v>
      </c>
      <c r="IV30">
        <v>1</v>
      </c>
      <c r="IW30">
        <v>27</v>
      </c>
      <c r="IX30">
        <v>1.3</v>
      </c>
      <c r="IY30">
        <v>1.3</v>
      </c>
      <c r="IZ30">
        <v>1.11206</v>
      </c>
      <c r="JA30">
        <v>2.57568</v>
      </c>
      <c r="JB30">
        <v>1.49658</v>
      </c>
      <c r="JC30">
        <v>2.34375</v>
      </c>
      <c r="JD30">
        <v>1.54907</v>
      </c>
      <c r="JE30">
        <v>2.42554</v>
      </c>
      <c r="JF30">
        <v>33.2887</v>
      </c>
      <c r="JG30">
        <v>15.7344</v>
      </c>
      <c r="JH30">
        <v>18</v>
      </c>
      <c r="JI30">
        <v>483.959</v>
      </c>
      <c r="JJ30">
        <v>490.765</v>
      </c>
      <c r="JK30">
        <v>34.1822</v>
      </c>
      <c r="JL30">
        <v>28.5251</v>
      </c>
      <c r="JM30">
        <v>29.9994</v>
      </c>
      <c r="JN30">
        <v>28.8085</v>
      </c>
      <c r="JO30">
        <v>28.8084</v>
      </c>
      <c r="JP30">
        <v>22.3499</v>
      </c>
      <c r="JQ30">
        <v>19.6846</v>
      </c>
      <c r="JR30">
        <v>62.8433</v>
      </c>
      <c r="JS30">
        <v>34.143</v>
      </c>
      <c r="JT30">
        <v>420</v>
      </c>
      <c r="JU30">
        <v>24.1885</v>
      </c>
      <c r="JV30">
        <v>102.198</v>
      </c>
      <c r="JW30">
        <v>91.7551</v>
      </c>
    </row>
    <row r="31" spans="1:283">
      <c r="A31">
        <v>13</v>
      </c>
      <c r="B31">
        <v>1761009690</v>
      </c>
      <c r="C31">
        <v>24</v>
      </c>
      <c r="D31" t="s">
        <v>449</v>
      </c>
      <c r="E31" t="s">
        <v>450</v>
      </c>
      <c r="F31">
        <v>5</v>
      </c>
      <c r="G31" t="s">
        <v>419</v>
      </c>
      <c r="H31">
        <v>1761009682</v>
      </c>
      <c r="I31">
        <f>(J31)/1000</f>
        <v>0</v>
      </c>
      <c r="J31">
        <f>1000*DJ31*AH31*(DF31-DG31)/(100*CY31*(1000-AH31*DF31))</f>
        <v>0</v>
      </c>
      <c r="K31">
        <f>DJ31*AH31*(DE31-DD31*(1000-AH31*DG31)/(1000-AH31*DF31))/(100*CY31)</f>
        <v>0</v>
      </c>
      <c r="L31">
        <f>DD31 - IF(AH31&gt;1, K31*CY31*100.0/(AJ31), 0)</f>
        <v>0</v>
      </c>
      <c r="M31">
        <f>((S31-I31/2)*L31-K31)/(S31+I31/2)</f>
        <v>0</v>
      </c>
      <c r="N31">
        <f>M31*(DK31+DL31)/1000.0</f>
        <v>0</v>
      </c>
      <c r="O31">
        <f>(DD31 - IF(AH31&gt;1, K31*CY31*100.0/(AJ31), 0))*(DK31+DL31)/1000.0</f>
        <v>0</v>
      </c>
      <c r="P31">
        <f>2.0/((1/R31-1/Q31)+SIGN(R31)*SQRT((1/R31-1/Q31)*(1/R31-1/Q31) + 4*CZ31/((CZ31+1)*(CZ31+1))*(2*1/R31*1/Q31-1/Q31*1/Q31)))</f>
        <v>0</v>
      </c>
      <c r="Q31">
        <f>IF(LEFT(DA31,1)&lt;&gt;"0",IF(LEFT(DA31,1)="1",3.0,DB31),$D$5+$E$5*(DR31*DK31/($K$5*1000))+$F$5*(DR31*DK31/($K$5*1000))*MAX(MIN(CY31,$J$5),$I$5)*MAX(MIN(CY31,$J$5),$I$5)+$G$5*MAX(MIN(CY31,$J$5),$I$5)*(DR31*DK31/($K$5*1000))+$H$5*(DR31*DK31/($K$5*1000))*(DR31*DK31/($K$5*1000)))</f>
        <v>0</v>
      </c>
      <c r="R31">
        <f>I31*(1000-(1000*0.61365*exp(17.502*V31/(240.97+V31))/(DK31+DL31)+DF31)/2)/(1000*0.61365*exp(17.502*V31/(240.97+V31))/(DK31+DL31)-DF31)</f>
        <v>0</v>
      </c>
      <c r="S31">
        <f>1/((CZ31+1)/(P31/1.6)+1/(Q31/1.37)) + CZ31/((CZ31+1)/(P31/1.6) + CZ31/(Q31/1.37))</f>
        <v>0</v>
      </c>
      <c r="T31">
        <f>(CU31*CX31)</f>
        <v>0</v>
      </c>
      <c r="U31">
        <f>(DM31+(T31+2*0.95*5.67E-8*(((DM31+$B$9)+273)^4-(DM31+273)^4)-44100*I31)/(1.84*29.3*Q31+8*0.95*5.67E-8*(DM31+273)^3))</f>
        <v>0</v>
      </c>
      <c r="V31">
        <f>($C$9*DN31+$D$9*DO31+$E$9*U31)</f>
        <v>0</v>
      </c>
      <c r="W31">
        <f>0.61365*exp(17.502*V31/(240.97+V31))</f>
        <v>0</v>
      </c>
      <c r="X31">
        <f>(Y31/Z31*100)</f>
        <v>0</v>
      </c>
      <c r="Y31">
        <f>DF31*(DK31+DL31)/1000</f>
        <v>0</v>
      </c>
      <c r="Z31">
        <f>0.61365*exp(17.502*DM31/(240.97+DM31))</f>
        <v>0</v>
      </c>
      <c r="AA31">
        <f>(W31-DF31*(DK31+DL31)/1000)</f>
        <v>0</v>
      </c>
      <c r="AB31">
        <f>(-I31*44100)</f>
        <v>0</v>
      </c>
      <c r="AC31">
        <f>2*29.3*Q31*0.92*(DM31-V31)</f>
        <v>0</v>
      </c>
      <c r="AD31">
        <f>2*0.95*5.67E-8*(((DM31+$B$9)+273)^4-(V31+273)^4)</f>
        <v>0</v>
      </c>
      <c r="AE31">
        <f>T31+AD31+AB31+AC31</f>
        <v>0</v>
      </c>
      <c r="AF31">
        <v>0</v>
      </c>
      <c r="AG31">
        <v>0</v>
      </c>
      <c r="AH31">
        <f>IF(AF31*$H$15&gt;=AJ31,1.0,(AJ31/(AJ31-AF31*$H$15)))</f>
        <v>0</v>
      </c>
      <c r="AI31">
        <f>(AH31-1)*100</f>
        <v>0</v>
      </c>
      <c r="AJ31">
        <f>MAX(0,($B$15+$C$15*DR31)/(1+$D$15*DR31)*DK31/(DM31+273)*$E$15)</f>
        <v>0</v>
      </c>
      <c r="AK31" t="s">
        <v>420</v>
      </c>
      <c r="AL31" t="s">
        <v>420</v>
      </c>
      <c r="AM31">
        <v>0</v>
      </c>
      <c r="AN31">
        <v>0</v>
      </c>
      <c r="AO31">
        <f>1-AM31/AN31</f>
        <v>0</v>
      </c>
      <c r="AP31">
        <v>0</v>
      </c>
      <c r="AQ31" t="s">
        <v>420</v>
      </c>
      <c r="AR31" t="s">
        <v>420</v>
      </c>
      <c r="AS31">
        <v>0</v>
      </c>
      <c r="AT31">
        <v>0</v>
      </c>
      <c r="AU31">
        <f>1-AS31/AT31</f>
        <v>0</v>
      </c>
      <c r="AV31">
        <v>0.5</v>
      </c>
      <c r="AW31">
        <f>CV31</f>
        <v>0</v>
      </c>
      <c r="AX31">
        <f>K31</f>
        <v>0</v>
      </c>
      <c r="AY31">
        <f>AU31*AV31*AW31</f>
        <v>0</v>
      </c>
      <c r="AZ31">
        <f>(AX31-AP31)/AW31</f>
        <v>0</v>
      </c>
      <c r="BA31">
        <f>(AN31-AT31)/AT31</f>
        <v>0</v>
      </c>
      <c r="BB31">
        <f>AM31/(AO31+AM31/AT31)</f>
        <v>0</v>
      </c>
      <c r="BC31" t="s">
        <v>420</v>
      </c>
      <c r="BD31">
        <v>0</v>
      </c>
      <c r="BE31">
        <f>IF(BD31&lt;&gt;0, BD31, BB31)</f>
        <v>0</v>
      </c>
      <c r="BF31">
        <f>1-BE31/AT31</f>
        <v>0</v>
      </c>
      <c r="BG31">
        <f>(AT31-AS31)/(AT31-BE31)</f>
        <v>0</v>
      </c>
      <c r="BH31">
        <f>(AN31-AT31)/(AN31-BE31)</f>
        <v>0</v>
      </c>
      <c r="BI31">
        <f>(AT31-AS31)/(AT31-AM31)</f>
        <v>0</v>
      </c>
      <c r="BJ31">
        <f>(AN31-AT31)/(AN31-AM31)</f>
        <v>0</v>
      </c>
      <c r="BK31">
        <f>(BG31*BE31/AS31)</f>
        <v>0</v>
      </c>
      <c r="BL31">
        <f>(1-BK31)</f>
        <v>0</v>
      </c>
      <c r="CU31">
        <f>$B$13*DS31+$C$13*DT31+$F$13*EE31*(1-EH31)</f>
        <v>0</v>
      </c>
      <c r="CV31">
        <f>CU31*CW31</f>
        <v>0</v>
      </c>
      <c r="CW31">
        <f>($B$13*$D$11+$C$13*$D$11+$F$13*((ER31+EJ31)/MAX(ER31+EJ31+ES31, 0.1)*$I$11+ES31/MAX(ER31+EJ31+ES31, 0.1)*$J$11))/($B$13+$C$13+$F$13)</f>
        <v>0</v>
      </c>
      <c r="CX31">
        <f>($B$13*$K$11+$C$13*$K$11+$F$13*((ER31+EJ31)/MAX(ER31+EJ31+ES31, 0.1)*$P$11+ES31/MAX(ER31+EJ31+ES31, 0.1)*$Q$11))/($B$13+$C$13+$F$13)</f>
        <v>0</v>
      </c>
      <c r="CY31">
        <v>5.9</v>
      </c>
      <c r="CZ31">
        <v>0.5</v>
      </c>
      <c r="DA31" t="s">
        <v>421</v>
      </c>
      <c r="DB31">
        <v>2</v>
      </c>
      <c r="DC31">
        <v>1761009682</v>
      </c>
      <c r="DD31">
        <v>421.1830833333333</v>
      </c>
      <c r="DE31">
        <v>419.9447500000001</v>
      </c>
      <c r="DF31">
        <v>24.10710416666667</v>
      </c>
      <c r="DG31">
        <v>23.8568</v>
      </c>
      <c r="DH31">
        <v>420.7205833333333</v>
      </c>
      <c r="DI31">
        <v>23.8904625</v>
      </c>
      <c r="DJ31">
        <v>500.0161249999999</v>
      </c>
      <c r="DK31">
        <v>90.46537083333334</v>
      </c>
      <c r="DL31">
        <v>0.03614140833333334</v>
      </c>
      <c r="DM31">
        <v>30.58620416666666</v>
      </c>
      <c r="DN31">
        <v>29.97495</v>
      </c>
      <c r="DO31">
        <v>999.9</v>
      </c>
      <c r="DP31">
        <v>0</v>
      </c>
      <c r="DQ31">
        <v>0</v>
      </c>
      <c r="DR31">
        <v>10005.5</v>
      </c>
      <c r="DS31">
        <v>0</v>
      </c>
      <c r="DT31">
        <v>0.242856</v>
      </c>
      <c r="DU31">
        <v>1.238227041666667</v>
      </c>
      <c r="DV31">
        <v>431.5874166666667</v>
      </c>
      <c r="DW31">
        <v>430.2081666666666</v>
      </c>
      <c r="DX31">
        <v>0.2503042875</v>
      </c>
      <c r="DY31">
        <v>419.9447500000001</v>
      </c>
      <c r="DZ31">
        <v>23.8568</v>
      </c>
      <c r="EA31">
        <v>2.180857083333333</v>
      </c>
      <c r="EB31">
        <v>2.158212916666667</v>
      </c>
      <c r="EC31">
        <v>18.82235833333333</v>
      </c>
      <c r="ED31">
        <v>18.6552875</v>
      </c>
      <c r="EE31">
        <v>0.00500078</v>
      </c>
      <c r="EF31">
        <v>0</v>
      </c>
      <c r="EG31">
        <v>0</v>
      </c>
      <c r="EH31">
        <v>0</v>
      </c>
      <c r="EI31">
        <v>1135.3125</v>
      </c>
      <c r="EJ31">
        <v>0.00500078</v>
      </c>
      <c r="EK31">
        <v>-14.025</v>
      </c>
      <c r="EL31">
        <v>-0.3041666666666666</v>
      </c>
      <c r="EM31">
        <v>35.70554166666667</v>
      </c>
      <c r="EN31">
        <v>40.49708333333333</v>
      </c>
      <c r="EO31">
        <v>38.44508333333334</v>
      </c>
      <c r="EP31">
        <v>41.189875</v>
      </c>
      <c r="EQ31">
        <v>38.88516666666666</v>
      </c>
      <c r="ER31">
        <v>0</v>
      </c>
      <c r="ES31">
        <v>0</v>
      </c>
      <c r="ET31">
        <v>0</v>
      </c>
      <c r="EU31">
        <v>1761009688.9</v>
      </c>
      <c r="EV31">
        <v>0</v>
      </c>
      <c r="EW31">
        <v>1135.592307692308</v>
      </c>
      <c r="EX31">
        <v>-23.93162403152386</v>
      </c>
      <c r="EY31">
        <v>-7.148717978688802</v>
      </c>
      <c r="EZ31">
        <v>-14.14230769230769</v>
      </c>
      <c r="FA31">
        <v>15</v>
      </c>
      <c r="FB31">
        <v>1761009612</v>
      </c>
      <c r="FC31" t="s">
        <v>422</v>
      </c>
      <c r="FD31">
        <v>1761009608</v>
      </c>
      <c r="FE31">
        <v>1761009612</v>
      </c>
      <c r="FF31">
        <v>1</v>
      </c>
      <c r="FG31">
        <v>-0.999</v>
      </c>
      <c r="FH31">
        <v>-0.023</v>
      </c>
      <c r="FI31">
        <v>0.46</v>
      </c>
      <c r="FJ31">
        <v>0.202</v>
      </c>
      <c r="FK31">
        <v>420</v>
      </c>
      <c r="FL31">
        <v>23</v>
      </c>
      <c r="FM31">
        <v>0.45</v>
      </c>
      <c r="FN31">
        <v>0.14</v>
      </c>
      <c r="FO31">
        <v>1.066376675</v>
      </c>
      <c r="FP31">
        <v>4.370329767354597</v>
      </c>
      <c r="FQ31">
        <v>0.4483705241085428</v>
      </c>
      <c r="FR31">
        <v>0</v>
      </c>
      <c r="FS31">
        <v>1135.538235294118</v>
      </c>
      <c r="FT31">
        <v>-13.83804435594573</v>
      </c>
      <c r="FU31">
        <v>5.692565569948755</v>
      </c>
      <c r="FV31">
        <v>0</v>
      </c>
      <c r="FW31">
        <v>0.1374323625</v>
      </c>
      <c r="FX31">
        <v>1.763959514071295</v>
      </c>
      <c r="FY31">
        <v>0.2447724805981002</v>
      </c>
      <c r="FZ31">
        <v>0</v>
      </c>
      <c r="GA31">
        <v>0</v>
      </c>
      <c r="GB31">
        <v>3</v>
      </c>
      <c r="GC31" t="s">
        <v>423</v>
      </c>
      <c r="GD31">
        <v>3.10992</v>
      </c>
      <c r="GE31">
        <v>2.72756</v>
      </c>
      <c r="GF31">
        <v>0.08810469999999999</v>
      </c>
      <c r="GG31">
        <v>0.0879958</v>
      </c>
      <c r="GH31">
        <v>0.10837</v>
      </c>
      <c r="GI31">
        <v>0.109261</v>
      </c>
      <c r="GJ31">
        <v>23905.7</v>
      </c>
      <c r="GK31">
        <v>21738</v>
      </c>
      <c r="GL31">
        <v>26775.6</v>
      </c>
      <c r="GM31">
        <v>24045.6</v>
      </c>
      <c r="GN31">
        <v>38148.3</v>
      </c>
      <c r="GO31">
        <v>31626.6</v>
      </c>
      <c r="GP31">
        <v>46734</v>
      </c>
      <c r="GQ31">
        <v>38049.6</v>
      </c>
      <c r="GR31">
        <v>1.883</v>
      </c>
      <c r="GS31">
        <v>1.84818</v>
      </c>
      <c r="GT31">
        <v>0.133339</v>
      </c>
      <c r="GU31">
        <v>0</v>
      </c>
      <c r="GV31">
        <v>27.9143</v>
      </c>
      <c r="GW31">
        <v>999.9</v>
      </c>
      <c r="GX31">
        <v>56.4</v>
      </c>
      <c r="GY31">
        <v>31.1</v>
      </c>
      <c r="GZ31">
        <v>28.2901</v>
      </c>
      <c r="HA31">
        <v>61.28</v>
      </c>
      <c r="HB31">
        <v>21.234</v>
      </c>
      <c r="HC31">
        <v>1</v>
      </c>
      <c r="HD31">
        <v>0.10345</v>
      </c>
      <c r="HE31">
        <v>-1.89166</v>
      </c>
      <c r="HF31">
        <v>20.2996</v>
      </c>
      <c r="HG31">
        <v>5.21819</v>
      </c>
      <c r="HH31">
        <v>11.98</v>
      </c>
      <c r="HI31">
        <v>4.965</v>
      </c>
      <c r="HJ31">
        <v>3.27525</v>
      </c>
      <c r="HK31">
        <v>9999</v>
      </c>
      <c r="HL31">
        <v>9999</v>
      </c>
      <c r="HM31">
        <v>9999</v>
      </c>
      <c r="HN31">
        <v>999.9</v>
      </c>
      <c r="HO31">
        <v>1.86371</v>
      </c>
      <c r="HP31">
        <v>1.85976</v>
      </c>
      <c r="HQ31">
        <v>1.85806</v>
      </c>
      <c r="HR31">
        <v>1.85944</v>
      </c>
      <c r="HS31">
        <v>1.85959</v>
      </c>
      <c r="HT31">
        <v>1.85806</v>
      </c>
      <c r="HU31">
        <v>1.85715</v>
      </c>
      <c r="HV31">
        <v>1.85211</v>
      </c>
      <c r="HW31">
        <v>0</v>
      </c>
      <c r="HX31">
        <v>0</v>
      </c>
      <c r="HY31">
        <v>0</v>
      </c>
      <c r="HZ31">
        <v>0</v>
      </c>
      <c r="IA31" t="s">
        <v>424</v>
      </c>
      <c r="IB31" t="s">
        <v>425</v>
      </c>
      <c r="IC31" t="s">
        <v>426</v>
      </c>
      <c r="ID31" t="s">
        <v>426</v>
      </c>
      <c r="IE31" t="s">
        <v>426</v>
      </c>
      <c r="IF31" t="s">
        <v>426</v>
      </c>
      <c r="IG31">
        <v>0</v>
      </c>
      <c r="IH31">
        <v>100</v>
      </c>
      <c r="II31">
        <v>100</v>
      </c>
      <c r="IJ31">
        <v>0.462</v>
      </c>
      <c r="IK31">
        <v>0.2157</v>
      </c>
      <c r="IL31">
        <v>-0.3252250553296037</v>
      </c>
      <c r="IM31">
        <v>0.001328113201692861</v>
      </c>
      <c r="IN31">
        <v>1.538283238170363E-06</v>
      </c>
      <c r="IO31">
        <v>-5.795655626708063E-10</v>
      </c>
      <c r="IP31">
        <v>-0.04378744475094339</v>
      </c>
      <c r="IQ31">
        <v>-0.004593102289677449</v>
      </c>
      <c r="IR31">
        <v>0.0008253994458280543</v>
      </c>
      <c r="IS31">
        <v>-7.403632370499484E-06</v>
      </c>
      <c r="IT31">
        <v>2</v>
      </c>
      <c r="IU31">
        <v>1985</v>
      </c>
      <c r="IV31">
        <v>1</v>
      </c>
      <c r="IW31">
        <v>27</v>
      </c>
      <c r="IX31">
        <v>1.4</v>
      </c>
      <c r="IY31">
        <v>1.3</v>
      </c>
      <c r="IZ31">
        <v>1.11206</v>
      </c>
      <c r="JA31">
        <v>2.56958</v>
      </c>
      <c r="JB31">
        <v>1.49658</v>
      </c>
      <c r="JC31">
        <v>2.34497</v>
      </c>
      <c r="JD31">
        <v>1.54907</v>
      </c>
      <c r="JE31">
        <v>2.39502</v>
      </c>
      <c r="JF31">
        <v>33.2663</v>
      </c>
      <c r="JG31">
        <v>15.7256</v>
      </c>
      <c r="JH31">
        <v>18</v>
      </c>
      <c r="JI31">
        <v>483.99</v>
      </c>
      <c r="JJ31">
        <v>490.771</v>
      </c>
      <c r="JK31">
        <v>34.1724</v>
      </c>
      <c r="JL31">
        <v>28.5241</v>
      </c>
      <c r="JM31">
        <v>29.9995</v>
      </c>
      <c r="JN31">
        <v>28.8069</v>
      </c>
      <c r="JO31">
        <v>28.8073</v>
      </c>
      <c r="JP31">
        <v>22.3577</v>
      </c>
      <c r="JQ31">
        <v>19.6846</v>
      </c>
      <c r="JR31">
        <v>62.8433</v>
      </c>
      <c r="JS31">
        <v>32.7639</v>
      </c>
      <c r="JT31">
        <v>420</v>
      </c>
      <c r="JU31">
        <v>24.1912</v>
      </c>
      <c r="JV31">
        <v>102.198</v>
      </c>
      <c r="JW31">
        <v>91.75490000000001</v>
      </c>
    </row>
    <row r="32" spans="1:283">
      <c r="A32">
        <v>14</v>
      </c>
      <c r="B32">
        <v>1761009692</v>
      </c>
      <c r="C32">
        <v>26</v>
      </c>
      <c r="D32" t="s">
        <v>451</v>
      </c>
      <c r="E32" t="s">
        <v>452</v>
      </c>
      <c r="F32">
        <v>5</v>
      </c>
      <c r="G32" t="s">
        <v>419</v>
      </c>
      <c r="H32">
        <v>1761009684</v>
      </c>
      <c r="I32">
        <f>(J32)/1000</f>
        <v>0</v>
      </c>
      <c r="J32">
        <f>1000*DJ32*AH32*(DF32-DG32)/(100*CY32*(1000-AH32*DF32))</f>
        <v>0</v>
      </c>
      <c r="K32">
        <f>DJ32*AH32*(DE32-DD32*(1000-AH32*DG32)/(1000-AH32*DF32))/(100*CY32)</f>
        <v>0</v>
      </c>
      <c r="L32">
        <f>DD32 - IF(AH32&gt;1, K32*CY32*100.0/(AJ32), 0)</f>
        <v>0</v>
      </c>
      <c r="M32">
        <f>((S32-I32/2)*L32-K32)/(S32+I32/2)</f>
        <v>0</v>
      </c>
      <c r="N32">
        <f>M32*(DK32+DL32)/1000.0</f>
        <v>0</v>
      </c>
      <c r="O32">
        <f>(DD32 - IF(AH32&gt;1, K32*CY32*100.0/(AJ32), 0))*(DK32+DL32)/1000.0</f>
        <v>0</v>
      </c>
      <c r="P32">
        <f>2.0/((1/R32-1/Q32)+SIGN(R32)*SQRT((1/R32-1/Q32)*(1/R32-1/Q32) + 4*CZ32/((CZ32+1)*(CZ32+1))*(2*1/R32*1/Q32-1/Q32*1/Q32)))</f>
        <v>0</v>
      </c>
      <c r="Q32">
        <f>IF(LEFT(DA32,1)&lt;&gt;"0",IF(LEFT(DA32,1)="1",3.0,DB32),$D$5+$E$5*(DR32*DK32/($K$5*1000))+$F$5*(DR32*DK32/($K$5*1000))*MAX(MIN(CY32,$J$5),$I$5)*MAX(MIN(CY32,$J$5),$I$5)+$G$5*MAX(MIN(CY32,$J$5),$I$5)*(DR32*DK32/($K$5*1000))+$H$5*(DR32*DK32/($K$5*1000))*(DR32*DK32/($K$5*1000)))</f>
        <v>0</v>
      </c>
      <c r="R32">
        <f>I32*(1000-(1000*0.61365*exp(17.502*V32/(240.97+V32))/(DK32+DL32)+DF32)/2)/(1000*0.61365*exp(17.502*V32/(240.97+V32))/(DK32+DL32)-DF32)</f>
        <v>0</v>
      </c>
      <c r="S32">
        <f>1/((CZ32+1)/(P32/1.6)+1/(Q32/1.37)) + CZ32/((CZ32+1)/(P32/1.6) + CZ32/(Q32/1.37))</f>
        <v>0</v>
      </c>
      <c r="T32">
        <f>(CU32*CX32)</f>
        <v>0</v>
      </c>
      <c r="U32">
        <f>(DM32+(T32+2*0.95*5.67E-8*(((DM32+$B$9)+273)^4-(DM32+273)^4)-44100*I32)/(1.84*29.3*Q32+8*0.95*5.67E-8*(DM32+273)^3))</f>
        <v>0</v>
      </c>
      <c r="V32">
        <f>($C$9*DN32+$D$9*DO32+$E$9*U32)</f>
        <v>0</v>
      </c>
      <c r="W32">
        <f>0.61365*exp(17.502*V32/(240.97+V32))</f>
        <v>0</v>
      </c>
      <c r="X32">
        <f>(Y32/Z32*100)</f>
        <v>0</v>
      </c>
      <c r="Y32">
        <f>DF32*(DK32+DL32)/1000</f>
        <v>0</v>
      </c>
      <c r="Z32">
        <f>0.61365*exp(17.502*DM32/(240.97+DM32))</f>
        <v>0</v>
      </c>
      <c r="AA32">
        <f>(W32-DF32*(DK32+DL32)/1000)</f>
        <v>0</v>
      </c>
      <c r="AB32">
        <f>(-I32*44100)</f>
        <v>0</v>
      </c>
      <c r="AC32">
        <f>2*29.3*Q32*0.92*(DM32-V32)</f>
        <v>0</v>
      </c>
      <c r="AD32">
        <f>2*0.95*5.67E-8*(((DM32+$B$9)+273)^4-(V32+273)^4)</f>
        <v>0</v>
      </c>
      <c r="AE32">
        <f>T32+AD32+AB32+AC32</f>
        <v>0</v>
      </c>
      <c r="AF32">
        <v>0</v>
      </c>
      <c r="AG32">
        <v>0</v>
      </c>
      <c r="AH32">
        <f>IF(AF32*$H$15&gt;=AJ32,1.0,(AJ32/(AJ32-AF32*$H$15)))</f>
        <v>0</v>
      </c>
      <c r="AI32">
        <f>(AH32-1)*100</f>
        <v>0</v>
      </c>
      <c r="AJ32">
        <f>MAX(0,($B$15+$C$15*DR32)/(1+$D$15*DR32)*DK32/(DM32+273)*$E$15)</f>
        <v>0</v>
      </c>
      <c r="AK32" t="s">
        <v>420</v>
      </c>
      <c r="AL32" t="s">
        <v>420</v>
      </c>
      <c r="AM32">
        <v>0</v>
      </c>
      <c r="AN32">
        <v>0</v>
      </c>
      <c r="AO32">
        <f>1-AM32/AN32</f>
        <v>0</v>
      </c>
      <c r="AP32">
        <v>0</v>
      </c>
      <c r="AQ32" t="s">
        <v>420</v>
      </c>
      <c r="AR32" t="s">
        <v>420</v>
      </c>
      <c r="AS32">
        <v>0</v>
      </c>
      <c r="AT32">
        <v>0</v>
      </c>
      <c r="AU32">
        <f>1-AS32/AT32</f>
        <v>0</v>
      </c>
      <c r="AV32">
        <v>0.5</v>
      </c>
      <c r="AW32">
        <f>CV32</f>
        <v>0</v>
      </c>
      <c r="AX32">
        <f>K32</f>
        <v>0</v>
      </c>
      <c r="AY32">
        <f>AU32*AV32*AW32</f>
        <v>0</v>
      </c>
      <c r="AZ32">
        <f>(AX32-AP32)/AW32</f>
        <v>0</v>
      </c>
      <c r="BA32">
        <f>(AN32-AT32)/AT32</f>
        <v>0</v>
      </c>
      <c r="BB32">
        <f>AM32/(AO32+AM32/AT32)</f>
        <v>0</v>
      </c>
      <c r="BC32" t="s">
        <v>420</v>
      </c>
      <c r="BD32">
        <v>0</v>
      </c>
      <c r="BE32">
        <f>IF(BD32&lt;&gt;0, BD32, BB32)</f>
        <v>0</v>
      </c>
      <c r="BF32">
        <f>1-BE32/AT32</f>
        <v>0</v>
      </c>
      <c r="BG32">
        <f>(AT32-AS32)/(AT32-BE32)</f>
        <v>0</v>
      </c>
      <c r="BH32">
        <f>(AN32-AT32)/(AN32-BE32)</f>
        <v>0</v>
      </c>
      <c r="BI32">
        <f>(AT32-AS32)/(AT32-AM32)</f>
        <v>0</v>
      </c>
      <c r="BJ32">
        <f>(AN32-AT32)/(AN32-AM32)</f>
        <v>0</v>
      </c>
      <c r="BK32">
        <f>(BG32*BE32/AS32)</f>
        <v>0</v>
      </c>
      <c r="BL32">
        <f>(1-BK32)</f>
        <v>0</v>
      </c>
      <c r="CU32">
        <f>$B$13*DS32+$C$13*DT32+$F$13*EE32*(1-EH32)</f>
        <v>0</v>
      </c>
      <c r="CV32">
        <f>CU32*CW32</f>
        <v>0</v>
      </c>
      <c r="CW32">
        <f>($B$13*$D$11+$C$13*$D$11+$F$13*((ER32+EJ32)/MAX(ER32+EJ32+ES32, 0.1)*$I$11+ES32/MAX(ER32+EJ32+ES32, 0.1)*$J$11))/($B$13+$C$13+$F$13)</f>
        <v>0</v>
      </c>
      <c r="CX32">
        <f>($B$13*$K$11+$C$13*$K$11+$F$13*((ER32+EJ32)/MAX(ER32+EJ32+ES32, 0.1)*$P$11+ES32/MAX(ER32+EJ32+ES32, 0.1)*$Q$11))/($B$13+$C$13+$F$13)</f>
        <v>0</v>
      </c>
      <c r="CY32">
        <v>5.9</v>
      </c>
      <c r="CZ32">
        <v>0.5</v>
      </c>
      <c r="DA32" t="s">
        <v>421</v>
      </c>
      <c r="DB32">
        <v>2</v>
      </c>
      <c r="DC32">
        <v>1761009684</v>
      </c>
      <c r="DD32">
        <v>421.1542083333334</v>
      </c>
      <c r="DE32">
        <v>419.817625</v>
      </c>
      <c r="DF32">
        <v>24.09634583333333</v>
      </c>
      <c r="DG32">
        <v>23.850225</v>
      </c>
      <c r="DH32">
        <v>420.6917083333333</v>
      </c>
      <c r="DI32">
        <v>23.87994166666667</v>
      </c>
      <c r="DJ32">
        <v>500.0375833333333</v>
      </c>
      <c r="DK32">
        <v>90.46526249999999</v>
      </c>
      <c r="DL32">
        <v>0.03607084583333334</v>
      </c>
      <c r="DM32">
        <v>30.6170875</v>
      </c>
      <c r="DN32">
        <v>30.00410416666666</v>
      </c>
      <c r="DO32">
        <v>999.9</v>
      </c>
      <c r="DP32">
        <v>0</v>
      </c>
      <c r="DQ32">
        <v>0</v>
      </c>
      <c r="DR32">
        <v>10003.675</v>
      </c>
      <c r="DS32">
        <v>0</v>
      </c>
      <c r="DT32">
        <v>0.242856</v>
      </c>
      <c r="DU32">
        <v>1.336423625</v>
      </c>
      <c r="DV32">
        <v>431.5530416666667</v>
      </c>
      <c r="DW32">
        <v>430.0750416666667</v>
      </c>
      <c r="DX32">
        <v>0.2461205375</v>
      </c>
      <c r="DY32">
        <v>419.817625</v>
      </c>
      <c r="DZ32">
        <v>23.850225</v>
      </c>
      <c r="EA32">
        <v>2.179882083333334</v>
      </c>
      <c r="EB32">
        <v>2.157615833333333</v>
      </c>
      <c r="EC32">
        <v>18.81520416666666</v>
      </c>
      <c r="ED32">
        <v>18.6509</v>
      </c>
      <c r="EE32">
        <v>0.00500078</v>
      </c>
      <c r="EF32">
        <v>0</v>
      </c>
      <c r="EG32">
        <v>0</v>
      </c>
      <c r="EH32">
        <v>0</v>
      </c>
      <c r="EI32">
        <v>1135.833333333333</v>
      </c>
      <c r="EJ32">
        <v>0.00500078</v>
      </c>
      <c r="EK32">
        <v>-15.45</v>
      </c>
      <c r="EL32">
        <v>-0.1833333333333333</v>
      </c>
      <c r="EM32">
        <v>35.71858333333333</v>
      </c>
      <c r="EN32">
        <v>40.51270833333333</v>
      </c>
      <c r="EO32">
        <v>38.45029166666666</v>
      </c>
      <c r="EP32">
        <v>41.22375</v>
      </c>
      <c r="EQ32">
        <v>38.906</v>
      </c>
      <c r="ER32">
        <v>0</v>
      </c>
      <c r="ES32">
        <v>0</v>
      </c>
      <c r="ET32">
        <v>0</v>
      </c>
      <c r="EU32">
        <v>1761009690.7</v>
      </c>
      <c r="EV32">
        <v>0</v>
      </c>
      <c r="EW32">
        <v>1134.888</v>
      </c>
      <c r="EX32">
        <v>-25.00769271300323</v>
      </c>
      <c r="EY32">
        <v>-7.076922911864096</v>
      </c>
      <c r="EZ32">
        <v>-14.48</v>
      </c>
      <c r="FA32">
        <v>15</v>
      </c>
      <c r="FB32">
        <v>1761009612</v>
      </c>
      <c r="FC32" t="s">
        <v>422</v>
      </c>
      <c r="FD32">
        <v>1761009608</v>
      </c>
      <c r="FE32">
        <v>1761009612</v>
      </c>
      <c r="FF32">
        <v>1</v>
      </c>
      <c r="FG32">
        <v>-0.999</v>
      </c>
      <c r="FH32">
        <v>-0.023</v>
      </c>
      <c r="FI32">
        <v>0.46</v>
      </c>
      <c r="FJ32">
        <v>0.202</v>
      </c>
      <c r="FK32">
        <v>420</v>
      </c>
      <c r="FL32">
        <v>23</v>
      </c>
      <c r="FM32">
        <v>0.45</v>
      </c>
      <c r="FN32">
        <v>0.14</v>
      </c>
      <c r="FO32">
        <v>1.148864951219512</v>
      </c>
      <c r="FP32">
        <v>3.792918041811848</v>
      </c>
      <c r="FQ32">
        <v>0.4257877364551583</v>
      </c>
      <c r="FR32">
        <v>0</v>
      </c>
      <c r="FS32">
        <v>1135.608823529412</v>
      </c>
      <c r="FT32">
        <v>-5.755538723579833</v>
      </c>
      <c r="FU32">
        <v>6.513848038062885</v>
      </c>
      <c r="FV32">
        <v>0</v>
      </c>
      <c r="FW32">
        <v>0.177637143902439</v>
      </c>
      <c r="FX32">
        <v>0.5020010153310107</v>
      </c>
      <c r="FY32">
        <v>0.1774669530380125</v>
      </c>
      <c r="FZ32">
        <v>0</v>
      </c>
      <c r="GA32">
        <v>0</v>
      </c>
      <c r="GB32">
        <v>3</v>
      </c>
      <c r="GC32" t="s">
        <v>423</v>
      </c>
      <c r="GD32">
        <v>3.10978</v>
      </c>
      <c r="GE32">
        <v>2.72745</v>
      </c>
      <c r="GF32">
        <v>0.0880946</v>
      </c>
      <c r="GG32">
        <v>0.0880085</v>
      </c>
      <c r="GH32">
        <v>0.108487</v>
      </c>
      <c r="GI32">
        <v>0.10956</v>
      </c>
      <c r="GJ32">
        <v>23906</v>
      </c>
      <c r="GK32">
        <v>21737.6</v>
      </c>
      <c r="GL32">
        <v>26775.6</v>
      </c>
      <c r="GM32">
        <v>24045.5</v>
      </c>
      <c r="GN32">
        <v>38143.1</v>
      </c>
      <c r="GO32">
        <v>31615.7</v>
      </c>
      <c r="GP32">
        <v>46733.9</v>
      </c>
      <c r="GQ32">
        <v>38049.2</v>
      </c>
      <c r="GR32">
        <v>1.8823</v>
      </c>
      <c r="GS32">
        <v>1.84868</v>
      </c>
      <c r="GT32">
        <v>0.134472</v>
      </c>
      <c r="GU32">
        <v>0</v>
      </c>
      <c r="GV32">
        <v>27.928</v>
      </c>
      <c r="GW32">
        <v>999.9</v>
      </c>
      <c r="GX32">
        <v>56.4</v>
      </c>
      <c r="GY32">
        <v>31.1</v>
      </c>
      <c r="GZ32">
        <v>28.2875</v>
      </c>
      <c r="HA32">
        <v>61.26</v>
      </c>
      <c r="HB32">
        <v>21.0617</v>
      </c>
      <c r="HC32">
        <v>1</v>
      </c>
      <c r="HD32">
        <v>0.104949</v>
      </c>
      <c r="HE32">
        <v>0.845534</v>
      </c>
      <c r="HF32">
        <v>20.3057</v>
      </c>
      <c r="HG32">
        <v>5.21819</v>
      </c>
      <c r="HH32">
        <v>11.98</v>
      </c>
      <c r="HI32">
        <v>4.9649</v>
      </c>
      <c r="HJ32">
        <v>3.2753</v>
      </c>
      <c r="HK32">
        <v>9999</v>
      </c>
      <c r="HL32">
        <v>9999</v>
      </c>
      <c r="HM32">
        <v>9999</v>
      </c>
      <c r="HN32">
        <v>999.9</v>
      </c>
      <c r="HO32">
        <v>1.8637</v>
      </c>
      <c r="HP32">
        <v>1.85977</v>
      </c>
      <c r="HQ32">
        <v>1.85806</v>
      </c>
      <c r="HR32">
        <v>1.85944</v>
      </c>
      <c r="HS32">
        <v>1.85959</v>
      </c>
      <c r="HT32">
        <v>1.85806</v>
      </c>
      <c r="HU32">
        <v>1.85715</v>
      </c>
      <c r="HV32">
        <v>1.85211</v>
      </c>
      <c r="HW32">
        <v>0</v>
      </c>
      <c r="HX32">
        <v>0</v>
      </c>
      <c r="HY32">
        <v>0</v>
      </c>
      <c r="HZ32">
        <v>0</v>
      </c>
      <c r="IA32" t="s">
        <v>424</v>
      </c>
      <c r="IB32" t="s">
        <v>425</v>
      </c>
      <c r="IC32" t="s">
        <v>426</v>
      </c>
      <c r="ID32" t="s">
        <v>426</v>
      </c>
      <c r="IE32" t="s">
        <v>426</v>
      </c>
      <c r="IF32" t="s">
        <v>426</v>
      </c>
      <c r="IG32">
        <v>0</v>
      </c>
      <c r="IH32">
        <v>100</v>
      </c>
      <c r="II32">
        <v>100</v>
      </c>
      <c r="IJ32">
        <v>0.462</v>
      </c>
      <c r="IK32">
        <v>0.2165</v>
      </c>
      <c r="IL32">
        <v>-0.3252250553296037</v>
      </c>
      <c r="IM32">
        <v>0.001328113201692861</v>
      </c>
      <c r="IN32">
        <v>1.538283238170363E-06</v>
      </c>
      <c r="IO32">
        <v>-5.795655626708063E-10</v>
      </c>
      <c r="IP32">
        <v>-0.04378744475094339</v>
      </c>
      <c r="IQ32">
        <v>-0.004593102289677449</v>
      </c>
      <c r="IR32">
        <v>0.0008253994458280543</v>
      </c>
      <c r="IS32">
        <v>-7.403632370499484E-06</v>
      </c>
      <c r="IT32">
        <v>2</v>
      </c>
      <c r="IU32">
        <v>1985</v>
      </c>
      <c r="IV32">
        <v>1</v>
      </c>
      <c r="IW32">
        <v>27</v>
      </c>
      <c r="IX32">
        <v>1.4</v>
      </c>
      <c r="IY32">
        <v>1.3</v>
      </c>
      <c r="IZ32">
        <v>1.11206</v>
      </c>
      <c r="JA32">
        <v>2.57324</v>
      </c>
      <c r="JB32">
        <v>1.49658</v>
      </c>
      <c r="JC32">
        <v>2.34375</v>
      </c>
      <c r="JD32">
        <v>1.54907</v>
      </c>
      <c r="JE32">
        <v>2.45117</v>
      </c>
      <c r="JF32">
        <v>33.2887</v>
      </c>
      <c r="JG32">
        <v>15.7694</v>
      </c>
      <c r="JH32">
        <v>18</v>
      </c>
      <c r="JI32">
        <v>483.573</v>
      </c>
      <c r="JJ32">
        <v>491.1</v>
      </c>
      <c r="JK32">
        <v>33.8735</v>
      </c>
      <c r="JL32">
        <v>28.5239</v>
      </c>
      <c r="JM32">
        <v>30.0009</v>
      </c>
      <c r="JN32">
        <v>28.8058</v>
      </c>
      <c r="JO32">
        <v>28.8072</v>
      </c>
      <c r="JP32">
        <v>22.3634</v>
      </c>
      <c r="JQ32">
        <v>19.3971</v>
      </c>
      <c r="JR32">
        <v>62.8433</v>
      </c>
      <c r="JS32">
        <v>32.7639</v>
      </c>
      <c r="JT32">
        <v>420</v>
      </c>
      <c r="JU32">
        <v>24.3412</v>
      </c>
      <c r="JV32">
        <v>102.198</v>
      </c>
      <c r="JW32">
        <v>91.7543</v>
      </c>
    </row>
    <row r="33" spans="1:283">
      <c r="A33">
        <v>15</v>
      </c>
      <c r="B33">
        <v>1761009694</v>
      </c>
      <c r="C33">
        <v>28</v>
      </c>
      <c r="D33" t="s">
        <v>453</v>
      </c>
      <c r="E33" t="s">
        <v>454</v>
      </c>
      <c r="F33">
        <v>5</v>
      </c>
      <c r="G33" t="s">
        <v>419</v>
      </c>
      <c r="H33">
        <v>1761009686</v>
      </c>
      <c r="I33">
        <f>(J33)/1000</f>
        <v>0</v>
      </c>
      <c r="J33">
        <f>1000*DJ33*AH33*(DF33-DG33)/(100*CY33*(1000-AH33*DF33))</f>
        <v>0</v>
      </c>
      <c r="K33">
        <f>DJ33*AH33*(DE33-DD33*(1000-AH33*DG33)/(1000-AH33*DF33))/(100*CY33)</f>
        <v>0</v>
      </c>
      <c r="L33">
        <f>DD33 - IF(AH33&gt;1, K33*CY33*100.0/(AJ33), 0)</f>
        <v>0</v>
      </c>
      <c r="M33">
        <f>((S33-I33/2)*L33-K33)/(S33+I33/2)</f>
        <v>0</v>
      </c>
      <c r="N33">
        <f>M33*(DK33+DL33)/1000.0</f>
        <v>0</v>
      </c>
      <c r="O33">
        <f>(DD33 - IF(AH33&gt;1, K33*CY33*100.0/(AJ33), 0))*(DK33+DL33)/1000.0</f>
        <v>0</v>
      </c>
      <c r="P33">
        <f>2.0/((1/R33-1/Q33)+SIGN(R33)*SQRT((1/R33-1/Q33)*(1/R33-1/Q33) + 4*CZ33/((CZ33+1)*(CZ33+1))*(2*1/R33*1/Q33-1/Q33*1/Q33)))</f>
        <v>0</v>
      </c>
      <c r="Q33">
        <f>IF(LEFT(DA33,1)&lt;&gt;"0",IF(LEFT(DA33,1)="1",3.0,DB33),$D$5+$E$5*(DR33*DK33/($K$5*1000))+$F$5*(DR33*DK33/($K$5*1000))*MAX(MIN(CY33,$J$5),$I$5)*MAX(MIN(CY33,$J$5),$I$5)+$G$5*MAX(MIN(CY33,$J$5),$I$5)*(DR33*DK33/($K$5*1000))+$H$5*(DR33*DK33/($K$5*1000))*(DR33*DK33/($K$5*1000)))</f>
        <v>0</v>
      </c>
      <c r="R33">
        <f>I33*(1000-(1000*0.61365*exp(17.502*V33/(240.97+V33))/(DK33+DL33)+DF33)/2)/(1000*0.61365*exp(17.502*V33/(240.97+V33))/(DK33+DL33)-DF33)</f>
        <v>0</v>
      </c>
      <c r="S33">
        <f>1/((CZ33+1)/(P33/1.6)+1/(Q33/1.37)) + CZ33/((CZ33+1)/(P33/1.6) + CZ33/(Q33/1.37))</f>
        <v>0</v>
      </c>
      <c r="T33">
        <f>(CU33*CX33)</f>
        <v>0</v>
      </c>
      <c r="U33">
        <f>(DM33+(T33+2*0.95*5.67E-8*(((DM33+$B$9)+273)^4-(DM33+273)^4)-44100*I33)/(1.84*29.3*Q33+8*0.95*5.67E-8*(DM33+273)^3))</f>
        <v>0</v>
      </c>
      <c r="V33">
        <f>($C$9*DN33+$D$9*DO33+$E$9*U33)</f>
        <v>0</v>
      </c>
      <c r="W33">
        <f>0.61365*exp(17.502*V33/(240.97+V33))</f>
        <v>0</v>
      </c>
      <c r="X33">
        <f>(Y33/Z33*100)</f>
        <v>0</v>
      </c>
      <c r="Y33">
        <f>DF33*(DK33+DL33)/1000</f>
        <v>0</v>
      </c>
      <c r="Z33">
        <f>0.61365*exp(17.502*DM33/(240.97+DM33))</f>
        <v>0</v>
      </c>
      <c r="AA33">
        <f>(W33-DF33*(DK33+DL33)/1000)</f>
        <v>0</v>
      </c>
      <c r="AB33">
        <f>(-I33*44100)</f>
        <v>0</v>
      </c>
      <c r="AC33">
        <f>2*29.3*Q33*0.92*(DM33-V33)</f>
        <v>0</v>
      </c>
      <c r="AD33">
        <f>2*0.95*5.67E-8*(((DM33+$B$9)+273)^4-(V33+273)^4)</f>
        <v>0</v>
      </c>
      <c r="AE33">
        <f>T33+AD33+AB33+AC33</f>
        <v>0</v>
      </c>
      <c r="AF33">
        <v>0</v>
      </c>
      <c r="AG33">
        <v>0</v>
      </c>
      <c r="AH33">
        <f>IF(AF33*$H$15&gt;=AJ33,1.0,(AJ33/(AJ33-AF33*$H$15)))</f>
        <v>0</v>
      </c>
      <c r="AI33">
        <f>(AH33-1)*100</f>
        <v>0</v>
      </c>
      <c r="AJ33">
        <f>MAX(0,($B$15+$C$15*DR33)/(1+$D$15*DR33)*DK33/(DM33+273)*$E$15)</f>
        <v>0</v>
      </c>
      <c r="AK33" t="s">
        <v>420</v>
      </c>
      <c r="AL33" t="s">
        <v>420</v>
      </c>
      <c r="AM33">
        <v>0</v>
      </c>
      <c r="AN33">
        <v>0</v>
      </c>
      <c r="AO33">
        <f>1-AM33/AN33</f>
        <v>0</v>
      </c>
      <c r="AP33">
        <v>0</v>
      </c>
      <c r="AQ33" t="s">
        <v>420</v>
      </c>
      <c r="AR33" t="s">
        <v>420</v>
      </c>
      <c r="AS33">
        <v>0</v>
      </c>
      <c r="AT33">
        <v>0</v>
      </c>
      <c r="AU33">
        <f>1-AS33/AT33</f>
        <v>0</v>
      </c>
      <c r="AV33">
        <v>0.5</v>
      </c>
      <c r="AW33">
        <f>CV33</f>
        <v>0</v>
      </c>
      <c r="AX33">
        <f>K33</f>
        <v>0</v>
      </c>
      <c r="AY33">
        <f>AU33*AV33*AW33</f>
        <v>0</v>
      </c>
      <c r="AZ33">
        <f>(AX33-AP33)/AW33</f>
        <v>0</v>
      </c>
      <c r="BA33">
        <f>(AN33-AT33)/AT33</f>
        <v>0</v>
      </c>
      <c r="BB33">
        <f>AM33/(AO33+AM33/AT33)</f>
        <v>0</v>
      </c>
      <c r="BC33" t="s">
        <v>420</v>
      </c>
      <c r="BD33">
        <v>0</v>
      </c>
      <c r="BE33">
        <f>IF(BD33&lt;&gt;0, BD33, BB33)</f>
        <v>0</v>
      </c>
      <c r="BF33">
        <f>1-BE33/AT33</f>
        <v>0</v>
      </c>
      <c r="BG33">
        <f>(AT33-AS33)/(AT33-BE33)</f>
        <v>0</v>
      </c>
      <c r="BH33">
        <f>(AN33-AT33)/(AN33-BE33)</f>
        <v>0</v>
      </c>
      <c r="BI33">
        <f>(AT33-AS33)/(AT33-AM33)</f>
        <v>0</v>
      </c>
      <c r="BJ33">
        <f>(AN33-AT33)/(AN33-AM33)</f>
        <v>0</v>
      </c>
      <c r="BK33">
        <f>(BG33*BE33/AS33)</f>
        <v>0</v>
      </c>
      <c r="BL33">
        <f>(1-BK33)</f>
        <v>0</v>
      </c>
      <c r="CU33">
        <f>$B$13*DS33+$C$13*DT33+$F$13*EE33*(1-EH33)</f>
        <v>0</v>
      </c>
      <c r="CV33">
        <f>CU33*CW33</f>
        <v>0</v>
      </c>
      <c r="CW33">
        <f>($B$13*$D$11+$C$13*$D$11+$F$13*((ER33+EJ33)/MAX(ER33+EJ33+ES33, 0.1)*$I$11+ES33/MAX(ER33+EJ33+ES33, 0.1)*$J$11))/($B$13+$C$13+$F$13)</f>
        <v>0</v>
      </c>
      <c r="CX33">
        <f>($B$13*$K$11+$C$13*$K$11+$F$13*((ER33+EJ33)/MAX(ER33+EJ33+ES33, 0.1)*$P$11+ES33/MAX(ER33+EJ33+ES33, 0.1)*$Q$11))/($B$13+$C$13+$F$13)</f>
        <v>0</v>
      </c>
      <c r="CY33">
        <v>5.9</v>
      </c>
      <c r="CZ33">
        <v>0.5</v>
      </c>
      <c r="DA33" t="s">
        <v>421</v>
      </c>
      <c r="DB33">
        <v>2</v>
      </c>
      <c r="DC33">
        <v>1761009686</v>
      </c>
      <c r="DD33">
        <v>421.0969583333334</v>
      </c>
      <c r="DE33">
        <v>419.68825</v>
      </c>
      <c r="DF33">
        <v>24.0891875</v>
      </c>
      <c r="DG33">
        <v>23.8751375</v>
      </c>
      <c r="DH33">
        <v>420.6345416666666</v>
      </c>
      <c r="DI33">
        <v>23.87293333333333</v>
      </c>
      <c r="DJ33">
        <v>500.0240833333333</v>
      </c>
      <c r="DK33">
        <v>90.46527083333332</v>
      </c>
      <c r="DL33">
        <v>0.03602887083333333</v>
      </c>
      <c r="DM33">
        <v>30.64723333333333</v>
      </c>
      <c r="DN33">
        <v>30.03360416666667</v>
      </c>
      <c r="DO33">
        <v>999.9</v>
      </c>
      <c r="DP33">
        <v>0</v>
      </c>
      <c r="DQ33">
        <v>0</v>
      </c>
      <c r="DR33">
        <v>9999.40625</v>
      </c>
      <c r="DS33">
        <v>0</v>
      </c>
      <c r="DT33">
        <v>0.242856</v>
      </c>
      <c r="DU33">
        <v>1.408528041666667</v>
      </c>
      <c r="DV33">
        <v>431.4912083333334</v>
      </c>
      <c r="DW33">
        <v>429.9534583333333</v>
      </c>
      <c r="DX33">
        <v>0.2140486447083333</v>
      </c>
      <c r="DY33">
        <v>419.68825</v>
      </c>
      <c r="DZ33">
        <v>23.8751375</v>
      </c>
      <c r="EA33">
        <v>2.179234583333333</v>
      </c>
      <c r="EB33">
        <v>2.159869166666667</v>
      </c>
      <c r="EC33">
        <v>18.81045833333333</v>
      </c>
      <c r="ED33">
        <v>18.6674875</v>
      </c>
      <c r="EE33">
        <v>0.00500078</v>
      </c>
      <c r="EF33">
        <v>0</v>
      </c>
      <c r="EG33">
        <v>0</v>
      </c>
      <c r="EH33">
        <v>0</v>
      </c>
      <c r="EI33">
        <v>1135.245833333333</v>
      </c>
      <c r="EJ33">
        <v>0.00500078</v>
      </c>
      <c r="EK33">
        <v>-15.94583333333333</v>
      </c>
      <c r="EL33">
        <v>-0.1958333333333333</v>
      </c>
      <c r="EM33">
        <v>35.72645833333333</v>
      </c>
      <c r="EN33">
        <v>40.53095833333333</v>
      </c>
      <c r="EO33">
        <v>38.46591666666666</v>
      </c>
      <c r="EP33">
        <v>41.24716666666666</v>
      </c>
      <c r="EQ33">
        <v>38.934625</v>
      </c>
      <c r="ER33">
        <v>0</v>
      </c>
      <c r="ES33">
        <v>0</v>
      </c>
      <c r="ET33">
        <v>0</v>
      </c>
      <c r="EU33">
        <v>1761009693.1</v>
      </c>
      <c r="EV33">
        <v>0</v>
      </c>
      <c r="EW33">
        <v>1134.048</v>
      </c>
      <c r="EX33">
        <v>-29.7307699091327</v>
      </c>
      <c r="EY33">
        <v>-35.45384606903592</v>
      </c>
      <c r="EZ33">
        <v>-14.404</v>
      </c>
      <c r="FA33">
        <v>15</v>
      </c>
      <c r="FB33">
        <v>1761009612</v>
      </c>
      <c r="FC33" t="s">
        <v>422</v>
      </c>
      <c r="FD33">
        <v>1761009608</v>
      </c>
      <c r="FE33">
        <v>1761009612</v>
      </c>
      <c r="FF33">
        <v>1</v>
      </c>
      <c r="FG33">
        <v>-0.999</v>
      </c>
      <c r="FH33">
        <v>-0.023</v>
      </c>
      <c r="FI33">
        <v>0.46</v>
      </c>
      <c r="FJ33">
        <v>0.202</v>
      </c>
      <c r="FK33">
        <v>420</v>
      </c>
      <c r="FL33">
        <v>23</v>
      </c>
      <c r="FM33">
        <v>0.45</v>
      </c>
      <c r="FN33">
        <v>0.14</v>
      </c>
      <c r="FO33">
        <v>1.224405325</v>
      </c>
      <c r="FP33">
        <v>3.011586607879923</v>
      </c>
      <c r="FQ33">
        <v>0.375327658180315</v>
      </c>
      <c r="FR33">
        <v>0</v>
      </c>
      <c r="FS33">
        <v>1135.002941176471</v>
      </c>
      <c r="FT33">
        <v>-14.63254411136478</v>
      </c>
      <c r="FU33">
        <v>7.1039957809224</v>
      </c>
      <c r="FV33">
        <v>0</v>
      </c>
      <c r="FW33">
        <v>0.201310501825</v>
      </c>
      <c r="FX33">
        <v>-0.4165300968742967</v>
      </c>
      <c r="FY33">
        <v>0.1419873897048051</v>
      </c>
      <c r="FZ33">
        <v>0</v>
      </c>
      <c r="GA33">
        <v>0</v>
      </c>
      <c r="GB33">
        <v>3</v>
      </c>
      <c r="GC33" t="s">
        <v>423</v>
      </c>
      <c r="GD33">
        <v>3.10982</v>
      </c>
      <c r="GE33">
        <v>2.72758</v>
      </c>
      <c r="GF33">
        <v>0.08808589999999999</v>
      </c>
      <c r="GG33">
        <v>0.0879986</v>
      </c>
      <c r="GH33">
        <v>0.108637</v>
      </c>
      <c r="GI33">
        <v>0.109825</v>
      </c>
      <c r="GJ33">
        <v>23906.1</v>
      </c>
      <c r="GK33">
        <v>21737.6</v>
      </c>
      <c r="GL33">
        <v>26775.4</v>
      </c>
      <c r="GM33">
        <v>24045.2</v>
      </c>
      <c r="GN33">
        <v>38136.6</v>
      </c>
      <c r="GO33">
        <v>31606</v>
      </c>
      <c r="GP33">
        <v>46733.9</v>
      </c>
      <c r="GQ33">
        <v>38049</v>
      </c>
      <c r="GR33">
        <v>1.88223</v>
      </c>
      <c r="GS33">
        <v>1.8488</v>
      </c>
      <c r="GT33">
        <v>0.135459</v>
      </c>
      <c r="GU33">
        <v>0</v>
      </c>
      <c r="GV33">
        <v>27.9411</v>
      </c>
      <c r="GW33">
        <v>999.9</v>
      </c>
      <c r="GX33">
        <v>56.5</v>
      </c>
      <c r="GY33">
        <v>31.1</v>
      </c>
      <c r="GZ33">
        <v>28.3375</v>
      </c>
      <c r="HA33">
        <v>61.48</v>
      </c>
      <c r="HB33">
        <v>21.234</v>
      </c>
      <c r="HC33">
        <v>1</v>
      </c>
      <c r="HD33">
        <v>0.105965</v>
      </c>
      <c r="HE33">
        <v>1.15064</v>
      </c>
      <c r="HF33">
        <v>20.3234</v>
      </c>
      <c r="HG33">
        <v>5.21759</v>
      </c>
      <c r="HH33">
        <v>11.98</v>
      </c>
      <c r="HI33">
        <v>4.9647</v>
      </c>
      <c r="HJ33">
        <v>3.2753</v>
      </c>
      <c r="HK33">
        <v>9999</v>
      </c>
      <c r="HL33">
        <v>9999</v>
      </c>
      <c r="HM33">
        <v>9999</v>
      </c>
      <c r="HN33">
        <v>999.9</v>
      </c>
      <c r="HO33">
        <v>1.8637</v>
      </c>
      <c r="HP33">
        <v>1.85978</v>
      </c>
      <c r="HQ33">
        <v>1.85806</v>
      </c>
      <c r="HR33">
        <v>1.85944</v>
      </c>
      <c r="HS33">
        <v>1.85959</v>
      </c>
      <c r="HT33">
        <v>1.85807</v>
      </c>
      <c r="HU33">
        <v>1.85715</v>
      </c>
      <c r="HV33">
        <v>1.85211</v>
      </c>
      <c r="HW33">
        <v>0</v>
      </c>
      <c r="HX33">
        <v>0</v>
      </c>
      <c r="HY33">
        <v>0</v>
      </c>
      <c r="HZ33">
        <v>0</v>
      </c>
      <c r="IA33" t="s">
        <v>424</v>
      </c>
      <c r="IB33" t="s">
        <v>425</v>
      </c>
      <c r="IC33" t="s">
        <v>426</v>
      </c>
      <c r="ID33" t="s">
        <v>426</v>
      </c>
      <c r="IE33" t="s">
        <v>426</v>
      </c>
      <c r="IF33" t="s">
        <v>426</v>
      </c>
      <c r="IG33">
        <v>0</v>
      </c>
      <c r="IH33">
        <v>100</v>
      </c>
      <c r="II33">
        <v>100</v>
      </c>
      <c r="IJ33">
        <v>0.462</v>
      </c>
      <c r="IK33">
        <v>0.2175</v>
      </c>
      <c r="IL33">
        <v>-0.3252250553296037</v>
      </c>
      <c r="IM33">
        <v>0.001328113201692861</v>
      </c>
      <c r="IN33">
        <v>1.538283238170363E-06</v>
      </c>
      <c r="IO33">
        <v>-5.795655626708063E-10</v>
      </c>
      <c r="IP33">
        <v>-0.04378744475094339</v>
      </c>
      <c r="IQ33">
        <v>-0.004593102289677449</v>
      </c>
      <c r="IR33">
        <v>0.0008253994458280543</v>
      </c>
      <c r="IS33">
        <v>-7.403632370499484E-06</v>
      </c>
      <c r="IT33">
        <v>2</v>
      </c>
      <c r="IU33">
        <v>1985</v>
      </c>
      <c r="IV33">
        <v>1</v>
      </c>
      <c r="IW33">
        <v>27</v>
      </c>
      <c r="IX33">
        <v>1.4</v>
      </c>
      <c r="IY33">
        <v>1.4</v>
      </c>
      <c r="IZ33">
        <v>1.11328</v>
      </c>
      <c r="JA33">
        <v>2.56958</v>
      </c>
      <c r="JB33">
        <v>1.49658</v>
      </c>
      <c r="JC33">
        <v>2.34497</v>
      </c>
      <c r="JD33">
        <v>1.54907</v>
      </c>
      <c r="JE33">
        <v>2.4585</v>
      </c>
      <c r="JF33">
        <v>33.2663</v>
      </c>
      <c r="JG33">
        <v>15.7781</v>
      </c>
      <c r="JH33">
        <v>18</v>
      </c>
      <c r="JI33">
        <v>483.528</v>
      </c>
      <c r="JJ33">
        <v>491.172</v>
      </c>
      <c r="JK33">
        <v>33.2955</v>
      </c>
      <c r="JL33">
        <v>28.5227</v>
      </c>
      <c r="JM33">
        <v>30.0014</v>
      </c>
      <c r="JN33">
        <v>28.8056</v>
      </c>
      <c r="JO33">
        <v>28.806</v>
      </c>
      <c r="JP33">
        <v>22.3757</v>
      </c>
      <c r="JQ33">
        <v>19.3971</v>
      </c>
      <c r="JR33">
        <v>63.2223</v>
      </c>
      <c r="JS33">
        <v>32.6485</v>
      </c>
      <c r="JT33">
        <v>420</v>
      </c>
      <c r="JU33">
        <v>24.3454</v>
      </c>
      <c r="JV33">
        <v>102.197</v>
      </c>
      <c r="JW33">
        <v>91.75360000000001</v>
      </c>
    </row>
    <row r="34" spans="1:283">
      <c r="A34">
        <v>16</v>
      </c>
      <c r="B34">
        <v>1761009696</v>
      </c>
      <c r="C34">
        <v>30</v>
      </c>
      <c r="D34" t="s">
        <v>455</v>
      </c>
      <c r="E34" t="s">
        <v>456</v>
      </c>
      <c r="F34">
        <v>5</v>
      </c>
      <c r="G34" t="s">
        <v>419</v>
      </c>
      <c r="H34">
        <v>1761009688</v>
      </c>
      <c r="I34">
        <f>(J34)/1000</f>
        <v>0</v>
      </c>
      <c r="J34">
        <f>1000*DJ34*AH34*(DF34-DG34)/(100*CY34*(1000-AH34*DF34))</f>
        <v>0</v>
      </c>
      <c r="K34">
        <f>DJ34*AH34*(DE34-DD34*(1000-AH34*DG34)/(1000-AH34*DF34))/(100*CY34)</f>
        <v>0</v>
      </c>
      <c r="L34">
        <f>DD34 - IF(AH34&gt;1, K34*CY34*100.0/(AJ34), 0)</f>
        <v>0</v>
      </c>
      <c r="M34">
        <f>((S34-I34/2)*L34-K34)/(S34+I34/2)</f>
        <v>0</v>
      </c>
      <c r="N34">
        <f>M34*(DK34+DL34)/1000.0</f>
        <v>0</v>
      </c>
      <c r="O34">
        <f>(DD34 - IF(AH34&gt;1, K34*CY34*100.0/(AJ34), 0))*(DK34+DL34)/1000.0</f>
        <v>0</v>
      </c>
      <c r="P34">
        <f>2.0/((1/R34-1/Q34)+SIGN(R34)*SQRT((1/R34-1/Q34)*(1/R34-1/Q34) + 4*CZ34/((CZ34+1)*(CZ34+1))*(2*1/R34*1/Q34-1/Q34*1/Q34)))</f>
        <v>0</v>
      </c>
      <c r="Q34">
        <f>IF(LEFT(DA34,1)&lt;&gt;"0",IF(LEFT(DA34,1)="1",3.0,DB34),$D$5+$E$5*(DR34*DK34/($K$5*1000))+$F$5*(DR34*DK34/($K$5*1000))*MAX(MIN(CY34,$J$5),$I$5)*MAX(MIN(CY34,$J$5),$I$5)+$G$5*MAX(MIN(CY34,$J$5),$I$5)*(DR34*DK34/($K$5*1000))+$H$5*(DR34*DK34/($K$5*1000))*(DR34*DK34/($K$5*1000)))</f>
        <v>0</v>
      </c>
      <c r="R34">
        <f>I34*(1000-(1000*0.61365*exp(17.502*V34/(240.97+V34))/(DK34+DL34)+DF34)/2)/(1000*0.61365*exp(17.502*V34/(240.97+V34))/(DK34+DL34)-DF34)</f>
        <v>0</v>
      </c>
      <c r="S34">
        <f>1/((CZ34+1)/(P34/1.6)+1/(Q34/1.37)) + CZ34/((CZ34+1)/(P34/1.6) + CZ34/(Q34/1.37))</f>
        <v>0</v>
      </c>
      <c r="T34">
        <f>(CU34*CX34)</f>
        <v>0</v>
      </c>
      <c r="U34">
        <f>(DM34+(T34+2*0.95*5.67E-8*(((DM34+$B$9)+273)^4-(DM34+273)^4)-44100*I34)/(1.84*29.3*Q34+8*0.95*5.67E-8*(DM34+273)^3))</f>
        <v>0</v>
      </c>
      <c r="V34">
        <f>($C$9*DN34+$D$9*DO34+$E$9*U34)</f>
        <v>0</v>
      </c>
      <c r="W34">
        <f>0.61365*exp(17.502*V34/(240.97+V34))</f>
        <v>0</v>
      </c>
      <c r="X34">
        <f>(Y34/Z34*100)</f>
        <v>0</v>
      </c>
      <c r="Y34">
        <f>DF34*(DK34+DL34)/1000</f>
        <v>0</v>
      </c>
      <c r="Z34">
        <f>0.61365*exp(17.502*DM34/(240.97+DM34))</f>
        <v>0</v>
      </c>
      <c r="AA34">
        <f>(W34-DF34*(DK34+DL34)/1000)</f>
        <v>0</v>
      </c>
      <c r="AB34">
        <f>(-I34*44100)</f>
        <v>0</v>
      </c>
      <c r="AC34">
        <f>2*29.3*Q34*0.92*(DM34-V34)</f>
        <v>0</v>
      </c>
      <c r="AD34">
        <f>2*0.95*5.67E-8*(((DM34+$B$9)+273)^4-(V34+273)^4)</f>
        <v>0</v>
      </c>
      <c r="AE34">
        <f>T34+AD34+AB34+AC34</f>
        <v>0</v>
      </c>
      <c r="AF34">
        <v>0</v>
      </c>
      <c r="AG34">
        <v>0</v>
      </c>
      <c r="AH34">
        <f>IF(AF34*$H$15&gt;=AJ34,1.0,(AJ34/(AJ34-AF34*$H$15)))</f>
        <v>0</v>
      </c>
      <c r="AI34">
        <f>(AH34-1)*100</f>
        <v>0</v>
      </c>
      <c r="AJ34">
        <f>MAX(0,($B$15+$C$15*DR34)/(1+$D$15*DR34)*DK34/(DM34+273)*$E$15)</f>
        <v>0</v>
      </c>
      <c r="AK34" t="s">
        <v>420</v>
      </c>
      <c r="AL34" t="s">
        <v>420</v>
      </c>
      <c r="AM34">
        <v>0</v>
      </c>
      <c r="AN34">
        <v>0</v>
      </c>
      <c r="AO34">
        <f>1-AM34/AN34</f>
        <v>0</v>
      </c>
      <c r="AP34">
        <v>0</v>
      </c>
      <c r="AQ34" t="s">
        <v>420</v>
      </c>
      <c r="AR34" t="s">
        <v>420</v>
      </c>
      <c r="AS34">
        <v>0</v>
      </c>
      <c r="AT34">
        <v>0</v>
      </c>
      <c r="AU34">
        <f>1-AS34/AT34</f>
        <v>0</v>
      </c>
      <c r="AV34">
        <v>0.5</v>
      </c>
      <c r="AW34">
        <f>CV34</f>
        <v>0</v>
      </c>
      <c r="AX34">
        <f>K34</f>
        <v>0</v>
      </c>
      <c r="AY34">
        <f>AU34*AV34*AW34</f>
        <v>0</v>
      </c>
      <c r="AZ34">
        <f>(AX34-AP34)/AW34</f>
        <v>0</v>
      </c>
      <c r="BA34">
        <f>(AN34-AT34)/AT34</f>
        <v>0</v>
      </c>
      <c r="BB34">
        <f>AM34/(AO34+AM34/AT34)</f>
        <v>0</v>
      </c>
      <c r="BC34" t="s">
        <v>420</v>
      </c>
      <c r="BD34">
        <v>0</v>
      </c>
      <c r="BE34">
        <f>IF(BD34&lt;&gt;0, BD34, BB34)</f>
        <v>0</v>
      </c>
      <c r="BF34">
        <f>1-BE34/AT34</f>
        <v>0</v>
      </c>
      <c r="BG34">
        <f>(AT34-AS34)/(AT34-BE34)</f>
        <v>0</v>
      </c>
      <c r="BH34">
        <f>(AN34-AT34)/(AN34-BE34)</f>
        <v>0</v>
      </c>
      <c r="BI34">
        <f>(AT34-AS34)/(AT34-AM34)</f>
        <v>0</v>
      </c>
      <c r="BJ34">
        <f>(AN34-AT34)/(AN34-AM34)</f>
        <v>0</v>
      </c>
      <c r="BK34">
        <f>(BG34*BE34/AS34)</f>
        <v>0</v>
      </c>
      <c r="BL34">
        <f>(1-BK34)</f>
        <v>0</v>
      </c>
      <c r="CU34">
        <f>$B$13*DS34+$C$13*DT34+$F$13*EE34*(1-EH34)</f>
        <v>0</v>
      </c>
      <c r="CV34">
        <f>CU34*CW34</f>
        <v>0</v>
      </c>
      <c r="CW34">
        <f>($B$13*$D$11+$C$13*$D$11+$F$13*((ER34+EJ34)/MAX(ER34+EJ34+ES34, 0.1)*$I$11+ES34/MAX(ER34+EJ34+ES34, 0.1)*$J$11))/($B$13+$C$13+$F$13)</f>
        <v>0</v>
      </c>
      <c r="CX34">
        <f>($B$13*$K$11+$C$13*$K$11+$F$13*((ER34+EJ34)/MAX(ER34+EJ34+ES34, 0.1)*$P$11+ES34/MAX(ER34+EJ34+ES34, 0.1)*$Q$11))/($B$13+$C$13+$F$13)</f>
        <v>0</v>
      </c>
      <c r="CY34">
        <v>5.9</v>
      </c>
      <c r="CZ34">
        <v>0.5</v>
      </c>
      <c r="DA34" t="s">
        <v>421</v>
      </c>
      <c r="DB34">
        <v>2</v>
      </c>
      <c r="DC34">
        <v>1761009688</v>
      </c>
      <c r="DD34">
        <v>421.0214166666667</v>
      </c>
      <c r="DE34">
        <v>419.584875</v>
      </c>
      <c r="DF34">
        <v>24.09063333333333</v>
      </c>
      <c r="DG34">
        <v>23.92715416666667</v>
      </c>
      <c r="DH34">
        <v>420.559125</v>
      </c>
      <c r="DI34">
        <v>23.87435</v>
      </c>
      <c r="DJ34">
        <v>500.013375</v>
      </c>
      <c r="DK34">
        <v>90.46535</v>
      </c>
      <c r="DL34">
        <v>0.03602560833333333</v>
      </c>
      <c r="DM34">
        <v>30.67522916666667</v>
      </c>
      <c r="DN34">
        <v>30.061775</v>
      </c>
      <c r="DO34">
        <v>999.9</v>
      </c>
      <c r="DP34">
        <v>0</v>
      </c>
      <c r="DQ34">
        <v>0</v>
      </c>
      <c r="DR34">
        <v>10001.06958333333</v>
      </c>
      <c r="DS34">
        <v>0</v>
      </c>
      <c r="DT34">
        <v>0.242856</v>
      </c>
      <c r="DU34">
        <v>1.436390416666667</v>
      </c>
      <c r="DV34">
        <v>431.4143333333333</v>
      </c>
      <c r="DW34">
        <v>429.8704583333333</v>
      </c>
      <c r="DX34">
        <v>0.1634797655416667</v>
      </c>
      <c r="DY34">
        <v>419.584875</v>
      </c>
      <c r="DZ34">
        <v>23.92715416666667</v>
      </c>
      <c r="EA34">
        <v>2.1793675</v>
      </c>
      <c r="EB34">
        <v>2.164577083333334</v>
      </c>
      <c r="EC34">
        <v>18.811425</v>
      </c>
      <c r="ED34">
        <v>18.7021625</v>
      </c>
      <c r="EE34">
        <v>0.00500078</v>
      </c>
      <c r="EF34">
        <v>0</v>
      </c>
      <c r="EG34">
        <v>0</v>
      </c>
      <c r="EH34">
        <v>0</v>
      </c>
      <c r="EI34">
        <v>1134.683333333333</v>
      </c>
      <c r="EJ34">
        <v>0.00500078</v>
      </c>
      <c r="EK34">
        <v>-15.38333333333333</v>
      </c>
      <c r="EL34">
        <v>-0.05833333333333333</v>
      </c>
      <c r="EM34">
        <v>35.74208333333333</v>
      </c>
      <c r="EN34">
        <v>40.55183333333333</v>
      </c>
      <c r="EO34">
        <v>38.434625</v>
      </c>
      <c r="EP34">
        <v>41.27583333333333</v>
      </c>
      <c r="EQ34">
        <v>38.96325</v>
      </c>
      <c r="ER34">
        <v>0</v>
      </c>
      <c r="ES34">
        <v>0</v>
      </c>
      <c r="ET34">
        <v>0</v>
      </c>
      <c r="EU34">
        <v>1761009694.9</v>
      </c>
      <c r="EV34">
        <v>0</v>
      </c>
      <c r="EW34">
        <v>1132.388461538462</v>
      </c>
      <c r="EX34">
        <v>-24.42735108528779</v>
      </c>
      <c r="EY34">
        <v>-17.84957259656987</v>
      </c>
      <c r="EZ34">
        <v>-14.22692307692308</v>
      </c>
      <c r="FA34">
        <v>15</v>
      </c>
      <c r="FB34">
        <v>1761009612</v>
      </c>
      <c r="FC34" t="s">
        <v>422</v>
      </c>
      <c r="FD34">
        <v>1761009608</v>
      </c>
      <c r="FE34">
        <v>1761009612</v>
      </c>
      <c r="FF34">
        <v>1</v>
      </c>
      <c r="FG34">
        <v>-0.999</v>
      </c>
      <c r="FH34">
        <v>-0.023</v>
      </c>
      <c r="FI34">
        <v>0.46</v>
      </c>
      <c r="FJ34">
        <v>0.202</v>
      </c>
      <c r="FK34">
        <v>420</v>
      </c>
      <c r="FL34">
        <v>23</v>
      </c>
      <c r="FM34">
        <v>0.45</v>
      </c>
      <c r="FN34">
        <v>0.14</v>
      </c>
      <c r="FO34">
        <v>1.300425097560976</v>
      </c>
      <c r="FP34">
        <v>1.595712689895471</v>
      </c>
      <c r="FQ34">
        <v>0.2904117855257998</v>
      </c>
      <c r="FR34">
        <v>0</v>
      </c>
      <c r="FS34">
        <v>1134.311764705882</v>
      </c>
      <c r="FT34">
        <v>-23.87165793925205</v>
      </c>
      <c r="FU34">
        <v>7.172732874282516</v>
      </c>
      <c r="FV34">
        <v>0</v>
      </c>
      <c r="FW34">
        <v>0.1927450798292683</v>
      </c>
      <c r="FX34">
        <v>-1.206485659191637</v>
      </c>
      <c r="FY34">
        <v>0.1479656910935881</v>
      </c>
      <c r="FZ34">
        <v>0</v>
      </c>
      <c r="GA34">
        <v>0</v>
      </c>
      <c r="GB34">
        <v>3</v>
      </c>
      <c r="GC34" t="s">
        <v>423</v>
      </c>
      <c r="GD34">
        <v>3.11002</v>
      </c>
      <c r="GE34">
        <v>2.7278</v>
      </c>
      <c r="GF34">
        <v>0.0880851</v>
      </c>
      <c r="GG34">
        <v>0.08800479999999999</v>
      </c>
      <c r="GH34">
        <v>0.108796</v>
      </c>
      <c r="GI34">
        <v>0.110049</v>
      </c>
      <c r="GJ34">
        <v>23906.1</v>
      </c>
      <c r="GK34">
        <v>21737.4</v>
      </c>
      <c r="GL34">
        <v>26775.4</v>
      </c>
      <c r="GM34">
        <v>24045.1</v>
      </c>
      <c r="GN34">
        <v>38129.8</v>
      </c>
      <c r="GO34">
        <v>31597.8</v>
      </c>
      <c r="GP34">
        <v>46733.9</v>
      </c>
      <c r="GQ34">
        <v>38048.8</v>
      </c>
      <c r="GR34">
        <v>1.8826</v>
      </c>
      <c r="GS34">
        <v>1.84833</v>
      </c>
      <c r="GT34">
        <v>0.135679</v>
      </c>
      <c r="GU34">
        <v>0</v>
      </c>
      <c r="GV34">
        <v>27.9543</v>
      </c>
      <c r="GW34">
        <v>999.9</v>
      </c>
      <c r="GX34">
        <v>56.5</v>
      </c>
      <c r="GY34">
        <v>31.1</v>
      </c>
      <c r="GZ34">
        <v>28.339</v>
      </c>
      <c r="HA34">
        <v>61.4</v>
      </c>
      <c r="HB34">
        <v>21.0056</v>
      </c>
      <c r="HC34">
        <v>1</v>
      </c>
      <c r="HD34">
        <v>0.103565</v>
      </c>
      <c r="HE34">
        <v>0.149491</v>
      </c>
      <c r="HF34">
        <v>20.3351</v>
      </c>
      <c r="HG34">
        <v>5.22058</v>
      </c>
      <c r="HH34">
        <v>11.98</v>
      </c>
      <c r="HI34">
        <v>4.9653</v>
      </c>
      <c r="HJ34">
        <v>3.276</v>
      </c>
      <c r="HK34">
        <v>9999</v>
      </c>
      <c r="HL34">
        <v>9999</v>
      </c>
      <c r="HM34">
        <v>9999</v>
      </c>
      <c r="HN34">
        <v>999.9</v>
      </c>
      <c r="HO34">
        <v>1.86371</v>
      </c>
      <c r="HP34">
        <v>1.85977</v>
      </c>
      <c r="HQ34">
        <v>1.85806</v>
      </c>
      <c r="HR34">
        <v>1.85944</v>
      </c>
      <c r="HS34">
        <v>1.85959</v>
      </c>
      <c r="HT34">
        <v>1.85808</v>
      </c>
      <c r="HU34">
        <v>1.85715</v>
      </c>
      <c r="HV34">
        <v>1.85211</v>
      </c>
      <c r="HW34">
        <v>0</v>
      </c>
      <c r="HX34">
        <v>0</v>
      </c>
      <c r="HY34">
        <v>0</v>
      </c>
      <c r="HZ34">
        <v>0</v>
      </c>
      <c r="IA34" t="s">
        <v>424</v>
      </c>
      <c r="IB34" t="s">
        <v>425</v>
      </c>
      <c r="IC34" t="s">
        <v>426</v>
      </c>
      <c r="ID34" t="s">
        <v>426</v>
      </c>
      <c r="IE34" t="s">
        <v>426</v>
      </c>
      <c r="IF34" t="s">
        <v>426</v>
      </c>
      <c r="IG34">
        <v>0</v>
      </c>
      <c r="IH34">
        <v>100</v>
      </c>
      <c r="II34">
        <v>100</v>
      </c>
      <c r="IJ34">
        <v>0.461</v>
      </c>
      <c r="IK34">
        <v>0.2186</v>
      </c>
      <c r="IL34">
        <v>-0.3252250553296037</v>
      </c>
      <c r="IM34">
        <v>0.001328113201692861</v>
      </c>
      <c r="IN34">
        <v>1.538283238170363E-06</v>
      </c>
      <c r="IO34">
        <v>-5.795655626708063E-10</v>
      </c>
      <c r="IP34">
        <v>-0.04378744475094339</v>
      </c>
      <c r="IQ34">
        <v>-0.004593102289677449</v>
      </c>
      <c r="IR34">
        <v>0.0008253994458280543</v>
      </c>
      <c r="IS34">
        <v>-7.403632370499484E-06</v>
      </c>
      <c r="IT34">
        <v>2</v>
      </c>
      <c r="IU34">
        <v>1985</v>
      </c>
      <c r="IV34">
        <v>1</v>
      </c>
      <c r="IW34">
        <v>27</v>
      </c>
      <c r="IX34">
        <v>1.5</v>
      </c>
      <c r="IY34">
        <v>1.4</v>
      </c>
      <c r="IZ34">
        <v>1.11328</v>
      </c>
      <c r="JA34">
        <v>2.58057</v>
      </c>
      <c r="JB34">
        <v>1.49658</v>
      </c>
      <c r="JC34">
        <v>2.34497</v>
      </c>
      <c r="JD34">
        <v>1.54907</v>
      </c>
      <c r="JE34">
        <v>2.34497</v>
      </c>
      <c r="JF34">
        <v>33.2887</v>
      </c>
      <c r="JG34">
        <v>15.7606</v>
      </c>
      <c r="JH34">
        <v>18</v>
      </c>
      <c r="JI34">
        <v>483.738</v>
      </c>
      <c r="JJ34">
        <v>490.849</v>
      </c>
      <c r="JK34">
        <v>32.8776</v>
      </c>
      <c r="JL34">
        <v>28.5215</v>
      </c>
      <c r="JM34">
        <v>29.999</v>
      </c>
      <c r="JN34">
        <v>28.8044</v>
      </c>
      <c r="JO34">
        <v>28.8048</v>
      </c>
      <c r="JP34">
        <v>22.3784</v>
      </c>
      <c r="JQ34">
        <v>19.3971</v>
      </c>
      <c r="JR34">
        <v>63.2223</v>
      </c>
      <c r="JS34">
        <v>32.6485</v>
      </c>
      <c r="JT34">
        <v>420</v>
      </c>
      <c r="JU34">
        <v>24.3457</v>
      </c>
      <c r="JV34">
        <v>102.197</v>
      </c>
      <c r="JW34">
        <v>91.7531</v>
      </c>
    </row>
    <row r="35" spans="1:283">
      <c r="A35">
        <v>17</v>
      </c>
      <c r="B35">
        <v>1761009698</v>
      </c>
      <c r="C35">
        <v>32</v>
      </c>
      <c r="D35" t="s">
        <v>457</v>
      </c>
      <c r="E35" t="s">
        <v>458</v>
      </c>
      <c r="F35">
        <v>5</v>
      </c>
      <c r="G35" t="s">
        <v>419</v>
      </c>
      <c r="H35">
        <v>1761009690</v>
      </c>
      <c r="I35">
        <f>(J35)/1000</f>
        <v>0</v>
      </c>
      <c r="J35">
        <f>1000*DJ35*AH35*(DF35-DG35)/(100*CY35*(1000-AH35*DF35))</f>
        <v>0</v>
      </c>
      <c r="K35">
        <f>DJ35*AH35*(DE35-DD35*(1000-AH35*DG35)/(1000-AH35*DF35))/(100*CY35)</f>
        <v>0</v>
      </c>
      <c r="L35">
        <f>DD35 - IF(AH35&gt;1, K35*CY35*100.0/(AJ35), 0)</f>
        <v>0</v>
      </c>
      <c r="M35">
        <f>((S35-I35/2)*L35-K35)/(S35+I35/2)</f>
        <v>0</v>
      </c>
      <c r="N35">
        <f>M35*(DK35+DL35)/1000.0</f>
        <v>0</v>
      </c>
      <c r="O35">
        <f>(DD35 - IF(AH35&gt;1, K35*CY35*100.0/(AJ35), 0))*(DK35+DL35)/1000.0</f>
        <v>0</v>
      </c>
      <c r="P35">
        <f>2.0/((1/R35-1/Q35)+SIGN(R35)*SQRT((1/R35-1/Q35)*(1/R35-1/Q35) + 4*CZ35/((CZ35+1)*(CZ35+1))*(2*1/R35*1/Q35-1/Q35*1/Q35)))</f>
        <v>0</v>
      </c>
      <c r="Q35">
        <f>IF(LEFT(DA35,1)&lt;&gt;"0",IF(LEFT(DA35,1)="1",3.0,DB35),$D$5+$E$5*(DR35*DK35/($K$5*1000))+$F$5*(DR35*DK35/($K$5*1000))*MAX(MIN(CY35,$J$5),$I$5)*MAX(MIN(CY35,$J$5),$I$5)+$G$5*MAX(MIN(CY35,$J$5),$I$5)*(DR35*DK35/($K$5*1000))+$H$5*(DR35*DK35/($K$5*1000))*(DR35*DK35/($K$5*1000)))</f>
        <v>0</v>
      </c>
      <c r="R35">
        <f>I35*(1000-(1000*0.61365*exp(17.502*V35/(240.97+V35))/(DK35+DL35)+DF35)/2)/(1000*0.61365*exp(17.502*V35/(240.97+V35))/(DK35+DL35)-DF35)</f>
        <v>0</v>
      </c>
      <c r="S35">
        <f>1/((CZ35+1)/(P35/1.6)+1/(Q35/1.37)) + CZ35/((CZ35+1)/(P35/1.6) + CZ35/(Q35/1.37))</f>
        <v>0</v>
      </c>
      <c r="T35">
        <f>(CU35*CX35)</f>
        <v>0</v>
      </c>
      <c r="U35">
        <f>(DM35+(T35+2*0.95*5.67E-8*(((DM35+$B$9)+273)^4-(DM35+273)^4)-44100*I35)/(1.84*29.3*Q35+8*0.95*5.67E-8*(DM35+273)^3))</f>
        <v>0</v>
      </c>
      <c r="V35">
        <f>($C$9*DN35+$D$9*DO35+$E$9*U35)</f>
        <v>0</v>
      </c>
      <c r="W35">
        <f>0.61365*exp(17.502*V35/(240.97+V35))</f>
        <v>0</v>
      </c>
      <c r="X35">
        <f>(Y35/Z35*100)</f>
        <v>0</v>
      </c>
      <c r="Y35">
        <f>DF35*(DK35+DL35)/1000</f>
        <v>0</v>
      </c>
      <c r="Z35">
        <f>0.61365*exp(17.502*DM35/(240.97+DM35))</f>
        <v>0</v>
      </c>
      <c r="AA35">
        <f>(W35-DF35*(DK35+DL35)/1000)</f>
        <v>0</v>
      </c>
      <c r="AB35">
        <f>(-I35*44100)</f>
        <v>0</v>
      </c>
      <c r="AC35">
        <f>2*29.3*Q35*0.92*(DM35-V35)</f>
        <v>0</v>
      </c>
      <c r="AD35">
        <f>2*0.95*5.67E-8*(((DM35+$B$9)+273)^4-(V35+273)^4)</f>
        <v>0</v>
      </c>
      <c r="AE35">
        <f>T35+AD35+AB35+AC35</f>
        <v>0</v>
      </c>
      <c r="AF35">
        <v>0</v>
      </c>
      <c r="AG35">
        <v>0</v>
      </c>
      <c r="AH35">
        <f>IF(AF35*$H$15&gt;=AJ35,1.0,(AJ35/(AJ35-AF35*$H$15)))</f>
        <v>0</v>
      </c>
      <c r="AI35">
        <f>(AH35-1)*100</f>
        <v>0</v>
      </c>
      <c r="AJ35">
        <f>MAX(0,($B$15+$C$15*DR35)/(1+$D$15*DR35)*DK35/(DM35+273)*$E$15)</f>
        <v>0</v>
      </c>
      <c r="AK35" t="s">
        <v>420</v>
      </c>
      <c r="AL35" t="s">
        <v>420</v>
      </c>
      <c r="AM35">
        <v>0</v>
      </c>
      <c r="AN35">
        <v>0</v>
      </c>
      <c r="AO35">
        <f>1-AM35/AN35</f>
        <v>0</v>
      </c>
      <c r="AP35">
        <v>0</v>
      </c>
      <c r="AQ35" t="s">
        <v>420</v>
      </c>
      <c r="AR35" t="s">
        <v>420</v>
      </c>
      <c r="AS35">
        <v>0</v>
      </c>
      <c r="AT35">
        <v>0</v>
      </c>
      <c r="AU35">
        <f>1-AS35/AT35</f>
        <v>0</v>
      </c>
      <c r="AV35">
        <v>0.5</v>
      </c>
      <c r="AW35">
        <f>CV35</f>
        <v>0</v>
      </c>
      <c r="AX35">
        <f>K35</f>
        <v>0</v>
      </c>
      <c r="AY35">
        <f>AU35*AV35*AW35</f>
        <v>0</v>
      </c>
      <c r="AZ35">
        <f>(AX35-AP35)/AW35</f>
        <v>0</v>
      </c>
      <c r="BA35">
        <f>(AN35-AT35)/AT35</f>
        <v>0</v>
      </c>
      <c r="BB35">
        <f>AM35/(AO35+AM35/AT35)</f>
        <v>0</v>
      </c>
      <c r="BC35" t="s">
        <v>420</v>
      </c>
      <c r="BD35">
        <v>0</v>
      </c>
      <c r="BE35">
        <f>IF(BD35&lt;&gt;0, BD35, BB35)</f>
        <v>0</v>
      </c>
      <c r="BF35">
        <f>1-BE35/AT35</f>
        <v>0</v>
      </c>
      <c r="BG35">
        <f>(AT35-AS35)/(AT35-BE35)</f>
        <v>0</v>
      </c>
      <c r="BH35">
        <f>(AN35-AT35)/(AN35-BE35)</f>
        <v>0</v>
      </c>
      <c r="BI35">
        <f>(AT35-AS35)/(AT35-AM35)</f>
        <v>0</v>
      </c>
      <c r="BJ35">
        <f>(AN35-AT35)/(AN35-AM35)</f>
        <v>0</v>
      </c>
      <c r="BK35">
        <f>(BG35*BE35/AS35)</f>
        <v>0</v>
      </c>
      <c r="BL35">
        <f>(1-BK35)</f>
        <v>0</v>
      </c>
      <c r="CU35">
        <f>$B$13*DS35+$C$13*DT35+$F$13*EE35*(1-EH35)</f>
        <v>0</v>
      </c>
      <c r="CV35">
        <f>CU35*CW35</f>
        <v>0</v>
      </c>
      <c r="CW35">
        <f>($B$13*$D$11+$C$13*$D$11+$F$13*((ER35+EJ35)/MAX(ER35+EJ35+ES35, 0.1)*$I$11+ES35/MAX(ER35+EJ35+ES35, 0.1)*$J$11))/($B$13+$C$13+$F$13)</f>
        <v>0</v>
      </c>
      <c r="CX35">
        <f>($B$13*$K$11+$C$13*$K$11+$F$13*((ER35+EJ35)/MAX(ER35+EJ35+ES35, 0.1)*$P$11+ES35/MAX(ER35+EJ35+ES35, 0.1)*$Q$11))/($B$13+$C$13+$F$13)</f>
        <v>0</v>
      </c>
      <c r="CY35">
        <v>5.9</v>
      </c>
      <c r="CZ35">
        <v>0.5</v>
      </c>
      <c r="DA35" t="s">
        <v>421</v>
      </c>
      <c r="DB35">
        <v>2</v>
      </c>
      <c r="DC35">
        <v>1761009690</v>
      </c>
      <c r="DD35">
        <v>420.9500833333333</v>
      </c>
      <c r="DE35">
        <v>419.5347083333333</v>
      </c>
      <c r="DF35">
        <v>24.1036625</v>
      </c>
      <c r="DG35">
        <v>23.99527916666667</v>
      </c>
      <c r="DH35">
        <v>420.4879583333334</v>
      </c>
      <c r="DI35">
        <v>23.88709583333333</v>
      </c>
      <c r="DJ35">
        <v>500.0311666666666</v>
      </c>
      <c r="DK35">
        <v>90.46541666666667</v>
      </c>
      <c r="DL35">
        <v>0.0359807625</v>
      </c>
      <c r="DM35">
        <v>30.6995125</v>
      </c>
      <c r="DN35">
        <v>30.08739583333334</v>
      </c>
      <c r="DO35">
        <v>999.9</v>
      </c>
      <c r="DP35">
        <v>0</v>
      </c>
      <c r="DQ35">
        <v>0</v>
      </c>
      <c r="DR35">
        <v>10003.80416666667</v>
      </c>
      <c r="DS35">
        <v>0</v>
      </c>
      <c r="DT35">
        <v>0.242856</v>
      </c>
      <c r="DU35">
        <v>1.415288333333333</v>
      </c>
      <c r="DV35">
        <v>431.347</v>
      </c>
      <c r="DW35">
        <v>429.8490833333333</v>
      </c>
      <c r="DX35">
        <v>0.1083785072083333</v>
      </c>
      <c r="DY35">
        <v>419.5347083333333</v>
      </c>
      <c r="DZ35">
        <v>23.99527916666667</v>
      </c>
      <c r="EA35">
        <v>2.180547916666667</v>
      </c>
      <c r="EB35">
        <v>2.170741666666667</v>
      </c>
      <c r="EC35">
        <v>18.8200625</v>
      </c>
      <c r="ED35">
        <v>18.747575</v>
      </c>
      <c r="EE35">
        <v>0.00500078</v>
      </c>
      <c r="EF35">
        <v>0</v>
      </c>
      <c r="EG35">
        <v>0</v>
      </c>
      <c r="EH35">
        <v>0</v>
      </c>
      <c r="EI35">
        <v>1133.829166666667</v>
      </c>
      <c r="EJ35">
        <v>0.00500078</v>
      </c>
      <c r="EK35">
        <v>-14.69166666666667</v>
      </c>
      <c r="EL35">
        <v>0.008333333333333229</v>
      </c>
      <c r="EM35">
        <v>35.75770833333333</v>
      </c>
      <c r="EN35">
        <v>40.56745833333333</v>
      </c>
      <c r="EO35">
        <v>38.44504166666666</v>
      </c>
      <c r="EP35">
        <v>41.30191666666667</v>
      </c>
      <c r="EQ35">
        <v>38.97629166666666</v>
      </c>
      <c r="ER35">
        <v>0</v>
      </c>
      <c r="ES35">
        <v>0</v>
      </c>
      <c r="ET35">
        <v>0</v>
      </c>
      <c r="EU35">
        <v>1761009696.7</v>
      </c>
      <c r="EV35">
        <v>0</v>
      </c>
      <c r="EW35">
        <v>1131.888</v>
      </c>
      <c r="EX35">
        <v>-48.12307769518573</v>
      </c>
      <c r="EY35">
        <v>-5.915384604380664</v>
      </c>
      <c r="EZ35">
        <v>-14.316</v>
      </c>
      <c r="FA35">
        <v>15</v>
      </c>
      <c r="FB35">
        <v>1761009612</v>
      </c>
      <c r="FC35" t="s">
        <v>422</v>
      </c>
      <c r="FD35">
        <v>1761009608</v>
      </c>
      <c r="FE35">
        <v>1761009612</v>
      </c>
      <c r="FF35">
        <v>1</v>
      </c>
      <c r="FG35">
        <v>-0.999</v>
      </c>
      <c r="FH35">
        <v>-0.023</v>
      </c>
      <c r="FI35">
        <v>0.46</v>
      </c>
      <c r="FJ35">
        <v>0.202</v>
      </c>
      <c r="FK35">
        <v>420</v>
      </c>
      <c r="FL35">
        <v>23</v>
      </c>
      <c r="FM35">
        <v>0.45</v>
      </c>
      <c r="FN35">
        <v>0.14</v>
      </c>
      <c r="FO35">
        <v>1.35924865</v>
      </c>
      <c r="FP35">
        <v>0.3370712195121912</v>
      </c>
      <c r="FQ35">
        <v>0.2037655768144548</v>
      </c>
      <c r="FR35">
        <v>1</v>
      </c>
      <c r="FS35">
        <v>1133.382352941177</v>
      </c>
      <c r="FT35">
        <v>-31.14438527959152</v>
      </c>
      <c r="FU35">
        <v>7.541121409361248</v>
      </c>
      <c r="FV35">
        <v>0</v>
      </c>
      <c r="FW35">
        <v>0.175515764325</v>
      </c>
      <c r="FX35">
        <v>-1.618375884506567</v>
      </c>
      <c r="FY35">
        <v>0.16189024980702</v>
      </c>
      <c r="FZ35">
        <v>0</v>
      </c>
      <c r="GA35">
        <v>1</v>
      </c>
      <c r="GB35">
        <v>3</v>
      </c>
      <c r="GC35" t="s">
        <v>459</v>
      </c>
      <c r="GD35">
        <v>3.10985</v>
      </c>
      <c r="GE35">
        <v>2.72747</v>
      </c>
      <c r="GF35">
        <v>0.0880983</v>
      </c>
      <c r="GG35">
        <v>0.0880331</v>
      </c>
      <c r="GH35">
        <v>0.108955</v>
      </c>
      <c r="GI35">
        <v>0.110235</v>
      </c>
      <c r="GJ35">
        <v>23905.8</v>
      </c>
      <c r="GK35">
        <v>21736.7</v>
      </c>
      <c r="GL35">
        <v>26775.5</v>
      </c>
      <c r="GM35">
        <v>24045.1</v>
      </c>
      <c r="GN35">
        <v>38122.9</v>
      </c>
      <c r="GO35">
        <v>31590.7</v>
      </c>
      <c r="GP35">
        <v>46733.9</v>
      </c>
      <c r="GQ35">
        <v>38048.2</v>
      </c>
      <c r="GR35">
        <v>1.88225</v>
      </c>
      <c r="GS35">
        <v>1.8487</v>
      </c>
      <c r="GT35">
        <v>0.135187</v>
      </c>
      <c r="GU35">
        <v>0</v>
      </c>
      <c r="GV35">
        <v>27.9685</v>
      </c>
      <c r="GW35">
        <v>999.9</v>
      </c>
      <c r="GX35">
        <v>56.5</v>
      </c>
      <c r="GY35">
        <v>31.1</v>
      </c>
      <c r="GZ35">
        <v>28.3348</v>
      </c>
      <c r="HA35">
        <v>61.59</v>
      </c>
      <c r="HB35">
        <v>21.262</v>
      </c>
      <c r="HC35">
        <v>1</v>
      </c>
      <c r="HD35">
        <v>0.101108</v>
      </c>
      <c r="HE35">
        <v>-0.392693</v>
      </c>
      <c r="HF35">
        <v>20.3353</v>
      </c>
      <c r="HG35">
        <v>5.21639</v>
      </c>
      <c r="HH35">
        <v>11.98</v>
      </c>
      <c r="HI35">
        <v>4.9646</v>
      </c>
      <c r="HJ35">
        <v>3.27525</v>
      </c>
      <c r="HK35">
        <v>9999</v>
      </c>
      <c r="HL35">
        <v>9999</v>
      </c>
      <c r="HM35">
        <v>9999</v>
      </c>
      <c r="HN35">
        <v>999.9</v>
      </c>
      <c r="HO35">
        <v>1.86371</v>
      </c>
      <c r="HP35">
        <v>1.85977</v>
      </c>
      <c r="HQ35">
        <v>1.85806</v>
      </c>
      <c r="HR35">
        <v>1.85944</v>
      </c>
      <c r="HS35">
        <v>1.85959</v>
      </c>
      <c r="HT35">
        <v>1.85808</v>
      </c>
      <c r="HU35">
        <v>1.85715</v>
      </c>
      <c r="HV35">
        <v>1.85211</v>
      </c>
      <c r="HW35">
        <v>0</v>
      </c>
      <c r="HX35">
        <v>0</v>
      </c>
      <c r="HY35">
        <v>0</v>
      </c>
      <c r="HZ35">
        <v>0</v>
      </c>
      <c r="IA35" t="s">
        <v>424</v>
      </c>
      <c r="IB35" t="s">
        <v>425</v>
      </c>
      <c r="IC35" t="s">
        <v>426</v>
      </c>
      <c r="ID35" t="s">
        <v>426</v>
      </c>
      <c r="IE35" t="s">
        <v>426</v>
      </c>
      <c r="IF35" t="s">
        <v>426</v>
      </c>
      <c r="IG35">
        <v>0</v>
      </c>
      <c r="IH35">
        <v>100</v>
      </c>
      <c r="II35">
        <v>100</v>
      </c>
      <c r="IJ35">
        <v>0.461</v>
      </c>
      <c r="IK35">
        <v>0.2198</v>
      </c>
      <c r="IL35">
        <v>-0.3252250553296037</v>
      </c>
      <c r="IM35">
        <v>0.001328113201692861</v>
      </c>
      <c r="IN35">
        <v>1.538283238170363E-06</v>
      </c>
      <c r="IO35">
        <v>-5.795655626708063E-10</v>
      </c>
      <c r="IP35">
        <v>-0.04378744475094339</v>
      </c>
      <c r="IQ35">
        <v>-0.004593102289677449</v>
      </c>
      <c r="IR35">
        <v>0.0008253994458280543</v>
      </c>
      <c r="IS35">
        <v>-7.403632370499484E-06</v>
      </c>
      <c r="IT35">
        <v>2</v>
      </c>
      <c r="IU35">
        <v>1985</v>
      </c>
      <c r="IV35">
        <v>1</v>
      </c>
      <c r="IW35">
        <v>27</v>
      </c>
      <c r="IX35">
        <v>1.5</v>
      </c>
      <c r="IY35">
        <v>1.4</v>
      </c>
      <c r="IZ35">
        <v>1.11328</v>
      </c>
      <c r="JA35">
        <v>2.57812</v>
      </c>
      <c r="JB35">
        <v>1.49658</v>
      </c>
      <c r="JC35">
        <v>2.34497</v>
      </c>
      <c r="JD35">
        <v>1.54907</v>
      </c>
      <c r="JE35">
        <v>2.35229</v>
      </c>
      <c r="JF35">
        <v>33.2887</v>
      </c>
      <c r="JG35">
        <v>15.7694</v>
      </c>
      <c r="JH35">
        <v>18</v>
      </c>
      <c r="JI35">
        <v>483.525</v>
      </c>
      <c r="JJ35">
        <v>491.091</v>
      </c>
      <c r="JK35">
        <v>32.6626</v>
      </c>
      <c r="JL35">
        <v>28.5202</v>
      </c>
      <c r="JM35">
        <v>29.9975</v>
      </c>
      <c r="JN35">
        <v>28.8032</v>
      </c>
      <c r="JO35">
        <v>28.8041</v>
      </c>
      <c r="JP35">
        <v>22.3844</v>
      </c>
      <c r="JQ35">
        <v>19.3971</v>
      </c>
      <c r="JR35">
        <v>63.2223</v>
      </c>
      <c r="JS35">
        <v>32.6485</v>
      </c>
      <c r="JT35">
        <v>420</v>
      </c>
      <c r="JU35">
        <v>24.3364</v>
      </c>
      <c r="JV35">
        <v>102.198</v>
      </c>
      <c r="JW35">
        <v>91.7522</v>
      </c>
    </row>
    <row r="36" spans="1:283">
      <c r="A36">
        <v>18</v>
      </c>
      <c r="B36">
        <v>1761009700</v>
      </c>
      <c r="C36">
        <v>34</v>
      </c>
      <c r="D36" t="s">
        <v>460</v>
      </c>
      <c r="E36" t="s">
        <v>461</v>
      </c>
      <c r="F36">
        <v>5</v>
      </c>
      <c r="G36" t="s">
        <v>419</v>
      </c>
      <c r="H36">
        <v>1761009692</v>
      </c>
      <c r="I36">
        <f>(J36)/1000</f>
        <v>0</v>
      </c>
      <c r="J36">
        <f>1000*DJ36*AH36*(DF36-DG36)/(100*CY36*(1000-AH36*DF36))</f>
        <v>0</v>
      </c>
      <c r="K36">
        <f>DJ36*AH36*(DE36-DD36*(1000-AH36*DG36)/(1000-AH36*DF36))/(100*CY36)</f>
        <v>0</v>
      </c>
      <c r="L36">
        <f>DD36 - IF(AH36&gt;1, K36*CY36*100.0/(AJ36), 0)</f>
        <v>0</v>
      </c>
      <c r="M36">
        <f>((S36-I36/2)*L36-K36)/(S36+I36/2)</f>
        <v>0</v>
      </c>
      <c r="N36">
        <f>M36*(DK36+DL36)/1000.0</f>
        <v>0</v>
      </c>
      <c r="O36">
        <f>(DD36 - IF(AH36&gt;1, K36*CY36*100.0/(AJ36), 0))*(DK36+DL36)/1000.0</f>
        <v>0</v>
      </c>
      <c r="P36">
        <f>2.0/((1/R36-1/Q36)+SIGN(R36)*SQRT((1/R36-1/Q36)*(1/R36-1/Q36) + 4*CZ36/((CZ36+1)*(CZ36+1))*(2*1/R36*1/Q36-1/Q36*1/Q36)))</f>
        <v>0</v>
      </c>
      <c r="Q36">
        <f>IF(LEFT(DA36,1)&lt;&gt;"0",IF(LEFT(DA36,1)="1",3.0,DB36),$D$5+$E$5*(DR36*DK36/($K$5*1000))+$F$5*(DR36*DK36/($K$5*1000))*MAX(MIN(CY36,$J$5),$I$5)*MAX(MIN(CY36,$J$5),$I$5)+$G$5*MAX(MIN(CY36,$J$5),$I$5)*(DR36*DK36/($K$5*1000))+$H$5*(DR36*DK36/($K$5*1000))*(DR36*DK36/($K$5*1000)))</f>
        <v>0</v>
      </c>
      <c r="R36">
        <f>I36*(1000-(1000*0.61365*exp(17.502*V36/(240.97+V36))/(DK36+DL36)+DF36)/2)/(1000*0.61365*exp(17.502*V36/(240.97+V36))/(DK36+DL36)-DF36)</f>
        <v>0</v>
      </c>
      <c r="S36">
        <f>1/((CZ36+1)/(P36/1.6)+1/(Q36/1.37)) + CZ36/((CZ36+1)/(P36/1.6) + CZ36/(Q36/1.37))</f>
        <v>0</v>
      </c>
      <c r="T36">
        <f>(CU36*CX36)</f>
        <v>0</v>
      </c>
      <c r="U36">
        <f>(DM36+(T36+2*0.95*5.67E-8*(((DM36+$B$9)+273)^4-(DM36+273)^4)-44100*I36)/(1.84*29.3*Q36+8*0.95*5.67E-8*(DM36+273)^3))</f>
        <v>0</v>
      </c>
      <c r="V36">
        <f>($C$9*DN36+$D$9*DO36+$E$9*U36)</f>
        <v>0</v>
      </c>
      <c r="W36">
        <f>0.61365*exp(17.502*V36/(240.97+V36))</f>
        <v>0</v>
      </c>
      <c r="X36">
        <f>(Y36/Z36*100)</f>
        <v>0</v>
      </c>
      <c r="Y36">
        <f>DF36*(DK36+DL36)/1000</f>
        <v>0</v>
      </c>
      <c r="Z36">
        <f>0.61365*exp(17.502*DM36/(240.97+DM36))</f>
        <v>0</v>
      </c>
      <c r="AA36">
        <f>(W36-DF36*(DK36+DL36)/1000)</f>
        <v>0</v>
      </c>
      <c r="AB36">
        <f>(-I36*44100)</f>
        <v>0</v>
      </c>
      <c r="AC36">
        <f>2*29.3*Q36*0.92*(DM36-V36)</f>
        <v>0</v>
      </c>
      <c r="AD36">
        <f>2*0.95*5.67E-8*(((DM36+$B$9)+273)^4-(V36+273)^4)</f>
        <v>0</v>
      </c>
      <c r="AE36">
        <f>T36+AD36+AB36+AC36</f>
        <v>0</v>
      </c>
      <c r="AF36">
        <v>0</v>
      </c>
      <c r="AG36">
        <v>0</v>
      </c>
      <c r="AH36">
        <f>IF(AF36*$H$15&gt;=AJ36,1.0,(AJ36/(AJ36-AF36*$H$15)))</f>
        <v>0</v>
      </c>
      <c r="AI36">
        <f>(AH36-1)*100</f>
        <v>0</v>
      </c>
      <c r="AJ36">
        <f>MAX(0,($B$15+$C$15*DR36)/(1+$D$15*DR36)*DK36/(DM36+273)*$E$15)</f>
        <v>0</v>
      </c>
      <c r="AK36" t="s">
        <v>420</v>
      </c>
      <c r="AL36" t="s">
        <v>420</v>
      </c>
      <c r="AM36">
        <v>0</v>
      </c>
      <c r="AN36">
        <v>0</v>
      </c>
      <c r="AO36">
        <f>1-AM36/AN36</f>
        <v>0</v>
      </c>
      <c r="AP36">
        <v>0</v>
      </c>
      <c r="AQ36" t="s">
        <v>420</v>
      </c>
      <c r="AR36" t="s">
        <v>420</v>
      </c>
      <c r="AS36">
        <v>0</v>
      </c>
      <c r="AT36">
        <v>0</v>
      </c>
      <c r="AU36">
        <f>1-AS36/AT36</f>
        <v>0</v>
      </c>
      <c r="AV36">
        <v>0.5</v>
      </c>
      <c r="AW36">
        <f>CV36</f>
        <v>0</v>
      </c>
      <c r="AX36">
        <f>K36</f>
        <v>0</v>
      </c>
      <c r="AY36">
        <f>AU36*AV36*AW36</f>
        <v>0</v>
      </c>
      <c r="AZ36">
        <f>(AX36-AP36)/AW36</f>
        <v>0</v>
      </c>
      <c r="BA36">
        <f>(AN36-AT36)/AT36</f>
        <v>0</v>
      </c>
      <c r="BB36">
        <f>AM36/(AO36+AM36/AT36)</f>
        <v>0</v>
      </c>
      <c r="BC36" t="s">
        <v>420</v>
      </c>
      <c r="BD36">
        <v>0</v>
      </c>
      <c r="BE36">
        <f>IF(BD36&lt;&gt;0, BD36, BB36)</f>
        <v>0</v>
      </c>
      <c r="BF36">
        <f>1-BE36/AT36</f>
        <v>0</v>
      </c>
      <c r="BG36">
        <f>(AT36-AS36)/(AT36-BE36)</f>
        <v>0</v>
      </c>
      <c r="BH36">
        <f>(AN36-AT36)/(AN36-BE36)</f>
        <v>0</v>
      </c>
      <c r="BI36">
        <f>(AT36-AS36)/(AT36-AM36)</f>
        <v>0</v>
      </c>
      <c r="BJ36">
        <f>(AN36-AT36)/(AN36-AM36)</f>
        <v>0</v>
      </c>
      <c r="BK36">
        <f>(BG36*BE36/AS36)</f>
        <v>0</v>
      </c>
      <c r="BL36">
        <f>(1-BK36)</f>
        <v>0</v>
      </c>
      <c r="CU36">
        <f>$B$13*DS36+$C$13*DT36+$F$13*EE36*(1-EH36)</f>
        <v>0</v>
      </c>
      <c r="CV36">
        <f>CU36*CW36</f>
        <v>0</v>
      </c>
      <c r="CW36">
        <f>($B$13*$D$11+$C$13*$D$11+$F$13*((ER36+EJ36)/MAX(ER36+EJ36+ES36, 0.1)*$I$11+ES36/MAX(ER36+EJ36+ES36, 0.1)*$J$11))/($B$13+$C$13+$F$13)</f>
        <v>0</v>
      </c>
      <c r="CX36">
        <f>($B$13*$K$11+$C$13*$K$11+$F$13*((ER36+EJ36)/MAX(ER36+EJ36+ES36, 0.1)*$P$11+ES36/MAX(ER36+EJ36+ES36, 0.1)*$Q$11))/($B$13+$C$13+$F$13)</f>
        <v>0</v>
      </c>
      <c r="CY36">
        <v>5.9</v>
      </c>
      <c r="CZ36">
        <v>0.5</v>
      </c>
      <c r="DA36" t="s">
        <v>421</v>
      </c>
      <c r="DB36">
        <v>2</v>
      </c>
      <c r="DC36">
        <v>1761009692</v>
      </c>
      <c r="DD36">
        <v>420.8988333333334</v>
      </c>
      <c r="DE36">
        <v>419.5264583333333</v>
      </c>
      <c r="DF36">
        <v>24.12836666666666</v>
      </c>
      <c r="DG36">
        <v>24.069325</v>
      </c>
      <c r="DH36">
        <v>420.4368333333334</v>
      </c>
      <c r="DI36">
        <v>23.9112625</v>
      </c>
      <c r="DJ36">
        <v>500.0334583333333</v>
      </c>
      <c r="DK36">
        <v>90.46547500000001</v>
      </c>
      <c r="DL36">
        <v>0.03593041666666667</v>
      </c>
      <c r="DM36">
        <v>30.719675</v>
      </c>
      <c r="DN36">
        <v>30.10996250000001</v>
      </c>
      <c r="DO36">
        <v>999.9</v>
      </c>
      <c r="DP36">
        <v>0</v>
      </c>
      <c r="DQ36">
        <v>0</v>
      </c>
      <c r="DR36">
        <v>10003.46458333333</v>
      </c>
      <c r="DS36">
        <v>0</v>
      </c>
      <c r="DT36">
        <v>0.242856</v>
      </c>
      <c r="DU36">
        <v>1.372312916666667</v>
      </c>
      <c r="DV36">
        <v>431.3054166666666</v>
      </c>
      <c r="DW36">
        <v>429.87325</v>
      </c>
      <c r="DX36">
        <v>0.05902854470833333</v>
      </c>
      <c r="DY36">
        <v>419.5264583333333</v>
      </c>
      <c r="DZ36">
        <v>24.069325</v>
      </c>
      <c r="EA36">
        <v>2.182783333333333</v>
      </c>
      <c r="EB36">
        <v>2.1774425</v>
      </c>
      <c r="EC36">
        <v>18.83642083333333</v>
      </c>
      <c r="ED36">
        <v>18.79688333333333</v>
      </c>
      <c r="EE36">
        <v>0.00500078</v>
      </c>
      <c r="EF36">
        <v>0</v>
      </c>
      <c r="EG36">
        <v>0</v>
      </c>
      <c r="EH36">
        <v>0</v>
      </c>
      <c r="EI36">
        <v>1131.466666666667</v>
      </c>
      <c r="EJ36">
        <v>0.00500078</v>
      </c>
      <c r="EK36">
        <v>-13.99166666666667</v>
      </c>
      <c r="EL36">
        <v>0.07499999999999996</v>
      </c>
      <c r="EM36">
        <v>35.76808333333333</v>
      </c>
      <c r="EN36">
        <v>40.58308333333333</v>
      </c>
      <c r="EO36">
        <v>38.46333333333333</v>
      </c>
      <c r="EP36">
        <v>41.33054166666667</v>
      </c>
      <c r="EQ36">
        <v>38.98933333333333</v>
      </c>
      <c r="ER36">
        <v>0</v>
      </c>
      <c r="ES36">
        <v>0</v>
      </c>
      <c r="ET36">
        <v>0</v>
      </c>
      <c r="EU36">
        <v>1761009699.1</v>
      </c>
      <c r="EV36">
        <v>0</v>
      </c>
      <c r="EW36">
        <v>1128.672</v>
      </c>
      <c r="EX36">
        <v>-74.6384623736549</v>
      </c>
      <c r="EY36">
        <v>45.1999999339764</v>
      </c>
      <c r="EZ36">
        <v>-13.664</v>
      </c>
      <c r="FA36">
        <v>15</v>
      </c>
      <c r="FB36">
        <v>1761009612</v>
      </c>
      <c r="FC36" t="s">
        <v>422</v>
      </c>
      <c r="FD36">
        <v>1761009608</v>
      </c>
      <c r="FE36">
        <v>1761009612</v>
      </c>
      <c r="FF36">
        <v>1</v>
      </c>
      <c r="FG36">
        <v>-0.999</v>
      </c>
      <c r="FH36">
        <v>-0.023</v>
      </c>
      <c r="FI36">
        <v>0.46</v>
      </c>
      <c r="FJ36">
        <v>0.202</v>
      </c>
      <c r="FK36">
        <v>420</v>
      </c>
      <c r="FL36">
        <v>23</v>
      </c>
      <c r="FM36">
        <v>0.45</v>
      </c>
      <c r="FN36">
        <v>0.14</v>
      </c>
      <c r="FO36">
        <v>1.376562682926829</v>
      </c>
      <c r="FP36">
        <v>-0.9282967944250837</v>
      </c>
      <c r="FQ36">
        <v>0.1596654225900232</v>
      </c>
      <c r="FR36">
        <v>0</v>
      </c>
      <c r="FS36">
        <v>1131.15</v>
      </c>
      <c r="FT36">
        <v>-53.21772382190535</v>
      </c>
      <c r="FU36">
        <v>9.045579030664651</v>
      </c>
      <c r="FV36">
        <v>0</v>
      </c>
      <c r="FW36">
        <v>0.1325678627560976</v>
      </c>
      <c r="FX36">
        <v>-1.636745506243902</v>
      </c>
      <c r="FY36">
        <v>0.1658033481667445</v>
      </c>
      <c r="FZ36">
        <v>0</v>
      </c>
      <c r="GA36">
        <v>0</v>
      </c>
      <c r="GB36">
        <v>3</v>
      </c>
      <c r="GC36" t="s">
        <v>423</v>
      </c>
      <c r="GD36">
        <v>3.10973</v>
      </c>
      <c r="GE36">
        <v>2.72761</v>
      </c>
      <c r="GF36">
        <v>0.0881054</v>
      </c>
      <c r="GG36">
        <v>0.0880481</v>
      </c>
      <c r="GH36">
        <v>0.109117</v>
      </c>
      <c r="GI36">
        <v>0.110375</v>
      </c>
      <c r="GJ36">
        <v>23905.7</v>
      </c>
      <c r="GK36">
        <v>21736.2</v>
      </c>
      <c r="GL36">
        <v>26775.6</v>
      </c>
      <c r="GM36">
        <v>24044.9</v>
      </c>
      <c r="GN36">
        <v>38115.8</v>
      </c>
      <c r="GO36">
        <v>31585.4</v>
      </c>
      <c r="GP36">
        <v>46733.9</v>
      </c>
      <c r="GQ36">
        <v>38047.9</v>
      </c>
      <c r="GR36">
        <v>1.88203</v>
      </c>
      <c r="GS36">
        <v>1.8491</v>
      </c>
      <c r="GT36">
        <v>0.134144</v>
      </c>
      <c r="GU36">
        <v>0</v>
      </c>
      <c r="GV36">
        <v>27.9828</v>
      </c>
      <c r="GW36">
        <v>999.9</v>
      </c>
      <c r="GX36">
        <v>56.5</v>
      </c>
      <c r="GY36">
        <v>31.1</v>
      </c>
      <c r="GZ36">
        <v>28.3358</v>
      </c>
      <c r="HA36">
        <v>61.06</v>
      </c>
      <c r="HB36">
        <v>21.0256</v>
      </c>
      <c r="HC36">
        <v>1</v>
      </c>
      <c r="HD36">
        <v>0.100226</v>
      </c>
      <c r="HE36">
        <v>-0.869959</v>
      </c>
      <c r="HF36">
        <v>20.3348</v>
      </c>
      <c r="HG36">
        <v>5.21624</v>
      </c>
      <c r="HH36">
        <v>11.98</v>
      </c>
      <c r="HI36">
        <v>4.9644</v>
      </c>
      <c r="HJ36">
        <v>3.27525</v>
      </c>
      <c r="HK36">
        <v>9999</v>
      </c>
      <c r="HL36">
        <v>9999</v>
      </c>
      <c r="HM36">
        <v>9999</v>
      </c>
      <c r="HN36">
        <v>999.9</v>
      </c>
      <c r="HO36">
        <v>1.86371</v>
      </c>
      <c r="HP36">
        <v>1.85977</v>
      </c>
      <c r="HQ36">
        <v>1.85806</v>
      </c>
      <c r="HR36">
        <v>1.85944</v>
      </c>
      <c r="HS36">
        <v>1.85959</v>
      </c>
      <c r="HT36">
        <v>1.85807</v>
      </c>
      <c r="HU36">
        <v>1.85715</v>
      </c>
      <c r="HV36">
        <v>1.85211</v>
      </c>
      <c r="HW36">
        <v>0</v>
      </c>
      <c r="HX36">
        <v>0</v>
      </c>
      <c r="HY36">
        <v>0</v>
      </c>
      <c r="HZ36">
        <v>0</v>
      </c>
      <c r="IA36" t="s">
        <v>424</v>
      </c>
      <c r="IB36" t="s">
        <v>425</v>
      </c>
      <c r="IC36" t="s">
        <v>426</v>
      </c>
      <c r="ID36" t="s">
        <v>426</v>
      </c>
      <c r="IE36" t="s">
        <v>426</v>
      </c>
      <c r="IF36" t="s">
        <v>426</v>
      </c>
      <c r="IG36">
        <v>0</v>
      </c>
      <c r="IH36">
        <v>100</v>
      </c>
      <c r="II36">
        <v>100</v>
      </c>
      <c r="IJ36">
        <v>0.462</v>
      </c>
      <c r="IK36">
        <v>0.2209</v>
      </c>
      <c r="IL36">
        <v>-0.3252250553296037</v>
      </c>
      <c r="IM36">
        <v>0.001328113201692861</v>
      </c>
      <c r="IN36">
        <v>1.538283238170363E-06</v>
      </c>
      <c r="IO36">
        <v>-5.795655626708063E-10</v>
      </c>
      <c r="IP36">
        <v>-0.04378744475094339</v>
      </c>
      <c r="IQ36">
        <v>-0.004593102289677449</v>
      </c>
      <c r="IR36">
        <v>0.0008253994458280543</v>
      </c>
      <c r="IS36">
        <v>-7.403632370499484E-06</v>
      </c>
      <c r="IT36">
        <v>2</v>
      </c>
      <c r="IU36">
        <v>1985</v>
      </c>
      <c r="IV36">
        <v>1</v>
      </c>
      <c r="IW36">
        <v>27</v>
      </c>
      <c r="IX36">
        <v>1.5</v>
      </c>
      <c r="IY36">
        <v>1.5</v>
      </c>
      <c r="IZ36">
        <v>1.11328</v>
      </c>
      <c r="JA36">
        <v>2.58057</v>
      </c>
      <c r="JB36">
        <v>1.49658</v>
      </c>
      <c r="JC36">
        <v>2.34375</v>
      </c>
      <c r="JD36">
        <v>1.54907</v>
      </c>
      <c r="JE36">
        <v>2.3645</v>
      </c>
      <c r="JF36">
        <v>33.2663</v>
      </c>
      <c r="JG36">
        <v>15.7606</v>
      </c>
      <c r="JH36">
        <v>18</v>
      </c>
      <c r="JI36">
        <v>483.384</v>
      </c>
      <c r="JJ36">
        <v>491.343</v>
      </c>
      <c r="JK36">
        <v>32.5313</v>
      </c>
      <c r="JL36">
        <v>28.5192</v>
      </c>
      <c r="JM36">
        <v>29.9976</v>
      </c>
      <c r="JN36">
        <v>28.802</v>
      </c>
      <c r="JO36">
        <v>28.8029</v>
      </c>
      <c r="JP36">
        <v>22.3873</v>
      </c>
      <c r="JQ36">
        <v>19.3971</v>
      </c>
      <c r="JR36">
        <v>63.2223</v>
      </c>
      <c r="JS36">
        <v>32.4818</v>
      </c>
      <c r="JT36">
        <v>420</v>
      </c>
      <c r="JU36">
        <v>24.3226</v>
      </c>
      <c r="JV36">
        <v>102.197</v>
      </c>
      <c r="JW36">
        <v>91.75149999999999</v>
      </c>
    </row>
    <row r="37" spans="1:283">
      <c r="A37">
        <v>19</v>
      </c>
      <c r="B37">
        <v>1761009702</v>
      </c>
      <c r="C37">
        <v>36</v>
      </c>
      <c r="D37" t="s">
        <v>462</v>
      </c>
      <c r="E37" t="s">
        <v>463</v>
      </c>
      <c r="F37">
        <v>5</v>
      </c>
      <c r="G37" t="s">
        <v>419</v>
      </c>
      <c r="H37">
        <v>1761009694</v>
      </c>
      <c r="I37">
        <f>(J37)/1000</f>
        <v>0</v>
      </c>
      <c r="J37">
        <f>1000*DJ37*AH37*(DF37-DG37)/(100*CY37*(1000-AH37*DF37))</f>
        <v>0</v>
      </c>
      <c r="K37">
        <f>DJ37*AH37*(DE37-DD37*(1000-AH37*DG37)/(1000-AH37*DF37))/(100*CY37)</f>
        <v>0</v>
      </c>
      <c r="L37">
        <f>DD37 - IF(AH37&gt;1, K37*CY37*100.0/(AJ37), 0)</f>
        <v>0</v>
      </c>
      <c r="M37">
        <f>((S37-I37/2)*L37-K37)/(S37+I37/2)</f>
        <v>0</v>
      </c>
      <c r="N37">
        <f>M37*(DK37+DL37)/1000.0</f>
        <v>0</v>
      </c>
      <c r="O37">
        <f>(DD37 - IF(AH37&gt;1, K37*CY37*100.0/(AJ37), 0))*(DK37+DL37)/1000.0</f>
        <v>0</v>
      </c>
      <c r="P37">
        <f>2.0/((1/R37-1/Q37)+SIGN(R37)*SQRT((1/R37-1/Q37)*(1/R37-1/Q37) + 4*CZ37/((CZ37+1)*(CZ37+1))*(2*1/R37*1/Q37-1/Q37*1/Q37)))</f>
        <v>0</v>
      </c>
      <c r="Q37">
        <f>IF(LEFT(DA37,1)&lt;&gt;"0",IF(LEFT(DA37,1)="1",3.0,DB37),$D$5+$E$5*(DR37*DK37/($K$5*1000))+$F$5*(DR37*DK37/($K$5*1000))*MAX(MIN(CY37,$J$5),$I$5)*MAX(MIN(CY37,$J$5),$I$5)+$G$5*MAX(MIN(CY37,$J$5),$I$5)*(DR37*DK37/($K$5*1000))+$H$5*(DR37*DK37/($K$5*1000))*(DR37*DK37/($K$5*1000)))</f>
        <v>0</v>
      </c>
      <c r="R37">
        <f>I37*(1000-(1000*0.61365*exp(17.502*V37/(240.97+V37))/(DK37+DL37)+DF37)/2)/(1000*0.61365*exp(17.502*V37/(240.97+V37))/(DK37+DL37)-DF37)</f>
        <v>0</v>
      </c>
      <c r="S37">
        <f>1/((CZ37+1)/(P37/1.6)+1/(Q37/1.37)) + CZ37/((CZ37+1)/(P37/1.6) + CZ37/(Q37/1.37))</f>
        <v>0</v>
      </c>
      <c r="T37">
        <f>(CU37*CX37)</f>
        <v>0</v>
      </c>
      <c r="U37">
        <f>(DM37+(T37+2*0.95*5.67E-8*(((DM37+$B$9)+273)^4-(DM37+273)^4)-44100*I37)/(1.84*29.3*Q37+8*0.95*5.67E-8*(DM37+273)^3))</f>
        <v>0</v>
      </c>
      <c r="V37">
        <f>($C$9*DN37+$D$9*DO37+$E$9*U37)</f>
        <v>0</v>
      </c>
      <c r="W37">
        <f>0.61365*exp(17.502*V37/(240.97+V37))</f>
        <v>0</v>
      </c>
      <c r="X37">
        <f>(Y37/Z37*100)</f>
        <v>0</v>
      </c>
      <c r="Y37">
        <f>DF37*(DK37+DL37)/1000</f>
        <v>0</v>
      </c>
      <c r="Z37">
        <f>0.61365*exp(17.502*DM37/(240.97+DM37))</f>
        <v>0</v>
      </c>
      <c r="AA37">
        <f>(W37-DF37*(DK37+DL37)/1000)</f>
        <v>0</v>
      </c>
      <c r="AB37">
        <f>(-I37*44100)</f>
        <v>0</v>
      </c>
      <c r="AC37">
        <f>2*29.3*Q37*0.92*(DM37-V37)</f>
        <v>0</v>
      </c>
      <c r="AD37">
        <f>2*0.95*5.67E-8*(((DM37+$B$9)+273)^4-(V37+273)^4)</f>
        <v>0</v>
      </c>
      <c r="AE37">
        <f>T37+AD37+AB37+AC37</f>
        <v>0</v>
      </c>
      <c r="AF37">
        <v>0</v>
      </c>
      <c r="AG37">
        <v>0</v>
      </c>
      <c r="AH37">
        <f>IF(AF37*$H$15&gt;=AJ37,1.0,(AJ37/(AJ37-AF37*$H$15)))</f>
        <v>0</v>
      </c>
      <c r="AI37">
        <f>(AH37-1)*100</f>
        <v>0</v>
      </c>
      <c r="AJ37">
        <f>MAX(0,($B$15+$C$15*DR37)/(1+$D$15*DR37)*DK37/(DM37+273)*$E$15)</f>
        <v>0</v>
      </c>
      <c r="AK37" t="s">
        <v>420</v>
      </c>
      <c r="AL37" t="s">
        <v>420</v>
      </c>
      <c r="AM37">
        <v>0</v>
      </c>
      <c r="AN37">
        <v>0</v>
      </c>
      <c r="AO37">
        <f>1-AM37/AN37</f>
        <v>0</v>
      </c>
      <c r="AP37">
        <v>0</v>
      </c>
      <c r="AQ37" t="s">
        <v>420</v>
      </c>
      <c r="AR37" t="s">
        <v>420</v>
      </c>
      <c r="AS37">
        <v>0</v>
      </c>
      <c r="AT37">
        <v>0</v>
      </c>
      <c r="AU37">
        <f>1-AS37/AT37</f>
        <v>0</v>
      </c>
      <c r="AV37">
        <v>0.5</v>
      </c>
      <c r="AW37">
        <f>CV37</f>
        <v>0</v>
      </c>
      <c r="AX37">
        <f>K37</f>
        <v>0</v>
      </c>
      <c r="AY37">
        <f>AU37*AV37*AW37</f>
        <v>0</v>
      </c>
      <c r="AZ37">
        <f>(AX37-AP37)/AW37</f>
        <v>0</v>
      </c>
      <c r="BA37">
        <f>(AN37-AT37)/AT37</f>
        <v>0</v>
      </c>
      <c r="BB37">
        <f>AM37/(AO37+AM37/AT37)</f>
        <v>0</v>
      </c>
      <c r="BC37" t="s">
        <v>420</v>
      </c>
      <c r="BD37">
        <v>0</v>
      </c>
      <c r="BE37">
        <f>IF(BD37&lt;&gt;0, BD37, BB37)</f>
        <v>0</v>
      </c>
      <c r="BF37">
        <f>1-BE37/AT37</f>
        <v>0</v>
      </c>
      <c r="BG37">
        <f>(AT37-AS37)/(AT37-BE37)</f>
        <v>0</v>
      </c>
      <c r="BH37">
        <f>(AN37-AT37)/(AN37-BE37)</f>
        <v>0</v>
      </c>
      <c r="BI37">
        <f>(AT37-AS37)/(AT37-AM37)</f>
        <v>0</v>
      </c>
      <c r="BJ37">
        <f>(AN37-AT37)/(AN37-AM37)</f>
        <v>0</v>
      </c>
      <c r="BK37">
        <f>(BG37*BE37/AS37)</f>
        <v>0</v>
      </c>
      <c r="BL37">
        <f>(1-BK37)</f>
        <v>0</v>
      </c>
      <c r="CU37">
        <f>$B$13*DS37+$C$13*DT37+$F$13*EE37*(1-EH37)</f>
        <v>0</v>
      </c>
      <c r="CV37">
        <f>CU37*CW37</f>
        <v>0</v>
      </c>
      <c r="CW37">
        <f>($B$13*$D$11+$C$13*$D$11+$F$13*((ER37+EJ37)/MAX(ER37+EJ37+ES37, 0.1)*$I$11+ES37/MAX(ER37+EJ37+ES37, 0.1)*$J$11))/($B$13+$C$13+$F$13)</f>
        <v>0</v>
      </c>
      <c r="CX37">
        <f>($B$13*$K$11+$C$13*$K$11+$F$13*((ER37+EJ37)/MAX(ER37+EJ37+ES37, 0.1)*$P$11+ES37/MAX(ER37+EJ37+ES37, 0.1)*$Q$11))/($B$13+$C$13+$F$13)</f>
        <v>0</v>
      </c>
      <c r="CY37">
        <v>5.9</v>
      </c>
      <c r="CZ37">
        <v>0.5</v>
      </c>
      <c r="DA37" t="s">
        <v>421</v>
      </c>
      <c r="DB37">
        <v>2</v>
      </c>
      <c r="DC37">
        <v>1761009694</v>
      </c>
      <c r="DD37">
        <v>420.8610416666667</v>
      </c>
      <c r="DE37">
        <v>419.5523333333333</v>
      </c>
      <c r="DF37">
        <v>24.16266666666667</v>
      </c>
      <c r="DG37">
        <v>24.14255416666667</v>
      </c>
      <c r="DH37">
        <v>420.3991250000001</v>
      </c>
      <c r="DI37">
        <v>23.94482916666666</v>
      </c>
      <c r="DJ37">
        <v>500.0387083333333</v>
      </c>
      <c r="DK37">
        <v>90.4656875</v>
      </c>
      <c r="DL37">
        <v>0.03591948333333334</v>
      </c>
      <c r="DM37">
        <v>30.73595416666667</v>
      </c>
      <c r="DN37">
        <v>30.12809166666667</v>
      </c>
      <c r="DO37">
        <v>999.9</v>
      </c>
      <c r="DP37">
        <v>0</v>
      </c>
      <c r="DQ37">
        <v>0</v>
      </c>
      <c r="DR37">
        <v>10003.04166666667</v>
      </c>
      <c r="DS37">
        <v>0</v>
      </c>
      <c r="DT37">
        <v>0.242856</v>
      </c>
      <c r="DU37">
        <v>1.308651666666667</v>
      </c>
      <c r="DV37">
        <v>431.281875</v>
      </c>
      <c r="DW37">
        <v>429.932</v>
      </c>
      <c r="DX37">
        <v>0.020105036375</v>
      </c>
      <c r="DY37">
        <v>419.5523333333333</v>
      </c>
      <c r="DZ37">
        <v>24.14255416666667</v>
      </c>
      <c r="EA37">
        <v>2.1858925</v>
      </c>
      <c r="EB37">
        <v>2.184072500000001</v>
      </c>
      <c r="EC37">
        <v>18.8591625</v>
      </c>
      <c r="ED37">
        <v>18.84559583333333</v>
      </c>
      <c r="EE37">
        <v>0.00500078</v>
      </c>
      <c r="EF37">
        <v>0</v>
      </c>
      <c r="EG37">
        <v>0</v>
      </c>
      <c r="EH37">
        <v>0</v>
      </c>
      <c r="EI37">
        <v>1130.9875</v>
      </c>
      <c r="EJ37">
        <v>0.00500078</v>
      </c>
      <c r="EK37">
        <v>-14.25416666666666</v>
      </c>
      <c r="EL37">
        <v>0.02499999999999998</v>
      </c>
      <c r="EM37">
        <v>35.77583333333333</v>
      </c>
      <c r="EN37">
        <v>40.59870833333333</v>
      </c>
      <c r="EO37">
        <v>38.59091666666666</v>
      </c>
      <c r="EP37">
        <v>41.35916666666667</v>
      </c>
      <c r="EQ37">
        <v>38.99195833333334</v>
      </c>
      <c r="ER37">
        <v>0</v>
      </c>
      <c r="ES37">
        <v>0</v>
      </c>
      <c r="ET37">
        <v>0</v>
      </c>
      <c r="EU37">
        <v>1761009700.9</v>
      </c>
      <c r="EV37">
        <v>0</v>
      </c>
      <c r="EW37">
        <v>1129.484615384615</v>
      </c>
      <c r="EX37">
        <v>-36.84786369600517</v>
      </c>
      <c r="EY37">
        <v>34.07863221951233</v>
      </c>
      <c r="EZ37">
        <v>-14.40769230769231</v>
      </c>
      <c r="FA37">
        <v>15</v>
      </c>
      <c r="FB37">
        <v>1761009612</v>
      </c>
      <c r="FC37" t="s">
        <v>422</v>
      </c>
      <c r="FD37">
        <v>1761009608</v>
      </c>
      <c r="FE37">
        <v>1761009612</v>
      </c>
      <c r="FF37">
        <v>1</v>
      </c>
      <c r="FG37">
        <v>-0.999</v>
      </c>
      <c r="FH37">
        <v>-0.023</v>
      </c>
      <c r="FI37">
        <v>0.46</v>
      </c>
      <c r="FJ37">
        <v>0.202</v>
      </c>
      <c r="FK37">
        <v>420</v>
      </c>
      <c r="FL37">
        <v>23</v>
      </c>
      <c r="FM37">
        <v>0.45</v>
      </c>
      <c r="FN37">
        <v>0.14</v>
      </c>
      <c r="FO37">
        <v>1.36778425</v>
      </c>
      <c r="FP37">
        <v>-1.5826859662289</v>
      </c>
      <c r="FQ37">
        <v>0.1717663710085228</v>
      </c>
      <c r="FR37">
        <v>0</v>
      </c>
      <c r="FS37">
        <v>1130.294117647059</v>
      </c>
      <c r="FT37">
        <v>-39.2757833596951</v>
      </c>
      <c r="FU37">
        <v>8.88802701511721</v>
      </c>
      <c r="FV37">
        <v>0</v>
      </c>
      <c r="FW37">
        <v>0.093609831825</v>
      </c>
      <c r="FX37">
        <v>-1.465757302908068</v>
      </c>
      <c r="FY37">
        <v>0.1489663529173224</v>
      </c>
      <c r="FZ37">
        <v>0</v>
      </c>
      <c r="GA37">
        <v>0</v>
      </c>
      <c r="GB37">
        <v>3</v>
      </c>
      <c r="GC37" t="s">
        <v>423</v>
      </c>
      <c r="GD37">
        <v>3.10993</v>
      </c>
      <c r="GE37">
        <v>2.72789</v>
      </c>
      <c r="GF37">
        <v>0.0881103</v>
      </c>
      <c r="GG37">
        <v>0.0880531</v>
      </c>
      <c r="GH37">
        <v>0.109273</v>
      </c>
      <c r="GI37">
        <v>0.110467</v>
      </c>
      <c r="GJ37">
        <v>23905.7</v>
      </c>
      <c r="GK37">
        <v>21736</v>
      </c>
      <c r="GL37">
        <v>26775.7</v>
      </c>
      <c r="GM37">
        <v>24044.8</v>
      </c>
      <c r="GN37">
        <v>38109.1</v>
      </c>
      <c r="GO37">
        <v>31582.2</v>
      </c>
      <c r="GP37">
        <v>46734</v>
      </c>
      <c r="GQ37">
        <v>38048</v>
      </c>
      <c r="GR37">
        <v>1.88253</v>
      </c>
      <c r="GS37">
        <v>1.8489</v>
      </c>
      <c r="GT37">
        <v>0.133194</v>
      </c>
      <c r="GU37">
        <v>0</v>
      </c>
      <c r="GV37">
        <v>27.9959</v>
      </c>
      <c r="GW37">
        <v>999.9</v>
      </c>
      <c r="GX37">
        <v>56.5</v>
      </c>
      <c r="GY37">
        <v>31.1</v>
      </c>
      <c r="GZ37">
        <v>28.334</v>
      </c>
      <c r="HA37">
        <v>61.49</v>
      </c>
      <c r="HB37">
        <v>21.246</v>
      </c>
      <c r="HC37">
        <v>1</v>
      </c>
      <c r="HD37">
        <v>0.0998653</v>
      </c>
      <c r="HE37">
        <v>-1.05134</v>
      </c>
      <c r="HF37">
        <v>20.3347</v>
      </c>
      <c r="HG37">
        <v>5.21999</v>
      </c>
      <c r="HH37">
        <v>11.98</v>
      </c>
      <c r="HI37">
        <v>4.96515</v>
      </c>
      <c r="HJ37">
        <v>3.276</v>
      </c>
      <c r="HK37">
        <v>9999</v>
      </c>
      <c r="HL37">
        <v>9999</v>
      </c>
      <c r="HM37">
        <v>9999</v>
      </c>
      <c r="HN37">
        <v>999.9</v>
      </c>
      <c r="HO37">
        <v>1.86371</v>
      </c>
      <c r="HP37">
        <v>1.85978</v>
      </c>
      <c r="HQ37">
        <v>1.85806</v>
      </c>
      <c r="HR37">
        <v>1.85944</v>
      </c>
      <c r="HS37">
        <v>1.85959</v>
      </c>
      <c r="HT37">
        <v>1.85807</v>
      </c>
      <c r="HU37">
        <v>1.85715</v>
      </c>
      <c r="HV37">
        <v>1.85211</v>
      </c>
      <c r="HW37">
        <v>0</v>
      </c>
      <c r="HX37">
        <v>0</v>
      </c>
      <c r="HY37">
        <v>0</v>
      </c>
      <c r="HZ37">
        <v>0</v>
      </c>
      <c r="IA37" t="s">
        <v>424</v>
      </c>
      <c r="IB37" t="s">
        <v>425</v>
      </c>
      <c r="IC37" t="s">
        <v>426</v>
      </c>
      <c r="ID37" t="s">
        <v>426</v>
      </c>
      <c r="IE37" t="s">
        <v>426</v>
      </c>
      <c r="IF37" t="s">
        <v>426</v>
      </c>
      <c r="IG37">
        <v>0</v>
      </c>
      <c r="IH37">
        <v>100</v>
      </c>
      <c r="II37">
        <v>100</v>
      </c>
      <c r="IJ37">
        <v>0.462</v>
      </c>
      <c r="IK37">
        <v>0.2219</v>
      </c>
      <c r="IL37">
        <v>-0.3252250553296037</v>
      </c>
      <c r="IM37">
        <v>0.001328113201692861</v>
      </c>
      <c r="IN37">
        <v>1.538283238170363E-06</v>
      </c>
      <c r="IO37">
        <v>-5.795655626708063E-10</v>
      </c>
      <c r="IP37">
        <v>-0.04378744475094339</v>
      </c>
      <c r="IQ37">
        <v>-0.004593102289677449</v>
      </c>
      <c r="IR37">
        <v>0.0008253994458280543</v>
      </c>
      <c r="IS37">
        <v>-7.403632370499484E-06</v>
      </c>
      <c r="IT37">
        <v>2</v>
      </c>
      <c r="IU37">
        <v>1985</v>
      </c>
      <c r="IV37">
        <v>1</v>
      </c>
      <c r="IW37">
        <v>27</v>
      </c>
      <c r="IX37">
        <v>1.6</v>
      </c>
      <c r="IY37">
        <v>1.5</v>
      </c>
      <c r="IZ37">
        <v>1.11328</v>
      </c>
      <c r="JA37">
        <v>2.58057</v>
      </c>
      <c r="JB37">
        <v>1.49658</v>
      </c>
      <c r="JC37">
        <v>2.34375</v>
      </c>
      <c r="JD37">
        <v>1.54907</v>
      </c>
      <c r="JE37">
        <v>2.34741</v>
      </c>
      <c r="JF37">
        <v>33.2887</v>
      </c>
      <c r="JG37">
        <v>15.7694</v>
      </c>
      <c r="JH37">
        <v>18</v>
      </c>
      <c r="JI37">
        <v>483.667</v>
      </c>
      <c r="JJ37">
        <v>491.196</v>
      </c>
      <c r="JK37">
        <v>32.4392</v>
      </c>
      <c r="JL37">
        <v>28.519</v>
      </c>
      <c r="JM37">
        <v>29.9982</v>
      </c>
      <c r="JN37">
        <v>28.8009</v>
      </c>
      <c r="JO37">
        <v>28.8011</v>
      </c>
      <c r="JP37">
        <v>22.3931</v>
      </c>
      <c r="JQ37">
        <v>19.3971</v>
      </c>
      <c r="JR37">
        <v>63.2223</v>
      </c>
      <c r="JS37">
        <v>32.4818</v>
      </c>
      <c r="JT37">
        <v>420</v>
      </c>
      <c r="JU37">
        <v>24.3046</v>
      </c>
      <c r="JV37">
        <v>102.198</v>
      </c>
      <c r="JW37">
        <v>91.75149999999999</v>
      </c>
    </row>
    <row r="38" spans="1:283">
      <c r="A38">
        <v>20</v>
      </c>
      <c r="B38">
        <v>1761009704</v>
      </c>
      <c r="C38">
        <v>38</v>
      </c>
      <c r="D38" t="s">
        <v>464</v>
      </c>
      <c r="E38" t="s">
        <v>465</v>
      </c>
      <c r="F38">
        <v>5</v>
      </c>
      <c r="G38" t="s">
        <v>419</v>
      </c>
      <c r="H38">
        <v>1761009696</v>
      </c>
      <c r="I38">
        <f>(J38)/1000</f>
        <v>0</v>
      </c>
      <c r="J38">
        <f>1000*DJ38*AH38*(DF38-DG38)/(100*CY38*(1000-AH38*DF38))</f>
        <v>0</v>
      </c>
      <c r="K38">
        <f>DJ38*AH38*(DE38-DD38*(1000-AH38*DG38)/(1000-AH38*DF38))/(100*CY38)</f>
        <v>0</v>
      </c>
      <c r="L38">
        <f>DD38 - IF(AH38&gt;1, K38*CY38*100.0/(AJ38), 0)</f>
        <v>0</v>
      </c>
      <c r="M38">
        <f>((S38-I38/2)*L38-K38)/(S38+I38/2)</f>
        <v>0</v>
      </c>
      <c r="N38">
        <f>M38*(DK38+DL38)/1000.0</f>
        <v>0</v>
      </c>
      <c r="O38">
        <f>(DD38 - IF(AH38&gt;1, K38*CY38*100.0/(AJ38), 0))*(DK38+DL38)/1000.0</f>
        <v>0</v>
      </c>
      <c r="P38">
        <f>2.0/((1/R38-1/Q38)+SIGN(R38)*SQRT((1/R38-1/Q38)*(1/R38-1/Q38) + 4*CZ38/((CZ38+1)*(CZ38+1))*(2*1/R38*1/Q38-1/Q38*1/Q38)))</f>
        <v>0</v>
      </c>
      <c r="Q38">
        <f>IF(LEFT(DA38,1)&lt;&gt;"0",IF(LEFT(DA38,1)="1",3.0,DB38),$D$5+$E$5*(DR38*DK38/($K$5*1000))+$F$5*(DR38*DK38/($K$5*1000))*MAX(MIN(CY38,$J$5),$I$5)*MAX(MIN(CY38,$J$5),$I$5)+$G$5*MAX(MIN(CY38,$J$5),$I$5)*(DR38*DK38/($K$5*1000))+$H$5*(DR38*DK38/($K$5*1000))*(DR38*DK38/($K$5*1000)))</f>
        <v>0</v>
      </c>
      <c r="R38">
        <f>I38*(1000-(1000*0.61365*exp(17.502*V38/(240.97+V38))/(DK38+DL38)+DF38)/2)/(1000*0.61365*exp(17.502*V38/(240.97+V38))/(DK38+DL38)-DF38)</f>
        <v>0</v>
      </c>
      <c r="S38">
        <f>1/((CZ38+1)/(P38/1.6)+1/(Q38/1.37)) + CZ38/((CZ38+1)/(P38/1.6) + CZ38/(Q38/1.37))</f>
        <v>0</v>
      </c>
      <c r="T38">
        <f>(CU38*CX38)</f>
        <v>0</v>
      </c>
      <c r="U38">
        <f>(DM38+(T38+2*0.95*5.67E-8*(((DM38+$B$9)+273)^4-(DM38+273)^4)-44100*I38)/(1.84*29.3*Q38+8*0.95*5.67E-8*(DM38+273)^3))</f>
        <v>0</v>
      </c>
      <c r="V38">
        <f>($C$9*DN38+$D$9*DO38+$E$9*U38)</f>
        <v>0</v>
      </c>
      <c r="W38">
        <f>0.61365*exp(17.502*V38/(240.97+V38))</f>
        <v>0</v>
      </c>
      <c r="X38">
        <f>(Y38/Z38*100)</f>
        <v>0</v>
      </c>
      <c r="Y38">
        <f>DF38*(DK38+DL38)/1000</f>
        <v>0</v>
      </c>
      <c r="Z38">
        <f>0.61365*exp(17.502*DM38/(240.97+DM38))</f>
        <v>0</v>
      </c>
      <c r="AA38">
        <f>(W38-DF38*(DK38+DL38)/1000)</f>
        <v>0</v>
      </c>
      <c r="AB38">
        <f>(-I38*44100)</f>
        <v>0</v>
      </c>
      <c r="AC38">
        <f>2*29.3*Q38*0.92*(DM38-V38)</f>
        <v>0</v>
      </c>
      <c r="AD38">
        <f>2*0.95*5.67E-8*(((DM38+$B$9)+273)^4-(V38+273)^4)</f>
        <v>0</v>
      </c>
      <c r="AE38">
        <f>T38+AD38+AB38+AC38</f>
        <v>0</v>
      </c>
      <c r="AF38">
        <v>0</v>
      </c>
      <c r="AG38">
        <v>0</v>
      </c>
      <c r="AH38">
        <f>IF(AF38*$H$15&gt;=AJ38,1.0,(AJ38/(AJ38-AF38*$H$15)))</f>
        <v>0</v>
      </c>
      <c r="AI38">
        <f>(AH38-1)*100</f>
        <v>0</v>
      </c>
      <c r="AJ38">
        <f>MAX(0,($B$15+$C$15*DR38)/(1+$D$15*DR38)*DK38/(DM38+273)*$E$15)</f>
        <v>0</v>
      </c>
      <c r="AK38" t="s">
        <v>420</v>
      </c>
      <c r="AL38" t="s">
        <v>420</v>
      </c>
      <c r="AM38">
        <v>0</v>
      </c>
      <c r="AN38">
        <v>0</v>
      </c>
      <c r="AO38">
        <f>1-AM38/AN38</f>
        <v>0</v>
      </c>
      <c r="AP38">
        <v>0</v>
      </c>
      <c r="AQ38" t="s">
        <v>420</v>
      </c>
      <c r="AR38" t="s">
        <v>420</v>
      </c>
      <c r="AS38">
        <v>0</v>
      </c>
      <c r="AT38">
        <v>0</v>
      </c>
      <c r="AU38">
        <f>1-AS38/AT38</f>
        <v>0</v>
      </c>
      <c r="AV38">
        <v>0.5</v>
      </c>
      <c r="AW38">
        <f>CV38</f>
        <v>0</v>
      </c>
      <c r="AX38">
        <f>K38</f>
        <v>0</v>
      </c>
      <c r="AY38">
        <f>AU38*AV38*AW38</f>
        <v>0</v>
      </c>
      <c r="AZ38">
        <f>(AX38-AP38)/AW38</f>
        <v>0</v>
      </c>
      <c r="BA38">
        <f>(AN38-AT38)/AT38</f>
        <v>0</v>
      </c>
      <c r="BB38">
        <f>AM38/(AO38+AM38/AT38)</f>
        <v>0</v>
      </c>
      <c r="BC38" t="s">
        <v>420</v>
      </c>
      <c r="BD38">
        <v>0</v>
      </c>
      <c r="BE38">
        <f>IF(BD38&lt;&gt;0, BD38, BB38)</f>
        <v>0</v>
      </c>
      <c r="BF38">
        <f>1-BE38/AT38</f>
        <v>0</v>
      </c>
      <c r="BG38">
        <f>(AT38-AS38)/(AT38-BE38)</f>
        <v>0</v>
      </c>
      <c r="BH38">
        <f>(AN38-AT38)/(AN38-BE38)</f>
        <v>0</v>
      </c>
      <c r="BI38">
        <f>(AT38-AS38)/(AT38-AM38)</f>
        <v>0</v>
      </c>
      <c r="BJ38">
        <f>(AN38-AT38)/(AN38-AM38)</f>
        <v>0</v>
      </c>
      <c r="BK38">
        <f>(BG38*BE38/AS38)</f>
        <v>0</v>
      </c>
      <c r="BL38">
        <f>(1-BK38)</f>
        <v>0</v>
      </c>
      <c r="CU38">
        <f>$B$13*DS38+$C$13*DT38+$F$13*EE38*(1-EH38)</f>
        <v>0</v>
      </c>
      <c r="CV38">
        <f>CU38*CW38</f>
        <v>0</v>
      </c>
      <c r="CW38">
        <f>($B$13*$D$11+$C$13*$D$11+$F$13*((ER38+EJ38)/MAX(ER38+EJ38+ES38, 0.1)*$I$11+ES38/MAX(ER38+EJ38+ES38, 0.1)*$J$11))/($B$13+$C$13+$F$13)</f>
        <v>0</v>
      </c>
      <c r="CX38">
        <f>($B$13*$K$11+$C$13*$K$11+$F$13*((ER38+EJ38)/MAX(ER38+EJ38+ES38, 0.1)*$P$11+ES38/MAX(ER38+EJ38+ES38, 0.1)*$Q$11))/($B$13+$C$13+$F$13)</f>
        <v>0</v>
      </c>
      <c r="CY38">
        <v>5.9</v>
      </c>
      <c r="CZ38">
        <v>0.5</v>
      </c>
      <c r="DA38" t="s">
        <v>421</v>
      </c>
      <c r="DB38">
        <v>2</v>
      </c>
      <c r="DC38">
        <v>1761009696</v>
      </c>
      <c r="DD38">
        <v>420.8399166666666</v>
      </c>
      <c r="DE38">
        <v>419.5986249999999</v>
      </c>
      <c r="DF38">
        <v>24.203925</v>
      </c>
      <c r="DG38">
        <v>24.20946666666667</v>
      </c>
      <c r="DH38">
        <v>420.378</v>
      </c>
      <c r="DI38">
        <v>23.98519166666667</v>
      </c>
      <c r="DJ38">
        <v>500.0311666666666</v>
      </c>
      <c r="DK38">
        <v>90.46634999999999</v>
      </c>
      <c r="DL38">
        <v>0.03593402083333334</v>
      </c>
      <c r="DM38">
        <v>30.74842916666666</v>
      </c>
      <c r="DN38">
        <v>30.143025</v>
      </c>
      <c r="DO38">
        <v>999.9</v>
      </c>
      <c r="DP38">
        <v>0</v>
      </c>
      <c r="DQ38">
        <v>0</v>
      </c>
      <c r="DR38">
        <v>10001.94375</v>
      </c>
      <c r="DS38">
        <v>0</v>
      </c>
      <c r="DT38">
        <v>0.242856</v>
      </c>
      <c r="DU38">
        <v>1.241269166666667</v>
      </c>
      <c r="DV38">
        <v>431.2784583333334</v>
      </c>
      <c r="DW38">
        <v>430.008875</v>
      </c>
      <c r="DX38">
        <v>-0.005550755708333333</v>
      </c>
      <c r="DY38">
        <v>419.5986249999999</v>
      </c>
      <c r="DZ38">
        <v>24.20946666666667</v>
      </c>
      <c r="EA38">
        <v>2.189640833333333</v>
      </c>
      <c r="EB38">
        <v>2.190141666666667</v>
      </c>
      <c r="EC38">
        <v>18.88656666666667</v>
      </c>
      <c r="ED38">
        <v>18.89011666666667</v>
      </c>
      <c r="EE38">
        <v>0.00500078</v>
      </c>
      <c r="EF38">
        <v>0</v>
      </c>
      <c r="EG38">
        <v>0</v>
      </c>
      <c r="EH38">
        <v>0</v>
      </c>
      <c r="EI38">
        <v>1130.325</v>
      </c>
      <c r="EJ38">
        <v>0.00500078</v>
      </c>
      <c r="EK38">
        <v>-13.24166666666667</v>
      </c>
      <c r="EL38">
        <v>0.01250000000000001</v>
      </c>
      <c r="EM38">
        <v>35.781</v>
      </c>
      <c r="EN38">
        <v>40.61433333333333</v>
      </c>
      <c r="EO38">
        <v>38.61695833333334</v>
      </c>
      <c r="EP38">
        <v>41.39041666666666</v>
      </c>
      <c r="EQ38">
        <v>39.015375</v>
      </c>
      <c r="ER38">
        <v>0</v>
      </c>
      <c r="ES38">
        <v>0</v>
      </c>
      <c r="ET38">
        <v>0</v>
      </c>
      <c r="EU38">
        <v>1761009702.7</v>
      </c>
      <c r="EV38">
        <v>0</v>
      </c>
      <c r="EW38">
        <v>1128.364</v>
      </c>
      <c r="EX38">
        <v>-43.21538517108572</v>
      </c>
      <c r="EY38">
        <v>39.68461513213617</v>
      </c>
      <c r="EZ38">
        <v>-13.704</v>
      </c>
      <c r="FA38">
        <v>15</v>
      </c>
      <c r="FB38">
        <v>1761009612</v>
      </c>
      <c r="FC38" t="s">
        <v>422</v>
      </c>
      <c r="FD38">
        <v>1761009608</v>
      </c>
      <c r="FE38">
        <v>1761009612</v>
      </c>
      <c r="FF38">
        <v>1</v>
      </c>
      <c r="FG38">
        <v>-0.999</v>
      </c>
      <c r="FH38">
        <v>-0.023</v>
      </c>
      <c r="FI38">
        <v>0.46</v>
      </c>
      <c r="FJ38">
        <v>0.202</v>
      </c>
      <c r="FK38">
        <v>420</v>
      </c>
      <c r="FL38">
        <v>23</v>
      </c>
      <c r="FM38">
        <v>0.45</v>
      </c>
      <c r="FN38">
        <v>0.14</v>
      </c>
      <c r="FO38">
        <v>1.326570731707317</v>
      </c>
      <c r="FP38">
        <v>-1.82383379790941</v>
      </c>
      <c r="FQ38">
        <v>0.1879282704416021</v>
      </c>
      <c r="FR38">
        <v>0</v>
      </c>
      <c r="FS38">
        <v>1130.226470588235</v>
      </c>
      <c r="FT38">
        <v>-37.42551594536645</v>
      </c>
      <c r="FU38">
        <v>8.875024733139664</v>
      </c>
      <c r="FV38">
        <v>0</v>
      </c>
      <c r="FW38">
        <v>0.053564743</v>
      </c>
      <c r="FX38">
        <v>-1.053677823679442</v>
      </c>
      <c r="FY38">
        <v>0.1195168585915934</v>
      </c>
      <c r="FZ38">
        <v>0</v>
      </c>
      <c r="GA38">
        <v>0</v>
      </c>
      <c r="GB38">
        <v>3</v>
      </c>
      <c r="GC38" t="s">
        <v>423</v>
      </c>
      <c r="GD38">
        <v>3.1099</v>
      </c>
      <c r="GE38">
        <v>2.72805</v>
      </c>
      <c r="GF38">
        <v>0.088116</v>
      </c>
      <c r="GG38">
        <v>0.0880584</v>
      </c>
      <c r="GH38">
        <v>0.109407</v>
      </c>
      <c r="GI38">
        <v>0.110521</v>
      </c>
      <c r="GJ38">
        <v>23905.7</v>
      </c>
      <c r="GK38">
        <v>21736</v>
      </c>
      <c r="GL38">
        <v>26775.8</v>
      </c>
      <c r="GM38">
        <v>24044.9</v>
      </c>
      <c r="GN38">
        <v>38103.5</v>
      </c>
      <c r="GO38">
        <v>31580.2</v>
      </c>
      <c r="GP38">
        <v>46734.2</v>
      </c>
      <c r="GQ38">
        <v>38047.9</v>
      </c>
      <c r="GR38">
        <v>1.8827</v>
      </c>
      <c r="GS38">
        <v>1.849</v>
      </c>
      <c r="GT38">
        <v>0.13236</v>
      </c>
      <c r="GU38">
        <v>0</v>
      </c>
      <c r="GV38">
        <v>28.0091</v>
      </c>
      <c r="GW38">
        <v>999.9</v>
      </c>
      <c r="GX38">
        <v>56.5</v>
      </c>
      <c r="GY38">
        <v>31.1</v>
      </c>
      <c r="GZ38">
        <v>28.335</v>
      </c>
      <c r="HA38">
        <v>61.68</v>
      </c>
      <c r="HB38">
        <v>21.0256</v>
      </c>
      <c r="HC38">
        <v>1</v>
      </c>
      <c r="HD38">
        <v>0.0995147</v>
      </c>
      <c r="HE38">
        <v>-1.39776</v>
      </c>
      <c r="HF38">
        <v>20.3323</v>
      </c>
      <c r="HG38">
        <v>5.21969</v>
      </c>
      <c r="HH38">
        <v>11.98</v>
      </c>
      <c r="HI38">
        <v>4.9653</v>
      </c>
      <c r="HJ38">
        <v>3.27598</v>
      </c>
      <c r="HK38">
        <v>9999</v>
      </c>
      <c r="HL38">
        <v>9999</v>
      </c>
      <c r="HM38">
        <v>9999</v>
      </c>
      <c r="HN38">
        <v>999.9</v>
      </c>
      <c r="HO38">
        <v>1.86371</v>
      </c>
      <c r="HP38">
        <v>1.85977</v>
      </c>
      <c r="HQ38">
        <v>1.85806</v>
      </c>
      <c r="HR38">
        <v>1.85944</v>
      </c>
      <c r="HS38">
        <v>1.85959</v>
      </c>
      <c r="HT38">
        <v>1.85807</v>
      </c>
      <c r="HU38">
        <v>1.85715</v>
      </c>
      <c r="HV38">
        <v>1.85211</v>
      </c>
      <c r="HW38">
        <v>0</v>
      </c>
      <c r="HX38">
        <v>0</v>
      </c>
      <c r="HY38">
        <v>0</v>
      </c>
      <c r="HZ38">
        <v>0</v>
      </c>
      <c r="IA38" t="s">
        <v>424</v>
      </c>
      <c r="IB38" t="s">
        <v>425</v>
      </c>
      <c r="IC38" t="s">
        <v>426</v>
      </c>
      <c r="ID38" t="s">
        <v>426</v>
      </c>
      <c r="IE38" t="s">
        <v>426</v>
      </c>
      <c r="IF38" t="s">
        <v>426</v>
      </c>
      <c r="IG38">
        <v>0</v>
      </c>
      <c r="IH38">
        <v>100</v>
      </c>
      <c r="II38">
        <v>100</v>
      </c>
      <c r="IJ38">
        <v>0.462</v>
      </c>
      <c r="IK38">
        <v>0.2229</v>
      </c>
      <c r="IL38">
        <v>-0.3252250553296037</v>
      </c>
      <c r="IM38">
        <v>0.001328113201692861</v>
      </c>
      <c r="IN38">
        <v>1.538283238170363E-06</v>
      </c>
      <c r="IO38">
        <v>-5.795655626708063E-10</v>
      </c>
      <c r="IP38">
        <v>-0.04378744475094339</v>
      </c>
      <c r="IQ38">
        <v>-0.004593102289677449</v>
      </c>
      <c r="IR38">
        <v>0.0008253994458280543</v>
      </c>
      <c r="IS38">
        <v>-7.403632370499484E-06</v>
      </c>
      <c r="IT38">
        <v>2</v>
      </c>
      <c r="IU38">
        <v>1985</v>
      </c>
      <c r="IV38">
        <v>1</v>
      </c>
      <c r="IW38">
        <v>27</v>
      </c>
      <c r="IX38">
        <v>1.6</v>
      </c>
      <c r="IY38">
        <v>1.5</v>
      </c>
      <c r="IZ38">
        <v>1.11328</v>
      </c>
      <c r="JA38">
        <v>2.56958</v>
      </c>
      <c r="JB38">
        <v>1.49658</v>
      </c>
      <c r="JC38">
        <v>2.34375</v>
      </c>
      <c r="JD38">
        <v>1.54907</v>
      </c>
      <c r="JE38">
        <v>2.45483</v>
      </c>
      <c r="JF38">
        <v>33.2887</v>
      </c>
      <c r="JG38">
        <v>15.7781</v>
      </c>
      <c r="JH38">
        <v>18</v>
      </c>
      <c r="JI38">
        <v>483.763</v>
      </c>
      <c r="JJ38">
        <v>491.252</v>
      </c>
      <c r="JK38">
        <v>32.3565</v>
      </c>
      <c r="JL38">
        <v>28.5178</v>
      </c>
      <c r="JM38">
        <v>29.9985</v>
      </c>
      <c r="JN38">
        <v>28.8001</v>
      </c>
      <c r="JO38">
        <v>28.7998</v>
      </c>
      <c r="JP38">
        <v>22.3929</v>
      </c>
      <c r="JQ38">
        <v>19.3971</v>
      </c>
      <c r="JR38">
        <v>63.2223</v>
      </c>
      <c r="JS38">
        <v>32.3146</v>
      </c>
      <c r="JT38">
        <v>420</v>
      </c>
      <c r="JU38">
        <v>24.2921</v>
      </c>
      <c r="JV38">
        <v>102.198</v>
      </c>
      <c r="JW38">
        <v>91.75149999999999</v>
      </c>
    </row>
    <row r="39" spans="1:283">
      <c r="A39">
        <v>21</v>
      </c>
      <c r="B39">
        <v>1761009706</v>
      </c>
      <c r="C39">
        <v>40</v>
      </c>
      <c r="D39" t="s">
        <v>466</v>
      </c>
      <c r="E39" t="s">
        <v>467</v>
      </c>
      <c r="F39">
        <v>5</v>
      </c>
      <c r="G39" t="s">
        <v>419</v>
      </c>
      <c r="H39">
        <v>1761009698</v>
      </c>
      <c r="I39">
        <f>(J39)/1000</f>
        <v>0</v>
      </c>
      <c r="J39">
        <f>1000*DJ39*AH39*(DF39-DG39)/(100*CY39*(1000-AH39*DF39))</f>
        <v>0</v>
      </c>
      <c r="K39">
        <f>DJ39*AH39*(DE39-DD39*(1000-AH39*DG39)/(1000-AH39*DF39))/(100*CY39)</f>
        <v>0</v>
      </c>
      <c r="L39">
        <f>DD39 - IF(AH39&gt;1, K39*CY39*100.0/(AJ39), 0)</f>
        <v>0</v>
      </c>
      <c r="M39">
        <f>((S39-I39/2)*L39-K39)/(S39+I39/2)</f>
        <v>0</v>
      </c>
      <c r="N39">
        <f>M39*(DK39+DL39)/1000.0</f>
        <v>0</v>
      </c>
      <c r="O39">
        <f>(DD39 - IF(AH39&gt;1, K39*CY39*100.0/(AJ39), 0))*(DK39+DL39)/1000.0</f>
        <v>0</v>
      </c>
      <c r="P39">
        <f>2.0/((1/R39-1/Q39)+SIGN(R39)*SQRT((1/R39-1/Q39)*(1/R39-1/Q39) + 4*CZ39/((CZ39+1)*(CZ39+1))*(2*1/R39*1/Q39-1/Q39*1/Q39)))</f>
        <v>0</v>
      </c>
      <c r="Q39">
        <f>IF(LEFT(DA39,1)&lt;&gt;"0",IF(LEFT(DA39,1)="1",3.0,DB39),$D$5+$E$5*(DR39*DK39/($K$5*1000))+$F$5*(DR39*DK39/($K$5*1000))*MAX(MIN(CY39,$J$5),$I$5)*MAX(MIN(CY39,$J$5),$I$5)+$G$5*MAX(MIN(CY39,$J$5),$I$5)*(DR39*DK39/($K$5*1000))+$H$5*(DR39*DK39/($K$5*1000))*(DR39*DK39/($K$5*1000)))</f>
        <v>0</v>
      </c>
      <c r="R39">
        <f>I39*(1000-(1000*0.61365*exp(17.502*V39/(240.97+V39))/(DK39+DL39)+DF39)/2)/(1000*0.61365*exp(17.502*V39/(240.97+V39))/(DK39+DL39)-DF39)</f>
        <v>0</v>
      </c>
      <c r="S39">
        <f>1/((CZ39+1)/(P39/1.6)+1/(Q39/1.37)) + CZ39/((CZ39+1)/(P39/1.6) + CZ39/(Q39/1.37))</f>
        <v>0</v>
      </c>
      <c r="T39">
        <f>(CU39*CX39)</f>
        <v>0</v>
      </c>
      <c r="U39">
        <f>(DM39+(T39+2*0.95*5.67E-8*(((DM39+$B$9)+273)^4-(DM39+273)^4)-44100*I39)/(1.84*29.3*Q39+8*0.95*5.67E-8*(DM39+273)^3))</f>
        <v>0</v>
      </c>
      <c r="V39">
        <f>($C$9*DN39+$D$9*DO39+$E$9*U39)</f>
        <v>0</v>
      </c>
      <c r="W39">
        <f>0.61365*exp(17.502*V39/(240.97+V39))</f>
        <v>0</v>
      </c>
      <c r="X39">
        <f>(Y39/Z39*100)</f>
        <v>0</v>
      </c>
      <c r="Y39">
        <f>DF39*(DK39+DL39)/1000</f>
        <v>0</v>
      </c>
      <c r="Z39">
        <f>0.61365*exp(17.502*DM39/(240.97+DM39))</f>
        <v>0</v>
      </c>
      <c r="AA39">
        <f>(W39-DF39*(DK39+DL39)/1000)</f>
        <v>0</v>
      </c>
      <c r="AB39">
        <f>(-I39*44100)</f>
        <v>0</v>
      </c>
      <c r="AC39">
        <f>2*29.3*Q39*0.92*(DM39-V39)</f>
        <v>0</v>
      </c>
      <c r="AD39">
        <f>2*0.95*5.67E-8*(((DM39+$B$9)+273)^4-(V39+273)^4)</f>
        <v>0</v>
      </c>
      <c r="AE39">
        <f>T39+AD39+AB39+AC39</f>
        <v>0</v>
      </c>
      <c r="AF39">
        <v>0</v>
      </c>
      <c r="AG39">
        <v>0</v>
      </c>
      <c r="AH39">
        <f>IF(AF39*$H$15&gt;=AJ39,1.0,(AJ39/(AJ39-AF39*$H$15)))</f>
        <v>0</v>
      </c>
      <c r="AI39">
        <f>(AH39-1)*100</f>
        <v>0</v>
      </c>
      <c r="AJ39">
        <f>MAX(0,($B$15+$C$15*DR39)/(1+$D$15*DR39)*DK39/(DM39+273)*$E$15)</f>
        <v>0</v>
      </c>
      <c r="AK39" t="s">
        <v>420</v>
      </c>
      <c r="AL39" t="s">
        <v>420</v>
      </c>
      <c r="AM39">
        <v>0</v>
      </c>
      <c r="AN39">
        <v>0</v>
      </c>
      <c r="AO39">
        <f>1-AM39/AN39</f>
        <v>0</v>
      </c>
      <c r="AP39">
        <v>0</v>
      </c>
      <c r="AQ39" t="s">
        <v>420</v>
      </c>
      <c r="AR39" t="s">
        <v>420</v>
      </c>
      <c r="AS39">
        <v>0</v>
      </c>
      <c r="AT39">
        <v>0</v>
      </c>
      <c r="AU39">
        <f>1-AS39/AT39</f>
        <v>0</v>
      </c>
      <c r="AV39">
        <v>0.5</v>
      </c>
      <c r="AW39">
        <f>CV39</f>
        <v>0</v>
      </c>
      <c r="AX39">
        <f>K39</f>
        <v>0</v>
      </c>
      <c r="AY39">
        <f>AU39*AV39*AW39</f>
        <v>0</v>
      </c>
      <c r="AZ39">
        <f>(AX39-AP39)/AW39</f>
        <v>0</v>
      </c>
      <c r="BA39">
        <f>(AN39-AT39)/AT39</f>
        <v>0</v>
      </c>
      <c r="BB39">
        <f>AM39/(AO39+AM39/AT39)</f>
        <v>0</v>
      </c>
      <c r="BC39" t="s">
        <v>420</v>
      </c>
      <c r="BD39">
        <v>0</v>
      </c>
      <c r="BE39">
        <f>IF(BD39&lt;&gt;0, BD39, BB39)</f>
        <v>0</v>
      </c>
      <c r="BF39">
        <f>1-BE39/AT39</f>
        <v>0</v>
      </c>
      <c r="BG39">
        <f>(AT39-AS39)/(AT39-BE39)</f>
        <v>0</v>
      </c>
      <c r="BH39">
        <f>(AN39-AT39)/(AN39-BE39)</f>
        <v>0</v>
      </c>
      <c r="BI39">
        <f>(AT39-AS39)/(AT39-AM39)</f>
        <v>0</v>
      </c>
      <c r="BJ39">
        <f>(AN39-AT39)/(AN39-AM39)</f>
        <v>0</v>
      </c>
      <c r="BK39">
        <f>(BG39*BE39/AS39)</f>
        <v>0</v>
      </c>
      <c r="BL39">
        <f>(1-BK39)</f>
        <v>0</v>
      </c>
      <c r="CU39">
        <f>$B$13*DS39+$C$13*DT39+$F$13*EE39*(1-EH39)</f>
        <v>0</v>
      </c>
      <c r="CV39">
        <f>CU39*CW39</f>
        <v>0</v>
      </c>
      <c r="CW39">
        <f>($B$13*$D$11+$C$13*$D$11+$F$13*((ER39+EJ39)/MAX(ER39+EJ39+ES39, 0.1)*$I$11+ES39/MAX(ER39+EJ39+ES39, 0.1)*$J$11))/($B$13+$C$13+$F$13)</f>
        <v>0</v>
      </c>
      <c r="CX39">
        <f>($B$13*$K$11+$C$13*$K$11+$F$13*((ER39+EJ39)/MAX(ER39+EJ39+ES39, 0.1)*$P$11+ES39/MAX(ER39+EJ39+ES39, 0.1)*$Q$11))/($B$13+$C$13+$F$13)</f>
        <v>0</v>
      </c>
      <c r="CY39">
        <v>5.9</v>
      </c>
      <c r="CZ39">
        <v>0.5</v>
      </c>
      <c r="DA39" t="s">
        <v>421</v>
      </c>
      <c r="DB39">
        <v>2</v>
      </c>
      <c r="DC39">
        <v>1761009698</v>
      </c>
      <c r="DD39">
        <v>420.8348333333333</v>
      </c>
      <c r="DE39">
        <v>419.6458333333333</v>
      </c>
      <c r="DF39">
        <v>24.24894583333333</v>
      </c>
      <c r="DG39">
        <v>24.2656375</v>
      </c>
      <c r="DH39">
        <v>420.3729166666667</v>
      </c>
      <c r="DI39">
        <v>24.0292375</v>
      </c>
      <c r="DJ39">
        <v>500.0030416666667</v>
      </c>
      <c r="DK39">
        <v>90.46727916666664</v>
      </c>
      <c r="DL39">
        <v>0.03606145416666667</v>
      </c>
      <c r="DM39">
        <v>30.75712083333334</v>
      </c>
      <c r="DN39">
        <v>30.15495416666667</v>
      </c>
      <c r="DO39">
        <v>999.9</v>
      </c>
      <c r="DP39">
        <v>0</v>
      </c>
      <c r="DQ39">
        <v>0</v>
      </c>
      <c r="DR39">
        <v>9997.102083333333</v>
      </c>
      <c r="DS39">
        <v>0</v>
      </c>
      <c r="DT39">
        <v>0.242856</v>
      </c>
      <c r="DU39">
        <v>1.188939166666667</v>
      </c>
      <c r="DV39">
        <v>431.293125</v>
      </c>
      <c r="DW39">
        <v>430.0820000000001</v>
      </c>
      <c r="DX39">
        <v>-0.01669223904166667</v>
      </c>
      <c r="DY39">
        <v>419.6458333333333</v>
      </c>
      <c r="DZ39">
        <v>24.2656375</v>
      </c>
      <c r="EA39">
        <v>2.193736666666667</v>
      </c>
      <c r="EB39">
        <v>2.195245833333333</v>
      </c>
      <c r="EC39">
        <v>18.91648333333333</v>
      </c>
      <c r="ED39">
        <v>18.92748333333333</v>
      </c>
      <c r="EE39">
        <v>0.00500078</v>
      </c>
      <c r="EF39">
        <v>0</v>
      </c>
      <c r="EG39">
        <v>0</v>
      </c>
      <c r="EH39">
        <v>0</v>
      </c>
      <c r="EI39">
        <v>1128.475</v>
      </c>
      <c r="EJ39">
        <v>0.00500078</v>
      </c>
      <c r="EK39">
        <v>-11.95833333333333</v>
      </c>
      <c r="EL39">
        <v>0.0208333333333333</v>
      </c>
      <c r="EM39">
        <v>35.78875</v>
      </c>
      <c r="EN39">
        <v>40.62995833333333</v>
      </c>
      <c r="EO39">
        <v>38.65866666666667</v>
      </c>
      <c r="EP39">
        <v>41.42166666666667</v>
      </c>
      <c r="EQ39">
        <v>39.01020833333333</v>
      </c>
      <c r="ER39">
        <v>0</v>
      </c>
      <c r="ES39">
        <v>0</v>
      </c>
      <c r="ET39">
        <v>0</v>
      </c>
      <c r="EU39">
        <v>1761009705.1</v>
      </c>
      <c r="EV39">
        <v>0</v>
      </c>
      <c r="EW39">
        <v>1125.892</v>
      </c>
      <c r="EX39">
        <v>-20.70000042823813</v>
      </c>
      <c r="EY39">
        <v>23.6769228809214</v>
      </c>
      <c r="EZ39">
        <v>-11.376</v>
      </c>
      <c r="FA39">
        <v>15</v>
      </c>
      <c r="FB39">
        <v>1761009612</v>
      </c>
      <c r="FC39" t="s">
        <v>422</v>
      </c>
      <c r="FD39">
        <v>1761009608</v>
      </c>
      <c r="FE39">
        <v>1761009612</v>
      </c>
      <c r="FF39">
        <v>1</v>
      </c>
      <c r="FG39">
        <v>-0.999</v>
      </c>
      <c r="FH39">
        <v>-0.023</v>
      </c>
      <c r="FI39">
        <v>0.46</v>
      </c>
      <c r="FJ39">
        <v>0.202</v>
      </c>
      <c r="FK39">
        <v>420</v>
      </c>
      <c r="FL39">
        <v>23</v>
      </c>
      <c r="FM39">
        <v>0.45</v>
      </c>
      <c r="FN39">
        <v>0.14</v>
      </c>
      <c r="FO39">
        <v>1.28579875</v>
      </c>
      <c r="FP39">
        <v>-1.822963789868667</v>
      </c>
      <c r="FQ39">
        <v>0.1836651190235574</v>
      </c>
      <c r="FR39">
        <v>0</v>
      </c>
      <c r="FS39">
        <v>1128.841176470588</v>
      </c>
      <c r="FT39">
        <v>-41.45148994902308</v>
      </c>
      <c r="FU39">
        <v>8.95462803927664</v>
      </c>
      <c r="FV39">
        <v>0</v>
      </c>
      <c r="FW39">
        <v>0.025543847575</v>
      </c>
      <c r="FX39">
        <v>-0.6929594270881801</v>
      </c>
      <c r="FY39">
        <v>0.08821744050002797</v>
      </c>
      <c r="FZ39">
        <v>0</v>
      </c>
      <c r="GA39">
        <v>0</v>
      </c>
      <c r="GB39">
        <v>3</v>
      </c>
      <c r="GC39" t="s">
        <v>423</v>
      </c>
      <c r="GD39">
        <v>3.10964</v>
      </c>
      <c r="GE39">
        <v>2.72843</v>
      </c>
      <c r="GF39">
        <v>0.0881173</v>
      </c>
      <c r="GG39">
        <v>0.0880779</v>
      </c>
      <c r="GH39">
        <v>0.109518</v>
      </c>
      <c r="GI39">
        <v>0.110542</v>
      </c>
      <c r="GJ39">
        <v>23905.6</v>
      </c>
      <c r="GK39">
        <v>21735.6</v>
      </c>
      <c r="GL39">
        <v>26775.8</v>
      </c>
      <c r="GM39">
        <v>24045.1</v>
      </c>
      <c r="GN39">
        <v>38098.6</v>
      </c>
      <c r="GO39">
        <v>31579.2</v>
      </c>
      <c r="GP39">
        <v>46734.2</v>
      </c>
      <c r="GQ39">
        <v>38047.6</v>
      </c>
      <c r="GR39">
        <v>1.8822</v>
      </c>
      <c r="GS39">
        <v>1.84942</v>
      </c>
      <c r="GT39">
        <v>0.131682</v>
      </c>
      <c r="GU39">
        <v>0</v>
      </c>
      <c r="GV39">
        <v>28.0221</v>
      </c>
      <c r="GW39">
        <v>999.9</v>
      </c>
      <c r="GX39">
        <v>56.5</v>
      </c>
      <c r="GY39">
        <v>31.1</v>
      </c>
      <c r="GZ39">
        <v>28.337</v>
      </c>
      <c r="HA39">
        <v>61.36</v>
      </c>
      <c r="HB39">
        <v>21.3421</v>
      </c>
      <c r="HC39">
        <v>1</v>
      </c>
      <c r="HD39">
        <v>0.09954010000000001</v>
      </c>
      <c r="HE39">
        <v>-1.44493</v>
      </c>
      <c r="HF39">
        <v>20.3319</v>
      </c>
      <c r="HG39">
        <v>5.21909</v>
      </c>
      <c r="HH39">
        <v>11.98</v>
      </c>
      <c r="HI39">
        <v>4.9653</v>
      </c>
      <c r="HJ39">
        <v>3.27598</v>
      </c>
      <c r="HK39">
        <v>9999</v>
      </c>
      <c r="HL39">
        <v>9999</v>
      </c>
      <c r="HM39">
        <v>9999</v>
      </c>
      <c r="HN39">
        <v>999.9</v>
      </c>
      <c r="HO39">
        <v>1.86371</v>
      </c>
      <c r="HP39">
        <v>1.85977</v>
      </c>
      <c r="HQ39">
        <v>1.85806</v>
      </c>
      <c r="HR39">
        <v>1.85944</v>
      </c>
      <c r="HS39">
        <v>1.85959</v>
      </c>
      <c r="HT39">
        <v>1.85806</v>
      </c>
      <c r="HU39">
        <v>1.85715</v>
      </c>
      <c r="HV39">
        <v>1.85211</v>
      </c>
      <c r="HW39">
        <v>0</v>
      </c>
      <c r="HX39">
        <v>0</v>
      </c>
      <c r="HY39">
        <v>0</v>
      </c>
      <c r="HZ39">
        <v>0</v>
      </c>
      <c r="IA39" t="s">
        <v>424</v>
      </c>
      <c r="IB39" t="s">
        <v>425</v>
      </c>
      <c r="IC39" t="s">
        <v>426</v>
      </c>
      <c r="ID39" t="s">
        <v>426</v>
      </c>
      <c r="IE39" t="s">
        <v>426</v>
      </c>
      <c r="IF39" t="s">
        <v>426</v>
      </c>
      <c r="IG39">
        <v>0</v>
      </c>
      <c r="IH39">
        <v>100</v>
      </c>
      <c r="II39">
        <v>100</v>
      </c>
      <c r="IJ39">
        <v>0.462</v>
      </c>
      <c r="IK39">
        <v>0.2237</v>
      </c>
      <c r="IL39">
        <v>-0.3252250553296037</v>
      </c>
      <c r="IM39">
        <v>0.001328113201692861</v>
      </c>
      <c r="IN39">
        <v>1.538283238170363E-06</v>
      </c>
      <c r="IO39">
        <v>-5.795655626708063E-10</v>
      </c>
      <c r="IP39">
        <v>-0.04378744475094339</v>
      </c>
      <c r="IQ39">
        <v>-0.004593102289677449</v>
      </c>
      <c r="IR39">
        <v>0.0008253994458280543</v>
      </c>
      <c r="IS39">
        <v>-7.403632370499484E-06</v>
      </c>
      <c r="IT39">
        <v>2</v>
      </c>
      <c r="IU39">
        <v>1985</v>
      </c>
      <c r="IV39">
        <v>1</v>
      </c>
      <c r="IW39">
        <v>27</v>
      </c>
      <c r="IX39">
        <v>1.6</v>
      </c>
      <c r="IY39">
        <v>1.6</v>
      </c>
      <c r="IZ39">
        <v>1.11328</v>
      </c>
      <c r="JA39">
        <v>2.57812</v>
      </c>
      <c r="JB39">
        <v>1.49658</v>
      </c>
      <c r="JC39">
        <v>2.34375</v>
      </c>
      <c r="JD39">
        <v>1.54907</v>
      </c>
      <c r="JE39">
        <v>2.35718</v>
      </c>
      <c r="JF39">
        <v>33.2887</v>
      </c>
      <c r="JG39">
        <v>15.7606</v>
      </c>
      <c r="JH39">
        <v>18</v>
      </c>
      <c r="JI39">
        <v>483.463</v>
      </c>
      <c r="JJ39">
        <v>491.521</v>
      </c>
      <c r="JK39">
        <v>32.307</v>
      </c>
      <c r="JL39">
        <v>28.5167</v>
      </c>
      <c r="JM39">
        <v>29.9991</v>
      </c>
      <c r="JN39">
        <v>28.7989</v>
      </c>
      <c r="JO39">
        <v>28.7986</v>
      </c>
      <c r="JP39">
        <v>22.3926</v>
      </c>
      <c r="JQ39">
        <v>19.6872</v>
      </c>
      <c r="JR39">
        <v>63.2223</v>
      </c>
      <c r="JS39">
        <v>32.3146</v>
      </c>
      <c r="JT39">
        <v>420</v>
      </c>
      <c r="JU39">
        <v>24.2687</v>
      </c>
      <c r="JV39">
        <v>102.198</v>
      </c>
      <c r="JW39">
        <v>91.7513</v>
      </c>
    </row>
    <row r="40" spans="1:283">
      <c r="A40">
        <v>22</v>
      </c>
      <c r="B40">
        <v>1761009708</v>
      </c>
      <c r="C40">
        <v>42</v>
      </c>
      <c r="D40" t="s">
        <v>468</v>
      </c>
      <c r="E40" t="s">
        <v>469</v>
      </c>
      <c r="F40">
        <v>5</v>
      </c>
      <c r="G40" t="s">
        <v>419</v>
      </c>
      <c r="H40">
        <v>1761009700</v>
      </c>
      <c r="I40">
        <f>(J40)/1000</f>
        <v>0</v>
      </c>
      <c r="J40">
        <f>1000*DJ40*AH40*(DF40-DG40)/(100*CY40*(1000-AH40*DF40))</f>
        <v>0</v>
      </c>
      <c r="K40">
        <f>DJ40*AH40*(DE40-DD40*(1000-AH40*DG40)/(1000-AH40*DF40))/(100*CY40)</f>
        <v>0</v>
      </c>
      <c r="L40">
        <f>DD40 - IF(AH40&gt;1, K40*CY40*100.0/(AJ40), 0)</f>
        <v>0</v>
      </c>
      <c r="M40">
        <f>((S40-I40/2)*L40-K40)/(S40+I40/2)</f>
        <v>0</v>
      </c>
      <c r="N40">
        <f>M40*(DK40+DL40)/1000.0</f>
        <v>0</v>
      </c>
      <c r="O40">
        <f>(DD40 - IF(AH40&gt;1, K40*CY40*100.0/(AJ40), 0))*(DK40+DL40)/1000.0</f>
        <v>0</v>
      </c>
      <c r="P40">
        <f>2.0/((1/R40-1/Q40)+SIGN(R40)*SQRT((1/R40-1/Q40)*(1/R40-1/Q40) + 4*CZ40/((CZ40+1)*(CZ40+1))*(2*1/R40*1/Q40-1/Q40*1/Q40)))</f>
        <v>0</v>
      </c>
      <c r="Q40">
        <f>IF(LEFT(DA40,1)&lt;&gt;"0",IF(LEFT(DA40,1)="1",3.0,DB40),$D$5+$E$5*(DR40*DK40/($K$5*1000))+$F$5*(DR40*DK40/($K$5*1000))*MAX(MIN(CY40,$J$5),$I$5)*MAX(MIN(CY40,$J$5),$I$5)+$G$5*MAX(MIN(CY40,$J$5),$I$5)*(DR40*DK40/($K$5*1000))+$H$5*(DR40*DK40/($K$5*1000))*(DR40*DK40/($K$5*1000)))</f>
        <v>0</v>
      </c>
      <c r="R40">
        <f>I40*(1000-(1000*0.61365*exp(17.502*V40/(240.97+V40))/(DK40+DL40)+DF40)/2)/(1000*0.61365*exp(17.502*V40/(240.97+V40))/(DK40+DL40)-DF40)</f>
        <v>0</v>
      </c>
      <c r="S40">
        <f>1/((CZ40+1)/(P40/1.6)+1/(Q40/1.37)) + CZ40/((CZ40+1)/(P40/1.6) + CZ40/(Q40/1.37))</f>
        <v>0</v>
      </c>
      <c r="T40">
        <f>(CU40*CX40)</f>
        <v>0</v>
      </c>
      <c r="U40">
        <f>(DM40+(T40+2*0.95*5.67E-8*(((DM40+$B$9)+273)^4-(DM40+273)^4)-44100*I40)/(1.84*29.3*Q40+8*0.95*5.67E-8*(DM40+273)^3))</f>
        <v>0</v>
      </c>
      <c r="V40">
        <f>($C$9*DN40+$D$9*DO40+$E$9*U40)</f>
        <v>0</v>
      </c>
      <c r="W40">
        <f>0.61365*exp(17.502*V40/(240.97+V40))</f>
        <v>0</v>
      </c>
      <c r="X40">
        <f>(Y40/Z40*100)</f>
        <v>0</v>
      </c>
      <c r="Y40">
        <f>DF40*(DK40+DL40)/1000</f>
        <v>0</v>
      </c>
      <c r="Z40">
        <f>0.61365*exp(17.502*DM40/(240.97+DM40))</f>
        <v>0</v>
      </c>
      <c r="AA40">
        <f>(W40-DF40*(DK40+DL40)/1000)</f>
        <v>0</v>
      </c>
      <c r="AB40">
        <f>(-I40*44100)</f>
        <v>0</v>
      </c>
      <c r="AC40">
        <f>2*29.3*Q40*0.92*(DM40-V40)</f>
        <v>0</v>
      </c>
      <c r="AD40">
        <f>2*0.95*5.67E-8*(((DM40+$B$9)+273)^4-(V40+273)^4)</f>
        <v>0</v>
      </c>
      <c r="AE40">
        <f>T40+AD40+AB40+AC40</f>
        <v>0</v>
      </c>
      <c r="AF40">
        <v>0</v>
      </c>
      <c r="AG40">
        <v>0</v>
      </c>
      <c r="AH40">
        <f>IF(AF40*$H$15&gt;=AJ40,1.0,(AJ40/(AJ40-AF40*$H$15)))</f>
        <v>0</v>
      </c>
      <c r="AI40">
        <f>(AH40-1)*100</f>
        <v>0</v>
      </c>
      <c r="AJ40">
        <f>MAX(0,($B$15+$C$15*DR40)/(1+$D$15*DR40)*DK40/(DM40+273)*$E$15)</f>
        <v>0</v>
      </c>
      <c r="AK40" t="s">
        <v>420</v>
      </c>
      <c r="AL40" t="s">
        <v>420</v>
      </c>
      <c r="AM40">
        <v>0</v>
      </c>
      <c r="AN40">
        <v>0</v>
      </c>
      <c r="AO40">
        <f>1-AM40/AN40</f>
        <v>0</v>
      </c>
      <c r="AP40">
        <v>0</v>
      </c>
      <c r="AQ40" t="s">
        <v>420</v>
      </c>
      <c r="AR40" t="s">
        <v>420</v>
      </c>
      <c r="AS40">
        <v>0</v>
      </c>
      <c r="AT40">
        <v>0</v>
      </c>
      <c r="AU40">
        <f>1-AS40/AT40</f>
        <v>0</v>
      </c>
      <c r="AV40">
        <v>0.5</v>
      </c>
      <c r="AW40">
        <f>CV40</f>
        <v>0</v>
      </c>
      <c r="AX40">
        <f>K40</f>
        <v>0</v>
      </c>
      <c r="AY40">
        <f>AU40*AV40*AW40</f>
        <v>0</v>
      </c>
      <c r="AZ40">
        <f>(AX40-AP40)/AW40</f>
        <v>0</v>
      </c>
      <c r="BA40">
        <f>(AN40-AT40)/AT40</f>
        <v>0</v>
      </c>
      <c r="BB40">
        <f>AM40/(AO40+AM40/AT40)</f>
        <v>0</v>
      </c>
      <c r="BC40" t="s">
        <v>420</v>
      </c>
      <c r="BD40">
        <v>0</v>
      </c>
      <c r="BE40">
        <f>IF(BD40&lt;&gt;0, BD40, BB40)</f>
        <v>0</v>
      </c>
      <c r="BF40">
        <f>1-BE40/AT40</f>
        <v>0</v>
      </c>
      <c r="BG40">
        <f>(AT40-AS40)/(AT40-BE40)</f>
        <v>0</v>
      </c>
      <c r="BH40">
        <f>(AN40-AT40)/(AN40-BE40)</f>
        <v>0</v>
      </c>
      <c r="BI40">
        <f>(AT40-AS40)/(AT40-AM40)</f>
        <v>0</v>
      </c>
      <c r="BJ40">
        <f>(AN40-AT40)/(AN40-AM40)</f>
        <v>0</v>
      </c>
      <c r="BK40">
        <f>(BG40*BE40/AS40)</f>
        <v>0</v>
      </c>
      <c r="BL40">
        <f>(1-BK40)</f>
        <v>0</v>
      </c>
      <c r="CU40">
        <f>$B$13*DS40+$C$13*DT40+$F$13*EE40*(1-EH40)</f>
        <v>0</v>
      </c>
      <c r="CV40">
        <f>CU40*CW40</f>
        <v>0</v>
      </c>
      <c r="CW40">
        <f>($B$13*$D$11+$C$13*$D$11+$F$13*((ER40+EJ40)/MAX(ER40+EJ40+ES40, 0.1)*$I$11+ES40/MAX(ER40+EJ40+ES40, 0.1)*$J$11))/($B$13+$C$13+$F$13)</f>
        <v>0</v>
      </c>
      <c r="CX40">
        <f>($B$13*$K$11+$C$13*$K$11+$F$13*((ER40+EJ40)/MAX(ER40+EJ40+ES40, 0.1)*$P$11+ES40/MAX(ER40+EJ40+ES40, 0.1)*$Q$11))/($B$13+$C$13+$F$13)</f>
        <v>0</v>
      </c>
      <c r="CY40">
        <v>5.9</v>
      </c>
      <c r="CZ40">
        <v>0.5</v>
      </c>
      <c r="DA40" t="s">
        <v>421</v>
      </c>
      <c r="DB40">
        <v>2</v>
      </c>
      <c r="DC40">
        <v>1761009700</v>
      </c>
      <c r="DD40">
        <v>420.84075</v>
      </c>
      <c r="DE40">
        <v>419.6963333333333</v>
      </c>
      <c r="DF40">
        <v>24.29452083333333</v>
      </c>
      <c r="DG40">
        <v>24.31038333333333</v>
      </c>
      <c r="DH40">
        <v>420.3788333333334</v>
      </c>
      <c r="DI40">
        <v>24.07382083333333</v>
      </c>
      <c r="DJ40">
        <v>499.9787916666667</v>
      </c>
      <c r="DK40">
        <v>90.46812916666666</v>
      </c>
      <c r="DL40">
        <v>0.03620717916666667</v>
      </c>
      <c r="DM40">
        <v>30.76216666666666</v>
      </c>
      <c r="DN40">
        <v>30.16332916666667</v>
      </c>
      <c r="DO40">
        <v>999.9</v>
      </c>
      <c r="DP40">
        <v>0</v>
      </c>
      <c r="DQ40">
        <v>0</v>
      </c>
      <c r="DR40">
        <v>9996.114583333334</v>
      </c>
      <c r="DS40">
        <v>0</v>
      </c>
      <c r="DT40">
        <v>0.242856</v>
      </c>
      <c r="DU40">
        <v>1.144402666666666</v>
      </c>
      <c r="DV40">
        <v>431.319375</v>
      </c>
      <c r="DW40">
        <v>430.1534583333334</v>
      </c>
      <c r="DX40">
        <v>-0.01586453070833333</v>
      </c>
      <c r="DY40">
        <v>419.6963333333333</v>
      </c>
      <c r="DZ40">
        <v>24.31038333333333</v>
      </c>
      <c r="EA40">
        <v>2.19788</v>
      </c>
      <c r="EB40">
        <v>2.199314583333333</v>
      </c>
      <c r="EC40">
        <v>18.94672083333333</v>
      </c>
      <c r="ED40">
        <v>18.95721666666666</v>
      </c>
      <c r="EE40">
        <v>0.00500078</v>
      </c>
      <c r="EF40">
        <v>0</v>
      </c>
      <c r="EG40">
        <v>0</v>
      </c>
      <c r="EH40">
        <v>0</v>
      </c>
      <c r="EI40">
        <v>1126.120833333333</v>
      </c>
      <c r="EJ40">
        <v>0.00500078</v>
      </c>
      <c r="EK40">
        <v>-10.6625</v>
      </c>
      <c r="EL40">
        <v>-0.03750000000000005</v>
      </c>
      <c r="EM40">
        <v>35.804375</v>
      </c>
      <c r="EN40">
        <v>40.64558333333333</v>
      </c>
      <c r="EO40">
        <v>38.67945833333334</v>
      </c>
      <c r="EP40">
        <v>41.45029166666666</v>
      </c>
      <c r="EQ40">
        <v>39.007625</v>
      </c>
      <c r="ER40">
        <v>0</v>
      </c>
      <c r="ES40">
        <v>0</v>
      </c>
      <c r="ET40">
        <v>0</v>
      </c>
      <c r="EU40">
        <v>1761009706.9</v>
      </c>
      <c r="EV40">
        <v>0</v>
      </c>
      <c r="EW40">
        <v>1125.296153846154</v>
      </c>
      <c r="EX40">
        <v>-15.79145310987149</v>
      </c>
      <c r="EY40">
        <v>24.99829034911888</v>
      </c>
      <c r="EZ40">
        <v>-10.92307692307692</v>
      </c>
      <c r="FA40">
        <v>15</v>
      </c>
      <c r="FB40">
        <v>1761009612</v>
      </c>
      <c r="FC40" t="s">
        <v>422</v>
      </c>
      <c r="FD40">
        <v>1761009608</v>
      </c>
      <c r="FE40">
        <v>1761009612</v>
      </c>
      <c r="FF40">
        <v>1</v>
      </c>
      <c r="FG40">
        <v>-0.999</v>
      </c>
      <c r="FH40">
        <v>-0.023</v>
      </c>
      <c r="FI40">
        <v>0.46</v>
      </c>
      <c r="FJ40">
        <v>0.202</v>
      </c>
      <c r="FK40">
        <v>420</v>
      </c>
      <c r="FL40">
        <v>23</v>
      </c>
      <c r="FM40">
        <v>0.45</v>
      </c>
      <c r="FN40">
        <v>0.14</v>
      </c>
      <c r="FO40">
        <v>1.216127195121951</v>
      </c>
      <c r="FP40">
        <v>-1.578213449477349</v>
      </c>
      <c r="FQ40">
        <v>0.1619490103034119</v>
      </c>
      <c r="FR40">
        <v>0</v>
      </c>
      <c r="FS40">
        <v>1127.679411764706</v>
      </c>
      <c r="FT40">
        <v>-40.09931270953258</v>
      </c>
      <c r="FU40">
        <v>8.971680261400472</v>
      </c>
      <c r="FV40">
        <v>0</v>
      </c>
      <c r="FW40">
        <v>0.007508658609756098</v>
      </c>
      <c r="FX40">
        <v>-0.2382601808362368</v>
      </c>
      <c r="FY40">
        <v>0.05755789820251408</v>
      </c>
      <c r="FZ40">
        <v>0</v>
      </c>
      <c r="GA40">
        <v>0</v>
      </c>
      <c r="GB40">
        <v>3</v>
      </c>
      <c r="GC40" t="s">
        <v>423</v>
      </c>
      <c r="GD40">
        <v>3.10975</v>
      </c>
      <c r="GE40">
        <v>2.72845</v>
      </c>
      <c r="GF40">
        <v>0.0881228</v>
      </c>
      <c r="GG40">
        <v>0.0880823</v>
      </c>
      <c r="GH40">
        <v>0.109614</v>
      </c>
      <c r="GI40">
        <v>0.110557</v>
      </c>
      <c r="GJ40">
        <v>23905.4</v>
      </c>
      <c r="GK40">
        <v>21735.4</v>
      </c>
      <c r="GL40">
        <v>26775.7</v>
      </c>
      <c r="GM40">
        <v>24044.9</v>
      </c>
      <c r="GN40">
        <v>38094.5</v>
      </c>
      <c r="GO40">
        <v>31578.5</v>
      </c>
      <c r="GP40">
        <v>46734.2</v>
      </c>
      <c r="GQ40">
        <v>38047.4</v>
      </c>
      <c r="GR40">
        <v>1.88253</v>
      </c>
      <c r="GS40">
        <v>1.8492</v>
      </c>
      <c r="GT40">
        <v>0.131104</v>
      </c>
      <c r="GU40">
        <v>0</v>
      </c>
      <c r="GV40">
        <v>28.0341</v>
      </c>
      <c r="GW40">
        <v>999.9</v>
      </c>
      <c r="GX40">
        <v>56.5</v>
      </c>
      <c r="GY40">
        <v>31.1</v>
      </c>
      <c r="GZ40">
        <v>28.3344</v>
      </c>
      <c r="HA40">
        <v>61.4</v>
      </c>
      <c r="HB40">
        <v>21.0938</v>
      </c>
      <c r="HC40">
        <v>1</v>
      </c>
      <c r="HD40">
        <v>0.0996418</v>
      </c>
      <c r="HE40">
        <v>-1.44452</v>
      </c>
      <c r="HF40">
        <v>20.3318</v>
      </c>
      <c r="HG40">
        <v>5.21939</v>
      </c>
      <c r="HH40">
        <v>11.98</v>
      </c>
      <c r="HI40">
        <v>4.96525</v>
      </c>
      <c r="HJ40">
        <v>3.27598</v>
      </c>
      <c r="HK40">
        <v>9999</v>
      </c>
      <c r="HL40">
        <v>9999</v>
      </c>
      <c r="HM40">
        <v>9999</v>
      </c>
      <c r="HN40">
        <v>999.9</v>
      </c>
      <c r="HO40">
        <v>1.86371</v>
      </c>
      <c r="HP40">
        <v>1.85977</v>
      </c>
      <c r="HQ40">
        <v>1.85806</v>
      </c>
      <c r="HR40">
        <v>1.85944</v>
      </c>
      <c r="HS40">
        <v>1.85959</v>
      </c>
      <c r="HT40">
        <v>1.85806</v>
      </c>
      <c r="HU40">
        <v>1.85715</v>
      </c>
      <c r="HV40">
        <v>1.85211</v>
      </c>
      <c r="HW40">
        <v>0</v>
      </c>
      <c r="HX40">
        <v>0</v>
      </c>
      <c r="HY40">
        <v>0</v>
      </c>
      <c r="HZ40">
        <v>0</v>
      </c>
      <c r="IA40" t="s">
        <v>424</v>
      </c>
      <c r="IB40" t="s">
        <v>425</v>
      </c>
      <c r="IC40" t="s">
        <v>426</v>
      </c>
      <c r="ID40" t="s">
        <v>426</v>
      </c>
      <c r="IE40" t="s">
        <v>426</v>
      </c>
      <c r="IF40" t="s">
        <v>426</v>
      </c>
      <c r="IG40">
        <v>0</v>
      </c>
      <c r="IH40">
        <v>100</v>
      </c>
      <c r="II40">
        <v>100</v>
      </c>
      <c r="IJ40">
        <v>0.462</v>
      </c>
      <c r="IK40">
        <v>0.2243</v>
      </c>
      <c r="IL40">
        <v>-0.3252250553296037</v>
      </c>
      <c r="IM40">
        <v>0.001328113201692861</v>
      </c>
      <c r="IN40">
        <v>1.538283238170363E-06</v>
      </c>
      <c r="IO40">
        <v>-5.795655626708063E-10</v>
      </c>
      <c r="IP40">
        <v>-0.04378744475094339</v>
      </c>
      <c r="IQ40">
        <v>-0.004593102289677449</v>
      </c>
      <c r="IR40">
        <v>0.0008253994458280543</v>
      </c>
      <c r="IS40">
        <v>-7.403632370499484E-06</v>
      </c>
      <c r="IT40">
        <v>2</v>
      </c>
      <c r="IU40">
        <v>1985</v>
      </c>
      <c r="IV40">
        <v>1</v>
      </c>
      <c r="IW40">
        <v>27</v>
      </c>
      <c r="IX40">
        <v>1.7</v>
      </c>
      <c r="IY40">
        <v>1.6</v>
      </c>
      <c r="IZ40">
        <v>1.1145</v>
      </c>
      <c r="JA40">
        <v>2.5769</v>
      </c>
      <c r="JB40">
        <v>1.49658</v>
      </c>
      <c r="JC40">
        <v>2.34497</v>
      </c>
      <c r="JD40">
        <v>1.54907</v>
      </c>
      <c r="JE40">
        <v>2.40479</v>
      </c>
      <c r="JF40">
        <v>33.2887</v>
      </c>
      <c r="JG40">
        <v>15.7606</v>
      </c>
      <c r="JH40">
        <v>18</v>
      </c>
      <c r="JI40">
        <v>483.643</v>
      </c>
      <c r="JJ40">
        <v>491.358</v>
      </c>
      <c r="JK40">
        <v>32.2538</v>
      </c>
      <c r="JL40">
        <v>28.5165</v>
      </c>
      <c r="JM40">
        <v>29.9995</v>
      </c>
      <c r="JN40">
        <v>28.7977</v>
      </c>
      <c r="JO40">
        <v>28.7968</v>
      </c>
      <c r="JP40">
        <v>22.3938</v>
      </c>
      <c r="JQ40">
        <v>19.6872</v>
      </c>
      <c r="JR40">
        <v>63.2223</v>
      </c>
      <c r="JS40">
        <v>32.3146</v>
      </c>
      <c r="JT40">
        <v>420</v>
      </c>
      <c r="JU40">
        <v>24.2562</v>
      </c>
      <c r="JV40">
        <v>102.198</v>
      </c>
      <c r="JW40">
        <v>91.7508</v>
      </c>
    </row>
    <row r="41" spans="1:283">
      <c r="A41">
        <v>23</v>
      </c>
      <c r="B41">
        <v>1761009710</v>
      </c>
      <c r="C41">
        <v>44</v>
      </c>
      <c r="D41" t="s">
        <v>470</v>
      </c>
      <c r="E41" t="s">
        <v>471</v>
      </c>
      <c r="F41">
        <v>5</v>
      </c>
      <c r="G41" t="s">
        <v>419</v>
      </c>
      <c r="H41">
        <v>1761009702</v>
      </c>
      <c r="I41">
        <f>(J41)/1000</f>
        <v>0</v>
      </c>
      <c r="J41">
        <f>1000*DJ41*AH41*(DF41-DG41)/(100*CY41*(1000-AH41*DF41))</f>
        <v>0</v>
      </c>
      <c r="K41">
        <f>DJ41*AH41*(DE41-DD41*(1000-AH41*DG41)/(1000-AH41*DF41))/(100*CY41)</f>
        <v>0</v>
      </c>
      <c r="L41">
        <f>DD41 - IF(AH41&gt;1, K41*CY41*100.0/(AJ41), 0)</f>
        <v>0</v>
      </c>
      <c r="M41">
        <f>((S41-I41/2)*L41-K41)/(S41+I41/2)</f>
        <v>0</v>
      </c>
      <c r="N41">
        <f>M41*(DK41+DL41)/1000.0</f>
        <v>0</v>
      </c>
      <c r="O41">
        <f>(DD41 - IF(AH41&gt;1, K41*CY41*100.0/(AJ41), 0))*(DK41+DL41)/1000.0</f>
        <v>0</v>
      </c>
      <c r="P41">
        <f>2.0/((1/R41-1/Q41)+SIGN(R41)*SQRT((1/R41-1/Q41)*(1/R41-1/Q41) + 4*CZ41/((CZ41+1)*(CZ41+1))*(2*1/R41*1/Q41-1/Q41*1/Q41)))</f>
        <v>0</v>
      </c>
      <c r="Q41">
        <f>IF(LEFT(DA41,1)&lt;&gt;"0",IF(LEFT(DA41,1)="1",3.0,DB41),$D$5+$E$5*(DR41*DK41/($K$5*1000))+$F$5*(DR41*DK41/($K$5*1000))*MAX(MIN(CY41,$J$5),$I$5)*MAX(MIN(CY41,$J$5),$I$5)+$G$5*MAX(MIN(CY41,$J$5),$I$5)*(DR41*DK41/($K$5*1000))+$H$5*(DR41*DK41/($K$5*1000))*(DR41*DK41/($K$5*1000)))</f>
        <v>0</v>
      </c>
      <c r="R41">
        <f>I41*(1000-(1000*0.61365*exp(17.502*V41/(240.97+V41))/(DK41+DL41)+DF41)/2)/(1000*0.61365*exp(17.502*V41/(240.97+V41))/(DK41+DL41)-DF41)</f>
        <v>0</v>
      </c>
      <c r="S41">
        <f>1/((CZ41+1)/(P41/1.6)+1/(Q41/1.37)) + CZ41/((CZ41+1)/(P41/1.6) + CZ41/(Q41/1.37))</f>
        <v>0</v>
      </c>
      <c r="T41">
        <f>(CU41*CX41)</f>
        <v>0</v>
      </c>
      <c r="U41">
        <f>(DM41+(T41+2*0.95*5.67E-8*(((DM41+$B$9)+273)^4-(DM41+273)^4)-44100*I41)/(1.84*29.3*Q41+8*0.95*5.67E-8*(DM41+273)^3))</f>
        <v>0</v>
      </c>
      <c r="V41">
        <f>($C$9*DN41+$D$9*DO41+$E$9*U41)</f>
        <v>0</v>
      </c>
      <c r="W41">
        <f>0.61365*exp(17.502*V41/(240.97+V41))</f>
        <v>0</v>
      </c>
      <c r="X41">
        <f>(Y41/Z41*100)</f>
        <v>0</v>
      </c>
      <c r="Y41">
        <f>DF41*(DK41+DL41)/1000</f>
        <v>0</v>
      </c>
      <c r="Z41">
        <f>0.61365*exp(17.502*DM41/(240.97+DM41))</f>
        <v>0</v>
      </c>
      <c r="AA41">
        <f>(W41-DF41*(DK41+DL41)/1000)</f>
        <v>0</v>
      </c>
      <c r="AB41">
        <f>(-I41*44100)</f>
        <v>0</v>
      </c>
      <c r="AC41">
        <f>2*29.3*Q41*0.92*(DM41-V41)</f>
        <v>0</v>
      </c>
      <c r="AD41">
        <f>2*0.95*5.67E-8*(((DM41+$B$9)+273)^4-(V41+273)^4)</f>
        <v>0</v>
      </c>
      <c r="AE41">
        <f>T41+AD41+AB41+AC41</f>
        <v>0</v>
      </c>
      <c r="AF41">
        <v>0</v>
      </c>
      <c r="AG41">
        <v>0</v>
      </c>
      <c r="AH41">
        <f>IF(AF41*$H$15&gt;=AJ41,1.0,(AJ41/(AJ41-AF41*$H$15)))</f>
        <v>0</v>
      </c>
      <c r="AI41">
        <f>(AH41-1)*100</f>
        <v>0</v>
      </c>
      <c r="AJ41">
        <f>MAX(0,($B$15+$C$15*DR41)/(1+$D$15*DR41)*DK41/(DM41+273)*$E$15)</f>
        <v>0</v>
      </c>
      <c r="AK41" t="s">
        <v>420</v>
      </c>
      <c r="AL41" t="s">
        <v>420</v>
      </c>
      <c r="AM41">
        <v>0</v>
      </c>
      <c r="AN41">
        <v>0</v>
      </c>
      <c r="AO41">
        <f>1-AM41/AN41</f>
        <v>0</v>
      </c>
      <c r="AP41">
        <v>0</v>
      </c>
      <c r="AQ41" t="s">
        <v>420</v>
      </c>
      <c r="AR41" t="s">
        <v>420</v>
      </c>
      <c r="AS41">
        <v>0</v>
      </c>
      <c r="AT41">
        <v>0</v>
      </c>
      <c r="AU41">
        <f>1-AS41/AT41</f>
        <v>0</v>
      </c>
      <c r="AV41">
        <v>0.5</v>
      </c>
      <c r="AW41">
        <f>CV41</f>
        <v>0</v>
      </c>
      <c r="AX41">
        <f>K41</f>
        <v>0</v>
      </c>
      <c r="AY41">
        <f>AU41*AV41*AW41</f>
        <v>0</v>
      </c>
      <c r="AZ41">
        <f>(AX41-AP41)/AW41</f>
        <v>0</v>
      </c>
      <c r="BA41">
        <f>(AN41-AT41)/AT41</f>
        <v>0</v>
      </c>
      <c r="BB41">
        <f>AM41/(AO41+AM41/AT41)</f>
        <v>0</v>
      </c>
      <c r="BC41" t="s">
        <v>420</v>
      </c>
      <c r="BD41">
        <v>0</v>
      </c>
      <c r="BE41">
        <f>IF(BD41&lt;&gt;0, BD41, BB41)</f>
        <v>0</v>
      </c>
      <c r="BF41">
        <f>1-BE41/AT41</f>
        <v>0</v>
      </c>
      <c r="BG41">
        <f>(AT41-AS41)/(AT41-BE41)</f>
        <v>0</v>
      </c>
      <c r="BH41">
        <f>(AN41-AT41)/(AN41-BE41)</f>
        <v>0</v>
      </c>
      <c r="BI41">
        <f>(AT41-AS41)/(AT41-AM41)</f>
        <v>0</v>
      </c>
      <c r="BJ41">
        <f>(AN41-AT41)/(AN41-AM41)</f>
        <v>0</v>
      </c>
      <c r="BK41">
        <f>(BG41*BE41/AS41)</f>
        <v>0</v>
      </c>
      <c r="BL41">
        <f>(1-BK41)</f>
        <v>0</v>
      </c>
      <c r="CU41">
        <f>$B$13*DS41+$C$13*DT41+$F$13*EE41*(1-EH41)</f>
        <v>0</v>
      </c>
      <c r="CV41">
        <f>CU41*CW41</f>
        <v>0</v>
      </c>
      <c r="CW41">
        <f>($B$13*$D$11+$C$13*$D$11+$F$13*((ER41+EJ41)/MAX(ER41+EJ41+ES41, 0.1)*$I$11+ES41/MAX(ER41+EJ41+ES41, 0.1)*$J$11))/($B$13+$C$13+$F$13)</f>
        <v>0</v>
      </c>
      <c r="CX41">
        <f>($B$13*$K$11+$C$13*$K$11+$F$13*((ER41+EJ41)/MAX(ER41+EJ41+ES41, 0.1)*$P$11+ES41/MAX(ER41+EJ41+ES41, 0.1)*$Q$11))/($B$13+$C$13+$F$13)</f>
        <v>0</v>
      </c>
      <c r="CY41">
        <v>5.9</v>
      </c>
      <c r="CZ41">
        <v>0.5</v>
      </c>
      <c r="DA41" t="s">
        <v>421</v>
      </c>
      <c r="DB41">
        <v>2</v>
      </c>
      <c r="DC41">
        <v>1761009702</v>
      </c>
      <c r="DD41">
        <v>420.8652916666667</v>
      </c>
      <c r="DE41">
        <v>419.7522083333333</v>
      </c>
      <c r="DF41">
        <v>24.338425</v>
      </c>
      <c r="DG41">
        <v>24.34474166666666</v>
      </c>
      <c r="DH41">
        <v>420.403375</v>
      </c>
      <c r="DI41">
        <v>24.116775</v>
      </c>
      <c r="DJ41">
        <v>499.980875</v>
      </c>
      <c r="DK41">
        <v>90.46859166666665</v>
      </c>
      <c r="DL41">
        <v>0.03630966666666666</v>
      </c>
      <c r="DM41">
        <v>30.7638625</v>
      </c>
      <c r="DN41">
        <v>30.1676</v>
      </c>
      <c r="DO41">
        <v>999.9</v>
      </c>
      <c r="DP41">
        <v>0</v>
      </c>
      <c r="DQ41">
        <v>0</v>
      </c>
      <c r="DR41">
        <v>9996.241666666667</v>
      </c>
      <c r="DS41">
        <v>0</v>
      </c>
      <c r="DT41">
        <v>0.242856</v>
      </c>
      <c r="DU41">
        <v>1.113115166666667</v>
      </c>
      <c r="DV41">
        <v>431.3639583333334</v>
      </c>
      <c r="DW41">
        <v>430.2258333333334</v>
      </c>
      <c r="DX41">
        <v>-0.006314037916666665</v>
      </c>
      <c r="DY41">
        <v>419.7522083333333</v>
      </c>
      <c r="DZ41">
        <v>24.34474166666666</v>
      </c>
      <c r="EA41">
        <v>2.20186375</v>
      </c>
      <c r="EB41">
        <v>2.202434583333333</v>
      </c>
      <c r="EC41">
        <v>18.97575</v>
      </c>
      <c r="ED41">
        <v>18.979975</v>
      </c>
      <c r="EE41">
        <v>0.00500078</v>
      </c>
      <c r="EF41">
        <v>0</v>
      </c>
      <c r="EG41">
        <v>0</v>
      </c>
      <c r="EH41">
        <v>0</v>
      </c>
      <c r="EI41">
        <v>1125.6375</v>
      </c>
      <c r="EJ41">
        <v>0.00500078</v>
      </c>
      <c r="EK41">
        <v>-10.49583333333334</v>
      </c>
      <c r="EL41">
        <v>-0.2458333333333334</v>
      </c>
      <c r="EM41">
        <v>35.81475</v>
      </c>
      <c r="EN41">
        <v>40.66383333333333</v>
      </c>
      <c r="EO41">
        <v>38.72108333333333</v>
      </c>
      <c r="EP41">
        <v>41.47891666666666</v>
      </c>
      <c r="EQ41">
        <v>39.03366666666667</v>
      </c>
      <c r="ER41">
        <v>0</v>
      </c>
      <c r="ES41">
        <v>0</v>
      </c>
      <c r="ET41">
        <v>0</v>
      </c>
      <c r="EU41">
        <v>1761009708.7</v>
      </c>
      <c r="EV41">
        <v>0</v>
      </c>
      <c r="EW41">
        <v>1125.28</v>
      </c>
      <c r="EX41">
        <v>10.42307680081385</v>
      </c>
      <c r="EY41">
        <v>-18.49230784330614</v>
      </c>
      <c r="EZ41">
        <v>-10.188</v>
      </c>
      <c r="FA41">
        <v>15</v>
      </c>
      <c r="FB41">
        <v>1761009612</v>
      </c>
      <c r="FC41" t="s">
        <v>422</v>
      </c>
      <c r="FD41">
        <v>1761009608</v>
      </c>
      <c r="FE41">
        <v>1761009612</v>
      </c>
      <c r="FF41">
        <v>1</v>
      </c>
      <c r="FG41">
        <v>-0.999</v>
      </c>
      <c r="FH41">
        <v>-0.023</v>
      </c>
      <c r="FI41">
        <v>0.46</v>
      </c>
      <c r="FJ41">
        <v>0.202</v>
      </c>
      <c r="FK41">
        <v>420</v>
      </c>
      <c r="FL41">
        <v>23</v>
      </c>
      <c r="FM41">
        <v>0.45</v>
      </c>
      <c r="FN41">
        <v>0.14</v>
      </c>
      <c r="FO41">
        <v>1.169448875</v>
      </c>
      <c r="FP41">
        <v>-1.277320581613511</v>
      </c>
      <c r="FQ41">
        <v>0.1278697608545874</v>
      </c>
      <c r="FR41">
        <v>0</v>
      </c>
      <c r="FS41">
        <v>1127.320588235294</v>
      </c>
      <c r="FT41">
        <v>-29.07715841005526</v>
      </c>
      <c r="FU41">
        <v>8.83701371610824</v>
      </c>
      <c r="FV41">
        <v>0</v>
      </c>
      <c r="FW41">
        <v>-0.001623629924999999</v>
      </c>
      <c r="FX41">
        <v>0.07803128419136968</v>
      </c>
      <c r="FY41">
        <v>0.04146725389519667</v>
      </c>
      <c r="FZ41">
        <v>1</v>
      </c>
      <c r="GA41">
        <v>1</v>
      </c>
      <c r="GB41">
        <v>3</v>
      </c>
      <c r="GC41" t="s">
        <v>459</v>
      </c>
      <c r="GD41">
        <v>3.11001</v>
      </c>
      <c r="GE41">
        <v>2.72832</v>
      </c>
      <c r="GF41">
        <v>0.08813219999999999</v>
      </c>
      <c r="GG41">
        <v>0.08807719999999999</v>
      </c>
      <c r="GH41">
        <v>0.109695</v>
      </c>
      <c r="GI41">
        <v>0.110567</v>
      </c>
      <c r="GJ41">
        <v>23905.2</v>
      </c>
      <c r="GK41">
        <v>21735.4</v>
      </c>
      <c r="GL41">
        <v>26775.7</v>
      </c>
      <c r="GM41">
        <v>24044.8</v>
      </c>
      <c r="GN41">
        <v>38091.2</v>
      </c>
      <c r="GO41">
        <v>31578</v>
      </c>
      <c r="GP41">
        <v>46734.4</v>
      </c>
      <c r="GQ41">
        <v>38047.2</v>
      </c>
      <c r="GR41">
        <v>1.88302</v>
      </c>
      <c r="GS41">
        <v>1.84885</v>
      </c>
      <c r="GT41">
        <v>0.130311</v>
      </c>
      <c r="GU41">
        <v>0</v>
      </c>
      <c r="GV41">
        <v>28.0455</v>
      </c>
      <c r="GW41">
        <v>999.9</v>
      </c>
      <c r="GX41">
        <v>56.6</v>
      </c>
      <c r="GY41">
        <v>31.1</v>
      </c>
      <c r="GZ41">
        <v>28.386</v>
      </c>
      <c r="HA41">
        <v>61.53</v>
      </c>
      <c r="HB41">
        <v>21.2861</v>
      </c>
      <c r="HC41">
        <v>1</v>
      </c>
      <c r="HD41">
        <v>0.0996697</v>
      </c>
      <c r="HE41">
        <v>-1.60547</v>
      </c>
      <c r="HF41">
        <v>20.3303</v>
      </c>
      <c r="HG41">
        <v>5.21999</v>
      </c>
      <c r="HH41">
        <v>11.98</v>
      </c>
      <c r="HI41">
        <v>4.96535</v>
      </c>
      <c r="HJ41">
        <v>3.27595</v>
      </c>
      <c r="HK41">
        <v>9999</v>
      </c>
      <c r="HL41">
        <v>9999</v>
      </c>
      <c r="HM41">
        <v>9999</v>
      </c>
      <c r="HN41">
        <v>999.9</v>
      </c>
      <c r="HO41">
        <v>1.86371</v>
      </c>
      <c r="HP41">
        <v>1.85977</v>
      </c>
      <c r="HQ41">
        <v>1.85806</v>
      </c>
      <c r="HR41">
        <v>1.85944</v>
      </c>
      <c r="HS41">
        <v>1.85959</v>
      </c>
      <c r="HT41">
        <v>1.85806</v>
      </c>
      <c r="HU41">
        <v>1.85715</v>
      </c>
      <c r="HV41">
        <v>1.85211</v>
      </c>
      <c r="HW41">
        <v>0</v>
      </c>
      <c r="HX41">
        <v>0</v>
      </c>
      <c r="HY41">
        <v>0</v>
      </c>
      <c r="HZ41">
        <v>0</v>
      </c>
      <c r="IA41" t="s">
        <v>424</v>
      </c>
      <c r="IB41" t="s">
        <v>425</v>
      </c>
      <c r="IC41" t="s">
        <v>426</v>
      </c>
      <c r="ID41" t="s">
        <v>426</v>
      </c>
      <c r="IE41" t="s">
        <v>426</v>
      </c>
      <c r="IF41" t="s">
        <v>426</v>
      </c>
      <c r="IG41">
        <v>0</v>
      </c>
      <c r="IH41">
        <v>100</v>
      </c>
      <c r="II41">
        <v>100</v>
      </c>
      <c r="IJ41">
        <v>0.462</v>
      </c>
      <c r="IK41">
        <v>0.225</v>
      </c>
      <c r="IL41">
        <v>-0.3252250553296037</v>
      </c>
      <c r="IM41">
        <v>0.001328113201692861</v>
      </c>
      <c r="IN41">
        <v>1.538283238170363E-06</v>
      </c>
      <c r="IO41">
        <v>-5.795655626708063E-10</v>
      </c>
      <c r="IP41">
        <v>-0.04378744475094339</v>
      </c>
      <c r="IQ41">
        <v>-0.004593102289677449</v>
      </c>
      <c r="IR41">
        <v>0.0008253994458280543</v>
      </c>
      <c r="IS41">
        <v>-7.403632370499484E-06</v>
      </c>
      <c r="IT41">
        <v>2</v>
      </c>
      <c r="IU41">
        <v>1985</v>
      </c>
      <c r="IV41">
        <v>1</v>
      </c>
      <c r="IW41">
        <v>27</v>
      </c>
      <c r="IX41">
        <v>1.7</v>
      </c>
      <c r="IY41">
        <v>1.6</v>
      </c>
      <c r="IZ41">
        <v>1.1145</v>
      </c>
      <c r="JA41">
        <v>2.58057</v>
      </c>
      <c r="JB41">
        <v>1.49658</v>
      </c>
      <c r="JC41">
        <v>2.34375</v>
      </c>
      <c r="JD41">
        <v>1.54907</v>
      </c>
      <c r="JE41">
        <v>2.37183</v>
      </c>
      <c r="JF41">
        <v>33.2663</v>
      </c>
      <c r="JG41">
        <v>15.7694</v>
      </c>
      <c r="JH41">
        <v>18</v>
      </c>
      <c r="JI41">
        <v>483.925</v>
      </c>
      <c r="JJ41">
        <v>491.118</v>
      </c>
      <c r="JK41">
        <v>32.2058</v>
      </c>
      <c r="JL41">
        <v>28.5154</v>
      </c>
      <c r="JM41">
        <v>29.9996</v>
      </c>
      <c r="JN41">
        <v>28.7964</v>
      </c>
      <c r="JO41">
        <v>28.7956</v>
      </c>
      <c r="JP41">
        <v>22.3958</v>
      </c>
      <c r="JQ41">
        <v>19.9679</v>
      </c>
      <c r="JR41">
        <v>63.2223</v>
      </c>
      <c r="JS41">
        <v>32.1453</v>
      </c>
      <c r="JT41">
        <v>420</v>
      </c>
      <c r="JU41">
        <v>24.2562</v>
      </c>
      <c r="JV41">
        <v>102.198</v>
      </c>
      <c r="JW41">
        <v>91.7503</v>
      </c>
    </row>
    <row r="42" spans="1:283">
      <c r="A42">
        <v>24</v>
      </c>
      <c r="B42">
        <v>1761009712</v>
      </c>
      <c r="C42">
        <v>46</v>
      </c>
      <c r="D42" t="s">
        <v>472</v>
      </c>
      <c r="E42" t="s">
        <v>473</v>
      </c>
      <c r="F42">
        <v>5</v>
      </c>
      <c r="G42" t="s">
        <v>419</v>
      </c>
      <c r="H42">
        <v>1761009704</v>
      </c>
      <c r="I42">
        <f>(J42)/1000</f>
        <v>0</v>
      </c>
      <c r="J42">
        <f>1000*DJ42*AH42*(DF42-DG42)/(100*CY42*(1000-AH42*DF42))</f>
        <v>0</v>
      </c>
      <c r="K42">
        <f>DJ42*AH42*(DE42-DD42*(1000-AH42*DG42)/(1000-AH42*DF42))/(100*CY42)</f>
        <v>0</v>
      </c>
      <c r="L42">
        <f>DD42 - IF(AH42&gt;1, K42*CY42*100.0/(AJ42), 0)</f>
        <v>0</v>
      </c>
      <c r="M42">
        <f>((S42-I42/2)*L42-K42)/(S42+I42/2)</f>
        <v>0</v>
      </c>
      <c r="N42">
        <f>M42*(DK42+DL42)/1000.0</f>
        <v>0</v>
      </c>
      <c r="O42">
        <f>(DD42 - IF(AH42&gt;1, K42*CY42*100.0/(AJ42), 0))*(DK42+DL42)/1000.0</f>
        <v>0</v>
      </c>
      <c r="P42">
        <f>2.0/((1/R42-1/Q42)+SIGN(R42)*SQRT((1/R42-1/Q42)*(1/R42-1/Q42) + 4*CZ42/((CZ42+1)*(CZ42+1))*(2*1/R42*1/Q42-1/Q42*1/Q42)))</f>
        <v>0</v>
      </c>
      <c r="Q42">
        <f>IF(LEFT(DA42,1)&lt;&gt;"0",IF(LEFT(DA42,1)="1",3.0,DB42),$D$5+$E$5*(DR42*DK42/($K$5*1000))+$F$5*(DR42*DK42/($K$5*1000))*MAX(MIN(CY42,$J$5),$I$5)*MAX(MIN(CY42,$J$5),$I$5)+$G$5*MAX(MIN(CY42,$J$5),$I$5)*(DR42*DK42/($K$5*1000))+$H$5*(DR42*DK42/($K$5*1000))*(DR42*DK42/($K$5*1000)))</f>
        <v>0</v>
      </c>
      <c r="R42">
        <f>I42*(1000-(1000*0.61365*exp(17.502*V42/(240.97+V42))/(DK42+DL42)+DF42)/2)/(1000*0.61365*exp(17.502*V42/(240.97+V42))/(DK42+DL42)-DF42)</f>
        <v>0</v>
      </c>
      <c r="S42">
        <f>1/((CZ42+1)/(P42/1.6)+1/(Q42/1.37)) + CZ42/((CZ42+1)/(P42/1.6) + CZ42/(Q42/1.37))</f>
        <v>0</v>
      </c>
      <c r="T42">
        <f>(CU42*CX42)</f>
        <v>0</v>
      </c>
      <c r="U42">
        <f>(DM42+(T42+2*0.95*5.67E-8*(((DM42+$B$9)+273)^4-(DM42+273)^4)-44100*I42)/(1.84*29.3*Q42+8*0.95*5.67E-8*(DM42+273)^3))</f>
        <v>0</v>
      </c>
      <c r="V42">
        <f>($C$9*DN42+$D$9*DO42+$E$9*U42)</f>
        <v>0</v>
      </c>
      <c r="W42">
        <f>0.61365*exp(17.502*V42/(240.97+V42))</f>
        <v>0</v>
      </c>
      <c r="X42">
        <f>(Y42/Z42*100)</f>
        <v>0</v>
      </c>
      <c r="Y42">
        <f>DF42*(DK42+DL42)/1000</f>
        <v>0</v>
      </c>
      <c r="Z42">
        <f>0.61365*exp(17.502*DM42/(240.97+DM42))</f>
        <v>0</v>
      </c>
      <c r="AA42">
        <f>(W42-DF42*(DK42+DL42)/1000)</f>
        <v>0</v>
      </c>
      <c r="AB42">
        <f>(-I42*44100)</f>
        <v>0</v>
      </c>
      <c r="AC42">
        <f>2*29.3*Q42*0.92*(DM42-V42)</f>
        <v>0</v>
      </c>
      <c r="AD42">
        <f>2*0.95*5.67E-8*(((DM42+$B$9)+273)^4-(V42+273)^4)</f>
        <v>0</v>
      </c>
      <c r="AE42">
        <f>T42+AD42+AB42+AC42</f>
        <v>0</v>
      </c>
      <c r="AF42">
        <v>0</v>
      </c>
      <c r="AG42">
        <v>0</v>
      </c>
      <c r="AH42">
        <f>IF(AF42*$H$15&gt;=AJ42,1.0,(AJ42/(AJ42-AF42*$H$15)))</f>
        <v>0</v>
      </c>
      <c r="AI42">
        <f>(AH42-1)*100</f>
        <v>0</v>
      </c>
      <c r="AJ42">
        <f>MAX(0,($B$15+$C$15*DR42)/(1+$D$15*DR42)*DK42/(DM42+273)*$E$15)</f>
        <v>0</v>
      </c>
      <c r="AK42" t="s">
        <v>420</v>
      </c>
      <c r="AL42" t="s">
        <v>420</v>
      </c>
      <c r="AM42">
        <v>0</v>
      </c>
      <c r="AN42">
        <v>0</v>
      </c>
      <c r="AO42">
        <f>1-AM42/AN42</f>
        <v>0</v>
      </c>
      <c r="AP42">
        <v>0</v>
      </c>
      <c r="AQ42" t="s">
        <v>420</v>
      </c>
      <c r="AR42" t="s">
        <v>420</v>
      </c>
      <c r="AS42">
        <v>0</v>
      </c>
      <c r="AT42">
        <v>0</v>
      </c>
      <c r="AU42">
        <f>1-AS42/AT42</f>
        <v>0</v>
      </c>
      <c r="AV42">
        <v>0.5</v>
      </c>
      <c r="AW42">
        <f>CV42</f>
        <v>0</v>
      </c>
      <c r="AX42">
        <f>K42</f>
        <v>0</v>
      </c>
      <c r="AY42">
        <f>AU42*AV42*AW42</f>
        <v>0</v>
      </c>
      <c r="AZ42">
        <f>(AX42-AP42)/AW42</f>
        <v>0</v>
      </c>
      <c r="BA42">
        <f>(AN42-AT42)/AT42</f>
        <v>0</v>
      </c>
      <c r="BB42">
        <f>AM42/(AO42+AM42/AT42)</f>
        <v>0</v>
      </c>
      <c r="BC42" t="s">
        <v>420</v>
      </c>
      <c r="BD42">
        <v>0</v>
      </c>
      <c r="BE42">
        <f>IF(BD42&lt;&gt;0, BD42, BB42)</f>
        <v>0</v>
      </c>
      <c r="BF42">
        <f>1-BE42/AT42</f>
        <v>0</v>
      </c>
      <c r="BG42">
        <f>(AT42-AS42)/(AT42-BE42)</f>
        <v>0</v>
      </c>
      <c r="BH42">
        <f>(AN42-AT42)/(AN42-BE42)</f>
        <v>0</v>
      </c>
      <c r="BI42">
        <f>(AT42-AS42)/(AT42-AM42)</f>
        <v>0</v>
      </c>
      <c r="BJ42">
        <f>(AN42-AT42)/(AN42-AM42)</f>
        <v>0</v>
      </c>
      <c r="BK42">
        <f>(BG42*BE42/AS42)</f>
        <v>0</v>
      </c>
      <c r="BL42">
        <f>(1-BK42)</f>
        <v>0</v>
      </c>
      <c r="CU42">
        <f>$B$13*DS42+$C$13*DT42+$F$13*EE42*(1-EH42)</f>
        <v>0</v>
      </c>
      <c r="CV42">
        <f>CU42*CW42</f>
        <v>0</v>
      </c>
      <c r="CW42">
        <f>($B$13*$D$11+$C$13*$D$11+$F$13*((ER42+EJ42)/MAX(ER42+EJ42+ES42, 0.1)*$I$11+ES42/MAX(ER42+EJ42+ES42, 0.1)*$J$11))/($B$13+$C$13+$F$13)</f>
        <v>0</v>
      </c>
      <c r="CX42">
        <f>($B$13*$K$11+$C$13*$K$11+$F$13*((ER42+EJ42)/MAX(ER42+EJ42+ES42, 0.1)*$P$11+ES42/MAX(ER42+EJ42+ES42, 0.1)*$Q$11))/($B$13+$C$13+$F$13)</f>
        <v>0</v>
      </c>
      <c r="CY42">
        <v>5.9</v>
      </c>
      <c r="CZ42">
        <v>0.5</v>
      </c>
      <c r="DA42" t="s">
        <v>421</v>
      </c>
      <c r="DB42">
        <v>2</v>
      </c>
      <c r="DC42">
        <v>1761009704</v>
      </c>
      <c r="DD42">
        <v>420.9017083333333</v>
      </c>
      <c r="DE42">
        <v>419.8128333333332</v>
      </c>
      <c r="DF42">
        <v>24.37919166666667</v>
      </c>
      <c r="DG42">
        <v>24.36895</v>
      </c>
      <c r="DH42">
        <v>420.43975</v>
      </c>
      <c r="DI42">
        <v>24.15665</v>
      </c>
      <c r="DJ42">
        <v>499.9868333333334</v>
      </c>
      <c r="DK42">
        <v>90.468675</v>
      </c>
      <c r="DL42">
        <v>0.03635601666666666</v>
      </c>
      <c r="DM42">
        <v>30.76370833333333</v>
      </c>
      <c r="DN42">
        <v>30.1689</v>
      </c>
      <c r="DO42">
        <v>999.9</v>
      </c>
      <c r="DP42">
        <v>0</v>
      </c>
      <c r="DQ42">
        <v>0</v>
      </c>
      <c r="DR42">
        <v>9997.391666666668</v>
      </c>
      <c r="DS42">
        <v>0</v>
      </c>
      <c r="DT42">
        <v>0.242856</v>
      </c>
      <c r="DU42">
        <v>1.088916416666667</v>
      </c>
      <c r="DV42">
        <v>431.4193333333334</v>
      </c>
      <c r="DW42">
        <v>430.2986666666667</v>
      </c>
      <c r="DX42">
        <v>0.01024452041666667</v>
      </c>
      <c r="DY42">
        <v>419.8128333333332</v>
      </c>
      <c r="DZ42">
        <v>24.36895</v>
      </c>
      <c r="EA42">
        <v>2.205553333333333</v>
      </c>
      <c r="EB42">
        <v>2.20462625</v>
      </c>
      <c r="EC42">
        <v>19.00260416666667</v>
      </c>
      <c r="ED42">
        <v>18.99594583333333</v>
      </c>
      <c r="EE42">
        <v>0.00500078</v>
      </c>
      <c r="EF42">
        <v>0</v>
      </c>
      <c r="EG42">
        <v>0</v>
      </c>
      <c r="EH42">
        <v>0</v>
      </c>
      <c r="EI42">
        <v>1124.429166666667</v>
      </c>
      <c r="EJ42">
        <v>0.00500078</v>
      </c>
      <c r="EK42">
        <v>-9.029166666666667</v>
      </c>
      <c r="EL42">
        <v>0.02916666666666664</v>
      </c>
      <c r="EM42">
        <v>35.82516666666667</v>
      </c>
      <c r="EN42">
        <v>40.67945833333333</v>
      </c>
      <c r="EO42">
        <v>38.8565</v>
      </c>
      <c r="EP42">
        <v>41.51016666666666</v>
      </c>
      <c r="EQ42">
        <v>39.02845833333333</v>
      </c>
      <c r="ER42">
        <v>0</v>
      </c>
      <c r="ES42">
        <v>0</v>
      </c>
      <c r="ET42">
        <v>0</v>
      </c>
      <c r="EU42">
        <v>1761009711.1</v>
      </c>
      <c r="EV42">
        <v>0</v>
      </c>
      <c r="EW42">
        <v>1124.392</v>
      </c>
      <c r="EX42">
        <v>4.276922942670139</v>
      </c>
      <c r="EY42">
        <v>6.946153920571466</v>
      </c>
      <c r="EZ42">
        <v>-9.943999999999999</v>
      </c>
      <c r="FA42">
        <v>15</v>
      </c>
      <c r="FB42">
        <v>1761009612</v>
      </c>
      <c r="FC42" t="s">
        <v>422</v>
      </c>
      <c r="FD42">
        <v>1761009608</v>
      </c>
      <c r="FE42">
        <v>1761009612</v>
      </c>
      <c r="FF42">
        <v>1</v>
      </c>
      <c r="FG42">
        <v>-0.999</v>
      </c>
      <c r="FH42">
        <v>-0.023</v>
      </c>
      <c r="FI42">
        <v>0.46</v>
      </c>
      <c r="FJ42">
        <v>0.202</v>
      </c>
      <c r="FK42">
        <v>420</v>
      </c>
      <c r="FL42">
        <v>23</v>
      </c>
      <c r="FM42">
        <v>0.45</v>
      </c>
      <c r="FN42">
        <v>0.14</v>
      </c>
      <c r="FO42">
        <v>1.137297926829268</v>
      </c>
      <c r="FP42">
        <v>-0.9106551219512174</v>
      </c>
      <c r="FQ42">
        <v>0.1027175524477112</v>
      </c>
      <c r="FR42">
        <v>0</v>
      </c>
      <c r="FS42">
        <v>1125.485294117647</v>
      </c>
      <c r="FT42">
        <v>-14.90145163581098</v>
      </c>
      <c r="FU42">
        <v>7.696719406304034</v>
      </c>
      <c r="FV42">
        <v>0</v>
      </c>
      <c r="FW42">
        <v>0.003242626902439025</v>
      </c>
      <c r="FX42">
        <v>0.3654124040278745</v>
      </c>
      <c r="FY42">
        <v>0.04737833285023837</v>
      </c>
      <c r="FZ42">
        <v>0</v>
      </c>
      <c r="GA42">
        <v>0</v>
      </c>
      <c r="GB42">
        <v>3</v>
      </c>
      <c r="GC42" t="s">
        <v>423</v>
      </c>
      <c r="GD42">
        <v>3.1101</v>
      </c>
      <c r="GE42">
        <v>2.72819</v>
      </c>
      <c r="GF42">
        <v>0.0881405</v>
      </c>
      <c r="GG42">
        <v>0.08808299999999999</v>
      </c>
      <c r="GH42">
        <v>0.109763</v>
      </c>
      <c r="GI42">
        <v>0.110533</v>
      </c>
      <c r="GJ42">
        <v>23905.1</v>
      </c>
      <c r="GK42">
        <v>21735.2</v>
      </c>
      <c r="GL42">
        <v>26775.9</v>
      </c>
      <c r="GM42">
        <v>24044.7</v>
      </c>
      <c r="GN42">
        <v>38088.4</v>
      </c>
      <c r="GO42">
        <v>31579.1</v>
      </c>
      <c r="GP42">
        <v>46734.5</v>
      </c>
      <c r="GQ42">
        <v>38047.1</v>
      </c>
      <c r="GR42">
        <v>1.8831</v>
      </c>
      <c r="GS42">
        <v>1.84883</v>
      </c>
      <c r="GT42">
        <v>0.129532</v>
      </c>
      <c r="GU42">
        <v>0</v>
      </c>
      <c r="GV42">
        <v>28.0568</v>
      </c>
      <c r="GW42">
        <v>999.9</v>
      </c>
      <c r="GX42">
        <v>56.6</v>
      </c>
      <c r="GY42">
        <v>31.1</v>
      </c>
      <c r="GZ42">
        <v>28.3892</v>
      </c>
      <c r="HA42">
        <v>61.54</v>
      </c>
      <c r="HB42">
        <v>21.0096</v>
      </c>
      <c r="HC42">
        <v>1</v>
      </c>
      <c r="HD42">
        <v>0.0995656</v>
      </c>
      <c r="HE42">
        <v>-1.49434</v>
      </c>
      <c r="HF42">
        <v>20.3313</v>
      </c>
      <c r="HG42">
        <v>5.21999</v>
      </c>
      <c r="HH42">
        <v>11.98</v>
      </c>
      <c r="HI42">
        <v>4.9654</v>
      </c>
      <c r="HJ42">
        <v>3.27593</v>
      </c>
      <c r="HK42">
        <v>9999</v>
      </c>
      <c r="HL42">
        <v>9999</v>
      </c>
      <c r="HM42">
        <v>9999</v>
      </c>
      <c r="HN42">
        <v>999.9</v>
      </c>
      <c r="HO42">
        <v>1.86371</v>
      </c>
      <c r="HP42">
        <v>1.85977</v>
      </c>
      <c r="HQ42">
        <v>1.85806</v>
      </c>
      <c r="HR42">
        <v>1.85944</v>
      </c>
      <c r="HS42">
        <v>1.85959</v>
      </c>
      <c r="HT42">
        <v>1.85806</v>
      </c>
      <c r="HU42">
        <v>1.85715</v>
      </c>
      <c r="HV42">
        <v>1.85211</v>
      </c>
      <c r="HW42">
        <v>0</v>
      </c>
      <c r="HX42">
        <v>0</v>
      </c>
      <c r="HY42">
        <v>0</v>
      </c>
      <c r="HZ42">
        <v>0</v>
      </c>
      <c r="IA42" t="s">
        <v>424</v>
      </c>
      <c r="IB42" t="s">
        <v>425</v>
      </c>
      <c r="IC42" t="s">
        <v>426</v>
      </c>
      <c r="ID42" t="s">
        <v>426</v>
      </c>
      <c r="IE42" t="s">
        <v>426</v>
      </c>
      <c r="IF42" t="s">
        <v>426</v>
      </c>
      <c r="IG42">
        <v>0</v>
      </c>
      <c r="IH42">
        <v>100</v>
      </c>
      <c r="II42">
        <v>100</v>
      </c>
      <c r="IJ42">
        <v>0.462</v>
      </c>
      <c r="IK42">
        <v>0.2254</v>
      </c>
      <c r="IL42">
        <v>-0.3252250553296037</v>
      </c>
      <c r="IM42">
        <v>0.001328113201692861</v>
      </c>
      <c r="IN42">
        <v>1.538283238170363E-06</v>
      </c>
      <c r="IO42">
        <v>-5.795655626708063E-10</v>
      </c>
      <c r="IP42">
        <v>-0.04378744475094339</v>
      </c>
      <c r="IQ42">
        <v>-0.004593102289677449</v>
      </c>
      <c r="IR42">
        <v>0.0008253994458280543</v>
      </c>
      <c r="IS42">
        <v>-7.403632370499484E-06</v>
      </c>
      <c r="IT42">
        <v>2</v>
      </c>
      <c r="IU42">
        <v>1985</v>
      </c>
      <c r="IV42">
        <v>1</v>
      </c>
      <c r="IW42">
        <v>27</v>
      </c>
      <c r="IX42">
        <v>1.7</v>
      </c>
      <c r="IY42">
        <v>1.7</v>
      </c>
      <c r="IZ42">
        <v>1.11328</v>
      </c>
      <c r="JA42">
        <v>2.57446</v>
      </c>
      <c r="JB42">
        <v>1.49658</v>
      </c>
      <c r="JC42">
        <v>2.34497</v>
      </c>
      <c r="JD42">
        <v>1.54907</v>
      </c>
      <c r="JE42">
        <v>2.47559</v>
      </c>
      <c r="JF42">
        <v>33.2887</v>
      </c>
      <c r="JG42">
        <v>15.7781</v>
      </c>
      <c r="JH42">
        <v>18</v>
      </c>
      <c r="JI42">
        <v>483.959</v>
      </c>
      <c r="JJ42">
        <v>491.091</v>
      </c>
      <c r="JK42">
        <v>32.1639</v>
      </c>
      <c r="JL42">
        <v>28.5143</v>
      </c>
      <c r="JM42">
        <v>29.9998</v>
      </c>
      <c r="JN42">
        <v>28.7952</v>
      </c>
      <c r="JO42">
        <v>28.7944</v>
      </c>
      <c r="JP42">
        <v>22.3947</v>
      </c>
      <c r="JQ42">
        <v>19.9679</v>
      </c>
      <c r="JR42">
        <v>63.2223</v>
      </c>
      <c r="JS42">
        <v>32.1453</v>
      </c>
      <c r="JT42">
        <v>420</v>
      </c>
      <c r="JU42">
        <v>24.2562</v>
      </c>
      <c r="JV42">
        <v>102.199</v>
      </c>
      <c r="JW42">
        <v>91.7499</v>
      </c>
    </row>
    <row r="43" spans="1:283">
      <c r="A43">
        <v>25</v>
      </c>
      <c r="B43">
        <v>1761009714</v>
      </c>
      <c r="C43">
        <v>48</v>
      </c>
      <c r="D43" t="s">
        <v>474</v>
      </c>
      <c r="E43" t="s">
        <v>475</v>
      </c>
      <c r="F43">
        <v>5</v>
      </c>
      <c r="G43" t="s">
        <v>419</v>
      </c>
      <c r="H43">
        <v>1761009706</v>
      </c>
      <c r="I43">
        <f>(J43)/1000</f>
        <v>0</v>
      </c>
      <c r="J43">
        <f>1000*DJ43*AH43*(DF43-DG43)/(100*CY43*(1000-AH43*DF43))</f>
        <v>0</v>
      </c>
      <c r="K43">
        <f>DJ43*AH43*(DE43-DD43*(1000-AH43*DG43)/(1000-AH43*DF43))/(100*CY43)</f>
        <v>0</v>
      </c>
      <c r="L43">
        <f>DD43 - IF(AH43&gt;1, K43*CY43*100.0/(AJ43), 0)</f>
        <v>0</v>
      </c>
      <c r="M43">
        <f>((S43-I43/2)*L43-K43)/(S43+I43/2)</f>
        <v>0</v>
      </c>
      <c r="N43">
        <f>M43*(DK43+DL43)/1000.0</f>
        <v>0</v>
      </c>
      <c r="O43">
        <f>(DD43 - IF(AH43&gt;1, K43*CY43*100.0/(AJ43), 0))*(DK43+DL43)/1000.0</f>
        <v>0</v>
      </c>
      <c r="P43">
        <f>2.0/((1/R43-1/Q43)+SIGN(R43)*SQRT((1/R43-1/Q43)*(1/R43-1/Q43) + 4*CZ43/((CZ43+1)*(CZ43+1))*(2*1/R43*1/Q43-1/Q43*1/Q43)))</f>
        <v>0</v>
      </c>
      <c r="Q43">
        <f>IF(LEFT(DA43,1)&lt;&gt;"0",IF(LEFT(DA43,1)="1",3.0,DB43),$D$5+$E$5*(DR43*DK43/($K$5*1000))+$F$5*(DR43*DK43/($K$5*1000))*MAX(MIN(CY43,$J$5),$I$5)*MAX(MIN(CY43,$J$5),$I$5)+$G$5*MAX(MIN(CY43,$J$5),$I$5)*(DR43*DK43/($K$5*1000))+$H$5*(DR43*DK43/($K$5*1000))*(DR43*DK43/($K$5*1000)))</f>
        <v>0</v>
      </c>
      <c r="R43">
        <f>I43*(1000-(1000*0.61365*exp(17.502*V43/(240.97+V43))/(DK43+DL43)+DF43)/2)/(1000*0.61365*exp(17.502*V43/(240.97+V43))/(DK43+DL43)-DF43)</f>
        <v>0</v>
      </c>
      <c r="S43">
        <f>1/((CZ43+1)/(P43/1.6)+1/(Q43/1.37)) + CZ43/((CZ43+1)/(P43/1.6) + CZ43/(Q43/1.37))</f>
        <v>0</v>
      </c>
      <c r="T43">
        <f>(CU43*CX43)</f>
        <v>0</v>
      </c>
      <c r="U43">
        <f>(DM43+(T43+2*0.95*5.67E-8*(((DM43+$B$9)+273)^4-(DM43+273)^4)-44100*I43)/(1.84*29.3*Q43+8*0.95*5.67E-8*(DM43+273)^3))</f>
        <v>0</v>
      </c>
      <c r="V43">
        <f>($C$9*DN43+$D$9*DO43+$E$9*U43)</f>
        <v>0</v>
      </c>
      <c r="W43">
        <f>0.61365*exp(17.502*V43/(240.97+V43))</f>
        <v>0</v>
      </c>
      <c r="X43">
        <f>(Y43/Z43*100)</f>
        <v>0</v>
      </c>
      <c r="Y43">
        <f>DF43*(DK43+DL43)/1000</f>
        <v>0</v>
      </c>
      <c r="Z43">
        <f>0.61365*exp(17.502*DM43/(240.97+DM43))</f>
        <v>0</v>
      </c>
      <c r="AA43">
        <f>(W43-DF43*(DK43+DL43)/1000)</f>
        <v>0</v>
      </c>
      <c r="AB43">
        <f>(-I43*44100)</f>
        <v>0</v>
      </c>
      <c r="AC43">
        <f>2*29.3*Q43*0.92*(DM43-V43)</f>
        <v>0</v>
      </c>
      <c r="AD43">
        <f>2*0.95*5.67E-8*(((DM43+$B$9)+273)^4-(V43+273)^4)</f>
        <v>0</v>
      </c>
      <c r="AE43">
        <f>T43+AD43+AB43+AC43</f>
        <v>0</v>
      </c>
      <c r="AF43">
        <v>0</v>
      </c>
      <c r="AG43">
        <v>0</v>
      </c>
      <c r="AH43">
        <f>IF(AF43*$H$15&gt;=AJ43,1.0,(AJ43/(AJ43-AF43*$H$15)))</f>
        <v>0</v>
      </c>
      <c r="AI43">
        <f>(AH43-1)*100</f>
        <v>0</v>
      </c>
      <c r="AJ43">
        <f>MAX(0,($B$15+$C$15*DR43)/(1+$D$15*DR43)*DK43/(DM43+273)*$E$15)</f>
        <v>0</v>
      </c>
      <c r="AK43" t="s">
        <v>420</v>
      </c>
      <c r="AL43" t="s">
        <v>420</v>
      </c>
      <c r="AM43">
        <v>0</v>
      </c>
      <c r="AN43">
        <v>0</v>
      </c>
      <c r="AO43">
        <f>1-AM43/AN43</f>
        <v>0</v>
      </c>
      <c r="AP43">
        <v>0</v>
      </c>
      <c r="AQ43" t="s">
        <v>420</v>
      </c>
      <c r="AR43" t="s">
        <v>420</v>
      </c>
      <c r="AS43">
        <v>0</v>
      </c>
      <c r="AT43">
        <v>0</v>
      </c>
      <c r="AU43">
        <f>1-AS43/AT43</f>
        <v>0</v>
      </c>
      <c r="AV43">
        <v>0.5</v>
      </c>
      <c r="AW43">
        <f>CV43</f>
        <v>0</v>
      </c>
      <c r="AX43">
        <f>K43</f>
        <v>0</v>
      </c>
      <c r="AY43">
        <f>AU43*AV43*AW43</f>
        <v>0</v>
      </c>
      <c r="AZ43">
        <f>(AX43-AP43)/AW43</f>
        <v>0</v>
      </c>
      <c r="BA43">
        <f>(AN43-AT43)/AT43</f>
        <v>0</v>
      </c>
      <c r="BB43">
        <f>AM43/(AO43+AM43/AT43)</f>
        <v>0</v>
      </c>
      <c r="BC43" t="s">
        <v>420</v>
      </c>
      <c r="BD43">
        <v>0</v>
      </c>
      <c r="BE43">
        <f>IF(BD43&lt;&gt;0, BD43, BB43)</f>
        <v>0</v>
      </c>
      <c r="BF43">
        <f>1-BE43/AT43</f>
        <v>0</v>
      </c>
      <c r="BG43">
        <f>(AT43-AS43)/(AT43-BE43)</f>
        <v>0</v>
      </c>
      <c r="BH43">
        <f>(AN43-AT43)/(AN43-BE43)</f>
        <v>0</v>
      </c>
      <c r="BI43">
        <f>(AT43-AS43)/(AT43-AM43)</f>
        <v>0</v>
      </c>
      <c r="BJ43">
        <f>(AN43-AT43)/(AN43-AM43)</f>
        <v>0</v>
      </c>
      <c r="BK43">
        <f>(BG43*BE43/AS43)</f>
        <v>0</v>
      </c>
      <c r="BL43">
        <f>(1-BK43)</f>
        <v>0</v>
      </c>
      <c r="CU43">
        <f>$B$13*DS43+$C$13*DT43+$F$13*EE43*(1-EH43)</f>
        <v>0</v>
      </c>
      <c r="CV43">
        <f>CU43*CW43</f>
        <v>0</v>
      </c>
      <c r="CW43">
        <f>($B$13*$D$11+$C$13*$D$11+$F$13*((ER43+EJ43)/MAX(ER43+EJ43+ES43, 0.1)*$I$11+ES43/MAX(ER43+EJ43+ES43, 0.1)*$J$11))/($B$13+$C$13+$F$13)</f>
        <v>0</v>
      </c>
      <c r="CX43">
        <f>($B$13*$K$11+$C$13*$K$11+$F$13*((ER43+EJ43)/MAX(ER43+EJ43+ES43, 0.1)*$P$11+ES43/MAX(ER43+EJ43+ES43, 0.1)*$Q$11))/($B$13+$C$13+$F$13)</f>
        <v>0</v>
      </c>
      <c r="CY43">
        <v>5.9</v>
      </c>
      <c r="CZ43">
        <v>0.5</v>
      </c>
      <c r="DA43" t="s">
        <v>421</v>
      </c>
      <c r="DB43">
        <v>2</v>
      </c>
      <c r="DC43">
        <v>1761009706</v>
      </c>
      <c r="DD43">
        <v>420.9425416666667</v>
      </c>
      <c r="DE43">
        <v>419.8669583333333</v>
      </c>
      <c r="DF43">
        <v>24.41599166666667</v>
      </c>
      <c r="DG43">
        <v>24.38293333333333</v>
      </c>
      <c r="DH43">
        <v>420.4804999999999</v>
      </c>
      <c r="DI43">
        <v>24.19264166666666</v>
      </c>
      <c r="DJ43">
        <v>499.9887916666667</v>
      </c>
      <c r="DK43">
        <v>90.46855833333332</v>
      </c>
      <c r="DL43">
        <v>0.03640410833333333</v>
      </c>
      <c r="DM43">
        <v>30.76327083333333</v>
      </c>
      <c r="DN43">
        <v>30.16896666666667</v>
      </c>
      <c r="DO43">
        <v>999.9</v>
      </c>
      <c r="DP43">
        <v>0</v>
      </c>
      <c r="DQ43">
        <v>0</v>
      </c>
      <c r="DR43">
        <v>9999.05625</v>
      </c>
      <c r="DS43">
        <v>0</v>
      </c>
      <c r="DT43">
        <v>0.242856</v>
      </c>
      <c r="DU43">
        <v>1.075621416666667</v>
      </c>
      <c r="DV43">
        <v>431.4774583333333</v>
      </c>
      <c r="DW43">
        <v>430.3602916666667</v>
      </c>
      <c r="DX43">
        <v>0.03306215375</v>
      </c>
      <c r="DY43">
        <v>419.8669583333333</v>
      </c>
      <c r="DZ43">
        <v>24.38293333333333</v>
      </c>
      <c r="EA43">
        <v>2.208879583333333</v>
      </c>
      <c r="EB43">
        <v>2.20588875</v>
      </c>
      <c r="EC43">
        <v>19.02677916666667</v>
      </c>
      <c r="ED43">
        <v>19.00513333333333</v>
      </c>
      <c r="EE43">
        <v>0.00500078</v>
      </c>
      <c r="EF43">
        <v>0</v>
      </c>
      <c r="EG43">
        <v>0</v>
      </c>
      <c r="EH43">
        <v>0</v>
      </c>
      <c r="EI43">
        <v>1124.275</v>
      </c>
      <c r="EJ43">
        <v>0.00500078</v>
      </c>
      <c r="EK43">
        <v>-9.533333333333333</v>
      </c>
      <c r="EL43">
        <v>0.02499999999999998</v>
      </c>
      <c r="EM43">
        <v>35.83304166666667</v>
      </c>
      <c r="EN43">
        <v>40.69508333333333</v>
      </c>
      <c r="EO43">
        <v>38.83820833333333</v>
      </c>
      <c r="EP43">
        <v>41.54141666666666</v>
      </c>
      <c r="EQ43">
        <v>39.05183333333333</v>
      </c>
      <c r="ER43">
        <v>0</v>
      </c>
      <c r="ES43">
        <v>0</v>
      </c>
      <c r="ET43">
        <v>0</v>
      </c>
      <c r="EU43">
        <v>1761009712.9</v>
      </c>
      <c r="EV43">
        <v>0</v>
      </c>
      <c r="EW43">
        <v>1124.823076923077</v>
      </c>
      <c r="EX43">
        <v>7.945299081470309</v>
      </c>
      <c r="EY43">
        <v>4.034188066165276</v>
      </c>
      <c r="EZ43">
        <v>-10.09230769230769</v>
      </c>
      <c r="FA43">
        <v>15</v>
      </c>
      <c r="FB43">
        <v>1761009612</v>
      </c>
      <c r="FC43" t="s">
        <v>422</v>
      </c>
      <c r="FD43">
        <v>1761009608</v>
      </c>
      <c r="FE43">
        <v>1761009612</v>
      </c>
      <c r="FF43">
        <v>1</v>
      </c>
      <c r="FG43">
        <v>-0.999</v>
      </c>
      <c r="FH43">
        <v>-0.023</v>
      </c>
      <c r="FI43">
        <v>0.46</v>
      </c>
      <c r="FJ43">
        <v>0.202</v>
      </c>
      <c r="FK43">
        <v>420</v>
      </c>
      <c r="FL43">
        <v>23</v>
      </c>
      <c r="FM43">
        <v>0.45</v>
      </c>
      <c r="FN43">
        <v>0.14</v>
      </c>
      <c r="FO43">
        <v>1.117314875</v>
      </c>
      <c r="FP43">
        <v>-0.6972275234521579</v>
      </c>
      <c r="FQ43">
        <v>0.08757748257120306</v>
      </c>
      <c r="FR43">
        <v>0</v>
      </c>
      <c r="FS43">
        <v>1125.461764705882</v>
      </c>
      <c r="FT43">
        <v>-5.382735007455154</v>
      </c>
      <c r="FU43">
        <v>7.372564990074476</v>
      </c>
      <c r="FV43">
        <v>0</v>
      </c>
      <c r="FW43">
        <v>0.01188255325</v>
      </c>
      <c r="FX43">
        <v>0.5526736864165103</v>
      </c>
      <c r="FY43">
        <v>0.05742664669437401</v>
      </c>
      <c r="FZ43">
        <v>0</v>
      </c>
      <c r="GA43">
        <v>0</v>
      </c>
      <c r="GB43">
        <v>3</v>
      </c>
      <c r="GC43" t="s">
        <v>423</v>
      </c>
      <c r="GD43">
        <v>3.10982</v>
      </c>
      <c r="GE43">
        <v>2.72801</v>
      </c>
      <c r="GF43">
        <v>0.0881521</v>
      </c>
      <c r="GG43">
        <v>0.0880976</v>
      </c>
      <c r="GH43">
        <v>0.109809</v>
      </c>
      <c r="GI43">
        <v>0.11046</v>
      </c>
      <c r="GJ43">
        <v>23904.9</v>
      </c>
      <c r="GK43">
        <v>21734.8</v>
      </c>
      <c r="GL43">
        <v>26776</v>
      </c>
      <c r="GM43">
        <v>24044.7</v>
      </c>
      <c r="GN43">
        <v>38086.3</v>
      </c>
      <c r="GO43">
        <v>31581.5</v>
      </c>
      <c r="GP43">
        <v>46734.5</v>
      </c>
      <c r="GQ43">
        <v>38046.9</v>
      </c>
      <c r="GR43">
        <v>1.88273</v>
      </c>
      <c r="GS43">
        <v>1.84907</v>
      </c>
      <c r="GT43">
        <v>0.128884</v>
      </c>
      <c r="GU43">
        <v>0</v>
      </c>
      <c r="GV43">
        <v>28.0681</v>
      </c>
      <c r="GW43">
        <v>999.9</v>
      </c>
      <c r="GX43">
        <v>56.6</v>
      </c>
      <c r="GY43">
        <v>31.1</v>
      </c>
      <c r="GZ43">
        <v>28.3891</v>
      </c>
      <c r="HA43">
        <v>61.4</v>
      </c>
      <c r="HB43">
        <v>21.2821</v>
      </c>
      <c r="HC43">
        <v>1</v>
      </c>
      <c r="HD43">
        <v>0.0993699</v>
      </c>
      <c r="HE43">
        <v>-1.60109</v>
      </c>
      <c r="HF43">
        <v>20.3305</v>
      </c>
      <c r="HG43">
        <v>5.21969</v>
      </c>
      <c r="HH43">
        <v>11.98</v>
      </c>
      <c r="HI43">
        <v>4.96535</v>
      </c>
      <c r="HJ43">
        <v>3.27595</v>
      </c>
      <c r="HK43">
        <v>9999</v>
      </c>
      <c r="HL43">
        <v>9999</v>
      </c>
      <c r="HM43">
        <v>9999</v>
      </c>
      <c r="HN43">
        <v>999.9</v>
      </c>
      <c r="HO43">
        <v>1.86371</v>
      </c>
      <c r="HP43">
        <v>1.85978</v>
      </c>
      <c r="HQ43">
        <v>1.85806</v>
      </c>
      <c r="HR43">
        <v>1.85944</v>
      </c>
      <c r="HS43">
        <v>1.85959</v>
      </c>
      <c r="HT43">
        <v>1.85806</v>
      </c>
      <c r="HU43">
        <v>1.85715</v>
      </c>
      <c r="HV43">
        <v>1.85211</v>
      </c>
      <c r="HW43">
        <v>0</v>
      </c>
      <c r="HX43">
        <v>0</v>
      </c>
      <c r="HY43">
        <v>0</v>
      </c>
      <c r="HZ43">
        <v>0</v>
      </c>
      <c r="IA43" t="s">
        <v>424</v>
      </c>
      <c r="IB43" t="s">
        <v>425</v>
      </c>
      <c r="IC43" t="s">
        <v>426</v>
      </c>
      <c r="ID43" t="s">
        <v>426</v>
      </c>
      <c r="IE43" t="s">
        <v>426</v>
      </c>
      <c r="IF43" t="s">
        <v>426</v>
      </c>
      <c r="IG43">
        <v>0</v>
      </c>
      <c r="IH43">
        <v>100</v>
      </c>
      <c r="II43">
        <v>100</v>
      </c>
      <c r="IJ43">
        <v>0.462</v>
      </c>
      <c r="IK43">
        <v>0.2257</v>
      </c>
      <c r="IL43">
        <v>-0.3252250553296037</v>
      </c>
      <c r="IM43">
        <v>0.001328113201692861</v>
      </c>
      <c r="IN43">
        <v>1.538283238170363E-06</v>
      </c>
      <c r="IO43">
        <v>-5.795655626708063E-10</v>
      </c>
      <c r="IP43">
        <v>-0.04378744475094339</v>
      </c>
      <c r="IQ43">
        <v>-0.004593102289677449</v>
      </c>
      <c r="IR43">
        <v>0.0008253994458280543</v>
      </c>
      <c r="IS43">
        <v>-7.403632370499484E-06</v>
      </c>
      <c r="IT43">
        <v>2</v>
      </c>
      <c r="IU43">
        <v>1985</v>
      </c>
      <c r="IV43">
        <v>1</v>
      </c>
      <c r="IW43">
        <v>27</v>
      </c>
      <c r="IX43">
        <v>1.8</v>
      </c>
      <c r="IY43">
        <v>1.7</v>
      </c>
      <c r="IZ43">
        <v>1.1145</v>
      </c>
      <c r="JA43">
        <v>2.58057</v>
      </c>
      <c r="JB43">
        <v>1.49658</v>
      </c>
      <c r="JC43">
        <v>2.34375</v>
      </c>
      <c r="JD43">
        <v>1.54907</v>
      </c>
      <c r="JE43">
        <v>2.37549</v>
      </c>
      <c r="JF43">
        <v>33.2663</v>
      </c>
      <c r="JG43">
        <v>15.7606</v>
      </c>
      <c r="JH43">
        <v>18</v>
      </c>
      <c r="JI43">
        <v>483.732</v>
      </c>
      <c r="JJ43">
        <v>491.245</v>
      </c>
      <c r="JK43">
        <v>32.1051</v>
      </c>
      <c r="JL43">
        <v>28.5142</v>
      </c>
      <c r="JM43">
        <v>29.9999</v>
      </c>
      <c r="JN43">
        <v>28.7939</v>
      </c>
      <c r="JO43">
        <v>28.7931</v>
      </c>
      <c r="JP43">
        <v>22.3929</v>
      </c>
      <c r="JQ43">
        <v>19.9679</v>
      </c>
      <c r="JR43">
        <v>63.2223</v>
      </c>
      <c r="JS43">
        <v>31.9762</v>
      </c>
      <c r="JT43">
        <v>420</v>
      </c>
      <c r="JU43">
        <v>24.2562</v>
      </c>
      <c r="JV43">
        <v>102.199</v>
      </c>
      <c r="JW43">
        <v>91.7496</v>
      </c>
    </row>
    <row r="44" spans="1:283">
      <c r="A44">
        <v>26</v>
      </c>
      <c r="B44">
        <v>1761009716</v>
      </c>
      <c r="C44">
        <v>50</v>
      </c>
      <c r="D44" t="s">
        <v>476</v>
      </c>
      <c r="E44" t="s">
        <v>477</v>
      </c>
      <c r="F44">
        <v>5</v>
      </c>
      <c r="G44" t="s">
        <v>419</v>
      </c>
      <c r="H44">
        <v>1761009708</v>
      </c>
      <c r="I44">
        <f>(J44)/1000</f>
        <v>0</v>
      </c>
      <c r="J44">
        <f>1000*DJ44*AH44*(DF44-DG44)/(100*CY44*(1000-AH44*DF44))</f>
        <v>0</v>
      </c>
      <c r="K44">
        <f>DJ44*AH44*(DE44-DD44*(1000-AH44*DG44)/(1000-AH44*DF44))/(100*CY44)</f>
        <v>0</v>
      </c>
      <c r="L44">
        <f>DD44 - IF(AH44&gt;1, K44*CY44*100.0/(AJ44), 0)</f>
        <v>0</v>
      </c>
      <c r="M44">
        <f>((S44-I44/2)*L44-K44)/(S44+I44/2)</f>
        <v>0</v>
      </c>
      <c r="N44">
        <f>M44*(DK44+DL44)/1000.0</f>
        <v>0</v>
      </c>
      <c r="O44">
        <f>(DD44 - IF(AH44&gt;1, K44*CY44*100.0/(AJ44), 0))*(DK44+DL44)/1000.0</f>
        <v>0</v>
      </c>
      <c r="P44">
        <f>2.0/((1/R44-1/Q44)+SIGN(R44)*SQRT((1/R44-1/Q44)*(1/R44-1/Q44) + 4*CZ44/((CZ44+1)*(CZ44+1))*(2*1/R44*1/Q44-1/Q44*1/Q44)))</f>
        <v>0</v>
      </c>
      <c r="Q44">
        <f>IF(LEFT(DA44,1)&lt;&gt;"0",IF(LEFT(DA44,1)="1",3.0,DB44),$D$5+$E$5*(DR44*DK44/($K$5*1000))+$F$5*(DR44*DK44/($K$5*1000))*MAX(MIN(CY44,$J$5),$I$5)*MAX(MIN(CY44,$J$5),$I$5)+$G$5*MAX(MIN(CY44,$J$5),$I$5)*(DR44*DK44/($K$5*1000))+$H$5*(DR44*DK44/($K$5*1000))*(DR44*DK44/($K$5*1000)))</f>
        <v>0</v>
      </c>
      <c r="R44">
        <f>I44*(1000-(1000*0.61365*exp(17.502*V44/(240.97+V44))/(DK44+DL44)+DF44)/2)/(1000*0.61365*exp(17.502*V44/(240.97+V44))/(DK44+DL44)-DF44)</f>
        <v>0</v>
      </c>
      <c r="S44">
        <f>1/((CZ44+1)/(P44/1.6)+1/(Q44/1.37)) + CZ44/((CZ44+1)/(P44/1.6) + CZ44/(Q44/1.37))</f>
        <v>0</v>
      </c>
      <c r="T44">
        <f>(CU44*CX44)</f>
        <v>0</v>
      </c>
      <c r="U44">
        <f>(DM44+(T44+2*0.95*5.67E-8*(((DM44+$B$9)+273)^4-(DM44+273)^4)-44100*I44)/(1.84*29.3*Q44+8*0.95*5.67E-8*(DM44+273)^3))</f>
        <v>0</v>
      </c>
      <c r="V44">
        <f>($C$9*DN44+$D$9*DO44+$E$9*U44)</f>
        <v>0</v>
      </c>
      <c r="W44">
        <f>0.61365*exp(17.502*V44/(240.97+V44))</f>
        <v>0</v>
      </c>
      <c r="X44">
        <f>(Y44/Z44*100)</f>
        <v>0</v>
      </c>
      <c r="Y44">
        <f>DF44*(DK44+DL44)/1000</f>
        <v>0</v>
      </c>
      <c r="Z44">
        <f>0.61365*exp(17.502*DM44/(240.97+DM44))</f>
        <v>0</v>
      </c>
      <c r="AA44">
        <f>(W44-DF44*(DK44+DL44)/1000)</f>
        <v>0</v>
      </c>
      <c r="AB44">
        <f>(-I44*44100)</f>
        <v>0</v>
      </c>
      <c r="AC44">
        <f>2*29.3*Q44*0.92*(DM44-V44)</f>
        <v>0</v>
      </c>
      <c r="AD44">
        <f>2*0.95*5.67E-8*(((DM44+$B$9)+273)^4-(V44+273)^4)</f>
        <v>0</v>
      </c>
      <c r="AE44">
        <f>T44+AD44+AB44+AC44</f>
        <v>0</v>
      </c>
      <c r="AF44">
        <v>0</v>
      </c>
      <c r="AG44">
        <v>0</v>
      </c>
      <c r="AH44">
        <f>IF(AF44*$H$15&gt;=AJ44,1.0,(AJ44/(AJ44-AF44*$H$15)))</f>
        <v>0</v>
      </c>
      <c r="AI44">
        <f>(AH44-1)*100</f>
        <v>0</v>
      </c>
      <c r="AJ44">
        <f>MAX(0,($B$15+$C$15*DR44)/(1+$D$15*DR44)*DK44/(DM44+273)*$E$15)</f>
        <v>0</v>
      </c>
      <c r="AK44" t="s">
        <v>420</v>
      </c>
      <c r="AL44" t="s">
        <v>420</v>
      </c>
      <c r="AM44">
        <v>0</v>
      </c>
      <c r="AN44">
        <v>0</v>
      </c>
      <c r="AO44">
        <f>1-AM44/AN44</f>
        <v>0</v>
      </c>
      <c r="AP44">
        <v>0</v>
      </c>
      <c r="AQ44" t="s">
        <v>420</v>
      </c>
      <c r="AR44" t="s">
        <v>420</v>
      </c>
      <c r="AS44">
        <v>0</v>
      </c>
      <c r="AT44">
        <v>0</v>
      </c>
      <c r="AU44">
        <f>1-AS44/AT44</f>
        <v>0</v>
      </c>
      <c r="AV44">
        <v>0.5</v>
      </c>
      <c r="AW44">
        <f>CV44</f>
        <v>0</v>
      </c>
      <c r="AX44">
        <f>K44</f>
        <v>0</v>
      </c>
      <c r="AY44">
        <f>AU44*AV44*AW44</f>
        <v>0</v>
      </c>
      <c r="AZ44">
        <f>(AX44-AP44)/AW44</f>
        <v>0</v>
      </c>
      <c r="BA44">
        <f>(AN44-AT44)/AT44</f>
        <v>0</v>
      </c>
      <c r="BB44">
        <f>AM44/(AO44+AM44/AT44)</f>
        <v>0</v>
      </c>
      <c r="BC44" t="s">
        <v>420</v>
      </c>
      <c r="BD44">
        <v>0</v>
      </c>
      <c r="BE44">
        <f>IF(BD44&lt;&gt;0, BD44, BB44)</f>
        <v>0</v>
      </c>
      <c r="BF44">
        <f>1-BE44/AT44</f>
        <v>0</v>
      </c>
      <c r="BG44">
        <f>(AT44-AS44)/(AT44-BE44)</f>
        <v>0</v>
      </c>
      <c r="BH44">
        <f>(AN44-AT44)/(AN44-BE44)</f>
        <v>0</v>
      </c>
      <c r="BI44">
        <f>(AT44-AS44)/(AT44-AM44)</f>
        <v>0</v>
      </c>
      <c r="BJ44">
        <f>(AN44-AT44)/(AN44-AM44)</f>
        <v>0</v>
      </c>
      <c r="BK44">
        <f>(BG44*BE44/AS44)</f>
        <v>0</v>
      </c>
      <c r="BL44">
        <f>(1-BK44)</f>
        <v>0</v>
      </c>
      <c r="CU44">
        <f>$B$13*DS44+$C$13*DT44+$F$13*EE44*(1-EH44)</f>
        <v>0</v>
      </c>
      <c r="CV44">
        <f>CU44*CW44</f>
        <v>0</v>
      </c>
      <c r="CW44">
        <f>($B$13*$D$11+$C$13*$D$11+$F$13*((ER44+EJ44)/MAX(ER44+EJ44+ES44, 0.1)*$I$11+ES44/MAX(ER44+EJ44+ES44, 0.1)*$J$11))/($B$13+$C$13+$F$13)</f>
        <v>0</v>
      </c>
      <c r="CX44">
        <f>($B$13*$K$11+$C$13*$K$11+$F$13*((ER44+EJ44)/MAX(ER44+EJ44+ES44, 0.1)*$P$11+ES44/MAX(ER44+EJ44+ES44, 0.1)*$Q$11))/($B$13+$C$13+$F$13)</f>
        <v>0</v>
      </c>
      <c r="CY44">
        <v>5.9</v>
      </c>
      <c r="CZ44">
        <v>0.5</v>
      </c>
      <c r="DA44" t="s">
        <v>421</v>
      </c>
      <c r="DB44">
        <v>2</v>
      </c>
      <c r="DC44">
        <v>1761009708</v>
      </c>
      <c r="DD44">
        <v>420.9800416666667</v>
      </c>
      <c r="DE44">
        <v>419.9057916666666</v>
      </c>
      <c r="DF44">
        <v>24.44772083333333</v>
      </c>
      <c r="DG44">
        <v>24.3871875</v>
      </c>
      <c r="DH44">
        <v>420.517875</v>
      </c>
      <c r="DI44">
        <v>24.223675</v>
      </c>
      <c r="DJ44">
        <v>499.9885</v>
      </c>
      <c r="DK44">
        <v>90.46842500000001</v>
      </c>
      <c r="DL44">
        <v>0.036471125</v>
      </c>
      <c r="DM44">
        <v>30.76315416666667</v>
      </c>
      <c r="DN44">
        <v>30.1677375</v>
      </c>
      <c r="DO44">
        <v>999.9</v>
      </c>
      <c r="DP44">
        <v>0</v>
      </c>
      <c r="DQ44">
        <v>0</v>
      </c>
      <c r="DR44">
        <v>9998.094166666668</v>
      </c>
      <c r="DS44">
        <v>0</v>
      </c>
      <c r="DT44">
        <v>0.242856</v>
      </c>
      <c r="DU44">
        <v>1.074287666666667</v>
      </c>
      <c r="DV44">
        <v>431.5299166666667</v>
      </c>
      <c r="DW44">
        <v>430.4019583333334</v>
      </c>
      <c r="DX44">
        <v>0.06053694958333333</v>
      </c>
      <c r="DY44">
        <v>419.9057916666666</v>
      </c>
      <c r="DZ44">
        <v>24.3871875</v>
      </c>
      <c r="EA44">
        <v>2.211747083333333</v>
      </c>
      <c r="EB44">
        <v>2.206270416666667</v>
      </c>
      <c r="EC44">
        <v>19.0476</v>
      </c>
      <c r="ED44">
        <v>19.0079125</v>
      </c>
      <c r="EE44">
        <v>0.00500078</v>
      </c>
      <c r="EF44">
        <v>0</v>
      </c>
      <c r="EG44">
        <v>0</v>
      </c>
      <c r="EH44">
        <v>0</v>
      </c>
      <c r="EI44">
        <v>1125.575</v>
      </c>
      <c r="EJ44">
        <v>0.00500078</v>
      </c>
      <c r="EK44">
        <v>-11.67916666666667</v>
      </c>
      <c r="EL44">
        <v>-0.2208333333333334</v>
      </c>
      <c r="EM44">
        <v>35.83566666666667</v>
      </c>
      <c r="EN44">
        <v>40.71329166666666</v>
      </c>
      <c r="EO44">
        <v>38.85641666666667</v>
      </c>
      <c r="EP44">
        <v>41.57266666666666</v>
      </c>
      <c r="EQ44">
        <v>39.0675</v>
      </c>
      <c r="ER44">
        <v>0</v>
      </c>
      <c r="ES44">
        <v>0</v>
      </c>
      <c r="ET44">
        <v>0</v>
      </c>
      <c r="EU44">
        <v>1761009714.7</v>
      </c>
      <c r="EV44">
        <v>0</v>
      </c>
      <c r="EW44">
        <v>1125.652</v>
      </c>
      <c r="EX44">
        <v>-7.78461552583236</v>
      </c>
      <c r="EY44">
        <v>-11.2307689220477</v>
      </c>
      <c r="EZ44">
        <v>-11.112</v>
      </c>
      <c r="FA44">
        <v>15</v>
      </c>
      <c r="FB44">
        <v>1761009612</v>
      </c>
      <c r="FC44" t="s">
        <v>422</v>
      </c>
      <c r="FD44">
        <v>1761009608</v>
      </c>
      <c r="FE44">
        <v>1761009612</v>
      </c>
      <c r="FF44">
        <v>1</v>
      </c>
      <c r="FG44">
        <v>-0.999</v>
      </c>
      <c r="FH44">
        <v>-0.023</v>
      </c>
      <c r="FI44">
        <v>0.46</v>
      </c>
      <c r="FJ44">
        <v>0.202</v>
      </c>
      <c r="FK44">
        <v>420</v>
      </c>
      <c r="FL44">
        <v>23</v>
      </c>
      <c r="FM44">
        <v>0.45</v>
      </c>
      <c r="FN44">
        <v>0.14</v>
      </c>
      <c r="FO44">
        <v>1.099259634146341</v>
      </c>
      <c r="FP44">
        <v>-0.3285476655052245</v>
      </c>
      <c r="FQ44">
        <v>0.06503854671026424</v>
      </c>
      <c r="FR44">
        <v>1</v>
      </c>
      <c r="FS44">
        <v>1125.082352941177</v>
      </c>
      <c r="FT44">
        <v>3.391902117246609</v>
      </c>
      <c r="FU44">
        <v>7.233356986019502</v>
      </c>
      <c r="FV44">
        <v>0</v>
      </c>
      <c r="FW44">
        <v>0.03383018365853658</v>
      </c>
      <c r="FX44">
        <v>0.7219543843902438</v>
      </c>
      <c r="FY44">
        <v>0.07277452872312634</v>
      </c>
      <c r="FZ44">
        <v>0</v>
      </c>
      <c r="GA44">
        <v>1</v>
      </c>
      <c r="GB44">
        <v>3</v>
      </c>
      <c r="GC44" t="s">
        <v>459</v>
      </c>
      <c r="GD44">
        <v>3.10972</v>
      </c>
      <c r="GE44">
        <v>2.72782</v>
      </c>
      <c r="GF44">
        <v>0.08815679999999999</v>
      </c>
      <c r="GG44">
        <v>0.0880915</v>
      </c>
      <c r="GH44">
        <v>0.10983</v>
      </c>
      <c r="GI44">
        <v>0.11038</v>
      </c>
      <c r="GJ44">
        <v>23904.8</v>
      </c>
      <c r="GK44">
        <v>21735</v>
      </c>
      <c r="GL44">
        <v>26776</v>
      </c>
      <c r="GM44">
        <v>24044.7</v>
      </c>
      <c r="GN44">
        <v>38085.5</v>
      </c>
      <c r="GO44">
        <v>31584.2</v>
      </c>
      <c r="GP44">
        <v>46734.6</v>
      </c>
      <c r="GQ44">
        <v>38046.7</v>
      </c>
      <c r="GR44">
        <v>1.88253</v>
      </c>
      <c r="GS44">
        <v>1.84915</v>
      </c>
      <c r="GT44">
        <v>0.127587</v>
      </c>
      <c r="GU44">
        <v>0</v>
      </c>
      <c r="GV44">
        <v>28.0789</v>
      </c>
      <c r="GW44">
        <v>999.9</v>
      </c>
      <c r="GX44">
        <v>56.6</v>
      </c>
      <c r="GY44">
        <v>31</v>
      </c>
      <c r="GZ44">
        <v>28.2235</v>
      </c>
      <c r="HA44">
        <v>61.56</v>
      </c>
      <c r="HB44">
        <v>21.0737</v>
      </c>
      <c r="HC44">
        <v>1</v>
      </c>
      <c r="HD44">
        <v>0.099408</v>
      </c>
      <c r="HE44">
        <v>-1.46389</v>
      </c>
      <c r="HF44">
        <v>20.3313</v>
      </c>
      <c r="HG44">
        <v>5.21849</v>
      </c>
      <c r="HH44">
        <v>11.98</v>
      </c>
      <c r="HI44">
        <v>4.96535</v>
      </c>
      <c r="HJ44">
        <v>3.276</v>
      </c>
      <c r="HK44">
        <v>9999</v>
      </c>
      <c r="HL44">
        <v>9999</v>
      </c>
      <c r="HM44">
        <v>9999</v>
      </c>
      <c r="HN44">
        <v>999.9</v>
      </c>
      <c r="HO44">
        <v>1.86371</v>
      </c>
      <c r="HP44">
        <v>1.8598</v>
      </c>
      <c r="HQ44">
        <v>1.85806</v>
      </c>
      <c r="HR44">
        <v>1.85944</v>
      </c>
      <c r="HS44">
        <v>1.85959</v>
      </c>
      <c r="HT44">
        <v>1.85808</v>
      </c>
      <c r="HU44">
        <v>1.85715</v>
      </c>
      <c r="HV44">
        <v>1.85211</v>
      </c>
      <c r="HW44">
        <v>0</v>
      </c>
      <c r="HX44">
        <v>0</v>
      </c>
      <c r="HY44">
        <v>0</v>
      </c>
      <c r="HZ44">
        <v>0</v>
      </c>
      <c r="IA44" t="s">
        <v>424</v>
      </c>
      <c r="IB44" t="s">
        <v>425</v>
      </c>
      <c r="IC44" t="s">
        <v>426</v>
      </c>
      <c r="ID44" t="s">
        <v>426</v>
      </c>
      <c r="IE44" t="s">
        <v>426</v>
      </c>
      <c r="IF44" t="s">
        <v>426</v>
      </c>
      <c r="IG44">
        <v>0</v>
      </c>
      <c r="IH44">
        <v>100</v>
      </c>
      <c r="II44">
        <v>100</v>
      </c>
      <c r="IJ44">
        <v>0.462</v>
      </c>
      <c r="IK44">
        <v>0.2259</v>
      </c>
      <c r="IL44">
        <v>-0.3252250553296037</v>
      </c>
      <c r="IM44">
        <v>0.001328113201692861</v>
      </c>
      <c r="IN44">
        <v>1.538283238170363E-06</v>
      </c>
      <c r="IO44">
        <v>-5.795655626708063E-10</v>
      </c>
      <c r="IP44">
        <v>-0.04378744475094339</v>
      </c>
      <c r="IQ44">
        <v>-0.004593102289677449</v>
      </c>
      <c r="IR44">
        <v>0.0008253994458280543</v>
      </c>
      <c r="IS44">
        <v>-7.403632370499484E-06</v>
      </c>
      <c r="IT44">
        <v>2</v>
      </c>
      <c r="IU44">
        <v>1985</v>
      </c>
      <c r="IV44">
        <v>1</v>
      </c>
      <c r="IW44">
        <v>27</v>
      </c>
      <c r="IX44">
        <v>1.8</v>
      </c>
      <c r="IY44">
        <v>1.7</v>
      </c>
      <c r="IZ44">
        <v>1.11328</v>
      </c>
      <c r="JA44">
        <v>2.56958</v>
      </c>
      <c r="JB44">
        <v>1.49658</v>
      </c>
      <c r="JC44">
        <v>2.34497</v>
      </c>
      <c r="JD44">
        <v>1.54907</v>
      </c>
      <c r="JE44">
        <v>2.46704</v>
      </c>
      <c r="JF44">
        <v>33.2887</v>
      </c>
      <c r="JG44">
        <v>15.7869</v>
      </c>
      <c r="JH44">
        <v>18</v>
      </c>
      <c r="JI44">
        <v>483.606</v>
      </c>
      <c r="JJ44">
        <v>491.279</v>
      </c>
      <c r="JK44">
        <v>32.0608</v>
      </c>
      <c r="JL44">
        <v>28.5129</v>
      </c>
      <c r="JM44">
        <v>29.9999</v>
      </c>
      <c r="JN44">
        <v>28.7927</v>
      </c>
      <c r="JO44">
        <v>28.7913</v>
      </c>
      <c r="JP44">
        <v>22.3956</v>
      </c>
      <c r="JQ44">
        <v>19.9679</v>
      </c>
      <c r="JR44">
        <v>63.7329</v>
      </c>
      <c r="JS44">
        <v>31.9762</v>
      </c>
      <c r="JT44">
        <v>420</v>
      </c>
      <c r="JU44">
        <v>24.2562</v>
      </c>
      <c r="JV44">
        <v>102.199</v>
      </c>
      <c r="JW44">
        <v>91.74939999999999</v>
      </c>
    </row>
    <row r="45" spans="1:283">
      <c r="A45">
        <v>27</v>
      </c>
      <c r="B45">
        <v>1761009718</v>
      </c>
      <c r="C45">
        <v>52</v>
      </c>
      <c r="D45" t="s">
        <v>478</v>
      </c>
      <c r="E45" t="s">
        <v>479</v>
      </c>
      <c r="F45">
        <v>5</v>
      </c>
      <c r="G45" t="s">
        <v>419</v>
      </c>
      <c r="H45">
        <v>1761009710</v>
      </c>
      <c r="I45">
        <f>(J45)/1000</f>
        <v>0</v>
      </c>
      <c r="J45">
        <f>1000*DJ45*AH45*(DF45-DG45)/(100*CY45*(1000-AH45*DF45))</f>
        <v>0</v>
      </c>
      <c r="K45">
        <f>DJ45*AH45*(DE45-DD45*(1000-AH45*DG45)/(1000-AH45*DF45))/(100*CY45)</f>
        <v>0</v>
      </c>
      <c r="L45">
        <f>DD45 - IF(AH45&gt;1, K45*CY45*100.0/(AJ45), 0)</f>
        <v>0</v>
      </c>
      <c r="M45">
        <f>((S45-I45/2)*L45-K45)/(S45+I45/2)</f>
        <v>0</v>
      </c>
      <c r="N45">
        <f>M45*(DK45+DL45)/1000.0</f>
        <v>0</v>
      </c>
      <c r="O45">
        <f>(DD45 - IF(AH45&gt;1, K45*CY45*100.0/(AJ45), 0))*(DK45+DL45)/1000.0</f>
        <v>0</v>
      </c>
      <c r="P45">
        <f>2.0/((1/R45-1/Q45)+SIGN(R45)*SQRT((1/R45-1/Q45)*(1/R45-1/Q45) + 4*CZ45/((CZ45+1)*(CZ45+1))*(2*1/R45*1/Q45-1/Q45*1/Q45)))</f>
        <v>0</v>
      </c>
      <c r="Q45">
        <f>IF(LEFT(DA45,1)&lt;&gt;"0",IF(LEFT(DA45,1)="1",3.0,DB45),$D$5+$E$5*(DR45*DK45/($K$5*1000))+$F$5*(DR45*DK45/($K$5*1000))*MAX(MIN(CY45,$J$5),$I$5)*MAX(MIN(CY45,$J$5),$I$5)+$G$5*MAX(MIN(CY45,$J$5),$I$5)*(DR45*DK45/($K$5*1000))+$H$5*(DR45*DK45/($K$5*1000))*(DR45*DK45/($K$5*1000)))</f>
        <v>0</v>
      </c>
      <c r="R45">
        <f>I45*(1000-(1000*0.61365*exp(17.502*V45/(240.97+V45))/(DK45+DL45)+DF45)/2)/(1000*0.61365*exp(17.502*V45/(240.97+V45))/(DK45+DL45)-DF45)</f>
        <v>0</v>
      </c>
      <c r="S45">
        <f>1/((CZ45+1)/(P45/1.6)+1/(Q45/1.37)) + CZ45/((CZ45+1)/(P45/1.6) + CZ45/(Q45/1.37))</f>
        <v>0</v>
      </c>
      <c r="T45">
        <f>(CU45*CX45)</f>
        <v>0</v>
      </c>
      <c r="U45">
        <f>(DM45+(T45+2*0.95*5.67E-8*(((DM45+$B$9)+273)^4-(DM45+273)^4)-44100*I45)/(1.84*29.3*Q45+8*0.95*5.67E-8*(DM45+273)^3))</f>
        <v>0</v>
      </c>
      <c r="V45">
        <f>($C$9*DN45+$D$9*DO45+$E$9*U45)</f>
        <v>0</v>
      </c>
      <c r="W45">
        <f>0.61365*exp(17.502*V45/(240.97+V45))</f>
        <v>0</v>
      </c>
      <c r="X45">
        <f>(Y45/Z45*100)</f>
        <v>0</v>
      </c>
      <c r="Y45">
        <f>DF45*(DK45+DL45)/1000</f>
        <v>0</v>
      </c>
      <c r="Z45">
        <f>0.61365*exp(17.502*DM45/(240.97+DM45))</f>
        <v>0</v>
      </c>
      <c r="AA45">
        <f>(W45-DF45*(DK45+DL45)/1000)</f>
        <v>0</v>
      </c>
      <c r="AB45">
        <f>(-I45*44100)</f>
        <v>0</v>
      </c>
      <c r="AC45">
        <f>2*29.3*Q45*0.92*(DM45-V45)</f>
        <v>0</v>
      </c>
      <c r="AD45">
        <f>2*0.95*5.67E-8*(((DM45+$B$9)+273)^4-(V45+273)^4)</f>
        <v>0</v>
      </c>
      <c r="AE45">
        <f>T45+AD45+AB45+AC45</f>
        <v>0</v>
      </c>
      <c r="AF45">
        <v>0</v>
      </c>
      <c r="AG45">
        <v>0</v>
      </c>
      <c r="AH45">
        <f>IF(AF45*$H$15&gt;=AJ45,1.0,(AJ45/(AJ45-AF45*$H$15)))</f>
        <v>0</v>
      </c>
      <c r="AI45">
        <f>(AH45-1)*100</f>
        <v>0</v>
      </c>
      <c r="AJ45">
        <f>MAX(0,($B$15+$C$15*DR45)/(1+$D$15*DR45)*DK45/(DM45+273)*$E$15)</f>
        <v>0</v>
      </c>
      <c r="AK45" t="s">
        <v>420</v>
      </c>
      <c r="AL45" t="s">
        <v>420</v>
      </c>
      <c r="AM45">
        <v>0</v>
      </c>
      <c r="AN45">
        <v>0</v>
      </c>
      <c r="AO45">
        <f>1-AM45/AN45</f>
        <v>0</v>
      </c>
      <c r="AP45">
        <v>0</v>
      </c>
      <c r="AQ45" t="s">
        <v>420</v>
      </c>
      <c r="AR45" t="s">
        <v>420</v>
      </c>
      <c r="AS45">
        <v>0</v>
      </c>
      <c r="AT45">
        <v>0</v>
      </c>
      <c r="AU45">
        <f>1-AS45/AT45</f>
        <v>0</v>
      </c>
      <c r="AV45">
        <v>0.5</v>
      </c>
      <c r="AW45">
        <f>CV45</f>
        <v>0</v>
      </c>
      <c r="AX45">
        <f>K45</f>
        <v>0</v>
      </c>
      <c r="AY45">
        <f>AU45*AV45*AW45</f>
        <v>0</v>
      </c>
      <c r="AZ45">
        <f>(AX45-AP45)/AW45</f>
        <v>0</v>
      </c>
      <c r="BA45">
        <f>(AN45-AT45)/AT45</f>
        <v>0</v>
      </c>
      <c r="BB45">
        <f>AM45/(AO45+AM45/AT45)</f>
        <v>0</v>
      </c>
      <c r="BC45" t="s">
        <v>420</v>
      </c>
      <c r="BD45">
        <v>0</v>
      </c>
      <c r="BE45">
        <f>IF(BD45&lt;&gt;0, BD45, BB45)</f>
        <v>0</v>
      </c>
      <c r="BF45">
        <f>1-BE45/AT45</f>
        <v>0</v>
      </c>
      <c r="BG45">
        <f>(AT45-AS45)/(AT45-BE45)</f>
        <v>0</v>
      </c>
      <c r="BH45">
        <f>(AN45-AT45)/(AN45-BE45)</f>
        <v>0</v>
      </c>
      <c r="BI45">
        <f>(AT45-AS45)/(AT45-AM45)</f>
        <v>0</v>
      </c>
      <c r="BJ45">
        <f>(AN45-AT45)/(AN45-AM45)</f>
        <v>0</v>
      </c>
      <c r="BK45">
        <f>(BG45*BE45/AS45)</f>
        <v>0</v>
      </c>
      <c r="BL45">
        <f>(1-BK45)</f>
        <v>0</v>
      </c>
      <c r="CU45">
        <f>$B$13*DS45+$C$13*DT45+$F$13*EE45*(1-EH45)</f>
        <v>0</v>
      </c>
      <c r="CV45">
        <f>CU45*CW45</f>
        <v>0</v>
      </c>
      <c r="CW45">
        <f>($B$13*$D$11+$C$13*$D$11+$F$13*((ER45+EJ45)/MAX(ER45+EJ45+ES45, 0.1)*$I$11+ES45/MAX(ER45+EJ45+ES45, 0.1)*$J$11))/($B$13+$C$13+$F$13)</f>
        <v>0</v>
      </c>
      <c r="CX45">
        <f>($B$13*$K$11+$C$13*$K$11+$F$13*((ER45+EJ45)/MAX(ER45+EJ45+ES45, 0.1)*$P$11+ES45/MAX(ER45+EJ45+ES45, 0.1)*$Q$11))/($B$13+$C$13+$F$13)</f>
        <v>0</v>
      </c>
      <c r="CY45">
        <v>5.9</v>
      </c>
      <c r="CZ45">
        <v>0.5</v>
      </c>
      <c r="DA45" t="s">
        <v>421</v>
      </c>
      <c r="DB45">
        <v>2</v>
      </c>
      <c r="DC45">
        <v>1761009710</v>
      </c>
      <c r="DD45">
        <v>421.0172916666667</v>
      </c>
      <c r="DE45">
        <v>419.9315</v>
      </c>
      <c r="DF45">
        <v>24.47331666666667</v>
      </c>
      <c r="DG45">
        <v>24.38377916666667</v>
      </c>
      <c r="DH45">
        <v>420.5550416666667</v>
      </c>
      <c r="DI45">
        <v>24.24870833333334</v>
      </c>
      <c r="DJ45">
        <v>499.9752916666666</v>
      </c>
      <c r="DK45">
        <v>90.46814583333332</v>
      </c>
      <c r="DL45">
        <v>0.03651477083333333</v>
      </c>
      <c r="DM45">
        <v>30.7630375</v>
      </c>
      <c r="DN45">
        <v>30.16610416666667</v>
      </c>
      <c r="DO45">
        <v>999.9</v>
      </c>
      <c r="DP45">
        <v>0</v>
      </c>
      <c r="DQ45">
        <v>0</v>
      </c>
      <c r="DR45">
        <v>9995.649583333334</v>
      </c>
      <c r="DS45">
        <v>0</v>
      </c>
      <c r="DT45">
        <v>0.242856</v>
      </c>
      <c r="DU45">
        <v>1.085775166666667</v>
      </c>
      <c r="DV45">
        <v>431.5794166666667</v>
      </c>
      <c r="DW45">
        <v>430.4268749999999</v>
      </c>
      <c r="DX45">
        <v>0.08953833291666667</v>
      </c>
      <c r="DY45">
        <v>419.9315</v>
      </c>
      <c r="DZ45">
        <v>24.38377916666667</v>
      </c>
      <c r="EA45">
        <v>2.214055416666667</v>
      </c>
      <c r="EB45">
        <v>2.205955833333333</v>
      </c>
      <c r="EC45">
        <v>19.06435</v>
      </c>
      <c r="ED45">
        <v>19.005625</v>
      </c>
      <c r="EE45">
        <v>0.00500078</v>
      </c>
      <c r="EF45">
        <v>0</v>
      </c>
      <c r="EG45">
        <v>0</v>
      </c>
      <c r="EH45">
        <v>0</v>
      </c>
      <c r="EI45">
        <v>1124.470833333334</v>
      </c>
      <c r="EJ45">
        <v>0.00500078</v>
      </c>
      <c r="EK45">
        <v>-12.24166666666667</v>
      </c>
      <c r="EL45">
        <v>-0.3250000000000001</v>
      </c>
      <c r="EM45">
        <v>35.84354166666667</v>
      </c>
      <c r="EN45">
        <v>40.7315</v>
      </c>
      <c r="EO45">
        <v>38.87729166666666</v>
      </c>
      <c r="EP45">
        <v>41.59866666666667</v>
      </c>
      <c r="EQ45">
        <v>39.09358333333333</v>
      </c>
      <c r="ER45">
        <v>0</v>
      </c>
      <c r="ES45">
        <v>0</v>
      </c>
      <c r="ET45">
        <v>0</v>
      </c>
      <c r="EU45">
        <v>1761009717.1</v>
      </c>
      <c r="EV45">
        <v>0</v>
      </c>
      <c r="EW45">
        <v>1124.956</v>
      </c>
      <c r="EX45">
        <v>17.25384585017723</v>
      </c>
      <c r="EY45">
        <v>-35.99230724234553</v>
      </c>
      <c r="EZ45">
        <v>-12.044</v>
      </c>
      <c r="FA45">
        <v>15</v>
      </c>
      <c r="FB45">
        <v>1761009612</v>
      </c>
      <c r="FC45" t="s">
        <v>422</v>
      </c>
      <c r="FD45">
        <v>1761009608</v>
      </c>
      <c r="FE45">
        <v>1761009612</v>
      </c>
      <c r="FF45">
        <v>1</v>
      </c>
      <c r="FG45">
        <v>-0.999</v>
      </c>
      <c r="FH45">
        <v>-0.023</v>
      </c>
      <c r="FI45">
        <v>0.46</v>
      </c>
      <c r="FJ45">
        <v>0.202</v>
      </c>
      <c r="FK45">
        <v>420</v>
      </c>
      <c r="FL45">
        <v>23</v>
      </c>
      <c r="FM45">
        <v>0.45</v>
      </c>
      <c r="FN45">
        <v>0.14</v>
      </c>
      <c r="FO45">
        <v>1.090573875</v>
      </c>
      <c r="FP45">
        <v>0.001576829268290943</v>
      </c>
      <c r="FQ45">
        <v>0.05138783418533393</v>
      </c>
      <c r="FR45">
        <v>1</v>
      </c>
      <c r="FS45">
        <v>1124.929411764706</v>
      </c>
      <c r="FT45">
        <v>2.371275699598354</v>
      </c>
      <c r="FU45">
        <v>7.18440015146234</v>
      </c>
      <c r="FV45">
        <v>0</v>
      </c>
      <c r="FW45">
        <v>0.05346492825</v>
      </c>
      <c r="FX45">
        <v>0.8166387526829268</v>
      </c>
      <c r="FY45">
        <v>0.07905881454267066</v>
      </c>
      <c r="FZ45">
        <v>0</v>
      </c>
      <c r="GA45">
        <v>1</v>
      </c>
      <c r="GB45">
        <v>3</v>
      </c>
      <c r="GC45" t="s">
        <v>459</v>
      </c>
      <c r="GD45">
        <v>3.10985</v>
      </c>
      <c r="GE45">
        <v>2.72802</v>
      </c>
      <c r="GF45">
        <v>0.08815870000000001</v>
      </c>
      <c r="GG45">
        <v>0.0880787</v>
      </c>
      <c r="GH45">
        <v>0.109829</v>
      </c>
      <c r="GI45">
        <v>0.110307</v>
      </c>
      <c r="GJ45">
        <v>23904.8</v>
      </c>
      <c r="GK45">
        <v>21735.1</v>
      </c>
      <c r="GL45">
        <v>26776</v>
      </c>
      <c r="GM45">
        <v>24044.5</v>
      </c>
      <c r="GN45">
        <v>38085.7</v>
      </c>
      <c r="GO45">
        <v>31586.6</v>
      </c>
      <c r="GP45">
        <v>46734.8</v>
      </c>
      <c r="GQ45">
        <v>38046.4</v>
      </c>
      <c r="GR45">
        <v>1.88277</v>
      </c>
      <c r="GS45">
        <v>1.84912</v>
      </c>
      <c r="GT45">
        <v>0.126578</v>
      </c>
      <c r="GU45">
        <v>0</v>
      </c>
      <c r="GV45">
        <v>28.089</v>
      </c>
      <c r="GW45">
        <v>999.9</v>
      </c>
      <c r="GX45">
        <v>56.6</v>
      </c>
      <c r="GY45">
        <v>31</v>
      </c>
      <c r="GZ45">
        <v>28.2255</v>
      </c>
      <c r="HA45">
        <v>61.33</v>
      </c>
      <c r="HB45">
        <v>21.266</v>
      </c>
      <c r="HC45">
        <v>1</v>
      </c>
      <c r="HD45">
        <v>0.0994004</v>
      </c>
      <c r="HE45">
        <v>-1.33511</v>
      </c>
      <c r="HF45">
        <v>20.3325</v>
      </c>
      <c r="HG45">
        <v>5.21774</v>
      </c>
      <c r="HH45">
        <v>11.98</v>
      </c>
      <c r="HI45">
        <v>4.9652</v>
      </c>
      <c r="HJ45">
        <v>3.276</v>
      </c>
      <c r="HK45">
        <v>9999</v>
      </c>
      <c r="HL45">
        <v>9999</v>
      </c>
      <c r="HM45">
        <v>9999</v>
      </c>
      <c r="HN45">
        <v>999.9</v>
      </c>
      <c r="HO45">
        <v>1.86371</v>
      </c>
      <c r="HP45">
        <v>1.8598</v>
      </c>
      <c r="HQ45">
        <v>1.85806</v>
      </c>
      <c r="HR45">
        <v>1.85944</v>
      </c>
      <c r="HS45">
        <v>1.85959</v>
      </c>
      <c r="HT45">
        <v>1.85808</v>
      </c>
      <c r="HU45">
        <v>1.85715</v>
      </c>
      <c r="HV45">
        <v>1.85211</v>
      </c>
      <c r="HW45">
        <v>0</v>
      </c>
      <c r="HX45">
        <v>0</v>
      </c>
      <c r="HY45">
        <v>0</v>
      </c>
      <c r="HZ45">
        <v>0</v>
      </c>
      <c r="IA45" t="s">
        <v>424</v>
      </c>
      <c r="IB45" t="s">
        <v>425</v>
      </c>
      <c r="IC45" t="s">
        <v>426</v>
      </c>
      <c r="ID45" t="s">
        <v>426</v>
      </c>
      <c r="IE45" t="s">
        <v>426</v>
      </c>
      <c r="IF45" t="s">
        <v>426</v>
      </c>
      <c r="IG45">
        <v>0</v>
      </c>
      <c r="IH45">
        <v>100</v>
      </c>
      <c r="II45">
        <v>100</v>
      </c>
      <c r="IJ45">
        <v>0.462</v>
      </c>
      <c r="IK45">
        <v>0.2259</v>
      </c>
      <c r="IL45">
        <v>-0.3252250553296037</v>
      </c>
      <c r="IM45">
        <v>0.001328113201692861</v>
      </c>
      <c r="IN45">
        <v>1.538283238170363E-06</v>
      </c>
      <c r="IO45">
        <v>-5.795655626708063E-10</v>
      </c>
      <c r="IP45">
        <v>-0.04378744475094339</v>
      </c>
      <c r="IQ45">
        <v>-0.004593102289677449</v>
      </c>
      <c r="IR45">
        <v>0.0008253994458280543</v>
      </c>
      <c r="IS45">
        <v>-7.403632370499484E-06</v>
      </c>
      <c r="IT45">
        <v>2</v>
      </c>
      <c r="IU45">
        <v>1985</v>
      </c>
      <c r="IV45">
        <v>1</v>
      </c>
      <c r="IW45">
        <v>27</v>
      </c>
      <c r="IX45">
        <v>1.8</v>
      </c>
      <c r="IY45">
        <v>1.8</v>
      </c>
      <c r="IZ45">
        <v>1.1145</v>
      </c>
      <c r="JA45">
        <v>2.57812</v>
      </c>
      <c r="JB45">
        <v>1.49658</v>
      </c>
      <c r="JC45">
        <v>2.34375</v>
      </c>
      <c r="JD45">
        <v>1.54907</v>
      </c>
      <c r="JE45">
        <v>2.37305</v>
      </c>
      <c r="JF45">
        <v>33.2887</v>
      </c>
      <c r="JG45">
        <v>15.7606</v>
      </c>
      <c r="JH45">
        <v>18</v>
      </c>
      <c r="JI45">
        <v>483.742</v>
      </c>
      <c r="JJ45">
        <v>491.248</v>
      </c>
      <c r="JK45">
        <v>32.0002</v>
      </c>
      <c r="JL45">
        <v>28.5119</v>
      </c>
      <c r="JM45">
        <v>29.9999</v>
      </c>
      <c r="JN45">
        <v>28.7915</v>
      </c>
      <c r="JO45">
        <v>28.7895</v>
      </c>
      <c r="JP45">
        <v>22.3962</v>
      </c>
      <c r="JQ45">
        <v>19.9679</v>
      </c>
      <c r="JR45">
        <v>63.7329</v>
      </c>
      <c r="JS45">
        <v>31.9762</v>
      </c>
      <c r="JT45">
        <v>420</v>
      </c>
      <c r="JU45">
        <v>24.2562</v>
      </c>
      <c r="JV45">
        <v>102.199</v>
      </c>
      <c r="JW45">
        <v>91.7486</v>
      </c>
    </row>
    <row r="46" spans="1:283">
      <c r="A46">
        <v>28</v>
      </c>
      <c r="B46">
        <v>1761009720</v>
      </c>
      <c r="C46">
        <v>54</v>
      </c>
      <c r="D46" t="s">
        <v>480</v>
      </c>
      <c r="E46" t="s">
        <v>481</v>
      </c>
      <c r="F46">
        <v>5</v>
      </c>
      <c r="G46" t="s">
        <v>419</v>
      </c>
      <c r="H46">
        <v>1761009712</v>
      </c>
      <c r="I46">
        <f>(J46)/1000</f>
        <v>0</v>
      </c>
      <c r="J46">
        <f>1000*DJ46*AH46*(DF46-DG46)/(100*CY46*(1000-AH46*DF46))</f>
        <v>0</v>
      </c>
      <c r="K46">
        <f>DJ46*AH46*(DE46-DD46*(1000-AH46*DG46)/(1000-AH46*DF46))/(100*CY46)</f>
        <v>0</v>
      </c>
      <c r="L46">
        <f>DD46 - IF(AH46&gt;1, K46*CY46*100.0/(AJ46), 0)</f>
        <v>0</v>
      </c>
      <c r="M46">
        <f>((S46-I46/2)*L46-K46)/(S46+I46/2)</f>
        <v>0</v>
      </c>
      <c r="N46">
        <f>M46*(DK46+DL46)/1000.0</f>
        <v>0</v>
      </c>
      <c r="O46">
        <f>(DD46 - IF(AH46&gt;1, K46*CY46*100.0/(AJ46), 0))*(DK46+DL46)/1000.0</f>
        <v>0</v>
      </c>
      <c r="P46">
        <f>2.0/((1/R46-1/Q46)+SIGN(R46)*SQRT((1/R46-1/Q46)*(1/R46-1/Q46) + 4*CZ46/((CZ46+1)*(CZ46+1))*(2*1/R46*1/Q46-1/Q46*1/Q46)))</f>
        <v>0</v>
      </c>
      <c r="Q46">
        <f>IF(LEFT(DA46,1)&lt;&gt;"0",IF(LEFT(DA46,1)="1",3.0,DB46),$D$5+$E$5*(DR46*DK46/($K$5*1000))+$F$5*(DR46*DK46/($K$5*1000))*MAX(MIN(CY46,$J$5),$I$5)*MAX(MIN(CY46,$J$5),$I$5)+$G$5*MAX(MIN(CY46,$J$5),$I$5)*(DR46*DK46/($K$5*1000))+$H$5*(DR46*DK46/($K$5*1000))*(DR46*DK46/($K$5*1000)))</f>
        <v>0</v>
      </c>
      <c r="R46">
        <f>I46*(1000-(1000*0.61365*exp(17.502*V46/(240.97+V46))/(DK46+DL46)+DF46)/2)/(1000*0.61365*exp(17.502*V46/(240.97+V46))/(DK46+DL46)-DF46)</f>
        <v>0</v>
      </c>
      <c r="S46">
        <f>1/((CZ46+1)/(P46/1.6)+1/(Q46/1.37)) + CZ46/((CZ46+1)/(P46/1.6) + CZ46/(Q46/1.37))</f>
        <v>0</v>
      </c>
      <c r="T46">
        <f>(CU46*CX46)</f>
        <v>0</v>
      </c>
      <c r="U46">
        <f>(DM46+(T46+2*0.95*5.67E-8*(((DM46+$B$9)+273)^4-(DM46+273)^4)-44100*I46)/(1.84*29.3*Q46+8*0.95*5.67E-8*(DM46+273)^3))</f>
        <v>0</v>
      </c>
      <c r="V46">
        <f>($C$9*DN46+$D$9*DO46+$E$9*U46)</f>
        <v>0</v>
      </c>
      <c r="W46">
        <f>0.61365*exp(17.502*V46/(240.97+V46))</f>
        <v>0</v>
      </c>
      <c r="X46">
        <f>(Y46/Z46*100)</f>
        <v>0</v>
      </c>
      <c r="Y46">
        <f>DF46*(DK46+DL46)/1000</f>
        <v>0</v>
      </c>
      <c r="Z46">
        <f>0.61365*exp(17.502*DM46/(240.97+DM46))</f>
        <v>0</v>
      </c>
      <c r="AA46">
        <f>(W46-DF46*(DK46+DL46)/1000)</f>
        <v>0</v>
      </c>
      <c r="AB46">
        <f>(-I46*44100)</f>
        <v>0</v>
      </c>
      <c r="AC46">
        <f>2*29.3*Q46*0.92*(DM46-V46)</f>
        <v>0</v>
      </c>
      <c r="AD46">
        <f>2*0.95*5.67E-8*(((DM46+$B$9)+273)^4-(V46+273)^4)</f>
        <v>0</v>
      </c>
      <c r="AE46">
        <f>T46+AD46+AB46+AC46</f>
        <v>0</v>
      </c>
      <c r="AF46">
        <v>0</v>
      </c>
      <c r="AG46">
        <v>0</v>
      </c>
      <c r="AH46">
        <f>IF(AF46*$H$15&gt;=AJ46,1.0,(AJ46/(AJ46-AF46*$H$15)))</f>
        <v>0</v>
      </c>
      <c r="AI46">
        <f>(AH46-1)*100</f>
        <v>0</v>
      </c>
      <c r="AJ46">
        <f>MAX(0,($B$15+$C$15*DR46)/(1+$D$15*DR46)*DK46/(DM46+273)*$E$15)</f>
        <v>0</v>
      </c>
      <c r="AK46" t="s">
        <v>420</v>
      </c>
      <c r="AL46" t="s">
        <v>420</v>
      </c>
      <c r="AM46">
        <v>0</v>
      </c>
      <c r="AN46">
        <v>0</v>
      </c>
      <c r="AO46">
        <f>1-AM46/AN46</f>
        <v>0</v>
      </c>
      <c r="AP46">
        <v>0</v>
      </c>
      <c r="AQ46" t="s">
        <v>420</v>
      </c>
      <c r="AR46" t="s">
        <v>420</v>
      </c>
      <c r="AS46">
        <v>0</v>
      </c>
      <c r="AT46">
        <v>0</v>
      </c>
      <c r="AU46">
        <f>1-AS46/AT46</f>
        <v>0</v>
      </c>
      <c r="AV46">
        <v>0.5</v>
      </c>
      <c r="AW46">
        <f>CV46</f>
        <v>0</v>
      </c>
      <c r="AX46">
        <f>K46</f>
        <v>0</v>
      </c>
      <c r="AY46">
        <f>AU46*AV46*AW46</f>
        <v>0</v>
      </c>
      <c r="AZ46">
        <f>(AX46-AP46)/AW46</f>
        <v>0</v>
      </c>
      <c r="BA46">
        <f>(AN46-AT46)/AT46</f>
        <v>0</v>
      </c>
      <c r="BB46">
        <f>AM46/(AO46+AM46/AT46)</f>
        <v>0</v>
      </c>
      <c r="BC46" t="s">
        <v>420</v>
      </c>
      <c r="BD46">
        <v>0</v>
      </c>
      <c r="BE46">
        <f>IF(BD46&lt;&gt;0, BD46, BB46)</f>
        <v>0</v>
      </c>
      <c r="BF46">
        <f>1-BE46/AT46</f>
        <v>0</v>
      </c>
      <c r="BG46">
        <f>(AT46-AS46)/(AT46-BE46)</f>
        <v>0</v>
      </c>
      <c r="BH46">
        <f>(AN46-AT46)/(AN46-BE46)</f>
        <v>0</v>
      </c>
      <c r="BI46">
        <f>(AT46-AS46)/(AT46-AM46)</f>
        <v>0</v>
      </c>
      <c r="BJ46">
        <f>(AN46-AT46)/(AN46-AM46)</f>
        <v>0</v>
      </c>
      <c r="BK46">
        <f>(BG46*BE46/AS46)</f>
        <v>0</v>
      </c>
      <c r="BL46">
        <f>(1-BK46)</f>
        <v>0</v>
      </c>
      <c r="CU46">
        <f>$B$13*DS46+$C$13*DT46+$F$13*EE46*(1-EH46)</f>
        <v>0</v>
      </c>
      <c r="CV46">
        <f>CU46*CW46</f>
        <v>0</v>
      </c>
      <c r="CW46">
        <f>($B$13*$D$11+$C$13*$D$11+$F$13*((ER46+EJ46)/MAX(ER46+EJ46+ES46, 0.1)*$I$11+ES46/MAX(ER46+EJ46+ES46, 0.1)*$J$11))/($B$13+$C$13+$F$13)</f>
        <v>0</v>
      </c>
      <c r="CX46">
        <f>($B$13*$K$11+$C$13*$K$11+$F$13*((ER46+EJ46)/MAX(ER46+EJ46+ES46, 0.1)*$P$11+ES46/MAX(ER46+EJ46+ES46, 0.1)*$Q$11))/($B$13+$C$13+$F$13)</f>
        <v>0</v>
      </c>
      <c r="CY46">
        <v>5.9</v>
      </c>
      <c r="CZ46">
        <v>0.5</v>
      </c>
      <c r="DA46" t="s">
        <v>421</v>
      </c>
      <c r="DB46">
        <v>2</v>
      </c>
      <c r="DC46">
        <v>1761009712</v>
      </c>
      <c r="DD46">
        <v>421.0567083333333</v>
      </c>
      <c r="DE46">
        <v>419.9519583333333</v>
      </c>
      <c r="DF46">
        <v>24.49277916666667</v>
      </c>
      <c r="DG46">
        <v>24.37524583333334</v>
      </c>
      <c r="DH46">
        <v>420.594375</v>
      </c>
      <c r="DI46">
        <v>24.26774166666667</v>
      </c>
      <c r="DJ46">
        <v>499.9779583333333</v>
      </c>
      <c r="DK46">
        <v>90.46763750000001</v>
      </c>
      <c r="DL46">
        <v>0.03652100416666667</v>
      </c>
      <c r="DM46">
        <v>30.76294583333333</v>
      </c>
      <c r="DN46">
        <v>30.1646875</v>
      </c>
      <c r="DO46">
        <v>999.9</v>
      </c>
      <c r="DP46">
        <v>0</v>
      </c>
      <c r="DQ46">
        <v>0</v>
      </c>
      <c r="DR46">
        <v>9995.751666666667</v>
      </c>
      <c r="DS46">
        <v>0</v>
      </c>
      <c r="DT46">
        <v>0.242856</v>
      </c>
      <c r="DU46">
        <v>1.104715166666667</v>
      </c>
      <c r="DV46">
        <v>431.6284583333334</v>
      </c>
      <c r="DW46">
        <v>430.444125</v>
      </c>
      <c r="DX46">
        <v>0.1175312916666667</v>
      </c>
      <c r="DY46">
        <v>419.9519583333333</v>
      </c>
      <c r="DZ46">
        <v>24.37524583333334</v>
      </c>
      <c r="EA46">
        <v>2.21580375</v>
      </c>
      <c r="EB46">
        <v>2.205172083333334</v>
      </c>
      <c r="EC46">
        <v>19.07702083333333</v>
      </c>
      <c r="ED46">
        <v>18.999925</v>
      </c>
      <c r="EE46">
        <v>0.00500078</v>
      </c>
      <c r="EF46">
        <v>0</v>
      </c>
      <c r="EG46">
        <v>0</v>
      </c>
      <c r="EH46">
        <v>0</v>
      </c>
      <c r="EI46">
        <v>1124.7125</v>
      </c>
      <c r="EJ46">
        <v>0.00500078</v>
      </c>
      <c r="EK46">
        <v>-13.3</v>
      </c>
      <c r="EL46">
        <v>-0.2666666666666667</v>
      </c>
      <c r="EM46">
        <v>35.85658333333333</v>
      </c>
      <c r="EN46">
        <v>40.747125</v>
      </c>
      <c r="EO46">
        <v>38.87470833333333</v>
      </c>
      <c r="EP46">
        <v>41.62991666666667</v>
      </c>
      <c r="EQ46">
        <v>39.09625</v>
      </c>
      <c r="ER46">
        <v>0</v>
      </c>
      <c r="ES46">
        <v>0</v>
      </c>
      <c r="ET46">
        <v>0</v>
      </c>
      <c r="EU46">
        <v>1761009718.9</v>
      </c>
      <c r="EV46">
        <v>0</v>
      </c>
      <c r="EW46">
        <v>1124.619230769231</v>
      </c>
      <c r="EX46">
        <v>8.434187736735451</v>
      </c>
      <c r="EY46">
        <v>-43.48717896070443</v>
      </c>
      <c r="EZ46">
        <v>-12.09230769230769</v>
      </c>
      <c r="FA46">
        <v>15</v>
      </c>
      <c r="FB46">
        <v>1761009612</v>
      </c>
      <c r="FC46" t="s">
        <v>422</v>
      </c>
      <c r="FD46">
        <v>1761009608</v>
      </c>
      <c r="FE46">
        <v>1761009612</v>
      </c>
      <c r="FF46">
        <v>1</v>
      </c>
      <c r="FG46">
        <v>-0.999</v>
      </c>
      <c r="FH46">
        <v>-0.023</v>
      </c>
      <c r="FI46">
        <v>0.46</v>
      </c>
      <c r="FJ46">
        <v>0.202</v>
      </c>
      <c r="FK46">
        <v>420</v>
      </c>
      <c r="FL46">
        <v>23</v>
      </c>
      <c r="FM46">
        <v>0.45</v>
      </c>
      <c r="FN46">
        <v>0.14</v>
      </c>
      <c r="FO46">
        <v>1.102300365853659</v>
      </c>
      <c r="FP46">
        <v>0.4148224390243903</v>
      </c>
      <c r="FQ46">
        <v>0.06900275918582094</v>
      </c>
      <c r="FR46">
        <v>1</v>
      </c>
      <c r="FS46">
        <v>1125.385294117647</v>
      </c>
      <c r="FT46">
        <v>0.5576775970020439</v>
      </c>
      <c r="FU46">
        <v>7.227729785670675</v>
      </c>
      <c r="FV46">
        <v>1</v>
      </c>
      <c r="FW46">
        <v>0.08280810317073171</v>
      </c>
      <c r="FX46">
        <v>0.8551810825087107</v>
      </c>
      <c r="FY46">
        <v>0.08450432830587556</v>
      </c>
      <c r="FZ46">
        <v>0</v>
      </c>
      <c r="GA46">
        <v>2</v>
      </c>
      <c r="GB46">
        <v>3</v>
      </c>
      <c r="GC46" t="s">
        <v>482</v>
      </c>
      <c r="GD46">
        <v>3.10993</v>
      </c>
      <c r="GE46">
        <v>2.72797</v>
      </c>
      <c r="GF46">
        <v>0.08816209999999999</v>
      </c>
      <c r="GG46">
        <v>0.0880838</v>
      </c>
      <c r="GH46">
        <v>0.109814</v>
      </c>
      <c r="GI46">
        <v>0.110262</v>
      </c>
      <c r="GJ46">
        <v>23904.7</v>
      </c>
      <c r="GK46">
        <v>21734.8</v>
      </c>
      <c r="GL46">
        <v>26776</v>
      </c>
      <c r="GM46">
        <v>24044.3</v>
      </c>
      <c r="GN46">
        <v>38086.5</v>
      </c>
      <c r="GO46">
        <v>31587.7</v>
      </c>
      <c r="GP46">
        <v>46734.9</v>
      </c>
      <c r="GQ46">
        <v>38045.7</v>
      </c>
      <c r="GR46">
        <v>1.88312</v>
      </c>
      <c r="GS46">
        <v>1.84905</v>
      </c>
      <c r="GT46">
        <v>0.126436</v>
      </c>
      <c r="GU46">
        <v>0</v>
      </c>
      <c r="GV46">
        <v>28.0986</v>
      </c>
      <c r="GW46">
        <v>999.9</v>
      </c>
      <c r="GX46">
        <v>56.7</v>
      </c>
      <c r="GY46">
        <v>31</v>
      </c>
      <c r="GZ46">
        <v>28.2732</v>
      </c>
      <c r="HA46">
        <v>61.58</v>
      </c>
      <c r="HB46">
        <v>21.0777</v>
      </c>
      <c r="HC46">
        <v>1</v>
      </c>
      <c r="HD46">
        <v>0.09937749999999999</v>
      </c>
      <c r="HE46">
        <v>-1.43354</v>
      </c>
      <c r="HF46">
        <v>20.3316</v>
      </c>
      <c r="HG46">
        <v>5.21774</v>
      </c>
      <c r="HH46">
        <v>11.98</v>
      </c>
      <c r="HI46">
        <v>4.96515</v>
      </c>
      <c r="HJ46">
        <v>3.276</v>
      </c>
      <c r="HK46">
        <v>9999</v>
      </c>
      <c r="HL46">
        <v>9999</v>
      </c>
      <c r="HM46">
        <v>9999</v>
      </c>
      <c r="HN46">
        <v>999.9</v>
      </c>
      <c r="HO46">
        <v>1.86371</v>
      </c>
      <c r="HP46">
        <v>1.85979</v>
      </c>
      <c r="HQ46">
        <v>1.85806</v>
      </c>
      <c r="HR46">
        <v>1.85944</v>
      </c>
      <c r="HS46">
        <v>1.85959</v>
      </c>
      <c r="HT46">
        <v>1.85807</v>
      </c>
      <c r="HU46">
        <v>1.85715</v>
      </c>
      <c r="HV46">
        <v>1.85211</v>
      </c>
      <c r="HW46">
        <v>0</v>
      </c>
      <c r="HX46">
        <v>0</v>
      </c>
      <c r="HY46">
        <v>0</v>
      </c>
      <c r="HZ46">
        <v>0</v>
      </c>
      <c r="IA46" t="s">
        <v>424</v>
      </c>
      <c r="IB46" t="s">
        <v>425</v>
      </c>
      <c r="IC46" t="s">
        <v>426</v>
      </c>
      <c r="ID46" t="s">
        <v>426</v>
      </c>
      <c r="IE46" t="s">
        <v>426</v>
      </c>
      <c r="IF46" t="s">
        <v>426</v>
      </c>
      <c r="IG46">
        <v>0</v>
      </c>
      <c r="IH46">
        <v>100</v>
      </c>
      <c r="II46">
        <v>100</v>
      </c>
      <c r="IJ46">
        <v>0.463</v>
      </c>
      <c r="IK46">
        <v>0.2258</v>
      </c>
      <c r="IL46">
        <v>-0.3252250553296037</v>
      </c>
      <c r="IM46">
        <v>0.001328113201692861</v>
      </c>
      <c r="IN46">
        <v>1.538283238170363E-06</v>
      </c>
      <c r="IO46">
        <v>-5.795655626708063E-10</v>
      </c>
      <c r="IP46">
        <v>-0.04378744475094339</v>
      </c>
      <c r="IQ46">
        <v>-0.004593102289677449</v>
      </c>
      <c r="IR46">
        <v>0.0008253994458280543</v>
      </c>
      <c r="IS46">
        <v>-7.403632370499484E-06</v>
      </c>
      <c r="IT46">
        <v>2</v>
      </c>
      <c r="IU46">
        <v>1985</v>
      </c>
      <c r="IV46">
        <v>1</v>
      </c>
      <c r="IW46">
        <v>27</v>
      </c>
      <c r="IX46">
        <v>1.9</v>
      </c>
      <c r="IY46">
        <v>1.8</v>
      </c>
      <c r="IZ46">
        <v>1.11328</v>
      </c>
      <c r="JA46">
        <v>2.5708</v>
      </c>
      <c r="JB46">
        <v>1.49658</v>
      </c>
      <c r="JC46">
        <v>2.34497</v>
      </c>
      <c r="JD46">
        <v>1.54907</v>
      </c>
      <c r="JE46">
        <v>2.43774</v>
      </c>
      <c r="JF46">
        <v>33.2887</v>
      </c>
      <c r="JG46">
        <v>15.7869</v>
      </c>
      <c r="JH46">
        <v>18</v>
      </c>
      <c r="JI46">
        <v>483.937</v>
      </c>
      <c r="JJ46">
        <v>491.188</v>
      </c>
      <c r="JK46">
        <v>31.9386</v>
      </c>
      <c r="JL46">
        <v>28.5117</v>
      </c>
      <c r="JM46">
        <v>29.9999</v>
      </c>
      <c r="JN46">
        <v>28.7903</v>
      </c>
      <c r="JO46">
        <v>28.7883</v>
      </c>
      <c r="JP46">
        <v>22.3954</v>
      </c>
      <c r="JQ46">
        <v>19.9679</v>
      </c>
      <c r="JR46">
        <v>63.7329</v>
      </c>
      <c r="JS46">
        <v>31.8195</v>
      </c>
      <c r="JT46">
        <v>420</v>
      </c>
      <c r="JU46">
        <v>24.2562</v>
      </c>
      <c r="JV46">
        <v>102.2</v>
      </c>
      <c r="JW46">
        <v>91.7473</v>
      </c>
    </row>
    <row r="47" spans="1:283">
      <c r="A47">
        <v>29</v>
      </c>
      <c r="B47">
        <v>1761009722</v>
      </c>
      <c r="C47">
        <v>56</v>
      </c>
      <c r="D47" t="s">
        <v>483</v>
      </c>
      <c r="E47" t="s">
        <v>484</v>
      </c>
      <c r="F47">
        <v>5</v>
      </c>
      <c r="G47" t="s">
        <v>419</v>
      </c>
      <c r="H47">
        <v>1761009714</v>
      </c>
      <c r="I47">
        <f>(J47)/1000</f>
        <v>0</v>
      </c>
      <c r="J47">
        <f>1000*DJ47*AH47*(DF47-DG47)/(100*CY47*(1000-AH47*DF47))</f>
        <v>0</v>
      </c>
      <c r="K47">
        <f>DJ47*AH47*(DE47-DD47*(1000-AH47*DG47)/(1000-AH47*DF47))/(100*CY47)</f>
        <v>0</v>
      </c>
      <c r="L47">
        <f>DD47 - IF(AH47&gt;1, K47*CY47*100.0/(AJ47), 0)</f>
        <v>0</v>
      </c>
      <c r="M47">
        <f>((S47-I47/2)*L47-K47)/(S47+I47/2)</f>
        <v>0</v>
      </c>
      <c r="N47">
        <f>M47*(DK47+DL47)/1000.0</f>
        <v>0</v>
      </c>
      <c r="O47">
        <f>(DD47 - IF(AH47&gt;1, K47*CY47*100.0/(AJ47), 0))*(DK47+DL47)/1000.0</f>
        <v>0</v>
      </c>
      <c r="P47">
        <f>2.0/((1/R47-1/Q47)+SIGN(R47)*SQRT((1/R47-1/Q47)*(1/R47-1/Q47) + 4*CZ47/((CZ47+1)*(CZ47+1))*(2*1/R47*1/Q47-1/Q47*1/Q47)))</f>
        <v>0</v>
      </c>
      <c r="Q47">
        <f>IF(LEFT(DA47,1)&lt;&gt;"0",IF(LEFT(DA47,1)="1",3.0,DB47),$D$5+$E$5*(DR47*DK47/($K$5*1000))+$F$5*(DR47*DK47/($K$5*1000))*MAX(MIN(CY47,$J$5),$I$5)*MAX(MIN(CY47,$J$5),$I$5)+$G$5*MAX(MIN(CY47,$J$5),$I$5)*(DR47*DK47/($K$5*1000))+$H$5*(DR47*DK47/($K$5*1000))*(DR47*DK47/($K$5*1000)))</f>
        <v>0</v>
      </c>
      <c r="R47">
        <f>I47*(1000-(1000*0.61365*exp(17.502*V47/(240.97+V47))/(DK47+DL47)+DF47)/2)/(1000*0.61365*exp(17.502*V47/(240.97+V47))/(DK47+DL47)-DF47)</f>
        <v>0</v>
      </c>
      <c r="S47">
        <f>1/((CZ47+1)/(P47/1.6)+1/(Q47/1.37)) + CZ47/((CZ47+1)/(P47/1.6) + CZ47/(Q47/1.37))</f>
        <v>0</v>
      </c>
      <c r="T47">
        <f>(CU47*CX47)</f>
        <v>0</v>
      </c>
      <c r="U47">
        <f>(DM47+(T47+2*0.95*5.67E-8*(((DM47+$B$9)+273)^4-(DM47+273)^4)-44100*I47)/(1.84*29.3*Q47+8*0.95*5.67E-8*(DM47+273)^3))</f>
        <v>0</v>
      </c>
      <c r="V47">
        <f>($C$9*DN47+$D$9*DO47+$E$9*U47)</f>
        <v>0</v>
      </c>
      <c r="W47">
        <f>0.61365*exp(17.502*V47/(240.97+V47))</f>
        <v>0</v>
      </c>
      <c r="X47">
        <f>(Y47/Z47*100)</f>
        <v>0</v>
      </c>
      <c r="Y47">
        <f>DF47*(DK47+DL47)/1000</f>
        <v>0</v>
      </c>
      <c r="Z47">
        <f>0.61365*exp(17.502*DM47/(240.97+DM47))</f>
        <v>0</v>
      </c>
      <c r="AA47">
        <f>(W47-DF47*(DK47+DL47)/1000)</f>
        <v>0</v>
      </c>
      <c r="AB47">
        <f>(-I47*44100)</f>
        <v>0</v>
      </c>
      <c r="AC47">
        <f>2*29.3*Q47*0.92*(DM47-V47)</f>
        <v>0</v>
      </c>
      <c r="AD47">
        <f>2*0.95*5.67E-8*(((DM47+$B$9)+273)^4-(V47+273)^4)</f>
        <v>0</v>
      </c>
      <c r="AE47">
        <f>T47+AD47+AB47+AC47</f>
        <v>0</v>
      </c>
      <c r="AF47">
        <v>0</v>
      </c>
      <c r="AG47">
        <v>0</v>
      </c>
      <c r="AH47">
        <f>IF(AF47*$H$15&gt;=AJ47,1.0,(AJ47/(AJ47-AF47*$H$15)))</f>
        <v>0</v>
      </c>
      <c r="AI47">
        <f>(AH47-1)*100</f>
        <v>0</v>
      </c>
      <c r="AJ47">
        <f>MAX(0,($B$15+$C$15*DR47)/(1+$D$15*DR47)*DK47/(DM47+273)*$E$15)</f>
        <v>0</v>
      </c>
      <c r="AK47" t="s">
        <v>420</v>
      </c>
      <c r="AL47" t="s">
        <v>420</v>
      </c>
      <c r="AM47">
        <v>0</v>
      </c>
      <c r="AN47">
        <v>0</v>
      </c>
      <c r="AO47">
        <f>1-AM47/AN47</f>
        <v>0</v>
      </c>
      <c r="AP47">
        <v>0</v>
      </c>
      <c r="AQ47" t="s">
        <v>420</v>
      </c>
      <c r="AR47" t="s">
        <v>420</v>
      </c>
      <c r="AS47">
        <v>0</v>
      </c>
      <c r="AT47">
        <v>0</v>
      </c>
      <c r="AU47">
        <f>1-AS47/AT47</f>
        <v>0</v>
      </c>
      <c r="AV47">
        <v>0.5</v>
      </c>
      <c r="AW47">
        <f>CV47</f>
        <v>0</v>
      </c>
      <c r="AX47">
        <f>K47</f>
        <v>0</v>
      </c>
      <c r="AY47">
        <f>AU47*AV47*AW47</f>
        <v>0</v>
      </c>
      <c r="AZ47">
        <f>(AX47-AP47)/AW47</f>
        <v>0</v>
      </c>
      <c r="BA47">
        <f>(AN47-AT47)/AT47</f>
        <v>0</v>
      </c>
      <c r="BB47">
        <f>AM47/(AO47+AM47/AT47)</f>
        <v>0</v>
      </c>
      <c r="BC47" t="s">
        <v>420</v>
      </c>
      <c r="BD47">
        <v>0</v>
      </c>
      <c r="BE47">
        <f>IF(BD47&lt;&gt;0, BD47, BB47)</f>
        <v>0</v>
      </c>
      <c r="BF47">
        <f>1-BE47/AT47</f>
        <v>0</v>
      </c>
      <c r="BG47">
        <f>(AT47-AS47)/(AT47-BE47)</f>
        <v>0</v>
      </c>
      <c r="BH47">
        <f>(AN47-AT47)/(AN47-BE47)</f>
        <v>0</v>
      </c>
      <c r="BI47">
        <f>(AT47-AS47)/(AT47-AM47)</f>
        <v>0</v>
      </c>
      <c r="BJ47">
        <f>(AN47-AT47)/(AN47-AM47)</f>
        <v>0</v>
      </c>
      <c r="BK47">
        <f>(BG47*BE47/AS47)</f>
        <v>0</v>
      </c>
      <c r="BL47">
        <f>(1-BK47)</f>
        <v>0</v>
      </c>
      <c r="CU47">
        <f>$B$13*DS47+$C$13*DT47+$F$13*EE47*(1-EH47)</f>
        <v>0</v>
      </c>
      <c r="CV47">
        <f>CU47*CW47</f>
        <v>0</v>
      </c>
      <c r="CW47">
        <f>($B$13*$D$11+$C$13*$D$11+$F$13*((ER47+EJ47)/MAX(ER47+EJ47+ES47, 0.1)*$I$11+ES47/MAX(ER47+EJ47+ES47, 0.1)*$J$11))/($B$13+$C$13+$F$13)</f>
        <v>0</v>
      </c>
      <c r="CX47">
        <f>($B$13*$K$11+$C$13*$K$11+$F$13*((ER47+EJ47)/MAX(ER47+EJ47+ES47, 0.1)*$P$11+ES47/MAX(ER47+EJ47+ES47, 0.1)*$Q$11))/($B$13+$C$13+$F$13)</f>
        <v>0</v>
      </c>
      <c r="CY47">
        <v>5.9</v>
      </c>
      <c r="CZ47">
        <v>0.5</v>
      </c>
      <c r="DA47" t="s">
        <v>421</v>
      </c>
      <c r="DB47">
        <v>2</v>
      </c>
      <c r="DC47">
        <v>1761009714</v>
      </c>
      <c r="DD47">
        <v>421.0915</v>
      </c>
      <c r="DE47">
        <v>419.9665</v>
      </c>
      <c r="DF47">
        <v>24.50663333333334</v>
      </c>
      <c r="DG47">
        <v>24.3646625</v>
      </c>
      <c r="DH47">
        <v>420.629125</v>
      </c>
      <c r="DI47">
        <v>24.28129583333333</v>
      </c>
      <c r="DJ47">
        <v>499.9955</v>
      </c>
      <c r="DK47">
        <v>90.46737083333333</v>
      </c>
      <c r="DL47">
        <v>0.03639221666666666</v>
      </c>
      <c r="DM47">
        <v>30.76297083333334</v>
      </c>
      <c r="DN47">
        <v>30.16425</v>
      </c>
      <c r="DO47">
        <v>999.9</v>
      </c>
      <c r="DP47">
        <v>0</v>
      </c>
      <c r="DQ47">
        <v>0</v>
      </c>
      <c r="DR47">
        <v>10002.54666666667</v>
      </c>
      <c r="DS47">
        <v>0</v>
      </c>
      <c r="DT47">
        <v>0.242856</v>
      </c>
      <c r="DU47">
        <v>1.125046833333333</v>
      </c>
      <c r="DV47">
        <v>431.67025</v>
      </c>
      <c r="DW47">
        <v>430.4543333333334</v>
      </c>
      <c r="DX47">
        <v>0.1419734083333334</v>
      </c>
      <c r="DY47">
        <v>419.9665</v>
      </c>
      <c r="DZ47">
        <v>24.3646625</v>
      </c>
      <c r="EA47">
        <v>2.217050833333333</v>
      </c>
      <c r="EB47">
        <v>2.2042075</v>
      </c>
      <c r="EC47">
        <v>19.08605416666667</v>
      </c>
      <c r="ED47">
        <v>18.99290833333333</v>
      </c>
      <c r="EE47">
        <v>0.00500078</v>
      </c>
      <c r="EF47">
        <v>0</v>
      </c>
      <c r="EG47">
        <v>0</v>
      </c>
      <c r="EH47">
        <v>0</v>
      </c>
      <c r="EI47">
        <v>1125.104166666667</v>
      </c>
      <c r="EJ47">
        <v>0.00500078</v>
      </c>
      <c r="EK47">
        <v>-14.12083333333333</v>
      </c>
      <c r="EL47">
        <v>-0.3125000000000001</v>
      </c>
      <c r="EM47">
        <v>35.87220833333333</v>
      </c>
      <c r="EN47">
        <v>40.76275</v>
      </c>
      <c r="EO47">
        <v>38.82</v>
      </c>
      <c r="EP47">
        <v>41.65858333333333</v>
      </c>
      <c r="EQ47">
        <v>39.13004166666666</v>
      </c>
      <c r="ER47">
        <v>0</v>
      </c>
      <c r="ES47">
        <v>0</v>
      </c>
      <c r="ET47">
        <v>0</v>
      </c>
      <c r="EU47">
        <v>1761009720.7</v>
      </c>
      <c r="EV47">
        <v>0</v>
      </c>
      <c r="EW47">
        <v>1125.168</v>
      </c>
      <c r="EX47">
        <v>4.330769065096244</v>
      </c>
      <c r="EY47">
        <v>-28.56923025082321</v>
      </c>
      <c r="EZ47">
        <v>-12.976</v>
      </c>
      <c r="FA47">
        <v>15</v>
      </c>
      <c r="FB47">
        <v>1761009612</v>
      </c>
      <c r="FC47" t="s">
        <v>422</v>
      </c>
      <c r="FD47">
        <v>1761009608</v>
      </c>
      <c r="FE47">
        <v>1761009612</v>
      </c>
      <c r="FF47">
        <v>1</v>
      </c>
      <c r="FG47">
        <v>-0.999</v>
      </c>
      <c r="FH47">
        <v>-0.023</v>
      </c>
      <c r="FI47">
        <v>0.46</v>
      </c>
      <c r="FJ47">
        <v>0.202</v>
      </c>
      <c r="FK47">
        <v>420</v>
      </c>
      <c r="FL47">
        <v>23</v>
      </c>
      <c r="FM47">
        <v>0.45</v>
      </c>
      <c r="FN47">
        <v>0.14</v>
      </c>
      <c r="FO47">
        <v>1.111613625</v>
      </c>
      <c r="FP47">
        <v>0.6071473733583461</v>
      </c>
      <c r="FQ47">
        <v>0.07738214291187842</v>
      </c>
      <c r="FR47">
        <v>0</v>
      </c>
      <c r="FS47">
        <v>1125.291176470588</v>
      </c>
      <c r="FT47">
        <v>-8.209320231025062</v>
      </c>
      <c r="FU47">
        <v>6.098908660671261</v>
      </c>
      <c r="FV47">
        <v>0</v>
      </c>
      <c r="FW47">
        <v>0.10537218575</v>
      </c>
      <c r="FX47">
        <v>0.8380837255159476</v>
      </c>
      <c r="FY47">
        <v>0.0810081386885774</v>
      </c>
      <c r="FZ47">
        <v>0</v>
      </c>
      <c r="GA47">
        <v>0</v>
      </c>
      <c r="GB47">
        <v>3</v>
      </c>
      <c r="GC47" t="s">
        <v>423</v>
      </c>
      <c r="GD47">
        <v>3.10997</v>
      </c>
      <c r="GE47">
        <v>2.72743</v>
      </c>
      <c r="GF47">
        <v>0.0881586</v>
      </c>
      <c r="GG47">
        <v>0.0880848</v>
      </c>
      <c r="GH47">
        <v>0.1098</v>
      </c>
      <c r="GI47">
        <v>0.110271</v>
      </c>
      <c r="GJ47">
        <v>23904.7</v>
      </c>
      <c r="GK47">
        <v>21734.7</v>
      </c>
      <c r="GL47">
        <v>26775.9</v>
      </c>
      <c r="GM47">
        <v>24044.2</v>
      </c>
      <c r="GN47">
        <v>38087</v>
      </c>
      <c r="GO47">
        <v>31586.9</v>
      </c>
      <c r="GP47">
        <v>46734.8</v>
      </c>
      <c r="GQ47">
        <v>38045.2</v>
      </c>
      <c r="GR47">
        <v>1.88312</v>
      </c>
      <c r="GS47">
        <v>1.84918</v>
      </c>
      <c r="GT47">
        <v>0.126358</v>
      </c>
      <c r="GU47">
        <v>0</v>
      </c>
      <c r="GV47">
        <v>28.1082</v>
      </c>
      <c r="GW47">
        <v>999.9</v>
      </c>
      <c r="GX47">
        <v>56.6</v>
      </c>
      <c r="GY47">
        <v>31</v>
      </c>
      <c r="GZ47">
        <v>28.2253</v>
      </c>
      <c r="HA47">
        <v>61.59</v>
      </c>
      <c r="HB47">
        <v>21.2139</v>
      </c>
      <c r="HC47">
        <v>1</v>
      </c>
      <c r="HD47">
        <v>0.09933690000000001</v>
      </c>
      <c r="HE47">
        <v>-1.29703</v>
      </c>
      <c r="HF47">
        <v>20.3321</v>
      </c>
      <c r="HG47">
        <v>5.21459</v>
      </c>
      <c r="HH47">
        <v>11.98</v>
      </c>
      <c r="HI47">
        <v>4.96465</v>
      </c>
      <c r="HJ47">
        <v>3.27525</v>
      </c>
      <c r="HK47">
        <v>9999</v>
      </c>
      <c r="HL47">
        <v>9999</v>
      </c>
      <c r="HM47">
        <v>9999</v>
      </c>
      <c r="HN47">
        <v>999.9</v>
      </c>
      <c r="HO47">
        <v>1.86371</v>
      </c>
      <c r="HP47">
        <v>1.85978</v>
      </c>
      <c r="HQ47">
        <v>1.85806</v>
      </c>
      <c r="HR47">
        <v>1.85944</v>
      </c>
      <c r="HS47">
        <v>1.85959</v>
      </c>
      <c r="HT47">
        <v>1.85806</v>
      </c>
      <c r="HU47">
        <v>1.85715</v>
      </c>
      <c r="HV47">
        <v>1.85211</v>
      </c>
      <c r="HW47">
        <v>0</v>
      </c>
      <c r="HX47">
        <v>0</v>
      </c>
      <c r="HY47">
        <v>0</v>
      </c>
      <c r="HZ47">
        <v>0</v>
      </c>
      <c r="IA47" t="s">
        <v>424</v>
      </c>
      <c r="IB47" t="s">
        <v>425</v>
      </c>
      <c r="IC47" t="s">
        <v>426</v>
      </c>
      <c r="ID47" t="s">
        <v>426</v>
      </c>
      <c r="IE47" t="s">
        <v>426</v>
      </c>
      <c r="IF47" t="s">
        <v>426</v>
      </c>
      <c r="IG47">
        <v>0</v>
      </c>
      <c r="IH47">
        <v>100</v>
      </c>
      <c r="II47">
        <v>100</v>
      </c>
      <c r="IJ47">
        <v>0.462</v>
      </c>
      <c r="IK47">
        <v>0.2256</v>
      </c>
      <c r="IL47">
        <v>-0.3252250553296037</v>
      </c>
      <c r="IM47">
        <v>0.001328113201692861</v>
      </c>
      <c r="IN47">
        <v>1.538283238170363E-06</v>
      </c>
      <c r="IO47">
        <v>-5.795655626708063E-10</v>
      </c>
      <c r="IP47">
        <v>-0.04378744475094339</v>
      </c>
      <c r="IQ47">
        <v>-0.004593102289677449</v>
      </c>
      <c r="IR47">
        <v>0.0008253994458280543</v>
      </c>
      <c r="IS47">
        <v>-7.403632370499484E-06</v>
      </c>
      <c r="IT47">
        <v>2</v>
      </c>
      <c r="IU47">
        <v>1985</v>
      </c>
      <c r="IV47">
        <v>1</v>
      </c>
      <c r="IW47">
        <v>27</v>
      </c>
      <c r="IX47">
        <v>1.9</v>
      </c>
      <c r="IY47">
        <v>1.8</v>
      </c>
      <c r="IZ47">
        <v>1.1145</v>
      </c>
      <c r="JA47">
        <v>2.58179</v>
      </c>
      <c r="JB47">
        <v>1.49658</v>
      </c>
      <c r="JC47">
        <v>2.34375</v>
      </c>
      <c r="JD47">
        <v>1.54907</v>
      </c>
      <c r="JE47">
        <v>2.38647</v>
      </c>
      <c r="JF47">
        <v>33.2887</v>
      </c>
      <c r="JG47">
        <v>15.7694</v>
      </c>
      <c r="JH47">
        <v>18</v>
      </c>
      <c r="JI47">
        <v>483.927</v>
      </c>
      <c r="JJ47">
        <v>491.26</v>
      </c>
      <c r="JK47">
        <v>31.8852</v>
      </c>
      <c r="JL47">
        <v>28.5105</v>
      </c>
      <c r="JM47">
        <v>29.9999</v>
      </c>
      <c r="JN47">
        <v>28.7891</v>
      </c>
      <c r="JO47">
        <v>28.7871</v>
      </c>
      <c r="JP47">
        <v>22.3984</v>
      </c>
      <c r="JQ47">
        <v>19.9679</v>
      </c>
      <c r="JR47">
        <v>63.7329</v>
      </c>
      <c r="JS47">
        <v>31.8195</v>
      </c>
      <c r="JT47">
        <v>420</v>
      </c>
      <c r="JU47">
        <v>24.2562</v>
      </c>
      <c r="JV47">
        <v>102.199</v>
      </c>
      <c r="JW47">
        <v>91.7465</v>
      </c>
    </row>
    <row r="48" spans="1:283">
      <c r="A48">
        <v>30</v>
      </c>
      <c r="B48">
        <v>1761009724</v>
      </c>
      <c r="C48">
        <v>58</v>
      </c>
      <c r="D48" t="s">
        <v>485</v>
      </c>
      <c r="E48" t="s">
        <v>486</v>
      </c>
      <c r="F48">
        <v>5</v>
      </c>
      <c r="G48" t="s">
        <v>419</v>
      </c>
      <c r="H48">
        <v>1761009716</v>
      </c>
      <c r="I48">
        <f>(J48)/1000</f>
        <v>0</v>
      </c>
      <c r="J48">
        <f>1000*DJ48*AH48*(DF48-DG48)/(100*CY48*(1000-AH48*DF48))</f>
        <v>0</v>
      </c>
      <c r="K48">
        <f>DJ48*AH48*(DE48-DD48*(1000-AH48*DG48)/(1000-AH48*DF48))/(100*CY48)</f>
        <v>0</v>
      </c>
      <c r="L48">
        <f>DD48 - IF(AH48&gt;1, K48*CY48*100.0/(AJ48), 0)</f>
        <v>0</v>
      </c>
      <c r="M48">
        <f>((S48-I48/2)*L48-K48)/(S48+I48/2)</f>
        <v>0</v>
      </c>
      <c r="N48">
        <f>M48*(DK48+DL48)/1000.0</f>
        <v>0</v>
      </c>
      <c r="O48">
        <f>(DD48 - IF(AH48&gt;1, K48*CY48*100.0/(AJ48), 0))*(DK48+DL48)/1000.0</f>
        <v>0</v>
      </c>
      <c r="P48">
        <f>2.0/((1/R48-1/Q48)+SIGN(R48)*SQRT((1/R48-1/Q48)*(1/R48-1/Q48) + 4*CZ48/((CZ48+1)*(CZ48+1))*(2*1/R48*1/Q48-1/Q48*1/Q48)))</f>
        <v>0</v>
      </c>
      <c r="Q48">
        <f>IF(LEFT(DA48,1)&lt;&gt;"0",IF(LEFT(DA48,1)="1",3.0,DB48),$D$5+$E$5*(DR48*DK48/($K$5*1000))+$F$5*(DR48*DK48/($K$5*1000))*MAX(MIN(CY48,$J$5),$I$5)*MAX(MIN(CY48,$J$5),$I$5)+$G$5*MAX(MIN(CY48,$J$5),$I$5)*(DR48*DK48/($K$5*1000))+$H$5*(DR48*DK48/($K$5*1000))*(DR48*DK48/($K$5*1000)))</f>
        <v>0</v>
      </c>
      <c r="R48">
        <f>I48*(1000-(1000*0.61365*exp(17.502*V48/(240.97+V48))/(DK48+DL48)+DF48)/2)/(1000*0.61365*exp(17.502*V48/(240.97+V48))/(DK48+DL48)-DF48)</f>
        <v>0</v>
      </c>
      <c r="S48">
        <f>1/((CZ48+1)/(P48/1.6)+1/(Q48/1.37)) + CZ48/((CZ48+1)/(P48/1.6) + CZ48/(Q48/1.37))</f>
        <v>0</v>
      </c>
      <c r="T48">
        <f>(CU48*CX48)</f>
        <v>0</v>
      </c>
      <c r="U48">
        <f>(DM48+(T48+2*0.95*5.67E-8*(((DM48+$B$9)+273)^4-(DM48+273)^4)-44100*I48)/(1.84*29.3*Q48+8*0.95*5.67E-8*(DM48+273)^3))</f>
        <v>0</v>
      </c>
      <c r="V48">
        <f>($C$9*DN48+$D$9*DO48+$E$9*U48)</f>
        <v>0</v>
      </c>
      <c r="W48">
        <f>0.61365*exp(17.502*V48/(240.97+V48))</f>
        <v>0</v>
      </c>
      <c r="X48">
        <f>(Y48/Z48*100)</f>
        <v>0</v>
      </c>
      <c r="Y48">
        <f>DF48*(DK48+DL48)/1000</f>
        <v>0</v>
      </c>
      <c r="Z48">
        <f>0.61365*exp(17.502*DM48/(240.97+DM48))</f>
        <v>0</v>
      </c>
      <c r="AA48">
        <f>(W48-DF48*(DK48+DL48)/1000)</f>
        <v>0</v>
      </c>
      <c r="AB48">
        <f>(-I48*44100)</f>
        <v>0</v>
      </c>
      <c r="AC48">
        <f>2*29.3*Q48*0.92*(DM48-V48)</f>
        <v>0</v>
      </c>
      <c r="AD48">
        <f>2*0.95*5.67E-8*(((DM48+$B$9)+273)^4-(V48+273)^4)</f>
        <v>0</v>
      </c>
      <c r="AE48">
        <f>T48+AD48+AB48+AC48</f>
        <v>0</v>
      </c>
      <c r="AF48">
        <v>0</v>
      </c>
      <c r="AG48">
        <v>0</v>
      </c>
      <c r="AH48">
        <f>IF(AF48*$H$15&gt;=AJ48,1.0,(AJ48/(AJ48-AF48*$H$15)))</f>
        <v>0</v>
      </c>
      <c r="AI48">
        <f>(AH48-1)*100</f>
        <v>0</v>
      </c>
      <c r="AJ48">
        <f>MAX(0,($B$15+$C$15*DR48)/(1+$D$15*DR48)*DK48/(DM48+273)*$E$15)</f>
        <v>0</v>
      </c>
      <c r="AK48" t="s">
        <v>420</v>
      </c>
      <c r="AL48" t="s">
        <v>420</v>
      </c>
      <c r="AM48">
        <v>0</v>
      </c>
      <c r="AN48">
        <v>0</v>
      </c>
      <c r="AO48">
        <f>1-AM48/AN48</f>
        <v>0</v>
      </c>
      <c r="AP48">
        <v>0</v>
      </c>
      <c r="AQ48" t="s">
        <v>420</v>
      </c>
      <c r="AR48" t="s">
        <v>420</v>
      </c>
      <c r="AS48">
        <v>0</v>
      </c>
      <c r="AT48">
        <v>0</v>
      </c>
      <c r="AU48">
        <f>1-AS48/AT48</f>
        <v>0</v>
      </c>
      <c r="AV48">
        <v>0.5</v>
      </c>
      <c r="AW48">
        <f>CV48</f>
        <v>0</v>
      </c>
      <c r="AX48">
        <f>K48</f>
        <v>0</v>
      </c>
      <c r="AY48">
        <f>AU48*AV48*AW48</f>
        <v>0</v>
      </c>
      <c r="AZ48">
        <f>(AX48-AP48)/AW48</f>
        <v>0</v>
      </c>
      <c r="BA48">
        <f>(AN48-AT48)/AT48</f>
        <v>0</v>
      </c>
      <c r="BB48">
        <f>AM48/(AO48+AM48/AT48)</f>
        <v>0</v>
      </c>
      <c r="BC48" t="s">
        <v>420</v>
      </c>
      <c r="BD48">
        <v>0</v>
      </c>
      <c r="BE48">
        <f>IF(BD48&lt;&gt;0, BD48, BB48)</f>
        <v>0</v>
      </c>
      <c r="BF48">
        <f>1-BE48/AT48</f>
        <v>0</v>
      </c>
      <c r="BG48">
        <f>(AT48-AS48)/(AT48-BE48)</f>
        <v>0</v>
      </c>
      <c r="BH48">
        <f>(AN48-AT48)/(AN48-BE48)</f>
        <v>0</v>
      </c>
      <c r="BI48">
        <f>(AT48-AS48)/(AT48-AM48)</f>
        <v>0</v>
      </c>
      <c r="BJ48">
        <f>(AN48-AT48)/(AN48-AM48)</f>
        <v>0</v>
      </c>
      <c r="BK48">
        <f>(BG48*BE48/AS48)</f>
        <v>0</v>
      </c>
      <c r="BL48">
        <f>(1-BK48)</f>
        <v>0</v>
      </c>
      <c r="CU48">
        <f>$B$13*DS48+$C$13*DT48+$F$13*EE48*(1-EH48)</f>
        <v>0</v>
      </c>
      <c r="CV48">
        <f>CU48*CW48</f>
        <v>0</v>
      </c>
      <c r="CW48">
        <f>($B$13*$D$11+$C$13*$D$11+$F$13*((ER48+EJ48)/MAX(ER48+EJ48+ES48, 0.1)*$I$11+ES48/MAX(ER48+EJ48+ES48, 0.1)*$J$11))/($B$13+$C$13+$F$13)</f>
        <v>0</v>
      </c>
      <c r="CX48">
        <f>($B$13*$K$11+$C$13*$K$11+$F$13*((ER48+EJ48)/MAX(ER48+EJ48+ES48, 0.1)*$P$11+ES48/MAX(ER48+EJ48+ES48, 0.1)*$Q$11))/($B$13+$C$13+$F$13)</f>
        <v>0</v>
      </c>
      <c r="CY48">
        <v>5.9</v>
      </c>
      <c r="CZ48">
        <v>0.5</v>
      </c>
      <c r="DA48" t="s">
        <v>421</v>
      </c>
      <c r="DB48">
        <v>2</v>
      </c>
      <c r="DC48">
        <v>1761009716</v>
      </c>
      <c r="DD48">
        <v>421.1198333333334</v>
      </c>
      <c r="DE48">
        <v>419.9653750000001</v>
      </c>
      <c r="DF48">
        <v>24.51577083333333</v>
      </c>
      <c r="DG48">
        <v>24.35393333333333</v>
      </c>
      <c r="DH48">
        <v>420.657375</v>
      </c>
      <c r="DI48">
        <v>24.29023333333333</v>
      </c>
      <c r="DJ48">
        <v>500.0219166666666</v>
      </c>
      <c r="DK48">
        <v>90.46745</v>
      </c>
      <c r="DL48">
        <v>0.03624935416666666</v>
      </c>
      <c r="DM48">
        <v>30.76305416666667</v>
      </c>
      <c r="DN48">
        <v>30.164525</v>
      </c>
      <c r="DO48">
        <v>999.9</v>
      </c>
      <c r="DP48">
        <v>0</v>
      </c>
      <c r="DQ48">
        <v>0</v>
      </c>
      <c r="DR48">
        <v>10004.55291666667</v>
      </c>
      <c r="DS48">
        <v>0</v>
      </c>
      <c r="DT48">
        <v>0.242856</v>
      </c>
      <c r="DU48">
        <v>1.154469583333333</v>
      </c>
      <c r="DV48">
        <v>431.7033333333334</v>
      </c>
      <c r="DW48">
        <v>430.4484583333333</v>
      </c>
      <c r="DX48">
        <v>0.1618395291666667</v>
      </c>
      <c r="DY48">
        <v>419.9653750000001</v>
      </c>
      <c r="DZ48">
        <v>24.35393333333333</v>
      </c>
      <c r="EA48">
        <v>2.217879166666667</v>
      </c>
      <c r="EB48">
        <v>2.20323875</v>
      </c>
      <c r="EC48">
        <v>19.09205</v>
      </c>
      <c r="ED48">
        <v>18.9858625</v>
      </c>
      <c r="EE48">
        <v>0.00500078</v>
      </c>
      <c r="EF48">
        <v>0</v>
      </c>
      <c r="EG48">
        <v>0</v>
      </c>
      <c r="EH48">
        <v>0</v>
      </c>
      <c r="EI48">
        <v>1125.120833333333</v>
      </c>
      <c r="EJ48">
        <v>0.00500078</v>
      </c>
      <c r="EK48">
        <v>-14.57916666666667</v>
      </c>
      <c r="EL48">
        <v>-0.5750000000000001</v>
      </c>
      <c r="EM48">
        <v>35.87995833333333</v>
      </c>
      <c r="EN48">
        <v>40.778375</v>
      </c>
      <c r="EO48">
        <v>38.84866666666667</v>
      </c>
      <c r="EP48">
        <v>41.68466666666666</v>
      </c>
      <c r="EQ48">
        <v>39.150875</v>
      </c>
      <c r="ER48">
        <v>0</v>
      </c>
      <c r="ES48">
        <v>0</v>
      </c>
      <c r="ET48">
        <v>0</v>
      </c>
      <c r="EU48">
        <v>1761009723.1</v>
      </c>
      <c r="EV48">
        <v>0</v>
      </c>
      <c r="EW48">
        <v>1124.836</v>
      </c>
      <c r="EX48">
        <v>-4.738461938081068</v>
      </c>
      <c r="EY48">
        <v>-36.90769188987198</v>
      </c>
      <c r="EZ48">
        <v>-13.676</v>
      </c>
      <c r="FA48">
        <v>15</v>
      </c>
      <c r="FB48">
        <v>1761009612</v>
      </c>
      <c r="FC48" t="s">
        <v>422</v>
      </c>
      <c r="FD48">
        <v>1761009608</v>
      </c>
      <c r="FE48">
        <v>1761009612</v>
      </c>
      <c r="FF48">
        <v>1</v>
      </c>
      <c r="FG48">
        <v>-0.999</v>
      </c>
      <c r="FH48">
        <v>-0.023</v>
      </c>
      <c r="FI48">
        <v>0.46</v>
      </c>
      <c r="FJ48">
        <v>0.202</v>
      </c>
      <c r="FK48">
        <v>420</v>
      </c>
      <c r="FL48">
        <v>23</v>
      </c>
      <c r="FM48">
        <v>0.45</v>
      </c>
      <c r="FN48">
        <v>0.14</v>
      </c>
      <c r="FO48">
        <v>1.126068414634146</v>
      </c>
      <c r="FP48">
        <v>0.7256230662020899</v>
      </c>
      <c r="FQ48">
        <v>0.08332446491496159</v>
      </c>
      <c r="FR48">
        <v>0</v>
      </c>
      <c r="FS48">
        <v>1124.670588235294</v>
      </c>
      <c r="FT48">
        <v>2.47822746007571</v>
      </c>
      <c r="FU48">
        <v>6.455482367349135</v>
      </c>
      <c r="FV48">
        <v>0</v>
      </c>
      <c r="FW48">
        <v>0.1299275934146341</v>
      </c>
      <c r="FX48">
        <v>0.7309349297560974</v>
      </c>
      <c r="FY48">
        <v>0.07418967527209974</v>
      </c>
      <c r="FZ48">
        <v>0</v>
      </c>
      <c r="GA48">
        <v>0</v>
      </c>
      <c r="GB48">
        <v>3</v>
      </c>
      <c r="GC48" t="s">
        <v>423</v>
      </c>
      <c r="GD48">
        <v>3.10988</v>
      </c>
      <c r="GE48">
        <v>2.72758</v>
      </c>
      <c r="GF48">
        <v>0.0881533</v>
      </c>
      <c r="GG48">
        <v>0.0880766</v>
      </c>
      <c r="GH48">
        <v>0.109796</v>
      </c>
      <c r="GI48">
        <v>0.110302</v>
      </c>
      <c r="GJ48">
        <v>23904.7</v>
      </c>
      <c r="GK48">
        <v>21734.7</v>
      </c>
      <c r="GL48">
        <v>26775.8</v>
      </c>
      <c r="GM48">
        <v>24044</v>
      </c>
      <c r="GN48">
        <v>38087</v>
      </c>
      <c r="GO48">
        <v>31585.5</v>
      </c>
      <c r="GP48">
        <v>46734.7</v>
      </c>
      <c r="GQ48">
        <v>38044.9</v>
      </c>
      <c r="GR48">
        <v>1.88295</v>
      </c>
      <c r="GS48">
        <v>1.8495</v>
      </c>
      <c r="GT48">
        <v>0.126179</v>
      </c>
      <c r="GU48">
        <v>0</v>
      </c>
      <c r="GV48">
        <v>28.1177</v>
      </c>
      <c r="GW48">
        <v>999.9</v>
      </c>
      <c r="GX48">
        <v>56.7</v>
      </c>
      <c r="GY48">
        <v>31</v>
      </c>
      <c r="GZ48">
        <v>28.2772</v>
      </c>
      <c r="HA48">
        <v>61.57</v>
      </c>
      <c r="HB48">
        <v>21.0737</v>
      </c>
      <c r="HC48">
        <v>1</v>
      </c>
      <c r="HD48">
        <v>0.0992378</v>
      </c>
      <c r="HE48">
        <v>-1.37713</v>
      </c>
      <c r="HF48">
        <v>20.3316</v>
      </c>
      <c r="HG48">
        <v>5.21444</v>
      </c>
      <c r="HH48">
        <v>11.98</v>
      </c>
      <c r="HI48">
        <v>4.96475</v>
      </c>
      <c r="HJ48">
        <v>3.27523</v>
      </c>
      <c r="HK48">
        <v>9999</v>
      </c>
      <c r="HL48">
        <v>9999</v>
      </c>
      <c r="HM48">
        <v>9999</v>
      </c>
      <c r="HN48">
        <v>999.9</v>
      </c>
      <c r="HO48">
        <v>1.86371</v>
      </c>
      <c r="HP48">
        <v>1.85977</v>
      </c>
      <c r="HQ48">
        <v>1.85806</v>
      </c>
      <c r="HR48">
        <v>1.85944</v>
      </c>
      <c r="HS48">
        <v>1.85959</v>
      </c>
      <c r="HT48">
        <v>1.85806</v>
      </c>
      <c r="HU48">
        <v>1.85715</v>
      </c>
      <c r="HV48">
        <v>1.85211</v>
      </c>
      <c r="HW48">
        <v>0</v>
      </c>
      <c r="HX48">
        <v>0</v>
      </c>
      <c r="HY48">
        <v>0</v>
      </c>
      <c r="HZ48">
        <v>0</v>
      </c>
      <c r="IA48" t="s">
        <v>424</v>
      </c>
      <c r="IB48" t="s">
        <v>425</v>
      </c>
      <c r="IC48" t="s">
        <v>426</v>
      </c>
      <c r="ID48" t="s">
        <v>426</v>
      </c>
      <c r="IE48" t="s">
        <v>426</v>
      </c>
      <c r="IF48" t="s">
        <v>426</v>
      </c>
      <c r="IG48">
        <v>0</v>
      </c>
      <c r="IH48">
        <v>100</v>
      </c>
      <c r="II48">
        <v>100</v>
      </c>
      <c r="IJ48">
        <v>0.462</v>
      </c>
      <c r="IK48">
        <v>0.2256</v>
      </c>
      <c r="IL48">
        <v>-0.3252250553296037</v>
      </c>
      <c r="IM48">
        <v>0.001328113201692861</v>
      </c>
      <c r="IN48">
        <v>1.538283238170363E-06</v>
      </c>
      <c r="IO48">
        <v>-5.795655626708063E-10</v>
      </c>
      <c r="IP48">
        <v>-0.04378744475094339</v>
      </c>
      <c r="IQ48">
        <v>-0.004593102289677449</v>
      </c>
      <c r="IR48">
        <v>0.0008253994458280543</v>
      </c>
      <c r="IS48">
        <v>-7.403632370499484E-06</v>
      </c>
      <c r="IT48">
        <v>2</v>
      </c>
      <c r="IU48">
        <v>1985</v>
      </c>
      <c r="IV48">
        <v>1</v>
      </c>
      <c r="IW48">
        <v>27</v>
      </c>
      <c r="IX48">
        <v>1.9</v>
      </c>
      <c r="IY48">
        <v>1.9</v>
      </c>
      <c r="IZ48">
        <v>1.1145</v>
      </c>
      <c r="JA48">
        <v>2.57202</v>
      </c>
      <c r="JB48">
        <v>1.49658</v>
      </c>
      <c r="JC48">
        <v>2.34497</v>
      </c>
      <c r="JD48">
        <v>1.54907</v>
      </c>
      <c r="JE48">
        <v>2.4585</v>
      </c>
      <c r="JF48">
        <v>33.2887</v>
      </c>
      <c r="JG48">
        <v>15.7781</v>
      </c>
      <c r="JH48">
        <v>18</v>
      </c>
      <c r="JI48">
        <v>483.816</v>
      </c>
      <c r="JJ48">
        <v>491.464</v>
      </c>
      <c r="JK48">
        <v>31.8183</v>
      </c>
      <c r="JL48">
        <v>28.5094</v>
      </c>
      <c r="JM48">
        <v>29.9998</v>
      </c>
      <c r="JN48">
        <v>28.7878</v>
      </c>
      <c r="JO48">
        <v>28.7859</v>
      </c>
      <c r="JP48">
        <v>22.3992</v>
      </c>
      <c r="JQ48">
        <v>19.9679</v>
      </c>
      <c r="JR48">
        <v>63.7329</v>
      </c>
      <c r="JS48">
        <v>31.653</v>
      </c>
      <c r="JT48">
        <v>420</v>
      </c>
      <c r="JU48">
        <v>24.2562</v>
      </c>
      <c r="JV48">
        <v>102.199</v>
      </c>
      <c r="JW48">
        <v>91.7457</v>
      </c>
    </row>
    <row r="49" spans="1:283">
      <c r="A49">
        <v>31</v>
      </c>
      <c r="B49">
        <v>1761009852</v>
      </c>
      <c r="C49">
        <v>186</v>
      </c>
      <c r="D49" t="s">
        <v>487</v>
      </c>
      <c r="E49" t="s">
        <v>488</v>
      </c>
      <c r="F49">
        <v>5</v>
      </c>
      <c r="G49" t="s">
        <v>489</v>
      </c>
      <c r="H49">
        <v>1761009844</v>
      </c>
      <c r="I49">
        <f>(J49)/1000</f>
        <v>0</v>
      </c>
      <c r="J49">
        <f>1000*DJ49*AH49*(DF49-DG49)/(100*CY49*(1000-AH49*DF49))</f>
        <v>0</v>
      </c>
      <c r="K49">
        <f>DJ49*AH49*(DE49-DD49*(1000-AH49*DG49)/(1000-AH49*DF49))/(100*CY49)</f>
        <v>0</v>
      </c>
      <c r="L49">
        <f>DD49 - IF(AH49&gt;1, K49*CY49*100.0/(AJ49), 0)</f>
        <v>0</v>
      </c>
      <c r="M49">
        <f>((S49-I49/2)*L49-K49)/(S49+I49/2)</f>
        <v>0</v>
      </c>
      <c r="N49">
        <f>M49*(DK49+DL49)/1000.0</f>
        <v>0</v>
      </c>
      <c r="O49">
        <f>(DD49 - IF(AH49&gt;1, K49*CY49*100.0/(AJ49), 0))*(DK49+DL49)/1000.0</f>
        <v>0</v>
      </c>
      <c r="P49">
        <f>2.0/((1/R49-1/Q49)+SIGN(R49)*SQRT((1/R49-1/Q49)*(1/R49-1/Q49) + 4*CZ49/((CZ49+1)*(CZ49+1))*(2*1/R49*1/Q49-1/Q49*1/Q49)))</f>
        <v>0</v>
      </c>
      <c r="Q49">
        <f>IF(LEFT(DA49,1)&lt;&gt;"0",IF(LEFT(DA49,1)="1",3.0,DB49),$D$5+$E$5*(DR49*DK49/($K$5*1000))+$F$5*(DR49*DK49/($K$5*1000))*MAX(MIN(CY49,$J$5),$I$5)*MAX(MIN(CY49,$J$5),$I$5)+$G$5*MAX(MIN(CY49,$J$5),$I$5)*(DR49*DK49/($K$5*1000))+$H$5*(DR49*DK49/($K$5*1000))*(DR49*DK49/($K$5*1000)))</f>
        <v>0</v>
      </c>
      <c r="R49">
        <f>I49*(1000-(1000*0.61365*exp(17.502*V49/(240.97+V49))/(DK49+DL49)+DF49)/2)/(1000*0.61365*exp(17.502*V49/(240.97+V49))/(DK49+DL49)-DF49)</f>
        <v>0</v>
      </c>
      <c r="S49">
        <f>1/((CZ49+1)/(P49/1.6)+1/(Q49/1.37)) + CZ49/((CZ49+1)/(P49/1.6) + CZ49/(Q49/1.37))</f>
        <v>0</v>
      </c>
      <c r="T49">
        <f>(CU49*CX49)</f>
        <v>0</v>
      </c>
      <c r="U49">
        <f>(DM49+(T49+2*0.95*5.67E-8*(((DM49+$B$9)+273)^4-(DM49+273)^4)-44100*I49)/(1.84*29.3*Q49+8*0.95*5.67E-8*(DM49+273)^3))</f>
        <v>0</v>
      </c>
      <c r="V49">
        <f>($C$9*DN49+$D$9*DO49+$E$9*U49)</f>
        <v>0</v>
      </c>
      <c r="W49">
        <f>0.61365*exp(17.502*V49/(240.97+V49))</f>
        <v>0</v>
      </c>
      <c r="X49">
        <f>(Y49/Z49*100)</f>
        <v>0</v>
      </c>
      <c r="Y49">
        <f>DF49*(DK49+DL49)/1000</f>
        <v>0</v>
      </c>
      <c r="Z49">
        <f>0.61365*exp(17.502*DM49/(240.97+DM49))</f>
        <v>0</v>
      </c>
      <c r="AA49">
        <f>(W49-DF49*(DK49+DL49)/1000)</f>
        <v>0</v>
      </c>
      <c r="AB49">
        <f>(-I49*44100)</f>
        <v>0</v>
      </c>
      <c r="AC49">
        <f>2*29.3*Q49*0.92*(DM49-V49)</f>
        <v>0</v>
      </c>
      <c r="AD49">
        <f>2*0.95*5.67E-8*(((DM49+$B$9)+273)^4-(V49+273)^4)</f>
        <v>0</v>
      </c>
      <c r="AE49">
        <f>T49+AD49+AB49+AC49</f>
        <v>0</v>
      </c>
      <c r="AF49">
        <v>0</v>
      </c>
      <c r="AG49">
        <v>0</v>
      </c>
      <c r="AH49">
        <f>IF(AF49*$H$15&gt;=AJ49,1.0,(AJ49/(AJ49-AF49*$H$15)))</f>
        <v>0</v>
      </c>
      <c r="AI49">
        <f>(AH49-1)*100</f>
        <v>0</v>
      </c>
      <c r="AJ49">
        <f>MAX(0,($B$15+$C$15*DR49)/(1+$D$15*DR49)*DK49/(DM49+273)*$E$15)</f>
        <v>0</v>
      </c>
      <c r="AK49" t="s">
        <v>420</v>
      </c>
      <c r="AL49" t="s">
        <v>420</v>
      </c>
      <c r="AM49">
        <v>0</v>
      </c>
      <c r="AN49">
        <v>0</v>
      </c>
      <c r="AO49">
        <f>1-AM49/AN49</f>
        <v>0</v>
      </c>
      <c r="AP49">
        <v>0</v>
      </c>
      <c r="AQ49" t="s">
        <v>420</v>
      </c>
      <c r="AR49" t="s">
        <v>420</v>
      </c>
      <c r="AS49">
        <v>0</v>
      </c>
      <c r="AT49">
        <v>0</v>
      </c>
      <c r="AU49">
        <f>1-AS49/AT49</f>
        <v>0</v>
      </c>
      <c r="AV49">
        <v>0.5</v>
      </c>
      <c r="AW49">
        <f>CV49</f>
        <v>0</v>
      </c>
      <c r="AX49">
        <f>K49</f>
        <v>0</v>
      </c>
      <c r="AY49">
        <f>AU49*AV49*AW49</f>
        <v>0</v>
      </c>
      <c r="AZ49">
        <f>(AX49-AP49)/AW49</f>
        <v>0</v>
      </c>
      <c r="BA49">
        <f>(AN49-AT49)/AT49</f>
        <v>0</v>
      </c>
      <c r="BB49">
        <f>AM49/(AO49+AM49/AT49)</f>
        <v>0</v>
      </c>
      <c r="BC49" t="s">
        <v>420</v>
      </c>
      <c r="BD49">
        <v>0</v>
      </c>
      <c r="BE49">
        <f>IF(BD49&lt;&gt;0, BD49, BB49)</f>
        <v>0</v>
      </c>
      <c r="BF49">
        <f>1-BE49/AT49</f>
        <v>0</v>
      </c>
      <c r="BG49">
        <f>(AT49-AS49)/(AT49-BE49)</f>
        <v>0</v>
      </c>
      <c r="BH49">
        <f>(AN49-AT49)/(AN49-BE49)</f>
        <v>0</v>
      </c>
      <c r="BI49">
        <f>(AT49-AS49)/(AT49-AM49)</f>
        <v>0</v>
      </c>
      <c r="BJ49">
        <f>(AN49-AT49)/(AN49-AM49)</f>
        <v>0</v>
      </c>
      <c r="BK49">
        <f>(BG49*BE49/AS49)</f>
        <v>0</v>
      </c>
      <c r="BL49">
        <f>(1-BK49)</f>
        <v>0</v>
      </c>
      <c r="CU49">
        <f>$B$13*DS49+$C$13*DT49+$F$13*EE49*(1-EH49)</f>
        <v>0</v>
      </c>
      <c r="CV49">
        <f>CU49*CW49</f>
        <v>0</v>
      </c>
      <c r="CW49">
        <f>($B$13*$D$11+$C$13*$D$11+$F$13*((ER49+EJ49)/MAX(ER49+EJ49+ES49, 0.1)*$I$11+ES49/MAX(ER49+EJ49+ES49, 0.1)*$J$11))/($B$13+$C$13+$F$13)</f>
        <v>0</v>
      </c>
      <c r="CX49">
        <f>($B$13*$K$11+$C$13*$K$11+$F$13*((ER49+EJ49)/MAX(ER49+EJ49+ES49, 0.1)*$P$11+ES49/MAX(ER49+EJ49+ES49, 0.1)*$Q$11))/($B$13+$C$13+$F$13)</f>
        <v>0</v>
      </c>
      <c r="CY49">
        <v>1.65</v>
      </c>
      <c r="CZ49">
        <v>0.5</v>
      </c>
      <c r="DA49" t="s">
        <v>421</v>
      </c>
      <c r="DB49">
        <v>2</v>
      </c>
      <c r="DC49">
        <v>1761009844</v>
      </c>
      <c r="DD49">
        <v>420.7350000000001</v>
      </c>
      <c r="DE49">
        <v>419.603129032258</v>
      </c>
      <c r="DF49">
        <v>23.02688387096774</v>
      </c>
      <c r="DG49">
        <v>23.52242580645162</v>
      </c>
      <c r="DH49">
        <v>420.491741935484</v>
      </c>
      <c r="DI49">
        <v>22.84254193548387</v>
      </c>
      <c r="DJ49">
        <v>499.9956129032258</v>
      </c>
      <c r="DK49">
        <v>90.47163548387098</v>
      </c>
      <c r="DL49">
        <v>0.03572723225806452</v>
      </c>
      <c r="DM49">
        <v>29.88031290322581</v>
      </c>
      <c r="DN49">
        <v>29.91213870967742</v>
      </c>
      <c r="DO49">
        <v>999.9000000000003</v>
      </c>
      <c r="DP49">
        <v>0</v>
      </c>
      <c r="DQ49">
        <v>0</v>
      </c>
      <c r="DR49">
        <v>9999.864838709678</v>
      </c>
      <c r="DS49">
        <v>0</v>
      </c>
      <c r="DT49">
        <v>0.2428559999999999</v>
      </c>
      <c r="DU49">
        <v>1.131861451612903</v>
      </c>
      <c r="DV49">
        <v>430.6514516129032</v>
      </c>
      <c r="DW49">
        <v>429.7110322580646</v>
      </c>
      <c r="DX49">
        <v>-0.4955312258064516</v>
      </c>
      <c r="DY49">
        <v>419.603129032258</v>
      </c>
      <c r="DZ49">
        <v>23.52242580645162</v>
      </c>
      <c r="EA49">
        <v>2.08327935483871</v>
      </c>
      <c r="EB49">
        <v>2.128111290322581</v>
      </c>
      <c r="EC49">
        <v>18.09091290322581</v>
      </c>
      <c r="ED49">
        <v>18.43036129032258</v>
      </c>
      <c r="EE49">
        <v>0.005000780000000002</v>
      </c>
      <c r="EF49">
        <v>0</v>
      </c>
      <c r="EG49">
        <v>0</v>
      </c>
      <c r="EH49">
        <v>0</v>
      </c>
      <c r="EI49">
        <v>212.1709677419355</v>
      </c>
      <c r="EJ49">
        <v>0.005000780000000002</v>
      </c>
      <c r="EK49">
        <v>-15.74838709677419</v>
      </c>
      <c r="EL49">
        <v>-0.7193548387096773</v>
      </c>
      <c r="EM49">
        <v>35.14090322580645</v>
      </c>
      <c r="EN49">
        <v>38.3122258064516</v>
      </c>
      <c r="EO49">
        <v>37.06032258064516</v>
      </c>
      <c r="EP49">
        <v>38.38883870967741</v>
      </c>
      <c r="EQ49">
        <v>37.64083870967741</v>
      </c>
      <c r="ER49">
        <v>0</v>
      </c>
      <c r="ES49">
        <v>0</v>
      </c>
      <c r="ET49">
        <v>0</v>
      </c>
      <c r="EU49">
        <v>1761009850.9</v>
      </c>
      <c r="EV49">
        <v>0</v>
      </c>
      <c r="EW49">
        <v>212.9846153846154</v>
      </c>
      <c r="EX49">
        <v>4.929914595290269</v>
      </c>
      <c r="EY49">
        <v>-3.254700754965311</v>
      </c>
      <c r="EZ49">
        <v>-16.07692307692308</v>
      </c>
      <c r="FA49">
        <v>15</v>
      </c>
      <c r="FB49">
        <v>1761009757.5</v>
      </c>
      <c r="FC49" t="s">
        <v>490</v>
      </c>
      <c r="FD49">
        <v>1761009751.5</v>
      </c>
      <c r="FE49">
        <v>1761009757.5</v>
      </c>
      <c r="FF49">
        <v>2</v>
      </c>
      <c r="FG49">
        <v>-0.219</v>
      </c>
      <c r="FH49">
        <v>-0.008999999999999999</v>
      </c>
      <c r="FI49">
        <v>0.241</v>
      </c>
      <c r="FJ49">
        <v>0.21</v>
      </c>
      <c r="FK49">
        <v>420</v>
      </c>
      <c r="FL49">
        <v>24</v>
      </c>
      <c r="FM49">
        <v>0.48</v>
      </c>
      <c r="FN49">
        <v>0.04</v>
      </c>
      <c r="FO49">
        <v>1.557468625</v>
      </c>
      <c r="FP49">
        <v>-9.101948589118203</v>
      </c>
      <c r="FQ49">
        <v>0.8939557165597938</v>
      </c>
      <c r="FR49">
        <v>0</v>
      </c>
      <c r="FS49">
        <v>212.2676470588235</v>
      </c>
      <c r="FT49">
        <v>0.7807486262018644</v>
      </c>
      <c r="FU49">
        <v>7.861960561808521</v>
      </c>
      <c r="FV49">
        <v>1</v>
      </c>
      <c r="FW49">
        <v>-0.5184294</v>
      </c>
      <c r="FX49">
        <v>0.4515650206379003</v>
      </c>
      <c r="FY49">
        <v>0.09947659412540219</v>
      </c>
      <c r="FZ49">
        <v>0</v>
      </c>
      <c r="GA49">
        <v>1</v>
      </c>
      <c r="GB49">
        <v>3</v>
      </c>
      <c r="GC49" t="s">
        <v>459</v>
      </c>
      <c r="GD49">
        <v>3.10949</v>
      </c>
      <c r="GE49">
        <v>2.72754</v>
      </c>
      <c r="GF49">
        <v>0.0880827</v>
      </c>
      <c r="GG49">
        <v>0.0881039</v>
      </c>
      <c r="GH49">
        <v>0.106552</v>
      </c>
      <c r="GI49">
        <v>0.108353</v>
      </c>
      <c r="GJ49">
        <v>23906.8</v>
      </c>
      <c r="GK49">
        <v>21728.5</v>
      </c>
      <c r="GL49">
        <v>26776.1</v>
      </c>
      <c r="GM49">
        <v>24037.8</v>
      </c>
      <c r="GN49">
        <v>38227.6</v>
      </c>
      <c r="GO49">
        <v>31643.7</v>
      </c>
      <c r="GP49">
        <v>46734.9</v>
      </c>
      <c r="GQ49">
        <v>38031.1</v>
      </c>
      <c r="GR49">
        <v>1.8828</v>
      </c>
      <c r="GS49">
        <v>1.84945</v>
      </c>
      <c r="GT49">
        <v>0.108153</v>
      </c>
      <c r="GU49">
        <v>0</v>
      </c>
      <c r="GV49">
        <v>28.262</v>
      </c>
      <c r="GW49">
        <v>999.9</v>
      </c>
      <c r="GX49">
        <v>57.4</v>
      </c>
      <c r="GY49">
        <v>30.9</v>
      </c>
      <c r="GZ49">
        <v>28.46</v>
      </c>
      <c r="HA49">
        <v>61.25</v>
      </c>
      <c r="HB49">
        <v>21.3782</v>
      </c>
      <c r="HC49">
        <v>1</v>
      </c>
      <c r="HD49">
        <v>0.0971062</v>
      </c>
      <c r="HE49">
        <v>-2.79754</v>
      </c>
      <c r="HF49">
        <v>20.3109</v>
      </c>
      <c r="HG49">
        <v>5.21879</v>
      </c>
      <c r="HH49">
        <v>11.98</v>
      </c>
      <c r="HI49">
        <v>4.96425</v>
      </c>
      <c r="HJ49">
        <v>3.27523</v>
      </c>
      <c r="HK49">
        <v>9999</v>
      </c>
      <c r="HL49">
        <v>9999</v>
      </c>
      <c r="HM49">
        <v>9999</v>
      </c>
      <c r="HN49">
        <v>999.9</v>
      </c>
      <c r="HO49">
        <v>1.86371</v>
      </c>
      <c r="HP49">
        <v>1.85975</v>
      </c>
      <c r="HQ49">
        <v>1.85806</v>
      </c>
      <c r="HR49">
        <v>1.85944</v>
      </c>
      <c r="HS49">
        <v>1.85959</v>
      </c>
      <c r="HT49">
        <v>1.85806</v>
      </c>
      <c r="HU49">
        <v>1.85715</v>
      </c>
      <c r="HV49">
        <v>1.85211</v>
      </c>
      <c r="HW49">
        <v>0</v>
      </c>
      <c r="HX49">
        <v>0</v>
      </c>
      <c r="HY49">
        <v>0</v>
      </c>
      <c r="HZ49">
        <v>0</v>
      </c>
      <c r="IA49" t="s">
        <v>424</v>
      </c>
      <c r="IB49" t="s">
        <v>425</v>
      </c>
      <c r="IC49" t="s">
        <v>426</v>
      </c>
      <c r="ID49" t="s">
        <v>426</v>
      </c>
      <c r="IE49" t="s">
        <v>426</v>
      </c>
      <c r="IF49" t="s">
        <v>426</v>
      </c>
      <c r="IG49">
        <v>0</v>
      </c>
      <c r="IH49">
        <v>100</v>
      </c>
      <c r="II49">
        <v>100</v>
      </c>
      <c r="IJ49">
        <v>0.242</v>
      </c>
      <c r="IK49">
        <v>0.1936</v>
      </c>
      <c r="IL49">
        <v>-0.5440576699997581</v>
      </c>
      <c r="IM49">
        <v>0.001328113201692861</v>
      </c>
      <c r="IN49">
        <v>1.538283238170363E-06</v>
      </c>
      <c r="IO49">
        <v>-5.795655626708063E-10</v>
      </c>
      <c r="IP49">
        <v>-0.05318808840018373</v>
      </c>
      <c r="IQ49">
        <v>-0.004593102289677449</v>
      </c>
      <c r="IR49">
        <v>0.0008253994458280543</v>
      </c>
      <c r="IS49">
        <v>-7.403632370499484E-06</v>
      </c>
      <c r="IT49">
        <v>2</v>
      </c>
      <c r="IU49">
        <v>1985</v>
      </c>
      <c r="IV49">
        <v>1</v>
      </c>
      <c r="IW49">
        <v>27</v>
      </c>
      <c r="IX49">
        <v>1.7</v>
      </c>
      <c r="IY49">
        <v>1.6</v>
      </c>
      <c r="IZ49">
        <v>1.11816</v>
      </c>
      <c r="JA49">
        <v>2.58911</v>
      </c>
      <c r="JB49">
        <v>1.49658</v>
      </c>
      <c r="JC49">
        <v>2.34497</v>
      </c>
      <c r="JD49">
        <v>1.54907</v>
      </c>
      <c r="JE49">
        <v>2.36084</v>
      </c>
      <c r="JF49">
        <v>33.2887</v>
      </c>
      <c r="JG49">
        <v>15.7169</v>
      </c>
      <c r="JH49">
        <v>18</v>
      </c>
      <c r="JI49">
        <v>483.251</v>
      </c>
      <c r="JJ49">
        <v>490.841</v>
      </c>
      <c r="JK49">
        <v>32.5989</v>
      </c>
      <c r="JL49">
        <v>28.488</v>
      </c>
      <c r="JM49">
        <v>29.9992</v>
      </c>
      <c r="JN49">
        <v>28.7248</v>
      </c>
      <c r="JO49">
        <v>28.7151</v>
      </c>
      <c r="JP49">
        <v>22.4907</v>
      </c>
      <c r="JQ49">
        <v>22.8344</v>
      </c>
      <c r="JR49">
        <v>63.8423</v>
      </c>
      <c r="JS49">
        <v>32.5514</v>
      </c>
      <c r="JT49">
        <v>420</v>
      </c>
      <c r="JU49">
        <v>23.3951</v>
      </c>
      <c r="JV49">
        <v>102.2</v>
      </c>
      <c r="JW49">
        <v>91.7162</v>
      </c>
    </row>
    <row r="50" spans="1:283">
      <c r="A50">
        <v>32</v>
      </c>
      <c r="B50">
        <v>1761009854</v>
      </c>
      <c r="C50">
        <v>188</v>
      </c>
      <c r="D50" t="s">
        <v>491</v>
      </c>
      <c r="E50" t="s">
        <v>492</v>
      </c>
      <c r="F50">
        <v>5</v>
      </c>
      <c r="G50" t="s">
        <v>489</v>
      </c>
      <c r="H50">
        <v>1761009846.051724</v>
      </c>
      <c r="I50">
        <f>(J50)/1000</f>
        <v>0</v>
      </c>
      <c r="J50">
        <f>1000*DJ50*AH50*(DF50-DG50)/(100*CY50*(1000-AH50*DF50))</f>
        <v>0</v>
      </c>
      <c r="K50">
        <f>DJ50*AH50*(DE50-DD50*(1000-AH50*DG50)/(1000-AH50*DF50))/(100*CY50)</f>
        <v>0</v>
      </c>
      <c r="L50">
        <f>DD50 - IF(AH50&gt;1, K50*CY50*100.0/(AJ50), 0)</f>
        <v>0</v>
      </c>
      <c r="M50">
        <f>((S50-I50/2)*L50-K50)/(S50+I50/2)</f>
        <v>0</v>
      </c>
      <c r="N50">
        <f>M50*(DK50+DL50)/1000.0</f>
        <v>0</v>
      </c>
      <c r="O50">
        <f>(DD50 - IF(AH50&gt;1, K50*CY50*100.0/(AJ50), 0))*(DK50+DL50)/1000.0</f>
        <v>0</v>
      </c>
      <c r="P50">
        <f>2.0/((1/R50-1/Q50)+SIGN(R50)*SQRT((1/R50-1/Q50)*(1/R50-1/Q50) + 4*CZ50/((CZ50+1)*(CZ50+1))*(2*1/R50*1/Q50-1/Q50*1/Q50)))</f>
        <v>0</v>
      </c>
      <c r="Q50">
        <f>IF(LEFT(DA50,1)&lt;&gt;"0",IF(LEFT(DA50,1)="1",3.0,DB50),$D$5+$E$5*(DR50*DK50/($K$5*1000))+$F$5*(DR50*DK50/($K$5*1000))*MAX(MIN(CY50,$J$5),$I$5)*MAX(MIN(CY50,$J$5),$I$5)+$G$5*MAX(MIN(CY50,$J$5),$I$5)*(DR50*DK50/($K$5*1000))+$H$5*(DR50*DK50/($K$5*1000))*(DR50*DK50/($K$5*1000)))</f>
        <v>0</v>
      </c>
      <c r="R50">
        <f>I50*(1000-(1000*0.61365*exp(17.502*V50/(240.97+V50))/(DK50+DL50)+DF50)/2)/(1000*0.61365*exp(17.502*V50/(240.97+V50))/(DK50+DL50)-DF50)</f>
        <v>0</v>
      </c>
      <c r="S50">
        <f>1/((CZ50+1)/(P50/1.6)+1/(Q50/1.37)) + CZ50/((CZ50+1)/(P50/1.6) + CZ50/(Q50/1.37))</f>
        <v>0</v>
      </c>
      <c r="T50">
        <f>(CU50*CX50)</f>
        <v>0</v>
      </c>
      <c r="U50">
        <f>(DM50+(T50+2*0.95*5.67E-8*(((DM50+$B$9)+273)^4-(DM50+273)^4)-44100*I50)/(1.84*29.3*Q50+8*0.95*5.67E-8*(DM50+273)^3))</f>
        <v>0</v>
      </c>
      <c r="V50">
        <f>($C$9*DN50+$D$9*DO50+$E$9*U50)</f>
        <v>0</v>
      </c>
      <c r="W50">
        <f>0.61365*exp(17.502*V50/(240.97+V50))</f>
        <v>0</v>
      </c>
      <c r="X50">
        <f>(Y50/Z50*100)</f>
        <v>0</v>
      </c>
      <c r="Y50">
        <f>DF50*(DK50+DL50)/1000</f>
        <v>0</v>
      </c>
      <c r="Z50">
        <f>0.61365*exp(17.502*DM50/(240.97+DM50))</f>
        <v>0</v>
      </c>
      <c r="AA50">
        <f>(W50-DF50*(DK50+DL50)/1000)</f>
        <v>0</v>
      </c>
      <c r="AB50">
        <f>(-I50*44100)</f>
        <v>0</v>
      </c>
      <c r="AC50">
        <f>2*29.3*Q50*0.92*(DM50-V50)</f>
        <v>0</v>
      </c>
      <c r="AD50">
        <f>2*0.95*5.67E-8*(((DM50+$B$9)+273)^4-(V50+273)^4)</f>
        <v>0</v>
      </c>
      <c r="AE50">
        <f>T50+AD50+AB50+AC50</f>
        <v>0</v>
      </c>
      <c r="AF50">
        <v>0</v>
      </c>
      <c r="AG50">
        <v>0</v>
      </c>
      <c r="AH50">
        <f>IF(AF50*$H$15&gt;=AJ50,1.0,(AJ50/(AJ50-AF50*$H$15)))</f>
        <v>0</v>
      </c>
      <c r="AI50">
        <f>(AH50-1)*100</f>
        <v>0</v>
      </c>
      <c r="AJ50">
        <f>MAX(0,($B$15+$C$15*DR50)/(1+$D$15*DR50)*DK50/(DM50+273)*$E$15)</f>
        <v>0</v>
      </c>
      <c r="AK50" t="s">
        <v>420</v>
      </c>
      <c r="AL50" t="s">
        <v>420</v>
      </c>
      <c r="AM50">
        <v>0</v>
      </c>
      <c r="AN50">
        <v>0</v>
      </c>
      <c r="AO50">
        <f>1-AM50/AN50</f>
        <v>0</v>
      </c>
      <c r="AP50">
        <v>0</v>
      </c>
      <c r="AQ50" t="s">
        <v>420</v>
      </c>
      <c r="AR50" t="s">
        <v>420</v>
      </c>
      <c r="AS50">
        <v>0</v>
      </c>
      <c r="AT50">
        <v>0</v>
      </c>
      <c r="AU50">
        <f>1-AS50/AT50</f>
        <v>0</v>
      </c>
      <c r="AV50">
        <v>0.5</v>
      </c>
      <c r="AW50">
        <f>CV50</f>
        <v>0</v>
      </c>
      <c r="AX50">
        <f>K50</f>
        <v>0</v>
      </c>
      <c r="AY50">
        <f>AU50*AV50*AW50</f>
        <v>0</v>
      </c>
      <c r="AZ50">
        <f>(AX50-AP50)/AW50</f>
        <v>0</v>
      </c>
      <c r="BA50">
        <f>(AN50-AT50)/AT50</f>
        <v>0</v>
      </c>
      <c r="BB50">
        <f>AM50/(AO50+AM50/AT50)</f>
        <v>0</v>
      </c>
      <c r="BC50" t="s">
        <v>420</v>
      </c>
      <c r="BD50">
        <v>0</v>
      </c>
      <c r="BE50">
        <f>IF(BD50&lt;&gt;0, BD50, BB50)</f>
        <v>0</v>
      </c>
      <c r="BF50">
        <f>1-BE50/AT50</f>
        <v>0</v>
      </c>
      <c r="BG50">
        <f>(AT50-AS50)/(AT50-BE50)</f>
        <v>0</v>
      </c>
      <c r="BH50">
        <f>(AN50-AT50)/(AN50-BE50)</f>
        <v>0</v>
      </c>
      <c r="BI50">
        <f>(AT50-AS50)/(AT50-AM50)</f>
        <v>0</v>
      </c>
      <c r="BJ50">
        <f>(AN50-AT50)/(AN50-AM50)</f>
        <v>0</v>
      </c>
      <c r="BK50">
        <f>(BG50*BE50/AS50)</f>
        <v>0</v>
      </c>
      <c r="BL50">
        <f>(1-BK50)</f>
        <v>0</v>
      </c>
      <c r="CU50">
        <f>$B$13*DS50+$C$13*DT50+$F$13*EE50*(1-EH50)</f>
        <v>0</v>
      </c>
      <c r="CV50">
        <f>CU50*CW50</f>
        <v>0</v>
      </c>
      <c r="CW50">
        <f>($B$13*$D$11+$C$13*$D$11+$F$13*((ER50+EJ50)/MAX(ER50+EJ50+ES50, 0.1)*$I$11+ES50/MAX(ER50+EJ50+ES50, 0.1)*$J$11))/($B$13+$C$13+$F$13)</f>
        <v>0</v>
      </c>
      <c r="CX50">
        <f>($B$13*$K$11+$C$13*$K$11+$F$13*((ER50+EJ50)/MAX(ER50+EJ50+ES50, 0.1)*$P$11+ES50/MAX(ER50+EJ50+ES50, 0.1)*$Q$11))/($B$13+$C$13+$F$13)</f>
        <v>0</v>
      </c>
      <c r="CY50">
        <v>1.65</v>
      </c>
      <c r="CZ50">
        <v>0.5</v>
      </c>
      <c r="DA50" t="s">
        <v>421</v>
      </c>
      <c r="DB50">
        <v>2</v>
      </c>
      <c r="DC50">
        <v>1761009846.051724</v>
      </c>
      <c r="DD50">
        <v>420.5698620689656</v>
      </c>
      <c r="DE50">
        <v>419.6741034482758</v>
      </c>
      <c r="DF50">
        <v>23.14282413793103</v>
      </c>
      <c r="DG50">
        <v>23.61446551724138</v>
      </c>
      <c r="DH50">
        <v>420.3269655172414</v>
      </c>
      <c r="DI50">
        <v>22.95603793103449</v>
      </c>
      <c r="DJ50">
        <v>499.9921379310344</v>
      </c>
      <c r="DK50">
        <v>90.47130000000003</v>
      </c>
      <c r="DL50">
        <v>0.03573639655172414</v>
      </c>
      <c r="DM50">
        <v>29.90564827586207</v>
      </c>
      <c r="DN50">
        <v>29.94278965517242</v>
      </c>
      <c r="DO50">
        <v>999.9000000000002</v>
      </c>
      <c r="DP50">
        <v>0</v>
      </c>
      <c r="DQ50">
        <v>0</v>
      </c>
      <c r="DR50">
        <v>10002.82862068966</v>
      </c>
      <c r="DS50">
        <v>0</v>
      </c>
      <c r="DT50">
        <v>0.242856</v>
      </c>
      <c r="DU50">
        <v>0.8957193103448277</v>
      </c>
      <c r="DV50">
        <v>430.5335172413793</v>
      </c>
      <c r="DW50">
        <v>429.8242068965517</v>
      </c>
      <c r="DX50">
        <v>-0.4716300344827586</v>
      </c>
      <c r="DY50">
        <v>419.6741034482758</v>
      </c>
      <c r="DZ50">
        <v>23.61446551724138</v>
      </c>
      <c r="EA50">
        <v>2.093761034482759</v>
      </c>
      <c r="EB50">
        <v>2.136430689655172</v>
      </c>
      <c r="EC50">
        <v>18.17097931034483</v>
      </c>
      <c r="ED50">
        <v>18.49309655172414</v>
      </c>
      <c r="EE50">
        <v>0.005000780000000002</v>
      </c>
      <c r="EF50">
        <v>0</v>
      </c>
      <c r="EG50">
        <v>0</v>
      </c>
      <c r="EH50">
        <v>0</v>
      </c>
      <c r="EI50">
        <v>211.7137931034483</v>
      </c>
      <c r="EJ50">
        <v>0.005000780000000002</v>
      </c>
      <c r="EK50">
        <v>-15.32758620689655</v>
      </c>
      <c r="EL50">
        <v>-0.7758620689655171</v>
      </c>
      <c r="EM50">
        <v>35.10968965517241</v>
      </c>
      <c r="EN50">
        <v>38.28420689655172</v>
      </c>
      <c r="EO50">
        <v>37.03437931034483</v>
      </c>
      <c r="EP50">
        <v>38.34241379310344</v>
      </c>
      <c r="EQ50">
        <v>37.60748275862068</v>
      </c>
      <c r="ER50">
        <v>0</v>
      </c>
      <c r="ES50">
        <v>0</v>
      </c>
      <c r="ET50">
        <v>0</v>
      </c>
      <c r="EU50">
        <v>1761009852.7</v>
      </c>
      <c r="EV50">
        <v>0</v>
      </c>
      <c r="EW50">
        <v>213.196</v>
      </c>
      <c r="EX50">
        <v>0.9692309880867769</v>
      </c>
      <c r="EY50">
        <v>1.292307560260526</v>
      </c>
      <c r="EZ50">
        <v>-16.488</v>
      </c>
      <c r="FA50">
        <v>15</v>
      </c>
      <c r="FB50">
        <v>1761009757.5</v>
      </c>
      <c r="FC50" t="s">
        <v>490</v>
      </c>
      <c r="FD50">
        <v>1761009751.5</v>
      </c>
      <c r="FE50">
        <v>1761009757.5</v>
      </c>
      <c r="FF50">
        <v>2</v>
      </c>
      <c r="FG50">
        <v>-0.219</v>
      </c>
      <c r="FH50">
        <v>-0.008999999999999999</v>
      </c>
      <c r="FI50">
        <v>0.241</v>
      </c>
      <c r="FJ50">
        <v>0.21</v>
      </c>
      <c r="FK50">
        <v>420</v>
      </c>
      <c r="FL50">
        <v>24</v>
      </c>
      <c r="FM50">
        <v>0.48</v>
      </c>
      <c r="FN50">
        <v>0.04</v>
      </c>
      <c r="FO50">
        <v>1.255730048780488</v>
      </c>
      <c r="FP50">
        <v>-7.38776763763066</v>
      </c>
      <c r="FQ50">
        <v>0.7494580452907109</v>
      </c>
      <c r="FR50">
        <v>0</v>
      </c>
      <c r="FS50">
        <v>211.9970588235294</v>
      </c>
      <c r="FT50">
        <v>9.556913648434904</v>
      </c>
      <c r="FU50">
        <v>7.966122582319445</v>
      </c>
      <c r="FV50">
        <v>0</v>
      </c>
      <c r="FW50">
        <v>-0.4656264634146342</v>
      </c>
      <c r="FX50">
        <v>0.7346250731707313</v>
      </c>
      <c r="FY50">
        <v>0.1295584651909666</v>
      </c>
      <c r="FZ50">
        <v>0</v>
      </c>
      <c r="GA50">
        <v>0</v>
      </c>
      <c r="GB50">
        <v>3</v>
      </c>
      <c r="GC50" t="s">
        <v>423</v>
      </c>
      <c r="GD50">
        <v>3.10994</v>
      </c>
      <c r="GE50">
        <v>2.72719</v>
      </c>
      <c r="GF50">
        <v>0.0880885</v>
      </c>
      <c r="GG50">
        <v>0.08810750000000001</v>
      </c>
      <c r="GH50">
        <v>0.106701</v>
      </c>
      <c r="GI50">
        <v>0.108125</v>
      </c>
      <c r="GJ50">
        <v>23906.7</v>
      </c>
      <c r="GK50">
        <v>21728.4</v>
      </c>
      <c r="GL50">
        <v>26776.1</v>
      </c>
      <c r="GM50">
        <v>24037.8</v>
      </c>
      <c r="GN50">
        <v>38221.2</v>
      </c>
      <c r="GO50">
        <v>31651.8</v>
      </c>
      <c r="GP50">
        <v>46735</v>
      </c>
      <c r="GQ50">
        <v>38031.1</v>
      </c>
      <c r="GR50">
        <v>1.88345</v>
      </c>
      <c r="GS50">
        <v>1.84888</v>
      </c>
      <c r="GT50">
        <v>0.109036</v>
      </c>
      <c r="GU50">
        <v>0</v>
      </c>
      <c r="GV50">
        <v>28.2686</v>
      </c>
      <c r="GW50">
        <v>999.9</v>
      </c>
      <c r="GX50">
        <v>57.4</v>
      </c>
      <c r="GY50">
        <v>30.9</v>
      </c>
      <c r="GZ50">
        <v>28.4584</v>
      </c>
      <c r="HA50">
        <v>61.44</v>
      </c>
      <c r="HB50">
        <v>20.9976</v>
      </c>
      <c r="HC50">
        <v>1</v>
      </c>
      <c r="HD50">
        <v>0.0971037</v>
      </c>
      <c r="HE50">
        <v>-2.73721</v>
      </c>
      <c r="HF50">
        <v>20.3121</v>
      </c>
      <c r="HG50">
        <v>5.21864</v>
      </c>
      <c r="HH50">
        <v>11.98</v>
      </c>
      <c r="HI50">
        <v>4.96425</v>
      </c>
      <c r="HJ50">
        <v>3.2753</v>
      </c>
      <c r="HK50">
        <v>9999</v>
      </c>
      <c r="HL50">
        <v>9999</v>
      </c>
      <c r="HM50">
        <v>9999</v>
      </c>
      <c r="HN50">
        <v>999.9</v>
      </c>
      <c r="HO50">
        <v>1.86371</v>
      </c>
      <c r="HP50">
        <v>1.85975</v>
      </c>
      <c r="HQ50">
        <v>1.85806</v>
      </c>
      <c r="HR50">
        <v>1.85944</v>
      </c>
      <c r="HS50">
        <v>1.85959</v>
      </c>
      <c r="HT50">
        <v>1.85806</v>
      </c>
      <c r="HU50">
        <v>1.85715</v>
      </c>
      <c r="HV50">
        <v>1.85211</v>
      </c>
      <c r="HW50">
        <v>0</v>
      </c>
      <c r="HX50">
        <v>0</v>
      </c>
      <c r="HY50">
        <v>0</v>
      </c>
      <c r="HZ50">
        <v>0</v>
      </c>
      <c r="IA50" t="s">
        <v>424</v>
      </c>
      <c r="IB50" t="s">
        <v>425</v>
      </c>
      <c r="IC50" t="s">
        <v>426</v>
      </c>
      <c r="ID50" t="s">
        <v>426</v>
      </c>
      <c r="IE50" t="s">
        <v>426</v>
      </c>
      <c r="IF50" t="s">
        <v>426</v>
      </c>
      <c r="IG50">
        <v>0</v>
      </c>
      <c r="IH50">
        <v>100</v>
      </c>
      <c r="II50">
        <v>100</v>
      </c>
      <c r="IJ50">
        <v>0.243</v>
      </c>
      <c r="IK50">
        <v>0.1946</v>
      </c>
      <c r="IL50">
        <v>-0.5440576699997581</v>
      </c>
      <c r="IM50">
        <v>0.001328113201692861</v>
      </c>
      <c r="IN50">
        <v>1.538283238170363E-06</v>
      </c>
      <c r="IO50">
        <v>-5.795655626708063E-10</v>
      </c>
      <c r="IP50">
        <v>-0.05318808840018373</v>
      </c>
      <c r="IQ50">
        <v>-0.004593102289677449</v>
      </c>
      <c r="IR50">
        <v>0.0008253994458280543</v>
      </c>
      <c r="IS50">
        <v>-7.403632370499484E-06</v>
      </c>
      <c r="IT50">
        <v>2</v>
      </c>
      <c r="IU50">
        <v>1985</v>
      </c>
      <c r="IV50">
        <v>1</v>
      </c>
      <c r="IW50">
        <v>27</v>
      </c>
      <c r="IX50">
        <v>1.7</v>
      </c>
      <c r="IY50">
        <v>1.6</v>
      </c>
      <c r="IZ50">
        <v>1.11816</v>
      </c>
      <c r="JA50">
        <v>2.5769</v>
      </c>
      <c r="JB50">
        <v>1.49658</v>
      </c>
      <c r="JC50">
        <v>2.34497</v>
      </c>
      <c r="JD50">
        <v>1.54907</v>
      </c>
      <c r="JE50">
        <v>2.46216</v>
      </c>
      <c r="JF50">
        <v>33.2887</v>
      </c>
      <c r="JG50">
        <v>15.7431</v>
      </c>
      <c r="JH50">
        <v>18</v>
      </c>
      <c r="JI50">
        <v>483.62</v>
      </c>
      <c r="JJ50">
        <v>490.448</v>
      </c>
      <c r="JK50">
        <v>32.6007</v>
      </c>
      <c r="JL50">
        <v>28.4875</v>
      </c>
      <c r="JM50">
        <v>29.9995</v>
      </c>
      <c r="JN50">
        <v>28.7236</v>
      </c>
      <c r="JO50">
        <v>28.7134</v>
      </c>
      <c r="JP50">
        <v>22.4919</v>
      </c>
      <c r="JQ50">
        <v>22.8344</v>
      </c>
      <c r="JR50">
        <v>63.8423</v>
      </c>
      <c r="JS50">
        <v>31.0509</v>
      </c>
      <c r="JT50">
        <v>420</v>
      </c>
      <c r="JU50">
        <v>23.479</v>
      </c>
      <c r="JV50">
        <v>102.2</v>
      </c>
      <c r="JW50">
        <v>91.7161</v>
      </c>
    </row>
    <row r="51" spans="1:283">
      <c r="A51">
        <v>33</v>
      </c>
      <c r="B51">
        <v>1761009856</v>
      </c>
      <c r="C51">
        <v>190</v>
      </c>
      <c r="D51" t="s">
        <v>493</v>
      </c>
      <c r="E51" t="s">
        <v>494</v>
      </c>
      <c r="F51">
        <v>5</v>
      </c>
      <c r="G51" t="s">
        <v>489</v>
      </c>
      <c r="H51">
        <v>1761009847.910714</v>
      </c>
      <c r="I51">
        <f>(J51)/1000</f>
        <v>0</v>
      </c>
      <c r="J51">
        <f>1000*DJ51*AH51*(DF51-DG51)/(100*CY51*(1000-AH51*DF51))</f>
        <v>0</v>
      </c>
      <c r="K51">
        <f>DJ51*AH51*(DE51-DD51*(1000-AH51*DG51)/(1000-AH51*DF51))/(100*CY51)</f>
        <v>0</v>
      </c>
      <c r="L51">
        <f>DD51 - IF(AH51&gt;1, K51*CY51*100.0/(AJ51), 0)</f>
        <v>0</v>
      </c>
      <c r="M51">
        <f>((S51-I51/2)*L51-K51)/(S51+I51/2)</f>
        <v>0</v>
      </c>
      <c r="N51">
        <f>M51*(DK51+DL51)/1000.0</f>
        <v>0</v>
      </c>
      <c r="O51">
        <f>(DD51 - IF(AH51&gt;1, K51*CY51*100.0/(AJ51), 0))*(DK51+DL51)/1000.0</f>
        <v>0</v>
      </c>
      <c r="P51">
        <f>2.0/((1/R51-1/Q51)+SIGN(R51)*SQRT((1/R51-1/Q51)*(1/R51-1/Q51) + 4*CZ51/((CZ51+1)*(CZ51+1))*(2*1/R51*1/Q51-1/Q51*1/Q51)))</f>
        <v>0</v>
      </c>
      <c r="Q51">
        <f>IF(LEFT(DA51,1)&lt;&gt;"0",IF(LEFT(DA51,1)="1",3.0,DB51),$D$5+$E$5*(DR51*DK51/($K$5*1000))+$F$5*(DR51*DK51/($K$5*1000))*MAX(MIN(CY51,$J$5),$I$5)*MAX(MIN(CY51,$J$5),$I$5)+$G$5*MAX(MIN(CY51,$J$5),$I$5)*(DR51*DK51/($K$5*1000))+$H$5*(DR51*DK51/($K$5*1000))*(DR51*DK51/($K$5*1000)))</f>
        <v>0</v>
      </c>
      <c r="R51">
        <f>I51*(1000-(1000*0.61365*exp(17.502*V51/(240.97+V51))/(DK51+DL51)+DF51)/2)/(1000*0.61365*exp(17.502*V51/(240.97+V51))/(DK51+DL51)-DF51)</f>
        <v>0</v>
      </c>
      <c r="S51">
        <f>1/((CZ51+1)/(P51/1.6)+1/(Q51/1.37)) + CZ51/((CZ51+1)/(P51/1.6) + CZ51/(Q51/1.37))</f>
        <v>0</v>
      </c>
      <c r="T51">
        <f>(CU51*CX51)</f>
        <v>0</v>
      </c>
      <c r="U51">
        <f>(DM51+(T51+2*0.95*5.67E-8*(((DM51+$B$9)+273)^4-(DM51+273)^4)-44100*I51)/(1.84*29.3*Q51+8*0.95*5.67E-8*(DM51+273)^3))</f>
        <v>0</v>
      </c>
      <c r="V51">
        <f>($C$9*DN51+$D$9*DO51+$E$9*U51)</f>
        <v>0</v>
      </c>
      <c r="W51">
        <f>0.61365*exp(17.502*V51/(240.97+V51))</f>
        <v>0</v>
      </c>
      <c r="X51">
        <f>(Y51/Z51*100)</f>
        <v>0</v>
      </c>
      <c r="Y51">
        <f>DF51*(DK51+DL51)/1000</f>
        <v>0</v>
      </c>
      <c r="Z51">
        <f>0.61365*exp(17.502*DM51/(240.97+DM51))</f>
        <v>0</v>
      </c>
      <c r="AA51">
        <f>(W51-DF51*(DK51+DL51)/1000)</f>
        <v>0</v>
      </c>
      <c r="AB51">
        <f>(-I51*44100)</f>
        <v>0</v>
      </c>
      <c r="AC51">
        <f>2*29.3*Q51*0.92*(DM51-V51)</f>
        <v>0</v>
      </c>
      <c r="AD51">
        <f>2*0.95*5.67E-8*(((DM51+$B$9)+273)^4-(V51+273)^4)</f>
        <v>0</v>
      </c>
      <c r="AE51">
        <f>T51+AD51+AB51+AC51</f>
        <v>0</v>
      </c>
      <c r="AF51">
        <v>0</v>
      </c>
      <c r="AG51">
        <v>0</v>
      </c>
      <c r="AH51">
        <f>IF(AF51*$H$15&gt;=AJ51,1.0,(AJ51/(AJ51-AF51*$H$15)))</f>
        <v>0</v>
      </c>
      <c r="AI51">
        <f>(AH51-1)*100</f>
        <v>0</v>
      </c>
      <c r="AJ51">
        <f>MAX(0,($B$15+$C$15*DR51)/(1+$D$15*DR51)*DK51/(DM51+273)*$E$15)</f>
        <v>0</v>
      </c>
      <c r="AK51" t="s">
        <v>420</v>
      </c>
      <c r="AL51" t="s">
        <v>420</v>
      </c>
      <c r="AM51">
        <v>0</v>
      </c>
      <c r="AN51">
        <v>0</v>
      </c>
      <c r="AO51">
        <f>1-AM51/AN51</f>
        <v>0</v>
      </c>
      <c r="AP51">
        <v>0</v>
      </c>
      <c r="AQ51" t="s">
        <v>420</v>
      </c>
      <c r="AR51" t="s">
        <v>420</v>
      </c>
      <c r="AS51">
        <v>0</v>
      </c>
      <c r="AT51">
        <v>0</v>
      </c>
      <c r="AU51">
        <f>1-AS51/AT51</f>
        <v>0</v>
      </c>
      <c r="AV51">
        <v>0.5</v>
      </c>
      <c r="AW51">
        <f>CV51</f>
        <v>0</v>
      </c>
      <c r="AX51">
        <f>K51</f>
        <v>0</v>
      </c>
      <c r="AY51">
        <f>AU51*AV51*AW51</f>
        <v>0</v>
      </c>
      <c r="AZ51">
        <f>(AX51-AP51)/AW51</f>
        <v>0</v>
      </c>
      <c r="BA51">
        <f>(AN51-AT51)/AT51</f>
        <v>0</v>
      </c>
      <c r="BB51">
        <f>AM51/(AO51+AM51/AT51)</f>
        <v>0</v>
      </c>
      <c r="BC51" t="s">
        <v>420</v>
      </c>
      <c r="BD51">
        <v>0</v>
      </c>
      <c r="BE51">
        <f>IF(BD51&lt;&gt;0, BD51, BB51)</f>
        <v>0</v>
      </c>
      <c r="BF51">
        <f>1-BE51/AT51</f>
        <v>0</v>
      </c>
      <c r="BG51">
        <f>(AT51-AS51)/(AT51-BE51)</f>
        <v>0</v>
      </c>
      <c r="BH51">
        <f>(AN51-AT51)/(AN51-BE51)</f>
        <v>0</v>
      </c>
      <c r="BI51">
        <f>(AT51-AS51)/(AT51-AM51)</f>
        <v>0</v>
      </c>
      <c r="BJ51">
        <f>(AN51-AT51)/(AN51-AM51)</f>
        <v>0</v>
      </c>
      <c r="BK51">
        <f>(BG51*BE51/AS51)</f>
        <v>0</v>
      </c>
      <c r="BL51">
        <f>(1-BK51)</f>
        <v>0</v>
      </c>
      <c r="CU51">
        <f>$B$13*DS51+$C$13*DT51+$F$13*EE51*(1-EH51)</f>
        <v>0</v>
      </c>
      <c r="CV51">
        <f>CU51*CW51</f>
        <v>0</v>
      </c>
      <c r="CW51">
        <f>($B$13*$D$11+$C$13*$D$11+$F$13*((ER51+EJ51)/MAX(ER51+EJ51+ES51, 0.1)*$I$11+ES51/MAX(ER51+EJ51+ES51, 0.1)*$J$11))/($B$13+$C$13+$F$13)</f>
        <v>0</v>
      </c>
      <c r="CX51">
        <f>($B$13*$K$11+$C$13*$K$11+$F$13*((ER51+EJ51)/MAX(ER51+EJ51+ES51, 0.1)*$P$11+ES51/MAX(ER51+EJ51+ES51, 0.1)*$Q$11))/($B$13+$C$13+$F$13)</f>
        <v>0</v>
      </c>
      <c r="CY51">
        <v>1.65</v>
      </c>
      <c r="CZ51">
        <v>0.5</v>
      </c>
      <c r="DA51" t="s">
        <v>421</v>
      </c>
      <c r="DB51">
        <v>2</v>
      </c>
      <c r="DC51">
        <v>1761009847.910714</v>
      </c>
      <c r="DD51">
        <v>420.48575</v>
      </c>
      <c r="DE51">
        <v>419.7602142857143</v>
      </c>
      <c r="DF51">
        <v>23.23952499999999</v>
      </c>
      <c r="DG51">
        <v>23.66042857142858</v>
      </c>
      <c r="DH51">
        <v>420.2431428571428</v>
      </c>
      <c r="DI51">
        <v>23.05069285714286</v>
      </c>
      <c r="DJ51">
        <v>500.0219285714286</v>
      </c>
      <c r="DK51">
        <v>90.47126071428572</v>
      </c>
      <c r="DL51">
        <v>0.03566090357142858</v>
      </c>
      <c r="DM51">
        <v>29.92772142857143</v>
      </c>
      <c r="DN51">
        <v>29.96813214285715</v>
      </c>
      <c r="DO51">
        <v>999.9000000000002</v>
      </c>
      <c r="DP51">
        <v>0</v>
      </c>
      <c r="DQ51">
        <v>0</v>
      </c>
      <c r="DR51">
        <v>10002.52785714286</v>
      </c>
      <c r="DS51">
        <v>0</v>
      </c>
      <c r="DT51">
        <v>0.242856</v>
      </c>
      <c r="DU51">
        <v>0.7255554642857144</v>
      </c>
      <c r="DV51">
        <v>430.4901071428571</v>
      </c>
      <c r="DW51">
        <v>429.9326071428571</v>
      </c>
      <c r="DX51">
        <v>-0.4208964571428572</v>
      </c>
      <c r="DY51">
        <v>419.7602142857143</v>
      </c>
      <c r="DZ51">
        <v>23.66042857142858</v>
      </c>
      <c r="EA51">
        <v>2.102509285714286</v>
      </c>
      <c r="EB51">
        <v>2.140588928571428</v>
      </c>
      <c r="EC51">
        <v>18.23756785714286</v>
      </c>
      <c r="ED51">
        <v>18.52437142857143</v>
      </c>
      <c r="EE51">
        <v>0.005000780000000002</v>
      </c>
      <c r="EF51">
        <v>0</v>
      </c>
      <c r="EG51">
        <v>0</v>
      </c>
      <c r="EH51">
        <v>0</v>
      </c>
      <c r="EI51">
        <v>210.9464285714286</v>
      </c>
      <c r="EJ51">
        <v>0.005000780000000002</v>
      </c>
      <c r="EK51">
        <v>-15.52142857142857</v>
      </c>
      <c r="EL51">
        <v>-0.7071428571428572</v>
      </c>
      <c r="EM51">
        <v>35.09128571428571</v>
      </c>
      <c r="EN51">
        <v>38.26314285714285</v>
      </c>
      <c r="EO51">
        <v>37.04010714285715</v>
      </c>
      <c r="EP51">
        <v>38.30778571428571</v>
      </c>
      <c r="EQ51">
        <v>37.57114285714285</v>
      </c>
      <c r="ER51">
        <v>0</v>
      </c>
      <c r="ES51">
        <v>0</v>
      </c>
      <c r="ET51">
        <v>0</v>
      </c>
      <c r="EU51">
        <v>1761009855.1</v>
      </c>
      <c r="EV51">
        <v>0</v>
      </c>
      <c r="EW51">
        <v>212.468</v>
      </c>
      <c r="EX51">
        <v>-13.75384585965528</v>
      </c>
      <c r="EY51">
        <v>-36.00769257242153</v>
      </c>
      <c r="EZ51">
        <v>-16.64</v>
      </c>
      <c r="FA51">
        <v>15</v>
      </c>
      <c r="FB51">
        <v>1761009757.5</v>
      </c>
      <c r="FC51" t="s">
        <v>490</v>
      </c>
      <c r="FD51">
        <v>1761009751.5</v>
      </c>
      <c r="FE51">
        <v>1761009757.5</v>
      </c>
      <c r="FF51">
        <v>2</v>
      </c>
      <c r="FG51">
        <v>-0.219</v>
      </c>
      <c r="FH51">
        <v>-0.008999999999999999</v>
      </c>
      <c r="FI51">
        <v>0.241</v>
      </c>
      <c r="FJ51">
        <v>0.21</v>
      </c>
      <c r="FK51">
        <v>420</v>
      </c>
      <c r="FL51">
        <v>24</v>
      </c>
      <c r="FM51">
        <v>0.48</v>
      </c>
      <c r="FN51">
        <v>0.04</v>
      </c>
      <c r="FO51">
        <v>1.067008275</v>
      </c>
      <c r="FP51">
        <v>-6.449498757973734</v>
      </c>
      <c r="FQ51">
        <v>0.653737342743666</v>
      </c>
      <c r="FR51">
        <v>0</v>
      </c>
      <c r="FS51">
        <v>212.2323529411765</v>
      </c>
      <c r="FT51">
        <v>-4.588235228519584</v>
      </c>
      <c r="FU51">
        <v>8.175491371749478</v>
      </c>
      <c r="FV51">
        <v>0</v>
      </c>
      <c r="FW51">
        <v>-0.4319945325</v>
      </c>
      <c r="FX51">
        <v>1.154882549718575</v>
      </c>
      <c r="FY51">
        <v>0.1624654270984682</v>
      </c>
      <c r="FZ51">
        <v>0</v>
      </c>
      <c r="GA51">
        <v>0</v>
      </c>
      <c r="GB51">
        <v>3</v>
      </c>
      <c r="GC51" t="s">
        <v>423</v>
      </c>
      <c r="GD51">
        <v>3.10979</v>
      </c>
      <c r="GE51">
        <v>2.72714</v>
      </c>
      <c r="GF51">
        <v>0.088098</v>
      </c>
      <c r="GG51">
        <v>0.0881053</v>
      </c>
      <c r="GH51">
        <v>0.106765</v>
      </c>
      <c r="GI51">
        <v>0.107893</v>
      </c>
      <c r="GJ51">
        <v>23906.4</v>
      </c>
      <c r="GK51">
        <v>21728.4</v>
      </c>
      <c r="GL51">
        <v>26776.1</v>
      </c>
      <c r="GM51">
        <v>24037.8</v>
      </c>
      <c r="GN51">
        <v>38218.6</v>
      </c>
      <c r="GO51">
        <v>31659.9</v>
      </c>
      <c r="GP51">
        <v>46735.1</v>
      </c>
      <c r="GQ51">
        <v>38030.8</v>
      </c>
      <c r="GR51">
        <v>1.88345</v>
      </c>
      <c r="GS51">
        <v>1.8491</v>
      </c>
      <c r="GT51">
        <v>0.110269</v>
      </c>
      <c r="GU51">
        <v>0</v>
      </c>
      <c r="GV51">
        <v>28.2753</v>
      </c>
      <c r="GW51">
        <v>999.9</v>
      </c>
      <c r="GX51">
        <v>57.4</v>
      </c>
      <c r="GY51">
        <v>30.9</v>
      </c>
      <c r="GZ51">
        <v>28.4608</v>
      </c>
      <c r="HA51">
        <v>61.3</v>
      </c>
      <c r="HB51">
        <v>21.3462</v>
      </c>
      <c r="HC51">
        <v>1</v>
      </c>
      <c r="HD51">
        <v>0.0984273</v>
      </c>
      <c r="HE51">
        <v>0.734085</v>
      </c>
      <c r="HF51">
        <v>20.2875</v>
      </c>
      <c r="HG51">
        <v>5.21864</v>
      </c>
      <c r="HH51">
        <v>11.98</v>
      </c>
      <c r="HI51">
        <v>4.96445</v>
      </c>
      <c r="HJ51">
        <v>3.27533</v>
      </c>
      <c r="HK51">
        <v>9999</v>
      </c>
      <c r="HL51">
        <v>9999</v>
      </c>
      <c r="HM51">
        <v>9999</v>
      </c>
      <c r="HN51">
        <v>999.9</v>
      </c>
      <c r="HO51">
        <v>1.86369</v>
      </c>
      <c r="HP51">
        <v>1.85974</v>
      </c>
      <c r="HQ51">
        <v>1.85806</v>
      </c>
      <c r="HR51">
        <v>1.85944</v>
      </c>
      <c r="HS51">
        <v>1.85959</v>
      </c>
      <c r="HT51">
        <v>1.85806</v>
      </c>
      <c r="HU51">
        <v>1.85715</v>
      </c>
      <c r="HV51">
        <v>1.85211</v>
      </c>
      <c r="HW51">
        <v>0</v>
      </c>
      <c r="HX51">
        <v>0</v>
      </c>
      <c r="HY51">
        <v>0</v>
      </c>
      <c r="HZ51">
        <v>0</v>
      </c>
      <c r="IA51" t="s">
        <v>424</v>
      </c>
      <c r="IB51" t="s">
        <v>425</v>
      </c>
      <c r="IC51" t="s">
        <v>426</v>
      </c>
      <c r="ID51" t="s">
        <v>426</v>
      </c>
      <c r="IE51" t="s">
        <v>426</v>
      </c>
      <c r="IF51" t="s">
        <v>426</v>
      </c>
      <c r="IG51">
        <v>0</v>
      </c>
      <c r="IH51">
        <v>100</v>
      </c>
      <c r="II51">
        <v>100</v>
      </c>
      <c r="IJ51">
        <v>0.243</v>
      </c>
      <c r="IK51">
        <v>0.195</v>
      </c>
      <c r="IL51">
        <v>-0.5440576699997581</v>
      </c>
      <c r="IM51">
        <v>0.001328113201692861</v>
      </c>
      <c r="IN51">
        <v>1.538283238170363E-06</v>
      </c>
      <c r="IO51">
        <v>-5.795655626708063E-10</v>
      </c>
      <c r="IP51">
        <v>-0.05318808840018373</v>
      </c>
      <c r="IQ51">
        <v>-0.004593102289677449</v>
      </c>
      <c r="IR51">
        <v>0.0008253994458280543</v>
      </c>
      <c r="IS51">
        <v>-7.403632370499484E-06</v>
      </c>
      <c r="IT51">
        <v>2</v>
      </c>
      <c r="IU51">
        <v>1985</v>
      </c>
      <c r="IV51">
        <v>1</v>
      </c>
      <c r="IW51">
        <v>27</v>
      </c>
      <c r="IX51">
        <v>1.7</v>
      </c>
      <c r="IY51">
        <v>1.6</v>
      </c>
      <c r="IZ51">
        <v>1.11938</v>
      </c>
      <c r="JA51">
        <v>2.58911</v>
      </c>
      <c r="JB51">
        <v>1.49658</v>
      </c>
      <c r="JC51">
        <v>2.34497</v>
      </c>
      <c r="JD51">
        <v>1.54907</v>
      </c>
      <c r="JE51">
        <v>2.34863</v>
      </c>
      <c r="JF51">
        <v>33.2887</v>
      </c>
      <c r="JG51">
        <v>15.6643</v>
      </c>
      <c r="JH51">
        <v>18</v>
      </c>
      <c r="JI51">
        <v>483.612</v>
      </c>
      <c r="JJ51">
        <v>490.586</v>
      </c>
      <c r="JK51">
        <v>32.4843</v>
      </c>
      <c r="JL51">
        <v>28.4875</v>
      </c>
      <c r="JM51">
        <v>30.0008</v>
      </c>
      <c r="JN51">
        <v>28.7225</v>
      </c>
      <c r="JO51">
        <v>28.7122</v>
      </c>
      <c r="JP51">
        <v>22.491</v>
      </c>
      <c r="JQ51">
        <v>22.8344</v>
      </c>
      <c r="JR51">
        <v>63.8423</v>
      </c>
      <c r="JS51">
        <v>31.0509</v>
      </c>
      <c r="JT51">
        <v>420</v>
      </c>
      <c r="JU51">
        <v>23.4787</v>
      </c>
      <c r="JV51">
        <v>102.2</v>
      </c>
      <c r="JW51">
        <v>91.7157</v>
      </c>
    </row>
    <row r="52" spans="1:283">
      <c r="A52">
        <v>34</v>
      </c>
      <c r="B52">
        <v>1761009858</v>
      </c>
      <c r="C52">
        <v>192</v>
      </c>
      <c r="D52" t="s">
        <v>495</v>
      </c>
      <c r="E52" t="s">
        <v>496</v>
      </c>
      <c r="F52">
        <v>5</v>
      </c>
      <c r="G52" t="s">
        <v>489</v>
      </c>
      <c r="H52">
        <v>1761009849.833333</v>
      </c>
      <c r="I52">
        <f>(J52)/1000</f>
        <v>0</v>
      </c>
      <c r="J52">
        <f>1000*DJ52*AH52*(DF52-DG52)/(100*CY52*(1000-AH52*DF52))</f>
        <v>0</v>
      </c>
      <c r="K52">
        <f>DJ52*AH52*(DE52-DD52*(1000-AH52*DG52)/(1000-AH52*DF52))/(100*CY52)</f>
        <v>0</v>
      </c>
      <c r="L52">
        <f>DD52 - IF(AH52&gt;1, K52*CY52*100.0/(AJ52), 0)</f>
        <v>0</v>
      </c>
      <c r="M52">
        <f>((S52-I52/2)*L52-K52)/(S52+I52/2)</f>
        <v>0</v>
      </c>
      <c r="N52">
        <f>M52*(DK52+DL52)/1000.0</f>
        <v>0</v>
      </c>
      <c r="O52">
        <f>(DD52 - IF(AH52&gt;1, K52*CY52*100.0/(AJ52), 0))*(DK52+DL52)/1000.0</f>
        <v>0</v>
      </c>
      <c r="P52">
        <f>2.0/((1/R52-1/Q52)+SIGN(R52)*SQRT((1/R52-1/Q52)*(1/R52-1/Q52) + 4*CZ52/((CZ52+1)*(CZ52+1))*(2*1/R52*1/Q52-1/Q52*1/Q52)))</f>
        <v>0</v>
      </c>
      <c r="Q52">
        <f>IF(LEFT(DA52,1)&lt;&gt;"0",IF(LEFT(DA52,1)="1",3.0,DB52),$D$5+$E$5*(DR52*DK52/($K$5*1000))+$F$5*(DR52*DK52/($K$5*1000))*MAX(MIN(CY52,$J$5),$I$5)*MAX(MIN(CY52,$J$5),$I$5)+$G$5*MAX(MIN(CY52,$J$5),$I$5)*(DR52*DK52/($K$5*1000))+$H$5*(DR52*DK52/($K$5*1000))*(DR52*DK52/($K$5*1000)))</f>
        <v>0</v>
      </c>
      <c r="R52">
        <f>I52*(1000-(1000*0.61365*exp(17.502*V52/(240.97+V52))/(DK52+DL52)+DF52)/2)/(1000*0.61365*exp(17.502*V52/(240.97+V52))/(DK52+DL52)-DF52)</f>
        <v>0</v>
      </c>
      <c r="S52">
        <f>1/((CZ52+1)/(P52/1.6)+1/(Q52/1.37)) + CZ52/((CZ52+1)/(P52/1.6) + CZ52/(Q52/1.37))</f>
        <v>0</v>
      </c>
      <c r="T52">
        <f>(CU52*CX52)</f>
        <v>0</v>
      </c>
      <c r="U52">
        <f>(DM52+(T52+2*0.95*5.67E-8*(((DM52+$B$9)+273)^4-(DM52+273)^4)-44100*I52)/(1.84*29.3*Q52+8*0.95*5.67E-8*(DM52+273)^3))</f>
        <v>0</v>
      </c>
      <c r="V52">
        <f>($C$9*DN52+$D$9*DO52+$E$9*U52)</f>
        <v>0</v>
      </c>
      <c r="W52">
        <f>0.61365*exp(17.502*V52/(240.97+V52))</f>
        <v>0</v>
      </c>
      <c r="X52">
        <f>(Y52/Z52*100)</f>
        <v>0</v>
      </c>
      <c r="Y52">
        <f>DF52*(DK52+DL52)/1000</f>
        <v>0</v>
      </c>
      <c r="Z52">
        <f>0.61365*exp(17.502*DM52/(240.97+DM52))</f>
        <v>0</v>
      </c>
      <c r="AA52">
        <f>(W52-DF52*(DK52+DL52)/1000)</f>
        <v>0</v>
      </c>
      <c r="AB52">
        <f>(-I52*44100)</f>
        <v>0</v>
      </c>
      <c r="AC52">
        <f>2*29.3*Q52*0.92*(DM52-V52)</f>
        <v>0</v>
      </c>
      <c r="AD52">
        <f>2*0.95*5.67E-8*(((DM52+$B$9)+273)^4-(V52+273)^4)</f>
        <v>0</v>
      </c>
      <c r="AE52">
        <f>T52+AD52+AB52+AC52</f>
        <v>0</v>
      </c>
      <c r="AF52">
        <v>0</v>
      </c>
      <c r="AG52">
        <v>0</v>
      </c>
      <c r="AH52">
        <f>IF(AF52*$H$15&gt;=AJ52,1.0,(AJ52/(AJ52-AF52*$H$15)))</f>
        <v>0</v>
      </c>
      <c r="AI52">
        <f>(AH52-1)*100</f>
        <v>0</v>
      </c>
      <c r="AJ52">
        <f>MAX(0,($B$15+$C$15*DR52)/(1+$D$15*DR52)*DK52/(DM52+273)*$E$15)</f>
        <v>0</v>
      </c>
      <c r="AK52" t="s">
        <v>420</v>
      </c>
      <c r="AL52" t="s">
        <v>420</v>
      </c>
      <c r="AM52">
        <v>0</v>
      </c>
      <c r="AN52">
        <v>0</v>
      </c>
      <c r="AO52">
        <f>1-AM52/AN52</f>
        <v>0</v>
      </c>
      <c r="AP52">
        <v>0</v>
      </c>
      <c r="AQ52" t="s">
        <v>420</v>
      </c>
      <c r="AR52" t="s">
        <v>420</v>
      </c>
      <c r="AS52">
        <v>0</v>
      </c>
      <c r="AT52">
        <v>0</v>
      </c>
      <c r="AU52">
        <f>1-AS52/AT52</f>
        <v>0</v>
      </c>
      <c r="AV52">
        <v>0.5</v>
      </c>
      <c r="AW52">
        <f>CV52</f>
        <v>0</v>
      </c>
      <c r="AX52">
        <f>K52</f>
        <v>0</v>
      </c>
      <c r="AY52">
        <f>AU52*AV52*AW52</f>
        <v>0</v>
      </c>
      <c r="AZ52">
        <f>(AX52-AP52)/AW52</f>
        <v>0</v>
      </c>
      <c r="BA52">
        <f>(AN52-AT52)/AT52</f>
        <v>0</v>
      </c>
      <c r="BB52">
        <f>AM52/(AO52+AM52/AT52)</f>
        <v>0</v>
      </c>
      <c r="BC52" t="s">
        <v>420</v>
      </c>
      <c r="BD52">
        <v>0</v>
      </c>
      <c r="BE52">
        <f>IF(BD52&lt;&gt;0, BD52, BB52)</f>
        <v>0</v>
      </c>
      <c r="BF52">
        <f>1-BE52/AT52</f>
        <v>0</v>
      </c>
      <c r="BG52">
        <f>(AT52-AS52)/(AT52-BE52)</f>
        <v>0</v>
      </c>
      <c r="BH52">
        <f>(AN52-AT52)/(AN52-BE52)</f>
        <v>0</v>
      </c>
      <c r="BI52">
        <f>(AT52-AS52)/(AT52-AM52)</f>
        <v>0</v>
      </c>
      <c r="BJ52">
        <f>(AN52-AT52)/(AN52-AM52)</f>
        <v>0</v>
      </c>
      <c r="BK52">
        <f>(BG52*BE52/AS52)</f>
        <v>0</v>
      </c>
      <c r="BL52">
        <f>(1-BK52)</f>
        <v>0</v>
      </c>
      <c r="CU52">
        <f>$B$13*DS52+$C$13*DT52+$F$13*EE52*(1-EH52)</f>
        <v>0</v>
      </c>
      <c r="CV52">
        <f>CU52*CW52</f>
        <v>0</v>
      </c>
      <c r="CW52">
        <f>($B$13*$D$11+$C$13*$D$11+$F$13*((ER52+EJ52)/MAX(ER52+EJ52+ES52, 0.1)*$I$11+ES52/MAX(ER52+EJ52+ES52, 0.1)*$J$11))/($B$13+$C$13+$F$13)</f>
        <v>0</v>
      </c>
      <c r="CX52">
        <f>($B$13*$K$11+$C$13*$K$11+$F$13*((ER52+EJ52)/MAX(ER52+EJ52+ES52, 0.1)*$P$11+ES52/MAX(ER52+EJ52+ES52, 0.1)*$Q$11))/($B$13+$C$13+$F$13)</f>
        <v>0</v>
      </c>
      <c r="CY52">
        <v>1.65</v>
      </c>
      <c r="CZ52">
        <v>0.5</v>
      </c>
      <c r="DA52" t="s">
        <v>421</v>
      </c>
      <c r="DB52">
        <v>2</v>
      </c>
      <c r="DC52">
        <v>1761009849.833333</v>
      </c>
      <c r="DD52">
        <v>420.4494074074074</v>
      </c>
      <c r="DE52">
        <v>419.8501111111111</v>
      </c>
      <c r="DF52">
        <v>23.32618518518519</v>
      </c>
      <c r="DG52">
        <v>23.67215185185185</v>
      </c>
      <c r="DH52">
        <v>420.2069259259259</v>
      </c>
      <c r="DI52">
        <v>23.13552222222222</v>
      </c>
      <c r="DJ52">
        <v>500.0312592592593</v>
      </c>
      <c r="DK52">
        <v>90.47128148148148</v>
      </c>
      <c r="DL52">
        <v>0.03567847777777778</v>
      </c>
      <c r="DM52">
        <v>29.94945925925926</v>
      </c>
      <c r="DN52">
        <v>29.99357037037037</v>
      </c>
      <c r="DO52">
        <v>999.9000000000001</v>
      </c>
      <c r="DP52">
        <v>0</v>
      </c>
      <c r="DQ52">
        <v>0</v>
      </c>
      <c r="DR52">
        <v>9997.321481481484</v>
      </c>
      <c r="DS52">
        <v>0</v>
      </c>
      <c r="DT52">
        <v>0.242856</v>
      </c>
      <c r="DU52">
        <v>0.599356</v>
      </c>
      <c r="DV52">
        <v>430.4911481481481</v>
      </c>
      <c r="DW52">
        <v>430.0298148148148</v>
      </c>
      <c r="DX52">
        <v>-0.345959258888889</v>
      </c>
      <c r="DY52">
        <v>419.8501111111111</v>
      </c>
      <c r="DZ52">
        <v>23.67215185185185</v>
      </c>
      <c r="EA52">
        <v>2.11035037037037</v>
      </c>
      <c r="EB52">
        <v>2.14165</v>
      </c>
      <c r="EC52">
        <v>18.29709259259259</v>
      </c>
      <c r="ED52">
        <v>18.53232222222222</v>
      </c>
      <c r="EE52">
        <v>0.005000780000000001</v>
      </c>
      <c r="EF52">
        <v>0</v>
      </c>
      <c r="EG52">
        <v>0</v>
      </c>
      <c r="EH52">
        <v>0</v>
      </c>
      <c r="EI52">
        <v>210.5518518518518</v>
      </c>
      <c r="EJ52">
        <v>0.005000780000000001</v>
      </c>
      <c r="EK52">
        <v>-15.3962962962963</v>
      </c>
      <c r="EL52">
        <v>-0.9333333333333333</v>
      </c>
      <c r="EM52">
        <v>35.08311111111111</v>
      </c>
      <c r="EN52">
        <v>38.23818518518519</v>
      </c>
      <c r="EO52">
        <v>37.02074074074074</v>
      </c>
      <c r="EP52">
        <v>38.28222222222222</v>
      </c>
      <c r="EQ52">
        <v>37.53211111111111</v>
      </c>
      <c r="ER52">
        <v>0</v>
      </c>
      <c r="ES52">
        <v>0</v>
      </c>
      <c r="ET52">
        <v>0</v>
      </c>
      <c r="EU52">
        <v>1761009856.9</v>
      </c>
      <c r="EV52">
        <v>0</v>
      </c>
      <c r="EW52">
        <v>211.3884615384615</v>
      </c>
      <c r="EX52">
        <v>-9.070085267813656</v>
      </c>
      <c r="EY52">
        <v>-29.32307689711892</v>
      </c>
      <c r="EZ52">
        <v>-16.28846153846154</v>
      </c>
      <c r="FA52">
        <v>15</v>
      </c>
      <c r="FB52">
        <v>1761009757.5</v>
      </c>
      <c r="FC52" t="s">
        <v>490</v>
      </c>
      <c r="FD52">
        <v>1761009751.5</v>
      </c>
      <c r="FE52">
        <v>1761009757.5</v>
      </c>
      <c r="FF52">
        <v>2</v>
      </c>
      <c r="FG52">
        <v>-0.219</v>
      </c>
      <c r="FH52">
        <v>-0.008999999999999999</v>
      </c>
      <c r="FI52">
        <v>0.241</v>
      </c>
      <c r="FJ52">
        <v>0.21</v>
      </c>
      <c r="FK52">
        <v>420</v>
      </c>
      <c r="FL52">
        <v>24</v>
      </c>
      <c r="FM52">
        <v>0.48</v>
      </c>
      <c r="FN52">
        <v>0.04</v>
      </c>
      <c r="FO52">
        <v>0.8849911463414634</v>
      </c>
      <c r="FP52">
        <v>-4.882183526132403</v>
      </c>
      <c r="FQ52">
        <v>0.5416125269101321</v>
      </c>
      <c r="FR52">
        <v>0</v>
      </c>
      <c r="FS52">
        <v>212.2911764705882</v>
      </c>
      <c r="FT52">
        <v>-10.73644002671519</v>
      </c>
      <c r="FU52">
        <v>8.419702651137035</v>
      </c>
      <c r="FV52">
        <v>0</v>
      </c>
      <c r="FW52">
        <v>-0.3795214095121952</v>
      </c>
      <c r="FX52">
        <v>1.857106128292682</v>
      </c>
      <c r="FY52">
        <v>0.2120086530449274</v>
      </c>
      <c r="FZ52">
        <v>0</v>
      </c>
      <c r="GA52">
        <v>0</v>
      </c>
      <c r="GB52">
        <v>3</v>
      </c>
      <c r="GC52" t="s">
        <v>423</v>
      </c>
      <c r="GD52">
        <v>3.10951</v>
      </c>
      <c r="GE52">
        <v>2.72765</v>
      </c>
      <c r="GF52">
        <v>0.08810759999999999</v>
      </c>
      <c r="GG52">
        <v>0.0881043</v>
      </c>
      <c r="GH52">
        <v>0.106762</v>
      </c>
      <c r="GI52">
        <v>0.10774</v>
      </c>
      <c r="GJ52">
        <v>23906.2</v>
      </c>
      <c r="GK52">
        <v>21728.3</v>
      </c>
      <c r="GL52">
        <v>26776.1</v>
      </c>
      <c r="GM52">
        <v>24037.6</v>
      </c>
      <c r="GN52">
        <v>38218.8</v>
      </c>
      <c r="GO52">
        <v>31665.1</v>
      </c>
      <c r="GP52">
        <v>46735.2</v>
      </c>
      <c r="GQ52">
        <v>38030.6</v>
      </c>
      <c r="GR52">
        <v>1.88277</v>
      </c>
      <c r="GS52">
        <v>1.8495</v>
      </c>
      <c r="GT52">
        <v>0.111025</v>
      </c>
      <c r="GU52">
        <v>0</v>
      </c>
      <c r="GV52">
        <v>28.2826</v>
      </c>
      <c r="GW52">
        <v>999.9</v>
      </c>
      <c r="GX52">
        <v>57.4</v>
      </c>
      <c r="GY52">
        <v>30.9</v>
      </c>
      <c r="GZ52">
        <v>28.4573</v>
      </c>
      <c r="HA52">
        <v>61.88</v>
      </c>
      <c r="HB52">
        <v>21.0857</v>
      </c>
      <c r="HC52">
        <v>1</v>
      </c>
      <c r="HD52">
        <v>0.103016</v>
      </c>
      <c r="HE52">
        <v>3.26509</v>
      </c>
      <c r="HF52">
        <v>20.2854</v>
      </c>
      <c r="HG52">
        <v>5.22208</v>
      </c>
      <c r="HH52">
        <v>11.98</v>
      </c>
      <c r="HI52">
        <v>4.96535</v>
      </c>
      <c r="HJ52">
        <v>3.276</v>
      </c>
      <c r="HK52">
        <v>9999</v>
      </c>
      <c r="HL52">
        <v>9999</v>
      </c>
      <c r="HM52">
        <v>9999</v>
      </c>
      <c r="HN52">
        <v>999.9</v>
      </c>
      <c r="HO52">
        <v>1.86369</v>
      </c>
      <c r="HP52">
        <v>1.85974</v>
      </c>
      <c r="HQ52">
        <v>1.85806</v>
      </c>
      <c r="HR52">
        <v>1.85944</v>
      </c>
      <c r="HS52">
        <v>1.85959</v>
      </c>
      <c r="HT52">
        <v>1.85806</v>
      </c>
      <c r="HU52">
        <v>1.85715</v>
      </c>
      <c r="HV52">
        <v>1.85211</v>
      </c>
      <c r="HW52">
        <v>0</v>
      </c>
      <c r="HX52">
        <v>0</v>
      </c>
      <c r="HY52">
        <v>0</v>
      </c>
      <c r="HZ52">
        <v>0</v>
      </c>
      <c r="IA52" t="s">
        <v>424</v>
      </c>
      <c r="IB52" t="s">
        <v>425</v>
      </c>
      <c r="IC52" t="s">
        <v>426</v>
      </c>
      <c r="ID52" t="s">
        <v>426</v>
      </c>
      <c r="IE52" t="s">
        <v>426</v>
      </c>
      <c r="IF52" t="s">
        <v>426</v>
      </c>
      <c r="IG52">
        <v>0</v>
      </c>
      <c r="IH52">
        <v>100</v>
      </c>
      <c r="II52">
        <v>100</v>
      </c>
      <c r="IJ52">
        <v>0.243</v>
      </c>
      <c r="IK52">
        <v>0.195</v>
      </c>
      <c r="IL52">
        <v>-0.5440576699997581</v>
      </c>
      <c r="IM52">
        <v>0.001328113201692861</v>
      </c>
      <c r="IN52">
        <v>1.538283238170363E-06</v>
      </c>
      <c r="IO52">
        <v>-5.795655626708063E-10</v>
      </c>
      <c r="IP52">
        <v>-0.05318808840018373</v>
      </c>
      <c r="IQ52">
        <v>-0.004593102289677449</v>
      </c>
      <c r="IR52">
        <v>0.0008253994458280543</v>
      </c>
      <c r="IS52">
        <v>-7.403632370499484E-06</v>
      </c>
      <c r="IT52">
        <v>2</v>
      </c>
      <c r="IU52">
        <v>1985</v>
      </c>
      <c r="IV52">
        <v>1</v>
      </c>
      <c r="IW52">
        <v>27</v>
      </c>
      <c r="IX52">
        <v>1.8</v>
      </c>
      <c r="IY52">
        <v>1.7</v>
      </c>
      <c r="IZ52">
        <v>1.11938</v>
      </c>
      <c r="JA52">
        <v>2.59155</v>
      </c>
      <c r="JB52">
        <v>1.49658</v>
      </c>
      <c r="JC52">
        <v>2.34497</v>
      </c>
      <c r="JD52">
        <v>1.54907</v>
      </c>
      <c r="JE52">
        <v>2.37061</v>
      </c>
      <c r="JF52">
        <v>33.2887</v>
      </c>
      <c r="JG52">
        <v>15.7256</v>
      </c>
      <c r="JH52">
        <v>18</v>
      </c>
      <c r="JI52">
        <v>483.218</v>
      </c>
      <c r="JJ52">
        <v>490.843</v>
      </c>
      <c r="JK52">
        <v>31.9751</v>
      </c>
      <c r="JL52">
        <v>28.4868</v>
      </c>
      <c r="JM52">
        <v>30.0041</v>
      </c>
      <c r="JN52">
        <v>28.7223</v>
      </c>
      <c r="JO52">
        <v>28.7115</v>
      </c>
      <c r="JP52">
        <v>22.4925</v>
      </c>
      <c r="JQ52">
        <v>22.8344</v>
      </c>
      <c r="JR52">
        <v>63.8423</v>
      </c>
      <c r="JS52">
        <v>31.0509</v>
      </c>
      <c r="JT52">
        <v>420</v>
      </c>
      <c r="JU52">
        <v>23.4789</v>
      </c>
      <c r="JV52">
        <v>102.2</v>
      </c>
      <c r="JW52">
        <v>91.71510000000001</v>
      </c>
    </row>
    <row r="53" spans="1:283">
      <c r="A53">
        <v>35</v>
      </c>
      <c r="B53">
        <v>1761009860</v>
      </c>
      <c r="C53">
        <v>194</v>
      </c>
      <c r="D53" t="s">
        <v>497</v>
      </c>
      <c r="E53" t="s">
        <v>498</v>
      </c>
      <c r="F53">
        <v>5</v>
      </c>
      <c r="G53" t="s">
        <v>489</v>
      </c>
      <c r="H53">
        <v>1761009851.826923</v>
      </c>
      <c r="I53">
        <f>(J53)/1000</f>
        <v>0</v>
      </c>
      <c r="J53">
        <f>1000*DJ53*AH53*(DF53-DG53)/(100*CY53*(1000-AH53*DF53))</f>
        <v>0</v>
      </c>
      <c r="K53">
        <f>DJ53*AH53*(DE53-DD53*(1000-AH53*DG53)/(1000-AH53*DF53))/(100*CY53)</f>
        <v>0</v>
      </c>
      <c r="L53">
        <f>DD53 - IF(AH53&gt;1, K53*CY53*100.0/(AJ53), 0)</f>
        <v>0</v>
      </c>
      <c r="M53">
        <f>((S53-I53/2)*L53-K53)/(S53+I53/2)</f>
        <v>0</v>
      </c>
      <c r="N53">
        <f>M53*(DK53+DL53)/1000.0</f>
        <v>0</v>
      </c>
      <c r="O53">
        <f>(DD53 - IF(AH53&gt;1, K53*CY53*100.0/(AJ53), 0))*(DK53+DL53)/1000.0</f>
        <v>0</v>
      </c>
      <c r="P53">
        <f>2.0/((1/R53-1/Q53)+SIGN(R53)*SQRT((1/R53-1/Q53)*(1/R53-1/Q53) + 4*CZ53/((CZ53+1)*(CZ53+1))*(2*1/R53*1/Q53-1/Q53*1/Q53)))</f>
        <v>0</v>
      </c>
      <c r="Q53">
        <f>IF(LEFT(DA53,1)&lt;&gt;"0",IF(LEFT(DA53,1)="1",3.0,DB53),$D$5+$E$5*(DR53*DK53/($K$5*1000))+$F$5*(DR53*DK53/($K$5*1000))*MAX(MIN(CY53,$J$5),$I$5)*MAX(MIN(CY53,$J$5),$I$5)+$G$5*MAX(MIN(CY53,$J$5),$I$5)*(DR53*DK53/($K$5*1000))+$H$5*(DR53*DK53/($K$5*1000))*(DR53*DK53/($K$5*1000)))</f>
        <v>0</v>
      </c>
      <c r="R53">
        <f>I53*(1000-(1000*0.61365*exp(17.502*V53/(240.97+V53))/(DK53+DL53)+DF53)/2)/(1000*0.61365*exp(17.502*V53/(240.97+V53))/(DK53+DL53)-DF53)</f>
        <v>0</v>
      </c>
      <c r="S53">
        <f>1/((CZ53+1)/(P53/1.6)+1/(Q53/1.37)) + CZ53/((CZ53+1)/(P53/1.6) + CZ53/(Q53/1.37))</f>
        <v>0</v>
      </c>
      <c r="T53">
        <f>(CU53*CX53)</f>
        <v>0</v>
      </c>
      <c r="U53">
        <f>(DM53+(T53+2*0.95*5.67E-8*(((DM53+$B$9)+273)^4-(DM53+273)^4)-44100*I53)/(1.84*29.3*Q53+8*0.95*5.67E-8*(DM53+273)^3))</f>
        <v>0</v>
      </c>
      <c r="V53">
        <f>($C$9*DN53+$D$9*DO53+$E$9*U53)</f>
        <v>0</v>
      </c>
      <c r="W53">
        <f>0.61365*exp(17.502*V53/(240.97+V53))</f>
        <v>0</v>
      </c>
      <c r="X53">
        <f>(Y53/Z53*100)</f>
        <v>0</v>
      </c>
      <c r="Y53">
        <f>DF53*(DK53+DL53)/1000</f>
        <v>0</v>
      </c>
      <c r="Z53">
        <f>0.61365*exp(17.502*DM53/(240.97+DM53))</f>
        <v>0</v>
      </c>
      <c r="AA53">
        <f>(W53-DF53*(DK53+DL53)/1000)</f>
        <v>0</v>
      </c>
      <c r="AB53">
        <f>(-I53*44100)</f>
        <v>0</v>
      </c>
      <c r="AC53">
        <f>2*29.3*Q53*0.92*(DM53-V53)</f>
        <v>0</v>
      </c>
      <c r="AD53">
        <f>2*0.95*5.67E-8*(((DM53+$B$9)+273)^4-(V53+273)^4)</f>
        <v>0</v>
      </c>
      <c r="AE53">
        <f>T53+AD53+AB53+AC53</f>
        <v>0</v>
      </c>
      <c r="AF53">
        <v>0</v>
      </c>
      <c r="AG53">
        <v>0</v>
      </c>
      <c r="AH53">
        <f>IF(AF53*$H$15&gt;=AJ53,1.0,(AJ53/(AJ53-AF53*$H$15)))</f>
        <v>0</v>
      </c>
      <c r="AI53">
        <f>(AH53-1)*100</f>
        <v>0</v>
      </c>
      <c r="AJ53">
        <f>MAX(0,($B$15+$C$15*DR53)/(1+$D$15*DR53)*DK53/(DM53+273)*$E$15)</f>
        <v>0</v>
      </c>
      <c r="AK53" t="s">
        <v>420</v>
      </c>
      <c r="AL53" t="s">
        <v>420</v>
      </c>
      <c r="AM53">
        <v>0</v>
      </c>
      <c r="AN53">
        <v>0</v>
      </c>
      <c r="AO53">
        <f>1-AM53/AN53</f>
        <v>0</v>
      </c>
      <c r="AP53">
        <v>0</v>
      </c>
      <c r="AQ53" t="s">
        <v>420</v>
      </c>
      <c r="AR53" t="s">
        <v>420</v>
      </c>
      <c r="AS53">
        <v>0</v>
      </c>
      <c r="AT53">
        <v>0</v>
      </c>
      <c r="AU53">
        <f>1-AS53/AT53</f>
        <v>0</v>
      </c>
      <c r="AV53">
        <v>0.5</v>
      </c>
      <c r="AW53">
        <f>CV53</f>
        <v>0</v>
      </c>
      <c r="AX53">
        <f>K53</f>
        <v>0</v>
      </c>
      <c r="AY53">
        <f>AU53*AV53*AW53</f>
        <v>0</v>
      </c>
      <c r="AZ53">
        <f>(AX53-AP53)/AW53</f>
        <v>0</v>
      </c>
      <c r="BA53">
        <f>(AN53-AT53)/AT53</f>
        <v>0</v>
      </c>
      <c r="BB53">
        <f>AM53/(AO53+AM53/AT53)</f>
        <v>0</v>
      </c>
      <c r="BC53" t="s">
        <v>420</v>
      </c>
      <c r="BD53">
        <v>0</v>
      </c>
      <c r="BE53">
        <f>IF(BD53&lt;&gt;0, BD53, BB53)</f>
        <v>0</v>
      </c>
      <c r="BF53">
        <f>1-BE53/AT53</f>
        <v>0</v>
      </c>
      <c r="BG53">
        <f>(AT53-AS53)/(AT53-BE53)</f>
        <v>0</v>
      </c>
      <c r="BH53">
        <f>(AN53-AT53)/(AN53-BE53)</f>
        <v>0</v>
      </c>
      <c r="BI53">
        <f>(AT53-AS53)/(AT53-AM53)</f>
        <v>0</v>
      </c>
      <c r="BJ53">
        <f>(AN53-AT53)/(AN53-AM53)</f>
        <v>0</v>
      </c>
      <c r="BK53">
        <f>(BG53*BE53/AS53)</f>
        <v>0</v>
      </c>
      <c r="BL53">
        <f>(1-BK53)</f>
        <v>0</v>
      </c>
      <c r="CU53">
        <f>$B$13*DS53+$C$13*DT53+$F$13*EE53*(1-EH53)</f>
        <v>0</v>
      </c>
      <c r="CV53">
        <f>CU53*CW53</f>
        <v>0</v>
      </c>
      <c r="CW53">
        <f>($B$13*$D$11+$C$13*$D$11+$F$13*((ER53+EJ53)/MAX(ER53+EJ53+ES53, 0.1)*$I$11+ES53/MAX(ER53+EJ53+ES53, 0.1)*$J$11))/($B$13+$C$13+$F$13)</f>
        <v>0</v>
      </c>
      <c r="CX53">
        <f>($B$13*$K$11+$C$13*$K$11+$F$13*((ER53+EJ53)/MAX(ER53+EJ53+ES53, 0.1)*$P$11+ES53/MAX(ER53+EJ53+ES53, 0.1)*$Q$11))/($B$13+$C$13+$F$13)</f>
        <v>0</v>
      </c>
      <c r="CY53">
        <v>1.65</v>
      </c>
      <c r="CZ53">
        <v>0.5</v>
      </c>
      <c r="DA53" t="s">
        <v>421</v>
      </c>
      <c r="DB53">
        <v>2</v>
      </c>
      <c r="DC53">
        <v>1761009851.826923</v>
      </c>
      <c r="DD53">
        <v>420.4567307692308</v>
      </c>
      <c r="DE53">
        <v>419.9208461538461</v>
      </c>
      <c r="DF53">
        <v>23.39719230769231</v>
      </c>
      <c r="DG53">
        <v>23.65700384615385</v>
      </c>
      <c r="DH53">
        <v>420.2141923076923</v>
      </c>
      <c r="DI53">
        <v>23.20501923076923</v>
      </c>
      <c r="DJ53">
        <v>500.0083846153847</v>
      </c>
      <c r="DK53">
        <v>90.47123846153848</v>
      </c>
      <c r="DL53">
        <v>0.03573653461538461</v>
      </c>
      <c r="DM53">
        <v>29.97016538461538</v>
      </c>
      <c r="DN53">
        <v>30.01821153846154</v>
      </c>
      <c r="DO53">
        <v>999.9000000000001</v>
      </c>
      <c r="DP53">
        <v>0</v>
      </c>
      <c r="DQ53">
        <v>0</v>
      </c>
      <c r="DR53">
        <v>9992.793076923077</v>
      </c>
      <c r="DS53">
        <v>0</v>
      </c>
      <c r="DT53">
        <v>0.242856</v>
      </c>
      <c r="DU53">
        <v>0.5359426538461538</v>
      </c>
      <c r="DV53">
        <v>430.529923076923</v>
      </c>
      <c r="DW53">
        <v>430.0955769230769</v>
      </c>
      <c r="DX53">
        <v>-0.2598103496153846</v>
      </c>
      <c r="DY53">
        <v>419.9208461538461</v>
      </c>
      <c r="DZ53">
        <v>23.65700384615385</v>
      </c>
      <c r="EA53">
        <v>2.116773076923077</v>
      </c>
      <c r="EB53">
        <v>2.140278846153846</v>
      </c>
      <c r="EC53">
        <v>18.34572307692308</v>
      </c>
      <c r="ED53">
        <v>18.52205384615385</v>
      </c>
      <c r="EE53">
        <v>0.005000780000000001</v>
      </c>
      <c r="EF53">
        <v>0</v>
      </c>
      <c r="EG53">
        <v>0</v>
      </c>
      <c r="EH53">
        <v>0</v>
      </c>
      <c r="EI53">
        <v>210.3884615384615</v>
      </c>
      <c r="EJ53">
        <v>0.005000780000000001</v>
      </c>
      <c r="EK53">
        <v>-16.11153846153846</v>
      </c>
      <c r="EL53">
        <v>-0.9692307692307693</v>
      </c>
      <c r="EM53">
        <v>35.06234615384615</v>
      </c>
      <c r="EN53">
        <v>38.21615384615384</v>
      </c>
      <c r="EO53">
        <v>37.03596153846154</v>
      </c>
      <c r="EP53">
        <v>38.24257692307692</v>
      </c>
      <c r="EQ53">
        <v>37.48769230769231</v>
      </c>
      <c r="ER53">
        <v>0</v>
      </c>
      <c r="ES53">
        <v>0</v>
      </c>
      <c r="ET53">
        <v>0</v>
      </c>
      <c r="EU53">
        <v>1761009858.7</v>
      </c>
      <c r="EV53">
        <v>0</v>
      </c>
      <c r="EW53">
        <v>211.756</v>
      </c>
      <c r="EX53">
        <v>10.66923102048742</v>
      </c>
      <c r="EY53">
        <v>-45.83846165889356</v>
      </c>
      <c r="EZ53">
        <v>-17.74</v>
      </c>
      <c r="FA53">
        <v>15</v>
      </c>
      <c r="FB53">
        <v>1761009757.5</v>
      </c>
      <c r="FC53" t="s">
        <v>490</v>
      </c>
      <c r="FD53">
        <v>1761009751.5</v>
      </c>
      <c r="FE53">
        <v>1761009757.5</v>
      </c>
      <c r="FF53">
        <v>2</v>
      </c>
      <c r="FG53">
        <v>-0.219</v>
      </c>
      <c r="FH53">
        <v>-0.008999999999999999</v>
      </c>
      <c r="FI53">
        <v>0.241</v>
      </c>
      <c r="FJ53">
        <v>0.21</v>
      </c>
      <c r="FK53">
        <v>420</v>
      </c>
      <c r="FL53">
        <v>24</v>
      </c>
      <c r="FM53">
        <v>0.48</v>
      </c>
      <c r="FN53">
        <v>0.04</v>
      </c>
      <c r="FO53">
        <v>0.7518059749999999</v>
      </c>
      <c r="FP53">
        <v>-3.434641519699813</v>
      </c>
      <c r="FQ53">
        <v>0.4083696236929534</v>
      </c>
      <c r="FR53">
        <v>0</v>
      </c>
      <c r="FS53">
        <v>212.2882352941176</v>
      </c>
      <c r="FT53">
        <v>-8.7883880904901</v>
      </c>
      <c r="FU53">
        <v>8.416746776372559</v>
      </c>
      <c r="FV53">
        <v>0</v>
      </c>
      <c r="FW53">
        <v>-0.34116575225</v>
      </c>
      <c r="FX53">
        <v>2.358849903602253</v>
      </c>
      <c r="FY53">
        <v>0.2376383660500926</v>
      </c>
      <c r="FZ53">
        <v>0</v>
      </c>
      <c r="GA53">
        <v>0</v>
      </c>
      <c r="GB53">
        <v>3</v>
      </c>
      <c r="GC53" t="s">
        <v>423</v>
      </c>
      <c r="GD53">
        <v>3.10952</v>
      </c>
      <c r="GE53">
        <v>2.72754</v>
      </c>
      <c r="GF53">
        <v>0.08812010000000001</v>
      </c>
      <c r="GG53">
        <v>0.0881006</v>
      </c>
      <c r="GH53">
        <v>0.106719</v>
      </c>
      <c r="GI53">
        <v>0.107681</v>
      </c>
      <c r="GJ53">
        <v>23906</v>
      </c>
      <c r="GK53">
        <v>21728.3</v>
      </c>
      <c r="GL53">
        <v>26776.2</v>
      </c>
      <c r="GM53">
        <v>24037.6</v>
      </c>
      <c r="GN53">
        <v>38220.6</v>
      </c>
      <c r="GO53">
        <v>31667.2</v>
      </c>
      <c r="GP53">
        <v>46735.2</v>
      </c>
      <c r="GQ53">
        <v>38030.5</v>
      </c>
      <c r="GR53">
        <v>1.88275</v>
      </c>
      <c r="GS53">
        <v>1.84942</v>
      </c>
      <c r="GT53">
        <v>0.111036</v>
      </c>
      <c r="GU53">
        <v>0</v>
      </c>
      <c r="GV53">
        <v>28.2898</v>
      </c>
      <c r="GW53">
        <v>999.9</v>
      </c>
      <c r="GX53">
        <v>57.4</v>
      </c>
      <c r="GY53">
        <v>30.9</v>
      </c>
      <c r="GZ53">
        <v>28.4605</v>
      </c>
      <c r="HA53">
        <v>61.53</v>
      </c>
      <c r="HB53">
        <v>21.3782</v>
      </c>
      <c r="HC53">
        <v>1</v>
      </c>
      <c r="HD53">
        <v>0.104113</v>
      </c>
      <c r="HE53">
        <v>1.82017</v>
      </c>
      <c r="HF53">
        <v>20.3164</v>
      </c>
      <c r="HG53">
        <v>5.21864</v>
      </c>
      <c r="HH53">
        <v>11.98</v>
      </c>
      <c r="HI53">
        <v>4.9644</v>
      </c>
      <c r="HJ53">
        <v>3.27525</v>
      </c>
      <c r="HK53">
        <v>9999</v>
      </c>
      <c r="HL53">
        <v>9999</v>
      </c>
      <c r="HM53">
        <v>9999</v>
      </c>
      <c r="HN53">
        <v>999.9</v>
      </c>
      <c r="HO53">
        <v>1.86371</v>
      </c>
      <c r="HP53">
        <v>1.85974</v>
      </c>
      <c r="HQ53">
        <v>1.85806</v>
      </c>
      <c r="HR53">
        <v>1.85944</v>
      </c>
      <c r="HS53">
        <v>1.85959</v>
      </c>
      <c r="HT53">
        <v>1.85806</v>
      </c>
      <c r="HU53">
        <v>1.85715</v>
      </c>
      <c r="HV53">
        <v>1.85211</v>
      </c>
      <c r="HW53">
        <v>0</v>
      </c>
      <c r="HX53">
        <v>0</v>
      </c>
      <c r="HY53">
        <v>0</v>
      </c>
      <c r="HZ53">
        <v>0</v>
      </c>
      <c r="IA53" t="s">
        <v>424</v>
      </c>
      <c r="IB53" t="s">
        <v>425</v>
      </c>
      <c r="IC53" t="s">
        <v>426</v>
      </c>
      <c r="ID53" t="s">
        <v>426</v>
      </c>
      <c r="IE53" t="s">
        <v>426</v>
      </c>
      <c r="IF53" t="s">
        <v>426</v>
      </c>
      <c r="IG53">
        <v>0</v>
      </c>
      <c r="IH53">
        <v>100</v>
      </c>
      <c r="II53">
        <v>100</v>
      </c>
      <c r="IJ53">
        <v>0.243</v>
      </c>
      <c r="IK53">
        <v>0.1948</v>
      </c>
      <c r="IL53">
        <v>-0.5440576699997581</v>
      </c>
      <c r="IM53">
        <v>0.001328113201692861</v>
      </c>
      <c r="IN53">
        <v>1.538283238170363E-06</v>
      </c>
      <c r="IO53">
        <v>-5.795655626708063E-10</v>
      </c>
      <c r="IP53">
        <v>-0.05318808840018373</v>
      </c>
      <c r="IQ53">
        <v>-0.004593102289677449</v>
      </c>
      <c r="IR53">
        <v>0.0008253994458280543</v>
      </c>
      <c r="IS53">
        <v>-7.403632370499484E-06</v>
      </c>
      <c r="IT53">
        <v>2</v>
      </c>
      <c r="IU53">
        <v>1985</v>
      </c>
      <c r="IV53">
        <v>1</v>
      </c>
      <c r="IW53">
        <v>27</v>
      </c>
      <c r="IX53">
        <v>1.8</v>
      </c>
      <c r="IY53">
        <v>1.7</v>
      </c>
      <c r="IZ53">
        <v>1.11816</v>
      </c>
      <c r="JA53">
        <v>2.58423</v>
      </c>
      <c r="JB53">
        <v>1.49658</v>
      </c>
      <c r="JC53">
        <v>2.34497</v>
      </c>
      <c r="JD53">
        <v>1.54907</v>
      </c>
      <c r="JE53">
        <v>2.3645</v>
      </c>
      <c r="JF53">
        <v>33.2887</v>
      </c>
      <c r="JG53">
        <v>15.7344</v>
      </c>
      <c r="JH53">
        <v>18</v>
      </c>
      <c r="JI53">
        <v>483.194</v>
      </c>
      <c r="JJ53">
        <v>490.784</v>
      </c>
      <c r="JK53">
        <v>31.3782</v>
      </c>
      <c r="JL53">
        <v>28.4855</v>
      </c>
      <c r="JM53">
        <v>30.0035</v>
      </c>
      <c r="JN53">
        <v>28.7211</v>
      </c>
      <c r="JO53">
        <v>28.7103</v>
      </c>
      <c r="JP53">
        <v>22.4921</v>
      </c>
      <c r="JQ53">
        <v>22.8344</v>
      </c>
      <c r="JR53">
        <v>63.8423</v>
      </c>
      <c r="JS53">
        <v>30.9728</v>
      </c>
      <c r="JT53">
        <v>420</v>
      </c>
      <c r="JU53">
        <v>23.4789</v>
      </c>
      <c r="JV53">
        <v>102.2</v>
      </c>
      <c r="JW53">
        <v>91.715</v>
      </c>
    </row>
    <row r="54" spans="1:283">
      <c r="A54">
        <v>36</v>
      </c>
      <c r="B54">
        <v>1761009862</v>
      </c>
      <c r="C54">
        <v>196</v>
      </c>
      <c r="D54" t="s">
        <v>499</v>
      </c>
      <c r="E54" t="s">
        <v>500</v>
      </c>
      <c r="F54">
        <v>5</v>
      </c>
      <c r="G54" t="s">
        <v>489</v>
      </c>
      <c r="H54">
        <v>1761009853.9</v>
      </c>
      <c r="I54">
        <f>(J54)/1000</f>
        <v>0</v>
      </c>
      <c r="J54">
        <f>1000*DJ54*AH54*(DF54-DG54)/(100*CY54*(1000-AH54*DF54))</f>
        <v>0</v>
      </c>
      <c r="K54">
        <f>DJ54*AH54*(DE54-DD54*(1000-AH54*DG54)/(1000-AH54*DF54))/(100*CY54)</f>
        <v>0</v>
      </c>
      <c r="L54">
        <f>DD54 - IF(AH54&gt;1, K54*CY54*100.0/(AJ54), 0)</f>
        <v>0</v>
      </c>
      <c r="M54">
        <f>((S54-I54/2)*L54-K54)/(S54+I54/2)</f>
        <v>0</v>
      </c>
      <c r="N54">
        <f>M54*(DK54+DL54)/1000.0</f>
        <v>0</v>
      </c>
      <c r="O54">
        <f>(DD54 - IF(AH54&gt;1, K54*CY54*100.0/(AJ54), 0))*(DK54+DL54)/1000.0</f>
        <v>0</v>
      </c>
      <c r="P54">
        <f>2.0/((1/R54-1/Q54)+SIGN(R54)*SQRT((1/R54-1/Q54)*(1/R54-1/Q54) + 4*CZ54/((CZ54+1)*(CZ54+1))*(2*1/R54*1/Q54-1/Q54*1/Q54)))</f>
        <v>0</v>
      </c>
      <c r="Q54">
        <f>IF(LEFT(DA54,1)&lt;&gt;"0",IF(LEFT(DA54,1)="1",3.0,DB54),$D$5+$E$5*(DR54*DK54/($K$5*1000))+$F$5*(DR54*DK54/($K$5*1000))*MAX(MIN(CY54,$J$5),$I$5)*MAX(MIN(CY54,$J$5),$I$5)+$G$5*MAX(MIN(CY54,$J$5),$I$5)*(DR54*DK54/($K$5*1000))+$H$5*(DR54*DK54/($K$5*1000))*(DR54*DK54/($K$5*1000)))</f>
        <v>0</v>
      </c>
      <c r="R54">
        <f>I54*(1000-(1000*0.61365*exp(17.502*V54/(240.97+V54))/(DK54+DL54)+DF54)/2)/(1000*0.61365*exp(17.502*V54/(240.97+V54))/(DK54+DL54)-DF54)</f>
        <v>0</v>
      </c>
      <c r="S54">
        <f>1/((CZ54+1)/(P54/1.6)+1/(Q54/1.37)) + CZ54/((CZ54+1)/(P54/1.6) + CZ54/(Q54/1.37))</f>
        <v>0</v>
      </c>
      <c r="T54">
        <f>(CU54*CX54)</f>
        <v>0</v>
      </c>
      <c r="U54">
        <f>(DM54+(T54+2*0.95*5.67E-8*(((DM54+$B$9)+273)^4-(DM54+273)^4)-44100*I54)/(1.84*29.3*Q54+8*0.95*5.67E-8*(DM54+273)^3))</f>
        <v>0</v>
      </c>
      <c r="V54">
        <f>($C$9*DN54+$D$9*DO54+$E$9*U54)</f>
        <v>0</v>
      </c>
      <c r="W54">
        <f>0.61365*exp(17.502*V54/(240.97+V54))</f>
        <v>0</v>
      </c>
      <c r="X54">
        <f>(Y54/Z54*100)</f>
        <v>0</v>
      </c>
      <c r="Y54">
        <f>DF54*(DK54+DL54)/1000</f>
        <v>0</v>
      </c>
      <c r="Z54">
        <f>0.61365*exp(17.502*DM54/(240.97+DM54))</f>
        <v>0</v>
      </c>
      <c r="AA54">
        <f>(W54-DF54*(DK54+DL54)/1000)</f>
        <v>0</v>
      </c>
      <c r="AB54">
        <f>(-I54*44100)</f>
        <v>0</v>
      </c>
      <c r="AC54">
        <f>2*29.3*Q54*0.92*(DM54-V54)</f>
        <v>0</v>
      </c>
      <c r="AD54">
        <f>2*0.95*5.67E-8*(((DM54+$B$9)+273)^4-(V54+273)^4)</f>
        <v>0</v>
      </c>
      <c r="AE54">
        <f>T54+AD54+AB54+AC54</f>
        <v>0</v>
      </c>
      <c r="AF54">
        <v>0</v>
      </c>
      <c r="AG54">
        <v>0</v>
      </c>
      <c r="AH54">
        <f>IF(AF54*$H$15&gt;=AJ54,1.0,(AJ54/(AJ54-AF54*$H$15)))</f>
        <v>0</v>
      </c>
      <c r="AI54">
        <f>(AH54-1)*100</f>
        <v>0</v>
      </c>
      <c r="AJ54">
        <f>MAX(0,($B$15+$C$15*DR54)/(1+$D$15*DR54)*DK54/(DM54+273)*$E$15)</f>
        <v>0</v>
      </c>
      <c r="AK54" t="s">
        <v>420</v>
      </c>
      <c r="AL54" t="s">
        <v>420</v>
      </c>
      <c r="AM54">
        <v>0</v>
      </c>
      <c r="AN54">
        <v>0</v>
      </c>
      <c r="AO54">
        <f>1-AM54/AN54</f>
        <v>0</v>
      </c>
      <c r="AP54">
        <v>0</v>
      </c>
      <c r="AQ54" t="s">
        <v>420</v>
      </c>
      <c r="AR54" t="s">
        <v>420</v>
      </c>
      <c r="AS54">
        <v>0</v>
      </c>
      <c r="AT54">
        <v>0</v>
      </c>
      <c r="AU54">
        <f>1-AS54/AT54</f>
        <v>0</v>
      </c>
      <c r="AV54">
        <v>0.5</v>
      </c>
      <c r="AW54">
        <f>CV54</f>
        <v>0</v>
      </c>
      <c r="AX54">
        <f>K54</f>
        <v>0</v>
      </c>
      <c r="AY54">
        <f>AU54*AV54*AW54</f>
        <v>0</v>
      </c>
      <c r="AZ54">
        <f>(AX54-AP54)/AW54</f>
        <v>0</v>
      </c>
      <c r="BA54">
        <f>(AN54-AT54)/AT54</f>
        <v>0</v>
      </c>
      <c r="BB54">
        <f>AM54/(AO54+AM54/AT54)</f>
        <v>0</v>
      </c>
      <c r="BC54" t="s">
        <v>420</v>
      </c>
      <c r="BD54">
        <v>0</v>
      </c>
      <c r="BE54">
        <f>IF(BD54&lt;&gt;0, BD54, BB54)</f>
        <v>0</v>
      </c>
      <c r="BF54">
        <f>1-BE54/AT54</f>
        <v>0</v>
      </c>
      <c r="BG54">
        <f>(AT54-AS54)/(AT54-BE54)</f>
        <v>0</v>
      </c>
      <c r="BH54">
        <f>(AN54-AT54)/(AN54-BE54)</f>
        <v>0</v>
      </c>
      <c r="BI54">
        <f>(AT54-AS54)/(AT54-AM54)</f>
        <v>0</v>
      </c>
      <c r="BJ54">
        <f>(AN54-AT54)/(AN54-AM54)</f>
        <v>0</v>
      </c>
      <c r="BK54">
        <f>(BG54*BE54/AS54)</f>
        <v>0</v>
      </c>
      <c r="BL54">
        <f>(1-BK54)</f>
        <v>0</v>
      </c>
      <c r="CU54">
        <f>$B$13*DS54+$C$13*DT54+$F$13*EE54*(1-EH54)</f>
        <v>0</v>
      </c>
      <c r="CV54">
        <f>CU54*CW54</f>
        <v>0</v>
      </c>
      <c r="CW54">
        <f>($B$13*$D$11+$C$13*$D$11+$F$13*((ER54+EJ54)/MAX(ER54+EJ54+ES54, 0.1)*$I$11+ES54/MAX(ER54+EJ54+ES54, 0.1)*$J$11))/($B$13+$C$13+$F$13)</f>
        <v>0</v>
      </c>
      <c r="CX54">
        <f>($B$13*$K$11+$C$13*$K$11+$F$13*((ER54+EJ54)/MAX(ER54+EJ54+ES54, 0.1)*$P$11+ES54/MAX(ER54+EJ54+ES54, 0.1)*$Q$11))/($B$13+$C$13+$F$13)</f>
        <v>0</v>
      </c>
      <c r="CY54">
        <v>1.65</v>
      </c>
      <c r="CZ54">
        <v>0.5</v>
      </c>
      <c r="DA54" t="s">
        <v>421</v>
      </c>
      <c r="DB54">
        <v>2</v>
      </c>
      <c r="DC54">
        <v>1761009853.9</v>
      </c>
      <c r="DD54">
        <v>420.48384</v>
      </c>
      <c r="DE54">
        <v>419.95468</v>
      </c>
      <c r="DF54">
        <v>23.449596</v>
      </c>
      <c r="DG54">
        <v>23.626136</v>
      </c>
      <c r="DH54">
        <v>420.24128</v>
      </c>
      <c r="DI54">
        <v>23.256316</v>
      </c>
      <c r="DJ54">
        <v>499.989</v>
      </c>
      <c r="DK54">
        <v>90.47122400000002</v>
      </c>
      <c r="DL54">
        <v>0.035800508</v>
      </c>
      <c r="DM54">
        <v>29.98854</v>
      </c>
      <c r="DN54">
        <v>30.041412</v>
      </c>
      <c r="DO54">
        <v>999.9</v>
      </c>
      <c r="DP54">
        <v>0</v>
      </c>
      <c r="DQ54">
        <v>0</v>
      </c>
      <c r="DR54">
        <v>9987.0504</v>
      </c>
      <c r="DS54">
        <v>0</v>
      </c>
      <c r="DT54">
        <v>0.242856</v>
      </c>
      <c r="DU54">
        <v>0.52924928</v>
      </c>
      <c r="DV54">
        <v>430.5808</v>
      </c>
      <c r="DW54">
        <v>430.11664</v>
      </c>
      <c r="DX54">
        <v>-0.1765361476</v>
      </c>
      <c r="DY54">
        <v>419.95468</v>
      </c>
      <c r="DZ54">
        <v>23.626136</v>
      </c>
      <c r="EA54">
        <v>2.1215144</v>
      </c>
      <c r="EB54">
        <v>2.137486</v>
      </c>
      <c r="EC54">
        <v>18.381536</v>
      </c>
      <c r="ED54">
        <v>18.50118</v>
      </c>
      <c r="EE54">
        <v>0.00500078</v>
      </c>
      <c r="EF54">
        <v>0</v>
      </c>
      <c r="EG54">
        <v>0</v>
      </c>
      <c r="EH54">
        <v>0</v>
      </c>
      <c r="EI54">
        <v>211.272</v>
      </c>
      <c r="EJ54">
        <v>0.00500078</v>
      </c>
      <c r="EK54">
        <v>-18.244</v>
      </c>
      <c r="EL54">
        <v>-1.172</v>
      </c>
      <c r="EM54">
        <v>35.03984</v>
      </c>
      <c r="EN54">
        <v>38.18484</v>
      </c>
      <c r="EO54">
        <v>37.00736000000001</v>
      </c>
      <c r="EP54">
        <v>38.2048</v>
      </c>
      <c r="EQ54">
        <v>37.44476</v>
      </c>
      <c r="ER54">
        <v>0</v>
      </c>
      <c r="ES54">
        <v>0</v>
      </c>
      <c r="ET54">
        <v>0</v>
      </c>
      <c r="EU54">
        <v>1761009861.1</v>
      </c>
      <c r="EV54">
        <v>0</v>
      </c>
      <c r="EW54">
        <v>212.572</v>
      </c>
      <c r="EX54">
        <v>7.653846211475776</v>
      </c>
      <c r="EY54">
        <v>-40.57692323885494</v>
      </c>
      <c r="EZ54">
        <v>-19.744</v>
      </c>
      <c r="FA54">
        <v>15</v>
      </c>
      <c r="FB54">
        <v>1761009757.5</v>
      </c>
      <c r="FC54" t="s">
        <v>490</v>
      </c>
      <c r="FD54">
        <v>1761009751.5</v>
      </c>
      <c r="FE54">
        <v>1761009757.5</v>
      </c>
      <c r="FF54">
        <v>2</v>
      </c>
      <c r="FG54">
        <v>-0.219</v>
      </c>
      <c r="FH54">
        <v>-0.008999999999999999</v>
      </c>
      <c r="FI54">
        <v>0.241</v>
      </c>
      <c r="FJ54">
        <v>0.21</v>
      </c>
      <c r="FK54">
        <v>420</v>
      </c>
      <c r="FL54">
        <v>24</v>
      </c>
      <c r="FM54">
        <v>0.48</v>
      </c>
      <c r="FN54">
        <v>0.04</v>
      </c>
      <c r="FO54">
        <v>0.651935024390244</v>
      </c>
      <c r="FP54">
        <v>-1.588399212543554</v>
      </c>
      <c r="FQ54">
        <v>0.2637221635122554</v>
      </c>
      <c r="FR54">
        <v>0</v>
      </c>
      <c r="FS54">
        <v>212.7264705882353</v>
      </c>
      <c r="FT54">
        <v>0.07792210475038765</v>
      </c>
      <c r="FU54">
        <v>8.190608281064407</v>
      </c>
      <c r="FV54">
        <v>1</v>
      </c>
      <c r="FW54">
        <v>-0.2762445680487805</v>
      </c>
      <c r="FX54">
        <v>2.503045187247387</v>
      </c>
      <c r="FY54">
        <v>0.251711511372188</v>
      </c>
      <c r="FZ54">
        <v>0</v>
      </c>
      <c r="GA54">
        <v>1</v>
      </c>
      <c r="GB54">
        <v>3</v>
      </c>
      <c r="GC54" t="s">
        <v>459</v>
      </c>
      <c r="GD54">
        <v>3.10951</v>
      </c>
      <c r="GE54">
        <v>2.72758</v>
      </c>
      <c r="GF54">
        <v>0.0881207</v>
      </c>
      <c r="GG54">
        <v>0.0880932</v>
      </c>
      <c r="GH54">
        <v>0.106664</v>
      </c>
      <c r="GI54">
        <v>0.107658</v>
      </c>
      <c r="GJ54">
        <v>23905.8</v>
      </c>
      <c r="GK54">
        <v>21728.3</v>
      </c>
      <c r="GL54">
        <v>26776.1</v>
      </c>
      <c r="GM54">
        <v>24037.3</v>
      </c>
      <c r="GN54">
        <v>38222.8</v>
      </c>
      <c r="GO54">
        <v>31667.8</v>
      </c>
      <c r="GP54">
        <v>46735</v>
      </c>
      <c r="GQ54">
        <v>38030.2</v>
      </c>
      <c r="GR54">
        <v>1.88282</v>
      </c>
      <c r="GS54">
        <v>1.84945</v>
      </c>
      <c r="GT54">
        <v>0.111137</v>
      </c>
      <c r="GU54">
        <v>0</v>
      </c>
      <c r="GV54">
        <v>28.2971</v>
      </c>
      <c r="GW54">
        <v>999.9</v>
      </c>
      <c r="GX54">
        <v>57.4</v>
      </c>
      <c r="GY54">
        <v>30.9</v>
      </c>
      <c r="GZ54">
        <v>28.4594</v>
      </c>
      <c r="HA54">
        <v>61.3</v>
      </c>
      <c r="HB54">
        <v>21.1338</v>
      </c>
      <c r="HC54">
        <v>1</v>
      </c>
      <c r="HD54">
        <v>0.100534</v>
      </c>
      <c r="HE54">
        <v>0.949572</v>
      </c>
      <c r="HF54">
        <v>20.3283</v>
      </c>
      <c r="HG54">
        <v>5.21879</v>
      </c>
      <c r="HH54">
        <v>11.98</v>
      </c>
      <c r="HI54">
        <v>4.96455</v>
      </c>
      <c r="HJ54">
        <v>3.27523</v>
      </c>
      <c r="HK54">
        <v>9999</v>
      </c>
      <c r="HL54">
        <v>9999</v>
      </c>
      <c r="HM54">
        <v>9999</v>
      </c>
      <c r="HN54">
        <v>999.9</v>
      </c>
      <c r="HO54">
        <v>1.86371</v>
      </c>
      <c r="HP54">
        <v>1.85975</v>
      </c>
      <c r="HQ54">
        <v>1.85806</v>
      </c>
      <c r="HR54">
        <v>1.85944</v>
      </c>
      <c r="HS54">
        <v>1.85959</v>
      </c>
      <c r="HT54">
        <v>1.85806</v>
      </c>
      <c r="HU54">
        <v>1.85715</v>
      </c>
      <c r="HV54">
        <v>1.85211</v>
      </c>
      <c r="HW54">
        <v>0</v>
      </c>
      <c r="HX54">
        <v>0</v>
      </c>
      <c r="HY54">
        <v>0</v>
      </c>
      <c r="HZ54">
        <v>0</v>
      </c>
      <c r="IA54" t="s">
        <v>424</v>
      </c>
      <c r="IB54" t="s">
        <v>425</v>
      </c>
      <c r="IC54" t="s">
        <v>426</v>
      </c>
      <c r="ID54" t="s">
        <v>426</v>
      </c>
      <c r="IE54" t="s">
        <v>426</v>
      </c>
      <c r="IF54" t="s">
        <v>426</v>
      </c>
      <c r="IG54">
        <v>0</v>
      </c>
      <c r="IH54">
        <v>100</v>
      </c>
      <c r="II54">
        <v>100</v>
      </c>
      <c r="IJ54">
        <v>0.243</v>
      </c>
      <c r="IK54">
        <v>0.1944</v>
      </c>
      <c r="IL54">
        <v>-0.5440576699997581</v>
      </c>
      <c r="IM54">
        <v>0.001328113201692861</v>
      </c>
      <c r="IN54">
        <v>1.538283238170363E-06</v>
      </c>
      <c r="IO54">
        <v>-5.795655626708063E-10</v>
      </c>
      <c r="IP54">
        <v>-0.05318808840018373</v>
      </c>
      <c r="IQ54">
        <v>-0.004593102289677449</v>
      </c>
      <c r="IR54">
        <v>0.0008253994458280543</v>
      </c>
      <c r="IS54">
        <v>-7.403632370499484E-06</v>
      </c>
      <c r="IT54">
        <v>2</v>
      </c>
      <c r="IU54">
        <v>1985</v>
      </c>
      <c r="IV54">
        <v>1</v>
      </c>
      <c r="IW54">
        <v>27</v>
      </c>
      <c r="IX54">
        <v>1.8</v>
      </c>
      <c r="IY54">
        <v>1.7</v>
      </c>
      <c r="IZ54">
        <v>1.11938</v>
      </c>
      <c r="JA54">
        <v>2.57812</v>
      </c>
      <c r="JB54">
        <v>1.49658</v>
      </c>
      <c r="JC54">
        <v>2.34497</v>
      </c>
      <c r="JD54">
        <v>1.54907</v>
      </c>
      <c r="JE54">
        <v>2.4707</v>
      </c>
      <c r="JF54">
        <v>33.2887</v>
      </c>
      <c r="JG54">
        <v>15.7606</v>
      </c>
      <c r="JH54">
        <v>18</v>
      </c>
      <c r="JI54">
        <v>483.229</v>
      </c>
      <c r="JJ54">
        <v>490.795</v>
      </c>
      <c r="JK54">
        <v>31.0668</v>
      </c>
      <c r="JL54">
        <v>28.4851</v>
      </c>
      <c r="JM54">
        <v>29.9996</v>
      </c>
      <c r="JN54">
        <v>28.7199</v>
      </c>
      <c r="JO54">
        <v>28.7097</v>
      </c>
      <c r="JP54">
        <v>22.4952</v>
      </c>
      <c r="JQ54">
        <v>22.8344</v>
      </c>
      <c r="JR54">
        <v>63.8423</v>
      </c>
      <c r="JS54">
        <v>30.9728</v>
      </c>
      <c r="JT54">
        <v>420</v>
      </c>
      <c r="JU54">
        <v>23.4789</v>
      </c>
      <c r="JV54">
        <v>102.2</v>
      </c>
      <c r="JW54">
        <v>91.7141</v>
      </c>
    </row>
    <row r="55" spans="1:283">
      <c r="A55">
        <v>37</v>
      </c>
      <c r="B55">
        <v>1761009864</v>
      </c>
      <c r="C55">
        <v>198</v>
      </c>
      <c r="D55" t="s">
        <v>501</v>
      </c>
      <c r="E55" t="s">
        <v>502</v>
      </c>
      <c r="F55">
        <v>5</v>
      </c>
      <c r="G55" t="s">
        <v>489</v>
      </c>
      <c r="H55">
        <v>1761009856.0625</v>
      </c>
      <c r="I55">
        <f>(J55)/1000</f>
        <v>0</v>
      </c>
      <c r="J55">
        <f>1000*DJ55*AH55*(DF55-DG55)/(100*CY55*(1000-AH55*DF55))</f>
        <v>0</v>
      </c>
      <c r="K55">
        <f>DJ55*AH55*(DE55-DD55*(1000-AH55*DG55)/(1000-AH55*DF55))/(100*CY55)</f>
        <v>0</v>
      </c>
      <c r="L55">
        <f>DD55 - IF(AH55&gt;1, K55*CY55*100.0/(AJ55), 0)</f>
        <v>0</v>
      </c>
      <c r="M55">
        <f>((S55-I55/2)*L55-K55)/(S55+I55/2)</f>
        <v>0</v>
      </c>
      <c r="N55">
        <f>M55*(DK55+DL55)/1000.0</f>
        <v>0</v>
      </c>
      <c r="O55">
        <f>(DD55 - IF(AH55&gt;1, K55*CY55*100.0/(AJ55), 0))*(DK55+DL55)/1000.0</f>
        <v>0</v>
      </c>
      <c r="P55">
        <f>2.0/((1/R55-1/Q55)+SIGN(R55)*SQRT((1/R55-1/Q55)*(1/R55-1/Q55) + 4*CZ55/((CZ55+1)*(CZ55+1))*(2*1/R55*1/Q55-1/Q55*1/Q55)))</f>
        <v>0</v>
      </c>
      <c r="Q55">
        <f>IF(LEFT(DA55,1)&lt;&gt;"0",IF(LEFT(DA55,1)="1",3.0,DB55),$D$5+$E$5*(DR55*DK55/($K$5*1000))+$F$5*(DR55*DK55/($K$5*1000))*MAX(MIN(CY55,$J$5),$I$5)*MAX(MIN(CY55,$J$5),$I$5)+$G$5*MAX(MIN(CY55,$J$5),$I$5)*(DR55*DK55/($K$5*1000))+$H$5*(DR55*DK55/($K$5*1000))*(DR55*DK55/($K$5*1000)))</f>
        <v>0</v>
      </c>
      <c r="R55">
        <f>I55*(1000-(1000*0.61365*exp(17.502*V55/(240.97+V55))/(DK55+DL55)+DF55)/2)/(1000*0.61365*exp(17.502*V55/(240.97+V55))/(DK55+DL55)-DF55)</f>
        <v>0</v>
      </c>
      <c r="S55">
        <f>1/((CZ55+1)/(P55/1.6)+1/(Q55/1.37)) + CZ55/((CZ55+1)/(P55/1.6) + CZ55/(Q55/1.37))</f>
        <v>0</v>
      </c>
      <c r="T55">
        <f>(CU55*CX55)</f>
        <v>0</v>
      </c>
      <c r="U55">
        <f>(DM55+(T55+2*0.95*5.67E-8*(((DM55+$B$9)+273)^4-(DM55+273)^4)-44100*I55)/(1.84*29.3*Q55+8*0.95*5.67E-8*(DM55+273)^3))</f>
        <v>0</v>
      </c>
      <c r="V55">
        <f>($C$9*DN55+$D$9*DO55+$E$9*U55)</f>
        <v>0</v>
      </c>
      <c r="W55">
        <f>0.61365*exp(17.502*V55/(240.97+V55))</f>
        <v>0</v>
      </c>
      <c r="X55">
        <f>(Y55/Z55*100)</f>
        <v>0</v>
      </c>
      <c r="Y55">
        <f>DF55*(DK55+DL55)/1000</f>
        <v>0</v>
      </c>
      <c r="Z55">
        <f>0.61365*exp(17.502*DM55/(240.97+DM55))</f>
        <v>0</v>
      </c>
      <c r="AA55">
        <f>(W55-DF55*(DK55+DL55)/1000)</f>
        <v>0</v>
      </c>
      <c r="AB55">
        <f>(-I55*44100)</f>
        <v>0</v>
      </c>
      <c r="AC55">
        <f>2*29.3*Q55*0.92*(DM55-V55)</f>
        <v>0</v>
      </c>
      <c r="AD55">
        <f>2*0.95*5.67E-8*(((DM55+$B$9)+273)^4-(V55+273)^4)</f>
        <v>0</v>
      </c>
      <c r="AE55">
        <f>T55+AD55+AB55+AC55</f>
        <v>0</v>
      </c>
      <c r="AF55">
        <v>0</v>
      </c>
      <c r="AG55">
        <v>0</v>
      </c>
      <c r="AH55">
        <f>IF(AF55*$H$15&gt;=AJ55,1.0,(AJ55/(AJ55-AF55*$H$15)))</f>
        <v>0</v>
      </c>
      <c r="AI55">
        <f>(AH55-1)*100</f>
        <v>0</v>
      </c>
      <c r="AJ55">
        <f>MAX(0,($B$15+$C$15*DR55)/(1+$D$15*DR55)*DK55/(DM55+273)*$E$15)</f>
        <v>0</v>
      </c>
      <c r="AK55" t="s">
        <v>420</v>
      </c>
      <c r="AL55" t="s">
        <v>420</v>
      </c>
      <c r="AM55">
        <v>0</v>
      </c>
      <c r="AN55">
        <v>0</v>
      </c>
      <c r="AO55">
        <f>1-AM55/AN55</f>
        <v>0</v>
      </c>
      <c r="AP55">
        <v>0</v>
      </c>
      <c r="AQ55" t="s">
        <v>420</v>
      </c>
      <c r="AR55" t="s">
        <v>420</v>
      </c>
      <c r="AS55">
        <v>0</v>
      </c>
      <c r="AT55">
        <v>0</v>
      </c>
      <c r="AU55">
        <f>1-AS55/AT55</f>
        <v>0</v>
      </c>
      <c r="AV55">
        <v>0.5</v>
      </c>
      <c r="AW55">
        <f>CV55</f>
        <v>0</v>
      </c>
      <c r="AX55">
        <f>K55</f>
        <v>0</v>
      </c>
      <c r="AY55">
        <f>AU55*AV55*AW55</f>
        <v>0</v>
      </c>
      <c r="AZ55">
        <f>(AX55-AP55)/AW55</f>
        <v>0</v>
      </c>
      <c r="BA55">
        <f>(AN55-AT55)/AT55</f>
        <v>0</v>
      </c>
      <c r="BB55">
        <f>AM55/(AO55+AM55/AT55)</f>
        <v>0</v>
      </c>
      <c r="BC55" t="s">
        <v>420</v>
      </c>
      <c r="BD55">
        <v>0</v>
      </c>
      <c r="BE55">
        <f>IF(BD55&lt;&gt;0, BD55, BB55)</f>
        <v>0</v>
      </c>
      <c r="BF55">
        <f>1-BE55/AT55</f>
        <v>0</v>
      </c>
      <c r="BG55">
        <f>(AT55-AS55)/(AT55-BE55)</f>
        <v>0</v>
      </c>
      <c r="BH55">
        <f>(AN55-AT55)/(AN55-BE55)</f>
        <v>0</v>
      </c>
      <c r="BI55">
        <f>(AT55-AS55)/(AT55-AM55)</f>
        <v>0</v>
      </c>
      <c r="BJ55">
        <f>(AN55-AT55)/(AN55-AM55)</f>
        <v>0</v>
      </c>
      <c r="BK55">
        <f>(BG55*BE55/AS55)</f>
        <v>0</v>
      </c>
      <c r="BL55">
        <f>(1-BK55)</f>
        <v>0</v>
      </c>
      <c r="CU55">
        <f>$B$13*DS55+$C$13*DT55+$F$13*EE55*(1-EH55)</f>
        <v>0</v>
      </c>
      <c r="CV55">
        <f>CU55*CW55</f>
        <v>0</v>
      </c>
      <c r="CW55">
        <f>($B$13*$D$11+$C$13*$D$11+$F$13*((ER55+EJ55)/MAX(ER55+EJ55+ES55, 0.1)*$I$11+ES55/MAX(ER55+EJ55+ES55, 0.1)*$J$11))/($B$13+$C$13+$F$13)</f>
        <v>0</v>
      </c>
      <c r="CX55">
        <f>($B$13*$K$11+$C$13*$K$11+$F$13*((ER55+EJ55)/MAX(ER55+EJ55+ES55, 0.1)*$P$11+ES55/MAX(ER55+EJ55+ES55, 0.1)*$Q$11))/($B$13+$C$13+$F$13)</f>
        <v>0</v>
      </c>
      <c r="CY55">
        <v>1.65</v>
      </c>
      <c r="CZ55">
        <v>0.5</v>
      </c>
      <c r="DA55" t="s">
        <v>421</v>
      </c>
      <c r="DB55">
        <v>2</v>
      </c>
      <c r="DC55">
        <v>1761009856.0625</v>
      </c>
      <c r="DD55">
        <v>420.5155416666666</v>
      </c>
      <c r="DE55">
        <v>419.9680416666667</v>
      </c>
      <c r="DF55">
        <v>23.48362083333333</v>
      </c>
      <c r="DG55">
        <v>23.587225</v>
      </c>
      <c r="DH55">
        <v>420.2729166666667</v>
      </c>
      <c r="DI55">
        <v>23.2896125</v>
      </c>
      <c r="DJ55">
        <v>499.9725416666667</v>
      </c>
      <c r="DK55">
        <v>90.47127083333334</v>
      </c>
      <c r="DL55">
        <v>0.035828525</v>
      </c>
      <c r="DM55">
        <v>30.0033875</v>
      </c>
      <c r="DN55">
        <v>30.06165416666667</v>
      </c>
      <c r="DO55">
        <v>999.9</v>
      </c>
      <c r="DP55">
        <v>0</v>
      </c>
      <c r="DQ55">
        <v>0</v>
      </c>
      <c r="DR55">
        <v>9988.363333333333</v>
      </c>
      <c r="DS55">
        <v>0</v>
      </c>
      <c r="DT55">
        <v>0.242856</v>
      </c>
      <c r="DU55">
        <v>0.5476239583333333</v>
      </c>
      <c r="DV55">
        <v>430.6283333333333</v>
      </c>
      <c r="DW55">
        <v>430.1132083333334</v>
      </c>
      <c r="DX55">
        <v>-0.1036056995833333</v>
      </c>
      <c r="DY55">
        <v>419.9680416666667</v>
      </c>
      <c r="DZ55">
        <v>23.587225</v>
      </c>
      <c r="EA55">
        <v>2.124592916666666</v>
      </c>
      <c r="EB55">
        <v>2.1339675</v>
      </c>
      <c r="EC55">
        <v>18.40474166666667</v>
      </c>
      <c r="ED55">
        <v>18.4748875</v>
      </c>
      <c r="EE55">
        <v>0.00500078</v>
      </c>
      <c r="EF55">
        <v>0</v>
      </c>
      <c r="EG55">
        <v>0</v>
      </c>
      <c r="EH55">
        <v>0</v>
      </c>
      <c r="EI55">
        <v>210.8375</v>
      </c>
      <c r="EJ55">
        <v>0.00500078</v>
      </c>
      <c r="EK55">
        <v>-16.89583333333333</v>
      </c>
      <c r="EL55">
        <v>-0.8208333333333333</v>
      </c>
      <c r="EM55">
        <v>35.020625</v>
      </c>
      <c r="EN55">
        <v>38.16125</v>
      </c>
      <c r="EO55">
        <v>37.005</v>
      </c>
      <c r="EP55">
        <v>38.16120833333333</v>
      </c>
      <c r="EQ55">
        <v>37.43733333333333</v>
      </c>
      <c r="ER55">
        <v>0</v>
      </c>
      <c r="ES55">
        <v>0</v>
      </c>
      <c r="ET55">
        <v>0</v>
      </c>
      <c r="EU55">
        <v>1761009862.9</v>
      </c>
      <c r="EV55">
        <v>0</v>
      </c>
      <c r="EW55">
        <v>212.3384615384615</v>
      </c>
      <c r="EX55">
        <v>7.938461607599445</v>
      </c>
      <c r="EY55">
        <v>-22.34871806655303</v>
      </c>
      <c r="EZ55">
        <v>-19.15769230769231</v>
      </c>
      <c r="FA55">
        <v>15</v>
      </c>
      <c r="FB55">
        <v>1761009757.5</v>
      </c>
      <c r="FC55" t="s">
        <v>490</v>
      </c>
      <c r="FD55">
        <v>1761009751.5</v>
      </c>
      <c r="FE55">
        <v>1761009757.5</v>
      </c>
      <c r="FF55">
        <v>2</v>
      </c>
      <c r="FG55">
        <v>-0.219</v>
      </c>
      <c r="FH55">
        <v>-0.008999999999999999</v>
      </c>
      <c r="FI55">
        <v>0.241</v>
      </c>
      <c r="FJ55">
        <v>0.21</v>
      </c>
      <c r="FK55">
        <v>420</v>
      </c>
      <c r="FL55">
        <v>24</v>
      </c>
      <c r="FM55">
        <v>0.48</v>
      </c>
      <c r="FN55">
        <v>0.04</v>
      </c>
      <c r="FO55">
        <v>0.589425625</v>
      </c>
      <c r="FP55">
        <v>-0.2921308705440911</v>
      </c>
      <c r="FQ55">
        <v>0.1470112898444687</v>
      </c>
      <c r="FR55">
        <v>1</v>
      </c>
      <c r="FS55">
        <v>212.0323529411764</v>
      </c>
      <c r="FT55">
        <v>2.711993930518486</v>
      </c>
      <c r="FU55">
        <v>8.040402411214009</v>
      </c>
      <c r="FV55">
        <v>0</v>
      </c>
      <c r="FW55">
        <v>-0.22005209975</v>
      </c>
      <c r="FX55">
        <v>2.386527004615387</v>
      </c>
      <c r="FY55">
        <v>0.2378345312929221</v>
      </c>
      <c r="FZ55">
        <v>0</v>
      </c>
      <c r="GA55">
        <v>1</v>
      </c>
      <c r="GB55">
        <v>3</v>
      </c>
      <c r="GC55" t="s">
        <v>459</v>
      </c>
      <c r="GD55">
        <v>3.10985</v>
      </c>
      <c r="GE55">
        <v>2.72756</v>
      </c>
      <c r="GF55">
        <v>0.0881195</v>
      </c>
      <c r="GG55">
        <v>0.0880919</v>
      </c>
      <c r="GH55">
        <v>0.106614</v>
      </c>
      <c r="GI55">
        <v>0.107644</v>
      </c>
      <c r="GJ55">
        <v>23905.7</v>
      </c>
      <c r="GK55">
        <v>21728.1</v>
      </c>
      <c r="GL55">
        <v>26775.9</v>
      </c>
      <c r="GM55">
        <v>24037.1</v>
      </c>
      <c r="GN55">
        <v>38224.7</v>
      </c>
      <c r="GO55">
        <v>31668</v>
      </c>
      <c r="GP55">
        <v>46734.7</v>
      </c>
      <c r="GQ55">
        <v>38029.9</v>
      </c>
      <c r="GR55">
        <v>1.8834</v>
      </c>
      <c r="GS55">
        <v>1.8489</v>
      </c>
      <c r="GT55">
        <v>0.110067</v>
      </c>
      <c r="GU55">
        <v>0</v>
      </c>
      <c r="GV55">
        <v>28.305</v>
      </c>
      <c r="GW55">
        <v>999.9</v>
      </c>
      <c r="GX55">
        <v>57.4</v>
      </c>
      <c r="GY55">
        <v>30.9</v>
      </c>
      <c r="GZ55">
        <v>28.4606</v>
      </c>
      <c r="HA55">
        <v>61.61</v>
      </c>
      <c r="HB55">
        <v>21.3261</v>
      </c>
      <c r="HC55">
        <v>1</v>
      </c>
      <c r="HD55">
        <v>0.0979421</v>
      </c>
      <c r="HE55">
        <v>0.27101</v>
      </c>
      <c r="HF55">
        <v>20.3334</v>
      </c>
      <c r="HG55">
        <v>5.22223</v>
      </c>
      <c r="HH55">
        <v>11.98</v>
      </c>
      <c r="HI55">
        <v>4.96535</v>
      </c>
      <c r="HJ55">
        <v>3.27598</v>
      </c>
      <c r="HK55">
        <v>9999</v>
      </c>
      <c r="HL55">
        <v>9999</v>
      </c>
      <c r="HM55">
        <v>9999</v>
      </c>
      <c r="HN55">
        <v>999.9</v>
      </c>
      <c r="HO55">
        <v>1.86371</v>
      </c>
      <c r="HP55">
        <v>1.85977</v>
      </c>
      <c r="HQ55">
        <v>1.85806</v>
      </c>
      <c r="HR55">
        <v>1.85944</v>
      </c>
      <c r="HS55">
        <v>1.85959</v>
      </c>
      <c r="HT55">
        <v>1.85806</v>
      </c>
      <c r="HU55">
        <v>1.85715</v>
      </c>
      <c r="HV55">
        <v>1.85211</v>
      </c>
      <c r="HW55">
        <v>0</v>
      </c>
      <c r="HX55">
        <v>0</v>
      </c>
      <c r="HY55">
        <v>0</v>
      </c>
      <c r="HZ55">
        <v>0</v>
      </c>
      <c r="IA55" t="s">
        <v>424</v>
      </c>
      <c r="IB55" t="s">
        <v>425</v>
      </c>
      <c r="IC55" t="s">
        <v>426</v>
      </c>
      <c r="ID55" t="s">
        <v>426</v>
      </c>
      <c r="IE55" t="s">
        <v>426</v>
      </c>
      <c r="IF55" t="s">
        <v>426</v>
      </c>
      <c r="IG55">
        <v>0</v>
      </c>
      <c r="IH55">
        <v>100</v>
      </c>
      <c r="II55">
        <v>100</v>
      </c>
      <c r="IJ55">
        <v>0.243</v>
      </c>
      <c r="IK55">
        <v>0.194</v>
      </c>
      <c r="IL55">
        <v>-0.5440576699997581</v>
      </c>
      <c r="IM55">
        <v>0.001328113201692861</v>
      </c>
      <c r="IN55">
        <v>1.538283238170363E-06</v>
      </c>
      <c r="IO55">
        <v>-5.795655626708063E-10</v>
      </c>
      <c r="IP55">
        <v>-0.05318808840018373</v>
      </c>
      <c r="IQ55">
        <v>-0.004593102289677449</v>
      </c>
      <c r="IR55">
        <v>0.0008253994458280543</v>
      </c>
      <c r="IS55">
        <v>-7.403632370499484E-06</v>
      </c>
      <c r="IT55">
        <v>2</v>
      </c>
      <c r="IU55">
        <v>1985</v>
      </c>
      <c r="IV55">
        <v>1</v>
      </c>
      <c r="IW55">
        <v>27</v>
      </c>
      <c r="IX55">
        <v>1.9</v>
      </c>
      <c r="IY55">
        <v>1.8</v>
      </c>
      <c r="IZ55">
        <v>1.11816</v>
      </c>
      <c r="JA55">
        <v>2.58423</v>
      </c>
      <c r="JB55">
        <v>1.49658</v>
      </c>
      <c r="JC55">
        <v>2.34497</v>
      </c>
      <c r="JD55">
        <v>1.54907</v>
      </c>
      <c r="JE55">
        <v>2.35229</v>
      </c>
      <c r="JF55">
        <v>33.2887</v>
      </c>
      <c r="JG55">
        <v>15.7519</v>
      </c>
      <c r="JH55">
        <v>18</v>
      </c>
      <c r="JI55">
        <v>483.554</v>
      </c>
      <c r="JJ55">
        <v>490.424</v>
      </c>
      <c r="JK55">
        <v>30.8964</v>
      </c>
      <c r="JL55">
        <v>28.4843</v>
      </c>
      <c r="JM55">
        <v>29.9977</v>
      </c>
      <c r="JN55">
        <v>28.7187</v>
      </c>
      <c r="JO55">
        <v>28.7085</v>
      </c>
      <c r="JP55">
        <v>22.4955</v>
      </c>
      <c r="JQ55">
        <v>22.8344</v>
      </c>
      <c r="JR55">
        <v>63.8423</v>
      </c>
      <c r="JS55">
        <v>30.869</v>
      </c>
      <c r="JT55">
        <v>420</v>
      </c>
      <c r="JU55">
        <v>23.4804</v>
      </c>
      <c r="JV55">
        <v>102.199</v>
      </c>
      <c r="JW55">
        <v>91.71339999999999</v>
      </c>
    </row>
    <row r="56" spans="1:283">
      <c r="A56">
        <v>38</v>
      </c>
      <c r="B56">
        <v>1761009866</v>
      </c>
      <c r="C56">
        <v>200</v>
      </c>
      <c r="D56" t="s">
        <v>503</v>
      </c>
      <c r="E56" t="s">
        <v>504</v>
      </c>
      <c r="F56">
        <v>5</v>
      </c>
      <c r="G56" t="s">
        <v>489</v>
      </c>
      <c r="H56">
        <v>1761009858.326087</v>
      </c>
      <c r="I56">
        <f>(J56)/1000</f>
        <v>0</v>
      </c>
      <c r="J56">
        <f>1000*DJ56*AH56*(DF56-DG56)/(100*CY56*(1000-AH56*DF56))</f>
        <v>0</v>
      </c>
      <c r="K56">
        <f>DJ56*AH56*(DE56-DD56*(1000-AH56*DG56)/(1000-AH56*DF56))/(100*CY56)</f>
        <v>0</v>
      </c>
      <c r="L56">
        <f>DD56 - IF(AH56&gt;1, K56*CY56*100.0/(AJ56), 0)</f>
        <v>0</v>
      </c>
      <c r="M56">
        <f>((S56-I56/2)*L56-K56)/(S56+I56/2)</f>
        <v>0</v>
      </c>
      <c r="N56">
        <f>M56*(DK56+DL56)/1000.0</f>
        <v>0</v>
      </c>
      <c r="O56">
        <f>(DD56 - IF(AH56&gt;1, K56*CY56*100.0/(AJ56), 0))*(DK56+DL56)/1000.0</f>
        <v>0</v>
      </c>
      <c r="P56">
        <f>2.0/((1/R56-1/Q56)+SIGN(R56)*SQRT((1/R56-1/Q56)*(1/R56-1/Q56) + 4*CZ56/((CZ56+1)*(CZ56+1))*(2*1/R56*1/Q56-1/Q56*1/Q56)))</f>
        <v>0</v>
      </c>
      <c r="Q56">
        <f>IF(LEFT(DA56,1)&lt;&gt;"0",IF(LEFT(DA56,1)="1",3.0,DB56),$D$5+$E$5*(DR56*DK56/($K$5*1000))+$F$5*(DR56*DK56/($K$5*1000))*MAX(MIN(CY56,$J$5),$I$5)*MAX(MIN(CY56,$J$5),$I$5)+$G$5*MAX(MIN(CY56,$J$5),$I$5)*(DR56*DK56/($K$5*1000))+$H$5*(DR56*DK56/($K$5*1000))*(DR56*DK56/($K$5*1000)))</f>
        <v>0</v>
      </c>
      <c r="R56">
        <f>I56*(1000-(1000*0.61365*exp(17.502*V56/(240.97+V56))/(DK56+DL56)+DF56)/2)/(1000*0.61365*exp(17.502*V56/(240.97+V56))/(DK56+DL56)-DF56)</f>
        <v>0</v>
      </c>
      <c r="S56">
        <f>1/((CZ56+1)/(P56/1.6)+1/(Q56/1.37)) + CZ56/((CZ56+1)/(P56/1.6) + CZ56/(Q56/1.37))</f>
        <v>0</v>
      </c>
      <c r="T56">
        <f>(CU56*CX56)</f>
        <v>0</v>
      </c>
      <c r="U56">
        <f>(DM56+(T56+2*0.95*5.67E-8*(((DM56+$B$9)+273)^4-(DM56+273)^4)-44100*I56)/(1.84*29.3*Q56+8*0.95*5.67E-8*(DM56+273)^3))</f>
        <v>0</v>
      </c>
      <c r="V56">
        <f>($C$9*DN56+$D$9*DO56+$E$9*U56)</f>
        <v>0</v>
      </c>
      <c r="W56">
        <f>0.61365*exp(17.502*V56/(240.97+V56))</f>
        <v>0</v>
      </c>
      <c r="X56">
        <f>(Y56/Z56*100)</f>
        <v>0</v>
      </c>
      <c r="Y56">
        <f>DF56*(DK56+DL56)/1000</f>
        <v>0</v>
      </c>
      <c r="Z56">
        <f>0.61365*exp(17.502*DM56/(240.97+DM56))</f>
        <v>0</v>
      </c>
      <c r="AA56">
        <f>(W56-DF56*(DK56+DL56)/1000)</f>
        <v>0</v>
      </c>
      <c r="AB56">
        <f>(-I56*44100)</f>
        <v>0</v>
      </c>
      <c r="AC56">
        <f>2*29.3*Q56*0.92*(DM56-V56)</f>
        <v>0</v>
      </c>
      <c r="AD56">
        <f>2*0.95*5.67E-8*(((DM56+$B$9)+273)^4-(V56+273)^4)</f>
        <v>0</v>
      </c>
      <c r="AE56">
        <f>T56+AD56+AB56+AC56</f>
        <v>0</v>
      </c>
      <c r="AF56">
        <v>0</v>
      </c>
      <c r="AG56">
        <v>0</v>
      </c>
      <c r="AH56">
        <f>IF(AF56*$H$15&gt;=AJ56,1.0,(AJ56/(AJ56-AF56*$H$15)))</f>
        <v>0</v>
      </c>
      <c r="AI56">
        <f>(AH56-1)*100</f>
        <v>0</v>
      </c>
      <c r="AJ56">
        <f>MAX(0,($B$15+$C$15*DR56)/(1+$D$15*DR56)*DK56/(DM56+273)*$E$15)</f>
        <v>0</v>
      </c>
      <c r="AK56" t="s">
        <v>420</v>
      </c>
      <c r="AL56" t="s">
        <v>420</v>
      </c>
      <c r="AM56">
        <v>0</v>
      </c>
      <c r="AN56">
        <v>0</v>
      </c>
      <c r="AO56">
        <f>1-AM56/AN56</f>
        <v>0</v>
      </c>
      <c r="AP56">
        <v>0</v>
      </c>
      <c r="AQ56" t="s">
        <v>420</v>
      </c>
      <c r="AR56" t="s">
        <v>420</v>
      </c>
      <c r="AS56">
        <v>0</v>
      </c>
      <c r="AT56">
        <v>0</v>
      </c>
      <c r="AU56">
        <f>1-AS56/AT56</f>
        <v>0</v>
      </c>
      <c r="AV56">
        <v>0.5</v>
      </c>
      <c r="AW56">
        <f>CV56</f>
        <v>0</v>
      </c>
      <c r="AX56">
        <f>K56</f>
        <v>0</v>
      </c>
      <c r="AY56">
        <f>AU56*AV56*AW56</f>
        <v>0</v>
      </c>
      <c r="AZ56">
        <f>(AX56-AP56)/AW56</f>
        <v>0</v>
      </c>
      <c r="BA56">
        <f>(AN56-AT56)/AT56</f>
        <v>0</v>
      </c>
      <c r="BB56">
        <f>AM56/(AO56+AM56/AT56)</f>
        <v>0</v>
      </c>
      <c r="BC56" t="s">
        <v>420</v>
      </c>
      <c r="BD56">
        <v>0</v>
      </c>
      <c r="BE56">
        <f>IF(BD56&lt;&gt;0, BD56, BB56)</f>
        <v>0</v>
      </c>
      <c r="BF56">
        <f>1-BE56/AT56</f>
        <v>0</v>
      </c>
      <c r="BG56">
        <f>(AT56-AS56)/(AT56-BE56)</f>
        <v>0</v>
      </c>
      <c r="BH56">
        <f>(AN56-AT56)/(AN56-BE56)</f>
        <v>0</v>
      </c>
      <c r="BI56">
        <f>(AT56-AS56)/(AT56-AM56)</f>
        <v>0</v>
      </c>
      <c r="BJ56">
        <f>(AN56-AT56)/(AN56-AM56)</f>
        <v>0</v>
      </c>
      <c r="BK56">
        <f>(BG56*BE56/AS56)</f>
        <v>0</v>
      </c>
      <c r="BL56">
        <f>(1-BK56)</f>
        <v>0</v>
      </c>
      <c r="CU56">
        <f>$B$13*DS56+$C$13*DT56+$F$13*EE56*(1-EH56)</f>
        <v>0</v>
      </c>
      <c r="CV56">
        <f>CU56*CW56</f>
        <v>0</v>
      </c>
      <c r="CW56">
        <f>($B$13*$D$11+$C$13*$D$11+$F$13*((ER56+EJ56)/MAX(ER56+EJ56+ES56, 0.1)*$I$11+ES56/MAX(ER56+EJ56+ES56, 0.1)*$J$11))/($B$13+$C$13+$F$13)</f>
        <v>0</v>
      </c>
      <c r="CX56">
        <f>($B$13*$K$11+$C$13*$K$11+$F$13*((ER56+EJ56)/MAX(ER56+EJ56+ES56, 0.1)*$P$11+ES56/MAX(ER56+EJ56+ES56, 0.1)*$Q$11))/($B$13+$C$13+$F$13)</f>
        <v>0</v>
      </c>
      <c r="CY56">
        <v>1.65</v>
      </c>
      <c r="CZ56">
        <v>0.5</v>
      </c>
      <c r="DA56" t="s">
        <v>421</v>
      </c>
      <c r="DB56">
        <v>2</v>
      </c>
      <c r="DC56">
        <v>1761009858.326087</v>
      </c>
      <c r="DD56">
        <v>420.5516521739131</v>
      </c>
      <c r="DE56">
        <v>419.9754347826088</v>
      </c>
      <c r="DF56">
        <v>23.50103043478261</v>
      </c>
      <c r="DG56">
        <v>23.54563043478261</v>
      </c>
      <c r="DH56">
        <v>420.3089565217391</v>
      </c>
      <c r="DI56">
        <v>23.30664782608696</v>
      </c>
      <c r="DJ56">
        <v>499.9942608695653</v>
      </c>
      <c r="DK56">
        <v>90.47152608695652</v>
      </c>
      <c r="DL56">
        <v>0.03584395217391305</v>
      </c>
      <c r="DM56">
        <v>30.0138652173913</v>
      </c>
      <c r="DN56">
        <v>30.07596956521739</v>
      </c>
      <c r="DO56">
        <v>999.9000000000003</v>
      </c>
      <c r="DP56">
        <v>0</v>
      </c>
      <c r="DQ56">
        <v>0</v>
      </c>
      <c r="DR56">
        <v>9990.058260869566</v>
      </c>
      <c r="DS56">
        <v>0</v>
      </c>
      <c r="DT56">
        <v>0.2428559999999999</v>
      </c>
      <c r="DU56">
        <v>0.5763470869565218</v>
      </c>
      <c r="DV56">
        <v>430.6729999999999</v>
      </c>
      <c r="DW56">
        <v>430.1024782608696</v>
      </c>
      <c r="DX56">
        <v>-0.04460274152173913</v>
      </c>
      <c r="DY56">
        <v>419.9754347826088</v>
      </c>
      <c r="DZ56">
        <v>23.54563043478261</v>
      </c>
      <c r="EA56">
        <v>2.126173913043478</v>
      </c>
      <c r="EB56">
        <v>2.130210000000001</v>
      </c>
      <c r="EC56">
        <v>18.41663478260869</v>
      </c>
      <c r="ED56">
        <v>18.44681304347826</v>
      </c>
      <c r="EE56">
        <v>0.005000779999999999</v>
      </c>
      <c r="EF56">
        <v>0</v>
      </c>
      <c r="EG56">
        <v>0</v>
      </c>
      <c r="EH56">
        <v>0</v>
      </c>
      <c r="EI56">
        <v>212.9565217391304</v>
      </c>
      <c r="EJ56">
        <v>0.005000779999999999</v>
      </c>
      <c r="EK56">
        <v>-19.85652173913044</v>
      </c>
      <c r="EL56">
        <v>-1.291304347826087</v>
      </c>
      <c r="EM56">
        <v>34.99708695652174</v>
      </c>
      <c r="EN56">
        <v>38.12747826086957</v>
      </c>
      <c r="EO56">
        <v>37.01069565217391</v>
      </c>
      <c r="EP56">
        <v>38.1165652173913</v>
      </c>
      <c r="EQ56">
        <v>37.4074347826087</v>
      </c>
      <c r="ER56">
        <v>0</v>
      </c>
      <c r="ES56">
        <v>0</v>
      </c>
      <c r="ET56">
        <v>0</v>
      </c>
      <c r="EU56">
        <v>1761009864.7</v>
      </c>
      <c r="EV56">
        <v>0</v>
      </c>
      <c r="EW56">
        <v>212.032</v>
      </c>
      <c r="EX56">
        <v>-3.176923415600276</v>
      </c>
      <c r="EY56">
        <v>-13.66923048251713</v>
      </c>
      <c r="EZ56">
        <v>-20.356</v>
      </c>
      <c r="FA56">
        <v>15</v>
      </c>
      <c r="FB56">
        <v>1761009757.5</v>
      </c>
      <c r="FC56" t="s">
        <v>490</v>
      </c>
      <c r="FD56">
        <v>1761009751.5</v>
      </c>
      <c r="FE56">
        <v>1761009757.5</v>
      </c>
      <c r="FF56">
        <v>2</v>
      </c>
      <c r="FG56">
        <v>-0.219</v>
      </c>
      <c r="FH56">
        <v>-0.008999999999999999</v>
      </c>
      <c r="FI56">
        <v>0.241</v>
      </c>
      <c r="FJ56">
        <v>0.21</v>
      </c>
      <c r="FK56">
        <v>420</v>
      </c>
      <c r="FL56">
        <v>24</v>
      </c>
      <c r="FM56">
        <v>0.48</v>
      </c>
      <c r="FN56">
        <v>0.04</v>
      </c>
      <c r="FO56">
        <v>0.5734662682926829</v>
      </c>
      <c r="FP56">
        <v>0.5881499581881534</v>
      </c>
      <c r="FQ56">
        <v>0.1070786231142798</v>
      </c>
      <c r="FR56">
        <v>0</v>
      </c>
      <c r="FS56">
        <v>212.1882352941176</v>
      </c>
      <c r="FT56">
        <v>9.427043611201956</v>
      </c>
      <c r="FU56">
        <v>8.055862487358191</v>
      </c>
      <c r="FV56">
        <v>0</v>
      </c>
      <c r="FW56">
        <v>-0.1540290586585366</v>
      </c>
      <c r="FX56">
        <v>1.896202605993031</v>
      </c>
      <c r="FY56">
        <v>0.204505670729847</v>
      </c>
      <c r="FZ56">
        <v>0</v>
      </c>
      <c r="GA56">
        <v>0</v>
      </c>
      <c r="GB56">
        <v>3</v>
      </c>
      <c r="GC56" t="s">
        <v>423</v>
      </c>
      <c r="GD56">
        <v>3.10968</v>
      </c>
      <c r="GE56">
        <v>2.72758</v>
      </c>
      <c r="GF56">
        <v>0.08812300000000001</v>
      </c>
      <c r="GG56">
        <v>0.0880919</v>
      </c>
      <c r="GH56">
        <v>0.106577</v>
      </c>
      <c r="GI56">
        <v>0.107642</v>
      </c>
      <c r="GJ56">
        <v>23905.6</v>
      </c>
      <c r="GK56">
        <v>21728.2</v>
      </c>
      <c r="GL56">
        <v>26775.9</v>
      </c>
      <c r="GM56">
        <v>24037.2</v>
      </c>
      <c r="GN56">
        <v>38226.4</v>
      </c>
      <c r="GO56">
        <v>31668.2</v>
      </c>
      <c r="GP56">
        <v>46734.8</v>
      </c>
      <c r="GQ56">
        <v>38030</v>
      </c>
      <c r="GR56">
        <v>1.88332</v>
      </c>
      <c r="GS56">
        <v>1.84925</v>
      </c>
      <c r="GT56">
        <v>0.108402</v>
      </c>
      <c r="GU56">
        <v>0</v>
      </c>
      <c r="GV56">
        <v>28.3127</v>
      </c>
      <c r="GW56">
        <v>999.9</v>
      </c>
      <c r="GX56">
        <v>57.4</v>
      </c>
      <c r="GY56">
        <v>30.9</v>
      </c>
      <c r="GZ56">
        <v>28.4601</v>
      </c>
      <c r="HA56">
        <v>61.44</v>
      </c>
      <c r="HB56">
        <v>21.1298</v>
      </c>
      <c r="HC56">
        <v>1</v>
      </c>
      <c r="HD56">
        <v>0.0961357</v>
      </c>
      <c r="HE56">
        <v>-0.126383</v>
      </c>
      <c r="HF56">
        <v>20.3351</v>
      </c>
      <c r="HG56">
        <v>5.22178</v>
      </c>
      <c r="HH56">
        <v>11.98</v>
      </c>
      <c r="HI56">
        <v>4.96525</v>
      </c>
      <c r="HJ56">
        <v>3.276</v>
      </c>
      <c r="HK56">
        <v>9999</v>
      </c>
      <c r="HL56">
        <v>9999</v>
      </c>
      <c r="HM56">
        <v>9999</v>
      </c>
      <c r="HN56">
        <v>999.9</v>
      </c>
      <c r="HO56">
        <v>1.86371</v>
      </c>
      <c r="HP56">
        <v>1.85976</v>
      </c>
      <c r="HQ56">
        <v>1.85806</v>
      </c>
      <c r="HR56">
        <v>1.85944</v>
      </c>
      <c r="HS56">
        <v>1.85959</v>
      </c>
      <c r="HT56">
        <v>1.85808</v>
      </c>
      <c r="HU56">
        <v>1.85715</v>
      </c>
      <c r="HV56">
        <v>1.85211</v>
      </c>
      <c r="HW56">
        <v>0</v>
      </c>
      <c r="HX56">
        <v>0</v>
      </c>
      <c r="HY56">
        <v>0</v>
      </c>
      <c r="HZ56">
        <v>0</v>
      </c>
      <c r="IA56" t="s">
        <v>424</v>
      </c>
      <c r="IB56" t="s">
        <v>425</v>
      </c>
      <c r="IC56" t="s">
        <v>426</v>
      </c>
      <c r="ID56" t="s">
        <v>426</v>
      </c>
      <c r="IE56" t="s">
        <v>426</v>
      </c>
      <c r="IF56" t="s">
        <v>426</v>
      </c>
      <c r="IG56">
        <v>0</v>
      </c>
      <c r="IH56">
        <v>100</v>
      </c>
      <c r="II56">
        <v>100</v>
      </c>
      <c r="IJ56">
        <v>0.243</v>
      </c>
      <c r="IK56">
        <v>0.1937</v>
      </c>
      <c r="IL56">
        <v>-0.5440576699997581</v>
      </c>
      <c r="IM56">
        <v>0.001328113201692861</v>
      </c>
      <c r="IN56">
        <v>1.538283238170363E-06</v>
      </c>
      <c r="IO56">
        <v>-5.795655626708063E-10</v>
      </c>
      <c r="IP56">
        <v>-0.05318808840018373</v>
      </c>
      <c r="IQ56">
        <v>-0.004593102289677449</v>
      </c>
      <c r="IR56">
        <v>0.0008253994458280543</v>
      </c>
      <c r="IS56">
        <v>-7.403632370499484E-06</v>
      </c>
      <c r="IT56">
        <v>2</v>
      </c>
      <c r="IU56">
        <v>1985</v>
      </c>
      <c r="IV56">
        <v>1</v>
      </c>
      <c r="IW56">
        <v>27</v>
      </c>
      <c r="IX56">
        <v>1.9</v>
      </c>
      <c r="IY56">
        <v>1.8</v>
      </c>
      <c r="IZ56">
        <v>1.11938</v>
      </c>
      <c r="JA56">
        <v>2.57812</v>
      </c>
      <c r="JB56">
        <v>1.49658</v>
      </c>
      <c r="JC56">
        <v>2.34497</v>
      </c>
      <c r="JD56">
        <v>1.54907</v>
      </c>
      <c r="JE56">
        <v>2.45361</v>
      </c>
      <c r="JF56">
        <v>33.2887</v>
      </c>
      <c r="JG56">
        <v>15.7606</v>
      </c>
      <c r="JH56">
        <v>18</v>
      </c>
      <c r="JI56">
        <v>483.502</v>
      </c>
      <c r="JJ56">
        <v>490.643</v>
      </c>
      <c r="JK56">
        <v>30.7978</v>
      </c>
      <c r="JL56">
        <v>28.4831</v>
      </c>
      <c r="JM56">
        <v>29.9971</v>
      </c>
      <c r="JN56">
        <v>28.7177</v>
      </c>
      <c r="JO56">
        <v>28.7073</v>
      </c>
      <c r="JP56">
        <v>22.4988</v>
      </c>
      <c r="JQ56">
        <v>22.8344</v>
      </c>
      <c r="JR56">
        <v>63.8423</v>
      </c>
      <c r="JS56">
        <v>30.869</v>
      </c>
      <c r="JT56">
        <v>420</v>
      </c>
      <c r="JU56">
        <v>23.4857</v>
      </c>
      <c r="JV56">
        <v>102.199</v>
      </c>
      <c r="JW56">
        <v>91.7136</v>
      </c>
    </row>
    <row r="57" spans="1:283">
      <c r="A57">
        <v>39</v>
      </c>
      <c r="B57">
        <v>1761009868</v>
      </c>
      <c r="C57">
        <v>202</v>
      </c>
      <c r="D57" t="s">
        <v>505</v>
      </c>
      <c r="E57" t="s">
        <v>506</v>
      </c>
      <c r="F57">
        <v>5</v>
      </c>
      <c r="G57" t="s">
        <v>489</v>
      </c>
      <c r="H57">
        <v>1761009860</v>
      </c>
      <c r="I57">
        <f>(J57)/1000</f>
        <v>0</v>
      </c>
      <c r="J57">
        <f>1000*DJ57*AH57*(DF57-DG57)/(100*CY57*(1000-AH57*DF57))</f>
        <v>0</v>
      </c>
      <c r="K57">
        <f>DJ57*AH57*(DE57-DD57*(1000-AH57*DG57)/(1000-AH57*DF57))/(100*CY57)</f>
        <v>0</v>
      </c>
      <c r="L57">
        <f>DD57 - IF(AH57&gt;1, K57*CY57*100.0/(AJ57), 0)</f>
        <v>0</v>
      </c>
      <c r="M57">
        <f>((S57-I57/2)*L57-K57)/(S57+I57/2)</f>
        <v>0</v>
      </c>
      <c r="N57">
        <f>M57*(DK57+DL57)/1000.0</f>
        <v>0</v>
      </c>
      <c r="O57">
        <f>(DD57 - IF(AH57&gt;1, K57*CY57*100.0/(AJ57), 0))*(DK57+DL57)/1000.0</f>
        <v>0</v>
      </c>
      <c r="P57">
        <f>2.0/((1/R57-1/Q57)+SIGN(R57)*SQRT((1/R57-1/Q57)*(1/R57-1/Q57) + 4*CZ57/((CZ57+1)*(CZ57+1))*(2*1/R57*1/Q57-1/Q57*1/Q57)))</f>
        <v>0</v>
      </c>
      <c r="Q57">
        <f>IF(LEFT(DA57,1)&lt;&gt;"0",IF(LEFT(DA57,1)="1",3.0,DB57),$D$5+$E$5*(DR57*DK57/($K$5*1000))+$F$5*(DR57*DK57/($K$5*1000))*MAX(MIN(CY57,$J$5),$I$5)*MAX(MIN(CY57,$J$5),$I$5)+$G$5*MAX(MIN(CY57,$J$5),$I$5)*(DR57*DK57/($K$5*1000))+$H$5*(DR57*DK57/($K$5*1000))*(DR57*DK57/($K$5*1000)))</f>
        <v>0</v>
      </c>
      <c r="R57">
        <f>I57*(1000-(1000*0.61365*exp(17.502*V57/(240.97+V57))/(DK57+DL57)+DF57)/2)/(1000*0.61365*exp(17.502*V57/(240.97+V57))/(DK57+DL57)-DF57)</f>
        <v>0</v>
      </c>
      <c r="S57">
        <f>1/((CZ57+1)/(P57/1.6)+1/(Q57/1.37)) + CZ57/((CZ57+1)/(P57/1.6) + CZ57/(Q57/1.37))</f>
        <v>0</v>
      </c>
      <c r="T57">
        <f>(CU57*CX57)</f>
        <v>0</v>
      </c>
      <c r="U57">
        <f>(DM57+(T57+2*0.95*5.67E-8*(((DM57+$B$9)+273)^4-(DM57+273)^4)-44100*I57)/(1.84*29.3*Q57+8*0.95*5.67E-8*(DM57+273)^3))</f>
        <v>0</v>
      </c>
      <c r="V57">
        <f>($C$9*DN57+$D$9*DO57+$E$9*U57)</f>
        <v>0</v>
      </c>
      <c r="W57">
        <f>0.61365*exp(17.502*V57/(240.97+V57))</f>
        <v>0</v>
      </c>
      <c r="X57">
        <f>(Y57/Z57*100)</f>
        <v>0</v>
      </c>
      <c r="Y57">
        <f>DF57*(DK57+DL57)/1000</f>
        <v>0</v>
      </c>
      <c r="Z57">
        <f>0.61365*exp(17.502*DM57/(240.97+DM57))</f>
        <v>0</v>
      </c>
      <c r="AA57">
        <f>(W57-DF57*(DK57+DL57)/1000)</f>
        <v>0</v>
      </c>
      <c r="AB57">
        <f>(-I57*44100)</f>
        <v>0</v>
      </c>
      <c r="AC57">
        <f>2*29.3*Q57*0.92*(DM57-V57)</f>
        <v>0</v>
      </c>
      <c r="AD57">
        <f>2*0.95*5.67E-8*(((DM57+$B$9)+273)^4-(V57+273)^4)</f>
        <v>0</v>
      </c>
      <c r="AE57">
        <f>T57+AD57+AB57+AC57</f>
        <v>0</v>
      </c>
      <c r="AF57">
        <v>0</v>
      </c>
      <c r="AG57">
        <v>0</v>
      </c>
      <c r="AH57">
        <f>IF(AF57*$H$15&gt;=AJ57,1.0,(AJ57/(AJ57-AF57*$H$15)))</f>
        <v>0</v>
      </c>
      <c r="AI57">
        <f>(AH57-1)*100</f>
        <v>0</v>
      </c>
      <c r="AJ57">
        <f>MAX(0,($B$15+$C$15*DR57)/(1+$D$15*DR57)*DK57/(DM57+273)*$E$15)</f>
        <v>0</v>
      </c>
      <c r="AK57" t="s">
        <v>420</v>
      </c>
      <c r="AL57" t="s">
        <v>420</v>
      </c>
      <c r="AM57">
        <v>0</v>
      </c>
      <c r="AN57">
        <v>0</v>
      </c>
      <c r="AO57">
        <f>1-AM57/AN57</f>
        <v>0</v>
      </c>
      <c r="AP57">
        <v>0</v>
      </c>
      <c r="AQ57" t="s">
        <v>420</v>
      </c>
      <c r="AR57" t="s">
        <v>420</v>
      </c>
      <c r="AS57">
        <v>0</v>
      </c>
      <c r="AT57">
        <v>0</v>
      </c>
      <c r="AU57">
        <f>1-AS57/AT57</f>
        <v>0</v>
      </c>
      <c r="AV57">
        <v>0.5</v>
      </c>
      <c r="AW57">
        <f>CV57</f>
        <v>0</v>
      </c>
      <c r="AX57">
        <f>K57</f>
        <v>0</v>
      </c>
      <c r="AY57">
        <f>AU57*AV57*AW57</f>
        <v>0</v>
      </c>
      <c r="AZ57">
        <f>(AX57-AP57)/AW57</f>
        <v>0</v>
      </c>
      <c r="BA57">
        <f>(AN57-AT57)/AT57</f>
        <v>0</v>
      </c>
      <c r="BB57">
        <f>AM57/(AO57+AM57/AT57)</f>
        <v>0</v>
      </c>
      <c r="BC57" t="s">
        <v>420</v>
      </c>
      <c r="BD57">
        <v>0</v>
      </c>
      <c r="BE57">
        <f>IF(BD57&lt;&gt;0, BD57, BB57)</f>
        <v>0</v>
      </c>
      <c r="BF57">
        <f>1-BE57/AT57</f>
        <v>0</v>
      </c>
      <c r="BG57">
        <f>(AT57-AS57)/(AT57-BE57)</f>
        <v>0</v>
      </c>
      <c r="BH57">
        <f>(AN57-AT57)/(AN57-BE57)</f>
        <v>0</v>
      </c>
      <c r="BI57">
        <f>(AT57-AS57)/(AT57-AM57)</f>
        <v>0</v>
      </c>
      <c r="BJ57">
        <f>(AN57-AT57)/(AN57-AM57)</f>
        <v>0</v>
      </c>
      <c r="BK57">
        <f>(BG57*BE57/AS57)</f>
        <v>0</v>
      </c>
      <c r="BL57">
        <f>(1-BK57)</f>
        <v>0</v>
      </c>
      <c r="CU57">
        <f>$B$13*DS57+$C$13*DT57+$F$13*EE57*(1-EH57)</f>
        <v>0</v>
      </c>
      <c r="CV57">
        <f>CU57*CW57</f>
        <v>0</v>
      </c>
      <c r="CW57">
        <f>($B$13*$D$11+$C$13*$D$11+$F$13*((ER57+EJ57)/MAX(ER57+EJ57+ES57, 0.1)*$I$11+ES57/MAX(ER57+EJ57+ES57, 0.1)*$J$11))/($B$13+$C$13+$F$13)</f>
        <v>0</v>
      </c>
      <c r="CX57">
        <f>($B$13*$K$11+$C$13*$K$11+$F$13*((ER57+EJ57)/MAX(ER57+EJ57+ES57, 0.1)*$P$11+ES57/MAX(ER57+EJ57+ES57, 0.1)*$Q$11))/($B$13+$C$13+$F$13)</f>
        <v>0</v>
      </c>
      <c r="CY57">
        <v>1.65</v>
      </c>
      <c r="CZ57">
        <v>0.5</v>
      </c>
      <c r="DA57" t="s">
        <v>421</v>
      </c>
      <c r="DB57">
        <v>2</v>
      </c>
      <c r="DC57">
        <v>1761009860</v>
      </c>
      <c r="DD57">
        <v>420.5732916666666</v>
      </c>
      <c r="DE57">
        <v>419.9662499999999</v>
      </c>
      <c r="DF57">
        <v>23.5018875</v>
      </c>
      <c r="DG57">
        <v>23.52225</v>
      </c>
      <c r="DH57">
        <v>420.3305</v>
      </c>
      <c r="DI57">
        <v>23.3074875</v>
      </c>
      <c r="DJ57">
        <v>499.9975416666667</v>
      </c>
      <c r="DK57">
        <v>90.47172499999999</v>
      </c>
      <c r="DL57">
        <v>0.03587944166666667</v>
      </c>
      <c r="DM57">
        <v>30.01582916666666</v>
      </c>
      <c r="DN57">
        <v>30.08085833333333</v>
      </c>
      <c r="DO57">
        <v>999.9</v>
      </c>
      <c r="DP57">
        <v>0</v>
      </c>
      <c r="DQ57">
        <v>0</v>
      </c>
      <c r="DR57">
        <v>9990.16</v>
      </c>
      <c r="DS57">
        <v>0</v>
      </c>
      <c r="DT57">
        <v>0.242856</v>
      </c>
      <c r="DU57">
        <v>0.6071179999999999</v>
      </c>
      <c r="DV57">
        <v>430.6955</v>
      </c>
      <c r="DW57">
        <v>430.08275</v>
      </c>
      <c r="DX57">
        <v>-0.02036336229166667</v>
      </c>
      <c r="DY57">
        <v>419.9662499999999</v>
      </c>
      <c r="DZ57">
        <v>23.52225</v>
      </c>
      <c r="EA57">
        <v>2.126256666666666</v>
      </c>
      <c r="EB57">
        <v>2.128099583333334</v>
      </c>
      <c r="EC57">
        <v>18.41725833333333</v>
      </c>
      <c r="ED57">
        <v>18.431025</v>
      </c>
      <c r="EE57">
        <v>0.00500078</v>
      </c>
      <c r="EF57">
        <v>0</v>
      </c>
      <c r="EG57">
        <v>0</v>
      </c>
      <c r="EH57">
        <v>0</v>
      </c>
      <c r="EI57">
        <v>212.4333333333333</v>
      </c>
      <c r="EJ57">
        <v>0.00500078</v>
      </c>
      <c r="EK57">
        <v>-20.15416666666667</v>
      </c>
      <c r="EL57">
        <v>-1.2875</v>
      </c>
      <c r="EM57">
        <v>34.984125</v>
      </c>
      <c r="EN57">
        <v>38.10916666666666</v>
      </c>
      <c r="EO57">
        <v>37.01020833333333</v>
      </c>
      <c r="EP57">
        <v>38.09345833333333</v>
      </c>
      <c r="EQ57">
        <v>37.41125</v>
      </c>
      <c r="ER57">
        <v>0</v>
      </c>
      <c r="ES57">
        <v>0</v>
      </c>
      <c r="ET57">
        <v>0</v>
      </c>
      <c r="EU57">
        <v>1761009867.1</v>
      </c>
      <c r="EV57">
        <v>0</v>
      </c>
      <c r="EW57">
        <v>212.376</v>
      </c>
      <c r="EX57">
        <v>12.03076903523744</v>
      </c>
      <c r="EY57">
        <v>6.323077279247003</v>
      </c>
      <c r="EZ57">
        <v>-20.54</v>
      </c>
      <c r="FA57">
        <v>15</v>
      </c>
      <c r="FB57">
        <v>1761009757.5</v>
      </c>
      <c r="FC57" t="s">
        <v>490</v>
      </c>
      <c r="FD57">
        <v>1761009751.5</v>
      </c>
      <c r="FE57">
        <v>1761009757.5</v>
      </c>
      <c r="FF57">
        <v>2</v>
      </c>
      <c r="FG57">
        <v>-0.219</v>
      </c>
      <c r="FH57">
        <v>-0.008999999999999999</v>
      </c>
      <c r="FI57">
        <v>0.241</v>
      </c>
      <c r="FJ57">
        <v>0.21</v>
      </c>
      <c r="FK57">
        <v>420</v>
      </c>
      <c r="FL57">
        <v>24</v>
      </c>
      <c r="FM57">
        <v>0.48</v>
      </c>
      <c r="FN57">
        <v>0.04</v>
      </c>
      <c r="FO57">
        <v>0.579784425</v>
      </c>
      <c r="FP57">
        <v>0.9809370844277656</v>
      </c>
      <c r="FQ57">
        <v>0.1151307300096042</v>
      </c>
      <c r="FR57">
        <v>0</v>
      </c>
      <c r="FS57">
        <v>212.3058823529412</v>
      </c>
      <c r="FT57">
        <v>2.511841102120646</v>
      </c>
      <c r="FU57">
        <v>8.12486891030794</v>
      </c>
      <c r="FV57">
        <v>0</v>
      </c>
      <c r="FW57">
        <v>-0.103761327125</v>
      </c>
      <c r="FX57">
        <v>1.452656493602251</v>
      </c>
      <c r="FY57">
        <v>0.163421045501667</v>
      </c>
      <c r="FZ57">
        <v>0</v>
      </c>
      <c r="GA57">
        <v>0</v>
      </c>
      <c r="GB57">
        <v>3</v>
      </c>
      <c r="GC57" t="s">
        <v>423</v>
      </c>
      <c r="GD57">
        <v>3.10958</v>
      </c>
      <c r="GE57">
        <v>2.72775</v>
      </c>
      <c r="GF57">
        <v>0.0881202</v>
      </c>
      <c r="GG57">
        <v>0.0880891</v>
      </c>
      <c r="GH57">
        <v>0.10655</v>
      </c>
      <c r="GI57">
        <v>0.107638</v>
      </c>
      <c r="GJ57">
        <v>23905.8</v>
      </c>
      <c r="GK57">
        <v>21728.3</v>
      </c>
      <c r="GL57">
        <v>26776</v>
      </c>
      <c r="GM57">
        <v>24037.2</v>
      </c>
      <c r="GN57">
        <v>38227.8</v>
      </c>
      <c r="GO57">
        <v>31668.3</v>
      </c>
      <c r="GP57">
        <v>46735.1</v>
      </c>
      <c r="GQ57">
        <v>38029.9</v>
      </c>
      <c r="GR57">
        <v>1.88312</v>
      </c>
      <c r="GS57">
        <v>1.84953</v>
      </c>
      <c r="GT57">
        <v>0.107795</v>
      </c>
      <c r="GU57">
        <v>0</v>
      </c>
      <c r="GV57">
        <v>28.3194</v>
      </c>
      <c r="GW57">
        <v>999.9</v>
      </c>
      <c r="GX57">
        <v>57.5</v>
      </c>
      <c r="GY57">
        <v>30.9</v>
      </c>
      <c r="GZ57">
        <v>28.5073</v>
      </c>
      <c r="HA57">
        <v>61.36</v>
      </c>
      <c r="HB57">
        <v>21.3061</v>
      </c>
      <c r="HC57">
        <v>1</v>
      </c>
      <c r="HD57">
        <v>0.0951219</v>
      </c>
      <c r="HE57">
        <v>-0.434858</v>
      </c>
      <c r="HF57">
        <v>20.3351</v>
      </c>
      <c r="HG57">
        <v>5.22148</v>
      </c>
      <c r="HH57">
        <v>11.98</v>
      </c>
      <c r="HI57">
        <v>4.9652</v>
      </c>
      <c r="HJ57">
        <v>3.276</v>
      </c>
      <c r="HK57">
        <v>9999</v>
      </c>
      <c r="HL57">
        <v>9999</v>
      </c>
      <c r="HM57">
        <v>9999</v>
      </c>
      <c r="HN57">
        <v>999.9</v>
      </c>
      <c r="HO57">
        <v>1.86371</v>
      </c>
      <c r="HP57">
        <v>1.85975</v>
      </c>
      <c r="HQ57">
        <v>1.85806</v>
      </c>
      <c r="HR57">
        <v>1.85944</v>
      </c>
      <c r="HS57">
        <v>1.85959</v>
      </c>
      <c r="HT57">
        <v>1.85808</v>
      </c>
      <c r="HU57">
        <v>1.85715</v>
      </c>
      <c r="HV57">
        <v>1.85211</v>
      </c>
      <c r="HW57">
        <v>0</v>
      </c>
      <c r="HX57">
        <v>0</v>
      </c>
      <c r="HY57">
        <v>0</v>
      </c>
      <c r="HZ57">
        <v>0</v>
      </c>
      <c r="IA57" t="s">
        <v>424</v>
      </c>
      <c r="IB57" t="s">
        <v>425</v>
      </c>
      <c r="IC57" t="s">
        <v>426</v>
      </c>
      <c r="ID57" t="s">
        <v>426</v>
      </c>
      <c r="IE57" t="s">
        <v>426</v>
      </c>
      <c r="IF57" t="s">
        <v>426</v>
      </c>
      <c r="IG57">
        <v>0</v>
      </c>
      <c r="IH57">
        <v>100</v>
      </c>
      <c r="II57">
        <v>100</v>
      </c>
      <c r="IJ57">
        <v>0.243</v>
      </c>
      <c r="IK57">
        <v>0.1935</v>
      </c>
      <c r="IL57">
        <v>-0.5440576699997581</v>
      </c>
      <c r="IM57">
        <v>0.001328113201692861</v>
      </c>
      <c r="IN57">
        <v>1.538283238170363E-06</v>
      </c>
      <c r="IO57">
        <v>-5.795655626708063E-10</v>
      </c>
      <c r="IP57">
        <v>-0.05318808840018373</v>
      </c>
      <c r="IQ57">
        <v>-0.004593102289677449</v>
      </c>
      <c r="IR57">
        <v>0.0008253994458280543</v>
      </c>
      <c r="IS57">
        <v>-7.403632370499484E-06</v>
      </c>
      <c r="IT57">
        <v>2</v>
      </c>
      <c r="IU57">
        <v>1985</v>
      </c>
      <c r="IV57">
        <v>1</v>
      </c>
      <c r="IW57">
        <v>27</v>
      </c>
      <c r="IX57">
        <v>1.9</v>
      </c>
      <c r="IY57">
        <v>1.8</v>
      </c>
      <c r="IZ57">
        <v>1.11938</v>
      </c>
      <c r="JA57">
        <v>2.58057</v>
      </c>
      <c r="JB57">
        <v>1.49658</v>
      </c>
      <c r="JC57">
        <v>2.34497</v>
      </c>
      <c r="JD57">
        <v>1.54907</v>
      </c>
      <c r="JE57">
        <v>2.38159</v>
      </c>
      <c r="JF57">
        <v>33.2887</v>
      </c>
      <c r="JG57">
        <v>15.7519</v>
      </c>
      <c r="JH57">
        <v>18</v>
      </c>
      <c r="JI57">
        <v>483.385</v>
      </c>
      <c r="JJ57">
        <v>490.819</v>
      </c>
      <c r="JK57">
        <v>30.7303</v>
      </c>
      <c r="JL57">
        <v>28.4827</v>
      </c>
      <c r="JM57">
        <v>29.9973</v>
      </c>
      <c r="JN57">
        <v>28.7175</v>
      </c>
      <c r="JO57">
        <v>28.7067</v>
      </c>
      <c r="JP57">
        <v>22.4985</v>
      </c>
      <c r="JQ57">
        <v>22.8344</v>
      </c>
      <c r="JR57">
        <v>63.8423</v>
      </c>
      <c r="JS57">
        <v>30.869</v>
      </c>
      <c r="JT57">
        <v>420</v>
      </c>
      <c r="JU57">
        <v>23.4929</v>
      </c>
      <c r="JV57">
        <v>102.2</v>
      </c>
      <c r="JW57">
        <v>91.7135</v>
      </c>
    </row>
    <row r="58" spans="1:283">
      <c r="A58">
        <v>40</v>
      </c>
      <c r="B58">
        <v>1761009870</v>
      </c>
      <c r="C58">
        <v>204</v>
      </c>
      <c r="D58" t="s">
        <v>507</v>
      </c>
      <c r="E58" t="s">
        <v>508</v>
      </c>
      <c r="F58">
        <v>5</v>
      </c>
      <c r="G58" t="s">
        <v>489</v>
      </c>
      <c r="H58">
        <v>1761009862</v>
      </c>
      <c r="I58">
        <f>(J58)/1000</f>
        <v>0</v>
      </c>
      <c r="J58">
        <f>1000*DJ58*AH58*(DF58-DG58)/(100*CY58*(1000-AH58*DF58))</f>
        <v>0</v>
      </c>
      <c r="K58">
        <f>DJ58*AH58*(DE58-DD58*(1000-AH58*DG58)/(1000-AH58*DF58))/(100*CY58)</f>
        <v>0</v>
      </c>
      <c r="L58">
        <f>DD58 - IF(AH58&gt;1, K58*CY58*100.0/(AJ58), 0)</f>
        <v>0</v>
      </c>
      <c r="M58">
        <f>((S58-I58/2)*L58-K58)/(S58+I58/2)</f>
        <v>0</v>
      </c>
      <c r="N58">
        <f>M58*(DK58+DL58)/1000.0</f>
        <v>0</v>
      </c>
      <c r="O58">
        <f>(DD58 - IF(AH58&gt;1, K58*CY58*100.0/(AJ58), 0))*(DK58+DL58)/1000.0</f>
        <v>0</v>
      </c>
      <c r="P58">
        <f>2.0/((1/R58-1/Q58)+SIGN(R58)*SQRT((1/R58-1/Q58)*(1/R58-1/Q58) + 4*CZ58/((CZ58+1)*(CZ58+1))*(2*1/R58*1/Q58-1/Q58*1/Q58)))</f>
        <v>0</v>
      </c>
      <c r="Q58">
        <f>IF(LEFT(DA58,1)&lt;&gt;"0",IF(LEFT(DA58,1)="1",3.0,DB58),$D$5+$E$5*(DR58*DK58/($K$5*1000))+$F$5*(DR58*DK58/($K$5*1000))*MAX(MIN(CY58,$J$5),$I$5)*MAX(MIN(CY58,$J$5),$I$5)+$G$5*MAX(MIN(CY58,$J$5),$I$5)*(DR58*DK58/($K$5*1000))+$H$5*(DR58*DK58/($K$5*1000))*(DR58*DK58/($K$5*1000)))</f>
        <v>0</v>
      </c>
      <c r="R58">
        <f>I58*(1000-(1000*0.61365*exp(17.502*V58/(240.97+V58))/(DK58+DL58)+DF58)/2)/(1000*0.61365*exp(17.502*V58/(240.97+V58))/(DK58+DL58)-DF58)</f>
        <v>0</v>
      </c>
      <c r="S58">
        <f>1/((CZ58+1)/(P58/1.6)+1/(Q58/1.37)) + CZ58/((CZ58+1)/(P58/1.6) + CZ58/(Q58/1.37))</f>
        <v>0</v>
      </c>
      <c r="T58">
        <f>(CU58*CX58)</f>
        <v>0</v>
      </c>
      <c r="U58">
        <f>(DM58+(T58+2*0.95*5.67E-8*(((DM58+$B$9)+273)^4-(DM58+273)^4)-44100*I58)/(1.84*29.3*Q58+8*0.95*5.67E-8*(DM58+273)^3))</f>
        <v>0</v>
      </c>
      <c r="V58">
        <f>($C$9*DN58+$D$9*DO58+$E$9*U58)</f>
        <v>0</v>
      </c>
      <c r="W58">
        <f>0.61365*exp(17.502*V58/(240.97+V58))</f>
        <v>0</v>
      </c>
      <c r="X58">
        <f>(Y58/Z58*100)</f>
        <v>0</v>
      </c>
      <c r="Y58">
        <f>DF58*(DK58+DL58)/1000</f>
        <v>0</v>
      </c>
      <c r="Z58">
        <f>0.61365*exp(17.502*DM58/(240.97+DM58))</f>
        <v>0</v>
      </c>
      <c r="AA58">
        <f>(W58-DF58*(DK58+DL58)/1000)</f>
        <v>0</v>
      </c>
      <c r="AB58">
        <f>(-I58*44100)</f>
        <v>0</v>
      </c>
      <c r="AC58">
        <f>2*29.3*Q58*0.92*(DM58-V58)</f>
        <v>0</v>
      </c>
      <c r="AD58">
        <f>2*0.95*5.67E-8*(((DM58+$B$9)+273)^4-(V58+273)^4)</f>
        <v>0</v>
      </c>
      <c r="AE58">
        <f>T58+AD58+AB58+AC58</f>
        <v>0</v>
      </c>
      <c r="AF58">
        <v>0</v>
      </c>
      <c r="AG58">
        <v>0</v>
      </c>
      <c r="AH58">
        <f>IF(AF58*$H$15&gt;=AJ58,1.0,(AJ58/(AJ58-AF58*$H$15)))</f>
        <v>0</v>
      </c>
      <c r="AI58">
        <f>(AH58-1)*100</f>
        <v>0</v>
      </c>
      <c r="AJ58">
        <f>MAX(0,($B$15+$C$15*DR58)/(1+$D$15*DR58)*DK58/(DM58+273)*$E$15)</f>
        <v>0</v>
      </c>
      <c r="AK58" t="s">
        <v>420</v>
      </c>
      <c r="AL58" t="s">
        <v>420</v>
      </c>
      <c r="AM58">
        <v>0</v>
      </c>
      <c r="AN58">
        <v>0</v>
      </c>
      <c r="AO58">
        <f>1-AM58/AN58</f>
        <v>0</v>
      </c>
      <c r="AP58">
        <v>0</v>
      </c>
      <c r="AQ58" t="s">
        <v>420</v>
      </c>
      <c r="AR58" t="s">
        <v>420</v>
      </c>
      <c r="AS58">
        <v>0</v>
      </c>
      <c r="AT58">
        <v>0</v>
      </c>
      <c r="AU58">
        <f>1-AS58/AT58</f>
        <v>0</v>
      </c>
      <c r="AV58">
        <v>0.5</v>
      </c>
      <c r="AW58">
        <f>CV58</f>
        <v>0</v>
      </c>
      <c r="AX58">
        <f>K58</f>
        <v>0</v>
      </c>
      <c r="AY58">
        <f>AU58*AV58*AW58</f>
        <v>0</v>
      </c>
      <c r="AZ58">
        <f>(AX58-AP58)/AW58</f>
        <v>0</v>
      </c>
      <c r="BA58">
        <f>(AN58-AT58)/AT58</f>
        <v>0</v>
      </c>
      <c r="BB58">
        <f>AM58/(AO58+AM58/AT58)</f>
        <v>0</v>
      </c>
      <c r="BC58" t="s">
        <v>420</v>
      </c>
      <c r="BD58">
        <v>0</v>
      </c>
      <c r="BE58">
        <f>IF(BD58&lt;&gt;0, BD58, BB58)</f>
        <v>0</v>
      </c>
      <c r="BF58">
        <f>1-BE58/AT58</f>
        <v>0</v>
      </c>
      <c r="BG58">
        <f>(AT58-AS58)/(AT58-BE58)</f>
        <v>0</v>
      </c>
      <c r="BH58">
        <f>(AN58-AT58)/(AN58-BE58)</f>
        <v>0</v>
      </c>
      <c r="BI58">
        <f>(AT58-AS58)/(AT58-AM58)</f>
        <v>0</v>
      </c>
      <c r="BJ58">
        <f>(AN58-AT58)/(AN58-AM58)</f>
        <v>0</v>
      </c>
      <c r="BK58">
        <f>(BG58*BE58/AS58)</f>
        <v>0</v>
      </c>
      <c r="BL58">
        <f>(1-BK58)</f>
        <v>0</v>
      </c>
      <c r="CU58">
        <f>$B$13*DS58+$C$13*DT58+$F$13*EE58*(1-EH58)</f>
        <v>0</v>
      </c>
      <c r="CV58">
        <f>CU58*CW58</f>
        <v>0</v>
      </c>
      <c r="CW58">
        <f>($B$13*$D$11+$C$13*$D$11+$F$13*((ER58+EJ58)/MAX(ER58+EJ58+ES58, 0.1)*$I$11+ES58/MAX(ER58+EJ58+ES58, 0.1)*$J$11))/($B$13+$C$13+$F$13)</f>
        <v>0</v>
      </c>
      <c r="CX58">
        <f>($B$13*$K$11+$C$13*$K$11+$F$13*((ER58+EJ58)/MAX(ER58+EJ58+ES58, 0.1)*$P$11+ES58/MAX(ER58+EJ58+ES58, 0.1)*$Q$11))/($B$13+$C$13+$F$13)</f>
        <v>0</v>
      </c>
      <c r="CY58">
        <v>1.65</v>
      </c>
      <c r="CZ58">
        <v>0.5</v>
      </c>
      <c r="DA58" t="s">
        <v>421</v>
      </c>
      <c r="DB58">
        <v>2</v>
      </c>
      <c r="DC58">
        <v>1761009862</v>
      </c>
      <c r="DD58">
        <v>420.5995</v>
      </c>
      <c r="DE58">
        <v>419.9534166666667</v>
      </c>
      <c r="DF58">
        <v>23.49805833333333</v>
      </c>
      <c r="DG58">
        <v>23.498225</v>
      </c>
      <c r="DH58">
        <v>420.3566250000001</v>
      </c>
      <c r="DI58">
        <v>23.30373333333334</v>
      </c>
      <c r="DJ58">
        <v>499.996875</v>
      </c>
      <c r="DK58">
        <v>90.47166666666665</v>
      </c>
      <c r="DL58">
        <v>0.03593628333333333</v>
      </c>
      <c r="DM58">
        <v>30.0158625</v>
      </c>
      <c r="DN58">
        <v>30.08569583333333</v>
      </c>
      <c r="DO58">
        <v>999.9</v>
      </c>
      <c r="DP58">
        <v>0</v>
      </c>
      <c r="DQ58">
        <v>0</v>
      </c>
      <c r="DR58">
        <v>9990.184999999999</v>
      </c>
      <c r="DS58">
        <v>0</v>
      </c>
      <c r="DT58">
        <v>0.242856</v>
      </c>
      <c r="DU58">
        <v>0.6461856250000001</v>
      </c>
      <c r="DV58">
        <v>430.7206666666667</v>
      </c>
      <c r="DW58">
        <v>430.0590416666667</v>
      </c>
      <c r="DX58">
        <v>-0.0001747622916666673</v>
      </c>
      <c r="DY58">
        <v>419.9534166666667</v>
      </c>
      <c r="DZ58">
        <v>23.498225</v>
      </c>
      <c r="EA58">
        <v>2.125908333333333</v>
      </c>
      <c r="EB58">
        <v>2.125924583333334</v>
      </c>
      <c r="EC58">
        <v>18.41464166666667</v>
      </c>
      <c r="ED58">
        <v>18.41475</v>
      </c>
      <c r="EE58">
        <v>0.00500078</v>
      </c>
      <c r="EF58">
        <v>0</v>
      </c>
      <c r="EG58">
        <v>0</v>
      </c>
      <c r="EH58">
        <v>0</v>
      </c>
      <c r="EI58">
        <v>213.0041666666666</v>
      </c>
      <c r="EJ58">
        <v>0.00500078</v>
      </c>
      <c r="EK58">
        <v>-21.09583333333333</v>
      </c>
      <c r="EL58">
        <v>-1.4125</v>
      </c>
      <c r="EM58">
        <v>34.97116666666667</v>
      </c>
      <c r="EN58">
        <v>38.08575</v>
      </c>
      <c r="EO58">
        <v>36.99191666666667</v>
      </c>
      <c r="EP58">
        <v>38.059625</v>
      </c>
      <c r="EQ58">
        <v>37.39820833333334</v>
      </c>
      <c r="ER58">
        <v>0</v>
      </c>
      <c r="ES58">
        <v>0</v>
      </c>
      <c r="ET58">
        <v>0</v>
      </c>
      <c r="EU58">
        <v>1761009868.9</v>
      </c>
      <c r="EV58">
        <v>0</v>
      </c>
      <c r="EW58">
        <v>213.3307692307692</v>
      </c>
      <c r="EX58">
        <v>22.45470068754181</v>
      </c>
      <c r="EY58">
        <v>0.2666669528316229</v>
      </c>
      <c r="EZ58">
        <v>-21.03076923076923</v>
      </c>
      <c r="FA58">
        <v>15</v>
      </c>
      <c r="FB58">
        <v>1761009757.5</v>
      </c>
      <c r="FC58" t="s">
        <v>490</v>
      </c>
      <c r="FD58">
        <v>1761009751.5</v>
      </c>
      <c r="FE58">
        <v>1761009757.5</v>
      </c>
      <c r="FF58">
        <v>2</v>
      </c>
      <c r="FG58">
        <v>-0.219</v>
      </c>
      <c r="FH58">
        <v>-0.008999999999999999</v>
      </c>
      <c r="FI58">
        <v>0.241</v>
      </c>
      <c r="FJ58">
        <v>0.21</v>
      </c>
      <c r="FK58">
        <v>420</v>
      </c>
      <c r="FL58">
        <v>24</v>
      </c>
      <c r="FM58">
        <v>0.48</v>
      </c>
      <c r="FN58">
        <v>0.04</v>
      </c>
      <c r="FO58">
        <v>0.6022138048780489</v>
      </c>
      <c r="FP58">
        <v>1.153324933797909</v>
      </c>
      <c r="FQ58">
        <v>0.1237573221406529</v>
      </c>
      <c r="FR58">
        <v>0</v>
      </c>
      <c r="FS58">
        <v>213.0088235294118</v>
      </c>
      <c r="FT58">
        <v>6.391138362902693</v>
      </c>
      <c r="FU58">
        <v>8.428047280886489</v>
      </c>
      <c r="FV58">
        <v>0</v>
      </c>
      <c r="FW58">
        <v>-0.05920902451219513</v>
      </c>
      <c r="FX58">
        <v>0.8791314315679446</v>
      </c>
      <c r="FY58">
        <v>0.1170603852429089</v>
      </c>
      <c r="FZ58">
        <v>0</v>
      </c>
      <c r="GA58">
        <v>0</v>
      </c>
      <c r="GB58">
        <v>3</v>
      </c>
      <c r="GC58" t="s">
        <v>423</v>
      </c>
      <c r="GD58">
        <v>3.10984</v>
      </c>
      <c r="GE58">
        <v>2.72768</v>
      </c>
      <c r="GF58">
        <v>0.0881204</v>
      </c>
      <c r="GG58">
        <v>0.088092</v>
      </c>
      <c r="GH58">
        <v>0.106529</v>
      </c>
      <c r="GI58">
        <v>0.107633</v>
      </c>
      <c r="GJ58">
        <v>23905.9</v>
      </c>
      <c r="GK58">
        <v>21728.2</v>
      </c>
      <c r="GL58">
        <v>26776.1</v>
      </c>
      <c r="GM58">
        <v>24037.2</v>
      </c>
      <c r="GN58">
        <v>38228.9</v>
      </c>
      <c r="GO58">
        <v>31668.2</v>
      </c>
      <c r="GP58">
        <v>46735.3</v>
      </c>
      <c r="GQ58">
        <v>38029.7</v>
      </c>
      <c r="GR58">
        <v>1.88387</v>
      </c>
      <c r="GS58">
        <v>1.84903</v>
      </c>
      <c r="GT58">
        <v>0.106972</v>
      </c>
      <c r="GU58">
        <v>0</v>
      </c>
      <c r="GV58">
        <v>28.3254</v>
      </c>
      <c r="GW58">
        <v>999.9</v>
      </c>
      <c r="GX58">
        <v>57.5</v>
      </c>
      <c r="GY58">
        <v>30.9</v>
      </c>
      <c r="GZ58">
        <v>28.5093</v>
      </c>
      <c r="HA58">
        <v>61.28</v>
      </c>
      <c r="HB58">
        <v>21.0857</v>
      </c>
      <c r="HC58">
        <v>1</v>
      </c>
      <c r="HD58">
        <v>0.0946799</v>
      </c>
      <c r="HE58">
        <v>-0.799967</v>
      </c>
      <c r="HF58">
        <v>20.3343</v>
      </c>
      <c r="HG58">
        <v>5.22178</v>
      </c>
      <c r="HH58">
        <v>11.9798</v>
      </c>
      <c r="HI58">
        <v>4.9651</v>
      </c>
      <c r="HJ58">
        <v>3.27595</v>
      </c>
      <c r="HK58">
        <v>9999</v>
      </c>
      <c r="HL58">
        <v>9999</v>
      </c>
      <c r="HM58">
        <v>9999</v>
      </c>
      <c r="HN58">
        <v>999.9</v>
      </c>
      <c r="HO58">
        <v>1.86371</v>
      </c>
      <c r="HP58">
        <v>1.85977</v>
      </c>
      <c r="HQ58">
        <v>1.85806</v>
      </c>
      <c r="HR58">
        <v>1.85944</v>
      </c>
      <c r="HS58">
        <v>1.85959</v>
      </c>
      <c r="HT58">
        <v>1.85807</v>
      </c>
      <c r="HU58">
        <v>1.85715</v>
      </c>
      <c r="HV58">
        <v>1.85211</v>
      </c>
      <c r="HW58">
        <v>0</v>
      </c>
      <c r="HX58">
        <v>0</v>
      </c>
      <c r="HY58">
        <v>0</v>
      </c>
      <c r="HZ58">
        <v>0</v>
      </c>
      <c r="IA58" t="s">
        <v>424</v>
      </c>
      <c r="IB58" t="s">
        <v>425</v>
      </c>
      <c r="IC58" t="s">
        <v>426</v>
      </c>
      <c r="ID58" t="s">
        <v>426</v>
      </c>
      <c r="IE58" t="s">
        <v>426</v>
      </c>
      <c r="IF58" t="s">
        <v>426</v>
      </c>
      <c r="IG58">
        <v>0</v>
      </c>
      <c r="IH58">
        <v>100</v>
      </c>
      <c r="II58">
        <v>100</v>
      </c>
      <c r="IJ58">
        <v>0.243</v>
      </c>
      <c r="IK58">
        <v>0.1934</v>
      </c>
      <c r="IL58">
        <v>-0.5440576699997581</v>
      </c>
      <c r="IM58">
        <v>0.001328113201692861</v>
      </c>
      <c r="IN58">
        <v>1.538283238170363E-06</v>
      </c>
      <c r="IO58">
        <v>-5.795655626708063E-10</v>
      </c>
      <c r="IP58">
        <v>-0.05318808840018373</v>
      </c>
      <c r="IQ58">
        <v>-0.004593102289677449</v>
      </c>
      <c r="IR58">
        <v>0.0008253994458280543</v>
      </c>
      <c r="IS58">
        <v>-7.403632370499484E-06</v>
      </c>
      <c r="IT58">
        <v>2</v>
      </c>
      <c r="IU58">
        <v>1985</v>
      </c>
      <c r="IV58">
        <v>1</v>
      </c>
      <c r="IW58">
        <v>27</v>
      </c>
      <c r="IX58">
        <v>2</v>
      </c>
      <c r="IY58">
        <v>1.9</v>
      </c>
      <c r="IZ58">
        <v>1.11938</v>
      </c>
      <c r="JA58">
        <v>2.58301</v>
      </c>
      <c r="JB58">
        <v>1.49658</v>
      </c>
      <c r="JC58">
        <v>2.34497</v>
      </c>
      <c r="JD58">
        <v>1.54907</v>
      </c>
      <c r="JE58">
        <v>2.4646</v>
      </c>
      <c r="JF58">
        <v>33.2887</v>
      </c>
      <c r="JG58">
        <v>15.7606</v>
      </c>
      <c r="JH58">
        <v>18</v>
      </c>
      <c r="JI58">
        <v>483.812</v>
      </c>
      <c r="JJ58">
        <v>490.48</v>
      </c>
      <c r="JK58">
        <v>30.6915</v>
      </c>
      <c r="JL58">
        <v>28.4819</v>
      </c>
      <c r="JM58">
        <v>29.9979</v>
      </c>
      <c r="JN58">
        <v>28.7162</v>
      </c>
      <c r="JO58">
        <v>28.7054</v>
      </c>
      <c r="JP58">
        <v>22.5</v>
      </c>
      <c r="JQ58">
        <v>22.8344</v>
      </c>
      <c r="JR58">
        <v>63.8423</v>
      </c>
      <c r="JS58">
        <v>30.7899</v>
      </c>
      <c r="JT58">
        <v>420</v>
      </c>
      <c r="JU58">
        <v>23.4991</v>
      </c>
      <c r="JV58">
        <v>102.2</v>
      </c>
      <c r="JW58">
        <v>91.7131</v>
      </c>
    </row>
    <row r="59" spans="1:283">
      <c r="A59">
        <v>41</v>
      </c>
      <c r="B59">
        <v>1761009872</v>
      </c>
      <c r="C59">
        <v>206</v>
      </c>
      <c r="D59" t="s">
        <v>509</v>
      </c>
      <c r="E59" t="s">
        <v>510</v>
      </c>
      <c r="F59">
        <v>5</v>
      </c>
      <c r="G59" t="s">
        <v>489</v>
      </c>
      <c r="H59">
        <v>1761009864</v>
      </c>
      <c r="I59">
        <f>(J59)/1000</f>
        <v>0</v>
      </c>
      <c r="J59">
        <f>1000*DJ59*AH59*(DF59-DG59)/(100*CY59*(1000-AH59*DF59))</f>
        <v>0</v>
      </c>
      <c r="K59">
        <f>DJ59*AH59*(DE59-DD59*(1000-AH59*DG59)/(1000-AH59*DF59))/(100*CY59)</f>
        <v>0</v>
      </c>
      <c r="L59">
        <f>DD59 - IF(AH59&gt;1, K59*CY59*100.0/(AJ59), 0)</f>
        <v>0</v>
      </c>
      <c r="M59">
        <f>((S59-I59/2)*L59-K59)/(S59+I59/2)</f>
        <v>0</v>
      </c>
      <c r="N59">
        <f>M59*(DK59+DL59)/1000.0</f>
        <v>0</v>
      </c>
      <c r="O59">
        <f>(DD59 - IF(AH59&gt;1, K59*CY59*100.0/(AJ59), 0))*(DK59+DL59)/1000.0</f>
        <v>0</v>
      </c>
      <c r="P59">
        <f>2.0/((1/R59-1/Q59)+SIGN(R59)*SQRT((1/R59-1/Q59)*(1/R59-1/Q59) + 4*CZ59/((CZ59+1)*(CZ59+1))*(2*1/R59*1/Q59-1/Q59*1/Q59)))</f>
        <v>0</v>
      </c>
      <c r="Q59">
        <f>IF(LEFT(DA59,1)&lt;&gt;"0",IF(LEFT(DA59,1)="1",3.0,DB59),$D$5+$E$5*(DR59*DK59/($K$5*1000))+$F$5*(DR59*DK59/($K$5*1000))*MAX(MIN(CY59,$J$5),$I$5)*MAX(MIN(CY59,$J$5),$I$5)+$G$5*MAX(MIN(CY59,$J$5),$I$5)*(DR59*DK59/($K$5*1000))+$H$5*(DR59*DK59/($K$5*1000))*(DR59*DK59/($K$5*1000)))</f>
        <v>0</v>
      </c>
      <c r="R59">
        <f>I59*(1000-(1000*0.61365*exp(17.502*V59/(240.97+V59))/(DK59+DL59)+DF59)/2)/(1000*0.61365*exp(17.502*V59/(240.97+V59))/(DK59+DL59)-DF59)</f>
        <v>0</v>
      </c>
      <c r="S59">
        <f>1/((CZ59+1)/(P59/1.6)+1/(Q59/1.37)) + CZ59/((CZ59+1)/(P59/1.6) + CZ59/(Q59/1.37))</f>
        <v>0</v>
      </c>
      <c r="T59">
        <f>(CU59*CX59)</f>
        <v>0</v>
      </c>
      <c r="U59">
        <f>(DM59+(T59+2*0.95*5.67E-8*(((DM59+$B$9)+273)^4-(DM59+273)^4)-44100*I59)/(1.84*29.3*Q59+8*0.95*5.67E-8*(DM59+273)^3))</f>
        <v>0</v>
      </c>
      <c r="V59">
        <f>($C$9*DN59+$D$9*DO59+$E$9*U59)</f>
        <v>0</v>
      </c>
      <c r="W59">
        <f>0.61365*exp(17.502*V59/(240.97+V59))</f>
        <v>0</v>
      </c>
      <c r="X59">
        <f>(Y59/Z59*100)</f>
        <v>0</v>
      </c>
      <c r="Y59">
        <f>DF59*(DK59+DL59)/1000</f>
        <v>0</v>
      </c>
      <c r="Z59">
        <f>0.61365*exp(17.502*DM59/(240.97+DM59))</f>
        <v>0</v>
      </c>
      <c r="AA59">
        <f>(W59-DF59*(DK59+DL59)/1000)</f>
        <v>0</v>
      </c>
      <c r="AB59">
        <f>(-I59*44100)</f>
        <v>0</v>
      </c>
      <c r="AC59">
        <f>2*29.3*Q59*0.92*(DM59-V59)</f>
        <v>0</v>
      </c>
      <c r="AD59">
        <f>2*0.95*5.67E-8*(((DM59+$B$9)+273)^4-(V59+273)^4)</f>
        <v>0</v>
      </c>
      <c r="AE59">
        <f>T59+AD59+AB59+AC59</f>
        <v>0</v>
      </c>
      <c r="AF59">
        <v>0</v>
      </c>
      <c r="AG59">
        <v>0</v>
      </c>
      <c r="AH59">
        <f>IF(AF59*$H$15&gt;=AJ59,1.0,(AJ59/(AJ59-AF59*$H$15)))</f>
        <v>0</v>
      </c>
      <c r="AI59">
        <f>(AH59-1)*100</f>
        <v>0</v>
      </c>
      <c r="AJ59">
        <f>MAX(0,($B$15+$C$15*DR59)/(1+$D$15*DR59)*DK59/(DM59+273)*$E$15)</f>
        <v>0</v>
      </c>
      <c r="AK59" t="s">
        <v>420</v>
      </c>
      <c r="AL59" t="s">
        <v>420</v>
      </c>
      <c r="AM59">
        <v>0</v>
      </c>
      <c r="AN59">
        <v>0</v>
      </c>
      <c r="AO59">
        <f>1-AM59/AN59</f>
        <v>0</v>
      </c>
      <c r="AP59">
        <v>0</v>
      </c>
      <c r="AQ59" t="s">
        <v>420</v>
      </c>
      <c r="AR59" t="s">
        <v>420</v>
      </c>
      <c r="AS59">
        <v>0</v>
      </c>
      <c r="AT59">
        <v>0</v>
      </c>
      <c r="AU59">
        <f>1-AS59/AT59</f>
        <v>0</v>
      </c>
      <c r="AV59">
        <v>0.5</v>
      </c>
      <c r="AW59">
        <f>CV59</f>
        <v>0</v>
      </c>
      <c r="AX59">
        <f>K59</f>
        <v>0</v>
      </c>
      <c r="AY59">
        <f>AU59*AV59*AW59</f>
        <v>0</v>
      </c>
      <c r="AZ59">
        <f>(AX59-AP59)/AW59</f>
        <v>0</v>
      </c>
      <c r="BA59">
        <f>(AN59-AT59)/AT59</f>
        <v>0</v>
      </c>
      <c r="BB59">
        <f>AM59/(AO59+AM59/AT59)</f>
        <v>0</v>
      </c>
      <c r="BC59" t="s">
        <v>420</v>
      </c>
      <c r="BD59">
        <v>0</v>
      </c>
      <c r="BE59">
        <f>IF(BD59&lt;&gt;0, BD59, BB59)</f>
        <v>0</v>
      </c>
      <c r="BF59">
        <f>1-BE59/AT59</f>
        <v>0</v>
      </c>
      <c r="BG59">
        <f>(AT59-AS59)/(AT59-BE59)</f>
        <v>0</v>
      </c>
      <c r="BH59">
        <f>(AN59-AT59)/(AN59-BE59)</f>
        <v>0</v>
      </c>
      <c r="BI59">
        <f>(AT59-AS59)/(AT59-AM59)</f>
        <v>0</v>
      </c>
      <c r="BJ59">
        <f>(AN59-AT59)/(AN59-AM59)</f>
        <v>0</v>
      </c>
      <c r="BK59">
        <f>(BG59*BE59/AS59)</f>
        <v>0</v>
      </c>
      <c r="BL59">
        <f>(1-BK59)</f>
        <v>0</v>
      </c>
      <c r="CU59">
        <f>$B$13*DS59+$C$13*DT59+$F$13*EE59*(1-EH59)</f>
        <v>0</v>
      </c>
      <c r="CV59">
        <f>CU59*CW59</f>
        <v>0</v>
      </c>
      <c r="CW59">
        <f>($B$13*$D$11+$C$13*$D$11+$F$13*((ER59+EJ59)/MAX(ER59+EJ59+ES59, 0.1)*$I$11+ES59/MAX(ER59+EJ59+ES59, 0.1)*$J$11))/($B$13+$C$13+$F$13)</f>
        <v>0</v>
      </c>
      <c r="CX59">
        <f>($B$13*$K$11+$C$13*$K$11+$F$13*((ER59+EJ59)/MAX(ER59+EJ59+ES59, 0.1)*$P$11+ES59/MAX(ER59+EJ59+ES59, 0.1)*$Q$11))/($B$13+$C$13+$F$13)</f>
        <v>0</v>
      </c>
      <c r="CY59">
        <v>1.65</v>
      </c>
      <c r="CZ59">
        <v>0.5</v>
      </c>
      <c r="DA59" t="s">
        <v>421</v>
      </c>
      <c r="DB59">
        <v>2</v>
      </c>
      <c r="DC59">
        <v>1761009864</v>
      </c>
      <c r="DD59">
        <v>420.6235416666667</v>
      </c>
      <c r="DE59">
        <v>419.94125</v>
      </c>
      <c r="DF59">
        <v>23.48939583333333</v>
      </c>
      <c r="DG59">
        <v>23.48374166666667</v>
      </c>
      <c r="DH59">
        <v>420.3805</v>
      </c>
      <c r="DI59">
        <v>23.29525416666667</v>
      </c>
      <c r="DJ59">
        <v>499.9961666666666</v>
      </c>
      <c r="DK59">
        <v>90.47145</v>
      </c>
      <c r="DL59">
        <v>0.0359646875</v>
      </c>
      <c r="DM59">
        <v>30.01185416666667</v>
      </c>
      <c r="DN59">
        <v>30.0860375</v>
      </c>
      <c r="DO59">
        <v>999.9</v>
      </c>
      <c r="DP59">
        <v>0</v>
      </c>
      <c r="DQ59">
        <v>0</v>
      </c>
      <c r="DR59">
        <v>9992.293333333333</v>
      </c>
      <c r="DS59">
        <v>0</v>
      </c>
      <c r="DT59">
        <v>0.242856</v>
      </c>
      <c r="DU59">
        <v>0.6824176249999999</v>
      </c>
      <c r="DV59">
        <v>430.7414166666667</v>
      </c>
      <c r="DW59">
        <v>430.0401666666667</v>
      </c>
      <c r="DX59">
        <v>0.005643525208333333</v>
      </c>
      <c r="DY59">
        <v>419.94125</v>
      </c>
      <c r="DZ59">
        <v>23.48374166666667</v>
      </c>
      <c r="EA59">
        <v>2.125119166666666</v>
      </c>
      <c r="EB59">
        <v>2.12460875</v>
      </c>
      <c r="EC59">
        <v>18.40871666666667</v>
      </c>
      <c r="ED59">
        <v>18.4048875</v>
      </c>
      <c r="EE59">
        <v>0.00500078</v>
      </c>
      <c r="EF59">
        <v>0</v>
      </c>
      <c r="EG59">
        <v>0</v>
      </c>
      <c r="EH59">
        <v>0</v>
      </c>
      <c r="EI59">
        <v>214.2916666666667</v>
      </c>
      <c r="EJ59">
        <v>0.00500078</v>
      </c>
      <c r="EK59">
        <v>-21.07083333333334</v>
      </c>
      <c r="EL59">
        <v>-1.5875</v>
      </c>
      <c r="EM59">
        <v>34.952875</v>
      </c>
      <c r="EN59">
        <v>38.06491666666667</v>
      </c>
      <c r="EO59">
        <v>36.9685</v>
      </c>
      <c r="EP59">
        <v>38.028375</v>
      </c>
      <c r="EQ59">
        <v>37.39295833333333</v>
      </c>
      <c r="ER59">
        <v>0</v>
      </c>
      <c r="ES59">
        <v>0</v>
      </c>
      <c r="ET59">
        <v>0</v>
      </c>
      <c r="EU59">
        <v>1761009870.7</v>
      </c>
      <c r="EV59">
        <v>0</v>
      </c>
      <c r="EW59">
        <v>214.208</v>
      </c>
      <c r="EX59">
        <v>7.592307637899122</v>
      </c>
      <c r="EY59">
        <v>7.2461538712183</v>
      </c>
      <c r="EZ59">
        <v>-21.352</v>
      </c>
      <c r="FA59">
        <v>15</v>
      </c>
      <c r="FB59">
        <v>1761009757.5</v>
      </c>
      <c r="FC59" t="s">
        <v>490</v>
      </c>
      <c r="FD59">
        <v>1761009751.5</v>
      </c>
      <c r="FE59">
        <v>1761009757.5</v>
      </c>
      <c r="FF59">
        <v>2</v>
      </c>
      <c r="FG59">
        <v>-0.219</v>
      </c>
      <c r="FH59">
        <v>-0.008999999999999999</v>
      </c>
      <c r="FI59">
        <v>0.241</v>
      </c>
      <c r="FJ59">
        <v>0.21</v>
      </c>
      <c r="FK59">
        <v>420</v>
      </c>
      <c r="FL59">
        <v>24</v>
      </c>
      <c r="FM59">
        <v>0.48</v>
      </c>
      <c r="FN59">
        <v>0.04</v>
      </c>
      <c r="FO59">
        <v>0.6221924249999999</v>
      </c>
      <c r="FP59">
        <v>1.196968131332082</v>
      </c>
      <c r="FQ59">
        <v>0.1238410293852339</v>
      </c>
      <c r="FR59">
        <v>0</v>
      </c>
      <c r="FS59">
        <v>213.1735294117647</v>
      </c>
      <c r="FT59">
        <v>13.52635595324978</v>
      </c>
      <c r="FU59">
        <v>6.834140456454397</v>
      </c>
      <c r="FV59">
        <v>0</v>
      </c>
      <c r="FW59">
        <v>-0.028365462625</v>
      </c>
      <c r="FX59">
        <v>0.450740235140713</v>
      </c>
      <c r="FY59">
        <v>0.07428543702659395</v>
      </c>
      <c r="FZ59">
        <v>0</v>
      </c>
      <c r="GA59">
        <v>0</v>
      </c>
      <c r="GB59">
        <v>3</v>
      </c>
      <c r="GC59" t="s">
        <v>423</v>
      </c>
      <c r="GD59">
        <v>3.10983</v>
      </c>
      <c r="GE59">
        <v>2.72742</v>
      </c>
      <c r="GF59">
        <v>0.0881194</v>
      </c>
      <c r="GG59">
        <v>0.08808870000000001</v>
      </c>
      <c r="GH59">
        <v>0.106518</v>
      </c>
      <c r="GI59">
        <v>0.107634</v>
      </c>
      <c r="GJ59">
        <v>23906</v>
      </c>
      <c r="GK59">
        <v>21728.3</v>
      </c>
      <c r="GL59">
        <v>26776.3</v>
      </c>
      <c r="GM59">
        <v>24037.2</v>
      </c>
      <c r="GN59">
        <v>38229.5</v>
      </c>
      <c r="GO59">
        <v>31668.2</v>
      </c>
      <c r="GP59">
        <v>46735.4</v>
      </c>
      <c r="GQ59">
        <v>38029.7</v>
      </c>
      <c r="GR59">
        <v>1.88377</v>
      </c>
      <c r="GS59">
        <v>1.84912</v>
      </c>
      <c r="GT59">
        <v>0.105541</v>
      </c>
      <c r="GU59">
        <v>0</v>
      </c>
      <c r="GV59">
        <v>28.3308</v>
      </c>
      <c r="GW59">
        <v>999.9</v>
      </c>
      <c r="GX59">
        <v>57.5</v>
      </c>
      <c r="GY59">
        <v>30.9</v>
      </c>
      <c r="GZ59">
        <v>28.5097</v>
      </c>
      <c r="HA59">
        <v>61.5</v>
      </c>
      <c r="HB59">
        <v>21.2059</v>
      </c>
      <c r="HC59">
        <v>1</v>
      </c>
      <c r="HD59">
        <v>0.0943369</v>
      </c>
      <c r="HE59">
        <v>-0.949071</v>
      </c>
      <c r="HF59">
        <v>20.3334</v>
      </c>
      <c r="HG59">
        <v>5.22178</v>
      </c>
      <c r="HH59">
        <v>11.9798</v>
      </c>
      <c r="HI59">
        <v>4.96505</v>
      </c>
      <c r="HJ59">
        <v>3.27595</v>
      </c>
      <c r="HK59">
        <v>9999</v>
      </c>
      <c r="HL59">
        <v>9999</v>
      </c>
      <c r="HM59">
        <v>9999</v>
      </c>
      <c r="HN59">
        <v>999.9</v>
      </c>
      <c r="HO59">
        <v>1.86371</v>
      </c>
      <c r="HP59">
        <v>1.85977</v>
      </c>
      <c r="HQ59">
        <v>1.85806</v>
      </c>
      <c r="HR59">
        <v>1.85944</v>
      </c>
      <c r="HS59">
        <v>1.8596</v>
      </c>
      <c r="HT59">
        <v>1.85806</v>
      </c>
      <c r="HU59">
        <v>1.85715</v>
      </c>
      <c r="HV59">
        <v>1.85211</v>
      </c>
      <c r="HW59">
        <v>0</v>
      </c>
      <c r="HX59">
        <v>0</v>
      </c>
      <c r="HY59">
        <v>0</v>
      </c>
      <c r="HZ59">
        <v>0</v>
      </c>
      <c r="IA59" t="s">
        <v>424</v>
      </c>
      <c r="IB59" t="s">
        <v>425</v>
      </c>
      <c r="IC59" t="s">
        <v>426</v>
      </c>
      <c r="ID59" t="s">
        <v>426</v>
      </c>
      <c r="IE59" t="s">
        <v>426</v>
      </c>
      <c r="IF59" t="s">
        <v>426</v>
      </c>
      <c r="IG59">
        <v>0</v>
      </c>
      <c r="IH59">
        <v>100</v>
      </c>
      <c r="II59">
        <v>100</v>
      </c>
      <c r="IJ59">
        <v>0.243</v>
      </c>
      <c r="IK59">
        <v>0.1933</v>
      </c>
      <c r="IL59">
        <v>-0.5440576699997581</v>
      </c>
      <c r="IM59">
        <v>0.001328113201692861</v>
      </c>
      <c r="IN59">
        <v>1.538283238170363E-06</v>
      </c>
      <c r="IO59">
        <v>-5.795655626708063E-10</v>
      </c>
      <c r="IP59">
        <v>-0.05318808840018373</v>
      </c>
      <c r="IQ59">
        <v>-0.004593102289677449</v>
      </c>
      <c r="IR59">
        <v>0.0008253994458280543</v>
      </c>
      <c r="IS59">
        <v>-7.403632370499484E-06</v>
      </c>
      <c r="IT59">
        <v>2</v>
      </c>
      <c r="IU59">
        <v>1985</v>
      </c>
      <c r="IV59">
        <v>1</v>
      </c>
      <c r="IW59">
        <v>27</v>
      </c>
      <c r="IX59">
        <v>2</v>
      </c>
      <c r="IY59">
        <v>1.9</v>
      </c>
      <c r="IZ59">
        <v>1.11938</v>
      </c>
      <c r="JA59">
        <v>2.5769</v>
      </c>
      <c r="JB59">
        <v>1.49658</v>
      </c>
      <c r="JC59">
        <v>2.34497</v>
      </c>
      <c r="JD59">
        <v>1.54907</v>
      </c>
      <c r="JE59">
        <v>2.42432</v>
      </c>
      <c r="JF59">
        <v>33.2887</v>
      </c>
      <c r="JG59">
        <v>15.7519</v>
      </c>
      <c r="JH59">
        <v>18</v>
      </c>
      <c r="JI59">
        <v>483.746</v>
      </c>
      <c r="JJ59">
        <v>490.541</v>
      </c>
      <c r="JK59">
        <v>30.6769</v>
      </c>
      <c r="JL59">
        <v>28.4807</v>
      </c>
      <c r="JM59">
        <v>29.9983</v>
      </c>
      <c r="JN59">
        <v>28.7152</v>
      </c>
      <c r="JO59">
        <v>28.7049</v>
      </c>
      <c r="JP59">
        <v>22.5021</v>
      </c>
      <c r="JQ59">
        <v>22.8344</v>
      </c>
      <c r="JR59">
        <v>63.8423</v>
      </c>
      <c r="JS59">
        <v>30.7899</v>
      </c>
      <c r="JT59">
        <v>420</v>
      </c>
      <c r="JU59">
        <v>23.503</v>
      </c>
      <c r="JV59">
        <v>102.201</v>
      </c>
      <c r="JW59">
        <v>91.7131</v>
      </c>
    </row>
    <row r="60" spans="1:283">
      <c r="A60">
        <v>42</v>
      </c>
      <c r="B60">
        <v>1761009874</v>
      </c>
      <c r="C60">
        <v>208</v>
      </c>
      <c r="D60" t="s">
        <v>511</v>
      </c>
      <c r="E60" t="s">
        <v>512</v>
      </c>
      <c r="F60">
        <v>5</v>
      </c>
      <c r="G60" t="s">
        <v>489</v>
      </c>
      <c r="H60">
        <v>1761009866</v>
      </c>
      <c r="I60">
        <f>(J60)/1000</f>
        <v>0</v>
      </c>
      <c r="J60">
        <f>1000*DJ60*AH60*(DF60-DG60)/(100*CY60*(1000-AH60*DF60))</f>
        <v>0</v>
      </c>
      <c r="K60">
        <f>DJ60*AH60*(DE60-DD60*(1000-AH60*DG60)/(1000-AH60*DF60))/(100*CY60)</f>
        <v>0</v>
      </c>
      <c r="L60">
        <f>DD60 - IF(AH60&gt;1, K60*CY60*100.0/(AJ60), 0)</f>
        <v>0</v>
      </c>
      <c r="M60">
        <f>((S60-I60/2)*L60-K60)/(S60+I60/2)</f>
        <v>0</v>
      </c>
      <c r="N60">
        <f>M60*(DK60+DL60)/1000.0</f>
        <v>0</v>
      </c>
      <c r="O60">
        <f>(DD60 - IF(AH60&gt;1, K60*CY60*100.0/(AJ60), 0))*(DK60+DL60)/1000.0</f>
        <v>0</v>
      </c>
      <c r="P60">
        <f>2.0/((1/R60-1/Q60)+SIGN(R60)*SQRT((1/R60-1/Q60)*(1/R60-1/Q60) + 4*CZ60/((CZ60+1)*(CZ60+1))*(2*1/R60*1/Q60-1/Q60*1/Q60)))</f>
        <v>0</v>
      </c>
      <c r="Q60">
        <f>IF(LEFT(DA60,1)&lt;&gt;"0",IF(LEFT(DA60,1)="1",3.0,DB60),$D$5+$E$5*(DR60*DK60/($K$5*1000))+$F$5*(DR60*DK60/($K$5*1000))*MAX(MIN(CY60,$J$5),$I$5)*MAX(MIN(CY60,$J$5),$I$5)+$G$5*MAX(MIN(CY60,$J$5),$I$5)*(DR60*DK60/($K$5*1000))+$H$5*(DR60*DK60/($K$5*1000))*(DR60*DK60/($K$5*1000)))</f>
        <v>0</v>
      </c>
      <c r="R60">
        <f>I60*(1000-(1000*0.61365*exp(17.502*V60/(240.97+V60))/(DK60+DL60)+DF60)/2)/(1000*0.61365*exp(17.502*V60/(240.97+V60))/(DK60+DL60)-DF60)</f>
        <v>0</v>
      </c>
      <c r="S60">
        <f>1/((CZ60+1)/(P60/1.6)+1/(Q60/1.37)) + CZ60/((CZ60+1)/(P60/1.6) + CZ60/(Q60/1.37))</f>
        <v>0</v>
      </c>
      <c r="T60">
        <f>(CU60*CX60)</f>
        <v>0</v>
      </c>
      <c r="U60">
        <f>(DM60+(T60+2*0.95*5.67E-8*(((DM60+$B$9)+273)^4-(DM60+273)^4)-44100*I60)/(1.84*29.3*Q60+8*0.95*5.67E-8*(DM60+273)^3))</f>
        <v>0</v>
      </c>
      <c r="V60">
        <f>($C$9*DN60+$D$9*DO60+$E$9*U60)</f>
        <v>0</v>
      </c>
      <c r="W60">
        <f>0.61365*exp(17.502*V60/(240.97+V60))</f>
        <v>0</v>
      </c>
      <c r="X60">
        <f>(Y60/Z60*100)</f>
        <v>0</v>
      </c>
      <c r="Y60">
        <f>DF60*(DK60+DL60)/1000</f>
        <v>0</v>
      </c>
      <c r="Z60">
        <f>0.61365*exp(17.502*DM60/(240.97+DM60))</f>
        <v>0</v>
      </c>
      <c r="AA60">
        <f>(W60-DF60*(DK60+DL60)/1000)</f>
        <v>0</v>
      </c>
      <c r="AB60">
        <f>(-I60*44100)</f>
        <v>0</v>
      </c>
      <c r="AC60">
        <f>2*29.3*Q60*0.92*(DM60-V60)</f>
        <v>0</v>
      </c>
      <c r="AD60">
        <f>2*0.95*5.67E-8*(((DM60+$B$9)+273)^4-(V60+273)^4)</f>
        <v>0</v>
      </c>
      <c r="AE60">
        <f>T60+AD60+AB60+AC60</f>
        <v>0</v>
      </c>
      <c r="AF60">
        <v>0</v>
      </c>
      <c r="AG60">
        <v>0</v>
      </c>
      <c r="AH60">
        <f>IF(AF60*$H$15&gt;=AJ60,1.0,(AJ60/(AJ60-AF60*$H$15)))</f>
        <v>0</v>
      </c>
      <c r="AI60">
        <f>(AH60-1)*100</f>
        <v>0</v>
      </c>
      <c r="AJ60">
        <f>MAX(0,($B$15+$C$15*DR60)/(1+$D$15*DR60)*DK60/(DM60+273)*$E$15)</f>
        <v>0</v>
      </c>
      <c r="AK60" t="s">
        <v>420</v>
      </c>
      <c r="AL60" t="s">
        <v>420</v>
      </c>
      <c r="AM60">
        <v>0</v>
      </c>
      <c r="AN60">
        <v>0</v>
      </c>
      <c r="AO60">
        <f>1-AM60/AN60</f>
        <v>0</v>
      </c>
      <c r="AP60">
        <v>0</v>
      </c>
      <c r="AQ60" t="s">
        <v>420</v>
      </c>
      <c r="AR60" t="s">
        <v>420</v>
      </c>
      <c r="AS60">
        <v>0</v>
      </c>
      <c r="AT60">
        <v>0</v>
      </c>
      <c r="AU60">
        <f>1-AS60/AT60</f>
        <v>0</v>
      </c>
      <c r="AV60">
        <v>0.5</v>
      </c>
      <c r="AW60">
        <f>CV60</f>
        <v>0</v>
      </c>
      <c r="AX60">
        <f>K60</f>
        <v>0</v>
      </c>
      <c r="AY60">
        <f>AU60*AV60*AW60</f>
        <v>0</v>
      </c>
      <c r="AZ60">
        <f>(AX60-AP60)/AW60</f>
        <v>0</v>
      </c>
      <c r="BA60">
        <f>(AN60-AT60)/AT60</f>
        <v>0</v>
      </c>
      <c r="BB60">
        <f>AM60/(AO60+AM60/AT60)</f>
        <v>0</v>
      </c>
      <c r="BC60" t="s">
        <v>420</v>
      </c>
      <c r="BD60">
        <v>0</v>
      </c>
      <c r="BE60">
        <f>IF(BD60&lt;&gt;0, BD60, BB60)</f>
        <v>0</v>
      </c>
      <c r="BF60">
        <f>1-BE60/AT60</f>
        <v>0</v>
      </c>
      <c r="BG60">
        <f>(AT60-AS60)/(AT60-BE60)</f>
        <v>0</v>
      </c>
      <c r="BH60">
        <f>(AN60-AT60)/(AN60-BE60)</f>
        <v>0</v>
      </c>
      <c r="BI60">
        <f>(AT60-AS60)/(AT60-AM60)</f>
        <v>0</v>
      </c>
      <c r="BJ60">
        <f>(AN60-AT60)/(AN60-AM60)</f>
        <v>0</v>
      </c>
      <c r="BK60">
        <f>(BG60*BE60/AS60)</f>
        <v>0</v>
      </c>
      <c r="BL60">
        <f>(1-BK60)</f>
        <v>0</v>
      </c>
      <c r="CU60">
        <f>$B$13*DS60+$C$13*DT60+$F$13*EE60*(1-EH60)</f>
        <v>0</v>
      </c>
      <c r="CV60">
        <f>CU60*CW60</f>
        <v>0</v>
      </c>
      <c r="CW60">
        <f>($B$13*$D$11+$C$13*$D$11+$F$13*((ER60+EJ60)/MAX(ER60+EJ60+ES60, 0.1)*$I$11+ES60/MAX(ER60+EJ60+ES60, 0.1)*$J$11))/($B$13+$C$13+$F$13)</f>
        <v>0</v>
      </c>
      <c r="CX60">
        <f>($B$13*$K$11+$C$13*$K$11+$F$13*((ER60+EJ60)/MAX(ER60+EJ60+ES60, 0.1)*$P$11+ES60/MAX(ER60+EJ60+ES60, 0.1)*$Q$11))/($B$13+$C$13+$F$13)</f>
        <v>0</v>
      </c>
      <c r="CY60">
        <v>1.65</v>
      </c>
      <c r="CZ60">
        <v>0.5</v>
      </c>
      <c r="DA60" t="s">
        <v>421</v>
      </c>
      <c r="DB60">
        <v>2</v>
      </c>
      <c r="DC60">
        <v>1761009866</v>
      </c>
      <c r="DD60">
        <v>420.636875</v>
      </c>
      <c r="DE60">
        <v>419.925125</v>
      </c>
      <c r="DF60">
        <v>23.47940833333333</v>
      </c>
      <c r="DG60">
        <v>23.47707083333333</v>
      </c>
      <c r="DH60">
        <v>420.3937916666667</v>
      </c>
      <c r="DI60">
        <v>23.28547083333333</v>
      </c>
      <c r="DJ60">
        <v>500.0025</v>
      </c>
      <c r="DK60">
        <v>90.47134583333332</v>
      </c>
      <c r="DL60">
        <v>0.03593585833333333</v>
      </c>
      <c r="DM60">
        <v>30.00462083333333</v>
      </c>
      <c r="DN60">
        <v>30.08099583333333</v>
      </c>
      <c r="DO60">
        <v>999.9</v>
      </c>
      <c r="DP60">
        <v>0</v>
      </c>
      <c r="DQ60">
        <v>0</v>
      </c>
      <c r="DR60">
        <v>9996.719999999999</v>
      </c>
      <c r="DS60">
        <v>0</v>
      </c>
      <c r="DT60">
        <v>0.242856</v>
      </c>
      <c r="DU60">
        <v>0.71189</v>
      </c>
      <c r="DV60">
        <v>430.7506666666666</v>
      </c>
      <c r="DW60">
        <v>430.0207083333333</v>
      </c>
      <c r="DX60">
        <v>0.002319333124999999</v>
      </c>
      <c r="DY60">
        <v>419.925125</v>
      </c>
      <c r="DZ60">
        <v>23.47707083333333</v>
      </c>
      <c r="EA60">
        <v>2.1242125</v>
      </c>
      <c r="EB60">
        <v>2.124003333333333</v>
      </c>
      <c r="EC60">
        <v>18.4019125</v>
      </c>
      <c r="ED60">
        <v>18.40034583333333</v>
      </c>
      <c r="EE60">
        <v>0.00500078</v>
      </c>
      <c r="EF60">
        <v>0</v>
      </c>
      <c r="EG60">
        <v>0</v>
      </c>
      <c r="EH60">
        <v>0</v>
      </c>
      <c r="EI60">
        <v>214.475</v>
      </c>
      <c r="EJ60">
        <v>0.00500078</v>
      </c>
      <c r="EK60">
        <v>-21.20416666666667</v>
      </c>
      <c r="EL60">
        <v>-1.45</v>
      </c>
      <c r="EM60">
        <v>34.934625</v>
      </c>
      <c r="EN60">
        <v>38.04145833333333</v>
      </c>
      <c r="EO60">
        <v>36.95283333333333</v>
      </c>
      <c r="EP60">
        <v>37.991875</v>
      </c>
      <c r="EQ60">
        <v>37.390375</v>
      </c>
      <c r="ER60">
        <v>0</v>
      </c>
      <c r="ES60">
        <v>0</v>
      </c>
      <c r="ET60">
        <v>0</v>
      </c>
      <c r="EU60">
        <v>1761009873.1</v>
      </c>
      <c r="EV60">
        <v>0</v>
      </c>
      <c r="EW60">
        <v>213.84</v>
      </c>
      <c r="EX60">
        <v>-3.96153841862776</v>
      </c>
      <c r="EY60">
        <v>16.58461542185939</v>
      </c>
      <c r="EZ60">
        <v>-21.72</v>
      </c>
      <c r="FA60">
        <v>15</v>
      </c>
      <c r="FB60">
        <v>1761009757.5</v>
      </c>
      <c r="FC60" t="s">
        <v>490</v>
      </c>
      <c r="FD60">
        <v>1761009751.5</v>
      </c>
      <c r="FE60">
        <v>1761009757.5</v>
      </c>
      <c r="FF60">
        <v>2</v>
      </c>
      <c r="FG60">
        <v>-0.219</v>
      </c>
      <c r="FH60">
        <v>-0.008999999999999999</v>
      </c>
      <c r="FI60">
        <v>0.241</v>
      </c>
      <c r="FJ60">
        <v>0.21</v>
      </c>
      <c r="FK60">
        <v>420</v>
      </c>
      <c r="FL60">
        <v>24</v>
      </c>
      <c r="FM60">
        <v>0.48</v>
      </c>
      <c r="FN60">
        <v>0.04</v>
      </c>
      <c r="FO60">
        <v>0.6554885853658536</v>
      </c>
      <c r="FP60">
        <v>0.977128912891986</v>
      </c>
      <c r="FQ60">
        <v>0.1097928388359521</v>
      </c>
      <c r="FR60">
        <v>0</v>
      </c>
      <c r="FS60">
        <v>213.1529411764706</v>
      </c>
      <c r="FT60">
        <v>12.8708937462432</v>
      </c>
      <c r="FU60">
        <v>6.410893087005146</v>
      </c>
      <c r="FV60">
        <v>0</v>
      </c>
      <c r="FW60">
        <v>-0.008650517195121952</v>
      </c>
      <c r="FX60">
        <v>0.07465804494773516</v>
      </c>
      <c r="FY60">
        <v>0.03688573235110645</v>
      </c>
      <c r="FZ60">
        <v>1</v>
      </c>
      <c r="GA60">
        <v>1</v>
      </c>
      <c r="GB60">
        <v>3</v>
      </c>
      <c r="GC60" t="s">
        <v>459</v>
      </c>
      <c r="GD60">
        <v>3.10953</v>
      </c>
      <c r="GE60">
        <v>2.72755</v>
      </c>
      <c r="GF60">
        <v>0.0881181</v>
      </c>
      <c r="GG60">
        <v>0.08808290000000001</v>
      </c>
      <c r="GH60">
        <v>0.106517</v>
      </c>
      <c r="GI60">
        <v>0.107637</v>
      </c>
      <c r="GJ60">
        <v>23906.3</v>
      </c>
      <c r="GK60">
        <v>21728.4</v>
      </c>
      <c r="GL60">
        <v>26776.5</v>
      </c>
      <c r="GM60">
        <v>24037.1</v>
      </c>
      <c r="GN60">
        <v>38229.8</v>
      </c>
      <c r="GO60">
        <v>31668.2</v>
      </c>
      <c r="GP60">
        <v>46735.8</v>
      </c>
      <c r="GQ60">
        <v>38029.8</v>
      </c>
      <c r="GR60">
        <v>1.88332</v>
      </c>
      <c r="GS60">
        <v>1.84975</v>
      </c>
      <c r="GT60">
        <v>0.10445</v>
      </c>
      <c r="GU60">
        <v>0</v>
      </c>
      <c r="GV60">
        <v>28.3356</v>
      </c>
      <c r="GW60">
        <v>999.9</v>
      </c>
      <c r="GX60">
        <v>57.5</v>
      </c>
      <c r="GY60">
        <v>30.9</v>
      </c>
      <c r="GZ60">
        <v>28.5095</v>
      </c>
      <c r="HA60">
        <v>61.51</v>
      </c>
      <c r="HB60">
        <v>21.1939</v>
      </c>
      <c r="HC60">
        <v>1</v>
      </c>
      <c r="HD60">
        <v>0.0940854</v>
      </c>
      <c r="HE60">
        <v>-1.13443</v>
      </c>
      <c r="HF60">
        <v>20.3327</v>
      </c>
      <c r="HG60">
        <v>5.22208</v>
      </c>
      <c r="HH60">
        <v>11.98</v>
      </c>
      <c r="HI60">
        <v>4.9652</v>
      </c>
      <c r="HJ60">
        <v>3.27598</v>
      </c>
      <c r="HK60">
        <v>9999</v>
      </c>
      <c r="HL60">
        <v>9999</v>
      </c>
      <c r="HM60">
        <v>9999</v>
      </c>
      <c r="HN60">
        <v>999.9</v>
      </c>
      <c r="HO60">
        <v>1.86371</v>
      </c>
      <c r="HP60">
        <v>1.85977</v>
      </c>
      <c r="HQ60">
        <v>1.85806</v>
      </c>
      <c r="HR60">
        <v>1.85944</v>
      </c>
      <c r="HS60">
        <v>1.8596</v>
      </c>
      <c r="HT60">
        <v>1.85806</v>
      </c>
      <c r="HU60">
        <v>1.85715</v>
      </c>
      <c r="HV60">
        <v>1.85211</v>
      </c>
      <c r="HW60">
        <v>0</v>
      </c>
      <c r="HX60">
        <v>0</v>
      </c>
      <c r="HY60">
        <v>0</v>
      </c>
      <c r="HZ60">
        <v>0</v>
      </c>
      <c r="IA60" t="s">
        <v>424</v>
      </c>
      <c r="IB60" t="s">
        <v>425</v>
      </c>
      <c r="IC60" t="s">
        <v>426</v>
      </c>
      <c r="ID60" t="s">
        <v>426</v>
      </c>
      <c r="IE60" t="s">
        <v>426</v>
      </c>
      <c r="IF60" t="s">
        <v>426</v>
      </c>
      <c r="IG60">
        <v>0</v>
      </c>
      <c r="IH60">
        <v>100</v>
      </c>
      <c r="II60">
        <v>100</v>
      </c>
      <c r="IJ60">
        <v>0.243</v>
      </c>
      <c r="IK60">
        <v>0.1933</v>
      </c>
      <c r="IL60">
        <v>-0.5440576699997581</v>
      </c>
      <c r="IM60">
        <v>0.001328113201692861</v>
      </c>
      <c r="IN60">
        <v>1.538283238170363E-06</v>
      </c>
      <c r="IO60">
        <v>-5.795655626708063E-10</v>
      </c>
      <c r="IP60">
        <v>-0.05318808840018373</v>
      </c>
      <c r="IQ60">
        <v>-0.004593102289677449</v>
      </c>
      <c r="IR60">
        <v>0.0008253994458280543</v>
      </c>
      <c r="IS60">
        <v>-7.403632370499484E-06</v>
      </c>
      <c r="IT60">
        <v>2</v>
      </c>
      <c r="IU60">
        <v>1985</v>
      </c>
      <c r="IV60">
        <v>1</v>
      </c>
      <c r="IW60">
        <v>27</v>
      </c>
      <c r="IX60">
        <v>2</v>
      </c>
      <c r="IY60">
        <v>1.9</v>
      </c>
      <c r="IZ60">
        <v>1.11938</v>
      </c>
      <c r="JA60">
        <v>2.58301</v>
      </c>
      <c r="JB60">
        <v>1.49658</v>
      </c>
      <c r="JC60">
        <v>2.34497</v>
      </c>
      <c r="JD60">
        <v>1.54907</v>
      </c>
      <c r="JE60">
        <v>2.43286</v>
      </c>
      <c r="JF60">
        <v>33.3111</v>
      </c>
      <c r="JG60">
        <v>15.7606</v>
      </c>
      <c r="JH60">
        <v>18</v>
      </c>
      <c r="JI60">
        <v>483.478</v>
      </c>
      <c r="JJ60">
        <v>490.946</v>
      </c>
      <c r="JK60">
        <v>30.6651</v>
      </c>
      <c r="JL60">
        <v>28.4803</v>
      </c>
      <c r="JM60">
        <v>29.9987</v>
      </c>
      <c r="JN60">
        <v>28.7144</v>
      </c>
      <c r="JO60">
        <v>28.7042</v>
      </c>
      <c r="JP60">
        <v>22.5063</v>
      </c>
      <c r="JQ60">
        <v>22.8344</v>
      </c>
      <c r="JR60">
        <v>63.8423</v>
      </c>
      <c r="JS60">
        <v>30.7356</v>
      </c>
      <c r="JT60">
        <v>420</v>
      </c>
      <c r="JU60">
        <v>23.5046</v>
      </c>
      <c r="JV60">
        <v>102.201</v>
      </c>
      <c r="JW60">
        <v>91.7131</v>
      </c>
    </row>
    <row r="61" spans="1:283">
      <c r="A61">
        <v>43</v>
      </c>
      <c r="B61">
        <v>1761009876</v>
      </c>
      <c r="C61">
        <v>210</v>
      </c>
      <c r="D61" t="s">
        <v>513</v>
      </c>
      <c r="E61" t="s">
        <v>514</v>
      </c>
      <c r="F61">
        <v>5</v>
      </c>
      <c r="G61" t="s">
        <v>489</v>
      </c>
      <c r="H61">
        <v>1761009868</v>
      </c>
      <c r="I61">
        <f>(J61)/1000</f>
        <v>0</v>
      </c>
      <c r="J61">
        <f>1000*DJ61*AH61*(DF61-DG61)/(100*CY61*(1000-AH61*DF61))</f>
        <v>0</v>
      </c>
      <c r="K61">
        <f>DJ61*AH61*(DE61-DD61*(1000-AH61*DG61)/(1000-AH61*DF61))/(100*CY61)</f>
        <v>0</v>
      </c>
      <c r="L61">
        <f>DD61 - IF(AH61&gt;1, K61*CY61*100.0/(AJ61), 0)</f>
        <v>0</v>
      </c>
      <c r="M61">
        <f>((S61-I61/2)*L61-K61)/(S61+I61/2)</f>
        <v>0</v>
      </c>
      <c r="N61">
        <f>M61*(DK61+DL61)/1000.0</f>
        <v>0</v>
      </c>
      <c r="O61">
        <f>(DD61 - IF(AH61&gt;1, K61*CY61*100.0/(AJ61), 0))*(DK61+DL61)/1000.0</f>
        <v>0</v>
      </c>
      <c r="P61">
        <f>2.0/((1/R61-1/Q61)+SIGN(R61)*SQRT((1/R61-1/Q61)*(1/R61-1/Q61) + 4*CZ61/((CZ61+1)*(CZ61+1))*(2*1/R61*1/Q61-1/Q61*1/Q61)))</f>
        <v>0</v>
      </c>
      <c r="Q61">
        <f>IF(LEFT(DA61,1)&lt;&gt;"0",IF(LEFT(DA61,1)="1",3.0,DB61),$D$5+$E$5*(DR61*DK61/($K$5*1000))+$F$5*(DR61*DK61/($K$5*1000))*MAX(MIN(CY61,$J$5),$I$5)*MAX(MIN(CY61,$J$5),$I$5)+$G$5*MAX(MIN(CY61,$J$5),$I$5)*(DR61*DK61/($K$5*1000))+$H$5*(DR61*DK61/($K$5*1000))*(DR61*DK61/($K$5*1000)))</f>
        <v>0</v>
      </c>
      <c r="R61">
        <f>I61*(1000-(1000*0.61365*exp(17.502*V61/(240.97+V61))/(DK61+DL61)+DF61)/2)/(1000*0.61365*exp(17.502*V61/(240.97+V61))/(DK61+DL61)-DF61)</f>
        <v>0</v>
      </c>
      <c r="S61">
        <f>1/((CZ61+1)/(P61/1.6)+1/(Q61/1.37)) + CZ61/((CZ61+1)/(P61/1.6) + CZ61/(Q61/1.37))</f>
        <v>0</v>
      </c>
      <c r="T61">
        <f>(CU61*CX61)</f>
        <v>0</v>
      </c>
      <c r="U61">
        <f>(DM61+(T61+2*0.95*5.67E-8*(((DM61+$B$9)+273)^4-(DM61+273)^4)-44100*I61)/(1.84*29.3*Q61+8*0.95*5.67E-8*(DM61+273)^3))</f>
        <v>0</v>
      </c>
      <c r="V61">
        <f>($C$9*DN61+$D$9*DO61+$E$9*U61)</f>
        <v>0</v>
      </c>
      <c r="W61">
        <f>0.61365*exp(17.502*V61/(240.97+V61))</f>
        <v>0</v>
      </c>
      <c r="X61">
        <f>(Y61/Z61*100)</f>
        <v>0</v>
      </c>
      <c r="Y61">
        <f>DF61*(DK61+DL61)/1000</f>
        <v>0</v>
      </c>
      <c r="Z61">
        <f>0.61365*exp(17.502*DM61/(240.97+DM61))</f>
        <v>0</v>
      </c>
      <c r="AA61">
        <f>(W61-DF61*(DK61+DL61)/1000)</f>
        <v>0</v>
      </c>
      <c r="AB61">
        <f>(-I61*44100)</f>
        <v>0</v>
      </c>
      <c r="AC61">
        <f>2*29.3*Q61*0.92*(DM61-V61)</f>
        <v>0</v>
      </c>
      <c r="AD61">
        <f>2*0.95*5.67E-8*(((DM61+$B$9)+273)^4-(V61+273)^4)</f>
        <v>0</v>
      </c>
      <c r="AE61">
        <f>T61+AD61+AB61+AC61</f>
        <v>0</v>
      </c>
      <c r="AF61">
        <v>0</v>
      </c>
      <c r="AG61">
        <v>0</v>
      </c>
      <c r="AH61">
        <f>IF(AF61*$H$15&gt;=AJ61,1.0,(AJ61/(AJ61-AF61*$H$15)))</f>
        <v>0</v>
      </c>
      <c r="AI61">
        <f>(AH61-1)*100</f>
        <v>0</v>
      </c>
      <c r="AJ61">
        <f>MAX(0,($B$15+$C$15*DR61)/(1+$D$15*DR61)*DK61/(DM61+273)*$E$15)</f>
        <v>0</v>
      </c>
      <c r="AK61" t="s">
        <v>420</v>
      </c>
      <c r="AL61" t="s">
        <v>420</v>
      </c>
      <c r="AM61">
        <v>0</v>
      </c>
      <c r="AN61">
        <v>0</v>
      </c>
      <c r="AO61">
        <f>1-AM61/AN61</f>
        <v>0</v>
      </c>
      <c r="AP61">
        <v>0</v>
      </c>
      <c r="AQ61" t="s">
        <v>420</v>
      </c>
      <c r="AR61" t="s">
        <v>420</v>
      </c>
      <c r="AS61">
        <v>0</v>
      </c>
      <c r="AT61">
        <v>0</v>
      </c>
      <c r="AU61">
        <f>1-AS61/AT61</f>
        <v>0</v>
      </c>
      <c r="AV61">
        <v>0.5</v>
      </c>
      <c r="AW61">
        <f>CV61</f>
        <v>0</v>
      </c>
      <c r="AX61">
        <f>K61</f>
        <v>0</v>
      </c>
      <c r="AY61">
        <f>AU61*AV61*AW61</f>
        <v>0</v>
      </c>
      <c r="AZ61">
        <f>(AX61-AP61)/AW61</f>
        <v>0</v>
      </c>
      <c r="BA61">
        <f>(AN61-AT61)/AT61</f>
        <v>0</v>
      </c>
      <c r="BB61">
        <f>AM61/(AO61+AM61/AT61)</f>
        <v>0</v>
      </c>
      <c r="BC61" t="s">
        <v>420</v>
      </c>
      <c r="BD61">
        <v>0</v>
      </c>
      <c r="BE61">
        <f>IF(BD61&lt;&gt;0, BD61, BB61)</f>
        <v>0</v>
      </c>
      <c r="BF61">
        <f>1-BE61/AT61</f>
        <v>0</v>
      </c>
      <c r="BG61">
        <f>(AT61-AS61)/(AT61-BE61)</f>
        <v>0</v>
      </c>
      <c r="BH61">
        <f>(AN61-AT61)/(AN61-BE61)</f>
        <v>0</v>
      </c>
      <c r="BI61">
        <f>(AT61-AS61)/(AT61-AM61)</f>
        <v>0</v>
      </c>
      <c r="BJ61">
        <f>(AN61-AT61)/(AN61-AM61)</f>
        <v>0</v>
      </c>
      <c r="BK61">
        <f>(BG61*BE61/AS61)</f>
        <v>0</v>
      </c>
      <c r="BL61">
        <f>(1-BK61)</f>
        <v>0</v>
      </c>
      <c r="CU61">
        <f>$B$13*DS61+$C$13*DT61+$F$13*EE61*(1-EH61)</f>
        <v>0</v>
      </c>
      <c r="CV61">
        <f>CU61*CW61</f>
        <v>0</v>
      </c>
      <c r="CW61">
        <f>($B$13*$D$11+$C$13*$D$11+$F$13*((ER61+EJ61)/MAX(ER61+EJ61+ES61, 0.1)*$I$11+ES61/MAX(ER61+EJ61+ES61, 0.1)*$J$11))/($B$13+$C$13+$F$13)</f>
        <v>0</v>
      </c>
      <c r="CX61">
        <f>($B$13*$K$11+$C$13*$K$11+$F$13*((ER61+EJ61)/MAX(ER61+EJ61+ES61, 0.1)*$P$11+ES61/MAX(ER61+EJ61+ES61, 0.1)*$Q$11))/($B$13+$C$13+$F$13)</f>
        <v>0</v>
      </c>
      <c r="CY61">
        <v>1.65</v>
      </c>
      <c r="CZ61">
        <v>0.5</v>
      </c>
      <c r="DA61" t="s">
        <v>421</v>
      </c>
      <c r="DB61">
        <v>2</v>
      </c>
      <c r="DC61">
        <v>1761009868</v>
      </c>
      <c r="DD61">
        <v>420.6379583333334</v>
      </c>
      <c r="DE61">
        <v>419.9051250000001</v>
      </c>
      <c r="DF61">
        <v>23.47034166666667</v>
      </c>
      <c r="DG61">
        <v>23.47419166666667</v>
      </c>
      <c r="DH61">
        <v>420.3948333333333</v>
      </c>
      <c r="DI61">
        <v>23.2766</v>
      </c>
      <c r="DJ61">
        <v>500.011375</v>
      </c>
      <c r="DK61">
        <v>90.47142083333334</v>
      </c>
      <c r="DL61">
        <v>0.0359161</v>
      </c>
      <c r="DM61">
        <v>29.99504583333334</v>
      </c>
      <c r="DN61">
        <v>30.07336666666667</v>
      </c>
      <c r="DO61">
        <v>999.9</v>
      </c>
      <c r="DP61">
        <v>0</v>
      </c>
      <c r="DQ61">
        <v>0</v>
      </c>
      <c r="DR61">
        <v>10000.86083333333</v>
      </c>
      <c r="DS61">
        <v>0</v>
      </c>
      <c r="DT61">
        <v>0.242856</v>
      </c>
      <c r="DU61">
        <v>0.7328758750000001</v>
      </c>
      <c r="DV61">
        <v>430.7477083333333</v>
      </c>
      <c r="DW61">
        <v>429.999</v>
      </c>
      <c r="DX61">
        <v>-0.003871841875</v>
      </c>
      <c r="DY61">
        <v>419.9051250000001</v>
      </c>
      <c r="DZ61">
        <v>23.47419166666667</v>
      </c>
      <c r="EA61">
        <v>2.123394583333333</v>
      </c>
      <c r="EB61">
        <v>2.123745416666666</v>
      </c>
      <c r="EC61">
        <v>18.39577083333333</v>
      </c>
      <c r="ED61">
        <v>18.39840833333333</v>
      </c>
      <c r="EE61">
        <v>0.00500078</v>
      </c>
      <c r="EF61">
        <v>0</v>
      </c>
      <c r="EG61">
        <v>0</v>
      </c>
      <c r="EH61">
        <v>0</v>
      </c>
      <c r="EI61">
        <v>214.1791666666667</v>
      </c>
      <c r="EJ61">
        <v>0.00500078</v>
      </c>
      <c r="EK61">
        <v>-22.0125</v>
      </c>
      <c r="EL61">
        <v>-1.666666666666667</v>
      </c>
      <c r="EM61">
        <v>34.94758333333333</v>
      </c>
      <c r="EN61">
        <v>38.02325</v>
      </c>
      <c r="EO61">
        <v>36.8825</v>
      </c>
      <c r="EP61">
        <v>37.97625</v>
      </c>
      <c r="EQ61">
        <v>37.432</v>
      </c>
      <c r="ER61">
        <v>0</v>
      </c>
      <c r="ES61">
        <v>0</v>
      </c>
      <c r="ET61">
        <v>0</v>
      </c>
      <c r="EU61">
        <v>1761009874.9</v>
      </c>
      <c r="EV61">
        <v>0</v>
      </c>
      <c r="EW61">
        <v>213.9269230769231</v>
      </c>
      <c r="EX61">
        <v>23.55897452876725</v>
      </c>
      <c r="EY61">
        <v>-26.45470096530449</v>
      </c>
      <c r="EZ61">
        <v>-21.32307692307692</v>
      </c>
      <c r="FA61">
        <v>15</v>
      </c>
      <c r="FB61">
        <v>1761009757.5</v>
      </c>
      <c r="FC61" t="s">
        <v>490</v>
      </c>
      <c r="FD61">
        <v>1761009751.5</v>
      </c>
      <c r="FE61">
        <v>1761009757.5</v>
      </c>
      <c r="FF61">
        <v>2</v>
      </c>
      <c r="FG61">
        <v>-0.219</v>
      </c>
      <c r="FH61">
        <v>-0.008999999999999999</v>
      </c>
      <c r="FI61">
        <v>0.241</v>
      </c>
      <c r="FJ61">
        <v>0.21</v>
      </c>
      <c r="FK61">
        <v>420</v>
      </c>
      <c r="FL61">
        <v>24</v>
      </c>
      <c r="FM61">
        <v>0.48</v>
      </c>
      <c r="FN61">
        <v>0.04</v>
      </c>
      <c r="FO61">
        <v>0.6869324</v>
      </c>
      <c r="FP61">
        <v>0.756274221388369</v>
      </c>
      <c r="FQ61">
        <v>0.08594723577457276</v>
      </c>
      <c r="FR61">
        <v>0</v>
      </c>
      <c r="FS61">
        <v>213.1</v>
      </c>
      <c r="FT61">
        <v>5.922077820014611</v>
      </c>
      <c r="FU61">
        <v>5.789849129396764</v>
      </c>
      <c r="FV61">
        <v>0</v>
      </c>
      <c r="FW61">
        <v>-8.70276250000003E-05</v>
      </c>
      <c r="FX61">
        <v>-0.1210811050469044</v>
      </c>
      <c r="FY61">
        <v>0.01905061156710756</v>
      </c>
      <c r="FZ61">
        <v>0</v>
      </c>
      <c r="GA61">
        <v>0</v>
      </c>
      <c r="GB61">
        <v>3</v>
      </c>
      <c r="GC61" t="s">
        <v>423</v>
      </c>
      <c r="GD61">
        <v>3.10945</v>
      </c>
      <c r="GE61">
        <v>2.72778</v>
      </c>
      <c r="GF61">
        <v>0.08812</v>
      </c>
      <c r="GG61">
        <v>0.0880784</v>
      </c>
      <c r="GH61">
        <v>0.106518</v>
      </c>
      <c r="GI61">
        <v>0.10763</v>
      </c>
      <c r="GJ61">
        <v>23906.6</v>
      </c>
      <c r="GK61">
        <v>21728.6</v>
      </c>
      <c r="GL61">
        <v>26776.9</v>
      </c>
      <c r="GM61">
        <v>24037.2</v>
      </c>
      <c r="GN61">
        <v>38230.2</v>
      </c>
      <c r="GO61">
        <v>31668.4</v>
      </c>
      <c r="GP61">
        <v>46736.3</v>
      </c>
      <c r="GQ61">
        <v>38029.7</v>
      </c>
      <c r="GR61">
        <v>1.8832</v>
      </c>
      <c r="GS61">
        <v>1.84995</v>
      </c>
      <c r="GT61">
        <v>0.103991</v>
      </c>
      <c r="GU61">
        <v>0</v>
      </c>
      <c r="GV61">
        <v>28.3404</v>
      </c>
      <c r="GW61">
        <v>999.9</v>
      </c>
      <c r="GX61">
        <v>57.5</v>
      </c>
      <c r="GY61">
        <v>30.9</v>
      </c>
      <c r="GZ61">
        <v>28.5107</v>
      </c>
      <c r="HA61">
        <v>61.25</v>
      </c>
      <c r="HB61">
        <v>21.2099</v>
      </c>
      <c r="HC61">
        <v>1</v>
      </c>
      <c r="HD61">
        <v>0.0941336</v>
      </c>
      <c r="HE61">
        <v>-1.21228</v>
      </c>
      <c r="HF61">
        <v>20.333</v>
      </c>
      <c r="HG61">
        <v>5.22223</v>
      </c>
      <c r="HH61">
        <v>11.98</v>
      </c>
      <c r="HI61">
        <v>4.9652</v>
      </c>
      <c r="HJ61">
        <v>3.27598</v>
      </c>
      <c r="HK61">
        <v>9999</v>
      </c>
      <c r="HL61">
        <v>9999</v>
      </c>
      <c r="HM61">
        <v>9999</v>
      </c>
      <c r="HN61">
        <v>999.9</v>
      </c>
      <c r="HO61">
        <v>1.86371</v>
      </c>
      <c r="HP61">
        <v>1.85977</v>
      </c>
      <c r="HQ61">
        <v>1.85806</v>
      </c>
      <c r="HR61">
        <v>1.85944</v>
      </c>
      <c r="HS61">
        <v>1.85959</v>
      </c>
      <c r="HT61">
        <v>1.85806</v>
      </c>
      <c r="HU61">
        <v>1.85715</v>
      </c>
      <c r="HV61">
        <v>1.85211</v>
      </c>
      <c r="HW61">
        <v>0</v>
      </c>
      <c r="HX61">
        <v>0</v>
      </c>
      <c r="HY61">
        <v>0</v>
      </c>
      <c r="HZ61">
        <v>0</v>
      </c>
      <c r="IA61" t="s">
        <v>424</v>
      </c>
      <c r="IB61" t="s">
        <v>425</v>
      </c>
      <c r="IC61" t="s">
        <v>426</v>
      </c>
      <c r="ID61" t="s">
        <v>426</v>
      </c>
      <c r="IE61" t="s">
        <v>426</v>
      </c>
      <c r="IF61" t="s">
        <v>426</v>
      </c>
      <c r="IG61">
        <v>0</v>
      </c>
      <c r="IH61">
        <v>100</v>
      </c>
      <c r="II61">
        <v>100</v>
      </c>
      <c r="IJ61">
        <v>0.243</v>
      </c>
      <c r="IK61">
        <v>0.1934</v>
      </c>
      <c r="IL61">
        <v>-0.5440576699997581</v>
      </c>
      <c r="IM61">
        <v>0.001328113201692861</v>
      </c>
      <c r="IN61">
        <v>1.538283238170363E-06</v>
      </c>
      <c r="IO61">
        <v>-5.795655626708063E-10</v>
      </c>
      <c r="IP61">
        <v>-0.05318808840018373</v>
      </c>
      <c r="IQ61">
        <v>-0.004593102289677449</v>
      </c>
      <c r="IR61">
        <v>0.0008253994458280543</v>
      </c>
      <c r="IS61">
        <v>-7.403632370499484E-06</v>
      </c>
      <c r="IT61">
        <v>2</v>
      </c>
      <c r="IU61">
        <v>1985</v>
      </c>
      <c r="IV61">
        <v>1</v>
      </c>
      <c r="IW61">
        <v>27</v>
      </c>
      <c r="IX61">
        <v>2.1</v>
      </c>
      <c r="IY61">
        <v>2</v>
      </c>
      <c r="IZ61">
        <v>1.11938</v>
      </c>
      <c r="JA61">
        <v>2.57568</v>
      </c>
      <c r="JB61">
        <v>1.49658</v>
      </c>
      <c r="JC61">
        <v>2.34497</v>
      </c>
      <c r="JD61">
        <v>1.54907</v>
      </c>
      <c r="JE61">
        <v>2.43896</v>
      </c>
      <c r="JF61">
        <v>33.2887</v>
      </c>
      <c r="JG61">
        <v>15.7606</v>
      </c>
      <c r="JH61">
        <v>18</v>
      </c>
      <c r="JI61">
        <v>483.396</v>
      </c>
      <c r="JJ61">
        <v>491.067</v>
      </c>
      <c r="JK61">
        <v>30.6655</v>
      </c>
      <c r="JL61">
        <v>28.4801</v>
      </c>
      <c r="JM61">
        <v>29.9993</v>
      </c>
      <c r="JN61">
        <v>28.7132</v>
      </c>
      <c r="JO61">
        <v>28.703</v>
      </c>
      <c r="JP61">
        <v>22.5088</v>
      </c>
      <c r="JQ61">
        <v>22.8344</v>
      </c>
      <c r="JR61">
        <v>63.8423</v>
      </c>
      <c r="JS61">
        <v>30.7356</v>
      </c>
      <c r="JT61">
        <v>420</v>
      </c>
      <c r="JU61">
        <v>23.5092</v>
      </c>
      <c r="JV61">
        <v>102.203</v>
      </c>
      <c r="JW61">
        <v>91.7133</v>
      </c>
    </row>
    <row r="62" spans="1:283">
      <c r="A62">
        <v>44</v>
      </c>
      <c r="B62">
        <v>1761009878</v>
      </c>
      <c r="C62">
        <v>212</v>
      </c>
      <c r="D62" t="s">
        <v>515</v>
      </c>
      <c r="E62" t="s">
        <v>516</v>
      </c>
      <c r="F62">
        <v>5</v>
      </c>
      <c r="G62" t="s">
        <v>489</v>
      </c>
      <c r="H62">
        <v>1761009870</v>
      </c>
      <c r="I62">
        <f>(J62)/1000</f>
        <v>0</v>
      </c>
      <c r="J62">
        <f>1000*DJ62*AH62*(DF62-DG62)/(100*CY62*(1000-AH62*DF62))</f>
        <v>0</v>
      </c>
      <c r="K62">
        <f>DJ62*AH62*(DE62-DD62*(1000-AH62*DG62)/(1000-AH62*DF62))/(100*CY62)</f>
        <v>0</v>
      </c>
      <c r="L62">
        <f>DD62 - IF(AH62&gt;1, K62*CY62*100.0/(AJ62), 0)</f>
        <v>0</v>
      </c>
      <c r="M62">
        <f>((S62-I62/2)*L62-K62)/(S62+I62/2)</f>
        <v>0</v>
      </c>
      <c r="N62">
        <f>M62*(DK62+DL62)/1000.0</f>
        <v>0</v>
      </c>
      <c r="O62">
        <f>(DD62 - IF(AH62&gt;1, K62*CY62*100.0/(AJ62), 0))*(DK62+DL62)/1000.0</f>
        <v>0</v>
      </c>
      <c r="P62">
        <f>2.0/((1/R62-1/Q62)+SIGN(R62)*SQRT((1/R62-1/Q62)*(1/R62-1/Q62) + 4*CZ62/((CZ62+1)*(CZ62+1))*(2*1/R62*1/Q62-1/Q62*1/Q62)))</f>
        <v>0</v>
      </c>
      <c r="Q62">
        <f>IF(LEFT(DA62,1)&lt;&gt;"0",IF(LEFT(DA62,1)="1",3.0,DB62),$D$5+$E$5*(DR62*DK62/($K$5*1000))+$F$5*(DR62*DK62/($K$5*1000))*MAX(MIN(CY62,$J$5),$I$5)*MAX(MIN(CY62,$J$5),$I$5)+$G$5*MAX(MIN(CY62,$J$5),$I$5)*(DR62*DK62/($K$5*1000))+$H$5*(DR62*DK62/($K$5*1000))*(DR62*DK62/($K$5*1000)))</f>
        <v>0</v>
      </c>
      <c r="R62">
        <f>I62*(1000-(1000*0.61365*exp(17.502*V62/(240.97+V62))/(DK62+DL62)+DF62)/2)/(1000*0.61365*exp(17.502*V62/(240.97+V62))/(DK62+DL62)-DF62)</f>
        <v>0</v>
      </c>
      <c r="S62">
        <f>1/((CZ62+1)/(P62/1.6)+1/(Q62/1.37)) + CZ62/((CZ62+1)/(P62/1.6) + CZ62/(Q62/1.37))</f>
        <v>0</v>
      </c>
      <c r="T62">
        <f>(CU62*CX62)</f>
        <v>0</v>
      </c>
      <c r="U62">
        <f>(DM62+(T62+2*0.95*5.67E-8*(((DM62+$B$9)+273)^4-(DM62+273)^4)-44100*I62)/(1.84*29.3*Q62+8*0.95*5.67E-8*(DM62+273)^3))</f>
        <v>0</v>
      </c>
      <c r="V62">
        <f>($C$9*DN62+$D$9*DO62+$E$9*U62)</f>
        <v>0</v>
      </c>
      <c r="W62">
        <f>0.61365*exp(17.502*V62/(240.97+V62))</f>
        <v>0</v>
      </c>
      <c r="X62">
        <f>(Y62/Z62*100)</f>
        <v>0</v>
      </c>
      <c r="Y62">
        <f>DF62*(DK62+DL62)/1000</f>
        <v>0</v>
      </c>
      <c r="Z62">
        <f>0.61365*exp(17.502*DM62/(240.97+DM62))</f>
        <v>0</v>
      </c>
      <c r="AA62">
        <f>(W62-DF62*(DK62+DL62)/1000)</f>
        <v>0</v>
      </c>
      <c r="AB62">
        <f>(-I62*44100)</f>
        <v>0</v>
      </c>
      <c r="AC62">
        <f>2*29.3*Q62*0.92*(DM62-V62)</f>
        <v>0</v>
      </c>
      <c r="AD62">
        <f>2*0.95*5.67E-8*(((DM62+$B$9)+273)^4-(V62+273)^4)</f>
        <v>0</v>
      </c>
      <c r="AE62">
        <f>T62+AD62+AB62+AC62</f>
        <v>0</v>
      </c>
      <c r="AF62">
        <v>0</v>
      </c>
      <c r="AG62">
        <v>0</v>
      </c>
      <c r="AH62">
        <f>IF(AF62*$H$15&gt;=AJ62,1.0,(AJ62/(AJ62-AF62*$H$15)))</f>
        <v>0</v>
      </c>
      <c r="AI62">
        <f>(AH62-1)*100</f>
        <v>0</v>
      </c>
      <c r="AJ62">
        <f>MAX(0,($B$15+$C$15*DR62)/(1+$D$15*DR62)*DK62/(DM62+273)*$E$15)</f>
        <v>0</v>
      </c>
      <c r="AK62" t="s">
        <v>420</v>
      </c>
      <c r="AL62" t="s">
        <v>420</v>
      </c>
      <c r="AM62">
        <v>0</v>
      </c>
      <c r="AN62">
        <v>0</v>
      </c>
      <c r="AO62">
        <f>1-AM62/AN62</f>
        <v>0</v>
      </c>
      <c r="AP62">
        <v>0</v>
      </c>
      <c r="AQ62" t="s">
        <v>420</v>
      </c>
      <c r="AR62" t="s">
        <v>420</v>
      </c>
      <c r="AS62">
        <v>0</v>
      </c>
      <c r="AT62">
        <v>0</v>
      </c>
      <c r="AU62">
        <f>1-AS62/AT62</f>
        <v>0</v>
      </c>
      <c r="AV62">
        <v>0.5</v>
      </c>
      <c r="AW62">
        <f>CV62</f>
        <v>0</v>
      </c>
      <c r="AX62">
        <f>K62</f>
        <v>0</v>
      </c>
      <c r="AY62">
        <f>AU62*AV62*AW62</f>
        <v>0</v>
      </c>
      <c r="AZ62">
        <f>(AX62-AP62)/AW62</f>
        <v>0</v>
      </c>
      <c r="BA62">
        <f>(AN62-AT62)/AT62</f>
        <v>0</v>
      </c>
      <c r="BB62">
        <f>AM62/(AO62+AM62/AT62)</f>
        <v>0</v>
      </c>
      <c r="BC62" t="s">
        <v>420</v>
      </c>
      <c r="BD62">
        <v>0</v>
      </c>
      <c r="BE62">
        <f>IF(BD62&lt;&gt;0, BD62, BB62)</f>
        <v>0</v>
      </c>
      <c r="BF62">
        <f>1-BE62/AT62</f>
        <v>0</v>
      </c>
      <c r="BG62">
        <f>(AT62-AS62)/(AT62-BE62)</f>
        <v>0</v>
      </c>
      <c r="BH62">
        <f>(AN62-AT62)/(AN62-BE62)</f>
        <v>0</v>
      </c>
      <c r="BI62">
        <f>(AT62-AS62)/(AT62-AM62)</f>
        <v>0</v>
      </c>
      <c r="BJ62">
        <f>(AN62-AT62)/(AN62-AM62)</f>
        <v>0</v>
      </c>
      <c r="BK62">
        <f>(BG62*BE62/AS62)</f>
        <v>0</v>
      </c>
      <c r="BL62">
        <f>(1-BK62)</f>
        <v>0</v>
      </c>
      <c r="CU62">
        <f>$B$13*DS62+$C$13*DT62+$F$13*EE62*(1-EH62)</f>
        <v>0</v>
      </c>
      <c r="CV62">
        <f>CU62*CW62</f>
        <v>0</v>
      </c>
      <c r="CW62">
        <f>($B$13*$D$11+$C$13*$D$11+$F$13*((ER62+EJ62)/MAX(ER62+EJ62+ES62, 0.1)*$I$11+ES62/MAX(ER62+EJ62+ES62, 0.1)*$J$11))/($B$13+$C$13+$F$13)</f>
        <v>0</v>
      </c>
      <c r="CX62">
        <f>($B$13*$K$11+$C$13*$K$11+$F$13*((ER62+EJ62)/MAX(ER62+EJ62+ES62, 0.1)*$P$11+ES62/MAX(ER62+EJ62+ES62, 0.1)*$Q$11))/($B$13+$C$13+$F$13)</f>
        <v>0</v>
      </c>
      <c r="CY62">
        <v>1.65</v>
      </c>
      <c r="CZ62">
        <v>0.5</v>
      </c>
      <c r="DA62" t="s">
        <v>421</v>
      </c>
      <c r="DB62">
        <v>2</v>
      </c>
      <c r="DC62">
        <v>1761009870</v>
      </c>
      <c r="DD62">
        <v>420.64025</v>
      </c>
      <c r="DE62">
        <v>419.8893333333334</v>
      </c>
      <c r="DF62">
        <v>23.46324166666666</v>
      </c>
      <c r="DG62">
        <v>23.47260833333333</v>
      </c>
      <c r="DH62">
        <v>420.397125</v>
      </c>
      <c r="DI62">
        <v>23.26965416666667</v>
      </c>
      <c r="DJ62">
        <v>500.01625</v>
      </c>
      <c r="DK62">
        <v>90.471475</v>
      </c>
      <c r="DL62">
        <v>0.03590374583333333</v>
      </c>
      <c r="DM62">
        <v>29.98463333333333</v>
      </c>
      <c r="DN62">
        <v>30.06450833333333</v>
      </c>
      <c r="DO62">
        <v>999.9</v>
      </c>
      <c r="DP62">
        <v>0</v>
      </c>
      <c r="DQ62">
        <v>0</v>
      </c>
      <c r="DR62">
        <v>10003.02166666667</v>
      </c>
      <c r="DS62">
        <v>0</v>
      </c>
      <c r="DT62">
        <v>0.242856</v>
      </c>
      <c r="DU62">
        <v>0.7509752916666667</v>
      </c>
      <c r="DV62">
        <v>430.7469166666667</v>
      </c>
      <c r="DW62">
        <v>429.982125</v>
      </c>
      <c r="DX62">
        <v>-0.009387179375000001</v>
      </c>
      <c r="DY62">
        <v>419.8893333333334</v>
      </c>
      <c r="DZ62">
        <v>23.47260833333333</v>
      </c>
      <c r="EA62">
        <v>2.12275375</v>
      </c>
      <c r="EB62">
        <v>2.123603333333334</v>
      </c>
      <c r="EC62">
        <v>18.39095416666667</v>
      </c>
      <c r="ED62">
        <v>18.3973375</v>
      </c>
      <c r="EE62">
        <v>0.00500078</v>
      </c>
      <c r="EF62">
        <v>0</v>
      </c>
      <c r="EG62">
        <v>0</v>
      </c>
      <c r="EH62">
        <v>0</v>
      </c>
      <c r="EI62">
        <v>212.9666666666667</v>
      </c>
      <c r="EJ62">
        <v>0.00500078</v>
      </c>
      <c r="EK62">
        <v>-20.8</v>
      </c>
      <c r="EL62">
        <v>-1.191666666666667</v>
      </c>
      <c r="EM62">
        <v>34.942375</v>
      </c>
      <c r="EN62">
        <v>38.020625</v>
      </c>
      <c r="EO62">
        <v>36.879875</v>
      </c>
      <c r="EP62">
        <v>37.965875</v>
      </c>
      <c r="EQ62">
        <v>37.458</v>
      </c>
      <c r="ER62">
        <v>0</v>
      </c>
      <c r="ES62">
        <v>0</v>
      </c>
      <c r="ET62">
        <v>0</v>
      </c>
      <c r="EU62">
        <v>1761009876.7</v>
      </c>
      <c r="EV62">
        <v>0</v>
      </c>
      <c r="EW62">
        <v>213.684</v>
      </c>
      <c r="EX62">
        <v>-9.053845824339207</v>
      </c>
      <c r="EY62">
        <v>-10.00000034845798</v>
      </c>
      <c r="EZ62">
        <v>-20.916</v>
      </c>
      <c r="FA62">
        <v>15</v>
      </c>
      <c r="FB62">
        <v>1761009757.5</v>
      </c>
      <c r="FC62" t="s">
        <v>490</v>
      </c>
      <c r="FD62">
        <v>1761009751.5</v>
      </c>
      <c r="FE62">
        <v>1761009757.5</v>
      </c>
      <c r="FF62">
        <v>2</v>
      </c>
      <c r="FG62">
        <v>-0.219</v>
      </c>
      <c r="FH62">
        <v>-0.008999999999999999</v>
      </c>
      <c r="FI62">
        <v>0.241</v>
      </c>
      <c r="FJ62">
        <v>0.21</v>
      </c>
      <c r="FK62">
        <v>420</v>
      </c>
      <c r="FL62">
        <v>24</v>
      </c>
      <c r="FM62">
        <v>0.48</v>
      </c>
      <c r="FN62">
        <v>0.04</v>
      </c>
      <c r="FO62">
        <v>0.7219878536585366</v>
      </c>
      <c r="FP62">
        <v>0.5669513519163769</v>
      </c>
      <c r="FQ62">
        <v>0.06386539628440389</v>
      </c>
      <c r="FR62">
        <v>0</v>
      </c>
      <c r="FS62">
        <v>213.9058823529412</v>
      </c>
      <c r="FT62">
        <v>-0.9656225481608858</v>
      </c>
      <c r="FU62">
        <v>6.04653236435711</v>
      </c>
      <c r="FV62">
        <v>1</v>
      </c>
      <c r="FW62">
        <v>-0.0008794320731707321</v>
      </c>
      <c r="FX62">
        <v>-0.17558597728223</v>
      </c>
      <c r="FY62">
        <v>0.01844321399015482</v>
      </c>
      <c r="FZ62">
        <v>0</v>
      </c>
      <c r="GA62">
        <v>1</v>
      </c>
      <c r="GB62">
        <v>3</v>
      </c>
      <c r="GC62" t="s">
        <v>459</v>
      </c>
      <c r="GD62">
        <v>3.10956</v>
      </c>
      <c r="GE62">
        <v>2.7276</v>
      </c>
      <c r="GF62">
        <v>0.08812399999999999</v>
      </c>
      <c r="GG62">
        <v>0.0880843</v>
      </c>
      <c r="GH62">
        <v>0.106515</v>
      </c>
      <c r="GI62">
        <v>0.107628</v>
      </c>
      <c r="GJ62">
        <v>23906.6</v>
      </c>
      <c r="GK62">
        <v>21728.6</v>
      </c>
      <c r="GL62">
        <v>26777</v>
      </c>
      <c r="GM62">
        <v>24037.4</v>
      </c>
      <c r="GN62">
        <v>38230.6</v>
      </c>
      <c r="GO62">
        <v>31668.5</v>
      </c>
      <c r="GP62">
        <v>46736.6</v>
      </c>
      <c r="GQ62">
        <v>38029.8</v>
      </c>
      <c r="GR62">
        <v>1.88347</v>
      </c>
      <c r="GS62">
        <v>1.84953</v>
      </c>
      <c r="GT62">
        <v>0.103448</v>
      </c>
      <c r="GU62">
        <v>0</v>
      </c>
      <c r="GV62">
        <v>28.3441</v>
      </c>
      <c r="GW62">
        <v>999.9</v>
      </c>
      <c r="GX62">
        <v>57.5</v>
      </c>
      <c r="GY62">
        <v>30.9</v>
      </c>
      <c r="GZ62">
        <v>28.5082</v>
      </c>
      <c r="HA62">
        <v>61.44</v>
      </c>
      <c r="HB62">
        <v>21.3341</v>
      </c>
      <c r="HC62">
        <v>1</v>
      </c>
      <c r="HD62">
        <v>0.0943013</v>
      </c>
      <c r="HE62">
        <v>-1.2401</v>
      </c>
      <c r="HF62">
        <v>20.3331</v>
      </c>
      <c r="HG62">
        <v>5.22193</v>
      </c>
      <c r="HH62">
        <v>11.98</v>
      </c>
      <c r="HI62">
        <v>4.96525</v>
      </c>
      <c r="HJ62">
        <v>3.27598</v>
      </c>
      <c r="HK62">
        <v>9999</v>
      </c>
      <c r="HL62">
        <v>9999</v>
      </c>
      <c r="HM62">
        <v>9999</v>
      </c>
      <c r="HN62">
        <v>999.9</v>
      </c>
      <c r="HO62">
        <v>1.86371</v>
      </c>
      <c r="HP62">
        <v>1.85978</v>
      </c>
      <c r="HQ62">
        <v>1.85806</v>
      </c>
      <c r="HR62">
        <v>1.85944</v>
      </c>
      <c r="HS62">
        <v>1.85959</v>
      </c>
      <c r="HT62">
        <v>1.85806</v>
      </c>
      <c r="HU62">
        <v>1.85715</v>
      </c>
      <c r="HV62">
        <v>1.85211</v>
      </c>
      <c r="HW62">
        <v>0</v>
      </c>
      <c r="HX62">
        <v>0</v>
      </c>
      <c r="HY62">
        <v>0</v>
      </c>
      <c r="HZ62">
        <v>0</v>
      </c>
      <c r="IA62" t="s">
        <v>424</v>
      </c>
      <c r="IB62" t="s">
        <v>425</v>
      </c>
      <c r="IC62" t="s">
        <v>426</v>
      </c>
      <c r="ID62" t="s">
        <v>426</v>
      </c>
      <c r="IE62" t="s">
        <v>426</v>
      </c>
      <c r="IF62" t="s">
        <v>426</v>
      </c>
      <c r="IG62">
        <v>0</v>
      </c>
      <c r="IH62">
        <v>100</v>
      </c>
      <c r="II62">
        <v>100</v>
      </c>
      <c r="IJ62">
        <v>0.243</v>
      </c>
      <c r="IK62">
        <v>0.1933</v>
      </c>
      <c r="IL62">
        <v>-0.5440576699997581</v>
      </c>
      <c r="IM62">
        <v>0.001328113201692861</v>
      </c>
      <c r="IN62">
        <v>1.538283238170363E-06</v>
      </c>
      <c r="IO62">
        <v>-5.795655626708063E-10</v>
      </c>
      <c r="IP62">
        <v>-0.05318808840018373</v>
      </c>
      <c r="IQ62">
        <v>-0.004593102289677449</v>
      </c>
      <c r="IR62">
        <v>0.0008253994458280543</v>
      </c>
      <c r="IS62">
        <v>-7.403632370499484E-06</v>
      </c>
      <c r="IT62">
        <v>2</v>
      </c>
      <c r="IU62">
        <v>1985</v>
      </c>
      <c r="IV62">
        <v>1</v>
      </c>
      <c r="IW62">
        <v>27</v>
      </c>
      <c r="IX62">
        <v>2.1</v>
      </c>
      <c r="IY62">
        <v>2</v>
      </c>
      <c r="IZ62">
        <v>1.11938</v>
      </c>
      <c r="JA62">
        <v>2.58789</v>
      </c>
      <c r="JB62">
        <v>1.49658</v>
      </c>
      <c r="JC62">
        <v>2.34497</v>
      </c>
      <c r="JD62">
        <v>1.54907</v>
      </c>
      <c r="JE62">
        <v>2.3877</v>
      </c>
      <c r="JF62">
        <v>33.2887</v>
      </c>
      <c r="JG62">
        <v>15.7519</v>
      </c>
      <c r="JH62">
        <v>18</v>
      </c>
      <c r="JI62">
        <v>483.552</v>
      </c>
      <c r="JJ62">
        <v>490.783</v>
      </c>
      <c r="JK62">
        <v>30.6655</v>
      </c>
      <c r="JL62">
        <v>28.4789</v>
      </c>
      <c r="JM62">
        <v>29.9997</v>
      </c>
      <c r="JN62">
        <v>28.7128</v>
      </c>
      <c r="JO62">
        <v>28.7024</v>
      </c>
      <c r="JP62">
        <v>22.5083</v>
      </c>
      <c r="JQ62">
        <v>22.8344</v>
      </c>
      <c r="JR62">
        <v>63.8423</v>
      </c>
      <c r="JS62">
        <v>30.7356</v>
      </c>
      <c r="JT62">
        <v>420</v>
      </c>
      <c r="JU62">
        <v>23.5108</v>
      </c>
      <c r="JV62">
        <v>102.203</v>
      </c>
      <c r="JW62">
        <v>91.7136</v>
      </c>
    </row>
    <row r="63" spans="1:283">
      <c r="A63">
        <v>45</v>
      </c>
      <c r="B63">
        <v>1761009880</v>
      </c>
      <c r="C63">
        <v>214</v>
      </c>
      <c r="D63" t="s">
        <v>517</v>
      </c>
      <c r="E63" t="s">
        <v>518</v>
      </c>
      <c r="F63">
        <v>5</v>
      </c>
      <c r="G63" t="s">
        <v>489</v>
      </c>
      <c r="H63">
        <v>1761009872</v>
      </c>
      <c r="I63">
        <f>(J63)/1000</f>
        <v>0</v>
      </c>
      <c r="J63">
        <f>1000*DJ63*AH63*(DF63-DG63)/(100*CY63*(1000-AH63*DF63))</f>
        <v>0</v>
      </c>
      <c r="K63">
        <f>DJ63*AH63*(DE63-DD63*(1000-AH63*DG63)/(1000-AH63*DF63))/(100*CY63)</f>
        <v>0</v>
      </c>
      <c r="L63">
        <f>DD63 - IF(AH63&gt;1, K63*CY63*100.0/(AJ63), 0)</f>
        <v>0</v>
      </c>
      <c r="M63">
        <f>((S63-I63/2)*L63-K63)/(S63+I63/2)</f>
        <v>0</v>
      </c>
      <c r="N63">
        <f>M63*(DK63+DL63)/1000.0</f>
        <v>0</v>
      </c>
      <c r="O63">
        <f>(DD63 - IF(AH63&gt;1, K63*CY63*100.0/(AJ63), 0))*(DK63+DL63)/1000.0</f>
        <v>0</v>
      </c>
      <c r="P63">
        <f>2.0/((1/R63-1/Q63)+SIGN(R63)*SQRT((1/R63-1/Q63)*(1/R63-1/Q63) + 4*CZ63/((CZ63+1)*(CZ63+1))*(2*1/R63*1/Q63-1/Q63*1/Q63)))</f>
        <v>0</v>
      </c>
      <c r="Q63">
        <f>IF(LEFT(DA63,1)&lt;&gt;"0",IF(LEFT(DA63,1)="1",3.0,DB63),$D$5+$E$5*(DR63*DK63/($K$5*1000))+$F$5*(DR63*DK63/($K$5*1000))*MAX(MIN(CY63,$J$5),$I$5)*MAX(MIN(CY63,$J$5),$I$5)+$G$5*MAX(MIN(CY63,$J$5),$I$5)*(DR63*DK63/($K$5*1000))+$H$5*(DR63*DK63/($K$5*1000))*(DR63*DK63/($K$5*1000)))</f>
        <v>0</v>
      </c>
      <c r="R63">
        <f>I63*(1000-(1000*0.61365*exp(17.502*V63/(240.97+V63))/(DK63+DL63)+DF63)/2)/(1000*0.61365*exp(17.502*V63/(240.97+V63))/(DK63+DL63)-DF63)</f>
        <v>0</v>
      </c>
      <c r="S63">
        <f>1/((CZ63+1)/(P63/1.6)+1/(Q63/1.37)) + CZ63/((CZ63+1)/(P63/1.6) + CZ63/(Q63/1.37))</f>
        <v>0</v>
      </c>
      <c r="T63">
        <f>(CU63*CX63)</f>
        <v>0</v>
      </c>
      <c r="U63">
        <f>(DM63+(T63+2*0.95*5.67E-8*(((DM63+$B$9)+273)^4-(DM63+273)^4)-44100*I63)/(1.84*29.3*Q63+8*0.95*5.67E-8*(DM63+273)^3))</f>
        <v>0</v>
      </c>
      <c r="V63">
        <f>($C$9*DN63+$D$9*DO63+$E$9*U63)</f>
        <v>0</v>
      </c>
      <c r="W63">
        <f>0.61365*exp(17.502*V63/(240.97+V63))</f>
        <v>0</v>
      </c>
      <c r="X63">
        <f>(Y63/Z63*100)</f>
        <v>0</v>
      </c>
      <c r="Y63">
        <f>DF63*(DK63+DL63)/1000</f>
        <v>0</v>
      </c>
      <c r="Z63">
        <f>0.61365*exp(17.502*DM63/(240.97+DM63))</f>
        <v>0</v>
      </c>
      <c r="AA63">
        <f>(W63-DF63*(DK63+DL63)/1000)</f>
        <v>0</v>
      </c>
      <c r="AB63">
        <f>(-I63*44100)</f>
        <v>0</v>
      </c>
      <c r="AC63">
        <f>2*29.3*Q63*0.92*(DM63-V63)</f>
        <v>0</v>
      </c>
      <c r="AD63">
        <f>2*0.95*5.67E-8*(((DM63+$B$9)+273)^4-(V63+273)^4)</f>
        <v>0</v>
      </c>
      <c r="AE63">
        <f>T63+AD63+AB63+AC63</f>
        <v>0</v>
      </c>
      <c r="AF63">
        <v>0</v>
      </c>
      <c r="AG63">
        <v>0</v>
      </c>
      <c r="AH63">
        <f>IF(AF63*$H$15&gt;=AJ63,1.0,(AJ63/(AJ63-AF63*$H$15)))</f>
        <v>0</v>
      </c>
      <c r="AI63">
        <f>(AH63-1)*100</f>
        <v>0</v>
      </c>
      <c r="AJ63">
        <f>MAX(0,($B$15+$C$15*DR63)/(1+$D$15*DR63)*DK63/(DM63+273)*$E$15)</f>
        <v>0</v>
      </c>
      <c r="AK63" t="s">
        <v>420</v>
      </c>
      <c r="AL63" t="s">
        <v>420</v>
      </c>
      <c r="AM63">
        <v>0</v>
      </c>
      <c r="AN63">
        <v>0</v>
      </c>
      <c r="AO63">
        <f>1-AM63/AN63</f>
        <v>0</v>
      </c>
      <c r="AP63">
        <v>0</v>
      </c>
      <c r="AQ63" t="s">
        <v>420</v>
      </c>
      <c r="AR63" t="s">
        <v>420</v>
      </c>
      <c r="AS63">
        <v>0</v>
      </c>
      <c r="AT63">
        <v>0</v>
      </c>
      <c r="AU63">
        <f>1-AS63/AT63</f>
        <v>0</v>
      </c>
      <c r="AV63">
        <v>0.5</v>
      </c>
      <c r="AW63">
        <f>CV63</f>
        <v>0</v>
      </c>
      <c r="AX63">
        <f>K63</f>
        <v>0</v>
      </c>
      <c r="AY63">
        <f>AU63*AV63*AW63</f>
        <v>0</v>
      </c>
      <c r="AZ63">
        <f>(AX63-AP63)/AW63</f>
        <v>0</v>
      </c>
      <c r="BA63">
        <f>(AN63-AT63)/AT63</f>
        <v>0</v>
      </c>
      <c r="BB63">
        <f>AM63/(AO63+AM63/AT63)</f>
        <v>0</v>
      </c>
      <c r="BC63" t="s">
        <v>420</v>
      </c>
      <c r="BD63">
        <v>0</v>
      </c>
      <c r="BE63">
        <f>IF(BD63&lt;&gt;0, BD63, BB63)</f>
        <v>0</v>
      </c>
      <c r="BF63">
        <f>1-BE63/AT63</f>
        <v>0</v>
      </c>
      <c r="BG63">
        <f>(AT63-AS63)/(AT63-BE63)</f>
        <v>0</v>
      </c>
      <c r="BH63">
        <f>(AN63-AT63)/(AN63-BE63)</f>
        <v>0</v>
      </c>
      <c r="BI63">
        <f>(AT63-AS63)/(AT63-AM63)</f>
        <v>0</v>
      </c>
      <c r="BJ63">
        <f>(AN63-AT63)/(AN63-AM63)</f>
        <v>0</v>
      </c>
      <c r="BK63">
        <f>(BG63*BE63/AS63)</f>
        <v>0</v>
      </c>
      <c r="BL63">
        <f>(1-BK63)</f>
        <v>0</v>
      </c>
      <c r="CU63">
        <f>$B$13*DS63+$C$13*DT63+$F$13*EE63*(1-EH63)</f>
        <v>0</v>
      </c>
      <c r="CV63">
        <f>CU63*CW63</f>
        <v>0</v>
      </c>
      <c r="CW63">
        <f>($B$13*$D$11+$C$13*$D$11+$F$13*((ER63+EJ63)/MAX(ER63+EJ63+ES63, 0.1)*$I$11+ES63/MAX(ER63+EJ63+ES63, 0.1)*$J$11))/($B$13+$C$13+$F$13)</f>
        <v>0</v>
      </c>
      <c r="CX63">
        <f>($B$13*$K$11+$C$13*$K$11+$F$13*((ER63+EJ63)/MAX(ER63+EJ63+ES63, 0.1)*$P$11+ES63/MAX(ER63+EJ63+ES63, 0.1)*$Q$11))/($B$13+$C$13+$F$13)</f>
        <v>0</v>
      </c>
      <c r="CY63">
        <v>1.65</v>
      </c>
      <c r="CZ63">
        <v>0.5</v>
      </c>
      <c r="DA63" t="s">
        <v>421</v>
      </c>
      <c r="DB63">
        <v>2</v>
      </c>
      <c r="DC63">
        <v>1761009872</v>
      </c>
      <c r="DD63">
        <v>420.64125</v>
      </c>
      <c r="DE63">
        <v>419.8866666666666</v>
      </c>
      <c r="DF63">
        <v>23.458325</v>
      </c>
      <c r="DG63">
        <v>23.47167083333333</v>
      </c>
      <c r="DH63">
        <v>420.3980833333333</v>
      </c>
      <c r="DI63">
        <v>23.26485</v>
      </c>
      <c r="DJ63">
        <v>500.0077916666667</v>
      </c>
      <c r="DK63">
        <v>90.47151666666666</v>
      </c>
      <c r="DL63">
        <v>0.03593148333333333</v>
      </c>
      <c r="DM63">
        <v>29.97504583333334</v>
      </c>
      <c r="DN63">
        <v>30.0543125</v>
      </c>
      <c r="DO63">
        <v>999.9</v>
      </c>
      <c r="DP63">
        <v>0</v>
      </c>
      <c r="DQ63">
        <v>0</v>
      </c>
      <c r="DR63">
        <v>10000.28833333333</v>
      </c>
      <c r="DS63">
        <v>0</v>
      </c>
      <c r="DT63">
        <v>0.242856</v>
      </c>
      <c r="DU63">
        <v>0.754584</v>
      </c>
      <c r="DV63">
        <v>430.74575</v>
      </c>
      <c r="DW63">
        <v>429.9790416666667</v>
      </c>
      <c r="DX63">
        <v>-0.013360666875</v>
      </c>
      <c r="DY63">
        <v>419.8866666666666</v>
      </c>
      <c r="DZ63">
        <v>23.47167083333333</v>
      </c>
      <c r="EA63">
        <v>2.122310833333334</v>
      </c>
      <c r="EB63">
        <v>2.123519166666667</v>
      </c>
      <c r="EC63">
        <v>18.38762083333333</v>
      </c>
      <c r="ED63">
        <v>18.39670833333333</v>
      </c>
      <c r="EE63">
        <v>0.00500078</v>
      </c>
      <c r="EF63">
        <v>0</v>
      </c>
      <c r="EG63">
        <v>0</v>
      </c>
      <c r="EH63">
        <v>0</v>
      </c>
      <c r="EI63">
        <v>213.325</v>
      </c>
      <c r="EJ63">
        <v>0.00500078</v>
      </c>
      <c r="EK63">
        <v>-21.93333333333334</v>
      </c>
      <c r="EL63">
        <v>-1.3</v>
      </c>
      <c r="EM63">
        <v>34.93458333333333</v>
      </c>
      <c r="EN63">
        <v>38.025875</v>
      </c>
      <c r="EO63">
        <v>36.82779166666666</v>
      </c>
      <c r="EP63">
        <v>37.98154166666666</v>
      </c>
      <c r="EQ63">
        <v>37.484</v>
      </c>
      <c r="ER63">
        <v>0</v>
      </c>
      <c r="ES63">
        <v>0</v>
      </c>
      <c r="ET63">
        <v>0</v>
      </c>
      <c r="EU63">
        <v>1761009879.1</v>
      </c>
      <c r="EV63">
        <v>0</v>
      </c>
      <c r="EW63">
        <v>213.4</v>
      </c>
      <c r="EX63">
        <v>-9.638461237192871</v>
      </c>
      <c r="EY63">
        <v>-14.90769286188616</v>
      </c>
      <c r="EZ63">
        <v>-21.056</v>
      </c>
      <c r="FA63">
        <v>15</v>
      </c>
      <c r="FB63">
        <v>1761009757.5</v>
      </c>
      <c r="FC63" t="s">
        <v>490</v>
      </c>
      <c r="FD63">
        <v>1761009751.5</v>
      </c>
      <c r="FE63">
        <v>1761009757.5</v>
      </c>
      <c r="FF63">
        <v>2</v>
      </c>
      <c r="FG63">
        <v>-0.219</v>
      </c>
      <c r="FH63">
        <v>-0.008999999999999999</v>
      </c>
      <c r="FI63">
        <v>0.241</v>
      </c>
      <c r="FJ63">
        <v>0.21</v>
      </c>
      <c r="FK63">
        <v>420</v>
      </c>
      <c r="FL63">
        <v>24</v>
      </c>
      <c r="FM63">
        <v>0.48</v>
      </c>
      <c r="FN63">
        <v>0.04</v>
      </c>
      <c r="FO63">
        <v>0.7335748780487804</v>
      </c>
      <c r="FP63">
        <v>0.4627930871080128</v>
      </c>
      <c r="FQ63">
        <v>0.05167841196032658</v>
      </c>
      <c r="FR63">
        <v>1</v>
      </c>
      <c r="FS63">
        <v>213.5676470588235</v>
      </c>
      <c r="FT63">
        <v>-10.70282648018235</v>
      </c>
      <c r="FU63">
        <v>6.187260183741659</v>
      </c>
      <c r="FV63">
        <v>0</v>
      </c>
      <c r="FW63">
        <v>-0.002781154024390245</v>
      </c>
      <c r="FX63">
        <v>-0.1687020846689895</v>
      </c>
      <c r="FY63">
        <v>0.01800152865997629</v>
      </c>
      <c r="FZ63">
        <v>0</v>
      </c>
      <c r="GA63">
        <v>1</v>
      </c>
      <c r="GB63">
        <v>3</v>
      </c>
      <c r="GC63" t="s">
        <v>459</v>
      </c>
      <c r="GD63">
        <v>3.10968</v>
      </c>
      <c r="GE63">
        <v>2.72767</v>
      </c>
      <c r="GF63">
        <v>0.08812250000000001</v>
      </c>
      <c r="GG63">
        <v>0.08809740000000001</v>
      </c>
      <c r="GH63">
        <v>0.106516</v>
      </c>
      <c r="GI63">
        <v>0.107627</v>
      </c>
      <c r="GJ63">
        <v>23906.6</v>
      </c>
      <c r="GK63">
        <v>21728.2</v>
      </c>
      <c r="GL63">
        <v>26776.9</v>
      </c>
      <c r="GM63">
        <v>24037.3</v>
      </c>
      <c r="GN63">
        <v>38230.5</v>
      </c>
      <c r="GO63">
        <v>31668.3</v>
      </c>
      <c r="GP63">
        <v>46736.6</v>
      </c>
      <c r="GQ63">
        <v>38029.5</v>
      </c>
      <c r="GR63">
        <v>1.8839</v>
      </c>
      <c r="GS63">
        <v>1.84942</v>
      </c>
      <c r="GT63">
        <v>0.102665</v>
      </c>
      <c r="GU63">
        <v>0</v>
      </c>
      <c r="GV63">
        <v>28.3471</v>
      </c>
      <c r="GW63">
        <v>999.9</v>
      </c>
      <c r="GX63">
        <v>57.5</v>
      </c>
      <c r="GY63">
        <v>30.9</v>
      </c>
      <c r="GZ63">
        <v>28.5094</v>
      </c>
      <c r="HA63">
        <v>61.27</v>
      </c>
      <c r="HB63">
        <v>21.1418</v>
      </c>
      <c r="HC63">
        <v>1</v>
      </c>
      <c r="HD63">
        <v>0.0943343</v>
      </c>
      <c r="HE63">
        <v>-1.33001</v>
      </c>
      <c r="HF63">
        <v>20.3325</v>
      </c>
      <c r="HG63">
        <v>5.22223</v>
      </c>
      <c r="HH63">
        <v>11.98</v>
      </c>
      <c r="HI63">
        <v>4.9653</v>
      </c>
      <c r="HJ63">
        <v>3.27598</v>
      </c>
      <c r="HK63">
        <v>9999</v>
      </c>
      <c r="HL63">
        <v>9999</v>
      </c>
      <c r="HM63">
        <v>9999</v>
      </c>
      <c r="HN63">
        <v>999.9</v>
      </c>
      <c r="HO63">
        <v>1.86371</v>
      </c>
      <c r="HP63">
        <v>1.85977</v>
      </c>
      <c r="HQ63">
        <v>1.85806</v>
      </c>
      <c r="HR63">
        <v>1.85944</v>
      </c>
      <c r="HS63">
        <v>1.85959</v>
      </c>
      <c r="HT63">
        <v>1.85806</v>
      </c>
      <c r="HU63">
        <v>1.85715</v>
      </c>
      <c r="HV63">
        <v>1.85211</v>
      </c>
      <c r="HW63">
        <v>0</v>
      </c>
      <c r="HX63">
        <v>0</v>
      </c>
      <c r="HY63">
        <v>0</v>
      </c>
      <c r="HZ63">
        <v>0</v>
      </c>
      <c r="IA63" t="s">
        <v>424</v>
      </c>
      <c r="IB63" t="s">
        <v>425</v>
      </c>
      <c r="IC63" t="s">
        <v>426</v>
      </c>
      <c r="ID63" t="s">
        <v>426</v>
      </c>
      <c r="IE63" t="s">
        <v>426</v>
      </c>
      <c r="IF63" t="s">
        <v>426</v>
      </c>
      <c r="IG63">
        <v>0</v>
      </c>
      <c r="IH63">
        <v>100</v>
      </c>
      <c r="II63">
        <v>100</v>
      </c>
      <c r="IJ63">
        <v>0.243</v>
      </c>
      <c r="IK63">
        <v>0.1933</v>
      </c>
      <c r="IL63">
        <v>-0.5440576699997581</v>
      </c>
      <c r="IM63">
        <v>0.001328113201692861</v>
      </c>
      <c r="IN63">
        <v>1.538283238170363E-06</v>
      </c>
      <c r="IO63">
        <v>-5.795655626708063E-10</v>
      </c>
      <c r="IP63">
        <v>-0.05318808840018373</v>
      </c>
      <c r="IQ63">
        <v>-0.004593102289677449</v>
      </c>
      <c r="IR63">
        <v>0.0008253994458280543</v>
      </c>
      <c r="IS63">
        <v>-7.403632370499484E-06</v>
      </c>
      <c r="IT63">
        <v>2</v>
      </c>
      <c r="IU63">
        <v>1985</v>
      </c>
      <c r="IV63">
        <v>1</v>
      </c>
      <c r="IW63">
        <v>27</v>
      </c>
      <c r="IX63">
        <v>2.1</v>
      </c>
      <c r="IY63">
        <v>2</v>
      </c>
      <c r="IZ63">
        <v>1.11938</v>
      </c>
      <c r="JA63">
        <v>2.5769</v>
      </c>
      <c r="JB63">
        <v>1.49658</v>
      </c>
      <c r="JC63">
        <v>2.34497</v>
      </c>
      <c r="JD63">
        <v>1.54907</v>
      </c>
      <c r="JE63">
        <v>2.46704</v>
      </c>
      <c r="JF63">
        <v>33.3111</v>
      </c>
      <c r="JG63">
        <v>15.7694</v>
      </c>
      <c r="JH63">
        <v>18</v>
      </c>
      <c r="JI63">
        <v>483.794</v>
      </c>
      <c r="JJ63">
        <v>490.707</v>
      </c>
      <c r="JK63">
        <v>30.6649</v>
      </c>
      <c r="JL63">
        <v>28.4778</v>
      </c>
      <c r="JM63">
        <v>29.9997</v>
      </c>
      <c r="JN63">
        <v>28.712</v>
      </c>
      <c r="JO63">
        <v>28.7012</v>
      </c>
      <c r="JP63">
        <v>22.5089</v>
      </c>
      <c r="JQ63">
        <v>22.8344</v>
      </c>
      <c r="JR63">
        <v>63.8423</v>
      </c>
      <c r="JS63">
        <v>30.7034</v>
      </c>
      <c r="JT63">
        <v>420</v>
      </c>
      <c r="JU63">
        <v>23.5151</v>
      </c>
      <c r="JV63">
        <v>102.203</v>
      </c>
      <c r="JW63">
        <v>91.7131</v>
      </c>
    </row>
    <row r="64" spans="1:283">
      <c r="A64">
        <v>46</v>
      </c>
      <c r="B64">
        <v>1761009882</v>
      </c>
      <c r="C64">
        <v>216</v>
      </c>
      <c r="D64" t="s">
        <v>519</v>
      </c>
      <c r="E64" t="s">
        <v>520</v>
      </c>
      <c r="F64">
        <v>5</v>
      </c>
      <c r="G64" t="s">
        <v>489</v>
      </c>
      <c r="H64">
        <v>1761009874</v>
      </c>
      <c r="I64">
        <f>(J64)/1000</f>
        <v>0</v>
      </c>
      <c r="J64">
        <f>1000*DJ64*AH64*(DF64-DG64)/(100*CY64*(1000-AH64*DF64))</f>
        <v>0</v>
      </c>
      <c r="K64">
        <f>DJ64*AH64*(DE64-DD64*(1000-AH64*DG64)/(1000-AH64*DF64))/(100*CY64)</f>
        <v>0</v>
      </c>
      <c r="L64">
        <f>DD64 - IF(AH64&gt;1, K64*CY64*100.0/(AJ64), 0)</f>
        <v>0</v>
      </c>
      <c r="M64">
        <f>((S64-I64/2)*L64-K64)/(S64+I64/2)</f>
        <v>0</v>
      </c>
      <c r="N64">
        <f>M64*(DK64+DL64)/1000.0</f>
        <v>0</v>
      </c>
      <c r="O64">
        <f>(DD64 - IF(AH64&gt;1, K64*CY64*100.0/(AJ64), 0))*(DK64+DL64)/1000.0</f>
        <v>0</v>
      </c>
      <c r="P64">
        <f>2.0/((1/R64-1/Q64)+SIGN(R64)*SQRT((1/R64-1/Q64)*(1/R64-1/Q64) + 4*CZ64/((CZ64+1)*(CZ64+1))*(2*1/R64*1/Q64-1/Q64*1/Q64)))</f>
        <v>0</v>
      </c>
      <c r="Q64">
        <f>IF(LEFT(DA64,1)&lt;&gt;"0",IF(LEFT(DA64,1)="1",3.0,DB64),$D$5+$E$5*(DR64*DK64/($K$5*1000))+$F$5*(DR64*DK64/($K$5*1000))*MAX(MIN(CY64,$J$5),$I$5)*MAX(MIN(CY64,$J$5),$I$5)+$G$5*MAX(MIN(CY64,$J$5),$I$5)*(DR64*DK64/($K$5*1000))+$H$5*(DR64*DK64/($K$5*1000))*(DR64*DK64/($K$5*1000)))</f>
        <v>0</v>
      </c>
      <c r="R64">
        <f>I64*(1000-(1000*0.61365*exp(17.502*V64/(240.97+V64))/(DK64+DL64)+DF64)/2)/(1000*0.61365*exp(17.502*V64/(240.97+V64))/(DK64+DL64)-DF64)</f>
        <v>0</v>
      </c>
      <c r="S64">
        <f>1/((CZ64+1)/(P64/1.6)+1/(Q64/1.37)) + CZ64/((CZ64+1)/(P64/1.6) + CZ64/(Q64/1.37))</f>
        <v>0</v>
      </c>
      <c r="T64">
        <f>(CU64*CX64)</f>
        <v>0</v>
      </c>
      <c r="U64">
        <f>(DM64+(T64+2*0.95*5.67E-8*(((DM64+$B$9)+273)^4-(DM64+273)^4)-44100*I64)/(1.84*29.3*Q64+8*0.95*5.67E-8*(DM64+273)^3))</f>
        <v>0</v>
      </c>
      <c r="V64">
        <f>($C$9*DN64+$D$9*DO64+$E$9*U64)</f>
        <v>0</v>
      </c>
      <c r="W64">
        <f>0.61365*exp(17.502*V64/(240.97+V64))</f>
        <v>0</v>
      </c>
      <c r="X64">
        <f>(Y64/Z64*100)</f>
        <v>0</v>
      </c>
      <c r="Y64">
        <f>DF64*(DK64+DL64)/1000</f>
        <v>0</v>
      </c>
      <c r="Z64">
        <f>0.61365*exp(17.502*DM64/(240.97+DM64))</f>
        <v>0</v>
      </c>
      <c r="AA64">
        <f>(W64-DF64*(DK64+DL64)/1000)</f>
        <v>0</v>
      </c>
      <c r="AB64">
        <f>(-I64*44100)</f>
        <v>0</v>
      </c>
      <c r="AC64">
        <f>2*29.3*Q64*0.92*(DM64-V64)</f>
        <v>0</v>
      </c>
      <c r="AD64">
        <f>2*0.95*5.67E-8*(((DM64+$B$9)+273)^4-(V64+273)^4)</f>
        <v>0</v>
      </c>
      <c r="AE64">
        <f>T64+AD64+AB64+AC64</f>
        <v>0</v>
      </c>
      <c r="AF64">
        <v>0</v>
      </c>
      <c r="AG64">
        <v>0</v>
      </c>
      <c r="AH64">
        <f>IF(AF64*$H$15&gt;=AJ64,1.0,(AJ64/(AJ64-AF64*$H$15)))</f>
        <v>0</v>
      </c>
      <c r="AI64">
        <f>(AH64-1)*100</f>
        <v>0</v>
      </c>
      <c r="AJ64">
        <f>MAX(0,($B$15+$C$15*DR64)/(1+$D$15*DR64)*DK64/(DM64+273)*$E$15)</f>
        <v>0</v>
      </c>
      <c r="AK64" t="s">
        <v>420</v>
      </c>
      <c r="AL64" t="s">
        <v>420</v>
      </c>
      <c r="AM64">
        <v>0</v>
      </c>
      <c r="AN64">
        <v>0</v>
      </c>
      <c r="AO64">
        <f>1-AM64/AN64</f>
        <v>0</v>
      </c>
      <c r="AP64">
        <v>0</v>
      </c>
      <c r="AQ64" t="s">
        <v>420</v>
      </c>
      <c r="AR64" t="s">
        <v>420</v>
      </c>
      <c r="AS64">
        <v>0</v>
      </c>
      <c r="AT64">
        <v>0</v>
      </c>
      <c r="AU64">
        <f>1-AS64/AT64</f>
        <v>0</v>
      </c>
      <c r="AV64">
        <v>0.5</v>
      </c>
      <c r="AW64">
        <f>CV64</f>
        <v>0</v>
      </c>
      <c r="AX64">
        <f>K64</f>
        <v>0</v>
      </c>
      <c r="AY64">
        <f>AU64*AV64*AW64</f>
        <v>0</v>
      </c>
      <c r="AZ64">
        <f>(AX64-AP64)/AW64</f>
        <v>0</v>
      </c>
      <c r="BA64">
        <f>(AN64-AT64)/AT64</f>
        <v>0</v>
      </c>
      <c r="BB64">
        <f>AM64/(AO64+AM64/AT64)</f>
        <v>0</v>
      </c>
      <c r="BC64" t="s">
        <v>420</v>
      </c>
      <c r="BD64">
        <v>0</v>
      </c>
      <c r="BE64">
        <f>IF(BD64&lt;&gt;0, BD64, BB64)</f>
        <v>0</v>
      </c>
      <c r="BF64">
        <f>1-BE64/AT64</f>
        <v>0</v>
      </c>
      <c r="BG64">
        <f>(AT64-AS64)/(AT64-BE64)</f>
        <v>0</v>
      </c>
      <c r="BH64">
        <f>(AN64-AT64)/(AN64-BE64)</f>
        <v>0</v>
      </c>
      <c r="BI64">
        <f>(AT64-AS64)/(AT64-AM64)</f>
        <v>0</v>
      </c>
      <c r="BJ64">
        <f>(AN64-AT64)/(AN64-AM64)</f>
        <v>0</v>
      </c>
      <c r="BK64">
        <f>(BG64*BE64/AS64)</f>
        <v>0</v>
      </c>
      <c r="BL64">
        <f>(1-BK64)</f>
        <v>0</v>
      </c>
      <c r="CU64">
        <f>$B$13*DS64+$C$13*DT64+$F$13*EE64*(1-EH64)</f>
        <v>0</v>
      </c>
      <c r="CV64">
        <f>CU64*CW64</f>
        <v>0</v>
      </c>
      <c r="CW64">
        <f>($B$13*$D$11+$C$13*$D$11+$F$13*((ER64+EJ64)/MAX(ER64+EJ64+ES64, 0.1)*$I$11+ES64/MAX(ER64+EJ64+ES64, 0.1)*$J$11))/($B$13+$C$13+$F$13)</f>
        <v>0</v>
      </c>
      <c r="CX64">
        <f>($B$13*$K$11+$C$13*$K$11+$F$13*((ER64+EJ64)/MAX(ER64+EJ64+ES64, 0.1)*$P$11+ES64/MAX(ER64+EJ64+ES64, 0.1)*$Q$11))/($B$13+$C$13+$F$13)</f>
        <v>0</v>
      </c>
      <c r="CY64">
        <v>1.65</v>
      </c>
      <c r="CZ64">
        <v>0.5</v>
      </c>
      <c r="DA64" t="s">
        <v>421</v>
      </c>
      <c r="DB64">
        <v>2</v>
      </c>
      <c r="DC64">
        <v>1761009874</v>
      </c>
      <c r="DD64">
        <v>420.6410833333334</v>
      </c>
      <c r="DE64">
        <v>419.889625</v>
      </c>
      <c r="DF64">
        <v>23.455225</v>
      </c>
      <c r="DG64">
        <v>23.47102916666667</v>
      </c>
      <c r="DH64">
        <v>420.3979166666666</v>
      </c>
      <c r="DI64">
        <v>23.26181666666666</v>
      </c>
      <c r="DJ64">
        <v>499.9890833333334</v>
      </c>
      <c r="DK64">
        <v>90.47132916666668</v>
      </c>
      <c r="DL64">
        <v>0.0359370875</v>
      </c>
      <c r="DM64">
        <v>29.9666375</v>
      </c>
      <c r="DN64">
        <v>30.04517916666667</v>
      </c>
      <c r="DO64">
        <v>999.9</v>
      </c>
      <c r="DP64">
        <v>0</v>
      </c>
      <c r="DQ64">
        <v>0</v>
      </c>
      <c r="DR64">
        <v>10002.2675</v>
      </c>
      <c r="DS64">
        <v>0</v>
      </c>
      <c r="DT64">
        <v>0.242856</v>
      </c>
      <c r="DU64">
        <v>0.7514685833333333</v>
      </c>
      <c r="DV64">
        <v>430.7442083333333</v>
      </c>
      <c r="DW64">
        <v>429.9817083333333</v>
      </c>
      <c r="DX64">
        <v>-0.01581748916666667</v>
      </c>
      <c r="DY64">
        <v>419.889625</v>
      </c>
      <c r="DZ64">
        <v>23.47102916666667</v>
      </c>
      <c r="EA64">
        <v>2.122026666666667</v>
      </c>
      <c r="EB64">
        <v>2.123457083333333</v>
      </c>
      <c r="EC64">
        <v>18.38548333333333</v>
      </c>
      <c r="ED64">
        <v>18.39624166666666</v>
      </c>
      <c r="EE64">
        <v>0.00500078</v>
      </c>
      <c r="EF64">
        <v>0</v>
      </c>
      <c r="EG64">
        <v>0</v>
      </c>
      <c r="EH64">
        <v>0</v>
      </c>
      <c r="EI64">
        <v>212.3583333333333</v>
      </c>
      <c r="EJ64">
        <v>0.00500078</v>
      </c>
      <c r="EK64">
        <v>-19.84166666666667</v>
      </c>
      <c r="EL64">
        <v>-1.041666666666667</v>
      </c>
      <c r="EM64">
        <v>34.93716666666666</v>
      </c>
      <c r="EN64">
        <v>38.04666666666666</v>
      </c>
      <c r="EO64">
        <v>36.81470833333334</v>
      </c>
      <c r="EP64">
        <v>38.00233333333333</v>
      </c>
      <c r="EQ64">
        <v>37.52825</v>
      </c>
      <c r="ER64">
        <v>0</v>
      </c>
      <c r="ES64">
        <v>0</v>
      </c>
      <c r="ET64">
        <v>0</v>
      </c>
      <c r="EU64">
        <v>1761009880.9</v>
      </c>
      <c r="EV64">
        <v>0</v>
      </c>
      <c r="EW64">
        <v>212.65</v>
      </c>
      <c r="EX64">
        <v>-45.56239288145328</v>
      </c>
      <c r="EY64">
        <v>34.04786307284529</v>
      </c>
      <c r="EZ64">
        <v>-20.09615384615385</v>
      </c>
      <c r="FA64">
        <v>15</v>
      </c>
      <c r="FB64">
        <v>1761009757.5</v>
      </c>
      <c r="FC64" t="s">
        <v>490</v>
      </c>
      <c r="FD64">
        <v>1761009751.5</v>
      </c>
      <c r="FE64">
        <v>1761009757.5</v>
      </c>
      <c r="FF64">
        <v>2</v>
      </c>
      <c r="FG64">
        <v>-0.219</v>
      </c>
      <c r="FH64">
        <v>-0.008999999999999999</v>
      </c>
      <c r="FI64">
        <v>0.241</v>
      </c>
      <c r="FJ64">
        <v>0.21</v>
      </c>
      <c r="FK64">
        <v>420</v>
      </c>
      <c r="FL64">
        <v>24</v>
      </c>
      <c r="FM64">
        <v>0.48</v>
      </c>
      <c r="FN64">
        <v>0.04</v>
      </c>
      <c r="FO64">
        <v>0.7424383414634147</v>
      </c>
      <c r="FP64">
        <v>0.1296261951219511</v>
      </c>
      <c r="FQ64">
        <v>0.03719600940214391</v>
      </c>
      <c r="FR64">
        <v>1</v>
      </c>
      <c r="FS64">
        <v>212.635294117647</v>
      </c>
      <c r="FT64">
        <v>-10.70129855590278</v>
      </c>
      <c r="FU64">
        <v>6.288499416672852</v>
      </c>
      <c r="FV64">
        <v>0</v>
      </c>
      <c r="FW64">
        <v>-0.009620997926829269</v>
      </c>
      <c r="FX64">
        <v>-0.1046342061324041</v>
      </c>
      <c r="FY64">
        <v>0.01241484643493755</v>
      </c>
      <c r="FZ64">
        <v>0</v>
      </c>
      <c r="GA64">
        <v>1</v>
      </c>
      <c r="GB64">
        <v>3</v>
      </c>
      <c r="GC64" t="s">
        <v>459</v>
      </c>
      <c r="GD64">
        <v>3.10968</v>
      </c>
      <c r="GE64">
        <v>2.72765</v>
      </c>
      <c r="GF64">
        <v>0.0881197</v>
      </c>
      <c r="GG64">
        <v>0.0880894</v>
      </c>
      <c r="GH64">
        <v>0.106517</v>
      </c>
      <c r="GI64">
        <v>0.107625</v>
      </c>
      <c r="GJ64">
        <v>23906.6</v>
      </c>
      <c r="GK64">
        <v>21728.2</v>
      </c>
      <c r="GL64">
        <v>26776.9</v>
      </c>
      <c r="GM64">
        <v>24037.1</v>
      </c>
      <c r="GN64">
        <v>38230.4</v>
      </c>
      <c r="GO64">
        <v>31668.2</v>
      </c>
      <c r="GP64">
        <v>46736.4</v>
      </c>
      <c r="GQ64">
        <v>38029.4</v>
      </c>
      <c r="GR64">
        <v>1.88395</v>
      </c>
      <c r="GS64">
        <v>1.84935</v>
      </c>
      <c r="GT64">
        <v>0.102073</v>
      </c>
      <c r="GU64">
        <v>0</v>
      </c>
      <c r="GV64">
        <v>28.3501</v>
      </c>
      <c r="GW64">
        <v>999.9</v>
      </c>
      <c r="GX64">
        <v>57.5</v>
      </c>
      <c r="GY64">
        <v>30.9</v>
      </c>
      <c r="GZ64">
        <v>28.51</v>
      </c>
      <c r="HA64">
        <v>61.04</v>
      </c>
      <c r="HB64">
        <v>21.3782</v>
      </c>
      <c r="HC64">
        <v>1</v>
      </c>
      <c r="HD64">
        <v>0.0943674</v>
      </c>
      <c r="HE64">
        <v>-1.33621</v>
      </c>
      <c r="HF64">
        <v>20.3325</v>
      </c>
      <c r="HG64">
        <v>5.22223</v>
      </c>
      <c r="HH64">
        <v>11.98</v>
      </c>
      <c r="HI64">
        <v>4.96515</v>
      </c>
      <c r="HJ64">
        <v>3.276</v>
      </c>
      <c r="HK64">
        <v>9999</v>
      </c>
      <c r="HL64">
        <v>9999</v>
      </c>
      <c r="HM64">
        <v>9999</v>
      </c>
      <c r="HN64">
        <v>999.9</v>
      </c>
      <c r="HO64">
        <v>1.86371</v>
      </c>
      <c r="HP64">
        <v>1.85976</v>
      </c>
      <c r="HQ64">
        <v>1.85806</v>
      </c>
      <c r="HR64">
        <v>1.85944</v>
      </c>
      <c r="HS64">
        <v>1.85959</v>
      </c>
      <c r="HT64">
        <v>1.85806</v>
      </c>
      <c r="HU64">
        <v>1.85715</v>
      </c>
      <c r="HV64">
        <v>1.85211</v>
      </c>
      <c r="HW64">
        <v>0</v>
      </c>
      <c r="HX64">
        <v>0</v>
      </c>
      <c r="HY64">
        <v>0</v>
      </c>
      <c r="HZ64">
        <v>0</v>
      </c>
      <c r="IA64" t="s">
        <v>424</v>
      </c>
      <c r="IB64" t="s">
        <v>425</v>
      </c>
      <c r="IC64" t="s">
        <v>426</v>
      </c>
      <c r="ID64" t="s">
        <v>426</v>
      </c>
      <c r="IE64" t="s">
        <v>426</v>
      </c>
      <c r="IF64" t="s">
        <v>426</v>
      </c>
      <c r="IG64">
        <v>0</v>
      </c>
      <c r="IH64">
        <v>100</v>
      </c>
      <c r="II64">
        <v>100</v>
      </c>
      <c r="IJ64">
        <v>0.243</v>
      </c>
      <c r="IK64">
        <v>0.1934</v>
      </c>
      <c r="IL64">
        <v>-0.5440576699997581</v>
      </c>
      <c r="IM64">
        <v>0.001328113201692861</v>
      </c>
      <c r="IN64">
        <v>1.538283238170363E-06</v>
      </c>
      <c r="IO64">
        <v>-5.795655626708063E-10</v>
      </c>
      <c r="IP64">
        <v>-0.05318808840018373</v>
      </c>
      <c r="IQ64">
        <v>-0.004593102289677449</v>
      </c>
      <c r="IR64">
        <v>0.0008253994458280543</v>
      </c>
      <c r="IS64">
        <v>-7.403632370499484E-06</v>
      </c>
      <c r="IT64">
        <v>2</v>
      </c>
      <c r="IU64">
        <v>1985</v>
      </c>
      <c r="IV64">
        <v>1</v>
      </c>
      <c r="IW64">
        <v>27</v>
      </c>
      <c r="IX64">
        <v>2.2</v>
      </c>
      <c r="IY64">
        <v>2.1</v>
      </c>
      <c r="IZ64">
        <v>1.11938</v>
      </c>
      <c r="JA64">
        <v>2.58789</v>
      </c>
      <c r="JB64">
        <v>1.49658</v>
      </c>
      <c r="JC64">
        <v>2.34497</v>
      </c>
      <c r="JD64">
        <v>1.54907</v>
      </c>
      <c r="JE64">
        <v>2.3584</v>
      </c>
      <c r="JF64">
        <v>33.2887</v>
      </c>
      <c r="JG64">
        <v>15.7431</v>
      </c>
      <c r="JH64">
        <v>18</v>
      </c>
      <c r="JI64">
        <v>483.814</v>
      </c>
      <c r="JJ64">
        <v>490.648</v>
      </c>
      <c r="JK64">
        <v>30.6685</v>
      </c>
      <c r="JL64">
        <v>28.4778</v>
      </c>
      <c r="JM64">
        <v>29.9998</v>
      </c>
      <c r="JN64">
        <v>28.7107</v>
      </c>
      <c r="JO64">
        <v>28.7001</v>
      </c>
      <c r="JP64">
        <v>22.5143</v>
      </c>
      <c r="JQ64">
        <v>22.8344</v>
      </c>
      <c r="JR64">
        <v>63.8423</v>
      </c>
      <c r="JS64">
        <v>30.7034</v>
      </c>
      <c r="JT64">
        <v>420</v>
      </c>
      <c r="JU64">
        <v>23.5153</v>
      </c>
      <c r="JV64">
        <v>102.203</v>
      </c>
      <c r="JW64">
        <v>91.71250000000001</v>
      </c>
    </row>
    <row r="65" spans="1:283">
      <c r="A65">
        <v>47</v>
      </c>
      <c r="B65">
        <v>1761009884</v>
      </c>
      <c r="C65">
        <v>218</v>
      </c>
      <c r="D65" t="s">
        <v>521</v>
      </c>
      <c r="E65" t="s">
        <v>522</v>
      </c>
      <c r="F65">
        <v>5</v>
      </c>
      <c r="G65" t="s">
        <v>489</v>
      </c>
      <c r="H65">
        <v>1761009876</v>
      </c>
      <c r="I65">
        <f>(J65)/1000</f>
        <v>0</v>
      </c>
      <c r="J65">
        <f>1000*DJ65*AH65*(DF65-DG65)/(100*CY65*(1000-AH65*DF65))</f>
        <v>0</v>
      </c>
      <c r="K65">
        <f>DJ65*AH65*(DE65-DD65*(1000-AH65*DG65)/(1000-AH65*DF65))/(100*CY65)</f>
        <v>0</v>
      </c>
      <c r="L65">
        <f>DD65 - IF(AH65&gt;1, K65*CY65*100.0/(AJ65), 0)</f>
        <v>0</v>
      </c>
      <c r="M65">
        <f>((S65-I65/2)*L65-K65)/(S65+I65/2)</f>
        <v>0</v>
      </c>
      <c r="N65">
        <f>M65*(DK65+DL65)/1000.0</f>
        <v>0</v>
      </c>
      <c r="O65">
        <f>(DD65 - IF(AH65&gt;1, K65*CY65*100.0/(AJ65), 0))*(DK65+DL65)/1000.0</f>
        <v>0</v>
      </c>
      <c r="P65">
        <f>2.0/((1/R65-1/Q65)+SIGN(R65)*SQRT((1/R65-1/Q65)*(1/R65-1/Q65) + 4*CZ65/((CZ65+1)*(CZ65+1))*(2*1/R65*1/Q65-1/Q65*1/Q65)))</f>
        <v>0</v>
      </c>
      <c r="Q65">
        <f>IF(LEFT(DA65,1)&lt;&gt;"0",IF(LEFT(DA65,1)="1",3.0,DB65),$D$5+$E$5*(DR65*DK65/($K$5*1000))+$F$5*(DR65*DK65/($K$5*1000))*MAX(MIN(CY65,$J$5),$I$5)*MAX(MIN(CY65,$J$5),$I$5)+$G$5*MAX(MIN(CY65,$J$5),$I$5)*(DR65*DK65/($K$5*1000))+$H$5*(DR65*DK65/($K$5*1000))*(DR65*DK65/($K$5*1000)))</f>
        <v>0</v>
      </c>
      <c r="R65">
        <f>I65*(1000-(1000*0.61365*exp(17.502*V65/(240.97+V65))/(DK65+DL65)+DF65)/2)/(1000*0.61365*exp(17.502*V65/(240.97+V65))/(DK65+DL65)-DF65)</f>
        <v>0</v>
      </c>
      <c r="S65">
        <f>1/((CZ65+1)/(P65/1.6)+1/(Q65/1.37)) + CZ65/((CZ65+1)/(P65/1.6) + CZ65/(Q65/1.37))</f>
        <v>0</v>
      </c>
      <c r="T65">
        <f>(CU65*CX65)</f>
        <v>0</v>
      </c>
      <c r="U65">
        <f>(DM65+(T65+2*0.95*5.67E-8*(((DM65+$B$9)+273)^4-(DM65+273)^4)-44100*I65)/(1.84*29.3*Q65+8*0.95*5.67E-8*(DM65+273)^3))</f>
        <v>0</v>
      </c>
      <c r="V65">
        <f>($C$9*DN65+$D$9*DO65+$E$9*U65)</f>
        <v>0</v>
      </c>
      <c r="W65">
        <f>0.61365*exp(17.502*V65/(240.97+V65))</f>
        <v>0</v>
      </c>
      <c r="X65">
        <f>(Y65/Z65*100)</f>
        <v>0</v>
      </c>
      <c r="Y65">
        <f>DF65*(DK65+DL65)/1000</f>
        <v>0</v>
      </c>
      <c r="Z65">
        <f>0.61365*exp(17.502*DM65/(240.97+DM65))</f>
        <v>0</v>
      </c>
      <c r="AA65">
        <f>(W65-DF65*(DK65+DL65)/1000)</f>
        <v>0</v>
      </c>
      <c r="AB65">
        <f>(-I65*44100)</f>
        <v>0</v>
      </c>
      <c r="AC65">
        <f>2*29.3*Q65*0.92*(DM65-V65)</f>
        <v>0</v>
      </c>
      <c r="AD65">
        <f>2*0.95*5.67E-8*(((DM65+$B$9)+273)^4-(V65+273)^4)</f>
        <v>0</v>
      </c>
      <c r="AE65">
        <f>T65+AD65+AB65+AC65</f>
        <v>0</v>
      </c>
      <c r="AF65">
        <v>0</v>
      </c>
      <c r="AG65">
        <v>0</v>
      </c>
      <c r="AH65">
        <f>IF(AF65*$H$15&gt;=AJ65,1.0,(AJ65/(AJ65-AF65*$H$15)))</f>
        <v>0</v>
      </c>
      <c r="AI65">
        <f>(AH65-1)*100</f>
        <v>0</v>
      </c>
      <c r="AJ65">
        <f>MAX(0,($B$15+$C$15*DR65)/(1+$D$15*DR65)*DK65/(DM65+273)*$E$15)</f>
        <v>0</v>
      </c>
      <c r="AK65" t="s">
        <v>420</v>
      </c>
      <c r="AL65" t="s">
        <v>420</v>
      </c>
      <c r="AM65">
        <v>0</v>
      </c>
      <c r="AN65">
        <v>0</v>
      </c>
      <c r="AO65">
        <f>1-AM65/AN65</f>
        <v>0</v>
      </c>
      <c r="AP65">
        <v>0</v>
      </c>
      <c r="AQ65" t="s">
        <v>420</v>
      </c>
      <c r="AR65" t="s">
        <v>420</v>
      </c>
      <c r="AS65">
        <v>0</v>
      </c>
      <c r="AT65">
        <v>0</v>
      </c>
      <c r="AU65">
        <f>1-AS65/AT65</f>
        <v>0</v>
      </c>
      <c r="AV65">
        <v>0.5</v>
      </c>
      <c r="AW65">
        <f>CV65</f>
        <v>0</v>
      </c>
      <c r="AX65">
        <f>K65</f>
        <v>0</v>
      </c>
      <c r="AY65">
        <f>AU65*AV65*AW65</f>
        <v>0</v>
      </c>
      <c r="AZ65">
        <f>(AX65-AP65)/AW65</f>
        <v>0</v>
      </c>
      <c r="BA65">
        <f>(AN65-AT65)/AT65</f>
        <v>0</v>
      </c>
      <c r="BB65">
        <f>AM65/(AO65+AM65/AT65)</f>
        <v>0</v>
      </c>
      <c r="BC65" t="s">
        <v>420</v>
      </c>
      <c r="BD65">
        <v>0</v>
      </c>
      <c r="BE65">
        <f>IF(BD65&lt;&gt;0, BD65, BB65)</f>
        <v>0</v>
      </c>
      <c r="BF65">
        <f>1-BE65/AT65</f>
        <v>0</v>
      </c>
      <c r="BG65">
        <f>(AT65-AS65)/(AT65-BE65)</f>
        <v>0</v>
      </c>
      <c r="BH65">
        <f>(AN65-AT65)/(AN65-BE65)</f>
        <v>0</v>
      </c>
      <c r="BI65">
        <f>(AT65-AS65)/(AT65-AM65)</f>
        <v>0</v>
      </c>
      <c r="BJ65">
        <f>(AN65-AT65)/(AN65-AM65)</f>
        <v>0</v>
      </c>
      <c r="BK65">
        <f>(BG65*BE65/AS65)</f>
        <v>0</v>
      </c>
      <c r="BL65">
        <f>(1-BK65)</f>
        <v>0</v>
      </c>
      <c r="CU65">
        <f>$B$13*DS65+$C$13*DT65+$F$13*EE65*(1-EH65)</f>
        <v>0</v>
      </c>
      <c r="CV65">
        <f>CU65*CW65</f>
        <v>0</v>
      </c>
      <c r="CW65">
        <f>($B$13*$D$11+$C$13*$D$11+$F$13*((ER65+EJ65)/MAX(ER65+EJ65+ES65, 0.1)*$I$11+ES65/MAX(ER65+EJ65+ES65, 0.1)*$J$11))/($B$13+$C$13+$F$13)</f>
        <v>0</v>
      </c>
      <c r="CX65">
        <f>($B$13*$K$11+$C$13*$K$11+$F$13*((ER65+EJ65)/MAX(ER65+EJ65+ES65, 0.1)*$P$11+ES65/MAX(ER65+EJ65+ES65, 0.1)*$Q$11))/($B$13+$C$13+$F$13)</f>
        <v>0</v>
      </c>
      <c r="CY65">
        <v>1.65</v>
      </c>
      <c r="CZ65">
        <v>0.5</v>
      </c>
      <c r="DA65" t="s">
        <v>421</v>
      </c>
      <c r="DB65">
        <v>2</v>
      </c>
      <c r="DC65">
        <v>1761009876</v>
      </c>
      <c r="DD65">
        <v>420.6479166666666</v>
      </c>
      <c r="DE65">
        <v>419.888</v>
      </c>
      <c r="DF65">
        <v>23.45345</v>
      </c>
      <c r="DG65">
        <v>23.4706875</v>
      </c>
      <c r="DH65">
        <v>420.4047083333333</v>
      </c>
      <c r="DI65">
        <v>23.26007916666667</v>
      </c>
      <c r="DJ65">
        <v>500.0125833333333</v>
      </c>
      <c r="DK65">
        <v>90.47095</v>
      </c>
      <c r="DL65">
        <v>0.03584977083333333</v>
      </c>
      <c r="DM65">
        <v>29.95936666666667</v>
      </c>
      <c r="DN65">
        <v>30.037475</v>
      </c>
      <c r="DO65">
        <v>999.9</v>
      </c>
      <c r="DP65">
        <v>0</v>
      </c>
      <c r="DQ65">
        <v>0</v>
      </c>
      <c r="DR65">
        <v>10006.43416666667</v>
      </c>
      <c r="DS65">
        <v>0</v>
      </c>
      <c r="DT65">
        <v>0.242856</v>
      </c>
      <c r="DU65">
        <v>0.7599117916666667</v>
      </c>
      <c r="DV65">
        <v>430.7504166666666</v>
      </c>
      <c r="DW65">
        <v>429.9799166666667</v>
      </c>
      <c r="DX65">
        <v>-0.01725006666666666</v>
      </c>
      <c r="DY65">
        <v>419.888</v>
      </c>
      <c r="DZ65">
        <v>23.4706875</v>
      </c>
      <c r="EA65">
        <v>2.12185625</v>
      </c>
      <c r="EB65">
        <v>2.123417083333333</v>
      </c>
      <c r="EC65">
        <v>18.38420416666667</v>
      </c>
      <c r="ED65">
        <v>18.39594166666667</v>
      </c>
      <c r="EE65">
        <v>0.00500078</v>
      </c>
      <c r="EF65">
        <v>0</v>
      </c>
      <c r="EG65">
        <v>0</v>
      </c>
      <c r="EH65">
        <v>0</v>
      </c>
      <c r="EI65">
        <v>210.9916666666667</v>
      </c>
      <c r="EJ65">
        <v>0.00500078</v>
      </c>
      <c r="EK65">
        <v>-18.6375</v>
      </c>
      <c r="EL65">
        <v>-1.079166666666667</v>
      </c>
      <c r="EM65">
        <v>34.95283333333333</v>
      </c>
      <c r="EN65">
        <v>38.07533333333333</v>
      </c>
      <c r="EO65">
        <v>36.780875</v>
      </c>
      <c r="EP65">
        <v>38.031</v>
      </c>
      <c r="EQ65">
        <v>37.56733333333333</v>
      </c>
      <c r="ER65">
        <v>0</v>
      </c>
      <c r="ES65">
        <v>0</v>
      </c>
      <c r="ET65">
        <v>0</v>
      </c>
      <c r="EU65">
        <v>1761009882.7</v>
      </c>
      <c r="EV65">
        <v>0</v>
      </c>
      <c r="EW65">
        <v>211.256</v>
      </c>
      <c r="EX65">
        <v>-36.26923054915238</v>
      </c>
      <c r="EY65">
        <v>39.63846141864089</v>
      </c>
      <c r="EZ65">
        <v>-19.076</v>
      </c>
      <c r="FA65">
        <v>15</v>
      </c>
      <c r="FB65">
        <v>1761009757.5</v>
      </c>
      <c r="FC65" t="s">
        <v>490</v>
      </c>
      <c r="FD65">
        <v>1761009751.5</v>
      </c>
      <c r="FE65">
        <v>1761009757.5</v>
      </c>
      <c r="FF65">
        <v>2</v>
      </c>
      <c r="FG65">
        <v>-0.219</v>
      </c>
      <c r="FH65">
        <v>-0.008999999999999999</v>
      </c>
      <c r="FI65">
        <v>0.241</v>
      </c>
      <c r="FJ65">
        <v>0.21</v>
      </c>
      <c r="FK65">
        <v>420</v>
      </c>
      <c r="FL65">
        <v>24</v>
      </c>
      <c r="FM65">
        <v>0.48</v>
      </c>
      <c r="FN65">
        <v>0.04</v>
      </c>
      <c r="FO65">
        <v>0.747908</v>
      </c>
      <c r="FP65">
        <v>0.1011613958724192</v>
      </c>
      <c r="FQ65">
        <v>0.03702628649554259</v>
      </c>
      <c r="FR65">
        <v>1</v>
      </c>
      <c r="FS65">
        <v>212.0705882352941</v>
      </c>
      <c r="FT65">
        <v>-26.67990822659103</v>
      </c>
      <c r="FU65">
        <v>6.696334792554747</v>
      </c>
      <c r="FV65">
        <v>0</v>
      </c>
      <c r="FW65">
        <v>-0.013039740375</v>
      </c>
      <c r="FX65">
        <v>-0.06539838140712945</v>
      </c>
      <c r="FY65">
        <v>0.008267148260782432</v>
      </c>
      <c r="FZ65">
        <v>1</v>
      </c>
      <c r="GA65">
        <v>2</v>
      </c>
      <c r="GB65">
        <v>3</v>
      </c>
      <c r="GC65" t="s">
        <v>482</v>
      </c>
      <c r="GD65">
        <v>3.10978</v>
      </c>
      <c r="GE65">
        <v>2.72695</v>
      </c>
      <c r="GF65">
        <v>0.08813120000000001</v>
      </c>
      <c r="GG65">
        <v>0.0880804</v>
      </c>
      <c r="GH65">
        <v>0.106517</v>
      </c>
      <c r="GI65">
        <v>0.107632</v>
      </c>
      <c r="GJ65">
        <v>23906.4</v>
      </c>
      <c r="GK65">
        <v>21728.4</v>
      </c>
      <c r="GL65">
        <v>26777</v>
      </c>
      <c r="GM65">
        <v>24037.1</v>
      </c>
      <c r="GN65">
        <v>38230.3</v>
      </c>
      <c r="GO65">
        <v>31668.1</v>
      </c>
      <c r="GP65">
        <v>46736.4</v>
      </c>
      <c r="GQ65">
        <v>38029.4</v>
      </c>
      <c r="GR65">
        <v>1.884</v>
      </c>
      <c r="GS65">
        <v>1.84945</v>
      </c>
      <c r="GT65">
        <v>0.10198</v>
      </c>
      <c r="GU65">
        <v>0</v>
      </c>
      <c r="GV65">
        <v>28.3524</v>
      </c>
      <c r="GW65">
        <v>999.9</v>
      </c>
      <c r="GX65">
        <v>57.5</v>
      </c>
      <c r="GY65">
        <v>30.9</v>
      </c>
      <c r="GZ65">
        <v>28.5096</v>
      </c>
      <c r="HA65">
        <v>61.71</v>
      </c>
      <c r="HB65">
        <v>21.0577</v>
      </c>
      <c r="HC65">
        <v>1</v>
      </c>
      <c r="HD65">
        <v>0.0941438</v>
      </c>
      <c r="HE65">
        <v>-1.3684</v>
      </c>
      <c r="HF65">
        <v>20.3318</v>
      </c>
      <c r="HG65">
        <v>5.21894</v>
      </c>
      <c r="HH65">
        <v>11.98</v>
      </c>
      <c r="HI65">
        <v>4.96435</v>
      </c>
      <c r="HJ65">
        <v>3.2753</v>
      </c>
      <c r="HK65">
        <v>9999</v>
      </c>
      <c r="HL65">
        <v>9999</v>
      </c>
      <c r="HM65">
        <v>9999</v>
      </c>
      <c r="HN65">
        <v>999.9</v>
      </c>
      <c r="HO65">
        <v>1.86371</v>
      </c>
      <c r="HP65">
        <v>1.85975</v>
      </c>
      <c r="HQ65">
        <v>1.85806</v>
      </c>
      <c r="HR65">
        <v>1.85944</v>
      </c>
      <c r="HS65">
        <v>1.85959</v>
      </c>
      <c r="HT65">
        <v>1.85806</v>
      </c>
      <c r="HU65">
        <v>1.85715</v>
      </c>
      <c r="HV65">
        <v>1.85211</v>
      </c>
      <c r="HW65">
        <v>0</v>
      </c>
      <c r="HX65">
        <v>0</v>
      </c>
      <c r="HY65">
        <v>0</v>
      </c>
      <c r="HZ65">
        <v>0</v>
      </c>
      <c r="IA65" t="s">
        <v>424</v>
      </c>
      <c r="IB65" t="s">
        <v>425</v>
      </c>
      <c r="IC65" t="s">
        <v>426</v>
      </c>
      <c r="ID65" t="s">
        <v>426</v>
      </c>
      <c r="IE65" t="s">
        <v>426</v>
      </c>
      <c r="IF65" t="s">
        <v>426</v>
      </c>
      <c r="IG65">
        <v>0</v>
      </c>
      <c r="IH65">
        <v>100</v>
      </c>
      <c r="II65">
        <v>100</v>
      </c>
      <c r="IJ65">
        <v>0.243</v>
      </c>
      <c r="IK65">
        <v>0.1934</v>
      </c>
      <c r="IL65">
        <v>-0.5440576699997581</v>
      </c>
      <c r="IM65">
        <v>0.001328113201692861</v>
      </c>
      <c r="IN65">
        <v>1.538283238170363E-06</v>
      </c>
      <c r="IO65">
        <v>-5.795655626708063E-10</v>
      </c>
      <c r="IP65">
        <v>-0.05318808840018373</v>
      </c>
      <c r="IQ65">
        <v>-0.004593102289677449</v>
      </c>
      <c r="IR65">
        <v>0.0008253994458280543</v>
      </c>
      <c r="IS65">
        <v>-7.403632370499484E-06</v>
      </c>
      <c r="IT65">
        <v>2</v>
      </c>
      <c r="IU65">
        <v>1985</v>
      </c>
      <c r="IV65">
        <v>1</v>
      </c>
      <c r="IW65">
        <v>27</v>
      </c>
      <c r="IX65">
        <v>2.2</v>
      </c>
      <c r="IY65">
        <v>2.1</v>
      </c>
      <c r="IZ65">
        <v>1.11938</v>
      </c>
      <c r="JA65">
        <v>2.57812</v>
      </c>
      <c r="JB65">
        <v>1.49658</v>
      </c>
      <c r="JC65">
        <v>2.34497</v>
      </c>
      <c r="JD65">
        <v>1.54907</v>
      </c>
      <c r="JE65">
        <v>2.46216</v>
      </c>
      <c r="JF65">
        <v>33.3111</v>
      </c>
      <c r="JG65">
        <v>15.7606</v>
      </c>
      <c r="JH65">
        <v>18</v>
      </c>
      <c r="JI65">
        <v>483.839</v>
      </c>
      <c r="JJ65">
        <v>490.709</v>
      </c>
      <c r="JK65">
        <v>30.6679</v>
      </c>
      <c r="JL65">
        <v>28.477</v>
      </c>
      <c r="JM65">
        <v>29.9998</v>
      </c>
      <c r="JN65">
        <v>28.7101</v>
      </c>
      <c r="JO65">
        <v>28.6994</v>
      </c>
      <c r="JP65">
        <v>22.5146</v>
      </c>
      <c r="JQ65">
        <v>22.8344</v>
      </c>
      <c r="JR65">
        <v>63.8423</v>
      </c>
      <c r="JS65">
        <v>30.6879</v>
      </c>
      <c r="JT65">
        <v>420</v>
      </c>
      <c r="JU65">
        <v>23.5208</v>
      </c>
      <c r="JV65">
        <v>102.203</v>
      </c>
      <c r="JW65">
        <v>91.71259999999999</v>
      </c>
    </row>
    <row r="66" spans="1:283">
      <c r="A66">
        <v>48</v>
      </c>
      <c r="B66">
        <v>1761009886</v>
      </c>
      <c r="C66">
        <v>220</v>
      </c>
      <c r="D66" t="s">
        <v>523</v>
      </c>
      <c r="E66" t="s">
        <v>524</v>
      </c>
      <c r="F66">
        <v>5</v>
      </c>
      <c r="G66" t="s">
        <v>489</v>
      </c>
      <c r="H66">
        <v>1761009878</v>
      </c>
      <c r="I66">
        <f>(J66)/1000</f>
        <v>0</v>
      </c>
      <c r="J66">
        <f>1000*DJ66*AH66*(DF66-DG66)/(100*CY66*(1000-AH66*DF66))</f>
        <v>0</v>
      </c>
      <c r="K66">
        <f>DJ66*AH66*(DE66-DD66*(1000-AH66*DG66)/(1000-AH66*DF66))/(100*CY66)</f>
        <v>0</v>
      </c>
      <c r="L66">
        <f>DD66 - IF(AH66&gt;1, K66*CY66*100.0/(AJ66), 0)</f>
        <v>0</v>
      </c>
      <c r="M66">
        <f>((S66-I66/2)*L66-K66)/(S66+I66/2)</f>
        <v>0</v>
      </c>
      <c r="N66">
        <f>M66*(DK66+DL66)/1000.0</f>
        <v>0</v>
      </c>
      <c r="O66">
        <f>(DD66 - IF(AH66&gt;1, K66*CY66*100.0/(AJ66), 0))*(DK66+DL66)/1000.0</f>
        <v>0</v>
      </c>
      <c r="P66">
        <f>2.0/((1/R66-1/Q66)+SIGN(R66)*SQRT((1/R66-1/Q66)*(1/R66-1/Q66) + 4*CZ66/((CZ66+1)*(CZ66+1))*(2*1/R66*1/Q66-1/Q66*1/Q66)))</f>
        <v>0</v>
      </c>
      <c r="Q66">
        <f>IF(LEFT(DA66,1)&lt;&gt;"0",IF(LEFT(DA66,1)="1",3.0,DB66),$D$5+$E$5*(DR66*DK66/($K$5*1000))+$F$5*(DR66*DK66/($K$5*1000))*MAX(MIN(CY66,$J$5),$I$5)*MAX(MIN(CY66,$J$5),$I$5)+$G$5*MAX(MIN(CY66,$J$5),$I$5)*(DR66*DK66/($K$5*1000))+$H$5*(DR66*DK66/($K$5*1000))*(DR66*DK66/($K$5*1000)))</f>
        <v>0</v>
      </c>
      <c r="R66">
        <f>I66*(1000-(1000*0.61365*exp(17.502*V66/(240.97+V66))/(DK66+DL66)+DF66)/2)/(1000*0.61365*exp(17.502*V66/(240.97+V66))/(DK66+DL66)-DF66)</f>
        <v>0</v>
      </c>
      <c r="S66">
        <f>1/((CZ66+1)/(P66/1.6)+1/(Q66/1.37)) + CZ66/((CZ66+1)/(P66/1.6) + CZ66/(Q66/1.37))</f>
        <v>0</v>
      </c>
      <c r="T66">
        <f>(CU66*CX66)</f>
        <v>0</v>
      </c>
      <c r="U66">
        <f>(DM66+(T66+2*0.95*5.67E-8*(((DM66+$B$9)+273)^4-(DM66+273)^4)-44100*I66)/(1.84*29.3*Q66+8*0.95*5.67E-8*(DM66+273)^3))</f>
        <v>0</v>
      </c>
      <c r="V66">
        <f>($C$9*DN66+$D$9*DO66+$E$9*U66)</f>
        <v>0</v>
      </c>
      <c r="W66">
        <f>0.61365*exp(17.502*V66/(240.97+V66))</f>
        <v>0</v>
      </c>
      <c r="X66">
        <f>(Y66/Z66*100)</f>
        <v>0</v>
      </c>
      <c r="Y66">
        <f>DF66*(DK66+DL66)/1000</f>
        <v>0</v>
      </c>
      <c r="Z66">
        <f>0.61365*exp(17.502*DM66/(240.97+DM66))</f>
        <v>0</v>
      </c>
      <c r="AA66">
        <f>(W66-DF66*(DK66+DL66)/1000)</f>
        <v>0</v>
      </c>
      <c r="AB66">
        <f>(-I66*44100)</f>
        <v>0</v>
      </c>
      <c r="AC66">
        <f>2*29.3*Q66*0.92*(DM66-V66)</f>
        <v>0</v>
      </c>
      <c r="AD66">
        <f>2*0.95*5.67E-8*(((DM66+$B$9)+273)^4-(V66+273)^4)</f>
        <v>0</v>
      </c>
      <c r="AE66">
        <f>T66+AD66+AB66+AC66</f>
        <v>0</v>
      </c>
      <c r="AF66">
        <v>0</v>
      </c>
      <c r="AG66">
        <v>0</v>
      </c>
      <c r="AH66">
        <f>IF(AF66*$H$15&gt;=AJ66,1.0,(AJ66/(AJ66-AF66*$H$15)))</f>
        <v>0</v>
      </c>
      <c r="AI66">
        <f>(AH66-1)*100</f>
        <v>0</v>
      </c>
      <c r="AJ66">
        <f>MAX(0,($B$15+$C$15*DR66)/(1+$D$15*DR66)*DK66/(DM66+273)*$E$15)</f>
        <v>0</v>
      </c>
      <c r="AK66" t="s">
        <v>420</v>
      </c>
      <c r="AL66" t="s">
        <v>420</v>
      </c>
      <c r="AM66">
        <v>0</v>
      </c>
      <c r="AN66">
        <v>0</v>
      </c>
      <c r="AO66">
        <f>1-AM66/AN66</f>
        <v>0</v>
      </c>
      <c r="AP66">
        <v>0</v>
      </c>
      <c r="AQ66" t="s">
        <v>420</v>
      </c>
      <c r="AR66" t="s">
        <v>420</v>
      </c>
      <c r="AS66">
        <v>0</v>
      </c>
      <c r="AT66">
        <v>0</v>
      </c>
      <c r="AU66">
        <f>1-AS66/AT66</f>
        <v>0</v>
      </c>
      <c r="AV66">
        <v>0.5</v>
      </c>
      <c r="AW66">
        <f>CV66</f>
        <v>0</v>
      </c>
      <c r="AX66">
        <f>K66</f>
        <v>0</v>
      </c>
      <c r="AY66">
        <f>AU66*AV66*AW66</f>
        <v>0</v>
      </c>
      <c r="AZ66">
        <f>(AX66-AP66)/AW66</f>
        <v>0</v>
      </c>
      <c r="BA66">
        <f>(AN66-AT66)/AT66</f>
        <v>0</v>
      </c>
      <c r="BB66">
        <f>AM66/(AO66+AM66/AT66)</f>
        <v>0</v>
      </c>
      <c r="BC66" t="s">
        <v>420</v>
      </c>
      <c r="BD66">
        <v>0</v>
      </c>
      <c r="BE66">
        <f>IF(BD66&lt;&gt;0, BD66, BB66)</f>
        <v>0</v>
      </c>
      <c r="BF66">
        <f>1-BE66/AT66</f>
        <v>0</v>
      </c>
      <c r="BG66">
        <f>(AT66-AS66)/(AT66-BE66)</f>
        <v>0</v>
      </c>
      <c r="BH66">
        <f>(AN66-AT66)/(AN66-BE66)</f>
        <v>0</v>
      </c>
      <c r="BI66">
        <f>(AT66-AS66)/(AT66-AM66)</f>
        <v>0</v>
      </c>
      <c r="BJ66">
        <f>(AN66-AT66)/(AN66-AM66)</f>
        <v>0</v>
      </c>
      <c r="BK66">
        <f>(BG66*BE66/AS66)</f>
        <v>0</v>
      </c>
      <c r="BL66">
        <f>(1-BK66)</f>
        <v>0</v>
      </c>
      <c r="CU66">
        <f>$B$13*DS66+$C$13*DT66+$F$13*EE66*(1-EH66)</f>
        <v>0</v>
      </c>
      <c r="CV66">
        <f>CU66*CW66</f>
        <v>0</v>
      </c>
      <c r="CW66">
        <f>($B$13*$D$11+$C$13*$D$11+$F$13*((ER66+EJ66)/MAX(ER66+EJ66+ES66, 0.1)*$I$11+ES66/MAX(ER66+EJ66+ES66, 0.1)*$J$11))/($B$13+$C$13+$F$13)</f>
        <v>0</v>
      </c>
      <c r="CX66">
        <f>($B$13*$K$11+$C$13*$K$11+$F$13*((ER66+EJ66)/MAX(ER66+EJ66+ES66, 0.1)*$P$11+ES66/MAX(ER66+EJ66+ES66, 0.1)*$Q$11))/($B$13+$C$13+$F$13)</f>
        <v>0</v>
      </c>
      <c r="CY66">
        <v>1.65</v>
      </c>
      <c r="CZ66">
        <v>0.5</v>
      </c>
      <c r="DA66" t="s">
        <v>421</v>
      </c>
      <c r="DB66">
        <v>2</v>
      </c>
      <c r="DC66">
        <v>1761009878</v>
      </c>
      <c r="DD66">
        <v>420.6557916666667</v>
      </c>
      <c r="DE66">
        <v>419.8826666666667</v>
      </c>
      <c r="DF66">
        <v>23.45264166666666</v>
      </c>
      <c r="DG66">
        <v>23.47054583333333</v>
      </c>
      <c r="DH66">
        <v>420.412625</v>
      </c>
      <c r="DI66">
        <v>23.25929583333333</v>
      </c>
      <c r="DJ66">
        <v>500.0143333333333</v>
      </c>
      <c r="DK66">
        <v>90.4709125</v>
      </c>
      <c r="DL66">
        <v>0.0357767875</v>
      </c>
      <c r="DM66">
        <v>29.95327083333333</v>
      </c>
      <c r="DN66">
        <v>30.0303875</v>
      </c>
      <c r="DO66">
        <v>999.9</v>
      </c>
      <c r="DP66">
        <v>0</v>
      </c>
      <c r="DQ66">
        <v>0</v>
      </c>
      <c r="DR66">
        <v>10001.92666666667</v>
      </c>
      <c r="DS66">
        <v>0</v>
      </c>
      <c r="DT66">
        <v>0.242856</v>
      </c>
      <c r="DU66">
        <v>0.7731385833333334</v>
      </c>
      <c r="DV66">
        <v>430.7581666666667</v>
      </c>
      <c r="DW66">
        <v>429.974375</v>
      </c>
      <c r="DX66">
        <v>-0.01790905416666667</v>
      </c>
      <c r="DY66">
        <v>419.8826666666667</v>
      </c>
      <c r="DZ66">
        <v>23.47054583333333</v>
      </c>
      <c r="EA66">
        <v>2.121782916666667</v>
      </c>
      <c r="EB66">
        <v>2.123403333333334</v>
      </c>
      <c r="EC66">
        <v>18.38365416666667</v>
      </c>
      <c r="ED66">
        <v>18.3958375</v>
      </c>
      <c r="EE66">
        <v>0.00500078</v>
      </c>
      <c r="EF66">
        <v>0</v>
      </c>
      <c r="EG66">
        <v>0</v>
      </c>
      <c r="EH66">
        <v>0</v>
      </c>
      <c r="EI66">
        <v>210.6958333333333</v>
      </c>
      <c r="EJ66">
        <v>0.00500078</v>
      </c>
      <c r="EK66">
        <v>-18.79166666666667</v>
      </c>
      <c r="EL66">
        <v>-0.8375</v>
      </c>
      <c r="EM66">
        <v>34.973625</v>
      </c>
      <c r="EN66">
        <v>38.11174999999999</v>
      </c>
      <c r="EO66">
        <v>36.80954166666667</v>
      </c>
      <c r="EP66">
        <v>38.07525</v>
      </c>
      <c r="EQ66">
        <v>37.60641666666667</v>
      </c>
      <c r="ER66">
        <v>0</v>
      </c>
      <c r="ES66">
        <v>0</v>
      </c>
      <c r="ET66">
        <v>0</v>
      </c>
      <c r="EU66">
        <v>1761009885.1</v>
      </c>
      <c r="EV66">
        <v>0</v>
      </c>
      <c r="EW66">
        <v>210.996</v>
      </c>
      <c r="EX66">
        <v>-14.08461521675856</v>
      </c>
      <c r="EY66">
        <v>40.83076895759884</v>
      </c>
      <c r="EZ66">
        <v>-18.84</v>
      </c>
      <c r="FA66">
        <v>15</v>
      </c>
      <c r="FB66">
        <v>1761009757.5</v>
      </c>
      <c r="FC66" t="s">
        <v>490</v>
      </c>
      <c r="FD66">
        <v>1761009751.5</v>
      </c>
      <c r="FE66">
        <v>1761009757.5</v>
      </c>
      <c r="FF66">
        <v>2</v>
      </c>
      <c r="FG66">
        <v>-0.219</v>
      </c>
      <c r="FH66">
        <v>-0.008999999999999999</v>
      </c>
      <c r="FI66">
        <v>0.241</v>
      </c>
      <c r="FJ66">
        <v>0.21</v>
      </c>
      <c r="FK66">
        <v>420</v>
      </c>
      <c r="FL66">
        <v>24</v>
      </c>
      <c r="FM66">
        <v>0.48</v>
      </c>
      <c r="FN66">
        <v>0.04</v>
      </c>
      <c r="FO66">
        <v>0.7640365609756098</v>
      </c>
      <c r="FP66">
        <v>0.2262497351916372</v>
      </c>
      <c r="FQ66">
        <v>0.04802609264335114</v>
      </c>
      <c r="FR66">
        <v>1</v>
      </c>
      <c r="FS66">
        <v>212.0411764705882</v>
      </c>
      <c r="FT66">
        <v>-18.17265074249357</v>
      </c>
      <c r="FU66">
        <v>6.590551063590913</v>
      </c>
      <c r="FV66">
        <v>0</v>
      </c>
      <c r="FW66">
        <v>-0.01558639573170732</v>
      </c>
      <c r="FX66">
        <v>-0.03182186236933799</v>
      </c>
      <c r="FY66">
        <v>0.004789673641839153</v>
      </c>
      <c r="FZ66">
        <v>1</v>
      </c>
      <c r="GA66">
        <v>2</v>
      </c>
      <c r="GB66">
        <v>3</v>
      </c>
      <c r="GC66" t="s">
        <v>482</v>
      </c>
      <c r="GD66">
        <v>3.10967</v>
      </c>
      <c r="GE66">
        <v>2.72695</v>
      </c>
      <c r="GF66">
        <v>0.08813410000000001</v>
      </c>
      <c r="GG66">
        <v>0.0880914</v>
      </c>
      <c r="GH66">
        <v>0.106523</v>
      </c>
      <c r="GI66">
        <v>0.107638</v>
      </c>
      <c r="GJ66">
        <v>23906.3</v>
      </c>
      <c r="GK66">
        <v>21728.2</v>
      </c>
      <c r="GL66">
        <v>26777</v>
      </c>
      <c r="GM66">
        <v>24037.1</v>
      </c>
      <c r="GN66">
        <v>38230</v>
      </c>
      <c r="GO66">
        <v>31667.8</v>
      </c>
      <c r="GP66">
        <v>46736.3</v>
      </c>
      <c r="GQ66">
        <v>38029.4</v>
      </c>
      <c r="GR66">
        <v>1.88398</v>
      </c>
      <c r="GS66">
        <v>1.84958</v>
      </c>
      <c r="GT66">
        <v>0.101957</v>
      </c>
      <c r="GU66">
        <v>0</v>
      </c>
      <c r="GV66">
        <v>28.3542</v>
      </c>
      <c r="GW66">
        <v>999.9</v>
      </c>
      <c r="GX66">
        <v>57.5</v>
      </c>
      <c r="GY66">
        <v>30.9</v>
      </c>
      <c r="GZ66">
        <v>28.5101</v>
      </c>
      <c r="HA66">
        <v>61.39</v>
      </c>
      <c r="HB66">
        <v>21.3622</v>
      </c>
      <c r="HC66">
        <v>1</v>
      </c>
      <c r="HD66">
        <v>0.09389740000000001</v>
      </c>
      <c r="HE66">
        <v>-1.3826</v>
      </c>
      <c r="HF66">
        <v>20.3318</v>
      </c>
      <c r="HG66">
        <v>5.21909</v>
      </c>
      <c r="HH66">
        <v>11.98</v>
      </c>
      <c r="HI66">
        <v>4.96435</v>
      </c>
      <c r="HJ66">
        <v>3.27528</v>
      </c>
      <c r="HK66">
        <v>9999</v>
      </c>
      <c r="HL66">
        <v>9999</v>
      </c>
      <c r="HM66">
        <v>9999</v>
      </c>
      <c r="HN66">
        <v>999.9</v>
      </c>
      <c r="HO66">
        <v>1.86371</v>
      </c>
      <c r="HP66">
        <v>1.85975</v>
      </c>
      <c r="HQ66">
        <v>1.85806</v>
      </c>
      <c r="HR66">
        <v>1.85944</v>
      </c>
      <c r="HS66">
        <v>1.85959</v>
      </c>
      <c r="HT66">
        <v>1.85806</v>
      </c>
      <c r="HU66">
        <v>1.85715</v>
      </c>
      <c r="HV66">
        <v>1.8521</v>
      </c>
      <c r="HW66">
        <v>0</v>
      </c>
      <c r="HX66">
        <v>0</v>
      </c>
      <c r="HY66">
        <v>0</v>
      </c>
      <c r="HZ66">
        <v>0</v>
      </c>
      <c r="IA66" t="s">
        <v>424</v>
      </c>
      <c r="IB66" t="s">
        <v>425</v>
      </c>
      <c r="IC66" t="s">
        <v>426</v>
      </c>
      <c r="ID66" t="s">
        <v>426</v>
      </c>
      <c r="IE66" t="s">
        <v>426</v>
      </c>
      <c r="IF66" t="s">
        <v>426</v>
      </c>
      <c r="IG66">
        <v>0</v>
      </c>
      <c r="IH66">
        <v>100</v>
      </c>
      <c r="II66">
        <v>100</v>
      </c>
      <c r="IJ66">
        <v>0.243</v>
      </c>
      <c r="IK66">
        <v>0.1934</v>
      </c>
      <c r="IL66">
        <v>-0.5440576699997581</v>
      </c>
      <c r="IM66">
        <v>0.001328113201692861</v>
      </c>
      <c r="IN66">
        <v>1.538283238170363E-06</v>
      </c>
      <c r="IO66">
        <v>-5.795655626708063E-10</v>
      </c>
      <c r="IP66">
        <v>-0.05318808840018373</v>
      </c>
      <c r="IQ66">
        <v>-0.004593102289677449</v>
      </c>
      <c r="IR66">
        <v>0.0008253994458280543</v>
      </c>
      <c r="IS66">
        <v>-7.403632370499484E-06</v>
      </c>
      <c r="IT66">
        <v>2</v>
      </c>
      <c r="IU66">
        <v>1985</v>
      </c>
      <c r="IV66">
        <v>1</v>
      </c>
      <c r="IW66">
        <v>27</v>
      </c>
      <c r="IX66">
        <v>2.2</v>
      </c>
      <c r="IY66">
        <v>2.1</v>
      </c>
      <c r="IZ66">
        <v>1.11938</v>
      </c>
      <c r="JA66">
        <v>2.57812</v>
      </c>
      <c r="JB66">
        <v>1.49658</v>
      </c>
      <c r="JC66">
        <v>2.34497</v>
      </c>
      <c r="JD66">
        <v>1.54907</v>
      </c>
      <c r="JE66">
        <v>2.46826</v>
      </c>
      <c r="JF66">
        <v>33.2887</v>
      </c>
      <c r="JG66">
        <v>15.7606</v>
      </c>
      <c r="JH66">
        <v>18</v>
      </c>
      <c r="JI66">
        <v>483.815</v>
      </c>
      <c r="JJ66">
        <v>490.78</v>
      </c>
      <c r="JK66">
        <v>30.6695</v>
      </c>
      <c r="JL66">
        <v>28.4758</v>
      </c>
      <c r="JM66">
        <v>29.9998</v>
      </c>
      <c r="JN66">
        <v>28.7089</v>
      </c>
      <c r="JO66">
        <v>28.6981</v>
      </c>
      <c r="JP66">
        <v>22.5152</v>
      </c>
      <c r="JQ66">
        <v>22.8344</v>
      </c>
      <c r="JR66">
        <v>63.8423</v>
      </c>
      <c r="JS66">
        <v>30.6879</v>
      </c>
      <c r="JT66">
        <v>420</v>
      </c>
      <c r="JU66">
        <v>23.5197</v>
      </c>
      <c r="JV66">
        <v>102.203</v>
      </c>
      <c r="JW66">
        <v>91.71259999999999</v>
      </c>
    </row>
    <row r="67" spans="1:283">
      <c r="A67">
        <v>49</v>
      </c>
      <c r="B67">
        <v>1761009888</v>
      </c>
      <c r="C67">
        <v>222</v>
      </c>
      <c r="D67" t="s">
        <v>525</v>
      </c>
      <c r="E67" t="s">
        <v>526</v>
      </c>
      <c r="F67">
        <v>5</v>
      </c>
      <c r="G67" t="s">
        <v>489</v>
      </c>
      <c r="H67">
        <v>1761009880</v>
      </c>
      <c r="I67">
        <f>(J67)/1000</f>
        <v>0</v>
      </c>
      <c r="J67">
        <f>1000*DJ67*AH67*(DF67-DG67)/(100*CY67*(1000-AH67*DF67))</f>
        <v>0</v>
      </c>
      <c r="K67">
        <f>DJ67*AH67*(DE67-DD67*(1000-AH67*DG67)/(1000-AH67*DF67))/(100*CY67)</f>
        <v>0</v>
      </c>
      <c r="L67">
        <f>DD67 - IF(AH67&gt;1, K67*CY67*100.0/(AJ67), 0)</f>
        <v>0</v>
      </c>
      <c r="M67">
        <f>((S67-I67/2)*L67-K67)/(S67+I67/2)</f>
        <v>0</v>
      </c>
      <c r="N67">
        <f>M67*(DK67+DL67)/1000.0</f>
        <v>0</v>
      </c>
      <c r="O67">
        <f>(DD67 - IF(AH67&gt;1, K67*CY67*100.0/(AJ67), 0))*(DK67+DL67)/1000.0</f>
        <v>0</v>
      </c>
      <c r="P67">
        <f>2.0/((1/R67-1/Q67)+SIGN(R67)*SQRT((1/R67-1/Q67)*(1/R67-1/Q67) + 4*CZ67/((CZ67+1)*(CZ67+1))*(2*1/R67*1/Q67-1/Q67*1/Q67)))</f>
        <v>0</v>
      </c>
      <c r="Q67">
        <f>IF(LEFT(DA67,1)&lt;&gt;"0",IF(LEFT(DA67,1)="1",3.0,DB67),$D$5+$E$5*(DR67*DK67/($K$5*1000))+$F$5*(DR67*DK67/($K$5*1000))*MAX(MIN(CY67,$J$5),$I$5)*MAX(MIN(CY67,$J$5),$I$5)+$G$5*MAX(MIN(CY67,$J$5),$I$5)*(DR67*DK67/($K$5*1000))+$H$5*(DR67*DK67/($K$5*1000))*(DR67*DK67/($K$5*1000)))</f>
        <v>0</v>
      </c>
      <c r="R67">
        <f>I67*(1000-(1000*0.61365*exp(17.502*V67/(240.97+V67))/(DK67+DL67)+DF67)/2)/(1000*0.61365*exp(17.502*V67/(240.97+V67))/(DK67+DL67)-DF67)</f>
        <v>0</v>
      </c>
      <c r="S67">
        <f>1/((CZ67+1)/(P67/1.6)+1/(Q67/1.37)) + CZ67/((CZ67+1)/(P67/1.6) + CZ67/(Q67/1.37))</f>
        <v>0</v>
      </c>
      <c r="T67">
        <f>(CU67*CX67)</f>
        <v>0</v>
      </c>
      <c r="U67">
        <f>(DM67+(T67+2*0.95*5.67E-8*(((DM67+$B$9)+273)^4-(DM67+273)^4)-44100*I67)/(1.84*29.3*Q67+8*0.95*5.67E-8*(DM67+273)^3))</f>
        <v>0</v>
      </c>
      <c r="V67">
        <f>($C$9*DN67+$D$9*DO67+$E$9*U67)</f>
        <v>0</v>
      </c>
      <c r="W67">
        <f>0.61365*exp(17.502*V67/(240.97+V67))</f>
        <v>0</v>
      </c>
      <c r="X67">
        <f>(Y67/Z67*100)</f>
        <v>0</v>
      </c>
      <c r="Y67">
        <f>DF67*(DK67+DL67)/1000</f>
        <v>0</v>
      </c>
      <c r="Z67">
        <f>0.61365*exp(17.502*DM67/(240.97+DM67))</f>
        <v>0</v>
      </c>
      <c r="AA67">
        <f>(W67-DF67*(DK67+DL67)/1000)</f>
        <v>0</v>
      </c>
      <c r="AB67">
        <f>(-I67*44100)</f>
        <v>0</v>
      </c>
      <c r="AC67">
        <f>2*29.3*Q67*0.92*(DM67-V67)</f>
        <v>0</v>
      </c>
      <c r="AD67">
        <f>2*0.95*5.67E-8*(((DM67+$B$9)+273)^4-(V67+273)^4)</f>
        <v>0</v>
      </c>
      <c r="AE67">
        <f>T67+AD67+AB67+AC67</f>
        <v>0</v>
      </c>
      <c r="AF67">
        <v>0</v>
      </c>
      <c r="AG67">
        <v>0</v>
      </c>
      <c r="AH67">
        <f>IF(AF67*$H$15&gt;=AJ67,1.0,(AJ67/(AJ67-AF67*$H$15)))</f>
        <v>0</v>
      </c>
      <c r="AI67">
        <f>(AH67-1)*100</f>
        <v>0</v>
      </c>
      <c r="AJ67">
        <f>MAX(0,($B$15+$C$15*DR67)/(1+$D$15*DR67)*DK67/(DM67+273)*$E$15)</f>
        <v>0</v>
      </c>
      <c r="AK67" t="s">
        <v>420</v>
      </c>
      <c r="AL67" t="s">
        <v>420</v>
      </c>
      <c r="AM67">
        <v>0</v>
      </c>
      <c r="AN67">
        <v>0</v>
      </c>
      <c r="AO67">
        <f>1-AM67/AN67</f>
        <v>0</v>
      </c>
      <c r="AP67">
        <v>0</v>
      </c>
      <c r="AQ67" t="s">
        <v>420</v>
      </c>
      <c r="AR67" t="s">
        <v>420</v>
      </c>
      <c r="AS67">
        <v>0</v>
      </c>
      <c r="AT67">
        <v>0</v>
      </c>
      <c r="AU67">
        <f>1-AS67/AT67</f>
        <v>0</v>
      </c>
      <c r="AV67">
        <v>0.5</v>
      </c>
      <c r="AW67">
        <f>CV67</f>
        <v>0</v>
      </c>
      <c r="AX67">
        <f>K67</f>
        <v>0</v>
      </c>
      <c r="AY67">
        <f>AU67*AV67*AW67</f>
        <v>0</v>
      </c>
      <c r="AZ67">
        <f>(AX67-AP67)/AW67</f>
        <v>0</v>
      </c>
      <c r="BA67">
        <f>(AN67-AT67)/AT67</f>
        <v>0</v>
      </c>
      <c r="BB67">
        <f>AM67/(AO67+AM67/AT67)</f>
        <v>0</v>
      </c>
      <c r="BC67" t="s">
        <v>420</v>
      </c>
      <c r="BD67">
        <v>0</v>
      </c>
      <c r="BE67">
        <f>IF(BD67&lt;&gt;0, BD67, BB67)</f>
        <v>0</v>
      </c>
      <c r="BF67">
        <f>1-BE67/AT67</f>
        <v>0</v>
      </c>
      <c r="BG67">
        <f>(AT67-AS67)/(AT67-BE67)</f>
        <v>0</v>
      </c>
      <c r="BH67">
        <f>(AN67-AT67)/(AN67-BE67)</f>
        <v>0</v>
      </c>
      <c r="BI67">
        <f>(AT67-AS67)/(AT67-AM67)</f>
        <v>0</v>
      </c>
      <c r="BJ67">
        <f>(AN67-AT67)/(AN67-AM67)</f>
        <v>0</v>
      </c>
      <c r="BK67">
        <f>(BG67*BE67/AS67)</f>
        <v>0</v>
      </c>
      <c r="BL67">
        <f>(1-BK67)</f>
        <v>0</v>
      </c>
      <c r="CU67">
        <f>$B$13*DS67+$C$13*DT67+$F$13*EE67*(1-EH67)</f>
        <v>0</v>
      </c>
      <c r="CV67">
        <f>CU67*CW67</f>
        <v>0</v>
      </c>
      <c r="CW67">
        <f>($B$13*$D$11+$C$13*$D$11+$F$13*((ER67+EJ67)/MAX(ER67+EJ67+ES67, 0.1)*$I$11+ES67/MAX(ER67+EJ67+ES67, 0.1)*$J$11))/($B$13+$C$13+$F$13)</f>
        <v>0</v>
      </c>
      <c r="CX67">
        <f>($B$13*$K$11+$C$13*$K$11+$F$13*((ER67+EJ67)/MAX(ER67+EJ67+ES67, 0.1)*$P$11+ES67/MAX(ER67+EJ67+ES67, 0.1)*$Q$11))/($B$13+$C$13+$F$13)</f>
        <v>0</v>
      </c>
      <c r="CY67">
        <v>1.65</v>
      </c>
      <c r="CZ67">
        <v>0.5</v>
      </c>
      <c r="DA67" t="s">
        <v>421</v>
      </c>
      <c r="DB67">
        <v>2</v>
      </c>
      <c r="DC67">
        <v>1761009880</v>
      </c>
      <c r="DD67">
        <v>420.6610833333334</v>
      </c>
      <c r="DE67">
        <v>419.8842083333334</v>
      </c>
      <c r="DF67">
        <v>23.45262083333333</v>
      </c>
      <c r="DG67">
        <v>23.47044583333333</v>
      </c>
      <c r="DH67">
        <v>420.4179166666667</v>
      </c>
      <c r="DI67">
        <v>23.259275</v>
      </c>
      <c r="DJ67">
        <v>499.9764166666667</v>
      </c>
      <c r="DK67">
        <v>90.47112499999999</v>
      </c>
      <c r="DL67">
        <v>0.03579805</v>
      </c>
      <c r="DM67">
        <v>29.94810416666667</v>
      </c>
      <c r="DN67">
        <v>30.02427083333333</v>
      </c>
      <c r="DO67">
        <v>999.9</v>
      </c>
      <c r="DP67">
        <v>0</v>
      </c>
      <c r="DQ67">
        <v>0</v>
      </c>
      <c r="DR67">
        <v>9997.500833333334</v>
      </c>
      <c r="DS67">
        <v>0</v>
      </c>
      <c r="DT67">
        <v>0.242856</v>
      </c>
      <c r="DU67">
        <v>0.7768032500000001</v>
      </c>
      <c r="DV67">
        <v>430.7635416666667</v>
      </c>
      <c r="DW67">
        <v>429.9759999999999</v>
      </c>
      <c r="DX67">
        <v>-0.01783371666666667</v>
      </c>
      <c r="DY67">
        <v>419.8842083333334</v>
      </c>
      <c r="DZ67">
        <v>23.47044583333333</v>
      </c>
      <c r="EA67">
        <v>2.121785833333333</v>
      </c>
      <c r="EB67">
        <v>2.1234</v>
      </c>
      <c r="EC67">
        <v>18.38367916666667</v>
      </c>
      <c r="ED67">
        <v>18.3958125</v>
      </c>
      <c r="EE67">
        <v>0.00500078</v>
      </c>
      <c r="EF67">
        <v>0</v>
      </c>
      <c r="EG67">
        <v>0</v>
      </c>
      <c r="EH67">
        <v>0</v>
      </c>
      <c r="EI67">
        <v>210.275</v>
      </c>
      <c r="EJ67">
        <v>0.00500078</v>
      </c>
      <c r="EK67">
        <v>-17.95</v>
      </c>
      <c r="EL67">
        <v>-0.4375</v>
      </c>
      <c r="EM67">
        <v>34.98929166666667</v>
      </c>
      <c r="EN67">
        <v>38.15862499999999</v>
      </c>
      <c r="EO67">
        <v>36.799125</v>
      </c>
      <c r="EP67">
        <v>38.12995833333333</v>
      </c>
      <c r="EQ67">
        <v>37.66629166666667</v>
      </c>
      <c r="ER67">
        <v>0</v>
      </c>
      <c r="ES67">
        <v>0</v>
      </c>
      <c r="ET67">
        <v>0</v>
      </c>
      <c r="EU67">
        <v>1761009886.9</v>
      </c>
      <c r="EV67">
        <v>0</v>
      </c>
      <c r="EW67">
        <v>211.0769230769231</v>
      </c>
      <c r="EX67">
        <v>2.570940473324071</v>
      </c>
      <c r="EY67">
        <v>35.78119629724694</v>
      </c>
      <c r="EZ67">
        <v>-18.32307692307693</v>
      </c>
      <c r="FA67">
        <v>15</v>
      </c>
      <c r="FB67">
        <v>1761009757.5</v>
      </c>
      <c r="FC67" t="s">
        <v>490</v>
      </c>
      <c r="FD67">
        <v>1761009751.5</v>
      </c>
      <c r="FE67">
        <v>1761009757.5</v>
      </c>
      <c r="FF67">
        <v>2</v>
      </c>
      <c r="FG67">
        <v>-0.219</v>
      </c>
      <c r="FH67">
        <v>-0.008999999999999999</v>
      </c>
      <c r="FI67">
        <v>0.241</v>
      </c>
      <c r="FJ67">
        <v>0.21</v>
      </c>
      <c r="FK67">
        <v>420</v>
      </c>
      <c r="FL67">
        <v>24</v>
      </c>
      <c r="FM67">
        <v>0.48</v>
      </c>
      <c r="FN67">
        <v>0.04</v>
      </c>
      <c r="FO67">
        <v>0.76804885</v>
      </c>
      <c r="FP67">
        <v>0.2247925328330195</v>
      </c>
      <c r="FQ67">
        <v>0.04851564035058695</v>
      </c>
      <c r="FR67">
        <v>1</v>
      </c>
      <c r="FS67">
        <v>212.4235294117647</v>
      </c>
      <c r="FT67">
        <v>-21.64705866956195</v>
      </c>
      <c r="FU67">
        <v>6.270475112101785</v>
      </c>
      <c r="FV67">
        <v>0</v>
      </c>
      <c r="FW67">
        <v>-0.016938743</v>
      </c>
      <c r="FX67">
        <v>-0.01201883009380859</v>
      </c>
      <c r="FY67">
        <v>0.002577372567044974</v>
      </c>
      <c r="FZ67">
        <v>1</v>
      </c>
      <c r="GA67">
        <v>2</v>
      </c>
      <c r="GB67">
        <v>3</v>
      </c>
      <c r="GC67" t="s">
        <v>482</v>
      </c>
      <c r="GD67">
        <v>3.10949</v>
      </c>
      <c r="GE67">
        <v>2.72772</v>
      </c>
      <c r="GF67">
        <v>0.08813120000000001</v>
      </c>
      <c r="GG67">
        <v>0.0880949</v>
      </c>
      <c r="GH67">
        <v>0.106531</v>
      </c>
      <c r="GI67">
        <v>0.107632</v>
      </c>
      <c r="GJ67">
        <v>23906.4</v>
      </c>
      <c r="GK67">
        <v>21728</v>
      </c>
      <c r="GL67">
        <v>26777</v>
      </c>
      <c r="GM67">
        <v>24037</v>
      </c>
      <c r="GN67">
        <v>38229.7</v>
      </c>
      <c r="GO67">
        <v>31667.8</v>
      </c>
      <c r="GP67">
        <v>46736.4</v>
      </c>
      <c r="GQ67">
        <v>38029.1</v>
      </c>
      <c r="GR67">
        <v>1.88363</v>
      </c>
      <c r="GS67">
        <v>1.84973</v>
      </c>
      <c r="GT67">
        <v>0.101302</v>
      </c>
      <c r="GU67">
        <v>0</v>
      </c>
      <c r="GV67">
        <v>28.3555</v>
      </c>
      <c r="GW67">
        <v>999.9</v>
      </c>
      <c r="GX67">
        <v>57.5</v>
      </c>
      <c r="GY67">
        <v>30.9</v>
      </c>
      <c r="GZ67">
        <v>28.506</v>
      </c>
      <c r="HA67">
        <v>61.43</v>
      </c>
      <c r="HB67">
        <v>21.1899</v>
      </c>
      <c r="HC67">
        <v>1</v>
      </c>
      <c r="HD67">
        <v>0.0939482</v>
      </c>
      <c r="HE67">
        <v>-1.38231</v>
      </c>
      <c r="HF67">
        <v>20.3323</v>
      </c>
      <c r="HG67">
        <v>5.22208</v>
      </c>
      <c r="HH67">
        <v>11.98</v>
      </c>
      <c r="HI67">
        <v>4.96505</v>
      </c>
      <c r="HJ67">
        <v>3.27595</v>
      </c>
      <c r="HK67">
        <v>9999</v>
      </c>
      <c r="HL67">
        <v>9999</v>
      </c>
      <c r="HM67">
        <v>9999</v>
      </c>
      <c r="HN67">
        <v>999.9</v>
      </c>
      <c r="HO67">
        <v>1.86371</v>
      </c>
      <c r="HP67">
        <v>1.85975</v>
      </c>
      <c r="HQ67">
        <v>1.85806</v>
      </c>
      <c r="HR67">
        <v>1.85944</v>
      </c>
      <c r="HS67">
        <v>1.85959</v>
      </c>
      <c r="HT67">
        <v>1.85807</v>
      </c>
      <c r="HU67">
        <v>1.85715</v>
      </c>
      <c r="HV67">
        <v>1.8521</v>
      </c>
      <c r="HW67">
        <v>0</v>
      </c>
      <c r="HX67">
        <v>0</v>
      </c>
      <c r="HY67">
        <v>0</v>
      </c>
      <c r="HZ67">
        <v>0</v>
      </c>
      <c r="IA67" t="s">
        <v>424</v>
      </c>
      <c r="IB67" t="s">
        <v>425</v>
      </c>
      <c r="IC67" t="s">
        <v>426</v>
      </c>
      <c r="ID67" t="s">
        <v>426</v>
      </c>
      <c r="IE67" t="s">
        <v>426</v>
      </c>
      <c r="IF67" t="s">
        <v>426</v>
      </c>
      <c r="IG67">
        <v>0</v>
      </c>
      <c r="IH67">
        <v>100</v>
      </c>
      <c r="II67">
        <v>100</v>
      </c>
      <c r="IJ67">
        <v>0.243</v>
      </c>
      <c r="IK67">
        <v>0.1934</v>
      </c>
      <c r="IL67">
        <v>-0.5440576699997581</v>
      </c>
      <c r="IM67">
        <v>0.001328113201692861</v>
      </c>
      <c r="IN67">
        <v>1.538283238170363E-06</v>
      </c>
      <c r="IO67">
        <v>-5.795655626708063E-10</v>
      </c>
      <c r="IP67">
        <v>-0.05318808840018373</v>
      </c>
      <c r="IQ67">
        <v>-0.004593102289677449</v>
      </c>
      <c r="IR67">
        <v>0.0008253994458280543</v>
      </c>
      <c r="IS67">
        <v>-7.403632370499484E-06</v>
      </c>
      <c r="IT67">
        <v>2</v>
      </c>
      <c r="IU67">
        <v>1985</v>
      </c>
      <c r="IV67">
        <v>1</v>
      </c>
      <c r="IW67">
        <v>27</v>
      </c>
      <c r="IX67">
        <v>2.3</v>
      </c>
      <c r="IY67">
        <v>2.2</v>
      </c>
      <c r="IZ67">
        <v>1.12061</v>
      </c>
      <c r="JA67">
        <v>2.58179</v>
      </c>
      <c r="JB67">
        <v>1.49658</v>
      </c>
      <c r="JC67">
        <v>2.34497</v>
      </c>
      <c r="JD67">
        <v>1.54907</v>
      </c>
      <c r="JE67">
        <v>2.45728</v>
      </c>
      <c r="JF67">
        <v>33.3111</v>
      </c>
      <c r="JG67">
        <v>15.7606</v>
      </c>
      <c r="JH67">
        <v>18</v>
      </c>
      <c r="JI67">
        <v>483.603</v>
      </c>
      <c r="JJ67">
        <v>490.874</v>
      </c>
      <c r="JK67">
        <v>30.6704</v>
      </c>
      <c r="JL67">
        <v>28.4754</v>
      </c>
      <c r="JM67">
        <v>29.9999</v>
      </c>
      <c r="JN67">
        <v>28.7079</v>
      </c>
      <c r="JO67">
        <v>28.6975</v>
      </c>
      <c r="JP67">
        <v>22.5183</v>
      </c>
      <c r="JQ67">
        <v>22.8344</v>
      </c>
      <c r="JR67">
        <v>63.8423</v>
      </c>
      <c r="JS67">
        <v>30.6879</v>
      </c>
      <c r="JT67">
        <v>420</v>
      </c>
      <c r="JU67">
        <v>23.5192</v>
      </c>
      <c r="JV67">
        <v>102.203</v>
      </c>
      <c r="JW67">
        <v>91.71210000000001</v>
      </c>
    </row>
    <row r="68" spans="1:283">
      <c r="A68">
        <v>50</v>
      </c>
      <c r="B68">
        <v>1761009890</v>
      </c>
      <c r="C68">
        <v>224</v>
      </c>
      <c r="D68" t="s">
        <v>527</v>
      </c>
      <c r="E68" t="s">
        <v>528</v>
      </c>
      <c r="F68">
        <v>5</v>
      </c>
      <c r="G68" t="s">
        <v>489</v>
      </c>
      <c r="H68">
        <v>1761009882</v>
      </c>
      <c r="I68">
        <f>(J68)/1000</f>
        <v>0</v>
      </c>
      <c r="J68">
        <f>1000*DJ68*AH68*(DF68-DG68)/(100*CY68*(1000-AH68*DF68))</f>
        <v>0</v>
      </c>
      <c r="K68">
        <f>DJ68*AH68*(DE68-DD68*(1000-AH68*DG68)/(1000-AH68*DF68))/(100*CY68)</f>
        <v>0</v>
      </c>
      <c r="L68">
        <f>DD68 - IF(AH68&gt;1, K68*CY68*100.0/(AJ68), 0)</f>
        <v>0</v>
      </c>
      <c r="M68">
        <f>((S68-I68/2)*L68-K68)/(S68+I68/2)</f>
        <v>0</v>
      </c>
      <c r="N68">
        <f>M68*(DK68+DL68)/1000.0</f>
        <v>0</v>
      </c>
      <c r="O68">
        <f>(DD68 - IF(AH68&gt;1, K68*CY68*100.0/(AJ68), 0))*(DK68+DL68)/1000.0</f>
        <v>0</v>
      </c>
      <c r="P68">
        <f>2.0/((1/R68-1/Q68)+SIGN(R68)*SQRT((1/R68-1/Q68)*(1/R68-1/Q68) + 4*CZ68/((CZ68+1)*(CZ68+1))*(2*1/R68*1/Q68-1/Q68*1/Q68)))</f>
        <v>0</v>
      </c>
      <c r="Q68">
        <f>IF(LEFT(DA68,1)&lt;&gt;"0",IF(LEFT(DA68,1)="1",3.0,DB68),$D$5+$E$5*(DR68*DK68/($K$5*1000))+$F$5*(DR68*DK68/($K$5*1000))*MAX(MIN(CY68,$J$5),$I$5)*MAX(MIN(CY68,$J$5),$I$5)+$G$5*MAX(MIN(CY68,$J$5),$I$5)*(DR68*DK68/($K$5*1000))+$H$5*(DR68*DK68/($K$5*1000))*(DR68*DK68/($K$5*1000)))</f>
        <v>0</v>
      </c>
      <c r="R68">
        <f>I68*(1000-(1000*0.61365*exp(17.502*V68/(240.97+V68))/(DK68+DL68)+DF68)/2)/(1000*0.61365*exp(17.502*V68/(240.97+V68))/(DK68+DL68)-DF68)</f>
        <v>0</v>
      </c>
      <c r="S68">
        <f>1/((CZ68+1)/(P68/1.6)+1/(Q68/1.37)) + CZ68/((CZ68+1)/(P68/1.6) + CZ68/(Q68/1.37))</f>
        <v>0</v>
      </c>
      <c r="T68">
        <f>(CU68*CX68)</f>
        <v>0</v>
      </c>
      <c r="U68">
        <f>(DM68+(T68+2*0.95*5.67E-8*(((DM68+$B$9)+273)^4-(DM68+273)^4)-44100*I68)/(1.84*29.3*Q68+8*0.95*5.67E-8*(DM68+273)^3))</f>
        <v>0</v>
      </c>
      <c r="V68">
        <f>($C$9*DN68+$D$9*DO68+$E$9*U68)</f>
        <v>0</v>
      </c>
      <c r="W68">
        <f>0.61365*exp(17.502*V68/(240.97+V68))</f>
        <v>0</v>
      </c>
      <c r="X68">
        <f>(Y68/Z68*100)</f>
        <v>0</v>
      </c>
      <c r="Y68">
        <f>DF68*(DK68+DL68)/1000</f>
        <v>0</v>
      </c>
      <c r="Z68">
        <f>0.61365*exp(17.502*DM68/(240.97+DM68))</f>
        <v>0</v>
      </c>
      <c r="AA68">
        <f>(W68-DF68*(DK68+DL68)/1000)</f>
        <v>0</v>
      </c>
      <c r="AB68">
        <f>(-I68*44100)</f>
        <v>0</v>
      </c>
      <c r="AC68">
        <f>2*29.3*Q68*0.92*(DM68-V68)</f>
        <v>0</v>
      </c>
      <c r="AD68">
        <f>2*0.95*5.67E-8*(((DM68+$B$9)+273)^4-(V68+273)^4)</f>
        <v>0</v>
      </c>
      <c r="AE68">
        <f>T68+AD68+AB68+AC68</f>
        <v>0</v>
      </c>
      <c r="AF68">
        <v>0</v>
      </c>
      <c r="AG68">
        <v>0</v>
      </c>
      <c r="AH68">
        <f>IF(AF68*$H$15&gt;=AJ68,1.0,(AJ68/(AJ68-AF68*$H$15)))</f>
        <v>0</v>
      </c>
      <c r="AI68">
        <f>(AH68-1)*100</f>
        <v>0</v>
      </c>
      <c r="AJ68">
        <f>MAX(0,($B$15+$C$15*DR68)/(1+$D$15*DR68)*DK68/(DM68+273)*$E$15)</f>
        <v>0</v>
      </c>
      <c r="AK68" t="s">
        <v>420</v>
      </c>
      <c r="AL68" t="s">
        <v>420</v>
      </c>
      <c r="AM68">
        <v>0</v>
      </c>
      <c r="AN68">
        <v>0</v>
      </c>
      <c r="AO68">
        <f>1-AM68/AN68</f>
        <v>0</v>
      </c>
      <c r="AP68">
        <v>0</v>
      </c>
      <c r="AQ68" t="s">
        <v>420</v>
      </c>
      <c r="AR68" t="s">
        <v>420</v>
      </c>
      <c r="AS68">
        <v>0</v>
      </c>
      <c r="AT68">
        <v>0</v>
      </c>
      <c r="AU68">
        <f>1-AS68/AT68</f>
        <v>0</v>
      </c>
      <c r="AV68">
        <v>0.5</v>
      </c>
      <c r="AW68">
        <f>CV68</f>
        <v>0</v>
      </c>
      <c r="AX68">
        <f>K68</f>
        <v>0</v>
      </c>
      <c r="AY68">
        <f>AU68*AV68*AW68</f>
        <v>0</v>
      </c>
      <c r="AZ68">
        <f>(AX68-AP68)/AW68</f>
        <v>0</v>
      </c>
      <c r="BA68">
        <f>(AN68-AT68)/AT68</f>
        <v>0</v>
      </c>
      <c r="BB68">
        <f>AM68/(AO68+AM68/AT68)</f>
        <v>0</v>
      </c>
      <c r="BC68" t="s">
        <v>420</v>
      </c>
      <c r="BD68">
        <v>0</v>
      </c>
      <c r="BE68">
        <f>IF(BD68&lt;&gt;0, BD68, BB68)</f>
        <v>0</v>
      </c>
      <c r="BF68">
        <f>1-BE68/AT68</f>
        <v>0</v>
      </c>
      <c r="BG68">
        <f>(AT68-AS68)/(AT68-BE68)</f>
        <v>0</v>
      </c>
      <c r="BH68">
        <f>(AN68-AT68)/(AN68-BE68)</f>
        <v>0</v>
      </c>
      <c r="BI68">
        <f>(AT68-AS68)/(AT68-AM68)</f>
        <v>0</v>
      </c>
      <c r="BJ68">
        <f>(AN68-AT68)/(AN68-AM68)</f>
        <v>0</v>
      </c>
      <c r="BK68">
        <f>(BG68*BE68/AS68)</f>
        <v>0</v>
      </c>
      <c r="BL68">
        <f>(1-BK68)</f>
        <v>0</v>
      </c>
      <c r="CU68">
        <f>$B$13*DS68+$C$13*DT68+$F$13*EE68*(1-EH68)</f>
        <v>0</v>
      </c>
      <c r="CV68">
        <f>CU68*CW68</f>
        <v>0</v>
      </c>
      <c r="CW68">
        <f>($B$13*$D$11+$C$13*$D$11+$F$13*((ER68+EJ68)/MAX(ER68+EJ68+ES68, 0.1)*$I$11+ES68/MAX(ER68+EJ68+ES68, 0.1)*$J$11))/($B$13+$C$13+$F$13)</f>
        <v>0</v>
      </c>
      <c r="CX68">
        <f>($B$13*$K$11+$C$13*$K$11+$F$13*((ER68+EJ68)/MAX(ER68+EJ68+ES68, 0.1)*$P$11+ES68/MAX(ER68+EJ68+ES68, 0.1)*$Q$11))/($B$13+$C$13+$F$13)</f>
        <v>0</v>
      </c>
      <c r="CY68">
        <v>1.65</v>
      </c>
      <c r="CZ68">
        <v>0.5</v>
      </c>
      <c r="DA68" t="s">
        <v>421</v>
      </c>
      <c r="DB68">
        <v>2</v>
      </c>
      <c r="DC68">
        <v>1761009882</v>
      </c>
      <c r="DD68">
        <v>420.6685416666666</v>
      </c>
      <c r="DE68">
        <v>419.8895833333333</v>
      </c>
      <c r="DF68">
        <v>23.45302916666666</v>
      </c>
      <c r="DG68">
        <v>23.47016666666667</v>
      </c>
      <c r="DH68">
        <v>420.425375</v>
      </c>
      <c r="DI68">
        <v>23.25967916666666</v>
      </c>
      <c r="DJ68">
        <v>499.9725833333334</v>
      </c>
      <c r="DK68">
        <v>90.47145833333332</v>
      </c>
      <c r="DL68">
        <v>0.035818825</v>
      </c>
      <c r="DM68">
        <v>29.94344583333333</v>
      </c>
      <c r="DN68">
        <v>30.01880416666667</v>
      </c>
      <c r="DO68">
        <v>999.9</v>
      </c>
      <c r="DP68">
        <v>0</v>
      </c>
      <c r="DQ68">
        <v>0</v>
      </c>
      <c r="DR68">
        <v>9998.829166666666</v>
      </c>
      <c r="DS68">
        <v>0</v>
      </c>
      <c r="DT68">
        <v>0.242856</v>
      </c>
      <c r="DU68">
        <v>0.7788466249999999</v>
      </c>
      <c r="DV68">
        <v>430.7713333333334</v>
      </c>
      <c r="DW68">
        <v>429.9814166666667</v>
      </c>
      <c r="DX68">
        <v>-0.01714015833333333</v>
      </c>
      <c r="DY68">
        <v>419.8895833333333</v>
      </c>
      <c r="DZ68">
        <v>23.47016666666667</v>
      </c>
      <c r="EA68">
        <v>2.12183</v>
      </c>
      <c r="EB68">
        <v>2.123382083333333</v>
      </c>
      <c r="EC68">
        <v>18.38401666666667</v>
      </c>
      <c r="ED68">
        <v>18.395675</v>
      </c>
      <c r="EE68">
        <v>0.00500078</v>
      </c>
      <c r="EF68">
        <v>0</v>
      </c>
      <c r="EG68">
        <v>0</v>
      </c>
      <c r="EH68">
        <v>0</v>
      </c>
      <c r="EI68">
        <v>210.6125</v>
      </c>
      <c r="EJ68">
        <v>0.00500078</v>
      </c>
      <c r="EK68">
        <v>-17.76666666666667</v>
      </c>
      <c r="EL68">
        <v>-0.325</v>
      </c>
      <c r="EM68">
        <v>35.01270833333333</v>
      </c>
      <c r="EN68">
        <v>38.21591666666666</v>
      </c>
      <c r="EO68">
        <v>36.83041666666666</v>
      </c>
      <c r="EP68">
        <v>38.20025</v>
      </c>
      <c r="EQ68">
        <v>37.72095833333333</v>
      </c>
      <c r="ER68">
        <v>0</v>
      </c>
      <c r="ES68">
        <v>0</v>
      </c>
      <c r="ET68">
        <v>0</v>
      </c>
      <c r="EU68">
        <v>1761009888.7</v>
      </c>
      <c r="EV68">
        <v>0</v>
      </c>
      <c r="EW68">
        <v>211.636</v>
      </c>
      <c r="EX68">
        <v>6.007692618248233</v>
      </c>
      <c r="EY68">
        <v>16.32307659357019</v>
      </c>
      <c r="EZ68">
        <v>-17.94</v>
      </c>
      <c r="FA68">
        <v>15</v>
      </c>
      <c r="FB68">
        <v>1761009757.5</v>
      </c>
      <c r="FC68" t="s">
        <v>490</v>
      </c>
      <c r="FD68">
        <v>1761009751.5</v>
      </c>
      <c r="FE68">
        <v>1761009757.5</v>
      </c>
      <c r="FF68">
        <v>2</v>
      </c>
      <c r="FG68">
        <v>-0.219</v>
      </c>
      <c r="FH68">
        <v>-0.008999999999999999</v>
      </c>
      <c r="FI68">
        <v>0.241</v>
      </c>
      <c r="FJ68">
        <v>0.21</v>
      </c>
      <c r="FK68">
        <v>420</v>
      </c>
      <c r="FL68">
        <v>24</v>
      </c>
      <c r="FM68">
        <v>0.48</v>
      </c>
      <c r="FN68">
        <v>0.04</v>
      </c>
      <c r="FO68">
        <v>0.7701646585365853</v>
      </c>
      <c r="FP68">
        <v>0.1357483693379796</v>
      </c>
      <c r="FQ68">
        <v>0.04702493264455428</v>
      </c>
      <c r="FR68">
        <v>1</v>
      </c>
      <c r="FS68">
        <v>212.0558823529412</v>
      </c>
      <c r="FT68">
        <v>-3.194805061388989</v>
      </c>
      <c r="FU68">
        <v>5.82687441068742</v>
      </c>
      <c r="FV68">
        <v>0</v>
      </c>
      <c r="FW68">
        <v>-0.01724304634146341</v>
      </c>
      <c r="FX68">
        <v>0.006384355400696818</v>
      </c>
      <c r="FY68">
        <v>0.001718556873048212</v>
      </c>
      <c r="FZ68">
        <v>1</v>
      </c>
      <c r="GA68">
        <v>2</v>
      </c>
      <c r="GB68">
        <v>3</v>
      </c>
      <c r="GC68" t="s">
        <v>482</v>
      </c>
      <c r="GD68">
        <v>3.10968</v>
      </c>
      <c r="GE68">
        <v>2.72766</v>
      </c>
      <c r="GF68">
        <v>0.08813509999999999</v>
      </c>
      <c r="GG68">
        <v>0.0880939</v>
      </c>
      <c r="GH68">
        <v>0.106535</v>
      </c>
      <c r="GI68">
        <v>0.107635</v>
      </c>
      <c r="GJ68">
        <v>23906.4</v>
      </c>
      <c r="GK68">
        <v>21728</v>
      </c>
      <c r="GL68">
        <v>26777.1</v>
      </c>
      <c r="GM68">
        <v>24037</v>
      </c>
      <c r="GN68">
        <v>38229.7</v>
      </c>
      <c r="GO68">
        <v>31667.5</v>
      </c>
      <c r="GP68">
        <v>46736.6</v>
      </c>
      <c r="GQ68">
        <v>38028.9</v>
      </c>
      <c r="GR68">
        <v>1.88372</v>
      </c>
      <c r="GS68">
        <v>1.84982</v>
      </c>
      <c r="GT68">
        <v>0.100501</v>
      </c>
      <c r="GU68">
        <v>0</v>
      </c>
      <c r="GV68">
        <v>28.3573</v>
      </c>
      <c r="GW68">
        <v>999.9</v>
      </c>
      <c r="GX68">
        <v>57.6</v>
      </c>
      <c r="GY68">
        <v>30.8</v>
      </c>
      <c r="GZ68">
        <v>28.3937</v>
      </c>
      <c r="HA68">
        <v>61.68</v>
      </c>
      <c r="HB68">
        <v>21.3101</v>
      </c>
      <c r="HC68">
        <v>1</v>
      </c>
      <c r="HD68">
        <v>0.0939812</v>
      </c>
      <c r="HE68">
        <v>-1.40027</v>
      </c>
      <c r="HF68">
        <v>20.3319</v>
      </c>
      <c r="HG68">
        <v>5.22178</v>
      </c>
      <c r="HH68">
        <v>11.98</v>
      </c>
      <c r="HI68">
        <v>4.96515</v>
      </c>
      <c r="HJ68">
        <v>3.27598</v>
      </c>
      <c r="HK68">
        <v>9999</v>
      </c>
      <c r="HL68">
        <v>9999</v>
      </c>
      <c r="HM68">
        <v>9999</v>
      </c>
      <c r="HN68">
        <v>999.9</v>
      </c>
      <c r="HO68">
        <v>1.86371</v>
      </c>
      <c r="HP68">
        <v>1.85976</v>
      </c>
      <c r="HQ68">
        <v>1.85806</v>
      </c>
      <c r="HR68">
        <v>1.85944</v>
      </c>
      <c r="HS68">
        <v>1.85959</v>
      </c>
      <c r="HT68">
        <v>1.85807</v>
      </c>
      <c r="HU68">
        <v>1.85715</v>
      </c>
      <c r="HV68">
        <v>1.85211</v>
      </c>
      <c r="HW68">
        <v>0</v>
      </c>
      <c r="HX68">
        <v>0</v>
      </c>
      <c r="HY68">
        <v>0</v>
      </c>
      <c r="HZ68">
        <v>0</v>
      </c>
      <c r="IA68" t="s">
        <v>424</v>
      </c>
      <c r="IB68" t="s">
        <v>425</v>
      </c>
      <c r="IC68" t="s">
        <v>426</v>
      </c>
      <c r="ID68" t="s">
        <v>426</v>
      </c>
      <c r="IE68" t="s">
        <v>426</v>
      </c>
      <c r="IF68" t="s">
        <v>426</v>
      </c>
      <c r="IG68">
        <v>0</v>
      </c>
      <c r="IH68">
        <v>100</v>
      </c>
      <c r="II68">
        <v>100</v>
      </c>
      <c r="IJ68">
        <v>0.243</v>
      </c>
      <c r="IK68">
        <v>0.1934</v>
      </c>
      <c r="IL68">
        <v>-0.5440576699997581</v>
      </c>
      <c r="IM68">
        <v>0.001328113201692861</v>
      </c>
      <c r="IN68">
        <v>1.538283238170363E-06</v>
      </c>
      <c r="IO68">
        <v>-5.795655626708063E-10</v>
      </c>
      <c r="IP68">
        <v>-0.05318808840018373</v>
      </c>
      <c r="IQ68">
        <v>-0.004593102289677449</v>
      </c>
      <c r="IR68">
        <v>0.0008253994458280543</v>
      </c>
      <c r="IS68">
        <v>-7.403632370499484E-06</v>
      </c>
      <c r="IT68">
        <v>2</v>
      </c>
      <c r="IU68">
        <v>1985</v>
      </c>
      <c r="IV68">
        <v>1</v>
      </c>
      <c r="IW68">
        <v>27</v>
      </c>
      <c r="IX68">
        <v>2.3</v>
      </c>
      <c r="IY68">
        <v>2.2</v>
      </c>
      <c r="IZ68">
        <v>1.11938</v>
      </c>
      <c r="JA68">
        <v>2.57935</v>
      </c>
      <c r="JB68">
        <v>1.49658</v>
      </c>
      <c r="JC68">
        <v>2.34497</v>
      </c>
      <c r="JD68">
        <v>1.54907</v>
      </c>
      <c r="JE68">
        <v>2.39746</v>
      </c>
      <c r="JF68">
        <v>33.3111</v>
      </c>
      <c r="JG68">
        <v>15.7606</v>
      </c>
      <c r="JH68">
        <v>18</v>
      </c>
      <c r="JI68">
        <v>483.655</v>
      </c>
      <c r="JJ68">
        <v>490.929</v>
      </c>
      <c r="JK68">
        <v>30.6704</v>
      </c>
      <c r="JL68">
        <v>28.4752</v>
      </c>
      <c r="JM68">
        <v>30</v>
      </c>
      <c r="JN68">
        <v>28.7071</v>
      </c>
      <c r="JO68">
        <v>28.6963</v>
      </c>
      <c r="JP68">
        <v>22.5201</v>
      </c>
      <c r="JQ68">
        <v>22.8344</v>
      </c>
      <c r="JR68">
        <v>63.8423</v>
      </c>
      <c r="JS68">
        <v>30.6768</v>
      </c>
      <c r="JT68">
        <v>420</v>
      </c>
      <c r="JU68">
        <v>23.5238</v>
      </c>
      <c r="JV68">
        <v>102.203</v>
      </c>
      <c r="JW68">
        <v>91.71169999999999</v>
      </c>
    </row>
    <row r="69" spans="1:283">
      <c r="A69">
        <v>51</v>
      </c>
      <c r="B69">
        <v>1761009892</v>
      </c>
      <c r="C69">
        <v>226</v>
      </c>
      <c r="D69" t="s">
        <v>529</v>
      </c>
      <c r="E69" t="s">
        <v>530</v>
      </c>
      <c r="F69">
        <v>5</v>
      </c>
      <c r="G69" t="s">
        <v>489</v>
      </c>
      <c r="H69">
        <v>1761009884</v>
      </c>
      <c r="I69">
        <f>(J69)/1000</f>
        <v>0</v>
      </c>
      <c r="J69">
        <f>1000*DJ69*AH69*(DF69-DG69)/(100*CY69*(1000-AH69*DF69))</f>
        <v>0</v>
      </c>
      <c r="K69">
        <f>DJ69*AH69*(DE69-DD69*(1000-AH69*DG69)/(1000-AH69*DF69))/(100*CY69)</f>
        <v>0</v>
      </c>
      <c r="L69">
        <f>DD69 - IF(AH69&gt;1, K69*CY69*100.0/(AJ69), 0)</f>
        <v>0</v>
      </c>
      <c r="M69">
        <f>((S69-I69/2)*L69-K69)/(S69+I69/2)</f>
        <v>0</v>
      </c>
      <c r="N69">
        <f>M69*(DK69+DL69)/1000.0</f>
        <v>0</v>
      </c>
      <c r="O69">
        <f>(DD69 - IF(AH69&gt;1, K69*CY69*100.0/(AJ69), 0))*(DK69+DL69)/1000.0</f>
        <v>0</v>
      </c>
      <c r="P69">
        <f>2.0/((1/R69-1/Q69)+SIGN(R69)*SQRT((1/R69-1/Q69)*(1/R69-1/Q69) + 4*CZ69/((CZ69+1)*(CZ69+1))*(2*1/R69*1/Q69-1/Q69*1/Q69)))</f>
        <v>0</v>
      </c>
      <c r="Q69">
        <f>IF(LEFT(DA69,1)&lt;&gt;"0",IF(LEFT(DA69,1)="1",3.0,DB69),$D$5+$E$5*(DR69*DK69/($K$5*1000))+$F$5*(DR69*DK69/($K$5*1000))*MAX(MIN(CY69,$J$5),$I$5)*MAX(MIN(CY69,$J$5),$I$5)+$G$5*MAX(MIN(CY69,$J$5),$I$5)*(DR69*DK69/($K$5*1000))+$H$5*(DR69*DK69/($K$5*1000))*(DR69*DK69/($K$5*1000)))</f>
        <v>0</v>
      </c>
      <c r="R69">
        <f>I69*(1000-(1000*0.61365*exp(17.502*V69/(240.97+V69))/(DK69+DL69)+DF69)/2)/(1000*0.61365*exp(17.502*V69/(240.97+V69))/(DK69+DL69)-DF69)</f>
        <v>0</v>
      </c>
      <c r="S69">
        <f>1/((CZ69+1)/(P69/1.6)+1/(Q69/1.37)) + CZ69/((CZ69+1)/(P69/1.6) + CZ69/(Q69/1.37))</f>
        <v>0</v>
      </c>
      <c r="T69">
        <f>(CU69*CX69)</f>
        <v>0</v>
      </c>
      <c r="U69">
        <f>(DM69+(T69+2*0.95*5.67E-8*(((DM69+$B$9)+273)^4-(DM69+273)^4)-44100*I69)/(1.84*29.3*Q69+8*0.95*5.67E-8*(DM69+273)^3))</f>
        <v>0</v>
      </c>
      <c r="V69">
        <f>($C$9*DN69+$D$9*DO69+$E$9*U69)</f>
        <v>0</v>
      </c>
      <c r="W69">
        <f>0.61365*exp(17.502*V69/(240.97+V69))</f>
        <v>0</v>
      </c>
      <c r="X69">
        <f>(Y69/Z69*100)</f>
        <v>0</v>
      </c>
      <c r="Y69">
        <f>DF69*(DK69+DL69)/1000</f>
        <v>0</v>
      </c>
      <c r="Z69">
        <f>0.61365*exp(17.502*DM69/(240.97+DM69))</f>
        <v>0</v>
      </c>
      <c r="AA69">
        <f>(W69-DF69*(DK69+DL69)/1000)</f>
        <v>0</v>
      </c>
      <c r="AB69">
        <f>(-I69*44100)</f>
        <v>0</v>
      </c>
      <c r="AC69">
        <f>2*29.3*Q69*0.92*(DM69-V69)</f>
        <v>0</v>
      </c>
      <c r="AD69">
        <f>2*0.95*5.67E-8*(((DM69+$B$9)+273)^4-(V69+273)^4)</f>
        <v>0</v>
      </c>
      <c r="AE69">
        <f>T69+AD69+AB69+AC69</f>
        <v>0</v>
      </c>
      <c r="AF69">
        <v>0</v>
      </c>
      <c r="AG69">
        <v>0</v>
      </c>
      <c r="AH69">
        <f>IF(AF69*$H$15&gt;=AJ69,1.0,(AJ69/(AJ69-AF69*$H$15)))</f>
        <v>0</v>
      </c>
      <c r="AI69">
        <f>(AH69-1)*100</f>
        <v>0</v>
      </c>
      <c r="AJ69">
        <f>MAX(0,($B$15+$C$15*DR69)/(1+$D$15*DR69)*DK69/(DM69+273)*$E$15)</f>
        <v>0</v>
      </c>
      <c r="AK69" t="s">
        <v>420</v>
      </c>
      <c r="AL69" t="s">
        <v>420</v>
      </c>
      <c r="AM69">
        <v>0</v>
      </c>
      <c r="AN69">
        <v>0</v>
      </c>
      <c r="AO69">
        <f>1-AM69/AN69</f>
        <v>0</v>
      </c>
      <c r="AP69">
        <v>0</v>
      </c>
      <c r="AQ69" t="s">
        <v>420</v>
      </c>
      <c r="AR69" t="s">
        <v>420</v>
      </c>
      <c r="AS69">
        <v>0</v>
      </c>
      <c r="AT69">
        <v>0</v>
      </c>
      <c r="AU69">
        <f>1-AS69/AT69</f>
        <v>0</v>
      </c>
      <c r="AV69">
        <v>0.5</v>
      </c>
      <c r="AW69">
        <f>CV69</f>
        <v>0</v>
      </c>
      <c r="AX69">
        <f>K69</f>
        <v>0</v>
      </c>
      <c r="AY69">
        <f>AU69*AV69*AW69</f>
        <v>0</v>
      </c>
      <c r="AZ69">
        <f>(AX69-AP69)/AW69</f>
        <v>0</v>
      </c>
      <c r="BA69">
        <f>(AN69-AT69)/AT69</f>
        <v>0</v>
      </c>
      <c r="BB69">
        <f>AM69/(AO69+AM69/AT69)</f>
        <v>0</v>
      </c>
      <c r="BC69" t="s">
        <v>420</v>
      </c>
      <c r="BD69">
        <v>0</v>
      </c>
      <c r="BE69">
        <f>IF(BD69&lt;&gt;0, BD69, BB69)</f>
        <v>0</v>
      </c>
      <c r="BF69">
        <f>1-BE69/AT69</f>
        <v>0</v>
      </c>
      <c r="BG69">
        <f>(AT69-AS69)/(AT69-BE69)</f>
        <v>0</v>
      </c>
      <c r="BH69">
        <f>(AN69-AT69)/(AN69-BE69)</f>
        <v>0</v>
      </c>
      <c r="BI69">
        <f>(AT69-AS69)/(AT69-AM69)</f>
        <v>0</v>
      </c>
      <c r="BJ69">
        <f>(AN69-AT69)/(AN69-AM69)</f>
        <v>0</v>
      </c>
      <c r="BK69">
        <f>(BG69*BE69/AS69)</f>
        <v>0</v>
      </c>
      <c r="BL69">
        <f>(1-BK69)</f>
        <v>0</v>
      </c>
      <c r="CU69">
        <f>$B$13*DS69+$C$13*DT69+$F$13*EE69*(1-EH69)</f>
        <v>0</v>
      </c>
      <c r="CV69">
        <f>CU69*CW69</f>
        <v>0</v>
      </c>
      <c r="CW69">
        <f>($B$13*$D$11+$C$13*$D$11+$F$13*((ER69+EJ69)/MAX(ER69+EJ69+ES69, 0.1)*$I$11+ES69/MAX(ER69+EJ69+ES69, 0.1)*$J$11))/($B$13+$C$13+$F$13)</f>
        <v>0</v>
      </c>
      <c r="CX69">
        <f>($B$13*$K$11+$C$13*$K$11+$F$13*((ER69+EJ69)/MAX(ER69+EJ69+ES69, 0.1)*$P$11+ES69/MAX(ER69+EJ69+ES69, 0.1)*$Q$11))/($B$13+$C$13+$F$13)</f>
        <v>0</v>
      </c>
      <c r="CY69">
        <v>1.65</v>
      </c>
      <c r="CZ69">
        <v>0.5</v>
      </c>
      <c r="DA69" t="s">
        <v>421</v>
      </c>
      <c r="DB69">
        <v>2</v>
      </c>
      <c r="DC69">
        <v>1761009884</v>
      </c>
      <c r="DD69">
        <v>420.6784583333333</v>
      </c>
      <c r="DE69">
        <v>419.8873333333333</v>
      </c>
      <c r="DF69">
        <v>23.45349583333333</v>
      </c>
      <c r="DG69">
        <v>23.47027083333333</v>
      </c>
      <c r="DH69">
        <v>420.4353333333333</v>
      </c>
      <c r="DI69">
        <v>23.2601375</v>
      </c>
      <c r="DJ69">
        <v>499.9943333333334</v>
      </c>
      <c r="DK69">
        <v>90.47187916666667</v>
      </c>
      <c r="DL69">
        <v>0.03580104166666667</v>
      </c>
      <c r="DM69">
        <v>29.93948333333333</v>
      </c>
      <c r="DN69">
        <v>30.0139875</v>
      </c>
      <c r="DO69">
        <v>999.9</v>
      </c>
      <c r="DP69">
        <v>0</v>
      </c>
      <c r="DQ69">
        <v>0</v>
      </c>
      <c r="DR69">
        <v>9999.505416666667</v>
      </c>
      <c r="DS69">
        <v>0</v>
      </c>
      <c r="DT69">
        <v>0.242856</v>
      </c>
      <c r="DU69">
        <v>0.7910905833333333</v>
      </c>
      <c r="DV69">
        <v>430.7817499999999</v>
      </c>
      <c r="DW69">
        <v>429.9791666666667</v>
      </c>
      <c r="DX69">
        <v>-0.0167725125</v>
      </c>
      <c r="DY69">
        <v>419.8873333333333</v>
      </c>
      <c r="DZ69">
        <v>23.47027083333333</v>
      </c>
      <c r="EA69">
        <v>2.121882083333333</v>
      </c>
      <c r="EB69">
        <v>2.123400833333334</v>
      </c>
      <c r="EC69">
        <v>18.38440416666667</v>
      </c>
      <c r="ED69">
        <v>18.3958125</v>
      </c>
      <c r="EE69">
        <v>0.00500078</v>
      </c>
      <c r="EF69">
        <v>0</v>
      </c>
      <c r="EG69">
        <v>0</v>
      </c>
      <c r="EH69">
        <v>0</v>
      </c>
      <c r="EI69">
        <v>210.3458333333333</v>
      </c>
      <c r="EJ69">
        <v>0.00500078</v>
      </c>
      <c r="EK69">
        <v>-17.3375</v>
      </c>
      <c r="EL69">
        <v>-0.1833333333333333</v>
      </c>
      <c r="EM69">
        <v>35.01533333333333</v>
      </c>
      <c r="EN69">
        <v>38.27054166666667</v>
      </c>
      <c r="EO69">
        <v>36.86945833333333</v>
      </c>
      <c r="EP69">
        <v>38.26016666666666</v>
      </c>
      <c r="EQ69">
        <v>37.73925</v>
      </c>
      <c r="ER69">
        <v>0</v>
      </c>
      <c r="ES69">
        <v>0</v>
      </c>
      <c r="ET69">
        <v>0</v>
      </c>
      <c r="EU69">
        <v>1761009891.1</v>
      </c>
      <c r="EV69">
        <v>0</v>
      </c>
      <c r="EW69">
        <v>211.528</v>
      </c>
      <c r="EX69">
        <v>36.61538462888092</v>
      </c>
      <c r="EY69">
        <v>-17.32307688249402</v>
      </c>
      <c r="EZ69">
        <v>-17.952</v>
      </c>
      <c r="FA69">
        <v>15</v>
      </c>
      <c r="FB69">
        <v>1761009757.5</v>
      </c>
      <c r="FC69" t="s">
        <v>490</v>
      </c>
      <c r="FD69">
        <v>1761009751.5</v>
      </c>
      <c r="FE69">
        <v>1761009757.5</v>
      </c>
      <c r="FF69">
        <v>2</v>
      </c>
      <c r="FG69">
        <v>-0.219</v>
      </c>
      <c r="FH69">
        <v>-0.008999999999999999</v>
      </c>
      <c r="FI69">
        <v>0.241</v>
      </c>
      <c r="FJ69">
        <v>0.21</v>
      </c>
      <c r="FK69">
        <v>420</v>
      </c>
      <c r="FL69">
        <v>24</v>
      </c>
      <c r="FM69">
        <v>0.48</v>
      </c>
      <c r="FN69">
        <v>0.04</v>
      </c>
      <c r="FO69">
        <v>0.779201475</v>
      </c>
      <c r="FP69">
        <v>0.1643890018761714</v>
      </c>
      <c r="FQ69">
        <v>0.05017112134684031</v>
      </c>
      <c r="FR69">
        <v>1</v>
      </c>
      <c r="FS69">
        <v>212.0088235294118</v>
      </c>
      <c r="FT69">
        <v>1.171887023970014</v>
      </c>
      <c r="FU69">
        <v>5.679186336038496</v>
      </c>
      <c r="FV69">
        <v>0</v>
      </c>
      <c r="FW69">
        <v>-0.0172381975</v>
      </c>
      <c r="FX69">
        <v>0.01404719437148221</v>
      </c>
      <c r="FY69">
        <v>0.001739611747702271</v>
      </c>
      <c r="FZ69">
        <v>1</v>
      </c>
      <c r="GA69">
        <v>2</v>
      </c>
      <c r="GB69">
        <v>3</v>
      </c>
      <c r="GC69" t="s">
        <v>482</v>
      </c>
      <c r="GD69">
        <v>3.10969</v>
      </c>
      <c r="GE69">
        <v>2.72755</v>
      </c>
      <c r="GF69">
        <v>0.0881364</v>
      </c>
      <c r="GG69">
        <v>0.0880784</v>
      </c>
      <c r="GH69">
        <v>0.106535</v>
      </c>
      <c r="GI69">
        <v>0.107651</v>
      </c>
      <c r="GJ69">
        <v>23906.3</v>
      </c>
      <c r="GK69">
        <v>21728.2</v>
      </c>
      <c r="GL69">
        <v>26777.1</v>
      </c>
      <c r="GM69">
        <v>24036.8</v>
      </c>
      <c r="GN69">
        <v>38229.7</v>
      </c>
      <c r="GO69">
        <v>31666.8</v>
      </c>
      <c r="GP69">
        <v>46736.6</v>
      </c>
      <c r="GQ69">
        <v>38028.7</v>
      </c>
      <c r="GR69">
        <v>1.88393</v>
      </c>
      <c r="GS69">
        <v>1.84982</v>
      </c>
      <c r="GT69">
        <v>0.10065</v>
      </c>
      <c r="GU69">
        <v>0</v>
      </c>
      <c r="GV69">
        <v>28.3591</v>
      </c>
      <c r="GW69">
        <v>999.9</v>
      </c>
      <c r="GX69">
        <v>57.6</v>
      </c>
      <c r="GY69">
        <v>30.9</v>
      </c>
      <c r="GZ69">
        <v>28.5561</v>
      </c>
      <c r="HA69">
        <v>61.78</v>
      </c>
      <c r="HB69">
        <v>21.226</v>
      </c>
      <c r="HC69">
        <v>1</v>
      </c>
      <c r="HD69">
        <v>0.0939888</v>
      </c>
      <c r="HE69">
        <v>-1.39589</v>
      </c>
      <c r="HF69">
        <v>20.3319</v>
      </c>
      <c r="HG69">
        <v>5.22223</v>
      </c>
      <c r="HH69">
        <v>11.98</v>
      </c>
      <c r="HI69">
        <v>4.9654</v>
      </c>
      <c r="HJ69">
        <v>3.276</v>
      </c>
      <c r="HK69">
        <v>9999</v>
      </c>
      <c r="HL69">
        <v>9999</v>
      </c>
      <c r="HM69">
        <v>9999</v>
      </c>
      <c r="HN69">
        <v>999.9</v>
      </c>
      <c r="HO69">
        <v>1.8637</v>
      </c>
      <c r="HP69">
        <v>1.85975</v>
      </c>
      <c r="HQ69">
        <v>1.85806</v>
      </c>
      <c r="HR69">
        <v>1.85944</v>
      </c>
      <c r="HS69">
        <v>1.85959</v>
      </c>
      <c r="HT69">
        <v>1.85806</v>
      </c>
      <c r="HU69">
        <v>1.85715</v>
      </c>
      <c r="HV69">
        <v>1.85211</v>
      </c>
      <c r="HW69">
        <v>0</v>
      </c>
      <c r="HX69">
        <v>0</v>
      </c>
      <c r="HY69">
        <v>0</v>
      </c>
      <c r="HZ69">
        <v>0</v>
      </c>
      <c r="IA69" t="s">
        <v>424</v>
      </c>
      <c r="IB69" t="s">
        <v>425</v>
      </c>
      <c r="IC69" t="s">
        <v>426</v>
      </c>
      <c r="ID69" t="s">
        <v>426</v>
      </c>
      <c r="IE69" t="s">
        <v>426</v>
      </c>
      <c r="IF69" t="s">
        <v>426</v>
      </c>
      <c r="IG69">
        <v>0</v>
      </c>
      <c r="IH69">
        <v>100</v>
      </c>
      <c r="II69">
        <v>100</v>
      </c>
      <c r="IJ69">
        <v>0.243</v>
      </c>
      <c r="IK69">
        <v>0.1935</v>
      </c>
      <c r="IL69">
        <v>-0.5440576699997581</v>
      </c>
      <c r="IM69">
        <v>0.001328113201692861</v>
      </c>
      <c r="IN69">
        <v>1.538283238170363E-06</v>
      </c>
      <c r="IO69">
        <v>-5.795655626708063E-10</v>
      </c>
      <c r="IP69">
        <v>-0.05318808840018373</v>
      </c>
      <c r="IQ69">
        <v>-0.004593102289677449</v>
      </c>
      <c r="IR69">
        <v>0.0008253994458280543</v>
      </c>
      <c r="IS69">
        <v>-7.403632370499484E-06</v>
      </c>
      <c r="IT69">
        <v>2</v>
      </c>
      <c r="IU69">
        <v>1985</v>
      </c>
      <c r="IV69">
        <v>1</v>
      </c>
      <c r="IW69">
        <v>27</v>
      </c>
      <c r="IX69">
        <v>2.3</v>
      </c>
      <c r="IY69">
        <v>2.2</v>
      </c>
      <c r="IZ69">
        <v>1.12061</v>
      </c>
      <c r="JA69">
        <v>2.58301</v>
      </c>
      <c r="JB69">
        <v>1.49658</v>
      </c>
      <c r="JC69">
        <v>2.34497</v>
      </c>
      <c r="JD69">
        <v>1.54907</v>
      </c>
      <c r="JE69">
        <v>2.42798</v>
      </c>
      <c r="JF69">
        <v>33.3111</v>
      </c>
      <c r="JG69">
        <v>15.7519</v>
      </c>
      <c r="JH69">
        <v>18</v>
      </c>
      <c r="JI69">
        <v>483.762</v>
      </c>
      <c r="JJ69">
        <v>490.919</v>
      </c>
      <c r="JK69">
        <v>30.6706</v>
      </c>
      <c r="JL69">
        <v>28.474</v>
      </c>
      <c r="JM69">
        <v>30</v>
      </c>
      <c r="JN69">
        <v>28.7058</v>
      </c>
      <c r="JO69">
        <v>28.6952</v>
      </c>
      <c r="JP69">
        <v>22.5252</v>
      </c>
      <c r="JQ69">
        <v>22.8344</v>
      </c>
      <c r="JR69">
        <v>63.8423</v>
      </c>
      <c r="JS69">
        <v>30.6768</v>
      </c>
      <c r="JT69">
        <v>420</v>
      </c>
      <c r="JU69">
        <v>23.5254</v>
      </c>
      <c r="JV69">
        <v>102.203</v>
      </c>
      <c r="JW69">
        <v>91.71120000000001</v>
      </c>
    </row>
    <row r="70" spans="1:283">
      <c r="A70">
        <v>52</v>
      </c>
      <c r="B70">
        <v>1761009894</v>
      </c>
      <c r="C70">
        <v>228</v>
      </c>
      <c r="D70" t="s">
        <v>531</v>
      </c>
      <c r="E70" t="s">
        <v>532</v>
      </c>
      <c r="F70">
        <v>5</v>
      </c>
      <c r="G70" t="s">
        <v>489</v>
      </c>
      <c r="H70">
        <v>1761009886</v>
      </c>
      <c r="I70">
        <f>(J70)/1000</f>
        <v>0</v>
      </c>
      <c r="J70">
        <f>1000*DJ70*AH70*(DF70-DG70)/(100*CY70*(1000-AH70*DF70))</f>
        <v>0</v>
      </c>
      <c r="K70">
        <f>DJ70*AH70*(DE70-DD70*(1000-AH70*DG70)/(1000-AH70*DF70))/(100*CY70)</f>
        <v>0</v>
      </c>
      <c r="L70">
        <f>DD70 - IF(AH70&gt;1, K70*CY70*100.0/(AJ70), 0)</f>
        <v>0</v>
      </c>
      <c r="M70">
        <f>((S70-I70/2)*L70-K70)/(S70+I70/2)</f>
        <v>0</v>
      </c>
      <c r="N70">
        <f>M70*(DK70+DL70)/1000.0</f>
        <v>0</v>
      </c>
      <c r="O70">
        <f>(DD70 - IF(AH70&gt;1, K70*CY70*100.0/(AJ70), 0))*(DK70+DL70)/1000.0</f>
        <v>0</v>
      </c>
      <c r="P70">
        <f>2.0/((1/R70-1/Q70)+SIGN(R70)*SQRT((1/R70-1/Q70)*(1/R70-1/Q70) + 4*CZ70/((CZ70+1)*(CZ70+1))*(2*1/R70*1/Q70-1/Q70*1/Q70)))</f>
        <v>0</v>
      </c>
      <c r="Q70">
        <f>IF(LEFT(DA70,1)&lt;&gt;"0",IF(LEFT(DA70,1)="1",3.0,DB70),$D$5+$E$5*(DR70*DK70/($K$5*1000))+$F$5*(DR70*DK70/($K$5*1000))*MAX(MIN(CY70,$J$5),$I$5)*MAX(MIN(CY70,$J$5),$I$5)+$G$5*MAX(MIN(CY70,$J$5),$I$5)*(DR70*DK70/($K$5*1000))+$H$5*(DR70*DK70/($K$5*1000))*(DR70*DK70/($K$5*1000)))</f>
        <v>0</v>
      </c>
      <c r="R70">
        <f>I70*(1000-(1000*0.61365*exp(17.502*V70/(240.97+V70))/(DK70+DL70)+DF70)/2)/(1000*0.61365*exp(17.502*V70/(240.97+V70))/(DK70+DL70)-DF70)</f>
        <v>0</v>
      </c>
      <c r="S70">
        <f>1/((CZ70+1)/(P70/1.6)+1/(Q70/1.37)) + CZ70/((CZ70+1)/(P70/1.6) + CZ70/(Q70/1.37))</f>
        <v>0</v>
      </c>
      <c r="T70">
        <f>(CU70*CX70)</f>
        <v>0</v>
      </c>
      <c r="U70">
        <f>(DM70+(T70+2*0.95*5.67E-8*(((DM70+$B$9)+273)^4-(DM70+273)^4)-44100*I70)/(1.84*29.3*Q70+8*0.95*5.67E-8*(DM70+273)^3))</f>
        <v>0</v>
      </c>
      <c r="V70">
        <f>($C$9*DN70+$D$9*DO70+$E$9*U70)</f>
        <v>0</v>
      </c>
      <c r="W70">
        <f>0.61365*exp(17.502*V70/(240.97+V70))</f>
        <v>0</v>
      </c>
      <c r="X70">
        <f>(Y70/Z70*100)</f>
        <v>0</v>
      </c>
      <c r="Y70">
        <f>DF70*(DK70+DL70)/1000</f>
        <v>0</v>
      </c>
      <c r="Z70">
        <f>0.61365*exp(17.502*DM70/(240.97+DM70))</f>
        <v>0</v>
      </c>
      <c r="AA70">
        <f>(W70-DF70*(DK70+DL70)/1000)</f>
        <v>0</v>
      </c>
      <c r="AB70">
        <f>(-I70*44100)</f>
        <v>0</v>
      </c>
      <c r="AC70">
        <f>2*29.3*Q70*0.92*(DM70-V70)</f>
        <v>0</v>
      </c>
      <c r="AD70">
        <f>2*0.95*5.67E-8*(((DM70+$B$9)+273)^4-(V70+273)^4)</f>
        <v>0</v>
      </c>
      <c r="AE70">
        <f>T70+AD70+AB70+AC70</f>
        <v>0</v>
      </c>
      <c r="AF70">
        <v>0</v>
      </c>
      <c r="AG70">
        <v>0</v>
      </c>
      <c r="AH70">
        <f>IF(AF70*$H$15&gt;=AJ70,1.0,(AJ70/(AJ70-AF70*$H$15)))</f>
        <v>0</v>
      </c>
      <c r="AI70">
        <f>(AH70-1)*100</f>
        <v>0</v>
      </c>
      <c r="AJ70">
        <f>MAX(0,($B$15+$C$15*DR70)/(1+$D$15*DR70)*DK70/(DM70+273)*$E$15)</f>
        <v>0</v>
      </c>
      <c r="AK70" t="s">
        <v>420</v>
      </c>
      <c r="AL70" t="s">
        <v>420</v>
      </c>
      <c r="AM70">
        <v>0</v>
      </c>
      <c r="AN70">
        <v>0</v>
      </c>
      <c r="AO70">
        <f>1-AM70/AN70</f>
        <v>0</v>
      </c>
      <c r="AP70">
        <v>0</v>
      </c>
      <c r="AQ70" t="s">
        <v>420</v>
      </c>
      <c r="AR70" t="s">
        <v>420</v>
      </c>
      <c r="AS70">
        <v>0</v>
      </c>
      <c r="AT70">
        <v>0</v>
      </c>
      <c r="AU70">
        <f>1-AS70/AT70</f>
        <v>0</v>
      </c>
      <c r="AV70">
        <v>0.5</v>
      </c>
      <c r="AW70">
        <f>CV70</f>
        <v>0</v>
      </c>
      <c r="AX70">
        <f>K70</f>
        <v>0</v>
      </c>
      <c r="AY70">
        <f>AU70*AV70*AW70</f>
        <v>0</v>
      </c>
      <c r="AZ70">
        <f>(AX70-AP70)/AW70</f>
        <v>0</v>
      </c>
      <c r="BA70">
        <f>(AN70-AT70)/AT70</f>
        <v>0</v>
      </c>
      <c r="BB70">
        <f>AM70/(AO70+AM70/AT70)</f>
        <v>0</v>
      </c>
      <c r="BC70" t="s">
        <v>420</v>
      </c>
      <c r="BD70">
        <v>0</v>
      </c>
      <c r="BE70">
        <f>IF(BD70&lt;&gt;0, BD70, BB70)</f>
        <v>0</v>
      </c>
      <c r="BF70">
        <f>1-BE70/AT70</f>
        <v>0</v>
      </c>
      <c r="BG70">
        <f>(AT70-AS70)/(AT70-BE70)</f>
        <v>0</v>
      </c>
      <c r="BH70">
        <f>(AN70-AT70)/(AN70-BE70)</f>
        <v>0</v>
      </c>
      <c r="BI70">
        <f>(AT70-AS70)/(AT70-AM70)</f>
        <v>0</v>
      </c>
      <c r="BJ70">
        <f>(AN70-AT70)/(AN70-AM70)</f>
        <v>0</v>
      </c>
      <c r="BK70">
        <f>(BG70*BE70/AS70)</f>
        <v>0</v>
      </c>
      <c r="BL70">
        <f>(1-BK70)</f>
        <v>0</v>
      </c>
      <c r="CU70">
        <f>$B$13*DS70+$C$13*DT70+$F$13*EE70*(1-EH70)</f>
        <v>0</v>
      </c>
      <c r="CV70">
        <f>CU70*CW70</f>
        <v>0</v>
      </c>
      <c r="CW70">
        <f>($B$13*$D$11+$C$13*$D$11+$F$13*((ER70+EJ70)/MAX(ER70+EJ70+ES70, 0.1)*$I$11+ES70/MAX(ER70+EJ70+ES70, 0.1)*$J$11))/($B$13+$C$13+$F$13)</f>
        <v>0</v>
      </c>
      <c r="CX70">
        <f>($B$13*$K$11+$C$13*$K$11+$F$13*((ER70+EJ70)/MAX(ER70+EJ70+ES70, 0.1)*$P$11+ES70/MAX(ER70+EJ70+ES70, 0.1)*$Q$11))/($B$13+$C$13+$F$13)</f>
        <v>0</v>
      </c>
      <c r="CY70">
        <v>1.65</v>
      </c>
      <c r="CZ70">
        <v>0.5</v>
      </c>
      <c r="DA70" t="s">
        <v>421</v>
      </c>
      <c r="DB70">
        <v>2</v>
      </c>
      <c r="DC70">
        <v>1761009886</v>
      </c>
      <c r="DD70">
        <v>420.685375</v>
      </c>
      <c r="DE70">
        <v>419.8830416666667</v>
      </c>
      <c r="DF70">
        <v>23.45424583333334</v>
      </c>
      <c r="DG70">
        <v>23.4712</v>
      </c>
      <c r="DH70">
        <v>420.44225</v>
      </c>
      <c r="DI70">
        <v>23.26087083333333</v>
      </c>
      <c r="DJ70">
        <v>499.9909166666667</v>
      </c>
      <c r="DK70">
        <v>90.47222499999999</v>
      </c>
      <c r="DL70">
        <v>0.03582078333333334</v>
      </c>
      <c r="DM70">
        <v>29.93628333333334</v>
      </c>
      <c r="DN70">
        <v>30.00985416666667</v>
      </c>
      <c r="DO70">
        <v>999.9</v>
      </c>
      <c r="DP70">
        <v>0</v>
      </c>
      <c r="DQ70">
        <v>0</v>
      </c>
      <c r="DR70">
        <v>9998.932500000001</v>
      </c>
      <c r="DS70">
        <v>0</v>
      </c>
      <c r="DT70">
        <v>0.242856</v>
      </c>
      <c r="DU70">
        <v>0.802309625</v>
      </c>
      <c r="DV70">
        <v>430.7891666666667</v>
      </c>
      <c r="DW70">
        <v>429.9751666666666</v>
      </c>
      <c r="DX70">
        <v>-0.01694703333333333</v>
      </c>
      <c r="DY70">
        <v>419.8830416666667</v>
      </c>
      <c r="DZ70">
        <v>23.4712</v>
      </c>
      <c r="EA70">
        <v>2.1219575</v>
      </c>
      <c r="EB70">
        <v>2.1234925</v>
      </c>
      <c r="EC70">
        <v>18.384975</v>
      </c>
      <c r="ED70">
        <v>18.39650416666667</v>
      </c>
      <c r="EE70">
        <v>0.00500078</v>
      </c>
      <c r="EF70">
        <v>0</v>
      </c>
      <c r="EG70">
        <v>0</v>
      </c>
      <c r="EH70">
        <v>0</v>
      </c>
      <c r="EI70">
        <v>212.9125</v>
      </c>
      <c r="EJ70">
        <v>0.00500078</v>
      </c>
      <c r="EK70">
        <v>-19.26666666666667</v>
      </c>
      <c r="EL70">
        <v>-0.4458333333333333</v>
      </c>
      <c r="EM70">
        <v>35.02833333333333</v>
      </c>
      <c r="EN70">
        <v>38.32529166666666</v>
      </c>
      <c r="EO70">
        <v>36.90858333333333</v>
      </c>
      <c r="EP70">
        <v>38.32266666666666</v>
      </c>
      <c r="EQ70">
        <v>37.78091666666666</v>
      </c>
      <c r="ER70">
        <v>0</v>
      </c>
      <c r="ES70">
        <v>0</v>
      </c>
      <c r="ET70">
        <v>0</v>
      </c>
      <c r="EU70">
        <v>1761009892.9</v>
      </c>
      <c r="EV70">
        <v>0</v>
      </c>
      <c r="EW70">
        <v>213</v>
      </c>
      <c r="EX70">
        <v>42.48888875684197</v>
      </c>
      <c r="EY70">
        <v>-39.69230753910957</v>
      </c>
      <c r="EZ70">
        <v>-18.84615384615385</v>
      </c>
      <c r="FA70">
        <v>15</v>
      </c>
      <c r="FB70">
        <v>1761009757.5</v>
      </c>
      <c r="FC70" t="s">
        <v>490</v>
      </c>
      <c r="FD70">
        <v>1761009751.5</v>
      </c>
      <c r="FE70">
        <v>1761009757.5</v>
      </c>
      <c r="FF70">
        <v>2</v>
      </c>
      <c r="FG70">
        <v>-0.219</v>
      </c>
      <c r="FH70">
        <v>-0.008999999999999999</v>
      </c>
      <c r="FI70">
        <v>0.241</v>
      </c>
      <c r="FJ70">
        <v>0.21</v>
      </c>
      <c r="FK70">
        <v>420</v>
      </c>
      <c r="FL70">
        <v>24</v>
      </c>
      <c r="FM70">
        <v>0.48</v>
      </c>
      <c r="FN70">
        <v>0.04</v>
      </c>
      <c r="FO70">
        <v>0.7991965365853658</v>
      </c>
      <c r="FP70">
        <v>0.3457389825783977</v>
      </c>
      <c r="FQ70">
        <v>0.06493069645778154</v>
      </c>
      <c r="FR70">
        <v>1</v>
      </c>
      <c r="FS70">
        <v>212.7676470588236</v>
      </c>
      <c r="FT70">
        <v>24.20015285720055</v>
      </c>
      <c r="FU70">
        <v>7.158693628286366</v>
      </c>
      <c r="FV70">
        <v>0</v>
      </c>
      <c r="FW70">
        <v>-0.01730124146341463</v>
      </c>
      <c r="FX70">
        <v>0.006859722648083585</v>
      </c>
      <c r="FY70">
        <v>0.001798788492559287</v>
      </c>
      <c r="FZ70">
        <v>1</v>
      </c>
      <c r="GA70">
        <v>2</v>
      </c>
      <c r="GB70">
        <v>3</v>
      </c>
      <c r="GC70" t="s">
        <v>482</v>
      </c>
      <c r="GD70">
        <v>3.10959</v>
      </c>
      <c r="GE70">
        <v>2.7278</v>
      </c>
      <c r="GF70">
        <v>0.0881366</v>
      </c>
      <c r="GG70">
        <v>0.0880808</v>
      </c>
      <c r="GH70">
        <v>0.106541</v>
      </c>
      <c r="GI70">
        <v>0.107661</v>
      </c>
      <c r="GJ70">
        <v>23906.3</v>
      </c>
      <c r="GK70">
        <v>21728.1</v>
      </c>
      <c r="GL70">
        <v>26777.1</v>
      </c>
      <c r="GM70">
        <v>24036.7</v>
      </c>
      <c r="GN70">
        <v>38229.5</v>
      </c>
      <c r="GO70">
        <v>31666.2</v>
      </c>
      <c r="GP70">
        <v>46736.6</v>
      </c>
      <c r="GQ70">
        <v>38028.5</v>
      </c>
      <c r="GR70">
        <v>1.88367</v>
      </c>
      <c r="GS70">
        <v>1.84993</v>
      </c>
      <c r="GT70">
        <v>0.100661</v>
      </c>
      <c r="GU70">
        <v>0</v>
      </c>
      <c r="GV70">
        <v>28.3603</v>
      </c>
      <c r="GW70">
        <v>999.9</v>
      </c>
      <c r="GX70">
        <v>57.6</v>
      </c>
      <c r="GY70">
        <v>30.9</v>
      </c>
      <c r="GZ70">
        <v>28.5588</v>
      </c>
      <c r="HA70">
        <v>61.07</v>
      </c>
      <c r="HB70">
        <v>21.234</v>
      </c>
      <c r="HC70">
        <v>1</v>
      </c>
      <c r="HD70">
        <v>0.09395829999999999</v>
      </c>
      <c r="HE70">
        <v>-1.40549</v>
      </c>
      <c r="HF70">
        <v>20.3318</v>
      </c>
      <c r="HG70">
        <v>5.22253</v>
      </c>
      <c r="HH70">
        <v>11.98</v>
      </c>
      <c r="HI70">
        <v>4.9654</v>
      </c>
      <c r="HJ70">
        <v>3.276</v>
      </c>
      <c r="HK70">
        <v>9999</v>
      </c>
      <c r="HL70">
        <v>9999</v>
      </c>
      <c r="HM70">
        <v>9999</v>
      </c>
      <c r="HN70">
        <v>999.9</v>
      </c>
      <c r="HO70">
        <v>1.86369</v>
      </c>
      <c r="HP70">
        <v>1.85975</v>
      </c>
      <c r="HQ70">
        <v>1.85806</v>
      </c>
      <c r="HR70">
        <v>1.85944</v>
      </c>
      <c r="HS70">
        <v>1.85959</v>
      </c>
      <c r="HT70">
        <v>1.85806</v>
      </c>
      <c r="HU70">
        <v>1.85715</v>
      </c>
      <c r="HV70">
        <v>1.85211</v>
      </c>
      <c r="HW70">
        <v>0</v>
      </c>
      <c r="HX70">
        <v>0</v>
      </c>
      <c r="HY70">
        <v>0</v>
      </c>
      <c r="HZ70">
        <v>0</v>
      </c>
      <c r="IA70" t="s">
        <v>424</v>
      </c>
      <c r="IB70" t="s">
        <v>425</v>
      </c>
      <c r="IC70" t="s">
        <v>426</v>
      </c>
      <c r="ID70" t="s">
        <v>426</v>
      </c>
      <c r="IE70" t="s">
        <v>426</v>
      </c>
      <c r="IF70" t="s">
        <v>426</v>
      </c>
      <c r="IG70">
        <v>0</v>
      </c>
      <c r="IH70">
        <v>100</v>
      </c>
      <c r="II70">
        <v>100</v>
      </c>
      <c r="IJ70">
        <v>0.243</v>
      </c>
      <c r="IK70">
        <v>0.1935</v>
      </c>
      <c r="IL70">
        <v>-0.5440576699997581</v>
      </c>
      <c r="IM70">
        <v>0.001328113201692861</v>
      </c>
      <c r="IN70">
        <v>1.538283238170363E-06</v>
      </c>
      <c r="IO70">
        <v>-5.795655626708063E-10</v>
      </c>
      <c r="IP70">
        <v>-0.05318808840018373</v>
      </c>
      <c r="IQ70">
        <v>-0.004593102289677449</v>
      </c>
      <c r="IR70">
        <v>0.0008253994458280543</v>
      </c>
      <c r="IS70">
        <v>-7.403632370499484E-06</v>
      </c>
      <c r="IT70">
        <v>2</v>
      </c>
      <c r="IU70">
        <v>1985</v>
      </c>
      <c r="IV70">
        <v>1</v>
      </c>
      <c r="IW70">
        <v>27</v>
      </c>
      <c r="IX70">
        <v>2.4</v>
      </c>
      <c r="IY70">
        <v>2.3</v>
      </c>
      <c r="IZ70">
        <v>1.12061</v>
      </c>
      <c r="JA70">
        <v>2.5769</v>
      </c>
      <c r="JB70">
        <v>1.49658</v>
      </c>
      <c r="JC70">
        <v>2.34497</v>
      </c>
      <c r="JD70">
        <v>1.54907</v>
      </c>
      <c r="JE70">
        <v>2.45605</v>
      </c>
      <c r="JF70">
        <v>33.2887</v>
      </c>
      <c r="JG70">
        <v>15.7606</v>
      </c>
      <c r="JH70">
        <v>18</v>
      </c>
      <c r="JI70">
        <v>483.612</v>
      </c>
      <c r="JJ70">
        <v>490.98</v>
      </c>
      <c r="JK70">
        <v>30.6687</v>
      </c>
      <c r="JL70">
        <v>28.473</v>
      </c>
      <c r="JM70">
        <v>30</v>
      </c>
      <c r="JN70">
        <v>28.7052</v>
      </c>
      <c r="JO70">
        <v>28.6945</v>
      </c>
      <c r="JP70">
        <v>22.5234</v>
      </c>
      <c r="JQ70">
        <v>22.8344</v>
      </c>
      <c r="JR70">
        <v>63.8423</v>
      </c>
      <c r="JS70">
        <v>30.8598</v>
      </c>
      <c r="JT70">
        <v>420</v>
      </c>
      <c r="JU70">
        <v>23.5275</v>
      </c>
      <c r="JV70">
        <v>102.203</v>
      </c>
      <c r="JW70">
        <v>91.7107</v>
      </c>
    </row>
    <row r="71" spans="1:283">
      <c r="A71">
        <v>53</v>
      </c>
      <c r="B71">
        <v>1761009896</v>
      </c>
      <c r="C71">
        <v>230</v>
      </c>
      <c r="D71" t="s">
        <v>533</v>
      </c>
      <c r="E71" t="s">
        <v>534</v>
      </c>
      <c r="F71">
        <v>5</v>
      </c>
      <c r="G71" t="s">
        <v>489</v>
      </c>
      <c r="H71">
        <v>1761009888</v>
      </c>
      <c r="I71">
        <f>(J71)/1000</f>
        <v>0</v>
      </c>
      <c r="J71">
        <f>1000*DJ71*AH71*(DF71-DG71)/(100*CY71*(1000-AH71*DF71))</f>
        <v>0</v>
      </c>
      <c r="K71">
        <f>DJ71*AH71*(DE71-DD71*(1000-AH71*DG71)/(1000-AH71*DF71))/(100*CY71)</f>
        <v>0</v>
      </c>
      <c r="L71">
        <f>DD71 - IF(AH71&gt;1, K71*CY71*100.0/(AJ71), 0)</f>
        <v>0</v>
      </c>
      <c r="M71">
        <f>((S71-I71/2)*L71-K71)/(S71+I71/2)</f>
        <v>0</v>
      </c>
      <c r="N71">
        <f>M71*(DK71+DL71)/1000.0</f>
        <v>0</v>
      </c>
      <c r="O71">
        <f>(DD71 - IF(AH71&gt;1, K71*CY71*100.0/(AJ71), 0))*(DK71+DL71)/1000.0</f>
        <v>0</v>
      </c>
      <c r="P71">
        <f>2.0/((1/R71-1/Q71)+SIGN(R71)*SQRT((1/R71-1/Q71)*(1/R71-1/Q71) + 4*CZ71/((CZ71+1)*(CZ71+1))*(2*1/R71*1/Q71-1/Q71*1/Q71)))</f>
        <v>0</v>
      </c>
      <c r="Q71">
        <f>IF(LEFT(DA71,1)&lt;&gt;"0",IF(LEFT(DA71,1)="1",3.0,DB71),$D$5+$E$5*(DR71*DK71/($K$5*1000))+$F$5*(DR71*DK71/($K$5*1000))*MAX(MIN(CY71,$J$5),$I$5)*MAX(MIN(CY71,$J$5),$I$5)+$G$5*MAX(MIN(CY71,$J$5),$I$5)*(DR71*DK71/($K$5*1000))+$H$5*(DR71*DK71/($K$5*1000))*(DR71*DK71/($K$5*1000)))</f>
        <v>0</v>
      </c>
      <c r="R71">
        <f>I71*(1000-(1000*0.61365*exp(17.502*V71/(240.97+V71))/(DK71+DL71)+DF71)/2)/(1000*0.61365*exp(17.502*V71/(240.97+V71))/(DK71+DL71)-DF71)</f>
        <v>0</v>
      </c>
      <c r="S71">
        <f>1/((CZ71+1)/(P71/1.6)+1/(Q71/1.37)) + CZ71/((CZ71+1)/(P71/1.6) + CZ71/(Q71/1.37))</f>
        <v>0</v>
      </c>
      <c r="T71">
        <f>(CU71*CX71)</f>
        <v>0</v>
      </c>
      <c r="U71">
        <f>(DM71+(T71+2*0.95*5.67E-8*(((DM71+$B$9)+273)^4-(DM71+273)^4)-44100*I71)/(1.84*29.3*Q71+8*0.95*5.67E-8*(DM71+273)^3))</f>
        <v>0</v>
      </c>
      <c r="V71">
        <f>($C$9*DN71+$D$9*DO71+$E$9*U71)</f>
        <v>0</v>
      </c>
      <c r="W71">
        <f>0.61365*exp(17.502*V71/(240.97+V71))</f>
        <v>0</v>
      </c>
      <c r="X71">
        <f>(Y71/Z71*100)</f>
        <v>0</v>
      </c>
      <c r="Y71">
        <f>DF71*(DK71+DL71)/1000</f>
        <v>0</v>
      </c>
      <c r="Z71">
        <f>0.61365*exp(17.502*DM71/(240.97+DM71))</f>
        <v>0</v>
      </c>
      <c r="AA71">
        <f>(W71-DF71*(DK71+DL71)/1000)</f>
        <v>0</v>
      </c>
      <c r="AB71">
        <f>(-I71*44100)</f>
        <v>0</v>
      </c>
      <c r="AC71">
        <f>2*29.3*Q71*0.92*(DM71-V71)</f>
        <v>0</v>
      </c>
      <c r="AD71">
        <f>2*0.95*5.67E-8*(((DM71+$B$9)+273)^4-(V71+273)^4)</f>
        <v>0</v>
      </c>
      <c r="AE71">
        <f>T71+AD71+AB71+AC71</f>
        <v>0</v>
      </c>
      <c r="AF71">
        <v>0</v>
      </c>
      <c r="AG71">
        <v>0</v>
      </c>
      <c r="AH71">
        <f>IF(AF71*$H$15&gt;=AJ71,1.0,(AJ71/(AJ71-AF71*$H$15)))</f>
        <v>0</v>
      </c>
      <c r="AI71">
        <f>(AH71-1)*100</f>
        <v>0</v>
      </c>
      <c r="AJ71">
        <f>MAX(0,($B$15+$C$15*DR71)/(1+$D$15*DR71)*DK71/(DM71+273)*$E$15)</f>
        <v>0</v>
      </c>
      <c r="AK71" t="s">
        <v>420</v>
      </c>
      <c r="AL71" t="s">
        <v>420</v>
      </c>
      <c r="AM71">
        <v>0</v>
      </c>
      <c r="AN71">
        <v>0</v>
      </c>
      <c r="AO71">
        <f>1-AM71/AN71</f>
        <v>0</v>
      </c>
      <c r="AP71">
        <v>0</v>
      </c>
      <c r="AQ71" t="s">
        <v>420</v>
      </c>
      <c r="AR71" t="s">
        <v>420</v>
      </c>
      <c r="AS71">
        <v>0</v>
      </c>
      <c r="AT71">
        <v>0</v>
      </c>
      <c r="AU71">
        <f>1-AS71/AT71</f>
        <v>0</v>
      </c>
      <c r="AV71">
        <v>0.5</v>
      </c>
      <c r="AW71">
        <f>CV71</f>
        <v>0</v>
      </c>
      <c r="AX71">
        <f>K71</f>
        <v>0</v>
      </c>
      <c r="AY71">
        <f>AU71*AV71*AW71</f>
        <v>0</v>
      </c>
      <c r="AZ71">
        <f>(AX71-AP71)/AW71</f>
        <v>0</v>
      </c>
      <c r="BA71">
        <f>(AN71-AT71)/AT71</f>
        <v>0</v>
      </c>
      <c r="BB71">
        <f>AM71/(AO71+AM71/AT71)</f>
        <v>0</v>
      </c>
      <c r="BC71" t="s">
        <v>420</v>
      </c>
      <c r="BD71">
        <v>0</v>
      </c>
      <c r="BE71">
        <f>IF(BD71&lt;&gt;0, BD71, BB71)</f>
        <v>0</v>
      </c>
      <c r="BF71">
        <f>1-BE71/AT71</f>
        <v>0</v>
      </c>
      <c r="BG71">
        <f>(AT71-AS71)/(AT71-BE71)</f>
        <v>0</v>
      </c>
      <c r="BH71">
        <f>(AN71-AT71)/(AN71-BE71)</f>
        <v>0</v>
      </c>
      <c r="BI71">
        <f>(AT71-AS71)/(AT71-AM71)</f>
        <v>0</v>
      </c>
      <c r="BJ71">
        <f>(AN71-AT71)/(AN71-AM71)</f>
        <v>0</v>
      </c>
      <c r="BK71">
        <f>(BG71*BE71/AS71)</f>
        <v>0</v>
      </c>
      <c r="BL71">
        <f>(1-BK71)</f>
        <v>0</v>
      </c>
      <c r="CU71">
        <f>$B$13*DS71+$C$13*DT71+$F$13*EE71*(1-EH71)</f>
        <v>0</v>
      </c>
      <c r="CV71">
        <f>CU71*CW71</f>
        <v>0</v>
      </c>
      <c r="CW71">
        <f>($B$13*$D$11+$C$13*$D$11+$F$13*((ER71+EJ71)/MAX(ER71+EJ71+ES71, 0.1)*$I$11+ES71/MAX(ER71+EJ71+ES71, 0.1)*$J$11))/($B$13+$C$13+$F$13)</f>
        <v>0</v>
      </c>
      <c r="CX71">
        <f>($B$13*$K$11+$C$13*$K$11+$F$13*((ER71+EJ71)/MAX(ER71+EJ71+ES71, 0.1)*$P$11+ES71/MAX(ER71+EJ71+ES71, 0.1)*$Q$11))/($B$13+$C$13+$F$13)</f>
        <v>0</v>
      </c>
      <c r="CY71">
        <v>1.65</v>
      </c>
      <c r="CZ71">
        <v>0.5</v>
      </c>
      <c r="DA71" t="s">
        <v>421</v>
      </c>
      <c r="DB71">
        <v>2</v>
      </c>
      <c r="DC71">
        <v>1761009888</v>
      </c>
      <c r="DD71">
        <v>420.6921666666667</v>
      </c>
      <c r="DE71">
        <v>419.8788333333334</v>
      </c>
      <c r="DF71">
        <v>23.45527916666667</v>
      </c>
      <c r="DG71">
        <v>23.47225</v>
      </c>
      <c r="DH71">
        <v>420.4490416666667</v>
      </c>
      <c r="DI71">
        <v>23.26187916666667</v>
      </c>
      <c r="DJ71">
        <v>499.995875</v>
      </c>
      <c r="DK71">
        <v>90.47242916666669</v>
      </c>
      <c r="DL71">
        <v>0.035777075</v>
      </c>
      <c r="DM71">
        <v>29.933425</v>
      </c>
      <c r="DN71">
        <v>30.00587083333334</v>
      </c>
      <c r="DO71">
        <v>999.9</v>
      </c>
      <c r="DP71">
        <v>0</v>
      </c>
      <c r="DQ71">
        <v>0</v>
      </c>
      <c r="DR71">
        <v>10005.62833333333</v>
      </c>
      <c r="DS71">
        <v>0</v>
      </c>
      <c r="DT71">
        <v>0.242856</v>
      </c>
      <c r="DU71">
        <v>0.8133416666666666</v>
      </c>
      <c r="DV71">
        <v>430.7965833333333</v>
      </c>
      <c r="DW71">
        <v>429.97125</v>
      </c>
      <c r="DX71">
        <v>-0.01696459583333333</v>
      </c>
      <c r="DY71">
        <v>419.8788333333334</v>
      </c>
      <c r="DZ71">
        <v>23.47225</v>
      </c>
      <c r="EA71">
        <v>2.122055416666667</v>
      </c>
      <c r="EB71">
        <v>2.123592083333333</v>
      </c>
      <c r="EC71">
        <v>18.38571666666667</v>
      </c>
      <c r="ED71">
        <v>18.39725</v>
      </c>
      <c r="EE71">
        <v>0.00500078</v>
      </c>
      <c r="EF71">
        <v>0</v>
      </c>
      <c r="EG71">
        <v>0</v>
      </c>
      <c r="EH71">
        <v>0</v>
      </c>
      <c r="EI71">
        <v>214.0666666666667</v>
      </c>
      <c r="EJ71">
        <v>0.00500078</v>
      </c>
      <c r="EK71">
        <v>-18.84166666666667</v>
      </c>
      <c r="EL71">
        <v>-0.1625</v>
      </c>
      <c r="EM71">
        <v>35.05179166666667</v>
      </c>
      <c r="EN71">
        <v>38.37991666666667</v>
      </c>
      <c r="EO71">
        <v>36.95545833333333</v>
      </c>
      <c r="EP71">
        <v>38.372125</v>
      </c>
      <c r="EQ71">
        <v>37.83820833333333</v>
      </c>
      <c r="ER71">
        <v>0</v>
      </c>
      <c r="ES71">
        <v>0</v>
      </c>
      <c r="ET71">
        <v>0</v>
      </c>
      <c r="EU71">
        <v>1761009894.7</v>
      </c>
      <c r="EV71">
        <v>0</v>
      </c>
      <c r="EW71">
        <v>213.468</v>
      </c>
      <c r="EX71">
        <v>53.74615358389375</v>
      </c>
      <c r="EY71">
        <v>-47.84615354048903</v>
      </c>
      <c r="EZ71">
        <v>-18.764</v>
      </c>
      <c r="FA71">
        <v>15</v>
      </c>
      <c r="FB71">
        <v>1761009757.5</v>
      </c>
      <c r="FC71" t="s">
        <v>490</v>
      </c>
      <c r="FD71">
        <v>1761009751.5</v>
      </c>
      <c r="FE71">
        <v>1761009757.5</v>
      </c>
      <c r="FF71">
        <v>2</v>
      </c>
      <c r="FG71">
        <v>-0.219</v>
      </c>
      <c r="FH71">
        <v>-0.008999999999999999</v>
      </c>
      <c r="FI71">
        <v>0.241</v>
      </c>
      <c r="FJ71">
        <v>0.21</v>
      </c>
      <c r="FK71">
        <v>420</v>
      </c>
      <c r="FL71">
        <v>24</v>
      </c>
      <c r="FM71">
        <v>0.48</v>
      </c>
      <c r="FN71">
        <v>0.04</v>
      </c>
      <c r="FO71">
        <v>0.8076346999999998</v>
      </c>
      <c r="FP71">
        <v>0.3819851482176342</v>
      </c>
      <c r="FQ71">
        <v>0.06674645990769848</v>
      </c>
      <c r="FR71">
        <v>1</v>
      </c>
      <c r="FS71">
        <v>213.2088235294117</v>
      </c>
      <c r="FT71">
        <v>24.21237585356469</v>
      </c>
      <c r="FU71">
        <v>7.462272467594762</v>
      </c>
      <c r="FV71">
        <v>0</v>
      </c>
      <c r="FW71">
        <v>-0.01720906</v>
      </c>
      <c r="FX71">
        <v>0.001151837898686723</v>
      </c>
      <c r="FY71">
        <v>0.001741897726303126</v>
      </c>
      <c r="FZ71">
        <v>1</v>
      </c>
      <c r="GA71">
        <v>2</v>
      </c>
      <c r="GB71">
        <v>3</v>
      </c>
      <c r="GC71" t="s">
        <v>482</v>
      </c>
      <c r="GD71">
        <v>3.10979</v>
      </c>
      <c r="GE71">
        <v>2.72761</v>
      </c>
      <c r="GF71">
        <v>0.0881358</v>
      </c>
      <c r="GG71">
        <v>0.0880987</v>
      </c>
      <c r="GH71">
        <v>0.106549</v>
      </c>
      <c r="GI71">
        <v>0.107655</v>
      </c>
      <c r="GJ71">
        <v>23906.3</v>
      </c>
      <c r="GK71">
        <v>21727.6</v>
      </c>
      <c r="GL71">
        <v>26777.1</v>
      </c>
      <c r="GM71">
        <v>24036.6</v>
      </c>
      <c r="GN71">
        <v>38229</v>
      </c>
      <c r="GO71">
        <v>31666.3</v>
      </c>
      <c r="GP71">
        <v>46736.5</v>
      </c>
      <c r="GQ71">
        <v>38028.3</v>
      </c>
      <c r="GR71">
        <v>1.8841</v>
      </c>
      <c r="GS71">
        <v>1.84953</v>
      </c>
      <c r="GT71">
        <v>0.0998899</v>
      </c>
      <c r="GU71">
        <v>0</v>
      </c>
      <c r="GV71">
        <v>28.3615</v>
      </c>
      <c r="GW71">
        <v>999.9</v>
      </c>
      <c r="GX71">
        <v>57.6</v>
      </c>
      <c r="GY71">
        <v>30.8</v>
      </c>
      <c r="GZ71">
        <v>28.3949</v>
      </c>
      <c r="HA71">
        <v>61.02</v>
      </c>
      <c r="HB71">
        <v>21.2821</v>
      </c>
      <c r="HC71">
        <v>1</v>
      </c>
      <c r="HD71">
        <v>0.0939787</v>
      </c>
      <c r="HE71">
        <v>-1.8362</v>
      </c>
      <c r="HF71">
        <v>20.3269</v>
      </c>
      <c r="HG71">
        <v>5.22208</v>
      </c>
      <c r="HH71">
        <v>11.98</v>
      </c>
      <c r="HI71">
        <v>4.9653</v>
      </c>
      <c r="HJ71">
        <v>3.276</v>
      </c>
      <c r="HK71">
        <v>9999</v>
      </c>
      <c r="HL71">
        <v>9999</v>
      </c>
      <c r="HM71">
        <v>9999</v>
      </c>
      <c r="HN71">
        <v>999.9</v>
      </c>
      <c r="HO71">
        <v>1.86369</v>
      </c>
      <c r="HP71">
        <v>1.85978</v>
      </c>
      <c r="HQ71">
        <v>1.85806</v>
      </c>
      <c r="HR71">
        <v>1.85944</v>
      </c>
      <c r="HS71">
        <v>1.85959</v>
      </c>
      <c r="HT71">
        <v>1.85806</v>
      </c>
      <c r="HU71">
        <v>1.85715</v>
      </c>
      <c r="HV71">
        <v>1.85211</v>
      </c>
      <c r="HW71">
        <v>0</v>
      </c>
      <c r="HX71">
        <v>0</v>
      </c>
      <c r="HY71">
        <v>0</v>
      </c>
      <c r="HZ71">
        <v>0</v>
      </c>
      <c r="IA71" t="s">
        <v>424</v>
      </c>
      <c r="IB71" t="s">
        <v>425</v>
      </c>
      <c r="IC71" t="s">
        <v>426</v>
      </c>
      <c r="ID71" t="s">
        <v>426</v>
      </c>
      <c r="IE71" t="s">
        <v>426</v>
      </c>
      <c r="IF71" t="s">
        <v>426</v>
      </c>
      <c r="IG71">
        <v>0</v>
      </c>
      <c r="IH71">
        <v>100</v>
      </c>
      <c r="II71">
        <v>100</v>
      </c>
      <c r="IJ71">
        <v>0.243</v>
      </c>
      <c r="IK71">
        <v>0.1935</v>
      </c>
      <c r="IL71">
        <v>-0.5440576699997581</v>
      </c>
      <c r="IM71">
        <v>0.001328113201692861</v>
      </c>
      <c r="IN71">
        <v>1.538283238170363E-06</v>
      </c>
      <c r="IO71">
        <v>-5.795655626708063E-10</v>
      </c>
      <c r="IP71">
        <v>-0.05318808840018373</v>
      </c>
      <c r="IQ71">
        <v>-0.004593102289677449</v>
      </c>
      <c r="IR71">
        <v>0.0008253994458280543</v>
      </c>
      <c r="IS71">
        <v>-7.403632370499484E-06</v>
      </c>
      <c r="IT71">
        <v>2</v>
      </c>
      <c r="IU71">
        <v>1985</v>
      </c>
      <c r="IV71">
        <v>1</v>
      </c>
      <c r="IW71">
        <v>27</v>
      </c>
      <c r="IX71">
        <v>2.4</v>
      </c>
      <c r="IY71">
        <v>2.3</v>
      </c>
      <c r="IZ71">
        <v>1.12061</v>
      </c>
      <c r="JA71">
        <v>2.58789</v>
      </c>
      <c r="JB71">
        <v>1.49658</v>
      </c>
      <c r="JC71">
        <v>2.34497</v>
      </c>
      <c r="JD71">
        <v>1.54907</v>
      </c>
      <c r="JE71">
        <v>2.40723</v>
      </c>
      <c r="JF71">
        <v>33.3111</v>
      </c>
      <c r="JG71">
        <v>15.7344</v>
      </c>
      <c r="JH71">
        <v>18</v>
      </c>
      <c r="JI71">
        <v>483.85</v>
      </c>
      <c r="JJ71">
        <v>490.707</v>
      </c>
      <c r="JK71">
        <v>30.6832</v>
      </c>
      <c r="JL71">
        <v>28.4728</v>
      </c>
      <c r="JM71">
        <v>30</v>
      </c>
      <c r="JN71">
        <v>28.704</v>
      </c>
      <c r="JO71">
        <v>28.6933</v>
      </c>
      <c r="JP71">
        <v>22.5249</v>
      </c>
      <c r="JQ71">
        <v>22.8344</v>
      </c>
      <c r="JR71">
        <v>63.8423</v>
      </c>
      <c r="JS71">
        <v>30.8598</v>
      </c>
      <c r="JT71">
        <v>420</v>
      </c>
      <c r="JU71">
        <v>23.5261</v>
      </c>
      <c r="JV71">
        <v>102.203</v>
      </c>
      <c r="JW71">
        <v>91.7103</v>
      </c>
    </row>
    <row r="72" spans="1:283">
      <c r="A72">
        <v>54</v>
      </c>
      <c r="B72">
        <v>1761009898</v>
      </c>
      <c r="C72">
        <v>232</v>
      </c>
      <c r="D72" t="s">
        <v>535</v>
      </c>
      <c r="E72" t="s">
        <v>536</v>
      </c>
      <c r="F72">
        <v>5</v>
      </c>
      <c r="G72" t="s">
        <v>489</v>
      </c>
      <c r="H72">
        <v>1761009890</v>
      </c>
      <c r="I72">
        <f>(J72)/1000</f>
        <v>0</v>
      </c>
      <c r="J72">
        <f>1000*DJ72*AH72*(DF72-DG72)/(100*CY72*(1000-AH72*DF72))</f>
        <v>0</v>
      </c>
      <c r="K72">
        <f>DJ72*AH72*(DE72-DD72*(1000-AH72*DG72)/(1000-AH72*DF72))/(100*CY72)</f>
        <v>0</v>
      </c>
      <c r="L72">
        <f>DD72 - IF(AH72&gt;1, K72*CY72*100.0/(AJ72), 0)</f>
        <v>0</v>
      </c>
      <c r="M72">
        <f>((S72-I72/2)*L72-K72)/(S72+I72/2)</f>
        <v>0</v>
      </c>
      <c r="N72">
        <f>M72*(DK72+DL72)/1000.0</f>
        <v>0</v>
      </c>
      <c r="O72">
        <f>(DD72 - IF(AH72&gt;1, K72*CY72*100.0/(AJ72), 0))*(DK72+DL72)/1000.0</f>
        <v>0</v>
      </c>
      <c r="P72">
        <f>2.0/((1/R72-1/Q72)+SIGN(R72)*SQRT((1/R72-1/Q72)*(1/R72-1/Q72) + 4*CZ72/((CZ72+1)*(CZ72+1))*(2*1/R72*1/Q72-1/Q72*1/Q72)))</f>
        <v>0</v>
      </c>
      <c r="Q72">
        <f>IF(LEFT(DA72,1)&lt;&gt;"0",IF(LEFT(DA72,1)="1",3.0,DB72),$D$5+$E$5*(DR72*DK72/($K$5*1000))+$F$5*(DR72*DK72/($K$5*1000))*MAX(MIN(CY72,$J$5),$I$5)*MAX(MIN(CY72,$J$5),$I$5)+$G$5*MAX(MIN(CY72,$J$5),$I$5)*(DR72*DK72/($K$5*1000))+$H$5*(DR72*DK72/($K$5*1000))*(DR72*DK72/($K$5*1000)))</f>
        <v>0</v>
      </c>
      <c r="R72">
        <f>I72*(1000-(1000*0.61365*exp(17.502*V72/(240.97+V72))/(DK72+DL72)+DF72)/2)/(1000*0.61365*exp(17.502*V72/(240.97+V72))/(DK72+DL72)-DF72)</f>
        <v>0</v>
      </c>
      <c r="S72">
        <f>1/((CZ72+1)/(P72/1.6)+1/(Q72/1.37)) + CZ72/((CZ72+1)/(P72/1.6) + CZ72/(Q72/1.37))</f>
        <v>0</v>
      </c>
      <c r="T72">
        <f>(CU72*CX72)</f>
        <v>0</v>
      </c>
      <c r="U72">
        <f>(DM72+(T72+2*0.95*5.67E-8*(((DM72+$B$9)+273)^4-(DM72+273)^4)-44100*I72)/(1.84*29.3*Q72+8*0.95*5.67E-8*(DM72+273)^3))</f>
        <v>0</v>
      </c>
      <c r="V72">
        <f>($C$9*DN72+$D$9*DO72+$E$9*U72)</f>
        <v>0</v>
      </c>
      <c r="W72">
        <f>0.61365*exp(17.502*V72/(240.97+V72))</f>
        <v>0</v>
      </c>
      <c r="X72">
        <f>(Y72/Z72*100)</f>
        <v>0</v>
      </c>
      <c r="Y72">
        <f>DF72*(DK72+DL72)/1000</f>
        <v>0</v>
      </c>
      <c r="Z72">
        <f>0.61365*exp(17.502*DM72/(240.97+DM72))</f>
        <v>0</v>
      </c>
      <c r="AA72">
        <f>(W72-DF72*(DK72+DL72)/1000)</f>
        <v>0</v>
      </c>
      <c r="AB72">
        <f>(-I72*44100)</f>
        <v>0</v>
      </c>
      <c r="AC72">
        <f>2*29.3*Q72*0.92*(DM72-V72)</f>
        <v>0</v>
      </c>
      <c r="AD72">
        <f>2*0.95*5.67E-8*(((DM72+$B$9)+273)^4-(V72+273)^4)</f>
        <v>0</v>
      </c>
      <c r="AE72">
        <f>T72+AD72+AB72+AC72</f>
        <v>0</v>
      </c>
      <c r="AF72">
        <v>0</v>
      </c>
      <c r="AG72">
        <v>0</v>
      </c>
      <c r="AH72">
        <f>IF(AF72*$H$15&gt;=AJ72,1.0,(AJ72/(AJ72-AF72*$H$15)))</f>
        <v>0</v>
      </c>
      <c r="AI72">
        <f>(AH72-1)*100</f>
        <v>0</v>
      </c>
      <c r="AJ72">
        <f>MAX(0,($B$15+$C$15*DR72)/(1+$D$15*DR72)*DK72/(DM72+273)*$E$15)</f>
        <v>0</v>
      </c>
      <c r="AK72" t="s">
        <v>420</v>
      </c>
      <c r="AL72" t="s">
        <v>420</v>
      </c>
      <c r="AM72">
        <v>0</v>
      </c>
      <c r="AN72">
        <v>0</v>
      </c>
      <c r="AO72">
        <f>1-AM72/AN72</f>
        <v>0</v>
      </c>
      <c r="AP72">
        <v>0</v>
      </c>
      <c r="AQ72" t="s">
        <v>420</v>
      </c>
      <c r="AR72" t="s">
        <v>420</v>
      </c>
      <c r="AS72">
        <v>0</v>
      </c>
      <c r="AT72">
        <v>0</v>
      </c>
      <c r="AU72">
        <f>1-AS72/AT72</f>
        <v>0</v>
      </c>
      <c r="AV72">
        <v>0.5</v>
      </c>
      <c r="AW72">
        <f>CV72</f>
        <v>0</v>
      </c>
      <c r="AX72">
        <f>K72</f>
        <v>0</v>
      </c>
      <c r="AY72">
        <f>AU72*AV72*AW72</f>
        <v>0</v>
      </c>
      <c r="AZ72">
        <f>(AX72-AP72)/AW72</f>
        <v>0</v>
      </c>
      <c r="BA72">
        <f>(AN72-AT72)/AT72</f>
        <v>0</v>
      </c>
      <c r="BB72">
        <f>AM72/(AO72+AM72/AT72)</f>
        <v>0</v>
      </c>
      <c r="BC72" t="s">
        <v>420</v>
      </c>
      <c r="BD72">
        <v>0</v>
      </c>
      <c r="BE72">
        <f>IF(BD72&lt;&gt;0, BD72, BB72)</f>
        <v>0</v>
      </c>
      <c r="BF72">
        <f>1-BE72/AT72</f>
        <v>0</v>
      </c>
      <c r="BG72">
        <f>(AT72-AS72)/(AT72-BE72)</f>
        <v>0</v>
      </c>
      <c r="BH72">
        <f>(AN72-AT72)/(AN72-BE72)</f>
        <v>0</v>
      </c>
      <c r="BI72">
        <f>(AT72-AS72)/(AT72-AM72)</f>
        <v>0</v>
      </c>
      <c r="BJ72">
        <f>(AN72-AT72)/(AN72-AM72)</f>
        <v>0</v>
      </c>
      <c r="BK72">
        <f>(BG72*BE72/AS72)</f>
        <v>0</v>
      </c>
      <c r="BL72">
        <f>(1-BK72)</f>
        <v>0</v>
      </c>
      <c r="CU72">
        <f>$B$13*DS72+$C$13*DT72+$F$13*EE72*(1-EH72)</f>
        <v>0</v>
      </c>
      <c r="CV72">
        <f>CU72*CW72</f>
        <v>0</v>
      </c>
      <c r="CW72">
        <f>($B$13*$D$11+$C$13*$D$11+$F$13*((ER72+EJ72)/MAX(ER72+EJ72+ES72, 0.1)*$I$11+ES72/MAX(ER72+EJ72+ES72, 0.1)*$J$11))/($B$13+$C$13+$F$13)</f>
        <v>0</v>
      </c>
      <c r="CX72">
        <f>($B$13*$K$11+$C$13*$K$11+$F$13*((ER72+EJ72)/MAX(ER72+EJ72+ES72, 0.1)*$P$11+ES72/MAX(ER72+EJ72+ES72, 0.1)*$Q$11))/($B$13+$C$13+$F$13)</f>
        <v>0</v>
      </c>
      <c r="CY72">
        <v>1.65</v>
      </c>
      <c r="CZ72">
        <v>0.5</v>
      </c>
      <c r="DA72" t="s">
        <v>421</v>
      </c>
      <c r="DB72">
        <v>2</v>
      </c>
      <c r="DC72">
        <v>1761009890</v>
      </c>
      <c r="DD72">
        <v>420.7028749999999</v>
      </c>
      <c r="DE72">
        <v>419.8794166666667</v>
      </c>
      <c r="DF72">
        <v>23.45650416666667</v>
      </c>
      <c r="DG72">
        <v>23.47286666666666</v>
      </c>
      <c r="DH72">
        <v>420.45975</v>
      </c>
      <c r="DI72">
        <v>23.263075</v>
      </c>
      <c r="DJ72">
        <v>500.0354166666666</v>
      </c>
      <c r="DK72">
        <v>90.47270416666667</v>
      </c>
      <c r="DL72">
        <v>0.0357162</v>
      </c>
      <c r="DM72">
        <v>29.930875</v>
      </c>
      <c r="DN72">
        <v>30.00185416666666</v>
      </c>
      <c r="DO72">
        <v>999.9</v>
      </c>
      <c r="DP72">
        <v>0</v>
      </c>
      <c r="DQ72">
        <v>0</v>
      </c>
      <c r="DR72">
        <v>10007.24583333333</v>
      </c>
      <c r="DS72">
        <v>0</v>
      </c>
      <c r="DT72">
        <v>0.242856</v>
      </c>
      <c r="DU72">
        <v>0.8234519166666666</v>
      </c>
      <c r="DV72">
        <v>430.808125</v>
      </c>
      <c r="DW72">
        <v>429.9722083333334</v>
      </c>
      <c r="DX72">
        <v>-0.016361</v>
      </c>
      <c r="DY72">
        <v>419.8794166666667</v>
      </c>
      <c r="DZ72">
        <v>23.47286666666666</v>
      </c>
      <c r="EA72">
        <v>2.1221725</v>
      </c>
      <c r="EB72">
        <v>2.123654166666666</v>
      </c>
      <c r="EC72">
        <v>18.3866</v>
      </c>
      <c r="ED72">
        <v>18.39771666666667</v>
      </c>
      <c r="EE72">
        <v>0.00500078</v>
      </c>
      <c r="EF72">
        <v>0</v>
      </c>
      <c r="EG72">
        <v>0</v>
      </c>
      <c r="EH72">
        <v>0</v>
      </c>
      <c r="EI72">
        <v>215.3791666666667</v>
      </c>
      <c r="EJ72">
        <v>0.00500078</v>
      </c>
      <c r="EK72">
        <v>-20.29166666666667</v>
      </c>
      <c r="EL72">
        <v>-0.4541666666666667</v>
      </c>
      <c r="EM72">
        <v>35.06741666666667</v>
      </c>
      <c r="EN72">
        <v>38.43466666666666</v>
      </c>
      <c r="EO72">
        <v>36.99458333333333</v>
      </c>
      <c r="EP72">
        <v>38.426875</v>
      </c>
      <c r="EQ72">
        <v>37.88508333333333</v>
      </c>
      <c r="ER72">
        <v>0</v>
      </c>
      <c r="ES72">
        <v>0</v>
      </c>
      <c r="ET72">
        <v>0</v>
      </c>
      <c r="EU72">
        <v>1761009897.1</v>
      </c>
      <c r="EV72">
        <v>0</v>
      </c>
      <c r="EW72">
        <v>215.384</v>
      </c>
      <c r="EX72">
        <v>9.66153799895017</v>
      </c>
      <c r="EY72">
        <v>-9.53076896585187</v>
      </c>
      <c r="EZ72">
        <v>-20.744</v>
      </c>
      <c r="FA72">
        <v>15</v>
      </c>
      <c r="FB72">
        <v>1761009757.5</v>
      </c>
      <c r="FC72" t="s">
        <v>490</v>
      </c>
      <c r="FD72">
        <v>1761009751.5</v>
      </c>
      <c r="FE72">
        <v>1761009757.5</v>
      </c>
      <c r="FF72">
        <v>2</v>
      </c>
      <c r="FG72">
        <v>-0.219</v>
      </c>
      <c r="FH72">
        <v>-0.008999999999999999</v>
      </c>
      <c r="FI72">
        <v>0.241</v>
      </c>
      <c r="FJ72">
        <v>0.21</v>
      </c>
      <c r="FK72">
        <v>420</v>
      </c>
      <c r="FL72">
        <v>24</v>
      </c>
      <c r="FM72">
        <v>0.48</v>
      </c>
      <c r="FN72">
        <v>0.04</v>
      </c>
      <c r="FO72">
        <v>0.8038508292682927</v>
      </c>
      <c r="FP72">
        <v>0.3039646829268292</v>
      </c>
      <c r="FQ72">
        <v>0.06629288069744724</v>
      </c>
      <c r="FR72">
        <v>1</v>
      </c>
      <c r="FS72">
        <v>213.2794117647059</v>
      </c>
      <c r="FT72">
        <v>35.3628721750597</v>
      </c>
      <c r="FU72">
        <v>8.155755074206791</v>
      </c>
      <c r="FV72">
        <v>0</v>
      </c>
      <c r="FW72">
        <v>-0.01665716341463415</v>
      </c>
      <c r="FX72">
        <v>0.006444660627177664</v>
      </c>
      <c r="FY72">
        <v>0.002169055150347007</v>
      </c>
      <c r="FZ72">
        <v>1</v>
      </c>
      <c r="GA72">
        <v>2</v>
      </c>
      <c r="GB72">
        <v>3</v>
      </c>
      <c r="GC72" t="s">
        <v>482</v>
      </c>
      <c r="GD72">
        <v>3.10986</v>
      </c>
      <c r="GE72">
        <v>2.72736</v>
      </c>
      <c r="GF72">
        <v>0.08814139999999999</v>
      </c>
      <c r="GG72">
        <v>0.0881038</v>
      </c>
      <c r="GH72">
        <v>0.106555</v>
      </c>
      <c r="GI72">
        <v>0.107643</v>
      </c>
      <c r="GJ72">
        <v>23906.2</v>
      </c>
      <c r="GK72">
        <v>21727.4</v>
      </c>
      <c r="GL72">
        <v>26777</v>
      </c>
      <c r="GM72">
        <v>24036.6</v>
      </c>
      <c r="GN72">
        <v>38228.8</v>
      </c>
      <c r="GO72">
        <v>31666.5</v>
      </c>
      <c r="GP72">
        <v>46736.5</v>
      </c>
      <c r="GQ72">
        <v>38028.1</v>
      </c>
      <c r="GR72">
        <v>1.8843</v>
      </c>
      <c r="GS72">
        <v>1.84945</v>
      </c>
      <c r="GT72">
        <v>0.09907779999999999</v>
      </c>
      <c r="GU72">
        <v>0</v>
      </c>
      <c r="GV72">
        <v>28.3627</v>
      </c>
      <c r="GW72">
        <v>999.9</v>
      </c>
      <c r="GX72">
        <v>57.6</v>
      </c>
      <c r="GY72">
        <v>30.9</v>
      </c>
      <c r="GZ72">
        <v>28.5566</v>
      </c>
      <c r="HA72">
        <v>61.48</v>
      </c>
      <c r="HB72">
        <v>21.1098</v>
      </c>
      <c r="HC72">
        <v>1</v>
      </c>
      <c r="HD72">
        <v>0.0943039</v>
      </c>
      <c r="HE72">
        <v>-2.11896</v>
      </c>
      <c r="HF72">
        <v>20.324</v>
      </c>
      <c r="HG72">
        <v>5.22223</v>
      </c>
      <c r="HH72">
        <v>11.98</v>
      </c>
      <c r="HI72">
        <v>4.9653</v>
      </c>
      <c r="HJ72">
        <v>3.276</v>
      </c>
      <c r="HK72">
        <v>9999</v>
      </c>
      <c r="HL72">
        <v>9999</v>
      </c>
      <c r="HM72">
        <v>9999</v>
      </c>
      <c r="HN72">
        <v>999.9</v>
      </c>
      <c r="HO72">
        <v>1.86369</v>
      </c>
      <c r="HP72">
        <v>1.85979</v>
      </c>
      <c r="HQ72">
        <v>1.85806</v>
      </c>
      <c r="HR72">
        <v>1.85944</v>
      </c>
      <c r="HS72">
        <v>1.85959</v>
      </c>
      <c r="HT72">
        <v>1.85806</v>
      </c>
      <c r="HU72">
        <v>1.85715</v>
      </c>
      <c r="HV72">
        <v>1.85211</v>
      </c>
      <c r="HW72">
        <v>0</v>
      </c>
      <c r="HX72">
        <v>0</v>
      </c>
      <c r="HY72">
        <v>0</v>
      </c>
      <c r="HZ72">
        <v>0</v>
      </c>
      <c r="IA72" t="s">
        <v>424</v>
      </c>
      <c r="IB72" t="s">
        <v>425</v>
      </c>
      <c r="IC72" t="s">
        <v>426</v>
      </c>
      <c r="ID72" t="s">
        <v>426</v>
      </c>
      <c r="IE72" t="s">
        <v>426</v>
      </c>
      <c r="IF72" t="s">
        <v>426</v>
      </c>
      <c r="IG72">
        <v>0</v>
      </c>
      <c r="IH72">
        <v>100</v>
      </c>
      <c r="II72">
        <v>100</v>
      </c>
      <c r="IJ72">
        <v>0.243</v>
      </c>
      <c r="IK72">
        <v>0.1936</v>
      </c>
      <c r="IL72">
        <v>-0.5440576699997581</v>
      </c>
      <c r="IM72">
        <v>0.001328113201692861</v>
      </c>
      <c r="IN72">
        <v>1.538283238170363E-06</v>
      </c>
      <c r="IO72">
        <v>-5.795655626708063E-10</v>
      </c>
      <c r="IP72">
        <v>-0.05318808840018373</v>
      </c>
      <c r="IQ72">
        <v>-0.004593102289677449</v>
      </c>
      <c r="IR72">
        <v>0.0008253994458280543</v>
      </c>
      <c r="IS72">
        <v>-7.403632370499484E-06</v>
      </c>
      <c r="IT72">
        <v>2</v>
      </c>
      <c r="IU72">
        <v>1985</v>
      </c>
      <c r="IV72">
        <v>1</v>
      </c>
      <c r="IW72">
        <v>27</v>
      </c>
      <c r="IX72">
        <v>2.4</v>
      </c>
      <c r="IY72">
        <v>2.3</v>
      </c>
      <c r="IZ72">
        <v>1.12061</v>
      </c>
      <c r="JA72">
        <v>2.57812</v>
      </c>
      <c r="JB72">
        <v>1.49658</v>
      </c>
      <c r="JC72">
        <v>2.34497</v>
      </c>
      <c r="JD72">
        <v>1.54907</v>
      </c>
      <c r="JE72">
        <v>2.46094</v>
      </c>
      <c r="JF72">
        <v>33.2887</v>
      </c>
      <c r="JG72">
        <v>15.7606</v>
      </c>
      <c r="JH72">
        <v>18</v>
      </c>
      <c r="JI72">
        <v>483.959</v>
      </c>
      <c r="JJ72">
        <v>490.653</v>
      </c>
      <c r="JK72">
        <v>30.7512</v>
      </c>
      <c r="JL72">
        <v>28.4716</v>
      </c>
      <c r="JM72">
        <v>30.0003</v>
      </c>
      <c r="JN72">
        <v>28.703</v>
      </c>
      <c r="JO72">
        <v>28.6927</v>
      </c>
      <c r="JP72">
        <v>22.525</v>
      </c>
      <c r="JQ72">
        <v>22.8344</v>
      </c>
      <c r="JR72">
        <v>63.8423</v>
      </c>
      <c r="JS72">
        <v>30.8598</v>
      </c>
      <c r="JT72">
        <v>420</v>
      </c>
      <c r="JU72">
        <v>23.5254</v>
      </c>
      <c r="JV72">
        <v>102.203</v>
      </c>
      <c r="JW72">
        <v>91.7098</v>
      </c>
    </row>
    <row r="73" spans="1:283">
      <c r="A73">
        <v>55</v>
      </c>
      <c r="B73">
        <v>1761009900</v>
      </c>
      <c r="C73">
        <v>234</v>
      </c>
      <c r="D73" t="s">
        <v>537</v>
      </c>
      <c r="E73" t="s">
        <v>538</v>
      </c>
      <c r="F73">
        <v>5</v>
      </c>
      <c r="G73" t="s">
        <v>489</v>
      </c>
      <c r="H73">
        <v>1761009892</v>
      </c>
      <c r="I73">
        <f>(J73)/1000</f>
        <v>0</v>
      </c>
      <c r="J73">
        <f>1000*DJ73*AH73*(DF73-DG73)/(100*CY73*(1000-AH73*DF73))</f>
        <v>0</v>
      </c>
      <c r="K73">
        <f>DJ73*AH73*(DE73-DD73*(1000-AH73*DG73)/(1000-AH73*DF73))/(100*CY73)</f>
        <v>0</v>
      </c>
      <c r="L73">
        <f>DD73 - IF(AH73&gt;1, K73*CY73*100.0/(AJ73), 0)</f>
        <v>0</v>
      </c>
      <c r="M73">
        <f>((S73-I73/2)*L73-K73)/(S73+I73/2)</f>
        <v>0</v>
      </c>
      <c r="N73">
        <f>M73*(DK73+DL73)/1000.0</f>
        <v>0</v>
      </c>
      <c r="O73">
        <f>(DD73 - IF(AH73&gt;1, K73*CY73*100.0/(AJ73), 0))*(DK73+DL73)/1000.0</f>
        <v>0</v>
      </c>
      <c r="P73">
        <f>2.0/((1/R73-1/Q73)+SIGN(R73)*SQRT((1/R73-1/Q73)*(1/R73-1/Q73) + 4*CZ73/((CZ73+1)*(CZ73+1))*(2*1/R73*1/Q73-1/Q73*1/Q73)))</f>
        <v>0</v>
      </c>
      <c r="Q73">
        <f>IF(LEFT(DA73,1)&lt;&gt;"0",IF(LEFT(DA73,1)="1",3.0,DB73),$D$5+$E$5*(DR73*DK73/($K$5*1000))+$F$5*(DR73*DK73/($K$5*1000))*MAX(MIN(CY73,$J$5),$I$5)*MAX(MIN(CY73,$J$5),$I$5)+$G$5*MAX(MIN(CY73,$J$5),$I$5)*(DR73*DK73/($K$5*1000))+$H$5*(DR73*DK73/($K$5*1000))*(DR73*DK73/($K$5*1000)))</f>
        <v>0</v>
      </c>
      <c r="R73">
        <f>I73*(1000-(1000*0.61365*exp(17.502*V73/(240.97+V73))/(DK73+DL73)+DF73)/2)/(1000*0.61365*exp(17.502*V73/(240.97+V73))/(DK73+DL73)-DF73)</f>
        <v>0</v>
      </c>
      <c r="S73">
        <f>1/((CZ73+1)/(P73/1.6)+1/(Q73/1.37)) + CZ73/((CZ73+1)/(P73/1.6) + CZ73/(Q73/1.37))</f>
        <v>0</v>
      </c>
      <c r="T73">
        <f>(CU73*CX73)</f>
        <v>0</v>
      </c>
      <c r="U73">
        <f>(DM73+(T73+2*0.95*5.67E-8*(((DM73+$B$9)+273)^4-(DM73+273)^4)-44100*I73)/(1.84*29.3*Q73+8*0.95*5.67E-8*(DM73+273)^3))</f>
        <v>0</v>
      </c>
      <c r="V73">
        <f>($C$9*DN73+$D$9*DO73+$E$9*U73)</f>
        <v>0</v>
      </c>
      <c r="W73">
        <f>0.61365*exp(17.502*V73/(240.97+V73))</f>
        <v>0</v>
      </c>
      <c r="X73">
        <f>(Y73/Z73*100)</f>
        <v>0</v>
      </c>
      <c r="Y73">
        <f>DF73*(DK73+DL73)/1000</f>
        <v>0</v>
      </c>
      <c r="Z73">
        <f>0.61365*exp(17.502*DM73/(240.97+DM73))</f>
        <v>0</v>
      </c>
      <c r="AA73">
        <f>(W73-DF73*(DK73+DL73)/1000)</f>
        <v>0</v>
      </c>
      <c r="AB73">
        <f>(-I73*44100)</f>
        <v>0</v>
      </c>
      <c r="AC73">
        <f>2*29.3*Q73*0.92*(DM73-V73)</f>
        <v>0</v>
      </c>
      <c r="AD73">
        <f>2*0.95*5.67E-8*(((DM73+$B$9)+273)^4-(V73+273)^4)</f>
        <v>0</v>
      </c>
      <c r="AE73">
        <f>T73+AD73+AB73+AC73</f>
        <v>0</v>
      </c>
      <c r="AF73">
        <v>0</v>
      </c>
      <c r="AG73">
        <v>0</v>
      </c>
      <c r="AH73">
        <f>IF(AF73*$H$15&gt;=AJ73,1.0,(AJ73/(AJ73-AF73*$H$15)))</f>
        <v>0</v>
      </c>
      <c r="AI73">
        <f>(AH73-1)*100</f>
        <v>0</v>
      </c>
      <c r="AJ73">
        <f>MAX(0,($B$15+$C$15*DR73)/(1+$D$15*DR73)*DK73/(DM73+273)*$E$15)</f>
        <v>0</v>
      </c>
      <c r="AK73" t="s">
        <v>420</v>
      </c>
      <c r="AL73" t="s">
        <v>420</v>
      </c>
      <c r="AM73">
        <v>0</v>
      </c>
      <c r="AN73">
        <v>0</v>
      </c>
      <c r="AO73">
        <f>1-AM73/AN73</f>
        <v>0</v>
      </c>
      <c r="AP73">
        <v>0</v>
      </c>
      <c r="AQ73" t="s">
        <v>420</v>
      </c>
      <c r="AR73" t="s">
        <v>420</v>
      </c>
      <c r="AS73">
        <v>0</v>
      </c>
      <c r="AT73">
        <v>0</v>
      </c>
      <c r="AU73">
        <f>1-AS73/AT73</f>
        <v>0</v>
      </c>
      <c r="AV73">
        <v>0.5</v>
      </c>
      <c r="AW73">
        <f>CV73</f>
        <v>0</v>
      </c>
      <c r="AX73">
        <f>K73</f>
        <v>0</v>
      </c>
      <c r="AY73">
        <f>AU73*AV73*AW73</f>
        <v>0</v>
      </c>
      <c r="AZ73">
        <f>(AX73-AP73)/AW73</f>
        <v>0</v>
      </c>
      <c r="BA73">
        <f>(AN73-AT73)/AT73</f>
        <v>0</v>
      </c>
      <c r="BB73">
        <f>AM73/(AO73+AM73/AT73)</f>
        <v>0</v>
      </c>
      <c r="BC73" t="s">
        <v>420</v>
      </c>
      <c r="BD73">
        <v>0</v>
      </c>
      <c r="BE73">
        <f>IF(BD73&lt;&gt;0, BD73, BB73)</f>
        <v>0</v>
      </c>
      <c r="BF73">
        <f>1-BE73/AT73</f>
        <v>0</v>
      </c>
      <c r="BG73">
        <f>(AT73-AS73)/(AT73-BE73)</f>
        <v>0</v>
      </c>
      <c r="BH73">
        <f>(AN73-AT73)/(AN73-BE73)</f>
        <v>0</v>
      </c>
      <c r="BI73">
        <f>(AT73-AS73)/(AT73-AM73)</f>
        <v>0</v>
      </c>
      <c r="BJ73">
        <f>(AN73-AT73)/(AN73-AM73)</f>
        <v>0</v>
      </c>
      <c r="BK73">
        <f>(BG73*BE73/AS73)</f>
        <v>0</v>
      </c>
      <c r="BL73">
        <f>(1-BK73)</f>
        <v>0</v>
      </c>
      <c r="CU73">
        <f>$B$13*DS73+$C$13*DT73+$F$13*EE73*(1-EH73)</f>
        <v>0</v>
      </c>
      <c r="CV73">
        <f>CU73*CW73</f>
        <v>0</v>
      </c>
      <c r="CW73">
        <f>($B$13*$D$11+$C$13*$D$11+$F$13*((ER73+EJ73)/MAX(ER73+EJ73+ES73, 0.1)*$I$11+ES73/MAX(ER73+EJ73+ES73, 0.1)*$J$11))/($B$13+$C$13+$F$13)</f>
        <v>0</v>
      </c>
      <c r="CX73">
        <f>($B$13*$K$11+$C$13*$K$11+$F$13*((ER73+EJ73)/MAX(ER73+EJ73+ES73, 0.1)*$P$11+ES73/MAX(ER73+EJ73+ES73, 0.1)*$Q$11))/($B$13+$C$13+$F$13)</f>
        <v>0</v>
      </c>
      <c r="CY73">
        <v>1.65</v>
      </c>
      <c r="CZ73">
        <v>0.5</v>
      </c>
      <c r="DA73" t="s">
        <v>421</v>
      </c>
      <c r="DB73">
        <v>2</v>
      </c>
      <c r="DC73">
        <v>1761009892</v>
      </c>
      <c r="DD73">
        <v>420.7122916666667</v>
      </c>
      <c r="DE73">
        <v>419.892</v>
      </c>
      <c r="DF73">
        <v>23.457875</v>
      </c>
      <c r="DG73">
        <v>23.473175</v>
      </c>
      <c r="DH73">
        <v>420.4691666666666</v>
      </c>
      <c r="DI73">
        <v>23.26441666666667</v>
      </c>
      <c r="DJ73">
        <v>500.009625</v>
      </c>
      <c r="DK73">
        <v>90.47322916666667</v>
      </c>
      <c r="DL73">
        <v>0.035792125</v>
      </c>
      <c r="DM73">
        <v>29.92874583333333</v>
      </c>
      <c r="DN73">
        <v>29.997425</v>
      </c>
      <c r="DO73">
        <v>999.9</v>
      </c>
      <c r="DP73">
        <v>0</v>
      </c>
      <c r="DQ73">
        <v>0</v>
      </c>
      <c r="DR73">
        <v>10002.06333333333</v>
      </c>
      <c r="DS73">
        <v>0</v>
      </c>
      <c r="DT73">
        <v>0.242856</v>
      </c>
      <c r="DU73">
        <v>0.8203200416666666</v>
      </c>
      <c r="DV73">
        <v>430.818375</v>
      </c>
      <c r="DW73">
        <v>429.9852083333333</v>
      </c>
      <c r="DX73">
        <v>-0.01529972</v>
      </c>
      <c r="DY73">
        <v>419.892</v>
      </c>
      <c r="DZ73">
        <v>23.473175</v>
      </c>
      <c r="EA73">
        <v>2.12230875</v>
      </c>
      <c r="EB73">
        <v>2.123694166666667</v>
      </c>
      <c r="EC73">
        <v>18.387625</v>
      </c>
      <c r="ED73">
        <v>18.39801666666667</v>
      </c>
      <c r="EE73">
        <v>0.00500078</v>
      </c>
      <c r="EF73">
        <v>0</v>
      </c>
      <c r="EG73">
        <v>0</v>
      </c>
      <c r="EH73">
        <v>0</v>
      </c>
      <c r="EI73">
        <v>216.2833333333333</v>
      </c>
      <c r="EJ73">
        <v>0.00500078</v>
      </c>
      <c r="EK73">
        <v>-20.61666666666667</v>
      </c>
      <c r="EL73">
        <v>-0.3291666666666667</v>
      </c>
      <c r="EM73">
        <v>35.07520833333333</v>
      </c>
      <c r="EN73">
        <v>38.48670833333333</v>
      </c>
      <c r="EO73">
        <v>37.09354166666667</v>
      </c>
      <c r="EP73">
        <v>38.48675</v>
      </c>
      <c r="EQ73">
        <v>37.93716666666666</v>
      </c>
      <c r="ER73">
        <v>0</v>
      </c>
      <c r="ES73">
        <v>0</v>
      </c>
      <c r="ET73">
        <v>0</v>
      </c>
      <c r="EU73">
        <v>1761009898.9</v>
      </c>
      <c r="EV73">
        <v>0</v>
      </c>
      <c r="EW73">
        <v>215.8923076923077</v>
      </c>
      <c r="EX73">
        <v>13.27179455072675</v>
      </c>
      <c r="EY73">
        <v>0.01367549762478286</v>
      </c>
      <c r="EZ73">
        <v>-20.07692307692308</v>
      </c>
      <c r="FA73">
        <v>15</v>
      </c>
      <c r="FB73">
        <v>1761009757.5</v>
      </c>
      <c r="FC73" t="s">
        <v>490</v>
      </c>
      <c r="FD73">
        <v>1761009751.5</v>
      </c>
      <c r="FE73">
        <v>1761009757.5</v>
      </c>
      <c r="FF73">
        <v>2</v>
      </c>
      <c r="FG73">
        <v>-0.219</v>
      </c>
      <c r="FH73">
        <v>-0.008999999999999999</v>
      </c>
      <c r="FI73">
        <v>0.241</v>
      </c>
      <c r="FJ73">
        <v>0.21</v>
      </c>
      <c r="FK73">
        <v>420</v>
      </c>
      <c r="FL73">
        <v>24</v>
      </c>
      <c r="FM73">
        <v>0.48</v>
      </c>
      <c r="FN73">
        <v>0.04</v>
      </c>
      <c r="FO73">
        <v>0.8040816750000002</v>
      </c>
      <c r="FP73">
        <v>0.2543633133208238</v>
      </c>
      <c r="FQ73">
        <v>0.06616406194165662</v>
      </c>
      <c r="FR73">
        <v>1</v>
      </c>
      <c r="FS73">
        <v>213.7617647058823</v>
      </c>
      <c r="FT73">
        <v>28.67074084852099</v>
      </c>
      <c r="FU73">
        <v>8.130987014316872</v>
      </c>
      <c r="FV73">
        <v>0</v>
      </c>
      <c r="FW73">
        <v>-0.016015583</v>
      </c>
      <c r="FX73">
        <v>0.01367393853658542</v>
      </c>
      <c r="FY73">
        <v>0.002837675767122805</v>
      </c>
      <c r="FZ73">
        <v>1</v>
      </c>
      <c r="GA73">
        <v>2</v>
      </c>
      <c r="GB73">
        <v>3</v>
      </c>
      <c r="GC73" t="s">
        <v>482</v>
      </c>
      <c r="GD73">
        <v>3.10946</v>
      </c>
      <c r="GE73">
        <v>2.72779</v>
      </c>
      <c r="GF73">
        <v>0.08814619999999999</v>
      </c>
      <c r="GG73">
        <v>0.08810900000000001</v>
      </c>
      <c r="GH73">
        <v>0.106562</v>
      </c>
      <c r="GI73">
        <v>0.107644</v>
      </c>
      <c r="GJ73">
        <v>23906</v>
      </c>
      <c r="GK73">
        <v>21727.3</v>
      </c>
      <c r="GL73">
        <v>26777</v>
      </c>
      <c r="GM73">
        <v>24036.6</v>
      </c>
      <c r="GN73">
        <v>38228.4</v>
      </c>
      <c r="GO73">
        <v>31666.4</v>
      </c>
      <c r="GP73">
        <v>46736.5</v>
      </c>
      <c r="GQ73">
        <v>38027.9</v>
      </c>
      <c r="GR73">
        <v>1.88372</v>
      </c>
      <c r="GS73">
        <v>1.84997</v>
      </c>
      <c r="GT73">
        <v>0.0991933</v>
      </c>
      <c r="GU73">
        <v>0</v>
      </c>
      <c r="GV73">
        <v>28.3633</v>
      </c>
      <c r="GW73">
        <v>999.9</v>
      </c>
      <c r="GX73">
        <v>57.6</v>
      </c>
      <c r="GY73">
        <v>30.9</v>
      </c>
      <c r="GZ73">
        <v>28.556</v>
      </c>
      <c r="HA73">
        <v>61.16</v>
      </c>
      <c r="HB73">
        <v>21.3902</v>
      </c>
      <c r="HC73">
        <v>1</v>
      </c>
      <c r="HD73">
        <v>0.0945249</v>
      </c>
      <c r="HE73">
        <v>-1.9172</v>
      </c>
      <c r="HF73">
        <v>20.3266</v>
      </c>
      <c r="HG73">
        <v>5.22223</v>
      </c>
      <c r="HH73">
        <v>11.98</v>
      </c>
      <c r="HI73">
        <v>4.96535</v>
      </c>
      <c r="HJ73">
        <v>3.27598</v>
      </c>
      <c r="HK73">
        <v>9999</v>
      </c>
      <c r="HL73">
        <v>9999</v>
      </c>
      <c r="HM73">
        <v>9999</v>
      </c>
      <c r="HN73">
        <v>999.9</v>
      </c>
      <c r="HO73">
        <v>1.8637</v>
      </c>
      <c r="HP73">
        <v>1.85978</v>
      </c>
      <c r="HQ73">
        <v>1.85806</v>
      </c>
      <c r="HR73">
        <v>1.85944</v>
      </c>
      <c r="HS73">
        <v>1.85959</v>
      </c>
      <c r="HT73">
        <v>1.85806</v>
      </c>
      <c r="HU73">
        <v>1.85715</v>
      </c>
      <c r="HV73">
        <v>1.85211</v>
      </c>
      <c r="HW73">
        <v>0</v>
      </c>
      <c r="HX73">
        <v>0</v>
      </c>
      <c r="HY73">
        <v>0</v>
      </c>
      <c r="HZ73">
        <v>0</v>
      </c>
      <c r="IA73" t="s">
        <v>424</v>
      </c>
      <c r="IB73" t="s">
        <v>425</v>
      </c>
      <c r="IC73" t="s">
        <v>426</v>
      </c>
      <c r="ID73" t="s">
        <v>426</v>
      </c>
      <c r="IE73" t="s">
        <v>426</v>
      </c>
      <c r="IF73" t="s">
        <v>426</v>
      </c>
      <c r="IG73">
        <v>0</v>
      </c>
      <c r="IH73">
        <v>100</v>
      </c>
      <c r="II73">
        <v>100</v>
      </c>
      <c r="IJ73">
        <v>0.244</v>
      </c>
      <c r="IK73">
        <v>0.1936</v>
      </c>
      <c r="IL73">
        <v>-0.5440576699997581</v>
      </c>
      <c r="IM73">
        <v>0.001328113201692861</v>
      </c>
      <c r="IN73">
        <v>1.538283238170363E-06</v>
      </c>
      <c r="IO73">
        <v>-5.795655626708063E-10</v>
      </c>
      <c r="IP73">
        <v>-0.05318808840018373</v>
      </c>
      <c r="IQ73">
        <v>-0.004593102289677449</v>
      </c>
      <c r="IR73">
        <v>0.0008253994458280543</v>
      </c>
      <c r="IS73">
        <v>-7.403632370499484E-06</v>
      </c>
      <c r="IT73">
        <v>2</v>
      </c>
      <c r="IU73">
        <v>1985</v>
      </c>
      <c r="IV73">
        <v>1</v>
      </c>
      <c r="IW73">
        <v>27</v>
      </c>
      <c r="IX73">
        <v>2.5</v>
      </c>
      <c r="IY73">
        <v>2.4</v>
      </c>
      <c r="IZ73">
        <v>1.12061</v>
      </c>
      <c r="JA73">
        <v>2.58789</v>
      </c>
      <c r="JB73">
        <v>1.49658</v>
      </c>
      <c r="JC73">
        <v>2.34497</v>
      </c>
      <c r="JD73">
        <v>1.54907</v>
      </c>
      <c r="JE73">
        <v>2.35474</v>
      </c>
      <c r="JF73">
        <v>33.2887</v>
      </c>
      <c r="JG73">
        <v>15.7431</v>
      </c>
      <c r="JH73">
        <v>18</v>
      </c>
      <c r="JI73">
        <v>483.623</v>
      </c>
      <c r="JJ73">
        <v>490.992</v>
      </c>
      <c r="JK73">
        <v>30.8268</v>
      </c>
      <c r="JL73">
        <v>28.4705</v>
      </c>
      <c r="JM73">
        <v>30.0005</v>
      </c>
      <c r="JN73">
        <v>28.7028</v>
      </c>
      <c r="JO73">
        <v>28.6921</v>
      </c>
      <c r="JP73">
        <v>22.5249</v>
      </c>
      <c r="JQ73">
        <v>22.8344</v>
      </c>
      <c r="JR73">
        <v>63.8423</v>
      </c>
      <c r="JS73">
        <v>30.8701</v>
      </c>
      <c r="JT73">
        <v>420</v>
      </c>
      <c r="JU73">
        <v>23.5245</v>
      </c>
      <c r="JV73">
        <v>102.203</v>
      </c>
      <c r="JW73">
        <v>91.70959999999999</v>
      </c>
    </row>
    <row r="74" spans="1:283">
      <c r="A74">
        <v>56</v>
      </c>
      <c r="B74">
        <v>1761009902</v>
      </c>
      <c r="C74">
        <v>236</v>
      </c>
      <c r="D74" t="s">
        <v>539</v>
      </c>
      <c r="E74" t="s">
        <v>540</v>
      </c>
      <c r="F74">
        <v>5</v>
      </c>
      <c r="G74" t="s">
        <v>489</v>
      </c>
      <c r="H74">
        <v>1761009894</v>
      </c>
      <c r="I74">
        <f>(J74)/1000</f>
        <v>0</v>
      </c>
      <c r="J74">
        <f>1000*DJ74*AH74*(DF74-DG74)/(100*CY74*(1000-AH74*DF74))</f>
        <v>0</v>
      </c>
      <c r="K74">
        <f>DJ74*AH74*(DE74-DD74*(1000-AH74*DG74)/(1000-AH74*DF74))/(100*CY74)</f>
        <v>0</v>
      </c>
      <c r="L74">
        <f>DD74 - IF(AH74&gt;1, K74*CY74*100.0/(AJ74), 0)</f>
        <v>0</v>
      </c>
      <c r="M74">
        <f>((S74-I74/2)*L74-K74)/(S74+I74/2)</f>
        <v>0</v>
      </c>
      <c r="N74">
        <f>M74*(DK74+DL74)/1000.0</f>
        <v>0</v>
      </c>
      <c r="O74">
        <f>(DD74 - IF(AH74&gt;1, K74*CY74*100.0/(AJ74), 0))*(DK74+DL74)/1000.0</f>
        <v>0</v>
      </c>
      <c r="P74">
        <f>2.0/((1/R74-1/Q74)+SIGN(R74)*SQRT((1/R74-1/Q74)*(1/R74-1/Q74) + 4*CZ74/((CZ74+1)*(CZ74+1))*(2*1/R74*1/Q74-1/Q74*1/Q74)))</f>
        <v>0</v>
      </c>
      <c r="Q74">
        <f>IF(LEFT(DA74,1)&lt;&gt;"0",IF(LEFT(DA74,1)="1",3.0,DB74),$D$5+$E$5*(DR74*DK74/($K$5*1000))+$F$5*(DR74*DK74/($K$5*1000))*MAX(MIN(CY74,$J$5),$I$5)*MAX(MIN(CY74,$J$5),$I$5)+$G$5*MAX(MIN(CY74,$J$5),$I$5)*(DR74*DK74/($K$5*1000))+$H$5*(DR74*DK74/($K$5*1000))*(DR74*DK74/($K$5*1000)))</f>
        <v>0</v>
      </c>
      <c r="R74">
        <f>I74*(1000-(1000*0.61365*exp(17.502*V74/(240.97+V74))/(DK74+DL74)+DF74)/2)/(1000*0.61365*exp(17.502*V74/(240.97+V74))/(DK74+DL74)-DF74)</f>
        <v>0</v>
      </c>
      <c r="S74">
        <f>1/((CZ74+1)/(P74/1.6)+1/(Q74/1.37)) + CZ74/((CZ74+1)/(P74/1.6) + CZ74/(Q74/1.37))</f>
        <v>0</v>
      </c>
      <c r="T74">
        <f>(CU74*CX74)</f>
        <v>0</v>
      </c>
      <c r="U74">
        <f>(DM74+(T74+2*0.95*5.67E-8*(((DM74+$B$9)+273)^4-(DM74+273)^4)-44100*I74)/(1.84*29.3*Q74+8*0.95*5.67E-8*(DM74+273)^3))</f>
        <v>0</v>
      </c>
      <c r="V74">
        <f>($C$9*DN74+$D$9*DO74+$E$9*U74)</f>
        <v>0</v>
      </c>
      <c r="W74">
        <f>0.61365*exp(17.502*V74/(240.97+V74))</f>
        <v>0</v>
      </c>
      <c r="X74">
        <f>(Y74/Z74*100)</f>
        <v>0</v>
      </c>
      <c r="Y74">
        <f>DF74*(DK74+DL74)/1000</f>
        <v>0</v>
      </c>
      <c r="Z74">
        <f>0.61365*exp(17.502*DM74/(240.97+DM74))</f>
        <v>0</v>
      </c>
      <c r="AA74">
        <f>(W74-DF74*(DK74+DL74)/1000)</f>
        <v>0</v>
      </c>
      <c r="AB74">
        <f>(-I74*44100)</f>
        <v>0</v>
      </c>
      <c r="AC74">
        <f>2*29.3*Q74*0.92*(DM74-V74)</f>
        <v>0</v>
      </c>
      <c r="AD74">
        <f>2*0.95*5.67E-8*(((DM74+$B$9)+273)^4-(V74+273)^4)</f>
        <v>0</v>
      </c>
      <c r="AE74">
        <f>T74+AD74+AB74+AC74</f>
        <v>0</v>
      </c>
      <c r="AF74">
        <v>0</v>
      </c>
      <c r="AG74">
        <v>0</v>
      </c>
      <c r="AH74">
        <f>IF(AF74*$H$15&gt;=AJ74,1.0,(AJ74/(AJ74-AF74*$H$15)))</f>
        <v>0</v>
      </c>
      <c r="AI74">
        <f>(AH74-1)*100</f>
        <v>0</v>
      </c>
      <c r="AJ74">
        <f>MAX(0,($B$15+$C$15*DR74)/(1+$D$15*DR74)*DK74/(DM74+273)*$E$15)</f>
        <v>0</v>
      </c>
      <c r="AK74" t="s">
        <v>420</v>
      </c>
      <c r="AL74" t="s">
        <v>420</v>
      </c>
      <c r="AM74">
        <v>0</v>
      </c>
      <c r="AN74">
        <v>0</v>
      </c>
      <c r="AO74">
        <f>1-AM74/AN74</f>
        <v>0</v>
      </c>
      <c r="AP74">
        <v>0</v>
      </c>
      <c r="AQ74" t="s">
        <v>420</v>
      </c>
      <c r="AR74" t="s">
        <v>420</v>
      </c>
      <c r="AS74">
        <v>0</v>
      </c>
      <c r="AT74">
        <v>0</v>
      </c>
      <c r="AU74">
        <f>1-AS74/AT74</f>
        <v>0</v>
      </c>
      <c r="AV74">
        <v>0.5</v>
      </c>
      <c r="AW74">
        <f>CV74</f>
        <v>0</v>
      </c>
      <c r="AX74">
        <f>K74</f>
        <v>0</v>
      </c>
      <c r="AY74">
        <f>AU74*AV74*AW74</f>
        <v>0</v>
      </c>
      <c r="AZ74">
        <f>(AX74-AP74)/AW74</f>
        <v>0</v>
      </c>
      <c r="BA74">
        <f>(AN74-AT74)/AT74</f>
        <v>0</v>
      </c>
      <c r="BB74">
        <f>AM74/(AO74+AM74/AT74)</f>
        <v>0</v>
      </c>
      <c r="BC74" t="s">
        <v>420</v>
      </c>
      <c r="BD74">
        <v>0</v>
      </c>
      <c r="BE74">
        <f>IF(BD74&lt;&gt;0, BD74, BB74)</f>
        <v>0</v>
      </c>
      <c r="BF74">
        <f>1-BE74/AT74</f>
        <v>0</v>
      </c>
      <c r="BG74">
        <f>(AT74-AS74)/(AT74-BE74)</f>
        <v>0</v>
      </c>
      <c r="BH74">
        <f>(AN74-AT74)/(AN74-BE74)</f>
        <v>0</v>
      </c>
      <c r="BI74">
        <f>(AT74-AS74)/(AT74-AM74)</f>
        <v>0</v>
      </c>
      <c r="BJ74">
        <f>(AN74-AT74)/(AN74-AM74)</f>
        <v>0</v>
      </c>
      <c r="BK74">
        <f>(BG74*BE74/AS74)</f>
        <v>0</v>
      </c>
      <c r="BL74">
        <f>(1-BK74)</f>
        <v>0</v>
      </c>
      <c r="CU74">
        <f>$B$13*DS74+$C$13*DT74+$F$13*EE74*(1-EH74)</f>
        <v>0</v>
      </c>
      <c r="CV74">
        <f>CU74*CW74</f>
        <v>0</v>
      </c>
      <c r="CW74">
        <f>($B$13*$D$11+$C$13*$D$11+$F$13*((ER74+EJ74)/MAX(ER74+EJ74+ES74, 0.1)*$I$11+ES74/MAX(ER74+EJ74+ES74, 0.1)*$J$11))/($B$13+$C$13+$F$13)</f>
        <v>0</v>
      </c>
      <c r="CX74">
        <f>($B$13*$K$11+$C$13*$K$11+$F$13*((ER74+EJ74)/MAX(ER74+EJ74+ES74, 0.1)*$P$11+ES74/MAX(ER74+EJ74+ES74, 0.1)*$Q$11))/($B$13+$C$13+$F$13)</f>
        <v>0</v>
      </c>
      <c r="CY74">
        <v>1.65</v>
      </c>
      <c r="CZ74">
        <v>0.5</v>
      </c>
      <c r="DA74" t="s">
        <v>421</v>
      </c>
      <c r="DB74">
        <v>2</v>
      </c>
      <c r="DC74">
        <v>1761009894</v>
      </c>
      <c r="DD74">
        <v>420.7202083333333</v>
      </c>
      <c r="DE74">
        <v>419.9092083333333</v>
      </c>
      <c r="DF74">
        <v>23.45941666666667</v>
      </c>
      <c r="DG74">
        <v>23.47340416666666</v>
      </c>
      <c r="DH74">
        <v>420.4770416666667</v>
      </c>
      <c r="DI74">
        <v>23.26592083333334</v>
      </c>
      <c r="DJ74">
        <v>499.9959583333334</v>
      </c>
      <c r="DK74">
        <v>90.4736875</v>
      </c>
      <c r="DL74">
        <v>0.0359041</v>
      </c>
      <c r="DM74">
        <v>29.92704166666667</v>
      </c>
      <c r="DN74">
        <v>29.9935</v>
      </c>
      <c r="DO74">
        <v>999.9</v>
      </c>
      <c r="DP74">
        <v>0</v>
      </c>
      <c r="DQ74">
        <v>0</v>
      </c>
      <c r="DR74">
        <v>10004.2</v>
      </c>
      <c r="DS74">
        <v>0</v>
      </c>
      <c r="DT74">
        <v>0.242856</v>
      </c>
      <c r="DU74">
        <v>0.8110287083333333</v>
      </c>
      <c r="DV74">
        <v>430.827125</v>
      </c>
      <c r="DW74">
        <v>430.0029166666666</v>
      </c>
      <c r="DX74">
        <v>-0.01399135791666667</v>
      </c>
      <c r="DY74">
        <v>419.9092083333333</v>
      </c>
      <c r="DZ74">
        <v>23.47340416666666</v>
      </c>
      <c r="EA74">
        <v>2.12245875</v>
      </c>
      <c r="EB74">
        <v>2.123725416666666</v>
      </c>
      <c r="EC74">
        <v>18.38875416666667</v>
      </c>
      <c r="ED74">
        <v>18.39825</v>
      </c>
      <c r="EE74">
        <v>0.00500078</v>
      </c>
      <c r="EF74">
        <v>0</v>
      </c>
      <c r="EG74">
        <v>0</v>
      </c>
      <c r="EH74">
        <v>0</v>
      </c>
      <c r="EI74">
        <v>215.0125</v>
      </c>
      <c r="EJ74">
        <v>0.00500078</v>
      </c>
      <c r="EK74">
        <v>-18.825</v>
      </c>
      <c r="EL74">
        <v>-0.3416666666666666</v>
      </c>
      <c r="EM74">
        <v>35.08820833333333</v>
      </c>
      <c r="EN74">
        <v>38.53358333333333</v>
      </c>
      <c r="EO74">
        <v>37.11175</v>
      </c>
      <c r="EP74">
        <v>38.54666666666666</v>
      </c>
      <c r="EQ74">
        <v>37.99704166666667</v>
      </c>
      <c r="ER74">
        <v>0</v>
      </c>
      <c r="ES74">
        <v>0</v>
      </c>
      <c r="ET74">
        <v>0</v>
      </c>
      <c r="EU74">
        <v>1761009900.7</v>
      </c>
      <c r="EV74">
        <v>0</v>
      </c>
      <c r="EW74">
        <v>215.424</v>
      </c>
      <c r="EX74">
        <v>-7.007692489868361</v>
      </c>
      <c r="EY74">
        <v>43.30000049334307</v>
      </c>
      <c r="EZ74">
        <v>-19.292</v>
      </c>
      <c r="FA74">
        <v>15</v>
      </c>
      <c r="FB74">
        <v>1761009757.5</v>
      </c>
      <c r="FC74" t="s">
        <v>490</v>
      </c>
      <c r="FD74">
        <v>1761009751.5</v>
      </c>
      <c r="FE74">
        <v>1761009757.5</v>
      </c>
      <c r="FF74">
        <v>2</v>
      </c>
      <c r="FG74">
        <v>-0.219</v>
      </c>
      <c r="FH74">
        <v>-0.008999999999999999</v>
      </c>
      <c r="FI74">
        <v>0.241</v>
      </c>
      <c r="FJ74">
        <v>0.21</v>
      </c>
      <c r="FK74">
        <v>420</v>
      </c>
      <c r="FL74">
        <v>24</v>
      </c>
      <c r="FM74">
        <v>0.48</v>
      </c>
      <c r="FN74">
        <v>0.04</v>
      </c>
      <c r="FO74">
        <v>0.8110425365853658</v>
      </c>
      <c r="FP74">
        <v>-0.004018871080139848</v>
      </c>
      <c r="FQ74">
        <v>0.05712965201897904</v>
      </c>
      <c r="FR74">
        <v>1</v>
      </c>
      <c r="FS74">
        <v>213.4970588235294</v>
      </c>
      <c r="FT74">
        <v>18.51031315882364</v>
      </c>
      <c r="FU74">
        <v>8.617065328688922</v>
      </c>
      <c r="FV74">
        <v>0</v>
      </c>
      <c r="FW74">
        <v>-0.01489481585365854</v>
      </c>
      <c r="FX74">
        <v>0.02650523874564458</v>
      </c>
      <c r="FY74">
        <v>0.003881880734980099</v>
      </c>
      <c r="FZ74">
        <v>1</v>
      </c>
      <c r="GA74">
        <v>2</v>
      </c>
      <c r="GB74">
        <v>3</v>
      </c>
      <c r="GC74" t="s">
        <v>482</v>
      </c>
      <c r="GD74">
        <v>3.10962</v>
      </c>
      <c r="GE74">
        <v>2.72801</v>
      </c>
      <c r="GF74">
        <v>0.0881478</v>
      </c>
      <c r="GG74">
        <v>0.0881083</v>
      </c>
      <c r="GH74">
        <v>0.10657</v>
      </c>
      <c r="GI74">
        <v>0.107645</v>
      </c>
      <c r="GJ74">
        <v>23905.9</v>
      </c>
      <c r="GK74">
        <v>21727.2</v>
      </c>
      <c r="GL74">
        <v>26776.9</v>
      </c>
      <c r="GM74">
        <v>24036.5</v>
      </c>
      <c r="GN74">
        <v>38228</v>
      </c>
      <c r="GO74">
        <v>31666.2</v>
      </c>
      <c r="GP74">
        <v>46736.4</v>
      </c>
      <c r="GQ74">
        <v>38027.8</v>
      </c>
      <c r="GR74">
        <v>1.8839</v>
      </c>
      <c r="GS74">
        <v>1.84982</v>
      </c>
      <c r="GT74">
        <v>0.0997484</v>
      </c>
      <c r="GU74">
        <v>0</v>
      </c>
      <c r="GV74">
        <v>28.3639</v>
      </c>
      <c r="GW74">
        <v>999.9</v>
      </c>
      <c r="GX74">
        <v>57.6</v>
      </c>
      <c r="GY74">
        <v>30.9</v>
      </c>
      <c r="GZ74">
        <v>28.558</v>
      </c>
      <c r="HA74">
        <v>61.44</v>
      </c>
      <c r="HB74">
        <v>21.0737</v>
      </c>
      <c r="HC74">
        <v>1</v>
      </c>
      <c r="HD74">
        <v>0.0944055</v>
      </c>
      <c r="HE74">
        <v>-1.82647</v>
      </c>
      <c r="HF74">
        <v>20.3275</v>
      </c>
      <c r="HG74">
        <v>5.22193</v>
      </c>
      <c r="HH74">
        <v>11.98</v>
      </c>
      <c r="HI74">
        <v>4.96535</v>
      </c>
      <c r="HJ74">
        <v>3.27598</v>
      </c>
      <c r="HK74">
        <v>9999</v>
      </c>
      <c r="HL74">
        <v>9999</v>
      </c>
      <c r="HM74">
        <v>9999</v>
      </c>
      <c r="HN74">
        <v>999.9</v>
      </c>
      <c r="HO74">
        <v>1.86369</v>
      </c>
      <c r="HP74">
        <v>1.85978</v>
      </c>
      <c r="HQ74">
        <v>1.85806</v>
      </c>
      <c r="HR74">
        <v>1.85944</v>
      </c>
      <c r="HS74">
        <v>1.85959</v>
      </c>
      <c r="HT74">
        <v>1.85806</v>
      </c>
      <c r="HU74">
        <v>1.85715</v>
      </c>
      <c r="HV74">
        <v>1.85211</v>
      </c>
      <c r="HW74">
        <v>0</v>
      </c>
      <c r="HX74">
        <v>0</v>
      </c>
      <c r="HY74">
        <v>0</v>
      </c>
      <c r="HZ74">
        <v>0</v>
      </c>
      <c r="IA74" t="s">
        <v>424</v>
      </c>
      <c r="IB74" t="s">
        <v>425</v>
      </c>
      <c r="IC74" t="s">
        <v>426</v>
      </c>
      <c r="ID74" t="s">
        <v>426</v>
      </c>
      <c r="IE74" t="s">
        <v>426</v>
      </c>
      <c r="IF74" t="s">
        <v>426</v>
      </c>
      <c r="IG74">
        <v>0</v>
      </c>
      <c r="IH74">
        <v>100</v>
      </c>
      <c r="II74">
        <v>100</v>
      </c>
      <c r="IJ74">
        <v>0.243</v>
      </c>
      <c r="IK74">
        <v>0.1936</v>
      </c>
      <c r="IL74">
        <v>-0.5440576699997581</v>
      </c>
      <c r="IM74">
        <v>0.001328113201692861</v>
      </c>
      <c r="IN74">
        <v>1.538283238170363E-06</v>
      </c>
      <c r="IO74">
        <v>-5.795655626708063E-10</v>
      </c>
      <c r="IP74">
        <v>-0.05318808840018373</v>
      </c>
      <c r="IQ74">
        <v>-0.004593102289677449</v>
      </c>
      <c r="IR74">
        <v>0.0008253994458280543</v>
      </c>
      <c r="IS74">
        <v>-7.403632370499484E-06</v>
      </c>
      <c r="IT74">
        <v>2</v>
      </c>
      <c r="IU74">
        <v>1985</v>
      </c>
      <c r="IV74">
        <v>1</v>
      </c>
      <c r="IW74">
        <v>27</v>
      </c>
      <c r="IX74">
        <v>2.5</v>
      </c>
      <c r="IY74">
        <v>2.4</v>
      </c>
      <c r="IZ74">
        <v>1.12061</v>
      </c>
      <c r="JA74">
        <v>2.57935</v>
      </c>
      <c r="JB74">
        <v>1.49658</v>
      </c>
      <c r="JC74">
        <v>2.34497</v>
      </c>
      <c r="JD74">
        <v>1.54907</v>
      </c>
      <c r="JE74">
        <v>2.46826</v>
      </c>
      <c r="JF74">
        <v>33.3111</v>
      </c>
      <c r="JG74">
        <v>15.7606</v>
      </c>
      <c r="JH74">
        <v>18</v>
      </c>
      <c r="JI74">
        <v>483.716</v>
      </c>
      <c r="JJ74">
        <v>490.883</v>
      </c>
      <c r="JK74">
        <v>30.8598</v>
      </c>
      <c r="JL74">
        <v>28.4705</v>
      </c>
      <c r="JM74">
        <v>30.0003</v>
      </c>
      <c r="JN74">
        <v>28.7016</v>
      </c>
      <c r="JO74">
        <v>28.6908</v>
      </c>
      <c r="JP74">
        <v>22.5263</v>
      </c>
      <c r="JQ74">
        <v>22.8344</v>
      </c>
      <c r="JR74">
        <v>63.8423</v>
      </c>
      <c r="JS74">
        <v>30.8701</v>
      </c>
      <c r="JT74">
        <v>420</v>
      </c>
      <c r="JU74">
        <v>23.5247</v>
      </c>
      <c r="JV74">
        <v>102.203</v>
      </c>
      <c r="JW74">
        <v>91.7093</v>
      </c>
    </row>
    <row r="75" spans="1:283">
      <c r="A75">
        <v>57</v>
      </c>
      <c r="B75">
        <v>1761009904</v>
      </c>
      <c r="C75">
        <v>238</v>
      </c>
      <c r="D75" t="s">
        <v>541</v>
      </c>
      <c r="E75" t="s">
        <v>542</v>
      </c>
      <c r="F75">
        <v>5</v>
      </c>
      <c r="G75" t="s">
        <v>489</v>
      </c>
      <c r="H75">
        <v>1761009896</v>
      </c>
      <c r="I75">
        <f>(J75)/1000</f>
        <v>0</v>
      </c>
      <c r="J75">
        <f>1000*DJ75*AH75*(DF75-DG75)/(100*CY75*(1000-AH75*DF75))</f>
        <v>0</v>
      </c>
      <c r="K75">
        <f>DJ75*AH75*(DE75-DD75*(1000-AH75*DG75)/(1000-AH75*DF75))/(100*CY75)</f>
        <v>0</v>
      </c>
      <c r="L75">
        <f>DD75 - IF(AH75&gt;1, K75*CY75*100.0/(AJ75), 0)</f>
        <v>0</v>
      </c>
      <c r="M75">
        <f>((S75-I75/2)*L75-K75)/(S75+I75/2)</f>
        <v>0</v>
      </c>
      <c r="N75">
        <f>M75*(DK75+DL75)/1000.0</f>
        <v>0</v>
      </c>
      <c r="O75">
        <f>(DD75 - IF(AH75&gt;1, K75*CY75*100.0/(AJ75), 0))*(DK75+DL75)/1000.0</f>
        <v>0</v>
      </c>
      <c r="P75">
        <f>2.0/((1/R75-1/Q75)+SIGN(R75)*SQRT((1/R75-1/Q75)*(1/R75-1/Q75) + 4*CZ75/((CZ75+1)*(CZ75+1))*(2*1/R75*1/Q75-1/Q75*1/Q75)))</f>
        <v>0</v>
      </c>
      <c r="Q75">
        <f>IF(LEFT(DA75,1)&lt;&gt;"0",IF(LEFT(DA75,1)="1",3.0,DB75),$D$5+$E$5*(DR75*DK75/($K$5*1000))+$F$5*(DR75*DK75/($K$5*1000))*MAX(MIN(CY75,$J$5),$I$5)*MAX(MIN(CY75,$J$5),$I$5)+$G$5*MAX(MIN(CY75,$J$5),$I$5)*(DR75*DK75/($K$5*1000))+$H$5*(DR75*DK75/($K$5*1000))*(DR75*DK75/($K$5*1000)))</f>
        <v>0</v>
      </c>
      <c r="R75">
        <f>I75*(1000-(1000*0.61365*exp(17.502*V75/(240.97+V75))/(DK75+DL75)+DF75)/2)/(1000*0.61365*exp(17.502*V75/(240.97+V75))/(DK75+DL75)-DF75)</f>
        <v>0</v>
      </c>
      <c r="S75">
        <f>1/((CZ75+1)/(P75/1.6)+1/(Q75/1.37)) + CZ75/((CZ75+1)/(P75/1.6) + CZ75/(Q75/1.37))</f>
        <v>0</v>
      </c>
      <c r="T75">
        <f>(CU75*CX75)</f>
        <v>0</v>
      </c>
      <c r="U75">
        <f>(DM75+(T75+2*0.95*5.67E-8*(((DM75+$B$9)+273)^4-(DM75+273)^4)-44100*I75)/(1.84*29.3*Q75+8*0.95*5.67E-8*(DM75+273)^3))</f>
        <v>0</v>
      </c>
      <c r="V75">
        <f>($C$9*DN75+$D$9*DO75+$E$9*U75)</f>
        <v>0</v>
      </c>
      <c r="W75">
        <f>0.61365*exp(17.502*V75/(240.97+V75))</f>
        <v>0</v>
      </c>
      <c r="X75">
        <f>(Y75/Z75*100)</f>
        <v>0</v>
      </c>
      <c r="Y75">
        <f>DF75*(DK75+DL75)/1000</f>
        <v>0</v>
      </c>
      <c r="Z75">
        <f>0.61365*exp(17.502*DM75/(240.97+DM75))</f>
        <v>0</v>
      </c>
      <c r="AA75">
        <f>(W75-DF75*(DK75+DL75)/1000)</f>
        <v>0</v>
      </c>
      <c r="AB75">
        <f>(-I75*44100)</f>
        <v>0</v>
      </c>
      <c r="AC75">
        <f>2*29.3*Q75*0.92*(DM75-V75)</f>
        <v>0</v>
      </c>
      <c r="AD75">
        <f>2*0.95*5.67E-8*(((DM75+$B$9)+273)^4-(V75+273)^4)</f>
        <v>0</v>
      </c>
      <c r="AE75">
        <f>T75+AD75+AB75+AC75</f>
        <v>0</v>
      </c>
      <c r="AF75">
        <v>0</v>
      </c>
      <c r="AG75">
        <v>0</v>
      </c>
      <c r="AH75">
        <f>IF(AF75*$H$15&gt;=AJ75,1.0,(AJ75/(AJ75-AF75*$H$15)))</f>
        <v>0</v>
      </c>
      <c r="AI75">
        <f>(AH75-1)*100</f>
        <v>0</v>
      </c>
      <c r="AJ75">
        <f>MAX(0,($B$15+$C$15*DR75)/(1+$D$15*DR75)*DK75/(DM75+273)*$E$15)</f>
        <v>0</v>
      </c>
      <c r="AK75" t="s">
        <v>420</v>
      </c>
      <c r="AL75" t="s">
        <v>420</v>
      </c>
      <c r="AM75">
        <v>0</v>
      </c>
      <c r="AN75">
        <v>0</v>
      </c>
      <c r="AO75">
        <f>1-AM75/AN75</f>
        <v>0</v>
      </c>
      <c r="AP75">
        <v>0</v>
      </c>
      <c r="AQ75" t="s">
        <v>420</v>
      </c>
      <c r="AR75" t="s">
        <v>420</v>
      </c>
      <c r="AS75">
        <v>0</v>
      </c>
      <c r="AT75">
        <v>0</v>
      </c>
      <c r="AU75">
        <f>1-AS75/AT75</f>
        <v>0</v>
      </c>
      <c r="AV75">
        <v>0.5</v>
      </c>
      <c r="AW75">
        <f>CV75</f>
        <v>0</v>
      </c>
      <c r="AX75">
        <f>K75</f>
        <v>0</v>
      </c>
      <c r="AY75">
        <f>AU75*AV75*AW75</f>
        <v>0</v>
      </c>
      <c r="AZ75">
        <f>(AX75-AP75)/AW75</f>
        <v>0</v>
      </c>
      <c r="BA75">
        <f>(AN75-AT75)/AT75</f>
        <v>0</v>
      </c>
      <c r="BB75">
        <f>AM75/(AO75+AM75/AT75)</f>
        <v>0</v>
      </c>
      <c r="BC75" t="s">
        <v>420</v>
      </c>
      <c r="BD75">
        <v>0</v>
      </c>
      <c r="BE75">
        <f>IF(BD75&lt;&gt;0, BD75, BB75)</f>
        <v>0</v>
      </c>
      <c r="BF75">
        <f>1-BE75/AT75</f>
        <v>0</v>
      </c>
      <c r="BG75">
        <f>(AT75-AS75)/(AT75-BE75)</f>
        <v>0</v>
      </c>
      <c r="BH75">
        <f>(AN75-AT75)/(AN75-BE75)</f>
        <v>0</v>
      </c>
      <c r="BI75">
        <f>(AT75-AS75)/(AT75-AM75)</f>
        <v>0</v>
      </c>
      <c r="BJ75">
        <f>(AN75-AT75)/(AN75-AM75)</f>
        <v>0</v>
      </c>
      <c r="BK75">
        <f>(BG75*BE75/AS75)</f>
        <v>0</v>
      </c>
      <c r="BL75">
        <f>(1-BK75)</f>
        <v>0</v>
      </c>
      <c r="CU75">
        <f>$B$13*DS75+$C$13*DT75+$F$13*EE75*(1-EH75)</f>
        <v>0</v>
      </c>
      <c r="CV75">
        <f>CU75*CW75</f>
        <v>0</v>
      </c>
      <c r="CW75">
        <f>($B$13*$D$11+$C$13*$D$11+$F$13*((ER75+EJ75)/MAX(ER75+EJ75+ES75, 0.1)*$I$11+ES75/MAX(ER75+EJ75+ES75, 0.1)*$J$11))/($B$13+$C$13+$F$13)</f>
        <v>0</v>
      </c>
      <c r="CX75">
        <f>($B$13*$K$11+$C$13*$K$11+$F$13*((ER75+EJ75)/MAX(ER75+EJ75+ES75, 0.1)*$P$11+ES75/MAX(ER75+EJ75+ES75, 0.1)*$Q$11))/($B$13+$C$13+$F$13)</f>
        <v>0</v>
      </c>
      <c r="CY75">
        <v>1.65</v>
      </c>
      <c r="CZ75">
        <v>0.5</v>
      </c>
      <c r="DA75" t="s">
        <v>421</v>
      </c>
      <c r="DB75">
        <v>2</v>
      </c>
      <c r="DC75">
        <v>1761009896</v>
      </c>
      <c r="DD75">
        <v>420.7300416666666</v>
      </c>
      <c r="DE75">
        <v>419.9127916666666</v>
      </c>
      <c r="DF75">
        <v>23.4611</v>
      </c>
      <c r="DG75">
        <v>23.4734875</v>
      </c>
      <c r="DH75">
        <v>420.4868333333334</v>
      </c>
      <c r="DI75">
        <v>23.26756666666667</v>
      </c>
      <c r="DJ75">
        <v>500.014375</v>
      </c>
      <c r="DK75">
        <v>90.47398750000001</v>
      </c>
      <c r="DL75">
        <v>0.03599723333333333</v>
      </c>
      <c r="DM75">
        <v>29.92589583333333</v>
      </c>
      <c r="DN75">
        <v>29.99094583333333</v>
      </c>
      <c r="DO75">
        <v>999.9</v>
      </c>
      <c r="DP75">
        <v>0</v>
      </c>
      <c r="DQ75">
        <v>0</v>
      </c>
      <c r="DR75">
        <v>10003.86125</v>
      </c>
      <c r="DS75">
        <v>0</v>
      </c>
      <c r="DT75">
        <v>0.242856</v>
      </c>
      <c r="DU75">
        <v>0.8173089583333334</v>
      </c>
      <c r="DV75">
        <v>430.8379166666667</v>
      </c>
      <c r="DW75">
        <v>430.0065</v>
      </c>
      <c r="DX75">
        <v>-0.01238711708333333</v>
      </c>
      <c r="DY75">
        <v>419.9127916666666</v>
      </c>
      <c r="DZ75">
        <v>23.4734875</v>
      </c>
      <c r="EA75">
        <v>2.122617916666667</v>
      </c>
      <c r="EB75">
        <v>2.123739166666666</v>
      </c>
      <c r="EC75">
        <v>18.38995416666667</v>
      </c>
      <c r="ED75">
        <v>18.39835416666667</v>
      </c>
      <c r="EE75">
        <v>0.00500078</v>
      </c>
      <c r="EF75">
        <v>0</v>
      </c>
      <c r="EG75">
        <v>0</v>
      </c>
      <c r="EH75">
        <v>0</v>
      </c>
      <c r="EI75">
        <v>216.3625</v>
      </c>
      <c r="EJ75">
        <v>0.00500078</v>
      </c>
      <c r="EK75">
        <v>-20.98333333333333</v>
      </c>
      <c r="EL75">
        <v>-0.6416666666666667</v>
      </c>
      <c r="EM75">
        <v>35.10383333333333</v>
      </c>
      <c r="EN75">
        <v>38.58045833333333</v>
      </c>
      <c r="EO75">
        <v>37.25758333333334</v>
      </c>
      <c r="EP75">
        <v>38.59870833333333</v>
      </c>
      <c r="EQ75">
        <v>38.02829166666667</v>
      </c>
      <c r="ER75">
        <v>0</v>
      </c>
      <c r="ES75">
        <v>0</v>
      </c>
      <c r="ET75">
        <v>0</v>
      </c>
      <c r="EU75">
        <v>1761009903.1</v>
      </c>
      <c r="EV75">
        <v>0</v>
      </c>
      <c r="EW75">
        <v>216.244</v>
      </c>
      <c r="EX75">
        <v>4.846153669620628</v>
      </c>
      <c r="EY75">
        <v>15.21538523409727</v>
      </c>
      <c r="EZ75">
        <v>-20.936</v>
      </c>
      <c r="FA75">
        <v>15</v>
      </c>
      <c r="FB75">
        <v>1761009757.5</v>
      </c>
      <c r="FC75" t="s">
        <v>490</v>
      </c>
      <c r="FD75">
        <v>1761009751.5</v>
      </c>
      <c r="FE75">
        <v>1761009757.5</v>
      </c>
      <c r="FF75">
        <v>2</v>
      </c>
      <c r="FG75">
        <v>-0.219</v>
      </c>
      <c r="FH75">
        <v>-0.008999999999999999</v>
      </c>
      <c r="FI75">
        <v>0.241</v>
      </c>
      <c r="FJ75">
        <v>0.21</v>
      </c>
      <c r="FK75">
        <v>420</v>
      </c>
      <c r="FL75">
        <v>24</v>
      </c>
      <c r="FM75">
        <v>0.48</v>
      </c>
      <c r="FN75">
        <v>0.04</v>
      </c>
      <c r="FO75">
        <v>0.81682735</v>
      </c>
      <c r="FP75">
        <v>-0.1300673921200751</v>
      </c>
      <c r="FQ75">
        <v>0.052924663335514</v>
      </c>
      <c r="FR75">
        <v>1</v>
      </c>
      <c r="FS75">
        <v>215.5911764705882</v>
      </c>
      <c r="FT75">
        <v>14.7761649836694</v>
      </c>
      <c r="FU75">
        <v>8.333291407045625</v>
      </c>
      <c r="FV75">
        <v>0</v>
      </c>
      <c r="FW75">
        <v>-0.01389718475</v>
      </c>
      <c r="FX75">
        <v>0.03745987846153851</v>
      </c>
      <c r="FY75">
        <v>0.004710909078329249</v>
      </c>
      <c r="FZ75">
        <v>1</v>
      </c>
      <c r="GA75">
        <v>2</v>
      </c>
      <c r="GB75">
        <v>3</v>
      </c>
      <c r="GC75" t="s">
        <v>482</v>
      </c>
      <c r="GD75">
        <v>3.10959</v>
      </c>
      <c r="GE75">
        <v>2.72809</v>
      </c>
      <c r="GF75">
        <v>0.08814520000000001</v>
      </c>
      <c r="GG75">
        <v>0.0880978</v>
      </c>
      <c r="GH75">
        <v>0.106574</v>
      </c>
      <c r="GI75">
        <v>0.10764</v>
      </c>
      <c r="GJ75">
        <v>23905.8</v>
      </c>
      <c r="GK75">
        <v>21727.4</v>
      </c>
      <c r="GL75">
        <v>26776.8</v>
      </c>
      <c r="GM75">
        <v>24036.4</v>
      </c>
      <c r="GN75">
        <v>38227.7</v>
      </c>
      <c r="GO75">
        <v>31666.3</v>
      </c>
      <c r="GP75">
        <v>46736.3</v>
      </c>
      <c r="GQ75">
        <v>38027.7</v>
      </c>
      <c r="GR75">
        <v>1.88393</v>
      </c>
      <c r="GS75">
        <v>1.84982</v>
      </c>
      <c r="GT75">
        <v>0.0997931</v>
      </c>
      <c r="GU75">
        <v>0</v>
      </c>
      <c r="GV75">
        <v>28.3651</v>
      </c>
      <c r="GW75">
        <v>999.9</v>
      </c>
      <c r="GX75">
        <v>57.6</v>
      </c>
      <c r="GY75">
        <v>30.8</v>
      </c>
      <c r="GZ75">
        <v>28.3956</v>
      </c>
      <c r="HA75">
        <v>61.51</v>
      </c>
      <c r="HB75">
        <v>21.4223</v>
      </c>
      <c r="HC75">
        <v>1</v>
      </c>
      <c r="HD75">
        <v>0.0945274</v>
      </c>
      <c r="HE75">
        <v>-1.76649</v>
      </c>
      <c r="HF75">
        <v>20.328</v>
      </c>
      <c r="HG75">
        <v>5.22208</v>
      </c>
      <c r="HH75">
        <v>11.98</v>
      </c>
      <c r="HI75">
        <v>4.96535</v>
      </c>
      <c r="HJ75">
        <v>3.276</v>
      </c>
      <c r="HK75">
        <v>9999</v>
      </c>
      <c r="HL75">
        <v>9999</v>
      </c>
      <c r="HM75">
        <v>9999</v>
      </c>
      <c r="HN75">
        <v>999.9</v>
      </c>
      <c r="HO75">
        <v>1.86369</v>
      </c>
      <c r="HP75">
        <v>1.85979</v>
      </c>
      <c r="HQ75">
        <v>1.85806</v>
      </c>
      <c r="HR75">
        <v>1.85944</v>
      </c>
      <c r="HS75">
        <v>1.85959</v>
      </c>
      <c r="HT75">
        <v>1.85806</v>
      </c>
      <c r="HU75">
        <v>1.85715</v>
      </c>
      <c r="HV75">
        <v>1.85211</v>
      </c>
      <c r="HW75">
        <v>0</v>
      </c>
      <c r="HX75">
        <v>0</v>
      </c>
      <c r="HY75">
        <v>0</v>
      </c>
      <c r="HZ75">
        <v>0</v>
      </c>
      <c r="IA75" t="s">
        <v>424</v>
      </c>
      <c r="IB75" t="s">
        <v>425</v>
      </c>
      <c r="IC75" t="s">
        <v>426</v>
      </c>
      <c r="ID75" t="s">
        <v>426</v>
      </c>
      <c r="IE75" t="s">
        <v>426</v>
      </c>
      <c r="IF75" t="s">
        <v>426</v>
      </c>
      <c r="IG75">
        <v>0</v>
      </c>
      <c r="IH75">
        <v>100</v>
      </c>
      <c r="II75">
        <v>100</v>
      </c>
      <c r="IJ75">
        <v>0.244</v>
      </c>
      <c r="IK75">
        <v>0.1937</v>
      </c>
      <c r="IL75">
        <v>-0.5440576699997581</v>
      </c>
      <c r="IM75">
        <v>0.001328113201692861</v>
      </c>
      <c r="IN75">
        <v>1.538283238170363E-06</v>
      </c>
      <c r="IO75">
        <v>-5.795655626708063E-10</v>
      </c>
      <c r="IP75">
        <v>-0.05318808840018373</v>
      </c>
      <c r="IQ75">
        <v>-0.004593102289677449</v>
      </c>
      <c r="IR75">
        <v>0.0008253994458280543</v>
      </c>
      <c r="IS75">
        <v>-7.403632370499484E-06</v>
      </c>
      <c r="IT75">
        <v>2</v>
      </c>
      <c r="IU75">
        <v>1985</v>
      </c>
      <c r="IV75">
        <v>1</v>
      </c>
      <c r="IW75">
        <v>27</v>
      </c>
      <c r="IX75">
        <v>2.5</v>
      </c>
      <c r="IY75">
        <v>2.4</v>
      </c>
      <c r="IZ75">
        <v>1.12061</v>
      </c>
      <c r="JA75">
        <v>2.59155</v>
      </c>
      <c r="JB75">
        <v>1.49658</v>
      </c>
      <c r="JC75">
        <v>2.34497</v>
      </c>
      <c r="JD75">
        <v>1.54907</v>
      </c>
      <c r="JE75">
        <v>2.36572</v>
      </c>
      <c r="JF75">
        <v>33.2887</v>
      </c>
      <c r="JG75">
        <v>15.7431</v>
      </c>
      <c r="JH75">
        <v>18</v>
      </c>
      <c r="JI75">
        <v>483.721</v>
      </c>
      <c r="JJ75">
        <v>490.873</v>
      </c>
      <c r="JK75">
        <v>30.8761</v>
      </c>
      <c r="JL75">
        <v>28.4697</v>
      </c>
      <c r="JM75">
        <v>30.0002</v>
      </c>
      <c r="JN75">
        <v>28.7005</v>
      </c>
      <c r="JO75">
        <v>28.6896</v>
      </c>
      <c r="JP75">
        <v>22.5297</v>
      </c>
      <c r="JQ75">
        <v>22.8344</v>
      </c>
      <c r="JR75">
        <v>63.8423</v>
      </c>
      <c r="JS75">
        <v>30.8794</v>
      </c>
      <c r="JT75">
        <v>420</v>
      </c>
      <c r="JU75">
        <v>23.5246</v>
      </c>
      <c r="JV75">
        <v>102.203</v>
      </c>
      <c r="JW75">
        <v>91.709</v>
      </c>
    </row>
    <row r="76" spans="1:283">
      <c r="A76">
        <v>58</v>
      </c>
      <c r="B76">
        <v>1761009906</v>
      </c>
      <c r="C76">
        <v>240</v>
      </c>
      <c r="D76" t="s">
        <v>543</v>
      </c>
      <c r="E76" t="s">
        <v>544</v>
      </c>
      <c r="F76">
        <v>5</v>
      </c>
      <c r="G76" t="s">
        <v>489</v>
      </c>
      <c r="H76">
        <v>1761009898</v>
      </c>
      <c r="I76">
        <f>(J76)/1000</f>
        <v>0</v>
      </c>
      <c r="J76">
        <f>1000*DJ76*AH76*(DF76-DG76)/(100*CY76*(1000-AH76*DF76))</f>
        <v>0</v>
      </c>
      <c r="K76">
        <f>DJ76*AH76*(DE76-DD76*(1000-AH76*DG76)/(1000-AH76*DF76))/(100*CY76)</f>
        <v>0</v>
      </c>
      <c r="L76">
        <f>DD76 - IF(AH76&gt;1, K76*CY76*100.0/(AJ76), 0)</f>
        <v>0</v>
      </c>
      <c r="M76">
        <f>((S76-I76/2)*L76-K76)/(S76+I76/2)</f>
        <v>0</v>
      </c>
      <c r="N76">
        <f>M76*(DK76+DL76)/1000.0</f>
        <v>0</v>
      </c>
      <c r="O76">
        <f>(DD76 - IF(AH76&gt;1, K76*CY76*100.0/(AJ76), 0))*(DK76+DL76)/1000.0</f>
        <v>0</v>
      </c>
      <c r="P76">
        <f>2.0/((1/R76-1/Q76)+SIGN(R76)*SQRT((1/R76-1/Q76)*(1/R76-1/Q76) + 4*CZ76/((CZ76+1)*(CZ76+1))*(2*1/R76*1/Q76-1/Q76*1/Q76)))</f>
        <v>0</v>
      </c>
      <c r="Q76">
        <f>IF(LEFT(DA76,1)&lt;&gt;"0",IF(LEFT(DA76,1)="1",3.0,DB76),$D$5+$E$5*(DR76*DK76/($K$5*1000))+$F$5*(DR76*DK76/($K$5*1000))*MAX(MIN(CY76,$J$5),$I$5)*MAX(MIN(CY76,$J$5),$I$5)+$G$5*MAX(MIN(CY76,$J$5),$I$5)*(DR76*DK76/($K$5*1000))+$H$5*(DR76*DK76/($K$5*1000))*(DR76*DK76/($K$5*1000)))</f>
        <v>0</v>
      </c>
      <c r="R76">
        <f>I76*(1000-(1000*0.61365*exp(17.502*V76/(240.97+V76))/(DK76+DL76)+DF76)/2)/(1000*0.61365*exp(17.502*V76/(240.97+V76))/(DK76+DL76)-DF76)</f>
        <v>0</v>
      </c>
      <c r="S76">
        <f>1/((CZ76+1)/(P76/1.6)+1/(Q76/1.37)) + CZ76/((CZ76+1)/(P76/1.6) + CZ76/(Q76/1.37))</f>
        <v>0</v>
      </c>
      <c r="T76">
        <f>(CU76*CX76)</f>
        <v>0</v>
      </c>
      <c r="U76">
        <f>(DM76+(T76+2*0.95*5.67E-8*(((DM76+$B$9)+273)^4-(DM76+273)^4)-44100*I76)/(1.84*29.3*Q76+8*0.95*5.67E-8*(DM76+273)^3))</f>
        <v>0</v>
      </c>
      <c r="V76">
        <f>($C$9*DN76+$D$9*DO76+$E$9*U76)</f>
        <v>0</v>
      </c>
      <c r="W76">
        <f>0.61365*exp(17.502*V76/(240.97+V76))</f>
        <v>0</v>
      </c>
      <c r="X76">
        <f>(Y76/Z76*100)</f>
        <v>0</v>
      </c>
      <c r="Y76">
        <f>DF76*(DK76+DL76)/1000</f>
        <v>0</v>
      </c>
      <c r="Z76">
        <f>0.61365*exp(17.502*DM76/(240.97+DM76))</f>
        <v>0</v>
      </c>
      <c r="AA76">
        <f>(W76-DF76*(DK76+DL76)/1000)</f>
        <v>0</v>
      </c>
      <c r="AB76">
        <f>(-I76*44100)</f>
        <v>0</v>
      </c>
      <c r="AC76">
        <f>2*29.3*Q76*0.92*(DM76-V76)</f>
        <v>0</v>
      </c>
      <c r="AD76">
        <f>2*0.95*5.67E-8*(((DM76+$B$9)+273)^4-(V76+273)^4)</f>
        <v>0</v>
      </c>
      <c r="AE76">
        <f>T76+AD76+AB76+AC76</f>
        <v>0</v>
      </c>
      <c r="AF76">
        <v>0</v>
      </c>
      <c r="AG76">
        <v>0</v>
      </c>
      <c r="AH76">
        <f>IF(AF76*$H$15&gt;=AJ76,1.0,(AJ76/(AJ76-AF76*$H$15)))</f>
        <v>0</v>
      </c>
      <c r="AI76">
        <f>(AH76-1)*100</f>
        <v>0</v>
      </c>
      <c r="AJ76">
        <f>MAX(0,($B$15+$C$15*DR76)/(1+$D$15*DR76)*DK76/(DM76+273)*$E$15)</f>
        <v>0</v>
      </c>
      <c r="AK76" t="s">
        <v>420</v>
      </c>
      <c r="AL76" t="s">
        <v>420</v>
      </c>
      <c r="AM76">
        <v>0</v>
      </c>
      <c r="AN76">
        <v>0</v>
      </c>
      <c r="AO76">
        <f>1-AM76/AN76</f>
        <v>0</v>
      </c>
      <c r="AP76">
        <v>0</v>
      </c>
      <c r="AQ76" t="s">
        <v>420</v>
      </c>
      <c r="AR76" t="s">
        <v>420</v>
      </c>
      <c r="AS76">
        <v>0</v>
      </c>
      <c r="AT76">
        <v>0</v>
      </c>
      <c r="AU76">
        <f>1-AS76/AT76</f>
        <v>0</v>
      </c>
      <c r="AV76">
        <v>0.5</v>
      </c>
      <c r="AW76">
        <f>CV76</f>
        <v>0</v>
      </c>
      <c r="AX76">
        <f>K76</f>
        <v>0</v>
      </c>
      <c r="AY76">
        <f>AU76*AV76*AW76</f>
        <v>0</v>
      </c>
      <c r="AZ76">
        <f>(AX76-AP76)/AW76</f>
        <v>0</v>
      </c>
      <c r="BA76">
        <f>(AN76-AT76)/AT76</f>
        <v>0</v>
      </c>
      <c r="BB76">
        <f>AM76/(AO76+AM76/AT76)</f>
        <v>0</v>
      </c>
      <c r="BC76" t="s">
        <v>420</v>
      </c>
      <c r="BD76">
        <v>0</v>
      </c>
      <c r="BE76">
        <f>IF(BD76&lt;&gt;0, BD76, BB76)</f>
        <v>0</v>
      </c>
      <c r="BF76">
        <f>1-BE76/AT76</f>
        <v>0</v>
      </c>
      <c r="BG76">
        <f>(AT76-AS76)/(AT76-BE76)</f>
        <v>0</v>
      </c>
      <c r="BH76">
        <f>(AN76-AT76)/(AN76-BE76)</f>
        <v>0</v>
      </c>
      <c r="BI76">
        <f>(AT76-AS76)/(AT76-AM76)</f>
        <v>0</v>
      </c>
      <c r="BJ76">
        <f>(AN76-AT76)/(AN76-AM76)</f>
        <v>0</v>
      </c>
      <c r="BK76">
        <f>(BG76*BE76/AS76)</f>
        <v>0</v>
      </c>
      <c r="BL76">
        <f>(1-BK76)</f>
        <v>0</v>
      </c>
      <c r="CU76">
        <f>$B$13*DS76+$C$13*DT76+$F$13*EE76*(1-EH76)</f>
        <v>0</v>
      </c>
      <c r="CV76">
        <f>CU76*CW76</f>
        <v>0</v>
      </c>
      <c r="CW76">
        <f>($B$13*$D$11+$C$13*$D$11+$F$13*((ER76+EJ76)/MAX(ER76+EJ76+ES76, 0.1)*$I$11+ES76/MAX(ER76+EJ76+ES76, 0.1)*$J$11))/($B$13+$C$13+$F$13)</f>
        <v>0</v>
      </c>
      <c r="CX76">
        <f>($B$13*$K$11+$C$13*$K$11+$F$13*((ER76+EJ76)/MAX(ER76+EJ76+ES76, 0.1)*$P$11+ES76/MAX(ER76+EJ76+ES76, 0.1)*$Q$11))/($B$13+$C$13+$F$13)</f>
        <v>0</v>
      </c>
      <c r="CY76">
        <v>1.65</v>
      </c>
      <c r="CZ76">
        <v>0.5</v>
      </c>
      <c r="DA76" t="s">
        <v>421</v>
      </c>
      <c r="DB76">
        <v>2</v>
      </c>
      <c r="DC76">
        <v>1761009898</v>
      </c>
      <c r="DD76">
        <v>420.7356666666667</v>
      </c>
      <c r="DE76">
        <v>419.907125</v>
      </c>
      <c r="DF76">
        <v>23.4626</v>
      </c>
      <c r="DG76">
        <v>23.47346666666667</v>
      </c>
      <c r="DH76">
        <v>420.4924166666667</v>
      </c>
      <c r="DI76">
        <v>23.26903333333333</v>
      </c>
      <c r="DJ76">
        <v>499.9945416666667</v>
      </c>
      <c r="DK76">
        <v>90.47417916666666</v>
      </c>
      <c r="DL76">
        <v>0.03609524166666667</v>
      </c>
      <c r="DM76">
        <v>29.9253125</v>
      </c>
      <c r="DN76">
        <v>29.98974166666666</v>
      </c>
      <c r="DO76">
        <v>999.9</v>
      </c>
      <c r="DP76">
        <v>0</v>
      </c>
      <c r="DQ76">
        <v>0</v>
      </c>
      <c r="DR76">
        <v>10000.03333333333</v>
      </c>
      <c r="DS76">
        <v>0</v>
      </c>
      <c r="DT76">
        <v>0.242856</v>
      </c>
      <c r="DU76">
        <v>0.8286399166666666</v>
      </c>
      <c r="DV76">
        <v>430.844375</v>
      </c>
      <c r="DW76">
        <v>430.000625</v>
      </c>
      <c r="DX76">
        <v>-0.01086219041666667</v>
      </c>
      <c r="DY76">
        <v>419.907125</v>
      </c>
      <c r="DZ76">
        <v>23.47346666666667</v>
      </c>
      <c r="EA76">
        <v>2.12275875</v>
      </c>
      <c r="EB76">
        <v>2.123741666666666</v>
      </c>
      <c r="EC76">
        <v>18.39100833333333</v>
      </c>
      <c r="ED76">
        <v>18.39837083333333</v>
      </c>
      <c r="EE76">
        <v>0.00500078</v>
      </c>
      <c r="EF76">
        <v>0</v>
      </c>
      <c r="EG76">
        <v>0</v>
      </c>
      <c r="EH76">
        <v>0</v>
      </c>
      <c r="EI76">
        <v>215.7583333333333</v>
      </c>
      <c r="EJ76">
        <v>0.00500078</v>
      </c>
      <c r="EK76">
        <v>-20.74583333333333</v>
      </c>
      <c r="EL76">
        <v>-0.6541666666666667</v>
      </c>
      <c r="EM76">
        <v>35.10904166666666</v>
      </c>
      <c r="EN76">
        <v>38.62733333333333</v>
      </c>
      <c r="EO76">
        <v>37.29924999999999</v>
      </c>
      <c r="EP76">
        <v>38.64820833333334</v>
      </c>
      <c r="EQ76">
        <v>38.07258333333333</v>
      </c>
      <c r="ER76">
        <v>0</v>
      </c>
      <c r="ES76">
        <v>0</v>
      </c>
      <c r="ET76">
        <v>0</v>
      </c>
      <c r="EU76">
        <v>1761009904.9</v>
      </c>
      <c r="EV76">
        <v>0</v>
      </c>
      <c r="EW76">
        <v>216.1576923076923</v>
      </c>
      <c r="EX76">
        <v>-9.548718018357032</v>
      </c>
      <c r="EY76">
        <v>7.517949044743622</v>
      </c>
      <c r="EZ76">
        <v>-20.21923076923077</v>
      </c>
      <c r="FA76">
        <v>15</v>
      </c>
      <c r="FB76">
        <v>1761009757.5</v>
      </c>
      <c r="FC76" t="s">
        <v>490</v>
      </c>
      <c r="FD76">
        <v>1761009751.5</v>
      </c>
      <c r="FE76">
        <v>1761009757.5</v>
      </c>
      <c r="FF76">
        <v>2</v>
      </c>
      <c r="FG76">
        <v>-0.219</v>
      </c>
      <c r="FH76">
        <v>-0.008999999999999999</v>
      </c>
      <c r="FI76">
        <v>0.241</v>
      </c>
      <c r="FJ76">
        <v>0.21</v>
      </c>
      <c r="FK76">
        <v>420</v>
      </c>
      <c r="FL76">
        <v>24</v>
      </c>
      <c r="FM76">
        <v>0.48</v>
      </c>
      <c r="FN76">
        <v>0.04</v>
      </c>
      <c r="FO76">
        <v>0.8161739756097562</v>
      </c>
      <c r="FP76">
        <v>0.0006970871080136673</v>
      </c>
      <c r="FQ76">
        <v>0.05211734567089821</v>
      </c>
      <c r="FR76">
        <v>1</v>
      </c>
      <c r="FS76">
        <v>215.5470588235294</v>
      </c>
      <c r="FT76">
        <v>0.5561497250771377</v>
      </c>
      <c r="FU76">
        <v>8.395034782330551</v>
      </c>
      <c r="FV76">
        <v>1</v>
      </c>
      <c r="FW76">
        <v>-0.01208398780487805</v>
      </c>
      <c r="FX76">
        <v>0.04934264989547039</v>
      </c>
      <c r="FY76">
        <v>0.005788896134642644</v>
      </c>
      <c r="FZ76">
        <v>1</v>
      </c>
      <c r="GA76">
        <v>3</v>
      </c>
      <c r="GB76">
        <v>3</v>
      </c>
      <c r="GC76" t="s">
        <v>545</v>
      </c>
      <c r="GD76">
        <v>3.10955</v>
      </c>
      <c r="GE76">
        <v>2.72823</v>
      </c>
      <c r="GF76">
        <v>0.0881415</v>
      </c>
      <c r="GG76">
        <v>0.0880943</v>
      </c>
      <c r="GH76">
        <v>0.106573</v>
      </c>
      <c r="GI76">
        <v>0.107634</v>
      </c>
      <c r="GJ76">
        <v>23905.9</v>
      </c>
      <c r="GK76">
        <v>21727.3</v>
      </c>
      <c r="GL76">
        <v>26776.8</v>
      </c>
      <c r="GM76">
        <v>24036.2</v>
      </c>
      <c r="GN76">
        <v>38227.7</v>
      </c>
      <c r="GO76">
        <v>31666.3</v>
      </c>
      <c r="GP76">
        <v>46736.2</v>
      </c>
      <c r="GQ76">
        <v>38027.4</v>
      </c>
      <c r="GR76">
        <v>1.88398</v>
      </c>
      <c r="GS76">
        <v>1.84995</v>
      </c>
      <c r="GT76">
        <v>0.0998713</v>
      </c>
      <c r="GU76">
        <v>0</v>
      </c>
      <c r="GV76">
        <v>28.3657</v>
      </c>
      <c r="GW76">
        <v>999.9</v>
      </c>
      <c r="GX76">
        <v>57.6</v>
      </c>
      <c r="GY76">
        <v>30.9</v>
      </c>
      <c r="GZ76">
        <v>28.558</v>
      </c>
      <c r="HA76">
        <v>61.46</v>
      </c>
      <c r="HB76">
        <v>21.1178</v>
      </c>
      <c r="HC76">
        <v>1</v>
      </c>
      <c r="HD76">
        <v>0.09441819999999999</v>
      </c>
      <c r="HE76">
        <v>-1.72661</v>
      </c>
      <c r="HF76">
        <v>20.3285</v>
      </c>
      <c r="HG76">
        <v>5.22208</v>
      </c>
      <c r="HH76">
        <v>11.98</v>
      </c>
      <c r="HI76">
        <v>4.9653</v>
      </c>
      <c r="HJ76">
        <v>3.276</v>
      </c>
      <c r="HK76">
        <v>9999</v>
      </c>
      <c r="HL76">
        <v>9999</v>
      </c>
      <c r="HM76">
        <v>9999</v>
      </c>
      <c r="HN76">
        <v>999.9</v>
      </c>
      <c r="HO76">
        <v>1.8637</v>
      </c>
      <c r="HP76">
        <v>1.85977</v>
      </c>
      <c r="HQ76">
        <v>1.85806</v>
      </c>
      <c r="HR76">
        <v>1.85944</v>
      </c>
      <c r="HS76">
        <v>1.85959</v>
      </c>
      <c r="HT76">
        <v>1.85806</v>
      </c>
      <c r="HU76">
        <v>1.85715</v>
      </c>
      <c r="HV76">
        <v>1.85211</v>
      </c>
      <c r="HW76">
        <v>0</v>
      </c>
      <c r="HX76">
        <v>0</v>
      </c>
      <c r="HY76">
        <v>0</v>
      </c>
      <c r="HZ76">
        <v>0</v>
      </c>
      <c r="IA76" t="s">
        <v>424</v>
      </c>
      <c r="IB76" t="s">
        <v>425</v>
      </c>
      <c r="IC76" t="s">
        <v>426</v>
      </c>
      <c r="ID76" t="s">
        <v>426</v>
      </c>
      <c r="IE76" t="s">
        <v>426</v>
      </c>
      <c r="IF76" t="s">
        <v>426</v>
      </c>
      <c r="IG76">
        <v>0</v>
      </c>
      <c r="IH76">
        <v>100</v>
      </c>
      <c r="II76">
        <v>100</v>
      </c>
      <c r="IJ76">
        <v>0.243</v>
      </c>
      <c r="IK76">
        <v>0.1937</v>
      </c>
      <c r="IL76">
        <v>-0.5440576699997581</v>
      </c>
      <c r="IM76">
        <v>0.001328113201692861</v>
      </c>
      <c r="IN76">
        <v>1.538283238170363E-06</v>
      </c>
      <c r="IO76">
        <v>-5.795655626708063E-10</v>
      </c>
      <c r="IP76">
        <v>-0.05318808840018373</v>
      </c>
      <c r="IQ76">
        <v>-0.004593102289677449</v>
      </c>
      <c r="IR76">
        <v>0.0008253994458280543</v>
      </c>
      <c r="IS76">
        <v>-7.403632370499484E-06</v>
      </c>
      <c r="IT76">
        <v>2</v>
      </c>
      <c r="IU76">
        <v>1985</v>
      </c>
      <c r="IV76">
        <v>1</v>
      </c>
      <c r="IW76">
        <v>27</v>
      </c>
      <c r="IX76">
        <v>2.6</v>
      </c>
      <c r="IY76">
        <v>2.5</v>
      </c>
      <c r="IZ76">
        <v>1.12061</v>
      </c>
      <c r="JA76">
        <v>2.58911</v>
      </c>
      <c r="JB76">
        <v>1.49658</v>
      </c>
      <c r="JC76">
        <v>2.34497</v>
      </c>
      <c r="JD76">
        <v>1.54907</v>
      </c>
      <c r="JE76">
        <v>2.36938</v>
      </c>
      <c r="JF76">
        <v>33.3111</v>
      </c>
      <c r="JG76">
        <v>15.7431</v>
      </c>
      <c r="JH76">
        <v>18</v>
      </c>
      <c r="JI76">
        <v>483.745</v>
      </c>
      <c r="JJ76">
        <v>490.945</v>
      </c>
      <c r="JK76">
        <v>30.886</v>
      </c>
      <c r="JL76">
        <v>28.4685</v>
      </c>
      <c r="JM76">
        <v>30</v>
      </c>
      <c r="JN76">
        <v>28.6998</v>
      </c>
      <c r="JO76">
        <v>28.6884</v>
      </c>
      <c r="JP76">
        <v>22.5298</v>
      </c>
      <c r="JQ76">
        <v>22.8344</v>
      </c>
      <c r="JR76">
        <v>63.8423</v>
      </c>
      <c r="JS76">
        <v>30.8794</v>
      </c>
      <c r="JT76">
        <v>420</v>
      </c>
      <c r="JU76">
        <v>23.5259</v>
      </c>
      <c r="JV76">
        <v>102.202</v>
      </c>
      <c r="JW76">
        <v>91.70829999999999</v>
      </c>
    </row>
    <row r="77" spans="1:283">
      <c r="A77">
        <v>59</v>
      </c>
      <c r="B77">
        <v>1761009908</v>
      </c>
      <c r="C77">
        <v>242</v>
      </c>
      <c r="D77" t="s">
        <v>546</v>
      </c>
      <c r="E77" t="s">
        <v>547</v>
      </c>
      <c r="F77">
        <v>5</v>
      </c>
      <c r="G77" t="s">
        <v>489</v>
      </c>
      <c r="H77">
        <v>1761009900</v>
      </c>
      <c r="I77">
        <f>(J77)/1000</f>
        <v>0</v>
      </c>
      <c r="J77">
        <f>1000*DJ77*AH77*(DF77-DG77)/(100*CY77*(1000-AH77*DF77))</f>
        <v>0</v>
      </c>
      <c r="K77">
        <f>DJ77*AH77*(DE77-DD77*(1000-AH77*DG77)/(1000-AH77*DF77))/(100*CY77)</f>
        <v>0</v>
      </c>
      <c r="L77">
        <f>DD77 - IF(AH77&gt;1, K77*CY77*100.0/(AJ77), 0)</f>
        <v>0</v>
      </c>
      <c r="M77">
        <f>((S77-I77/2)*L77-K77)/(S77+I77/2)</f>
        <v>0</v>
      </c>
      <c r="N77">
        <f>M77*(DK77+DL77)/1000.0</f>
        <v>0</v>
      </c>
      <c r="O77">
        <f>(DD77 - IF(AH77&gt;1, K77*CY77*100.0/(AJ77), 0))*(DK77+DL77)/1000.0</f>
        <v>0</v>
      </c>
      <c r="P77">
        <f>2.0/((1/R77-1/Q77)+SIGN(R77)*SQRT((1/R77-1/Q77)*(1/R77-1/Q77) + 4*CZ77/((CZ77+1)*(CZ77+1))*(2*1/R77*1/Q77-1/Q77*1/Q77)))</f>
        <v>0</v>
      </c>
      <c r="Q77">
        <f>IF(LEFT(DA77,1)&lt;&gt;"0",IF(LEFT(DA77,1)="1",3.0,DB77),$D$5+$E$5*(DR77*DK77/($K$5*1000))+$F$5*(DR77*DK77/($K$5*1000))*MAX(MIN(CY77,$J$5),$I$5)*MAX(MIN(CY77,$J$5),$I$5)+$G$5*MAX(MIN(CY77,$J$5),$I$5)*(DR77*DK77/($K$5*1000))+$H$5*(DR77*DK77/($K$5*1000))*(DR77*DK77/($K$5*1000)))</f>
        <v>0</v>
      </c>
      <c r="R77">
        <f>I77*(1000-(1000*0.61365*exp(17.502*V77/(240.97+V77))/(DK77+DL77)+DF77)/2)/(1000*0.61365*exp(17.502*V77/(240.97+V77))/(DK77+DL77)-DF77)</f>
        <v>0</v>
      </c>
      <c r="S77">
        <f>1/((CZ77+1)/(P77/1.6)+1/(Q77/1.37)) + CZ77/((CZ77+1)/(P77/1.6) + CZ77/(Q77/1.37))</f>
        <v>0</v>
      </c>
      <c r="T77">
        <f>(CU77*CX77)</f>
        <v>0</v>
      </c>
      <c r="U77">
        <f>(DM77+(T77+2*0.95*5.67E-8*(((DM77+$B$9)+273)^4-(DM77+273)^4)-44100*I77)/(1.84*29.3*Q77+8*0.95*5.67E-8*(DM77+273)^3))</f>
        <v>0</v>
      </c>
      <c r="V77">
        <f>($C$9*DN77+$D$9*DO77+$E$9*U77)</f>
        <v>0</v>
      </c>
      <c r="W77">
        <f>0.61365*exp(17.502*V77/(240.97+V77))</f>
        <v>0</v>
      </c>
      <c r="X77">
        <f>(Y77/Z77*100)</f>
        <v>0</v>
      </c>
      <c r="Y77">
        <f>DF77*(DK77+DL77)/1000</f>
        <v>0</v>
      </c>
      <c r="Z77">
        <f>0.61365*exp(17.502*DM77/(240.97+DM77))</f>
        <v>0</v>
      </c>
      <c r="AA77">
        <f>(W77-DF77*(DK77+DL77)/1000)</f>
        <v>0</v>
      </c>
      <c r="AB77">
        <f>(-I77*44100)</f>
        <v>0</v>
      </c>
      <c r="AC77">
        <f>2*29.3*Q77*0.92*(DM77-V77)</f>
        <v>0</v>
      </c>
      <c r="AD77">
        <f>2*0.95*5.67E-8*(((DM77+$B$9)+273)^4-(V77+273)^4)</f>
        <v>0</v>
      </c>
      <c r="AE77">
        <f>T77+AD77+AB77+AC77</f>
        <v>0</v>
      </c>
      <c r="AF77">
        <v>0</v>
      </c>
      <c r="AG77">
        <v>0</v>
      </c>
      <c r="AH77">
        <f>IF(AF77*$H$15&gt;=AJ77,1.0,(AJ77/(AJ77-AF77*$H$15)))</f>
        <v>0</v>
      </c>
      <c r="AI77">
        <f>(AH77-1)*100</f>
        <v>0</v>
      </c>
      <c r="AJ77">
        <f>MAX(0,($B$15+$C$15*DR77)/(1+$D$15*DR77)*DK77/(DM77+273)*$E$15)</f>
        <v>0</v>
      </c>
      <c r="AK77" t="s">
        <v>420</v>
      </c>
      <c r="AL77" t="s">
        <v>420</v>
      </c>
      <c r="AM77">
        <v>0</v>
      </c>
      <c r="AN77">
        <v>0</v>
      </c>
      <c r="AO77">
        <f>1-AM77/AN77</f>
        <v>0</v>
      </c>
      <c r="AP77">
        <v>0</v>
      </c>
      <c r="AQ77" t="s">
        <v>420</v>
      </c>
      <c r="AR77" t="s">
        <v>420</v>
      </c>
      <c r="AS77">
        <v>0</v>
      </c>
      <c r="AT77">
        <v>0</v>
      </c>
      <c r="AU77">
        <f>1-AS77/AT77</f>
        <v>0</v>
      </c>
      <c r="AV77">
        <v>0.5</v>
      </c>
      <c r="AW77">
        <f>CV77</f>
        <v>0</v>
      </c>
      <c r="AX77">
        <f>K77</f>
        <v>0</v>
      </c>
      <c r="AY77">
        <f>AU77*AV77*AW77</f>
        <v>0</v>
      </c>
      <c r="AZ77">
        <f>(AX77-AP77)/AW77</f>
        <v>0</v>
      </c>
      <c r="BA77">
        <f>(AN77-AT77)/AT77</f>
        <v>0</v>
      </c>
      <c r="BB77">
        <f>AM77/(AO77+AM77/AT77)</f>
        <v>0</v>
      </c>
      <c r="BC77" t="s">
        <v>420</v>
      </c>
      <c r="BD77">
        <v>0</v>
      </c>
      <c r="BE77">
        <f>IF(BD77&lt;&gt;0, BD77, BB77)</f>
        <v>0</v>
      </c>
      <c r="BF77">
        <f>1-BE77/AT77</f>
        <v>0</v>
      </c>
      <c r="BG77">
        <f>(AT77-AS77)/(AT77-BE77)</f>
        <v>0</v>
      </c>
      <c r="BH77">
        <f>(AN77-AT77)/(AN77-BE77)</f>
        <v>0</v>
      </c>
      <c r="BI77">
        <f>(AT77-AS77)/(AT77-AM77)</f>
        <v>0</v>
      </c>
      <c r="BJ77">
        <f>(AN77-AT77)/(AN77-AM77)</f>
        <v>0</v>
      </c>
      <c r="BK77">
        <f>(BG77*BE77/AS77)</f>
        <v>0</v>
      </c>
      <c r="BL77">
        <f>(1-BK77)</f>
        <v>0</v>
      </c>
      <c r="CU77">
        <f>$B$13*DS77+$C$13*DT77+$F$13*EE77*(1-EH77)</f>
        <v>0</v>
      </c>
      <c r="CV77">
        <f>CU77*CW77</f>
        <v>0</v>
      </c>
      <c r="CW77">
        <f>($B$13*$D$11+$C$13*$D$11+$F$13*((ER77+EJ77)/MAX(ER77+EJ77+ES77, 0.1)*$I$11+ES77/MAX(ER77+EJ77+ES77, 0.1)*$J$11))/($B$13+$C$13+$F$13)</f>
        <v>0</v>
      </c>
      <c r="CX77">
        <f>($B$13*$K$11+$C$13*$K$11+$F$13*((ER77+EJ77)/MAX(ER77+EJ77+ES77, 0.1)*$P$11+ES77/MAX(ER77+EJ77+ES77, 0.1)*$Q$11))/($B$13+$C$13+$F$13)</f>
        <v>0</v>
      </c>
      <c r="CY77">
        <v>1.65</v>
      </c>
      <c r="CZ77">
        <v>0.5</v>
      </c>
      <c r="DA77" t="s">
        <v>421</v>
      </c>
      <c r="DB77">
        <v>2</v>
      </c>
      <c r="DC77">
        <v>1761009900</v>
      </c>
      <c r="DD77">
        <v>420.7403333333334</v>
      </c>
      <c r="DE77">
        <v>419.9166666666667</v>
      </c>
      <c r="DF77">
        <v>23.464</v>
      </c>
      <c r="DG77">
        <v>23.4730375</v>
      </c>
      <c r="DH77">
        <v>420.4970833333334</v>
      </c>
      <c r="DI77">
        <v>23.27040416666667</v>
      </c>
      <c r="DJ77">
        <v>499.9849166666666</v>
      </c>
      <c r="DK77">
        <v>90.47404999999999</v>
      </c>
      <c r="DL77">
        <v>0.03614862916666667</v>
      </c>
      <c r="DM77">
        <v>29.92515</v>
      </c>
      <c r="DN77">
        <v>29.98945416666666</v>
      </c>
      <c r="DO77">
        <v>999.9</v>
      </c>
      <c r="DP77">
        <v>0</v>
      </c>
      <c r="DQ77">
        <v>0</v>
      </c>
      <c r="DR77">
        <v>10001.51458333333</v>
      </c>
      <c r="DS77">
        <v>0</v>
      </c>
      <c r="DT77">
        <v>0.242856</v>
      </c>
      <c r="DU77">
        <v>0.8237520416666667</v>
      </c>
      <c r="DV77">
        <v>430.84975</v>
      </c>
      <c r="DW77">
        <v>430.0102083333333</v>
      </c>
      <c r="DX77">
        <v>-0.009032329958333333</v>
      </c>
      <c r="DY77">
        <v>419.9166666666667</v>
      </c>
      <c r="DZ77">
        <v>23.4730375</v>
      </c>
      <c r="EA77">
        <v>2.122882083333333</v>
      </c>
      <c r="EB77">
        <v>2.1237</v>
      </c>
      <c r="EC77">
        <v>18.3919375</v>
      </c>
      <c r="ED77">
        <v>18.3980625</v>
      </c>
      <c r="EE77">
        <v>0.00500078</v>
      </c>
      <c r="EF77">
        <v>0</v>
      </c>
      <c r="EG77">
        <v>0</v>
      </c>
      <c r="EH77">
        <v>0</v>
      </c>
      <c r="EI77">
        <v>216.3</v>
      </c>
      <c r="EJ77">
        <v>0.00500078</v>
      </c>
      <c r="EK77">
        <v>-21.52083333333333</v>
      </c>
      <c r="EL77">
        <v>-0.7416666666666667</v>
      </c>
      <c r="EM77">
        <v>35.12204166666667</v>
      </c>
      <c r="EN77">
        <v>38.67420833333333</v>
      </c>
      <c r="EO77">
        <v>37.46333333333333</v>
      </c>
      <c r="EP77">
        <v>38.70291666666667</v>
      </c>
      <c r="EQ77">
        <v>38.10383333333333</v>
      </c>
      <c r="ER77">
        <v>0</v>
      </c>
      <c r="ES77">
        <v>0</v>
      </c>
      <c r="ET77">
        <v>0</v>
      </c>
      <c r="EU77">
        <v>1761009906.7</v>
      </c>
      <c r="EV77">
        <v>0</v>
      </c>
      <c r="EW77">
        <v>215.504</v>
      </c>
      <c r="EX77">
        <v>-14.65384620275274</v>
      </c>
      <c r="EY77">
        <v>-12.9692305204196</v>
      </c>
      <c r="EZ77">
        <v>-21.008</v>
      </c>
      <c r="FA77">
        <v>15</v>
      </c>
      <c r="FB77">
        <v>1761009757.5</v>
      </c>
      <c r="FC77" t="s">
        <v>490</v>
      </c>
      <c r="FD77">
        <v>1761009751.5</v>
      </c>
      <c r="FE77">
        <v>1761009757.5</v>
      </c>
      <c r="FF77">
        <v>2</v>
      </c>
      <c r="FG77">
        <v>-0.219</v>
      </c>
      <c r="FH77">
        <v>-0.008999999999999999</v>
      </c>
      <c r="FI77">
        <v>0.241</v>
      </c>
      <c r="FJ77">
        <v>0.21</v>
      </c>
      <c r="FK77">
        <v>420</v>
      </c>
      <c r="FL77">
        <v>24</v>
      </c>
      <c r="FM77">
        <v>0.48</v>
      </c>
      <c r="FN77">
        <v>0.04</v>
      </c>
      <c r="FO77">
        <v>0.8192145749999999</v>
      </c>
      <c r="FP77">
        <v>-0.000982772983113351</v>
      </c>
      <c r="FQ77">
        <v>0.05192149417576862</v>
      </c>
      <c r="FR77">
        <v>1</v>
      </c>
      <c r="FS77">
        <v>215.6264705882353</v>
      </c>
      <c r="FT77">
        <v>-2.89228420895297</v>
      </c>
      <c r="FU77">
        <v>8.621768237621129</v>
      </c>
      <c r="FV77">
        <v>0</v>
      </c>
      <c r="FW77">
        <v>-0.01073017375</v>
      </c>
      <c r="FX77">
        <v>0.05591190157598504</v>
      </c>
      <c r="FY77">
        <v>0.006189962040498184</v>
      </c>
      <c r="FZ77">
        <v>1</v>
      </c>
      <c r="GA77">
        <v>2</v>
      </c>
      <c r="GB77">
        <v>3</v>
      </c>
      <c r="GC77" t="s">
        <v>482</v>
      </c>
      <c r="GD77">
        <v>3.10974</v>
      </c>
      <c r="GE77">
        <v>2.72798</v>
      </c>
      <c r="GF77">
        <v>0.0881426</v>
      </c>
      <c r="GG77">
        <v>0.08809599999999999</v>
      </c>
      <c r="GH77">
        <v>0.106571</v>
      </c>
      <c r="GI77">
        <v>0.10763</v>
      </c>
      <c r="GJ77">
        <v>23906</v>
      </c>
      <c r="GK77">
        <v>21727.2</v>
      </c>
      <c r="GL77">
        <v>26776.9</v>
      </c>
      <c r="GM77">
        <v>24036.1</v>
      </c>
      <c r="GN77">
        <v>38227.9</v>
      </c>
      <c r="GO77">
        <v>31666.1</v>
      </c>
      <c r="GP77">
        <v>46736.3</v>
      </c>
      <c r="GQ77">
        <v>38027</v>
      </c>
      <c r="GR77">
        <v>1.88415</v>
      </c>
      <c r="GS77">
        <v>1.84973</v>
      </c>
      <c r="GT77">
        <v>0.09986009999999999</v>
      </c>
      <c r="GU77">
        <v>0</v>
      </c>
      <c r="GV77">
        <v>28.3657</v>
      </c>
      <c r="GW77">
        <v>999.9</v>
      </c>
      <c r="GX77">
        <v>57.6</v>
      </c>
      <c r="GY77">
        <v>30.8</v>
      </c>
      <c r="GZ77">
        <v>28.3994</v>
      </c>
      <c r="HA77">
        <v>61.32</v>
      </c>
      <c r="HB77">
        <v>21.4062</v>
      </c>
      <c r="HC77">
        <v>1</v>
      </c>
      <c r="HD77">
        <v>0.09404469999999999</v>
      </c>
      <c r="HE77">
        <v>-1.69697</v>
      </c>
      <c r="HF77">
        <v>20.3289</v>
      </c>
      <c r="HG77">
        <v>5.22223</v>
      </c>
      <c r="HH77">
        <v>11.98</v>
      </c>
      <c r="HI77">
        <v>4.9652</v>
      </c>
      <c r="HJ77">
        <v>3.276</v>
      </c>
      <c r="HK77">
        <v>9999</v>
      </c>
      <c r="HL77">
        <v>9999</v>
      </c>
      <c r="HM77">
        <v>9999</v>
      </c>
      <c r="HN77">
        <v>999.9</v>
      </c>
      <c r="HO77">
        <v>1.8637</v>
      </c>
      <c r="HP77">
        <v>1.85978</v>
      </c>
      <c r="HQ77">
        <v>1.85806</v>
      </c>
      <c r="HR77">
        <v>1.85944</v>
      </c>
      <c r="HS77">
        <v>1.85959</v>
      </c>
      <c r="HT77">
        <v>1.85806</v>
      </c>
      <c r="HU77">
        <v>1.85715</v>
      </c>
      <c r="HV77">
        <v>1.85211</v>
      </c>
      <c r="HW77">
        <v>0</v>
      </c>
      <c r="HX77">
        <v>0</v>
      </c>
      <c r="HY77">
        <v>0</v>
      </c>
      <c r="HZ77">
        <v>0</v>
      </c>
      <c r="IA77" t="s">
        <v>424</v>
      </c>
      <c r="IB77" t="s">
        <v>425</v>
      </c>
      <c r="IC77" t="s">
        <v>426</v>
      </c>
      <c r="ID77" t="s">
        <v>426</v>
      </c>
      <c r="IE77" t="s">
        <v>426</v>
      </c>
      <c r="IF77" t="s">
        <v>426</v>
      </c>
      <c r="IG77">
        <v>0</v>
      </c>
      <c r="IH77">
        <v>100</v>
      </c>
      <c r="II77">
        <v>100</v>
      </c>
      <c r="IJ77">
        <v>0.243</v>
      </c>
      <c r="IK77">
        <v>0.1937</v>
      </c>
      <c r="IL77">
        <v>-0.5440576699997581</v>
      </c>
      <c r="IM77">
        <v>0.001328113201692861</v>
      </c>
      <c r="IN77">
        <v>1.538283238170363E-06</v>
      </c>
      <c r="IO77">
        <v>-5.795655626708063E-10</v>
      </c>
      <c r="IP77">
        <v>-0.05318808840018373</v>
      </c>
      <c r="IQ77">
        <v>-0.004593102289677449</v>
      </c>
      <c r="IR77">
        <v>0.0008253994458280543</v>
      </c>
      <c r="IS77">
        <v>-7.403632370499484E-06</v>
      </c>
      <c r="IT77">
        <v>2</v>
      </c>
      <c r="IU77">
        <v>1985</v>
      </c>
      <c r="IV77">
        <v>1</v>
      </c>
      <c r="IW77">
        <v>27</v>
      </c>
      <c r="IX77">
        <v>2.6</v>
      </c>
      <c r="IY77">
        <v>2.5</v>
      </c>
      <c r="IZ77">
        <v>1.12061</v>
      </c>
      <c r="JA77">
        <v>2.58667</v>
      </c>
      <c r="JB77">
        <v>1.49658</v>
      </c>
      <c r="JC77">
        <v>2.34497</v>
      </c>
      <c r="JD77">
        <v>1.54907</v>
      </c>
      <c r="JE77">
        <v>2.37061</v>
      </c>
      <c r="JF77">
        <v>33.2887</v>
      </c>
      <c r="JG77">
        <v>15.7519</v>
      </c>
      <c r="JH77">
        <v>18</v>
      </c>
      <c r="JI77">
        <v>483.838</v>
      </c>
      <c r="JJ77">
        <v>490.792</v>
      </c>
      <c r="JK77">
        <v>30.8923</v>
      </c>
      <c r="JL77">
        <v>28.4681</v>
      </c>
      <c r="JM77">
        <v>29.9999</v>
      </c>
      <c r="JN77">
        <v>28.6985</v>
      </c>
      <c r="JO77">
        <v>28.6878</v>
      </c>
      <c r="JP77">
        <v>22.5319</v>
      </c>
      <c r="JQ77">
        <v>22.8344</v>
      </c>
      <c r="JR77">
        <v>63.8423</v>
      </c>
      <c r="JS77">
        <v>30.8794</v>
      </c>
      <c r="JT77">
        <v>420</v>
      </c>
      <c r="JU77">
        <v>23.5243</v>
      </c>
      <c r="JV77">
        <v>102.203</v>
      </c>
      <c r="JW77">
        <v>91.7076</v>
      </c>
    </row>
    <row r="78" spans="1:283">
      <c r="A78">
        <v>60</v>
      </c>
      <c r="B78">
        <v>1761009910</v>
      </c>
      <c r="C78">
        <v>244</v>
      </c>
      <c r="D78" t="s">
        <v>548</v>
      </c>
      <c r="E78" t="s">
        <v>549</v>
      </c>
      <c r="F78">
        <v>5</v>
      </c>
      <c r="G78" t="s">
        <v>489</v>
      </c>
      <c r="H78">
        <v>1761009902</v>
      </c>
      <c r="I78">
        <f>(J78)/1000</f>
        <v>0</v>
      </c>
      <c r="J78">
        <f>1000*DJ78*AH78*(DF78-DG78)/(100*CY78*(1000-AH78*DF78))</f>
        <v>0</v>
      </c>
      <c r="K78">
        <f>DJ78*AH78*(DE78-DD78*(1000-AH78*DG78)/(1000-AH78*DF78))/(100*CY78)</f>
        <v>0</v>
      </c>
      <c r="L78">
        <f>DD78 - IF(AH78&gt;1, K78*CY78*100.0/(AJ78), 0)</f>
        <v>0</v>
      </c>
      <c r="M78">
        <f>((S78-I78/2)*L78-K78)/(S78+I78/2)</f>
        <v>0</v>
      </c>
      <c r="N78">
        <f>M78*(DK78+DL78)/1000.0</f>
        <v>0</v>
      </c>
      <c r="O78">
        <f>(DD78 - IF(AH78&gt;1, K78*CY78*100.0/(AJ78), 0))*(DK78+DL78)/1000.0</f>
        <v>0</v>
      </c>
      <c r="P78">
        <f>2.0/((1/R78-1/Q78)+SIGN(R78)*SQRT((1/R78-1/Q78)*(1/R78-1/Q78) + 4*CZ78/((CZ78+1)*(CZ78+1))*(2*1/R78*1/Q78-1/Q78*1/Q78)))</f>
        <v>0</v>
      </c>
      <c r="Q78">
        <f>IF(LEFT(DA78,1)&lt;&gt;"0",IF(LEFT(DA78,1)="1",3.0,DB78),$D$5+$E$5*(DR78*DK78/($K$5*1000))+$F$5*(DR78*DK78/($K$5*1000))*MAX(MIN(CY78,$J$5),$I$5)*MAX(MIN(CY78,$J$5),$I$5)+$G$5*MAX(MIN(CY78,$J$5),$I$5)*(DR78*DK78/($K$5*1000))+$H$5*(DR78*DK78/($K$5*1000))*(DR78*DK78/($K$5*1000)))</f>
        <v>0</v>
      </c>
      <c r="R78">
        <f>I78*(1000-(1000*0.61365*exp(17.502*V78/(240.97+V78))/(DK78+DL78)+DF78)/2)/(1000*0.61365*exp(17.502*V78/(240.97+V78))/(DK78+DL78)-DF78)</f>
        <v>0</v>
      </c>
      <c r="S78">
        <f>1/((CZ78+1)/(P78/1.6)+1/(Q78/1.37)) + CZ78/((CZ78+1)/(P78/1.6) + CZ78/(Q78/1.37))</f>
        <v>0</v>
      </c>
      <c r="T78">
        <f>(CU78*CX78)</f>
        <v>0</v>
      </c>
      <c r="U78">
        <f>(DM78+(T78+2*0.95*5.67E-8*(((DM78+$B$9)+273)^4-(DM78+273)^4)-44100*I78)/(1.84*29.3*Q78+8*0.95*5.67E-8*(DM78+273)^3))</f>
        <v>0</v>
      </c>
      <c r="V78">
        <f>($C$9*DN78+$D$9*DO78+$E$9*U78)</f>
        <v>0</v>
      </c>
      <c r="W78">
        <f>0.61365*exp(17.502*V78/(240.97+V78))</f>
        <v>0</v>
      </c>
      <c r="X78">
        <f>(Y78/Z78*100)</f>
        <v>0</v>
      </c>
      <c r="Y78">
        <f>DF78*(DK78+DL78)/1000</f>
        <v>0</v>
      </c>
      <c r="Z78">
        <f>0.61365*exp(17.502*DM78/(240.97+DM78))</f>
        <v>0</v>
      </c>
      <c r="AA78">
        <f>(W78-DF78*(DK78+DL78)/1000)</f>
        <v>0</v>
      </c>
      <c r="AB78">
        <f>(-I78*44100)</f>
        <v>0</v>
      </c>
      <c r="AC78">
        <f>2*29.3*Q78*0.92*(DM78-V78)</f>
        <v>0</v>
      </c>
      <c r="AD78">
        <f>2*0.95*5.67E-8*(((DM78+$B$9)+273)^4-(V78+273)^4)</f>
        <v>0</v>
      </c>
      <c r="AE78">
        <f>T78+AD78+AB78+AC78</f>
        <v>0</v>
      </c>
      <c r="AF78">
        <v>0</v>
      </c>
      <c r="AG78">
        <v>0</v>
      </c>
      <c r="AH78">
        <f>IF(AF78*$H$15&gt;=AJ78,1.0,(AJ78/(AJ78-AF78*$H$15)))</f>
        <v>0</v>
      </c>
      <c r="AI78">
        <f>(AH78-1)*100</f>
        <v>0</v>
      </c>
      <c r="AJ78">
        <f>MAX(0,($B$15+$C$15*DR78)/(1+$D$15*DR78)*DK78/(DM78+273)*$E$15)</f>
        <v>0</v>
      </c>
      <c r="AK78" t="s">
        <v>420</v>
      </c>
      <c r="AL78" t="s">
        <v>420</v>
      </c>
      <c r="AM78">
        <v>0</v>
      </c>
      <c r="AN78">
        <v>0</v>
      </c>
      <c r="AO78">
        <f>1-AM78/AN78</f>
        <v>0</v>
      </c>
      <c r="AP78">
        <v>0</v>
      </c>
      <c r="AQ78" t="s">
        <v>420</v>
      </c>
      <c r="AR78" t="s">
        <v>420</v>
      </c>
      <c r="AS78">
        <v>0</v>
      </c>
      <c r="AT78">
        <v>0</v>
      </c>
      <c r="AU78">
        <f>1-AS78/AT78</f>
        <v>0</v>
      </c>
      <c r="AV78">
        <v>0.5</v>
      </c>
      <c r="AW78">
        <f>CV78</f>
        <v>0</v>
      </c>
      <c r="AX78">
        <f>K78</f>
        <v>0</v>
      </c>
      <c r="AY78">
        <f>AU78*AV78*AW78</f>
        <v>0</v>
      </c>
      <c r="AZ78">
        <f>(AX78-AP78)/AW78</f>
        <v>0</v>
      </c>
      <c r="BA78">
        <f>(AN78-AT78)/AT78</f>
        <v>0</v>
      </c>
      <c r="BB78">
        <f>AM78/(AO78+AM78/AT78)</f>
        <v>0</v>
      </c>
      <c r="BC78" t="s">
        <v>420</v>
      </c>
      <c r="BD78">
        <v>0</v>
      </c>
      <c r="BE78">
        <f>IF(BD78&lt;&gt;0, BD78, BB78)</f>
        <v>0</v>
      </c>
      <c r="BF78">
        <f>1-BE78/AT78</f>
        <v>0</v>
      </c>
      <c r="BG78">
        <f>(AT78-AS78)/(AT78-BE78)</f>
        <v>0</v>
      </c>
      <c r="BH78">
        <f>(AN78-AT78)/(AN78-BE78)</f>
        <v>0</v>
      </c>
      <c r="BI78">
        <f>(AT78-AS78)/(AT78-AM78)</f>
        <v>0</v>
      </c>
      <c r="BJ78">
        <f>(AN78-AT78)/(AN78-AM78)</f>
        <v>0</v>
      </c>
      <c r="BK78">
        <f>(BG78*BE78/AS78)</f>
        <v>0</v>
      </c>
      <c r="BL78">
        <f>(1-BK78)</f>
        <v>0</v>
      </c>
      <c r="CU78">
        <f>$B$13*DS78+$C$13*DT78+$F$13*EE78*(1-EH78)</f>
        <v>0</v>
      </c>
      <c r="CV78">
        <f>CU78*CW78</f>
        <v>0</v>
      </c>
      <c r="CW78">
        <f>($B$13*$D$11+$C$13*$D$11+$F$13*((ER78+EJ78)/MAX(ER78+EJ78+ES78, 0.1)*$I$11+ES78/MAX(ER78+EJ78+ES78, 0.1)*$J$11))/($B$13+$C$13+$F$13)</f>
        <v>0</v>
      </c>
      <c r="CX78">
        <f>($B$13*$K$11+$C$13*$K$11+$F$13*((ER78+EJ78)/MAX(ER78+EJ78+ES78, 0.1)*$P$11+ES78/MAX(ER78+EJ78+ES78, 0.1)*$Q$11))/($B$13+$C$13+$F$13)</f>
        <v>0</v>
      </c>
      <c r="CY78">
        <v>1.65</v>
      </c>
      <c r="CZ78">
        <v>0.5</v>
      </c>
      <c r="DA78" t="s">
        <v>421</v>
      </c>
      <c r="DB78">
        <v>2</v>
      </c>
      <c r="DC78">
        <v>1761009902</v>
      </c>
      <c r="DD78">
        <v>420.7469166666667</v>
      </c>
      <c r="DE78">
        <v>419.9315416666666</v>
      </c>
      <c r="DF78">
        <v>23.46537083333333</v>
      </c>
      <c r="DG78">
        <v>23.472125</v>
      </c>
      <c r="DH78">
        <v>420.5035416666666</v>
      </c>
      <c r="DI78">
        <v>23.2717375</v>
      </c>
      <c r="DJ78">
        <v>500.0062916666666</v>
      </c>
      <c r="DK78">
        <v>90.47375416666667</v>
      </c>
      <c r="DL78">
        <v>0.0361546</v>
      </c>
      <c r="DM78">
        <v>29.92536249999999</v>
      </c>
      <c r="DN78">
        <v>29.9886625</v>
      </c>
      <c r="DO78">
        <v>999.9</v>
      </c>
      <c r="DP78">
        <v>0</v>
      </c>
      <c r="DQ78">
        <v>0</v>
      </c>
      <c r="DR78">
        <v>10002.58333333333</v>
      </c>
      <c r="DS78">
        <v>0</v>
      </c>
      <c r="DT78">
        <v>0.242856</v>
      </c>
      <c r="DU78">
        <v>0.8153940416666666</v>
      </c>
      <c r="DV78">
        <v>430.8570833333333</v>
      </c>
      <c r="DW78">
        <v>430.0250416666667</v>
      </c>
      <c r="DX78">
        <v>-0.006751697875</v>
      </c>
      <c r="DY78">
        <v>419.9315416666666</v>
      </c>
      <c r="DZ78">
        <v>23.472125</v>
      </c>
      <c r="EA78">
        <v>2.12299875</v>
      </c>
      <c r="EB78">
        <v>2.123610416666667</v>
      </c>
      <c r="EC78">
        <v>18.39281666666666</v>
      </c>
      <c r="ED78">
        <v>18.39739166666667</v>
      </c>
      <c r="EE78">
        <v>0.00500078</v>
      </c>
      <c r="EF78">
        <v>0</v>
      </c>
      <c r="EG78">
        <v>0</v>
      </c>
      <c r="EH78">
        <v>0</v>
      </c>
      <c r="EI78">
        <v>213.9833333333333</v>
      </c>
      <c r="EJ78">
        <v>0.00500078</v>
      </c>
      <c r="EK78">
        <v>-19.74583333333333</v>
      </c>
      <c r="EL78">
        <v>-0.6083333333333334</v>
      </c>
      <c r="EM78">
        <v>35.14029166666666</v>
      </c>
      <c r="EN78">
        <v>38.72108333333333</v>
      </c>
      <c r="EO78">
        <v>37.48416666666667</v>
      </c>
      <c r="EP78">
        <v>38.75495833333333</v>
      </c>
      <c r="EQ78">
        <v>38.12733333333333</v>
      </c>
      <c r="ER78">
        <v>0</v>
      </c>
      <c r="ES78">
        <v>0</v>
      </c>
      <c r="ET78">
        <v>0</v>
      </c>
      <c r="EU78">
        <v>1761009909.1</v>
      </c>
      <c r="EV78">
        <v>0</v>
      </c>
      <c r="EW78">
        <v>214.124</v>
      </c>
      <c r="EX78">
        <v>-21.28461507615284</v>
      </c>
      <c r="EY78">
        <v>-19.76153850482534</v>
      </c>
      <c r="EZ78">
        <v>-19.84</v>
      </c>
      <c r="FA78">
        <v>15</v>
      </c>
      <c r="FB78">
        <v>1761009757.5</v>
      </c>
      <c r="FC78" t="s">
        <v>490</v>
      </c>
      <c r="FD78">
        <v>1761009751.5</v>
      </c>
      <c r="FE78">
        <v>1761009757.5</v>
      </c>
      <c r="FF78">
        <v>2</v>
      </c>
      <c r="FG78">
        <v>-0.219</v>
      </c>
      <c r="FH78">
        <v>-0.008999999999999999</v>
      </c>
      <c r="FI78">
        <v>0.241</v>
      </c>
      <c r="FJ78">
        <v>0.21</v>
      </c>
      <c r="FK78">
        <v>420</v>
      </c>
      <c r="FL78">
        <v>24</v>
      </c>
      <c r="FM78">
        <v>0.48</v>
      </c>
      <c r="FN78">
        <v>0.04</v>
      </c>
      <c r="FO78">
        <v>0.8287583658536585</v>
      </c>
      <c r="FP78">
        <v>-0.06012206968641045</v>
      </c>
      <c r="FQ78">
        <v>0.04786340065367737</v>
      </c>
      <c r="FR78">
        <v>1</v>
      </c>
      <c r="FS78">
        <v>214.9470588235294</v>
      </c>
      <c r="FT78">
        <v>-15.66386556223153</v>
      </c>
      <c r="FU78">
        <v>9.033051575256593</v>
      </c>
      <c r="FV78">
        <v>0</v>
      </c>
      <c r="FW78">
        <v>-0.009217055195121952</v>
      </c>
      <c r="FX78">
        <v>0.06319911821602783</v>
      </c>
      <c r="FY78">
        <v>0.006712712175300354</v>
      </c>
      <c r="FZ78">
        <v>1</v>
      </c>
      <c r="GA78">
        <v>2</v>
      </c>
      <c r="GB78">
        <v>3</v>
      </c>
      <c r="GC78" t="s">
        <v>482</v>
      </c>
      <c r="GD78">
        <v>3.10968</v>
      </c>
      <c r="GE78">
        <v>2.7278</v>
      </c>
      <c r="GF78">
        <v>0.0881451</v>
      </c>
      <c r="GG78">
        <v>0.0880943</v>
      </c>
      <c r="GH78">
        <v>0.106572</v>
      </c>
      <c r="GI78">
        <v>0.107638</v>
      </c>
      <c r="GJ78">
        <v>23905.9</v>
      </c>
      <c r="GK78">
        <v>21727.2</v>
      </c>
      <c r="GL78">
        <v>26776.9</v>
      </c>
      <c r="GM78">
        <v>24036</v>
      </c>
      <c r="GN78">
        <v>38227.9</v>
      </c>
      <c r="GO78">
        <v>31665.8</v>
      </c>
      <c r="GP78">
        <v>46736.4</v>
      </c>
      <c r="GQ78">
        <v>38027</v>
      </c>
      <c r="GR78">
        <v>1.88387</v>
      </c>
      <c r="GS78">
        <v>1.8498</v>
      </c>
      <c r="GT78">
        <v>0.0998192</v>
      </c>
      <c r="GU78">
        <v>0</v>
      </c>
      <c r="GV78">
        <v>28.3658</v>
      </c>
      <c r="GW78">
        <v>999.9</v>
      </c>
      <c r="GX78">
        <v>57.6</v>
      </c>
      <c r="GY78">
        <v>30.8</v>
      </c>
      <c r="GZ78">
        <v>28.3952</v>
      </c>
      <c r="HA78">
        <v>61.57</v>
      </c>
      <c r="HB78">
        <v>21.1538</v>
      </c>
      <c r="HC78">
        <v>1</v>
      </c>
      <c r="HD78">
        <v>0.0939787</v>
      </c>
      <c r="HE78">
        <v>-1.66218</v>
      </c>
      <c r="HF78">
        <v>20.3293</v>
      </c>
      <c r="HG78">
        <v>5.22193</v>
      </c>
      <c r="HH78">
        <v>11.98</v>
      </c>
      <c r="HI78">
        <v>4.9652</v>
      </c>
      <c r="HJ78">
        <v>3.27593</v>
      </c>
      <c r="HK78">
        <v>9999</v>
      </c>
      <c r="HL78">
        <v>9999</v>
      </c>
      <c r="HM78">
        <v>9999</v>
      </c>
      <c r="HN78">
        <v>999.9</v>
      </c>
      <c r="HO78">
        <v>1.86371</v>
      </c>
      <c r="HP78">
        <v>1.85978</v>
      </c>
      <c r="HQ78">
        <v>1.85806</v>
      </c>
      <c r="HR78">
        <v>1.85944</v>
      </c>
      <c r="HS78">
        <v>1.85959</v>
      </c>
      <c r="HT78">
        <v>1.85806</v>
      </c>
      <c r="HU78">
        <v>1.85715</v>
      </c>
      <c r="HV78">
        <v>1.85211</v>
      </c>
      <c r="HW78">
        <v>0</v>
      </c>
      <c r="HX78">
        <v>0</v>
      </c>
      <c r="HY78">
        <v>0</v>
      </c>
      <c r="HZ78">
        <v>0</v>
      </c>
      <c r="IA78" t="s">
        <v>424</v>
      </c>
      <c r="IB78" t="s">
        <v>425</v>
      </c>
      <c r="IC78" t="s">
        <v>426</v>
      </c>
      <c r="ID78" t="s">
        <v>426</v>
      </c>
      <c r="IE78" t="s">
        <v>426</v>
      </c>
      <c r="IF78" t="s">
        <v>426</v>
      </c>
      <c r="IG78">
        <v>0</v>
      </c>
      <c r="IH78">
        <v>100</v>
      </c>
      <c r="II78">
        <v>100</v>
      </c>
      <c r="IJ78">
        <v>0.243</v>
      </c>
      <c r="IK78">
        <v>0.1937</v>
      </c>
      <c r="IL78">
        <v>-0.5440576699997581</v>
      </c>
      <c r="IM78">
        <v>0.001328113201692861</v>
      </c>
      <c r="IN78">
        <v>1.538283238170363E-06</v>
      </c>
      <c r="IO78">
        <v>-5.795655626708063E-10</v>
      </c>
      <c r="IP78">
        <v>-0.05318808840018373</v>
      </c>
      <c r="IQ78">
        <v>-0.004593102289677449</v>
      </c>
      <c r="IR78">
        <v>0.0008253994458280543</v>
      </c>
      <c r="IS78">
        <v>-7.403632370499484E-06</v>
      </c>
      <c r="IT78">
        <v>2</v>
      </c>
      <c r="IU78">
        <v>1985</v>
      </c>
      <c r="IV78">
        <v>1</v>
      </c>
      <c r="IW78">
        <v>27</v>
      </c>
      <c r="IX78">
        <v>2.6</v>
      </c>
      <c r="IY78">
        <v>2.5</v>
      </c>
      <c r="IZ78">
        <v>1.12061</v>
      </c>
      <c r="JA78">
        <v>2.58545</v>
      </c>
      <c r="JB78">
        <v>1.49658</v>
      </c>
      <c r="JC78">
        <v>2.34497</v>
      </c>
      <c r="JD78">
        <v>1.54907</v>
      </c>
      <c r="JE78">
        <v>2.45483</v>
      </c>
      <c r="JF78">
        <v>33.2887</v>
      </c>
      <c r="JG78">
        <v>15.7606</v>
      </c>
      <c r="JH78">
        <v>18</v>
      </c>
      <c r="JI78">
        <v>483.673</v>
      </c>
      <c r="JJ78">
        <v>490.832</v>
      </c>
      <c r="JK78">
        <v>30.8955</v>
      </c>
      <c r="JL78">
        <v>28.4673</v>
      </c>
      <c r="JM78">
        <v>30</v>
      </c>
      <c r="JN78">
        <v>28.6979</v>
      </c>
      <c r="JO78">
        <v>28.6866</v>
      </c>
      <c r="JP78">
        <v>22.5331</v>
      </c>
      <c r="JQ78">
        <v>22.8344</v>
      </c>
      <c r="JR78">
        <v>63.8423</v>
      </c>
      <c r="JS78">
        <v>30.8845</v>
      </c>
      <c r="JT78">
        <v>420</v>
      </c>
      <c r="JU78">
        <v>23.5293</v>
      </c>
      <c r="JV78">
        <v>102.203</v>
      </c>
      <c r="JW78">
        <v>91.70740000000001</v>
      </c>
    </row>
    <row r="79" spans="1:283">
      <c r="A79">
        <v>61</v>
      </c>
      <c r="B79">
        <v>1761010033</v>
      </c>
      <c r="C79">
        <v>367</v>
      </c>
      <c r="D79" t="s">
        <v>550</v>
      </c>
      <c r="E79" t="s">
        <v>551</v>
      </c>
      <c r="F79">
        <v>5</v>
      </c>
      <c r="G79" t="s">
        <v>552</v>
      </c>
      <c r="H79">
        <v>1761010025.25</v>
      </c>
      <c r="I79">
        <f>(J79)/1000</f>
        <v>0</v>
      </c>
      <c r="J79">
        <f>1000*DJ79*AH79*(DF79-DG79)/(100*CY79*(1000-AH79*DF79))</f>
        <v>0</v>
      </c>
      <c r="K79">
        <f>DJ79*AH79*(DE79-DD79*(1000-AH79*DG79)/(1000-AH79*DF79))/(100*CY79)</f>
        <v>0</v>
      </c>
      <c r="L79">
        <f>DD79 - IF(AH79&gt;1, K79*CY79*100.0/(AJ79), 0)</f>
        <v>0</v>
      </c>
      <c r="M79">
        <f>((S79-I79/2)*L79-K79)/(S79+I79/2)</f>
        <v>0</v>
      </c>
      <c r="N79">
        <f>M79*(DK79+DL79)/1000.0</f>
        <v>0</v>
      </c>
      <c r="O79">
        <f>(DD79 - IF(AH79&gt;1, K79*CY79*100.0/(AJ79), 0))*(DK79+DL79)/1000.0</f>
        <v>0</v>
      </c>
      <c r="P79">
        <f>2.0/((1/R79-1/Q79)+SIGN(R79)*SQRT((1/R79-1/Q79)*(1/R79-1/Q79) + 4*CZ79/((CZ79+1)*(CZ79+1))*(2*1/R79*1/Q79-1/Q79*1/Q79)))</f>
        <v>0</v>
      </c>
      <c r="Q79">
        <f>IF(LEFT(DA79,1)&lt;&gt;"0",IF(LEFT(DA79,1)="1",3.0,DB79),$D$5+$E$5*(DR79*DK79/($K$5*1000))+$F$5*(DR79*DK79/($K$5*1000))*MAX(MIN(CY79,$J$5),$I$5)*MAX(MIN(CY79,$J$5),$I$5)+$G$5*MAX(MIN(CY79,$J$5),$I$5)*(DR79*DK79/($K$5*1000))+$H$5*(DR79*DK79/($K$5*1000))*(DR79*DK79/($K$5*1000)))</f>
        <v>0</v>
      </c>
      <c r="R79">
        <f>I79*(1000-(1000*0.61365*exp(17.502*V79/(240.97+V79))/(DK79+DL79)+DF79)/2)/(1000*0.61365*exp(17.502*V79/(240.97+V79))/(DK79+DL79)-DF79)</f>
        <v>0</v>
      </c>
      <c r="S79">
        <f>1/((CZ79+1)/(P79/1.6)+1/(Q79/1.37)) + CZ79/((CZ79+1)/(P79/1.6) + CZ79/(Q79/1.37))</f>
        <v>0</v>
      </c>
      <c r="T79">
        <f>(CU79*CX79)</f>
        <v>0</v>
      </c>
      <c r="U79">
        <f>(DM79+(T79+2*0.95*5.67E-8*(((DM79+$B$9)+273)^4-(DM79+273)^4)-44100*I79)/(1.84*29.3*Q79+8*0.95*5.67E-8*(DM79+273)^3))</f>
        <v>0</v>
      </c>
      <c r="V79">
        <f>($C$9*DN79+$D$9*DO79+$E$9*U79)</f>
        <v>0</v>
      </c>
      <c r="W79">
        <f>0.61365*exp(17.502*V79/(240.97+V79))</f>
        <v>0</v>
      </c>
      <c r="X79">
        <f>(Y79/Z79*100)</f>
        <v>0</v>
      </c>
      <c r="Y79">
        <f>DF79*(DK79+DL79)/1000</f>
        <v>0</v>
      </c>
      <c r="Z79">
        <f>0.61365*exp(17.502*DM79/(240.97+DM79))</f>
        <v>0</v>
      </c>
      <c r="AA79">
        <f>(W79-DF79*(DK79+DL79)/1000)</f>
        <v>0</v>
      </c>
      <c r="AB79">
        <f>(-I79*44100)</f>
        <v>0</v>
      </c>
      <c r="AC79">
        <f>2*29.3*Q79*0.92*(DM79-V79)</f>
        <v>0</v>
      </c>
      <c r="AD79">
        <f>2*0.95*5.67E-8*(((DM79+$B$9)+273)^4-(V79+273)^4)</f>
        <v>0</v>
      </c>
      <c r="AE79">
        <f>T79+AD79+AB79+AC79</f>
        <v>0</v>
      </c>
      <c r="AF79">
        <v>0</v>
      </c>
      <c r="AG79">
        <v>0</v>
      </c>
      <c r="AH79">
        <f>IF(AF79*$H$15&gt;=AJ79,1.0,(AJ79/(AJ79-AF79*$H$15)))</f>
        <v>0</v>
      </c>
      <c r="AI79">
        <f>(AH79-1)*100</f>
        <v>0</v>
      </c>
      <c r="AJ79">
        <f>MAX(0,($B$15+$C$15*DR79)/(1+$D$15*DR79)*DK79/(DM79+273)*$E$15)</f>
        <v>0</v>
      </c>
      <c r="AK79" t="s">
        <v>420</v>
      </c>
      <c r="AL79" t="s">
        <v>420</v>
      </c>
      <c r="AM79">
        <v>0</v>
      </c>
      <c r="AN79">
        <v>0</v>
      </c>
      <c r="AO79">
        <f>1-AM79/AN79</f>
        <v>0</v>
      </c>
      <c r="AP79">
        <v>0</v>
      </c>
      <c r="AQ79" t="s">
        <v>420</v>
      </c>
      <c r="AR79" t="s">
        <v>420</v>
      </c>
      <c r="AS79">
        <v>0</v>
      </c>
      <c r="AT79">
        <v>0</v>
      </c>
      <c r="AU79">
        <f>1-AS79/AT79</f>
        <v>0</v>
      </c>
      <c r="AV79">
        <v>0.5</v>
      </c>
      <c r="AW79">
        <f>CV79</f>
        <v>0</v>
      </c>
      <c r="AX79">
        <f>K79</f>
        <v>0</v>
      </c>
      <c r="AY79">
        <f>AU79*AV79*AW79</f>
        <v>0</v>
      </c>
      <c r="AZ79">
        <f>(AX79-AP79)/AW79</f>
        <v>0</v>
      </c>
      <c r="BA79">
        <f>(AN79-AT79)/AT79</f>
        <v>0</v>
      </c>
      <c r="BB79">
        <f>AM79/(AO79+AM79/AT79)</f>
        <v>0</v>
      </c>
      <c r="BC79" t="s">
        <v>420</v>
      </c>
      <c r="BD79">
        <v>0</v>
      </c>
      <c r="BE79">
        <f>IF(BD79&lt;&gt;0, BD79, BB79)</f>
        <v>0</v>
      </c>
      <c r="BF79">
        <f>1-BE79/AT79</f>
        <v>0</v>
      </c>
      <c r="BG79">
        <f>(AT79-AS79)/(AT79-BE79)</f>
        <v>0</v>
      </c>
      <c r="BH79">
        <f>(AN79-AT79)/(AN79-BE79)</f>
        <v>0</v>
      </c>
      <c r="BI79">
        <f>(AT79-AS79)/(AT79-AM79)</f>
        <v>0</v>
      </c>
      <c r="BJ79">
        <f>(AN79-AT79)/(AN79-AM79)</f>
        <v>0</v>
      </c>
      <c r="BK79">
        <f>(BG79*BE79/AS79)</f>
        <v>0</v>
      </c>
      <c r="BL79">
        <f>(1-BK79)</f>
        <v>0</v>
      </c>
      <c r="CU79">
        <f>$B$13*DS79+$C$13*DT79+$F$13*EE79*(1-EH79)</f>
        <v>0</v>
      </c>
      <c r="CV79">
        <f>CU79*CW79</f>
        <v>0</v>
      </c>
      <c r="CW79">
        <f>($B$13*$D$11+$C$13*$D$11+$F$13*((ER79+EJ79)/MAX(ER79+EJ79+ES79, 0.1)*$I$11+ES79/MAX(ER79+EJ79+ES79, 0.1)*$J$11))/($B$13+$C$13+$F$13)</f>
        <v>0</v>
      </c>
      <c r="CX79">
        <f>($B$13*$K$11+$C$13*$K$11+$F$13*((ER79+EJ79)/MAX(ER79+EJ79+ES79, 0.1)*$P$11+ES79/MAX(ER79+EJ79+ES79, 0.1)*$Q$11))/($B$13+$C$13+$F$13)</f>
        <v>0</v>
      </c>
      <c r="CY79">
        <v>2.44</v>
      </c>
      <c r="CZ79">
        <v>0.5</v>
      </c>
      <c r="DA79" t="s">
        <v>421</v>
      </c>
      <c r="DB79">
        <v>2</v>
      </c>
      <c r="DC79">
        <v>1761010025.25</v>
      </c>
      <c r="DD79">
        <v>420.4576666666666</v>
      </c>
      <c r="DE79">
        <v>419.9221666666666</v>
      </c>
      <c r="DF79">
        <v>23.50109666666667</v>
      </c>
      <c r="DG79">
        <v>23.88499</v>
      </c>
      <c r="DH79">
        <v>420.3952666666667</v>
      </c>
      <c r="DI79">
        <v>23.30939666666667</v>
      </c>
      <c r="DJ79">
        <v>499.9844333333334</v>
      </c>
      <c r="DK79">
        <v>90.47163666666665</v>
      </c>
      <c r="DL79">
        <v>0.03504630333333333</v>
      </c>
      <c r="DM79">
        <v>30.02583666666667</v>
      </c>
      <c r="DN79">
        <v>30.11095333333333</v>
      </c>
      <c r="DO79">
        <v>999.9000000000002</v>
      </c>
      <c r="DP79">
        <v>0</v>
      </c>
      <c r="DQ79">
        <v>0</v>
      </c>
      <c r="DR79">
        <v>9998.207333333332</v>
      </c>
      <c r="DS79">
        <v>0</v>
      </c>
      <c r="DT79">
        <v>0.2428559999999999</v>
      </c>
      <c r="DU79">
        <v>0.5356627666666667</v>
      </c>
      <c r="DV79">
        <v>430.5766666666667</v>
      </c>
      <c r="DW79">
        <v>430.1973333333333</v>
      </c>
      <c r="DX79">
        <v>-0.3839086866666667</v>
      </c>
      <c r="DY79">
        <v>419.9221666666666</v>
      </c>
      <c r="DZ79">
        <v>23.88499</v>
      </c>
      <c r="EA79">
        <v>2.126180333333333</v>
      </c>
      <c r="EB79">
        <v>2.160915</v>
      </c>
      <c r="EC79">
        <v>18.41636333333333</v>
      </c>
      <c r="ED79">
        <v>18.67538333333333</v>
      </c>
      <c r="EE79">
        <v>0.005000780000000002</v>
      </c>
      <c r="EF79">
        <v>0</v>
      </c>
      <c r="EG79">
        <v>0</v>
      </c>
      <c r="EH79">
        <v>0</v>
      </c>
      <c r="EI79">
        <v>246.7433333333333</v>
      </c>
      <c r="EJ79">
        <v>0.005000780000000002</v>
      </c>
      <c r="EK79">
        <v>-11.75666666666667</v>
      </c>
      <c r="EL79">
        <v>0.3766666666666667</v>
      </c>
      <c r="EM79">
        <v>35.904</v>
      </c>
      <c r="EN79">
        <v>40.52466666666665</v>
      </c>
      <c r="EO79">
        <v>39.07893333333333</v>
      </c>
      <c r="EP79">
        <v>41.32059999999999</v>
      </c>
      <c r="EQ79">
        <v>39.22879999999999</v>
      </c>
      <c r="ER79">
        <v>0</v>
      </c>
      <c r="ES79">
        <v>0</v>
      </c>
      <c r="ET79">
        <v>0</v>
      </c>
      <c r="EU79">
        <v>1761010032.1</v>
      </c>
      <c r="EV79">
        <v>0</v>
      </c>
      <c r="EW79">
        <v>246.6346153846154</v>
      </c>
      <c r="EX79">
        <v>-6.731623631832413</v>
      </c>
      <c r="EY79">
        <v>12.08547047233204</v>
      </c>
      <c r="EZ79">
        <v>-11.40384615384615</v>
      </c>
      <c r="FA79">
        <v>15</v>
      </c>
      <c r="FB79">
        <v>1761009942</v>
      </c>
      <c r="FC79" t="s">
        <v>553</v>
      </c>
      <c r="FD79">
        <v>1761009942</v>
      </c>
      <c r="FE79">
        <v>1761009941</v>
      </c>
      <c r="FF79">
        <v>3</v>
      </c>
      <c r="FG79">
        <v>-0.181</v>
      </c>
      <c r="FH79">
        <v>-0.003</v>
      </c>
      <c r="FI79">
        <v>0.06</v>
      </c>
      <c r="FJ79">
        <v>0.192</v>
      </c>
      <c r="FK79">
        <v>420</v>
      </c>
      <c r="FL79">
        <v>24</v>
      </c>
      <c r="FM79">
        <v>0.47</v>
      </c>
      <c r="FN79">
        <v>0.07000000000000001</v>
      </c>
      <c r="FO79">
        <v>0.765704219512195</v>
      </c>
      <c r="FP79">
        <v>-4.255494919860626</v>
      </c>
      <c r="FQ79">
        <v>0.4454725098137718</v>
      </c>
      <c r="FR79">
        <v>0</v>
      </c>
      <c r="FS79">
        <v>247.2676470588235</v>
      </c>
      <c r="FT79">
        <v>-4.961038809342952</v>
      </c>
      <c r="FU79">
        <v>5.621739347141347</v>
      </c>
      <c r="FV79">
        <v>0</v>
      </c>
      <c r="FW79">
        <v>-0.4433286</v>
      </c>
      <c r="FX79">
        <v>1.789668010452961</v>
      </c>
      <c r="FY79">
        <v>0.1938439713807675</v>
      </c>
      <c r="FZ79">
        <v>0</v>
      </c>
      <c r="GA79">
        <v>0</v>
      </c>
      <c r="GB79">
        <v>3</v>
      </c>
      <c r="GC79" t="s">
        <v>423</v>
      </c>
      <c r="GD79">
        <v>3.10957</v>
      </c>
      <c r="GE79">
        <v>2.72685</v>
      </c>
      <c r="GF79">
        <v>0.0881142</v>
      </c>
      <c r="GG79">
        <v>0.0881108</v>
      </c>
      <c r="GH79">
        <v>0.107192</v>
      </c>
      <c r="GI79">
        <v>0.108476</v>
      </c>
      <c r="GJ79">
        <v>23909.5</v>
      </c>
      <c r="GK79">
        <v>21724.5</v>
      </c>
      <c r="GL79">
        <v>26779.7</v>
      </c>
      <c r="GM79">
        <v>24033.2</v>
      </c>
      <c r="GN79">
        <v>38205.1</v>
      </c>
      <c r="GO79">
        <v>31629.4</v>
      </c>
      <c r="GP79">
        <v>46741.6</v>
      </c>
      <c r="GQ79">
        <v>38019.4</v>
      </c>
      <c r="GR79">
        <v>1.8836</v>
      </c>
      <c r="GS79">
        <v>1.8529</v>
      </c>
      <c r="GT79">
        <v>0.110008</v>
      </c>
      <c r="GU79">
        <v>0</v>
      </c>
      <c r="GV79">
        <v>28.3441</v>
      </c>
      <c r="GW79">
        <v>999.9</v>
      </c>
      <c r="GX79">
        <v>58.1</v>
      </c>
      <c r="GY79">
        <v>30.7</v>
      </c>
      <c r="GZ79">
        <v>28.4825</v>
      </c>
      <c r="HA79">
        <v>61.33</v>
      </c>
      <c r="HB79">
        <v>21.262</v>
      </c>
      <c r="HC79">
        <v>1</v>
      </c>
      <c r="HD79">
        <v>0.08705789999999999</v>
      </c>
      <c r="HE79">
        <v>-1.054</v>
      </c>
      <c r="HF79">
        <v>20.3344</v>
      </c>
      <c r="HG79">
        <v>5.21924</v>
      </c>
      <c r="HH79">
        <v>11.98</v>
      </c>
      <c r="HI79">
        <v>4.9651</v>
      </c>
      <c r="HJ79">
        <v>3.27533</v>
      </c>
      <c r="HK79">
        <v>9999</v>
      </c>
      <c r="HL79">
        <v>9999</v>
      </c>
      <c r="HM79">
        <v>9999</v>
      </c>
      <c r="HN79">
        <v>999.9</v>
      </c>
      <c r="HO79">
        <v>1.86369</v>
      </c>
      <c r="HP79">
        <v>1.85975</v>
      </c>
      <c r="HQ79">
        <v>1.85806</v>
      </c>
      <c r="HR79">
        <v>1.85944</v>
      </c>
      <c r="HS79">
        <v>1.85959</v>
      </c>
      <c r="HT79">
        <v>1.85806</v>
      </c>
      <c r="HU79">
        <v>1.85715</v>
      </c>
      <c r="HV79">
        <v>1.85211</v>
      </c>
      <c r="HW79">
        <v>0</v>
      </c>
      <c r="HX79">
        <v>0</v>
      </c>
      <c r="HY79">
        <v>0</v>
      </c>
      <c r="HZ79">
        <v>0</v>
      </c>
      <c r="IA79" t="s">
        <v>424</v>
      </c>
      <c r="IB79" t="s">
        <v>425</v>
      </c>
      <c r="IC79" t="s">
        <v>426</v>
      </c>
      <c r="ID79" t="s">
        <v>426</v>
      </c>
      <c r="IE79" t="s">
        <v>426</v>
      </c>
      <c r="IF79" t="s">
        <v>426</v>
      </c>
      <c r="IG79">
        <v>0</v>
      </c>
      <c r="IH79">
        <v>100</v>
      </c>
      <c r="II79">
        <v>100</v>
      </c>
      <c r="IJ79">
        <v>0.062</v>
      </c>
      <c r="IK79">
        <v>0.1952</v>
      </c>
      <c r="IL79">
        <v>-0.7247067883249676</v>
      </c>
      <c r="IM79">
        <v>0.001328113201692861</v>
      </c>
      <c r="IN79">
        <v>1.538283238170363E-06</v>
      </c>
      <c r="IO79">
        <v>-5.795655626708063E-10</v>
      </c>
      <c r="IP79">
        <v>-0.05594745524604438</v>
      </c>
      <c r="IQ79">
        <v>-0.004593102289677449</v>
      </c>
      <c r="IR79">
        <v>0.0008253994458280543</v>
      </c>
      <c r="IS79">
        <v>-7.403632370499484E-06</v>
      </c>
      <c r="IT79">
        <v>2</v>
      </c>
      <c r="IU79">
        <v>1985</v>
      </c>
      <c r="IV79">
        <v>1</v>
      </c>
      <c r="IW79">
        <v>27</v>
      </c>
      <c r="IX79">
        <v>1.5</v>
      </c>
      <c r="IY79">
        <v>1.5</v>
      </c>
      <c r="IZ79">
        <v>1.12427</v>
      </c>
      <c r="JA79">
        <v>2.59399</v>
      </c>
      <c r="JB79">
        <v>1.49658</v>
      </c>
      <c r="JC79">
        <v>2.34497</v>
      </c>
      <c r="JD79">
        <v>1.54907</v>
      </c>
      <c r="JE79">
        <v>2.33154</v>
      </c>
      <c r="JF79">
        <v>33.3111</v>
      </c>
      <c r="JG79">
        <v>15.7344</v>
      </c>
      <c r="JH79">
        <v>18</v>
      </c>
      <c r="JI79">
        <v>483.023</v>
      </c>
      <c r="JJ79">
        <v>492.33</v>
      </c>
      <c r="JK79">
        <v>31.156</v>
      </c>
      <c r="JL79">
        <v>28.3915</v>
      </c>
      <c r="JM79">
        <v>29.9991</v>
      </c>
      <c r="JN79">
        <v>28.6333</v>
      </c>
      <c r="JO79">
        <v>28.6223</v>
      </c>
      <c r="JP79">
        <v>22.6203</v>
      </c>
      <c r="JQ79">
        <v>22.0465</v>
      </c>
      <c r="JR79">
        <v>63.8423</v>
      </c>
      <c r="JS79">
        <v>31.1723</v>
      </c>
      <c r="JT79">
        <v>420</v>
      </c>
      <c r="JU79">
        <v>23.6833</v>
      </c>
      <c r="JV79">
        <v>102.214</v>
      </c>
      <c r="JW79">
        <v>91.69199999999999</v>
      </c>
    </row>
    <row r="80" spans="1:283">
      <c r="A80">
        <v>62</v>
      </c>
      <c r="B80">
        <v>1761010035</v>
      </c>
      <c r="C80">
        <v>369</v>
      </c>
      <c r="D80" t="s">
        <v>554</v>
      </c>
      <c r="E80" t="s">
        <v>555</v>
      </c>
      <c r="F80">
        <v>5</v>
      </c>
      <c r="G80" t="s">
        <v>552</v>
      </c>
      <c r="H80">
        <v>1761010027.051724</v>
      </c>
      <c r="I80">
        <f>(J80)/1000</f>
        <v>0</v>
      </c>
      <c r="J80">
        <f>1000*DJ80*AH80*(DF80-DG80)/(100*CY80*(1000-AH80*DF80))</f>
        <v>0</v>
      </c>
      <c r="K80">
        <f>DJ80*AH80*(DE80-DD80*(1000-AH80*DG80)/(1000-AH80*DF80))/(100*CY80)</f>
        <v>0</v>
      </c>
      <c r="L80">
        <f>DD80 - IF(AH80&gt;1, K80*CY80*100.0/(AJ80), 0)</f>
        <v>0</v>
      </c>
      <c r="M80">
        <f>((S80-I80/2)*L80-K80)/(S80+I80/2)</f>
        <v>0</v>
      </c>
      <c r="N80">
        <f>M80*(DK80+DL80)/1000.0</f>
        <v>0</v>
      </c>
      <c r="O80">
        <f>(DD80 - IF(AH80&gt;1, K80*CY80*100.0/(AJ80), 0))*(DK80+DL80)/1000.0</f>
        <v>0</v>
      </c>
      <c r="P80">
        <f>2.0/((1/R80-1/Q80)+SIGN(R80)*SQRT((1/R80-1/Q80)*(1/R80-1/Q80) + 4*CZ80/((CZ80+1)*(CZ80+1))*(2*1/R80*1/Q80-1/Q80*1/Q80)))</f>
        <v>0</v>
      </c>
      <c r="Q80">
        <f>IF(LEFT(DA80,1)&lt;&gt;"0",IF(LEFT(DA80,1)="1",3.0,DB80),$D$5+$E$5*(DR80*DK80/($K$5*1000))+$F$5*(DR80*DK80/($K$5*1000))*MAX(MIN(CY80,$J$5),$I$5)*MAX(MIN(CY80,$J$5),$I$5)+$G$5*MAX(MIN(CY80,$J$5),$I$5)*(DR80*DK80/($K$5*1000))+$H$5*(DR80*DK80/($K$5*1000))*(DR80*DK80/($K$5*1000)))</f>
        <v>0</v>
      </c>
      <c r="R80">
        <f>I80*(1000-(1000*0.61365*exp(17.502*V80/(240.97+V80))/(DK80+DL80)+DF80)/2)/(1000*0.61365*exp(17.502*V80/(240.97+V80))/(DK80+DL80)-DF80)</f>
        <v>0</v>
      </c>
      <c r="S80">
        <f>1/((CZ80+1)/(P80/1.6)+1/(Q80/1.37)) + CZ80/((CZ80+1)/(P80/1.6) + CZ80/(Q80/1.37))</f>
        <v>0</v>
      </c>
      <c r="T80">
        <f>(CU80*CX80)</f>
        <v>0</v>
      </c>
      <c r="U80">
        <f>(DM80+(T80+2*0.95*5.67E-8*(((DM80+$B$9)+273)^4-(DM80+273)^4)-44100*I80)/(1.84*29.3*Q80+8*0.95*5.67E-8*(DM80+273)^3))</f>
        <v>0</v>
      </c>
      <c r="V80">
        <f>($C$9*DN80+$D$9*DO80+$E$9*U80)</f>
        <v>0</v>
      </c>
      <c r="W80">
        <f>0.61365*exp(17.502*V80/(240.97+V80))</f>
        <v>0</v>
      </c>
      <c r="X80">
        <f>(Y80/Z80*100)</f>
        <v>0</v>
      </c>
      <c r="Y80">
        <f>DF80*(DK80+DL80)/1000</f>
        <v>0</v>
      </c>
      <c r="Z80">
        <f>0.61365*exp(17.502*DM80/(240.97+DM80))</f>
        <v>0</v>
      </c>
      <c r="AA80">
        <f>(W80-DF80*(DK80+DL80)/1000)</f>
        <v>0</v>
      </c>
      <c r="AB80">
        <f>(-I80*44100)</f>
        <v>0</v>
      </c>
      <c r="AC80">
        <f>2*29.3*Q80*0.92*(DM80-V80)</f>
        <v>0</v>
      </c>
      <c r="AD80">
        <f>2*0.95*5.67E-8*(((DM80+$B$9)+273)^4-(V80+273)^4)</f>
        <v>0</v>
      </c>
      <c r="AE80">
        <f>T80+AD80+AB80+AC80</f>
        <v>0</v>
      </c>
      <c r="AF80">
        <v>0</v>
      </c>
      <c r="AG80">
        <v>0</v>
      </c>
      <c r="AH80">
        <f>IF(AF80*$H$15&gt;=AJ80,1.0,(AJ80/(AJ80-AF80*$H$15)))</f>
        <v>0</v>
      </c>
      <c r="AI80">
        <f>(AH80-1)*100</f>
        <v>0</v>
      </c>
      <c r="AJ80">
        <f>MAX(0,($B$15+$C$15*DR80)/(1+$D$15*DR80)*DK80/(DM80+273)*$E$15)</f>
        <v>0</v>
      </c>
      <c r="AK80" t="s">
        <v>420</v>
      </c>
      <c r="AL80" t="s">
        <v>420</v>
      </c>
      <c r="AM80">
        <v>0</v>
      </c>
      <c r="AN80">
        <v>0</v>
      </c>
      <c r="AO80">
        <f>1-AM80/AN80</f>
        <v>0</v>
      </c>
      <c r="AP80">
        <v>0</v>
      </c>
      <c r="AQ80" t="s">
        <v>420</v>
      </c>
      <c r="AR80" t="s">
        <v>420</v>
      </c>
      <c r="AS80">
        <v>0</v>
      </c>
      <c r="AT80">
        <v>0</v>
      </c>
      <c r="AU80">
        <f>1-AS80/AT80</f>
        <v>0</v>
      </c>
      <c r="AV80">
        <v>0.5</v>
      </c>
      <c r="AW80">
        <f>CV80</f>
        <v>0</v>
      </c>
      <c r="AX80">
        <f>K80</f>
        <v>0</v>
      </c>
      <c r="AY80">
        <f>AU80*AV80*AW80</f>
        <v>0</v>
      </c>
      <c r="AZ80">
        <f>(AX80-AP80)/AW80</f>
        <v>0</v>
      </c>
      <c r="BA80">
        <f>(AN80-AT80)/AT80</f>
        <v>0</v>
      </c>
      <c r="BB80">
        <f>AM80/(AO80+AM80/AT80)</f>
        <v>0</v>
      </c>
      <c r="BC80" t="s">
        <v>420</v>
      </c>
      <c r="BD80">
        <v>0</v>
      </c>
      <c r="BE80">
        <f>IF(BD80&lt;&gt;0, BD80, BB80)</f>
        <v>0</v>
      </c>
      <c r="BF80">
        <f>1-BE80/AT80</f>
        <v>0</v>
      </c>
      <c r="BG80">
        <f>(AT80-AS80)/(AT80-BE80)</f>
        <v>0</v>
      </c>
      <c r="BH80">
        <f>(AN80-AT80)/(AN80-BE80)</f>
        <v>0</v>
      </c>
      <c r="BI80">
        <f>(AT80-AS80)/(AT80-AM80)</f>
        <v>0</v>
      </c>
      <c r="BJ80">
        <f>(AN80-AT80)/(AN80-AM80)</f>
        <v>0</v>
      </c>
      <c r="BK80">
        <f>(BG80*BE80/AS80)</f>
        <v>0</v>
      </c>
      <c r="BL80">
        <f>(1-BK80)</f>
        <v>0</v>
      </c>
      <c r="CU80">
        <f>$B$13*DS80+$C$13*DT80+$F$13*EE80*(1-EH80)</f>
        <v>0</v>
      </c>
      <c r="CV80">
        <f>CU80*CW80</f>
        <v>0</v>
      </c>
      <c r="CW80">
        <f>($B$13*$D$11+$C$13*$D$11+$F$13*((ER80+EJ80)/MAX(ER80+EJ80+ES80, 0.1)*$I$11+ES80/MAX(ER80+EJ80+ES80, 0.1)*$J$11))/($B$13+$C$13+$F$13)</f>
        <v>0</v>
      </c>
      <c r="CX80">
        <f>($B$13*$K$11+$C$13*$K$11+$F$13*((ER80+EJ80)/MAX(ER80+EJ80+ES80, 0.1)*$P$11+ES80/MAX(ER80+EJ80+ES80, 0.1)*$Q$11))/($B$13+$C$13+$F$13)</f>
        <v>0</v>
      </c>
      <c r="CY80">
        <v>2.44</v>
      </c>
      <c r="CZ80">
        <v>0.5</v>
      </c>
      <c r="DA80" t="s">
        <v>421</v>
      </c>
      <c r="DB80">
        <v>2</v>
      </c>
      <c r="DC80">
        <v>1761010027.051724</v>
      </c>
      <c r="DD80">
        <v>420.4182068965517</v>
      </c>
      <c r="DE80">
        <v>419.9500689655172</v>
      </c>
      <c r="DF80">
        <v>23.55717931034483</v>
      </c>
      <c r="DG80">
        <v>23.87440689655173</v>
      </c>
      <c r="DH80">
        <v>420.3558620689655</v>
      </c>
      <c r="DI80">
        <v>23.36427931034483</v>
      </c>
      <c r="DJ80">
        <v>499.9840344827587</v>
      </c>
      <c r="DK80">
        <v>90.46987586206897</v>
      </c>
      <c r="DL80">
        <v>0.03500972068965517</v>
      </c>
      <c r="DM80">
        <v>30.03225517241379</v>
      </c>
      <c r="DN80">
        <v>30.12094482758621</v>
      </c>
      <c r="DO80">
        <v>999.9000000000002</v>
      </c>
      <c r="DP80">
        <v>0</v>
      </c>
      <c r="DQ80">
        <v>0</v>
      </c>
      <c r="DR80">
        <v>10003.27724137931</v>
      </c>
      <c r="DS80">
        <v>0</v>
      </c>
      <c r="DT80">
        <v>0.242856</v>
      </c>
      <c r="DU80">
        <v>0.4682458965517242</v>
      </c>
      <c r="DV80">
        <v>430.5609655172413</v>
      </c>
      <c r="DW80">
        <v>430.2212068965517</v>
      </c>
      <c r="DX80">
        <v>-0.3172390931034483</v>
      </c>
      <c r="DY80">
        <v>419.9500689655172</v>
      </c>
      <c r="DZ80">
        <v>23.87440689655173</v>
      </c>
      <c r="EA80">
        <v>2.131213103448276</v>
      </c>
      <c r="EB80">
        <v>2.15991551724138</v>
      </c>
      <c r="EC80">
        <v>18.45423103448276</v>
      </c>
      <c r="ED80">
        <v>18.66795517241379</v>
      </c>
      <c r="EE80">
        <v>0.005000780000000002</v>
      </c>
      <c r="EF80">
        <v>0</v>
      </c>
      <c r="EG80">
        <v>0</v>
      </c>
      <c r="EH80">
        <v>0</v>
      </c>
      <c r="EI80">
        <v>245.7310344827586</v>
      </c>
      <c r="EJ80">
        <v>0.005000780000000002</v>
      </c>
      <c r="EK80">
        <v>-11.48965517241379</v>
      </c>
      <c r="EL80">
        <v>0.4413793103448276</v>
      </c>
      <c r="EM80">
        <v>35.91141379310345</v>
      </c>
      <c r="EN80">
        <v>40.54279310344828</v>
      </c>
      <c r="EO80">
        <v>39.09458620689655</v>
      </c>
      <c r="EP80">
        <v>41.34672413793103</v>
      </c>
      <c r="EQ80">
        <v>39.21727586206895</v>
      </c>
      <c r="ER80">
        <v>0</v>
      </c>
      <c r="ES80">
        <v>0</v>
      </c>
      <c r="ET80">
        <v>0</v>
      </c>
      <c r="EU80">
        <v>1761010033.9</v>
      </c>
      <c r="EV80">
        <v>0</v>
      </c>
      <c r="EW80">
        <v>246.368</v>
      </c>
      <c r="EX80">
        <v>3.507692877734056</v>
      </c>
      <c r="EY80">
        <v>14.10000024483746</v>
      </c>
      <c r="EZ80">
        <v>-11.572</v>
      </c>
      <c r="FA80">
        <v>15</v>
      </c>
      <c r="FB80">
        <v>1761009942</v>
      </c>
      <c r="FC80" t="s">
        <v>553</v>
      </c>
      <c r="FD80">
        <v>1761009942</v>
      </c>
      <c r="FE80">
        <v>1761009941</v>
      </c>
      <c r="FF80">
        <v>3</v>
      </c>
      <c r="FG80">
        <v>-0.181</v>
      </c>
      <c r="FH80">
        <v>-0.003</v>
      </c>
      <c r="FI80">
        <v>0.06</v>
      </c>
      <c r="FJ80">
        <v>0.192</v>
      </c>
      <c r="FK80">
        <v>420</v>
      </c>
      <c r="FL80">
        <v>24</v>
      </c>
      <c r="FM80">
        <v>0.47</v>
      </c>
      <c r="FN80">
        <v>0.07000000000000001</v>
      </c>
      <c r="FO80">
        <v>0.64838235</v>
      </c>
      <c r="FP80">
        <v>-3.219202806754221</v>
      </c>
      <c r="FQ80">
        <v>0.3407614637851931</v>
      </c>
      <c r="FR80">
        <v>0</v>
      </c>
      <c r="FS80">
        <v>247.1323529411765</v>
      </c>
      <c r="FT80">
        <v>-5.086325231660473</v>
      </c>
      <c r="FU80">
        <v>5.878010897465793</v>
      </c>
      <c r="FV80">
        <v>0</v>
      </c>
      <c r="FW80">
        <v>-0.4017083525</v>
      </c>
      <c r="FX80">
        <v>2.13365246116323</v>
      </c>
      <c r="FY80">
        <v>0.2136468569150234</v>
      </c>
      <c r="FZ80">
        <v>0</v>
      </c>
      <c r="GA80">
        <v>0</v>
      </c>
      <c r="GB80">
        <v>3</v>
      </c>
      <c r="GC80" t="s">
        <v>423</v>
      </c>
      <c r="GD80">
        <v>3.10986</v>
      </c>
      <c r="GE80">
        <v>2.72679</v>
      </c>
      <c r="GF80">
        <v>0.08812159999999999</v>
      </c>
      <c r="GG80">
        <v>0.0881029</v>
      </c>
      <c r="GH80">
        <v>0.107166</v>
      </c>
      <c r="GI80">
        <v>0.108414</v>
      </c>
      <c r="GJ80">
        <v>23909.4</v>
      </c>
      <c r="GK80">
        <v>21724.6</v>
      </c>
      <c r="GL80">
        <v>26779.8</v>
      </c>
      <c r="GM80">
        <v>24033.1</v>
      </c>
      <c r="GN80">
        <v>38206.2</v>
      </c>
      <c r="GO80">
        <v>31631.6</v>
      </c>
      <c r="GP80">
        <v>46741.6</v>
      </c>
      <c r="GQ80">
        <v>38019.4</v>
      </c>
      <c r="GR80">
        <v>1.8843</v>
      </c>
      <c r="GS80">
        <v>1.85247</v>
      </c>
      <c r="GT80">
        <v>0.109181</v>
      </c>
      <c r="GU80">
        <v>0</v>
      </c>
      <c r="GV80">
        <v>28.3477</v>
      </c>
      <c r="GW80">
        <v>999.9</v>
      </c>
      <c r="GX80">
        <v>58.1</v>
      </c>
      <c r="GY80">
        <v>30.7</v>
      </c>
      <c r="GZ80">
        <v>28.4836</v>
      </c>
      <c r="HA80">
        <v>61.01</v>
      </c>
      <c r="HB80">
        <v>21.0176</v>
      </c>
      <c r="HC80">
        <v>1</v>
      </c>
      <c r="HD80">
        <v>0.08705540000000001</v>
      </c>
      <c r="HE80">
        <v>-1.22769</v>
      </c>
      <c r="HF80">
        <v>20.3339</v>
      </c>
      <c r="HG80">
        <v>5.22268</v>
      </c>
      <c r="HH80">
        <v>11.98</v>
      </c>
      <c r="HI80">
        <v>4.9657</v>
      </c>
      <c r="HJ80">
        <v>3.27598</v>
      </c>
      <c r="HK80">
        <v>9999</v>
      </c>
      <c r="HL80">
        <v>9999</v>
      </c>
      <c r="HM80">
        <v>9999</v>
      </c>
      <c r="HN80">
        <v>999.9</v>
      </c>
      <c r="HO80">
        <v>1.8637</v>
      </c>
      <c r="HP80">
        <v>1.85975</v>
      </c>
      <c r="HQ80">
        <v>1.85806</v>
      </c>
      <c r="HR80">
        <v>1.85944</v>
      </c>
      <c r="HS80">
        <v>1.85959</v>
      </c>
      <c r="HT80">
        <v>1.85806</v>
      </c>
      <c r="HU80">
        <v>1.85715</v>
      </c>
      <c r="HV80">
        <v>1.85211</v>
      </c>
      <c r="HW80">
        <v>0</v>
      </c>
      <c r="HX80">
        <v>0</v>
      </c>
      <c r="HY80">
        <v>0</v>
      </c>
      <c r="HZ80">
        <v>0</v>
      </c>
      <c r="IA80" t="s">
        <v>424</v>
      </c>
      <c r="IB80" t="s">
        <v>425</v>
      </c>
      <c r="IC80" t="s">
        <v>426</v>
      </c>
      <c r="ID80" t="s">
        <v>426</v>
      </c>
      <c r="IE80" t="s">
        <v>426</v>
      </c>
      <c r="IF80" t="s">
        <v>426</v>
      </c>
      <c r="IG80">
        <v>0</v>
      </c>
      <c r="IH80">
        <v>100</v>
      </c>
      <c r="II80">
        <v>100</v>
      </c>
      <c r="IJ80">
        <v>0.062</v>
      </c>
      <c r="IK80">
        <v>0.1949</v>
      </c>
      <c r="IL80">
        <v>-0.7247067883249676</v>
      </c>
      <c r="IM80">
        <v>0.001328113201692861</v>
      </c>
      <c r="IN80">
        <v>1.538283238170363E-06</v>
      </c>
      <c r="IO80">
        <v>-5.795655626708063E-10</v>
      </c>
      <c r="IP80">
        <v>-0.05594745524604438</v>
      </c>
      <c r="IQ80">
        <v>-0.004593102289677449</v>
      </c>
      <c r="IR80">
        <v>0.0008253994458280543</v>
      </c>
      <c r="IS80">
        <v>-7.403632370499484E-06</v>
      </c>
      <c r="IT80">
        <v>2</v>
      </c>
      <c r="IU80">
        <v>1985</v>
      </c>
      <c r="IV80">
        <v>1</v>
      </c>
      <c r="IW80">
        <v>27</v>
      </c>
      <c r="IX80">
        <v>1.6</v>
      </c>
      <c r="IY80">
        <v>1.6</v>
      </c>
      <c r="IZ80">
        <v>1.12549</v>
      </c>
      <c r="JA80">
        <v>2.58057</v>
      </c>
      <c r="JB80">
        <v>1.49658</v>
      </c>
      <c r="JC80">
        <v>2.34497</v>
      </c>
      <c r="JD80">
        <v>1.54907</v>
      </c>
      <c r="JE80">
        <v>2.46582</v>
      </c>
      <c r="JF80">
        <v>33.3111</v>
      </c>
      <c r="JG80">
        <v>15.7606</v>
      </c>
      <c r="JH80">
        <v>18</v>
      </c>
      <c r="JI80">
        <v>483.42</v>
      </c>
      <c r="JJ80">
        <v>492.04</v>
      </c>
      <c r="JK80">
        <v>31.0989</v>
      </c>
      <c r="JL80">
        <v>28.3897</v>
      </c>
      <c r="JM80">
        <v>29.9995</v>
      </c>
      <c r="JN80">
        <v>28.632</v>
      </c>
      <c r="JO80">
        <v>28.6211</v>
      </c>
      <c r="JP80">
        <v>22.6184</v>
      </c>
      <c r="JQ80">
        <v>22.0465</v>
      </c>
      <c r="JR80">
        <v>63.8423</v>
      </c>
      <c r="JS80">
        <v>31.0363</v>
      </c>
      <c r="JT80">
        <v>420</v>
      </c>
      <c r="JU80">
        <v>23.6862</v>
      </c>
      <c r="JV80">
        <v>102.214</v>
      </c>
      <c r="JW80">
        <v>91.6919</v>
      </c>
    </row>
    <row r="81" spans="1:283">
      <c r="A81">
        <v>63</v>
      </c>
      <c r="B81">
        <v>1761010037</v>
      </c>
      <c r="C81">
        <v>371</v>
      </c>
      <c r="D81" t="s">
        <v>556</v>
      </c>
      <c r="E81" t="s">
        <v>557</v>
      </c>
      <c r="F81">
        <v>5</v>
      </c>
      <c r="G81" t="s">
        <v>552</v>
      </c>
      <c r="H81">
        <v>1761010028.910714</v>
      </c>
      <c r="I81">
        <f>(J81)/1000</f>
        <v>0</v>
      </c>
      <c r="J81">
        <f>1000*DJ81*AH81*(DF81-DG81)/(100*CY81*(1000-AH81*DF81))</f>
        <v>0</v>
      </c>
      <c r="K81">
        <f>DJ81*AH81*(DE81-DD81*(1000-AH81*DG81)/(1000-AH81*DF81))/(100*CY81)</f>
        <v>0</v>
      </c>
      <c r="L81">
        <f>DD81 - IF(AH81&gt;1, K81*CY81*100.0/(AJ81), 0)</f>
        <v>0</v>
      </c>
      <c r="M81">
        <f>((S81-I81/2)*L81-K81)/(S81+I81/2)</f>
        <v>0</v>
      </c>
      <c r="N81">
        <f>M81*(DK81+DL81)/1000.0</f>
        <v>0</v>
      </c>
      <c r="O81">
        <f>(DD81 - IF(AH81&gt;1, K81*CY81*100.0/(AJ81), 0))*(DK81+DL81)/1000.0</f>
        <v>0</v>
      </c>
      <c r="P81">
        <f>2.0/((1/R81-1/Q81)+SIGN(R81)*SQRT((1/R81-1/Q81)*(1/R81-1/Q81) + 4*CZ81/((CZ81+1)*(CZ81+1))*(2*1/R81*1/Q81-1/Q81*1/Q81)))</f>
        <v>0</v>
      </c>
      <c r="Q81">
        <f>IF(LEFT(DA81,1)&lt;&gt;"0",IF(LEFT(DA81,1)="1",3.0,DB81),$D$5+$E$5*(DR81*DK81/($K$5*1000))+$F$5*(DR81*DK81/($K$5*1000))*MAX(MIN(CY81,$J$5),$I$5)*MAX(MIN(CY81,$J$5),$I$5)+$G$5*MAX(MIN(CY81,$J$5),$I$5)*(DR81*DK81/($K$5*1000))+$H$5*(DR81*DK81/($K$5*1000))*(DR81*DK81/($K$5*1000)))</f>
        <v>0</v>
      </c>
      <c r="R81">
        <f>I81*(1000-(1000*0.61365*exp(17.502*V81/(240.97+V81))/(DK81+DL81)+DF81)/2)/(1000*0.61365*exp(17.502*V81/(240.97+V81))/(DK81+DL81)-DF81)</f>
        <v>0</v>
      </c>
      <c r="S81">
        <f>1/((CZ81+1)/(P81/1.6)+1/(Q81/1.37)) + CZ81/((CZ81+1)/(P81/1.6) + CZ81/(Q81/1.37))</f>
        <v>0</v>
      </c>
      <c r="T81">
        <f>(CU81*CX81)</f>
        <v>0</v>
      </c>
      <c r="U81">
        <f>(DM81+(T81+2*0.95*5.67E-8*(((DM81+$B$9)+273)^4-(DM81+273)^4)-44100*I81)/(1.84*29.3*Q81+8*0.95*5.67E-8*(DM81+273)^3))</f>
        <v>0</v>
      </c>
      <c r="V81">
        <f>($C$9*DN81+$D$9*DO81+$E$9*U81)</f>
        <v>0</v>
      </c>
      <c r="W81">
        <f>0.61365*exp(17.502*V81/(240.97+V81))</f>
        <v>0</v>
      </c>
      <c r="X81">
        <f>(Y81/Z81*100)</f>
        <v>0</v>
      </c>
      <c r="Y81">
        <f>DF81*(DK81+DL81)/1000</f>
        <v>0</v>
      </c>
      <c r="Z81">
        <f>0.61365*exp(17.502*DM81/(240.97+DM81))</f>
        <v>0</v>
      </c>
      <c r="AA81">
        <f>(W81-DF81*(DK81+DL81)/1000)</f>
        <v>0</v>
      </c>
      <c r="AB81">
        <f>(-I81*44100)</f>
        <v>0</v>
      </c>
      <c r="AC81">
        <f>2*29.3*Q81*0.92*(DM81-V81)</f>
        <v>0</v>
      </c>
      <c r="AD81">
        <f>2*0.95*5.67E-8*(((DM81+$B$9)+273)^4-(V81+273)^4)</f>
        <v>0</v>
      </c>
      <c r="AE81">
        <f>T81+AD81+AB81+AC81</f>
        <v>0</v>
      </c>
      <c r="AF81">
        <v>0</v>
      </c>
      <c r="AG81">
        <v>0</v>
      </c>
      <c r="AH81">
        <f>IF(AF81*$H$15&gt;=AJ81,1.0,(AJ81/(AJ81-AF81*$H$15)))</f>
        <v>0</v>
      </c>
      <c r="AI81">
        <f>(AH81-1)*100</f>
        <v>0</v>
      </c>
      <c r="AJ81">
        <f>MAX(0,($B$15+$C$15*DR81)/(1+$D$15*DR81)*DK81/(DM81+273)*$E$15)</f>
        <v>0</v>
      </c>
      <c r="AK81" t="s">
        <v>420</v>
      </c>
      <c r="AL81" t="s">
        <v>420</v>
      </c>
      <c r="AM81">
        <v>0</v>
      </c>
      <c r="AN81">
        <v>0</v>
      </c>
      <c r="AO81">
        <f>1-AM81/AN81</f>
        <v>0</v>
      </c>
      <c r="AP81">
        <v>0</v>
      </c>
      <c r="AQ81" t="s">
        <v>420</v>
      </c>
      <c r="AR81" t="s">
        <v>420</v>
      </c>
      <c r="AS81">
        <v>0</v>
      </c>
      <c r="AT81">
        <v>0</v>
      </c>
      <c r="AU81">
        <f>1-AS81/AT81</f>
        <v>0</v>
      </c>
      <c r="AV81">
        <v>0.5</v>
      </c>
      <c r="AW81">
        <f>CV81</f>
        <v>0</v>
      </c>
      <c r="AX81">
        <f>K81</f>
        <v>0</v>
      </c>
      <c r="AY81">
        <f>AU81*AV81*AW81</f>
        <v>0</v>
      </c>
      <c r="AZ81">
        <f>(AX81-AP81)/AW81</f>
        <v>0</v>
      </c>
      <c r="BA81">
        <f>(AN81-AT81)/AT81</f>
        <v>0</v>
      </c>
      <c r="BB81">
        <f>AM81/(AO81+AM81/AT81)</f>
        <v>0</v>
      </c>
      <c r="BC81" t="s">
        <v>420</v>
      </c>
      <c r="BD81">
        <v>0</v>
      </c>
      <c r="BE81">
        <f>IF(BD81&lt;&gt;0, BD81, BB81)</f>
        <v>0</v>
      </c>
      <c r="BF81">
        <f>1-BE81/AT81</f>
        <v>0</v>
      </c>
      <c r="BG81">
        <f>(AT81-AS81)/(AT81-BE81)</f>
        <v>0</v>
      </c>
      <c r="BH81">
        <f>(AN81-AT81)/(AN81-BE81)</f>
        <v>0</v>
      </c>
      <c r="BI81">
        <f>(AT81-AS81)/(AT81-AM81)</f>
        <v>0</v>
      </c>
      <c r="BJ81">
        <f>(AN81-AT81)/(AN81-AM81)</f>
        <v>0</v>
      </c>
      <c r="BK81">
        <f>(BG81*BE81/AS81)</f>
        <v>0</v>
      </c>
      <c r="BL81">
        <f>(1-BK81)</f>
        <v>0</v>
      </c>
      <c r="CU81">
        <f>$B$13*DS81+$C$13*DT81+$F$13*EE81*(1-EH81)</f>
        <v>0</v>
      </c>
      <c r="CV81">
        <f>CU81*CW81</f>
        <v>0</v>
      </c>
      <c r="CW81">
        <f>($B$13*$D$11+$C$13*$D$11+$F$13*((ER81+EJ81)/MAX(ER81+EJ81+ES81, 0.1)*$I$11+ES81/MAX(ER81+EJ81+ES81, 0.1)*$J$11))/($B$13+$C$13+$F$13)</f>
        <v>0</v>
      </c>
      <c r="CX81">
        <f>($B$13*$K$11+$C$13*$K$11+$F$13*((ER81+EJ81)/MAX(ER81+EJ81+ES81, 0.1)*$P$11+ES81/MAX(ER81+EJ81+ES81, 0.1)*$Q$11))/($B$13+$C$13+$F$13)</f>
        <v>0</v>
      </c>
      <c r="CY81">
        <v>2.44</v>
      </c>
      <c r="CZ81">
        <v>0.5</v>
      </c>
      <c r="DA81" t="s">
        <v>421</v>
      </c>
      <c r="DB81">
        <v>2</v>
      </c>
      <c r="DC81">
        <v>1761010028.910714</v>
      </c>
      <c r="DD81">
        <v>420.39825</v>
      </c>
      <c r="DE81">
        <v>419.9745</v>
      </c>
      <c r="DF81">
        <v>23.59938571428571</v>
      </c>
      <c r="DG81">
        <v>23.85056428571428</v>
      </c>
      <c r="DH81">
        <v>420.3359642857143</v>
      </c>
      <c r="DI81">
        <v>23.40558928571429</v>
      </c>
      <c r="DJ81">
        <v>500.0192499999999</v>
      </c>
      <c r="DK81">
        <v>90.46794285714284</v>
      </c>
      <c r="DL81">
        <v>0.0349404</v>
      </c>
      <c r="DM81">
        <v>30.03584642857143</v>
      </c>
      <c r="DN81">
        <v>30.12701428571428</v>
      </c>
      <c r="DO81">
        <v>999.9000000000002</v>
      </c>
      <c r="DP81">
        <v>0</v>
      </c>
      <c r="DQ81">
        <v>0</v>
      </c>
      <c r="DR81">
        <v>10007.86107142857</v>
      </c>
      <c r="DS81">
        <v>0</v>
      </c>
      <c r="DT81">
        <v>0.242856</v>
      </c>
      <c r="DU81">
        <v>0.4239076428571428</v>
      </c>
      <c r="DV81">
        <v>430.5591428571428</v>
      </c>
      <c r="DW81">
        <v>430.2356785714285</v>
      </c>
      <c r="DX81">
        <v>-0.2511902</v>
      </c>
      <c r="DY81">
        <v>419.9745</v>
      </c>
      <c r="DZ81">
        <v>23.85056428571428</v>
      </c>
      <c r="EA81">
        <v>2.134985714285714</v>
      </c>
      <c r="EB81">
        <v>2.1577125</v>
      </c>
      <c r="EC81">
        <v>18.48255714285714</v>
      </c>
      <c r="ED81">
        <v>18.65161785714286</v>
      </c>
      <c r="EE81">
        <v>0.005000780000000002</v>
      </c>
      <c r="EF81">
        <v>0</v>
      </c>
      <c r="EG81">
        <v>0</v>
      </c>
      <c r="EH81">
        <v>0</v>
      </c>
      <c r="EI81">
        <v>244.8</v>
      </c>
      <c r="EJ81">
        <v>0.005000780000000002</v>
      </c>
      <c r="EK81">
        <v>-10.96785714285714</v>
      </c>
      <c r="EL81">
        <v>0.4714285714285715</v>
      </c>
      <c r="EM81">
        <v>35.92385714285714</v>
      </c>
      <c r="EN81">
        <v>40.56221428571428</v>
      </c>
      <c r="EO81">
        <v>39.08014285714285</v>
      </c>
      <c r="EP81">
        <v>41.37471428571428</v>
      </c>
      <c r="EQ81">
        <v>39.20492857142857</v>
      </c>
      <c r="ER81">
        <v>0</v>
      </c>
      <c r="ES81">
        <v>0</v>
      </c>
      <c r="ET81">
        <v>0</v>
      </c>
      <c r="EU81">
        <v>1761010035.7</v>
      </c>
      <c r="EV81">
        <v>0</v>
      </c>
      <c r="EW81">
        <v>245.5884615384616</v>
      </c>
      <c r="EX81">
        <v>1.07008611770922</v>
      </c>
      <c r="EY81">
        <v>-0.04444426219276486</v>
      </c>
      <c r="EZ81">
        <v>-10.95</v>
      </c>
      <c r="FA81">
        <v>15</v>
      </c>
      <c r="FB81">
        <v>1761009942</v>
      </c>
      <c r="FC81" t="s">
        <v>553</v>
      </c>
      <c r="FD81">
        <v>1761009942</v>
      </c>
      <c r="FE81">
        <v>1761009941</v>
      </c>
      <c r="FF81">
        <v>3</v>
      </c>
      <c r="FG81">
        <v>-0.181</v>
      </c>
      <c r="FH81">
        <v>-0.003</v>
      </c>
      <c r="FI81">
        <v>0.06</v>
      </c>
      <c r="FJ81">
        <v>0.192</v>
      </c>
      <c r="FK81">
        <v>420</v>
      </c>
      <c r="FL81">
        <v>24</v>
      </c>
      <c r="FM81">
        <v>0.47</v>
      </c>
      <c r="FN81">
        <v>0.07000000000000001</v>
      </c>
      <c r="FO81">
        <v>0.562237756097561</v>
      </c>
      <c r="FP81">
        <v>-1.999368439024391</v>
      </c>
      <c r="FQ81">
        <v>0.2508500999107985</v>
      </c>
      <c r="FR81">
        <v>0</v>
      </c>
      <c r="FS81">
        <v>246.2117647058824</v>
      </c>
      <c r="FT81">
        <v>-11.26661550438741</v>
      </c>
      <c r="FU81">
        <v>6.225269410937513</v>
      </c>
      <c r="FV81">
        <v>0</v>
      </c>
      <c r="FW81">
        <v>-0.3399257512195122</v>
      </c>
      <c r="FX81">
        <v>2.230582544947735</v>
      </c>
      <c r="FY81">
        <v>0.2248874471555516</v>
      </c>
      <c r="FZ81">
        <v>0</v>
      </c>
      <c r="GA81">
        <v>0</v>
      </c>
      <c r="GB81">
        <v>3</v>
      </c>
      <c r="GC81" t="s">
        <v>423</v>
      </c>
      <c r="GD81">
        <v>3.10991</v>
      </c>
      <c r="GE81">
        <v>2.72659</v>
      </c>
      <c r="GF81">
        <v>0.08812300000000001</v>
      </c>
      <c r="GG81">
        <v>0.0881106</v>
      </c>
      <c r="GH81">
        <v>0.107137</v>
      </c>
      <c r="GI81">
        <v>0.108399</v>
      </c>
      <c r="GJ81">
        <v>23909.6</v>
      </c>
      <c r="GK81">
        <v>21724.5</v>
      </c>
      <c r="GL81">
        <v>26780</v>
      </c>
      <c r="GM81">
        <v>24033.2</v>
      </c>
      <c r="GN81">
        <v>38207.3</v>
      </c>
      <c r="GO81">
        <v>31632.1</v>
      </c>
      <c r="GP81">
        <v>46741.5</v>
      </c>
      <c r="GQ81">
        <v>38019.4</v>
      </c>
      <c r="GR81">
        <v>1.8844</v>
      </c>
      <c r="GS81">
        <v>1.85242</v>
      </c>
      <c r="GT81">
        <v>0.108518</v>
      </c>
      <c r="GU81">
        <v>0</v>
      </c>
      <c r="GV81">
        <v>28.3513</v>
      </c>
      <c r="GW81">
        <v>999.9</v>
      </c>
      <c r="GX81">
        <v>58.1</v>
      </c>
      <c r="GY81">
        <v>30.7</v>
      </c>
      <c r="GZ81">
        <v>28.4818</v>
      </c>
      <c r="HA81">
        <v>61.68</v>
      </c>
      <c r="HB81">
        <v>21.1579</v>
      </c>
      <c r="HC81">
        <v>1</v>
      </c>
      <c r="HD81">
        <v>0.08705540000000001</v>
      </c>
      <c r="HE81">
        <v>-1.17847</v>
      </c>
      <c r="HF81">
        <v>20.3342</v>
      </c>
      <c r="HG81">
        <v>5.22253</v>
      </c>
      <c r="HH81">
        <v>11.98</v>
      </c>
      <c r="HI81">
        <v>4.9656</v>
      </c>
      <c r="HJ81">
        <v>3.27598</v>
      </c>
      <c r="HK81">
        <v>9999</v>
      </c>
      <c r="HL81">
        <v>9999</v>
      </c>
      <c r="HM81">
        <v>9999</v>
      </c>
      <c r="HN81">
        <v>999.9</v>
      </c>
      <c r="HO81">
        <v>1.86371</v>
      </c>
      <c r="HP81">
        <v>1.85976</v>
      </c>
      <c r="HQ81">
        <v>1.85806</v>
      </c>
      <c r="HR81">
        <v>1.85944</v>
      </c>
      <c r="HS81">
        <v>1.85959</v>
      </c>
      <c r="HT81">
        <v>1.85806</v>
      </c>
      <c r="HU81">
        <v>1.85715</v>
      </c>
      <c r="HV81">
        <v>1.85211</v>
      </c>
      <c r="HW81">
        <v>0</v>
      </c>
      <c r="HX81">
        <v>0</v>
      </c>
      <c r="HY81">
        <v>0</v>
      </c>
      <c r="HZ81">
        <v>0</v>
      </c>
      <c r="IA81" t="s">
        <v>424</v>
      </c>
      <c r="IB81" t="s">
        <v>425</v>
      </c>
      <c r="IC81" t="s">
        <v>426</v>
      </c>
      <c r="ID81" t="s">
        <v>426</v>
      </c>
      <c r="IE81" t="s">
        <v>426</v>
      </c>
      <c r="IF81" t="s">
        <v>426</v>
      </c>
      <c r="IG81">
        <v>0</v>
      </c>
      <c r="IH81">
        <v>100</v>
      </c>
      <c r="II81">
        <v>100</v>
      </c>
      <c r="IJ81">
        <v>0.062</v>
      </c>
      <c r="IK81">
        <v>0.1948</v>
      </c>
      <c r="IL81">
        <v>-0.7247067883249676</v>
      </c>
      <c r="IM81">
        <v>0.001328113201692861</v>
      </c>
      <c r="IN81">
        <v>1.538283238170363E-06</v>
      </c>
      <c r="IO81">
        <v>-5.795655626708063E-10</v>
      </c>
      <c r="IP81">
        <v>-0.05594745524604438</v>
      </c>
      <c r="IQ81">
        <v>-0.004593102289677449</v>
      </c>
      <c r="IR81">
        <v>0.0008253994458280543</v>
      </c>
      <c r="IS81">
        <v>-7.403632370499484E-06</v>
      </c>
      <c r="IT81">
        <v>2</v>
      </c>
      <c r="IU81">
        <v>1985</v>
      </c>
      <c r="IV81">
        <v>1</v>
      </c>
      <c r="IW81">
        <v>27</v>
      </c>
      <c r="IX81">
        <v>1.6</v>
      </c>
      <c r="IY81">
        <v>1.6</v>
      </c>
      <c r="IZ81">
        <v>1.12427</v>
      </c>
      <c r="JA81">
        <v>2.58545</v>
      </c>
      <c r="JB81">
        <v>1.49658</v>
      </c>
      <c r="JC81">
        <v>2.34619</v>
      </c>
      <c r="JD81">
        <v>1.54907</v>
      </c>
      <c r="JE81">
        <v>2.39014</v>
      </c>
      <c r="JF81">
        <v>33.3111</v>
      </c>
      <c r="JG81">
        <v>15.7519</v>
      </c>
      <c r="JH81">
        <v>18</v>
      </c>
      <c r="JI81">
        <v>483.469</v>
      </c>
      <c r="JJ81">
        <v>491.997</v>
      </c>
      <c r="JK81">
        <v>31.053</v>
      </c>
      <c r="JL81">
        <v>28.3883</v>
      </c>
      <c r="JM81">
        <v>29.9997</v>
      </c>
      <c r="JN81">
        <v>28.6309</v>
      </c>
      <c r="JO81">
        <v>28.6199</v>
      </c>
      <c r="JP81">
        <v>22.6178</v>
      </c>
      <c r="JQ81">
        <v>22.0465</v>
      </c>
      <c r="JR81">
        <v>63.8423</v>
      </c>
      <c r="JS81">
        <v>31.0363</v>
      </c>
      <c r="JT81">
        <v>420</v>
      </c>
      <c r="JU81">
        <v>23.6868</v>
      </c>
      <c r="JV81">
        <v>102.214</v>
      </c>
      <c r="JW81">
        <v>91.6921</v>
      </c>
    </row>
    <row r="82" spans="1:283">
      <c r="A82">
        <v>64</v>
      </c>
      <c r="B82">
        <v>1761010039</v>
      </c>
      <c r="C82">
        <v>373</v>
      </c>
      <c r="D82" t="s">
        <v>558</v>
      </c>
      <c r="E82" t="s">
        <v>559</v>
      </c>
      <c r="F82">
        <v>5</v>
      </c>
      <c r="G82" t="s">
        <v>552</v>
      </c>
      <c r="H82">
        <v>1761010030.833333</v>
      </c>
      <c r="I82">
        <f>(J82)/1000</f>
        <v>0</v>
      </c>
      <c r="J82">
        <f>1000*DJ82*AH82*(DF82-DG82)/(100*CY82*(1000-AH82*DF82))</f>
        <v>0</v>
      </c>
      <c r="K82">
        <f>DJ82*AH82*(DE82-DD82*(1000-AH82*DG82)/(1000-AH82*DF82))/(100*CY82)</f>
        <v>0</v>
      </c>
      <c r="L82">
        <f>DD82 - IF(AH82&gt;1, K82*CY82*100.0/(AJ82), 0)</f>
        <v>0</v>
      </c>
      <c r="M82">
        <f>((S82-I82/2)*L82-K82)/(S82+I82/2)</f>
        <v>0</v>
      </c>
      <c r="N82">
        <f>M82*(DK82+DL82)/1000.0</f>
        <v>0</v>
      </c>
      <c r="O82">
        <f>(DD82 - IF(AH82&gt;1, K82*CY82*100.0/(AJ82), 0))*(DK82+DL82)/1000.0</f>
        <v>0</v>
      </c>
      <c r="P82">
        <f>2.0/((1/R82-1/Q82)+SIGN(R82)*SQRT((1/R82-1/Q82)*(1/R82-1/Q82) + 4*CZ82/((CZ82+1)*(CZ82+1))*(2*1/R82*1/Q82-1/Q82*1/Q82)))</f>
        <v>0</v>
      </c>
      <c r="Q82">
        <f>IF(LEFT(DA82,1)&lt;&gt;"0",IF(LEFT(DA82,1)="1",3.0,DB82),$D$5+$E$5*(DR82*DK82/($K$5*1000))+$F$5*(DR82*DK82/($K$5*1000))*MAX(MIN(CY82,$J$5),$I$5)*MAX(MIN(CY82,$J$5),$I$5)+$G$5*MAX(MIN(CY82,$J$5),$I$5)*(DR82*DK82/($K$5*1000))+$H$5*(DR82*DK82/($K$5*1000))*(DR82*DK82/($K$5*1000)))</f>
        <v>0</v>
      </c>
      <c r="R82">
        <f>I82*(1000-(1000*0.61365*exp(17.502*V82/(240.97+V82))/(DK82+DL82)+DF82)/2)/(1000*0.61365*exp(17.502*V82/(240.97+V82))/(DK82+DL82)-DF82)</f>
        <v>0</v>
      </c>
      <c r="S82">
        <f>1/((CZ82+1)/(P82/1.6)+1/(Q82/1.37)) + CZ82/((CZ82+1)/(P82/1.6) + CZ82/(Q82/1.37))</f>
        <v>0</v>
      </c>
      <c r="T82">
        <f>(CU82*CX82)</f>
        <v>0</v>
      </c>
      <c r="U82">
        <f>(DM82+(T82+2*0.95*5.67E-8*(((DM82+$B$9)+273)^4-(DM82+273)^4)-44100*I82)/(1.84*29.3*Q82+8*0.95*5.67E-8*(DM82+273)^3))</f>
        <v>0</v>
      </c>
      <c r="V82">
        <f>($C$9*DN82+$D$9*DO82+$E$9*U82)</f>
        <v>0</v>
      </c>
      <c r="W82">
        <f>0.61365*exp(17.502*V82/(240.97+V82))</f>
        <v>0</v>
      </c>
      <c r="X82">
        <f>(Y82/Z82*100)</f>
        <v>0</v>
      </c>
      <c r="Y82">
        <f>DF82*(DK82+DL82)/1000</f>
        <v>0</v>
      </c>
      <c r="Z82">
        <f>0.61365*exp(17.502*DM82/(240.97+DM82))</f>
        <v>0</v>
      </c>
      <c r="AA82">
        <f>(W82-DF82*(DK82+DL82)/1000)</f>
        <v>0</v>
      </c>
      <c r="AB82">
        <f>(-I82*44100)</f>
        <v>0</v>
      </c>
      <c r="AC82">
        <f>2*29.3*Q82*0.92*(DM82-V82)</f>
        <v>0</v>
      </c>
      <c r="AD82">
        <f>2*0.95*5.67E-8*(((DM82+$B$9)+273)^4-(V82+273)^4)</f>
        <v>0</v>
      </c>
      <c r="AE82">
        <f>T82+AD82+AB82+AC82</f>
        <v>0</v>
      </c>
      <c r="AF82">
        <v>0</v>
      </c>
      <c r="AG82">
        <v>0</v>
      </c>
      <c r="AH82">
        <f>IF(AF82*$H$15&gt;=AJ82,1.0,(AJ82/(AJ82-AF82*$H$15)))</f>
        <v>0</v>
      </c>
      <c r="AI82">
        <f>(AH82-1)*100</f>
        <v>0</v>
      </c>
      <c r="AJ82">
        <f>MAX(0,($B$15+$C$15*DR82)/(1+$D$15*DR82)*DK82/(DM82+273)*$E$15)</f>
        <v>0</v>
      </c>
      <c r="AK82" t="s">
        <v>420</v>
      </c>
      <c r="AL82" t="s">
        <v>420</v>
      </c>
      <c r="AM82">
        <v>0</v>
      </c>
      <c r="AN82">
        <v>0</v>
      </c>
      <c r="AO82">
        <f>1-AM82/AN82</f>
        <v>0</v>
      </c>
      <c r="AP82">
        <v>0</v>
      </c>
      <c r="AQ82" t="s">
        <v>420</v>
      </c>
      <c r="AR82" t="s">
        <v>420</v>
      </c>
      <c r="AS82">
        <v>0</v>
      </c>
      <c r="AT82">
        <v>0</v>
      </c>
      <c r="AU82">
        <f>1-AS82/AT82</f>
        <v>0</v>
      </c>
      <c r="AV82">
        <v>0.5</v>
      </c>
      <c r="AW82">
        <f>CV82</f>
        <v>0</v>
      </c>
      <c r="AX82">
        <f>K82</f>
        <v>0</v>
      </c>
      <c r="AY82">
        <f>AU82*AV82*AW82</f>
        <v>0</v>
      </c>
      <c r="AZ82">
        <f>(AX82-AP82)/AW82</f>
        <v>0</v>
      </c>
      <c r="BA82">
        <f>(AN82-AT82)/AT82</f>
        <v>0</v>
      </c>
      <c r="BB82">
        <f>AM82/(AO82+AM82/AT82)</f>
        <v>0</v>
      </c>
      <c r="BC82" t="s">
        <v>420</v>
      </c>
      <c r="BD82">
        <v>0</v>
      </c>
      <c r="BE82">
        <f>IF(BD82&lt;&gt;0, BD82, BB82)</f>
        <v>0</v>
      </c>
      <c r="BF82">
        <f>1-BE82/AT82</f>
        <v>0</v>
      </c>
      <c r="BG82">
        <f>(AT82-AS82)/(AT82-BE82)</f>
        <v>0</v>
      </c>
      <c r="BH82">
        <f>(AN82-AT82)/(AN82-BE82)</f>
        <v>0</v>
      </c>
      <c r="BI82">
        <f>(AT82-AS82)/(AT82-AM82)</f>
        <v>0</v>
      </c>
      <c r="BJ82">
        <f>(AN82-AT82)/(AN82-AM82)</f>
        <v>0</v>
      </c>
      <c r="BK82">
        <f>(BG82*BE82/AS82)</f>
        <v>0</v>
      </c>
      <c r="BL82">
        <f>(1-BK82)</f>
        <v>0</v>
      </c>
      <c r="CU82">
        <f>$B$13*DS82+$C$13*DT82+$F$13*EE82*(1-EH82)</f>
        <v>0</v>
      </c>
      <c r="CV82">
        <f>CU82*CW82</f>
        <v>0</v>
      </c>
      <c r="CW82">
        <f>($B$13*$D$11+$C$13*$D$11+$F$13*((ER82+EJ82)/MAX(ER82+EJ82+ES82, 0.1)*$I$11+ES82/MAX(ER82+EJ82+ES82, 0.1)*$J$11))/($B$13+$C$13+$F$13)</f>
        <v>0</v>
      </c>
      <c r="CX82">
        <f>($B$13*$K$11+$C$13*$K$11+$F$13*((ER82+EJ82)/MAX(ER82+EJ82+ES82, 0.1)*$P$11+ES82/MAX(ER82+EJ82+ES82, 0.1)*$Q$11))/($B$13+$C$13+$F$13)</f>
        <v>0</v>
      </c>
      <c r="CY82">
        <v>2.44</v>
      </c>
      <c r="CZ82">
        <v>0.5</v>
      </c>
      <c r="DA82" t="s">
        <v>421</v>
      </c>
      <c r="DB82">
        <v>2</v>
      </c>
      <c r="DC82">
        <v>1761010030.833333</v>
      </c>
      <c r="DD82">
        <v>420.3938888888889</v>
      </c>
      <c r="DE82">
        <v>419.9948148148148</v>
      </c>
      <c r="DF82">
        <v>23.6279</v>
      </c>
      <c r="DG82">
        <v>23.81633703703704</v>
      </c>
      <c r="DH82">
        <v>420.3316666666666</v>
      </c>
      <c r="DI82">
        <v>23.43348888888888</v>
      </c>
      <c r="DJ82">
        <v>500.0224444444444</v>
      </c>
      <c r="DK82">
        <v>90.46582592592593</v>
      </c>
      <c r="DL82">
        <v>0.03496055925925926</v>
      </c>
      <c r="DM82">
        <v>30.0368</v>
      </c>
      <c r="DN82">
        <v>30.12961111111111</v>
      </c>
      <c r="DO82">
        <v>999.9000000000001</v>
      </c>
      <c r="DP82">
        <v>0</v>
      </c>
      <c r="DQ82">
        <v>0</v>
      </c>
      <c r="DR82">
        <v>10005.02444444445</v>
      </c>
      <c r="DS82">
        <v>0</v>
      </c>
      <c r="DT82">
        <v>0.242856</v>
      </c>
      <c r="DU82">
        <v>0.3992094814814816</v>
      </c>
      <c r="DV82">
        <v>430.5672592592592</v>
      </c>
      <c r="DW82">
        <v>430.2414074074074</v>
      </c>
      <c r="DX82">
        <v>-0.1884454185185185</v>
      </c>
      <c r="DY82">
        <v>419.9948148148148</v>
      </c>
      <c r="DZ82">
        <v>23.81633703703704</v>
      </c>
      <c r="EA82">
        <v>2.137515555555555</v>
      </c>
      <c r="EB82">
        <v>2.154565555555556</v>
      </c>
      <c r="EC82">
        <v>18.50151481481481</v>
      </c>
      <c r="ED82">
        <v>18.6283</v>
      </c>
      <c r="EE82">
        <v>0.005000780000000001</v>
      </c>
      <c r="EF82">
        <v>0</v>
      </c>
      <c r="EG82">
        <v>0</v>
      </c>
      <c r="EH82">
        <v>0</v>
      </c>
      <c r="EI82">
        <v>244.0296296296296</v>
      </c>
      <c r="EJ82">
        <v>0.005000780000000001</v>
      </c>
      <c r="EK82">
        <v>-10.9037037037037</v>
      </c>
      <c r="EL82">
        <v>0.5111111111111112</v>
      </c>
      <c r="EM82">
        <v>35.93955555555555</v>
      </c>
      <c r="EN82">
        <v>40.5784074074074</v>
      </c>
      <c r="EO82">
        <v>39.04144444444444</v>
      </c>
      <c r="EP82">
        <v>41.4048148148148</v>
      </c>
      <c r="EQ82">
        <v>39.20792592592593</v>
      </c>
      <c r="ER82">
        <v>0</v>
      </c>
      <c r="ES82">
        <v>0</v>
      </c>
      <c r="ET82">
        <v>0</v>
      </c>
      <c r="EU82">
        <v>1761010038.1</v>
      </c>
      <c r="EV82">
        <v>0</v>
      </c>
      <c r="EW82">
        <v>245.1</v>
      </c>
      <c r="EX82">
        <v>5.155555850079694</v>
      </c>
      <c r="EY82">
        <v>-11.22735022202723</v>
      </c>
      <c r="EZ82">
        <v>-11.10769230769231</v>
      </c>
      <c r="FA82">
        <v>15</v>
      </c>
      <c r="FB82">
        <v>1761009942</v>
      </c>
      <c r="FC82" t="s">
        <v>553</v>
      </c>
      <c r="FD82">
        <v>1761009942</v>
      </c>
      <c r="FE82">
        <v>1761009941</v>
      </c>
      <c r="FF82">
        <v>3</v>
      </c>
      <c r="FG82">
        <v>-0.181</v>
      </c>
      <c r="FH82">
        <v>-0.003</v>
      </c>
      <c r="FI82">
        <v>0.06</v>
      </c>
      <c r="FJ82">
        <v>0.192</v>
      </c>
      <c r="FK82">
        <v>420</v>
      </c>
      <c r="FL82">
        <v>24</v>
      </c>
      <c r="FM82">
        <v>0.47</v>
      </c>
      <c r="FN82">
        <v>0.07000000000000001</v>
      </c>
      <c r="FO82">
        <v>0.502723625</v>
      </c>
      <c r="FP82">
        <v>-1.26428214258912</v>
      </c>
      <c r="FQ82">
        <v>0.1872556187235362</v>
      </c>
      <c r="FR82">
        <v>0</v>
      </c>
      <c r="FS82">
        <v>245.8794117647059</v>
      </c>
      <c r="FT82">
        <v>-14.55614950460951</v>
      </c>
      <c r="FU82">
        <v>6.399897950094695</v>
      </c>
      <c r="FV82">
        <v>0</v>
      </c>
      <c r="FW82">
        <v>-0.28965084</v>
      </c>
      <c r="FX82">
        <v>2.155858469043153</v>
      </c>
      <c r="FY82">
        <v>0.2147365480083104</v>
      </c>
      <c r="FZ82">
        <v>0</v>
      </c>
      <c r="GA82">
        <v>0</v>
      </c>
      <c r="GB82">
        <v>3</v>
      </c>
      <c r="GC82" t="s">
        <v>423</v>
      </c>
      <c r="GD82">
        <v>3.1098</v>
      </c>
      <c r="GE82">
        <v>2.72654</v>
      </c>
      <c r="GF82">
        <v>0.08811629999999999</v>
      </c>
      <c r="GG82">
        <v>0.0881049</v>
      </c>
      <c r="GH82">
        <v>0.107121</v>
      </c>
      <c r="GI82">
        <v>0.108388</v>
      </c>
      <c r="GJ82">
        <v>23909.8</v>
      </c>
      <c r="GK82">
        <v>21724.8</v>
      </c>
      <c r="GL82">
        <v>26780</v>
      </c>
      <c r="GM82">
        <v>24033.4</v>
      </c>
      <c r="GN82">
        <v>38208.2</v>
      </c>
      <c r="GO82">
        <v>31632.5</v>
      </c>
      <c r="GP82">
        <v>46741.7</v>
      </c>
      <c r="GQ82">
        <v>38019.4</v>
      </c>
      <c r="GR82">
        <v>1.88402</v>
      </c>
      <c r="GS82">
        <v>1.85265</v>
      </c>
      <c r="GT82">
        <v>0.10835</v>
      </c>
      <c r="GU82">
        <v>0</v>
      </c>
      <c r="GV82">
        <v>28.3544</v>
      </c>
      <c r="GW82">
        <v>999.9</v>
      </c>
      <c r="GX82">
        <v>58.1</v>
      </c>
      <c r="GY82">
        <v>30.7</v>
      </c>
      <c r="GZ82">
        <v>28.4837</v>
      </c>
      <c r="HA82">
        <v>61.6</v>
      </c>
      <c r="HB82">
        <v>21.0697</v>
      </c>
      <c r="HC82">
        <v>1</v>
      </c>
      <c r="HD82">
        <v>0.0870224</v>
      </c>
      <c r="HE82">
        <v>-1.30438</v>
      </c>
      <c r="HF82">
        <v>20.3332</v>
      </c>
      <c r="HG82">
        <v>5.22268</v>
      </c>
      <c r="HH82">
        <v>11.98</v>
      </c>
      <c r="HI82">
        <v>4.9655</v>
      </c>
      <c r="HJ82">
        <v>3.276</v>
      </c>
      <c r="HK82">
        <v>9999</v>
      </c>
      <c r="HL82">
        <v>9999</v>
      </c>
      <c r="HM82">
        <v>9999</v>
      </c>
      <c r="HN82">
        <v>999.9</v>
      </c>
      <c r="HO82">
        <v>1.86371</v>
      </c>
      <c r="HP82">
        <v>1.85977</v>
      </c>
      <c r="HQ82">
        <v>1.85806</v>
      </c>
      <c r="HR82">
        <v>1.85944</v>
      </c>
      <c r="HS82">
        <v>1.8596</v>
      </c>
      <c r="HT82">
        <v>1.85806</v>
      </c>
      <c r="HU82">
        <v>1.85715</v>
      </c>
      <c r="HV82">
        <v>1.85211</v>
      </c>
      <c r="HW82">
        <v>0</v>
      </c>
      <c r="HX82">
        <v>0</v>
      </c>
      <c r="HY82">
        <v>0</v>
      </c>
      <c r="HZ82">
        <v>0</v>
      </c>
      <c r="IA82" t="s">
        <v>424</v>
      </c>
      <c r="IB82" t="s">
        <v>425</v>
      </c>
      <c r="IC82" t="s">
        <v>426</v>
      </c>
      <c r="ID82" t="s">
        <v>426</v>
      </c>
      <c r="IE82" t="s">
        <v>426</v>
      </c>
      <c r="IF82" t="s">
        <v>426</v>
      </c>
      <c r="IG82">
        <v>0</v>
      </c>
      <c r="IH82">
        <v>100</v>
      </c>
      <c r="II82">
        <v>100</v>
      </c>
      <c r="IJ82">
        <v>0.062</v>
      </c>
      <c r="IK82">
        <v>0.1946</v>
      </c>
      <c r="IL82">
        <v>-0.7247067883249676</v>
      </c>
      <c r="IM82">
        <v>0.001328113201692861</v>
      </c>
      <c r="IN82">
        <v>1.538283238170363E-06</v>
      </c>
      <c r="IO82">
        <v>-5.795655626708063E-10</v>
      </c>
      <c r="IP82">
        <v>-0.05594745524604438</v>
      </c>
      <c r="IQ82">
        <v>-0.004593102289677449</v>
      </c>
      <c r="IR82">
        <v>0.0008253994458280543</v>
      </c>
      <c r="IS82">
        <v>-7.403632370499484E-06</v>
      </c>
      <c r="IT82">
        <v>2</v>
      </c>
      <c r="IU82">
        <v>1985</v>
      </c>
      <c r="IV82">
        <v>1</v>
      </c>
      <c r="IW82">
        <v>27</v>
      </c>
      <c r="IX82">
        <v>1.6</v>
      </c>
      <c r="IY82">
        <v>1.6</v>
      </c>
      <c r="IZ82">
        <v>1.12427</v>
      </c>
      <c r="JA82">
        <v>2.59155</v>
      </c>
      <c r="JB82">
        <v>1.49658</v>
      </c>
      <c r="JC82">
        <v>2.34497</v>
      </c>
      <c r="JD82">
        <v>1.54907</v>
      </c>
      <c r="JE82">
        <v>2.35352</v>
      </c>
      <c r="JF82">
        <v>33.3111</v>
      </c>
      <c r="JG82">
        <v>15.7431</v>
      </c>
      <c r="JH82">
        <v>18</v>
      </c>
      <c r="JI82">
        <v>483.238</v>
      </c>
      <c r="JJ82">
        <v>492.14</v>
      </c>
      <c r="JK82">
        <v>30.9981</v>
      </c>
      <c r="JL82">
        <v>28.3866</v>
      </c>
      <c r="JM82">
        <v>29.9997</v>
      </c>
      <c r="JN82">
        <v>28.629</v>
      </c>
      <c r="JO82">
        <v>28.6193</v>
      </c>
      <c r="JP82">
        <v>22.6198</v>
      </c>
      <c r="JQ82">
        <v>22.0465</v>
      </c>
      <c r="JR82">
        <v>63.8423</v>
      </c>
      <c r="JS82">
        <v>30.9144</v>
      </c>
      <c r="JT82">
        <v>420</v>
      </c>
      <c r="JU82">
        <v>23.681</v>
      </c>
      <c r="JV82">
        <v>102.215</v>
      </c>
      <c r="JW82">
        <v>91.6923</v>
      </c>
    </row>
    <row r="83" spans="1:283">
      <c r="A83">
        <v>65</v>
      </c>
      <c r="B83">
        <v>1761010041</v>
      </c>
      <c r="C83">
        <v>375</v>
      </c>
      <c r="D83" t="s">
        <v>560</v>
      </c>
      <c r="E83" t="s">
        <v>561</v>
      </c>
      <c r="F83">
        <v>5</v>
      </c>
      <c r="G83" t="s">
        <v>552</v>
      </c>
      <c r="H83">
        <v>1761010032.826923</v>
      </c>
      <c r="I83">
        <f>(J83)/1000</f>
        <v>0</v>
      </c>
      <c r="J83">
        <f>1000*DJ83*AH83*(DF83-DG83)/(100*CY83*(1000-AH83*DF83))</f>
        <v>0</v>
      </c>
      <c r="K83">
        <f>DJ83*AH83*(DE83-DD83*(1000-AH83*DG83)/(1000-AH83*DF83))/(100*CY83)</f>
        <v>0</v>
      </c>
      <c r="L83">
        <f>DD83 - IF(AH83&gt;1, K83*CY83*100.0/(AJ83), 0)</f>
        <v>0</v>
      </c>
      <c r="M83">
        <f>((S83-I83/2)*L83-K83)/(S83+I83/2)</f>
        <v>0</v>
      </c>
      <c r="N83">
        <f>M83*(DK83+DL83)/1000.0</f>
        <v>0</v>
      </c>
      <c r="O83">
        <f>(DD83 - IF(AH83&gt;1, K83*CY83*100.0/(AJ83), 0))*(DK83+DL83)/1000.0</f>
        <v>0</v>
      </c>
      <c r="P83">
        <f>2.0/((1/R83-1/Q83)+SIGN(R83)*SQRT((1/R83-1/Q83)*(1/R83-1/Q83) + 4*CZ83/((CZ83+1)*(CZ83+1))*(2*1/R83*1/Q83-1/Q83*1/Q83)))</f>
        <v>0</v>
      </c>
      <c r="Q83">
        <f>IF(LEFT(DA83,1)&lt;&gt;"0",IF(LEFT(DA83,1)="1",3.0,DB83),$D$5+$E$5*(DR83*DK83/($K$5*1000))+$F$5*(DR83*DK83/($K$5*1000))*MAX(MIN(CY83,$J$5),$I$5)*MAX(MIN(CY83,$J$5),$I$5)+$G$5*MAX(MIN(CY83,$J$5),$I$5)*(DR83*DK83/($K$5*1000))+$H$5*(DR83*DK83/($K$5*1000))*(DR83*DK83/($K$5*1000)))</f>
        <v>0</v>
      </c>
      <c r="R83">
        <f>I83*(1000-(1000*0.61365*exp(17.502*V83/(240.97+V83))/(DK83+DL83)+DF83)/2)/(1000*0.61365*exp(17.502*V83/(240.97+V83))/(DK83+DL83)-DF83)</f>
        <v>0</v>
      </c>
      <c r="S83">
        <f>1/((CZ83+1)/(P83/1.6)+1/(Q83/1.37)) + CZ83/((CZ83+1)/(P83/1.6) + CZ83/(Q83/1.37))</f>
        <v>0</v>
      </c>
      <c r="T83">
        <f>(CU83*CX83)</f>
        <v>0</v>
      </c>
      <c r="U83">
        <f>(DM83+(T83+2*0.95*5.67E-8*(((DM83+$B$9)+273)^4-(DM83+273)^4)-44100*I83)/(1.84*29.3*Q83+8*0.95*5.67E-8*(DM83+273)^3))</f>
        <v>0</v>
      </c>
      <c r="V83">
        <f>($C$9*DN83+$D$9*DO83+$E$9*U83)</f>
        <v>0</v>
      </c>
      <c r="W83">
        <f>0.61365*exp(17.502*V83/(240.97+V83))</f>
        <v>0</v>
      </c>
      <c r="X83">
        <f>(Y83/Z83*100)</f>
        <v>0</v>
      </c>
      <c r="Y83">
        <f>DF83*(DK83+DL83)/1000</f>
        <v>0</v>
      </c>
      <c r="Z83">
        <f>0.61365*exp(17.502*DM83/(240.97+DM83))</f>
        <v>0</v>
      </c>
      <c r="AA83">
        <f>(W83-DF83*(DK83+DL83)/1000)</f>
        <v>0</v>
      </c>
      <c r="AB83">
        <f>(-I83*44100)</f>
        <v>0</v>
      </c>
      <c r="AC83">
        <f>2*29.3*Q83*0.92*(DM83-V83)</f>
        <v>0</v>
      </c>
      <c r="AD83">
        <f>2*0.95*5.67E-8*(((DM83+$B$9)+273)^4-(V83+273)^4)</f>
        <v>0</v>
      </c>
      <c r="AE83">
        <f>T83+AD83+AB83+AC83</f>
        <v>0</v>
      </c>
      <c r="AF83">
        <v>0</v>
      </c>
      <c r="AG83">
        <v>0</v>
      </c>
      <c r="AH83">
        <f>IF(AF83*$H$15&gt;=AJ83,1.0,(AJ83/(AJ83-AF83*$H$15)))</f>
        <v>0</v>
      </c>
      <c r="AI83">
        <f>(AH83-1)*100</f>
        <v>0</v>
      </c>
      <c r="AJ83">
        <f>MAX(0,($B$15+$C$15*DR83)/(1+$D$15*DR83)*DK83/(DM83+273)*$E$15)</f>
        <v>0</v>
      </c>
      <c r="AK83" t="s">
        <v>420</v>
      </c>
      <c r="AL83" t="s">
        <v>420</v>
      </c>
      <c r="AM83">
        <v>0</v>
      </c>
      <c r="AN83">
        <v>0</v>
      </c>
      <c r="AO83">
        <f>1-AM83/AN83</f>
        <v>0</v>
      </c>
      <c r="AP83">
        <v>0</v>
      </c>
      <c r="AQ83" t="s">
        <v>420</v>
      </c>
      <c r="AR83" t="s">
        <v>420</v>
      </c>
      <c r="AS83">
        <v>0</v>
      </c>
      <c r="AT83">
        <v>0</v>
      </c>
      <c r="AU83">
        <f>1-AS83/AT83</f>
        <v>0</v>
      </c>
      <c r="AV83">
        <v>0.5</v>
      </c>
      <c r="AW83">
        <f>CV83</f>
        <v>0</v>
      </c>
      <c r="AX83">
        <f>K83</f>
        <v>0</v>
      </c>
      <c r="AY83">
        <f>AU83*AV83*AW83</f>
        <v>0</v>
      </c>
      <c r="AZ83">
        <f>(AX83-AP83)/AW83</f>
        <v>0</v>
      </c>
      <c r="BA83">
        <f>(AN83-AT83)/AT83</f>
        <v>0</v>
      </c>
      <c r="BB83">
        <f>AM83/(AO83+AM83/AT83)</f>
        <v>0</v>
      </c>
      <c r="BC83" t="s">
        <v>420</v>
      </c>
      <c r="BD83">
        <v>0</v>
      </c>
      <c r="BE83">
        <f>IF(BD83&lt;&gt;0, BD83, BB83)</f>
        <v>0</v>
      </c>
      <c r="BF83">
        <f>1-BE83/AT83</f>
        <v>0</v>
      </c>
      <c r="BG83">
        <f>(AT83-AS83)/(AT83-BE83)</f>
        <v>0</v>
      </c>
      <c r="BH83">
        <f>(AN83-AT83)/(AN83-BE83)</f>
        <v>0</v>
      </c>
      <c r="BI83">
        <f>(AT83-AS83)/(AT83-AM83)</f>
        <v>0</v>
      </c>
      <c r="BJ83">
        <f>(AN83-AT83)/(AN83-AM83)</f>
        <v>0</v>
      </c>
      <c r="BK83">
        <f>(BG83*BE83/AS83)</f>
        <v>0</v>
      </c>
      <c r="BL83">
        <f>(1-BK83)</f>
        <v>0</v>
      </c>
      <c r="CU83">
        <f>$B$13*DS83+$C$13*DT83+$F$13*EE83*(1-EH83)</f>
        <v>0</v>
      </c>
      <c r="CV83">
        <f>CU83*CW83</f>
        <v>0</v>
      </c>
      <c r="CW83">
        <f>($B$13*$D$11+$C$13*$D$11+$F$13*((ER83+EJ83)/MAX(ER83+EJ83+ES83, 0.1)*$I$11+ES83/MAX(ER83+EJ83+ES83, 0.1)*$J$11))/($B$13+$C$13+$F$13)</f>
        <v>0</v>
      </c>
      <c r="CX83">
        <f>($B$13*$K$11+$C$13*$K$11+$F$13*((ER83+EJ83)/MAX(ER83+EJ83+ES83, 0.1)*$P$11+ES83/MAX(ER83+EJ83+ES83, 0.1)*$Q$11))/($B$13+$C$13+$F$13)</f>
        <v>0</v>
      </c>
      <c r="CY83">
        <v>2.44</v>
      </c>
      <c r="CZ83">
        <v>0.5</v>
      </c>
      <c r="DA83" t="s">
        <v>421</v>
      </c>
      <c r="DB83">
        <v>2</v>
      </c>
      <c r="DC83">
        <v>1761010032.826923</v>
      </c>
      <c r="DD83">
        <v>420.3989615384615</v>
      </c>
      <c r="DE83">
        <v>420.0021923076924</v>
      </c>
      <c r="DF83">
        <v>23.6437</v>
      </c>
      <c r="DG83">
        <v>23.77856153846155</v>
      </c>
      <c r="DH83">
        <v>420.3366923076923</v>
      </c>
      <c r="DI83">
        <v>23.44894615384615</v>
      </c>
      <c r="DJ83">
        <v>500.0047307692308</v>
      </c>
      <c r="DK83">
        <v>90.46341153846154</v>
      </c>
      <c r="DL83">
        <v>0.03498645</v>
      </c>
      <c r="DM83">
        <v>30.03624615384615</v>
      </c>
      <c r="DN83">
        <v>30.13034615384615</v>
      </c>
      <c r="DO83">
        <v>999.9000000000001</v>
      </c>
      <c r="DP83">
        <v>0</v>
      </c>
      <c r="DQ83">
        <v>0</v>
      </c>
      <c r="DR83">
        <v>10003.46384615385</v>
      </c>
      <c r="DS83">
        <v>0</v>
      </c>
      <c r="DT83">
        <v>0.242856</v>
      </c>
      <c r="DU83">
        <v>0.3968411923076923</v>
      </c>
      <c r="DV83">
        <v>430.5793846153846</v>
      </c>
      <c r="DW83">
        <v>430.2323076923077</v>
      </c>
      <c r="DX83">
        <v>-0.1348656346153846</v>
      </c>
      <c r="DY83">
        <v>420.0021923076924</v>
      </c>
      <c r="DZ83">
        <v>23.77856153846155</v>
      </c>
      <c r="EA83">
        <v>2.138888076923077</v>
      </c>
      <c r="EB83">
        <v>2.151090384615385</v>
      </c>
      <c r="EC83">
        <v>18.51178076923077</v>
      </c>
      <c r="ED83">
        <v>18.60255384615385</v>
      </c>
      <c r="EE83">
        <v>0.005000780000000001</v>
      </c>
      <c r="EF83">
        <v>0</v>
      </c>
      <c r="EG83">
        <v>0</v>
      </c>
      <c r="EH83">
        <v>0</v>
      </c>
      <c r="EI83">
        <v>245.0038461538461</v>
      </c>
      <c r="EJ83">
        <v>0.005000780000000001</v>
      </c>
      <c r="EK83">
        <v>-10.54615384615385</v>
      </c>
      <c r="EL83">
        <v>0.5884615384615385</v>
      </c>
      <c r="EM83">
        <v>35.93730769230769</v>
      </c>
      <c r="EN83">
        <v>40.59823076923077</v>
      </c>
      <c r="EO83">
        <v>38.97096153846154</v>
      </c>
      <c r="EP83">
        <v>41.43484615384615</v>
      </c>
      <c r="EQ83">
        <v>39.20396153846154</v>
      </c>
      <c r="ER83">
        <v>0</v>
      </c>
      <c r="ES83">
        <v>0</v>
      </c>
      <c r="ET83">
        <v>0</v>
      </c>
      <c r="EU83">
        <v>1761010039.9</v>
      </c>
      <c r="EV83">
        <v>0</v>
      </c>
      <c r="EW83">
        <v>245.576</v>
      </c>
      <c r="EX83">
        <v>3.069231044729142</v>
      </c>
      <c r="EY83">
        <v>-11.03846147293171</v>
      </c>
      <c r="EZ83">
        <v>-10.852</v>
      </c>
      <c r="FA83">
        <v>15</v>
      </c>
      <c r="FB83">
        <v>1761009942</v>
      </c>
      <c r="FC83" t="s">
        <v>553</v>
      </c>
      <c r="FD83">
        <v>1761009942</v>
      </c>
      <c r="FE83">
        <v>1761009941</v>
      </c>
      <c r="FF83">
        <v>3</v>
      </c>
      <c r="FG83">
        <v>-0.181</v>
      </c>
      <c r="FH83">
        <v>-0.003</v>
      </c>
      <c r="FI83">
        <v>0.06</v>
      </c>
      <c r="FJ83">
        <v>0.192</v>
      </c>
      <c r="FK83">
        <v>420</v>
      </c>
      <c r="FL83">
        <v>24</v>
      </c>
      <c r="FM83">
        <v>0.47</v>
      </c>
      <c r="FN83">
        <v>0.07000000000000001</v>
      </c>
      <c r="FO83">
        <v>0.4531428048780488</v>
      </c>
      <c r="FP83">
        <v>-0.5435713588850167</v>
      </c>
      <c r="FQ83">
        <v>0.1258191309386496</v>
      </c>
      <c r="FR83">
        <v>0</v>
      </c>
      <c r="FS83">
        <v>245.7</v>
      </c>
      <c r="FT83">
        <v>-5.619556694380858</v>
      </c>
      <c r="FU83">
        <v>6.090832069111546</v>
      </c>
      <c r="FV83">
        <v>0</v>
      </c>
      <c r="FW83">
        <v>-0.230492187804878</v>
      </c>
      <c r="FX83">
        <v>1.800668299651569</v>
      </c>
      <c r="FY83">
        <v>0.1922603171449206</v>
      </c>
      <c r="FZ83">
        <v>0</v>
      </c>
      <c r="GA83">
        <v>0</v>
      </c>
      <c r="GB83">
        <v>3</v>
      </c>
      <c r="GC83" t="s">
        <v>423</v>
      </c>
      <c r="GD83">
        <v>3.10977</v>
      </c>
      <c r="GE83">
        <v>2.72648</v>
      </c>
      <c r="GF83">
        <v>0.0881152</v>
      </c>
      <c r="GG83">
        <v>0.08810900000000001</v>
      </c>
      <c r="GH83">
        <v>0.107107</v>
      </c>
      <c r="GI83">
        <v>0.108379</v>
      </c>
      <c r="GJ83">
        <v>23909.8</v>
      </c>
      <c r="GK83">
        <v>21724.7</v>
      </c>
      <c r="GL83">
        <v>26780</v>
      </c>
      <c r="GM83">
        <v>24033.3</v>
      </c>
      <c r="GN83">
        <v>38208.7</v>
      </c>
      <c r="GO83">
        <v>31632.8</v>
      </c>
      <c r="GP83">
        <v>46741.6</v>
      </c>
      <c r="GQ83">
        <v>38019.3</v>
      </c>
      <c r="GR83">
        <v>1.88402</v>
      </c>
      <c r="GS83">
        <v>1.8525</v>
      </c>
      <c r="GT83">
        <v>0.107989</v>
      </c>
      <c r="GU83">
        <v>0</v>
      </c>
      <c r="GV83">
        <v>28.3579</v>
      </c>
      <c r="GW83">
        <v>999.9</v>
      </c>
      <c r="GX83">
        <v>58.1</v>
      </c>
      <c r="GY83">
        <v>30.7</v>
      </c>
      <c r="GZ83">
        <v>28.486</v>
      </c>
      <c r="HA83">
        <v>61.4</v>
      </c>
      <c r="HB83">
        <v>21.0377</v>
      </c>
      <c r="HC83">
        <v>1</v>
      </c>
      <c r="HD83">
        <v>0.08701730000000001</v>
      </c>
      <c r="HE83">
        <v>-1.25363</v>
      </c>
      <c r="HF83">
        <v>20.3333</v>
      </c>
      <c r="HG83">
        <v>5.22268</v>
      </c>
      <c r="HH83">
        <v>11.98</v>
      </c>
      <c r="HI83">
        <v>4.96565</v>
      </c>
      <c r="HJ83">
        <v>3.276</v>
      </c>
      <c r="HK83">
        <v>9999</v>
      </c>
      <c r="HL83">
        <v>9999</v>
      </c>
      <c r="HM83">
        <v>9999</v>
      </c>
      <c r="HN83">
        <v>999.9</v>
      </c>
      <c r="HO83">
        <v>1.8637</v>
      </c>
      <c r="HP83">
        <v>1.85975</v>
      </c>
      <c r="HQ83">
        <v>1.85806</v>
      </c>
      <c r="HR83">
        <v>1.85944</v>
      </c>
      <c r="HS83">
        <v>1.85959</v>
      </c>
      <c r="HT83">
        <v>1.85806</v>
      </c>
      <c r="HU83">
        <v>1.85715</v>
      </c>
      <c r="HV83">
        <v>1.85211</v>
      </c>
      <c r="HW83">
        <v>0</v>
      </c>
      <c r="HX83">
        <v>0</v>
      </c>
      <c r="HY83">
        <v>0</v>
      </c>
      <c r="HZ83">
        <v>0</v>
      </c>
      <c r="IA83" t="s">
        <v>424</v>
      </c>
      <c r="IB83" t="s">
        <v>425</v>
      </c>
      <c r="IC83" t="s">
        <v>426</v>
      </c>
      <c r="ID83" t="s">
        <v>426</v>
      </c>
      <c r="IE83" t="s">
        <v>426</v>
      </c>
      <c r="IF83" t="s">
        <v>426</v>
      </c>
      <c r="IG83">
        <v>0</v>
      </c>
      <c r="IH83">
        <v>100</v>
      </c>
      <c r="II83">
        <v>100</v>
      </c>
      <c r="IJ83">
        <v>0.062</v>
      </c>
      <c r="IK83">
        <v>0.1946</v>
      </c>
      <c r="IL83">
        <v>-0.7247067883249676</v>
      </c>
      <c r="IM83">
        <v>0.001328113201692861</v>
      </c>
      <c r="IN83">
        <v>1.538283238170363E-06</v>
      </c>
      <c r="IO83">
        <v>-5.795655626708063E-10</v>
      </c>
      <c r="IP83">
        <v>-0.05594745524604438</v>
      </c>
      <c r="IQ83">
        <v>-0.004593102289677449</v>
      </c>
      <c r="IR83">
        <v>0.0008253994458280543</v>
      </c>
      <c r="IS83">
        <v>-7.403632370499484E-06</v>
      </c>
      <c r="IT83">
        <v>2</v>
      </c>
      <c r="IU83">
        <v>1985</v>
      </c>
      <c r="IV83">
        <v>1</v>
      </c>
      <c r="IW83">
        <v>27</v>
      </c>
      <c r="IX83">
        <v>1.6</v>
      </c>
      <c r="IY83">
        <v>1.7</v>
      </c>
      <c r="IZ83">
        <v>1.12549</v>
      </c>
      <c r="JA83">
        <v>2.58301</v>
      </c>
      <c r="JB83">
        <v>1.49658</v>
      </c>
      <c r="JC83">
        <v>2.34497</v>
      </c>
      <c r="JD83">
        <v>1.54907</v>
      </c>
      <c r="JE83">
        <v>2.42676</v>
      </c>
      <c r="JF83">
        <v>33.2887</v>
      </c>
      <c r="JG83">
        <v>15.7519</v>
      </c>
      <c r="JH83">
        <v>18</v>
      </c>
      <c r="JI83">
        <v>483.228</v>
      </c>
      <c r="JJ83">
        <v>492.031</v>
      </c>
      <c r="JK83">
        <v>30.9602</v>
      </c>
      <c r="JL83">
        <v>28.3854</v>
      </c>
      <c r="JM83">
        <v>29.9998</v>
      </c>
      <c r="JN83">
        <v>28.6278</v>
      </c>
      <c r="JO83">
        <v>28.618</v>
      </c>
      <c r="JP83">
        <v>22.6181</v>
      </c>
      <c r="JQ83">
        <v>22.0465</v>
      </c>
      <c r="JR83">
        <v>63.8423</v>
      </c>
      <c r="JS83">
        <v>30.9144</v>
      </c>
      <c r="JT83">
        <v>420</v>
      </c>
      <c r="JU83">
        <v>23.6819</v>
      </c>
      <c r="JV83">
        <v>102.214</v>
      </c>
      <c r="JW83">
        <v>91.6922</v>
      </c>
    </row>
    <row r="84" spans="1:283">
      <c r="A84">
        <v>66</v>
      </c>
      <c r="B84">
        <v>1761010043</v>
      </c>
      <c r="C84">
        <v>377</v>
      </c>
      <c r="D84" t="s">
        <v>562</v>
      </c>
      <c r="E84" t="s">
        <v>563</v>
      </c>
      <c r="F84">
        <v>5</v>
      </c>
      <c r="G84" t="s">
        <v>552</v>
      </c>
      <c r="H84">
        <v>1761010034.9</v>
      </c>
      <c r="I84">
        <f>(J84)/1000</f>
        <v>0</v>
      </c>
      <c r="J84">
        <f>1000*DJ84*AH84*(DF84-DG84)/(100*CY84*(1000-AH84*DF84))</f>
        <v>0</v>
      </c>
      <c r="K84">
        <f>DJ84*AH84*(DE84-DD84*(1000-AH84*DG84)/(1000-AH84*DF84))/(100*CY84)</f>
        <v>0</v>
      </c>
      <c r="L84">
        <f>DD84 - IF(AH84&gt;1, K84*CY84*100.0/(AJ84), 0)</f>
        <v>0</v>
      </c>
      <c r="M84">
        <f>((S84-I84/2)*L84-K84)/(S84+I84/2)</f>
        <v>0</v>
      </c>
      <c r="N84">
        <f>M84*(DK84+DL84)/1000.0</f>
        <v>0</v>
      </c>
      <c r="O84">
        <f>(DD84 - IF(AH84&gt;1, K84*CY84*100.0/(AJ84), 0))*(DK84+DL84)/1000.0</f>
        <v>0</v>
      </c>
      <c r="P84">
        <f>2.0/((1/R84-1/Q84)+SIGN(R84)*SQRT((1/R84-1/Q84)*(1/R84-1/Q84) + 4*CZ84/((CZ84+1)*(CZ84+1))*(2*1/R84*1/Q84-1/Q84*1/Q84)))</f>
        <v>0</v>
      </c>
      <c r="Q84">
        <f>IF(LEFT(DA84,1)&lt;&gt;"0",IF(LEFT(DA84,1)="1",3.0,DB84),$D$5+$E$5*(DR84*DK84/($K$5*1000))+$F$5*(DR84*DK84/($K$5*1000))*MAX(MIN(CY84,$J$5),$I$5)*MAX(MIN(CY84,$J$5),$I$5)+$G$5*MAX(MIN(CY84,$J$5),$I$5)*(DR84*DK84/($K$5*1000))+$H$5*(DR84*DK84/($K$5*1000))*(DR84*DK84/($K$5*1000)))</f>
        <v>0</v>
      </c>
      <c r="R84">
        <f>I84*(1000-(1000*0.61365*exp(17.502*V84/(240.97+V84))/(DK84+DL84)+DF84)/2)/(1000*0.61365*exp(17.502*V84/(240.97+V84))/(DK84+DL84)-DF84)</f>
        <v>0</v>
      </c>
      <c r="S84">
        <f>1/((CZ84+1)/(P84/1.6)+1/(Q84/1.37)) + CZ84/((CZ84+1)/(P84/1.6) + CZ84/(Q84/1.37))</f>
        <v>0</v>
      </c>
      <c r="T84">
        <f>(CU84*CX84)</f>
        <v>0</v>
      </c>
      <c r="U84">
        <f>(DM84+(T84+2*0.95*5.67E-8*(((DM84+$B$9)+273)^4-(DM84+273)^4)-44100*I84)/(1.84*29.3*Q84+8*0.95*5.67E-8*(DM84+273)^3))</f>
        <v>0</v>
      </c>
      <c r="V84">
        <f>($C$9*DN84+$D$9*DO84+$E$9*U84)</f>
        <v>0</v>
      </c>
      <c r="W84">
        <f>0.61365*exp(17.502*V84/(240.97+V84))</f>
        <v>0</v>
      </c>
      <c r="X84">
        <f>(Y84/Z84*100)</f>
        <v>0</v>
      </c>
      <c r="Y84">
        <f>DF84*(DK84+DL84)/1000</f>
        <v>0</v>
      </c>
      <c r="Z84">
        <f>0.61365*exp(17.502*DM84/(240.97+DM84))</f>
        <v>0</v>
      </c>
      <c r="AA84">
        <f>(W84-DF84*(DK84+DL84)/1000)</f>
        <v>0</v>
      </c>
      <c r="AB84">
        <f>(-I84*44100)</f>
        <v>0</v>
      </c>
      <c r="AC84">
        <f>2*29.3*Q84*0.92*(DM84-V84)</f>
        <v>0</v>
      </c>
      <c r="AD84">
        <f>2*0.95*5.67E-8*(((DM84+$B$9)+273)^4-(V84+273)^4)</f>
        <v>0</v>
      </c>
      <c r="AE84">
        <f>T84+AD84+AB84+AC84</f>
        <v>0</v>
      </c>
      <c r="AF84">
        <v>0</v>
      </c>
      <c r="AG84">
        <v>0</v>
      </c>
      <c r="AH84">
        <f>IF(AF84*$H$15&gt;=AJ84,1.0,(AJ84/(AJ84-AF84*$H$15)))</f>
        <v>0</v>
      </c>
      <c r="AI84">
        <f>(AH84-1)*100</f>
        <v>0</v>
      </c>
      <c r="AJ84">
        <f>MAX(0,($B$15+$C$15*DR84)/(1+$D$15*DR84)*DK84/(DM84+273)*$E$15)</f>
        <v>0</v>
      </c>
      <c r="AK84" t="s">
        <v>420</v>
      </c>
      <c r="AL84" t="s">
        <v>420</v>
      </c>
      <c r="AM84">
        <v>0</v>
      </c>
      <c r="AN84">
        <v>0</v>
      </c>
      <c r="AO84">
        <f>1-AM84/AN84</f>
        <v>0</v>
      </c>
      <c r="AP84">
        <v>0</v>
      </c>
      <c r="AQ84" t="s">
        <v>420</v>
      </c>
      <c r="AR84" t="s">
        <v>420</v>
      </c>
      <c r="AS84">
        <v>0</v>
      </c>
      <c r="AT84">
        <v>0</v>
      </c>
      <c r="AU84">
        <f>1-AS84/AT84</f>
        <v>0</v>
      </c>
      <c r="AV84">
        <v>0.5</v>
      </c>
      <c r="AW84">
        <f>CV84</f>
        <v>0</v>
      </c>
      <c r="AX84">
        <f>K84</f>
        <v>0</v>
      </c>
      <c r="AY84">
        <f>AU84*AV84*AW84</f>
        <v>0</v>
      </c>
      <c r="AZ84">
        <f>(AX84-AP84)/AW84</f>
        <v>0</v>
      </c>
      <c r="BA84">
        <f>(AN84-AT84)/AT84</f>
        <v>0</v>
      </c>
      <c r="BB84">
        <f>AM84/(AO84+AM84/AT84)</f>
        <v>0</v>
      </c>
      <c r="BC84" t="s">
        <v>420</v>
      </c>
      <c r="BD84">
        <v>0</v>
      </c>
      <c r="BE84">
        <f>IF(BD84&lt;&gt;0, BD84, BB84)</f>
        <v>0</v>
      </c>
      <c r="BF84">
        <f>1-BE84/AT84</f>
        <v>0</v>
      </c>
      <c r="BG84">
        <f>(AT84-AS84)/(AT84-BE84)</f>
        <v>0</v>
      </c>
      <c r="BH84">
        <f>(AN84-AT84)/(AN84-BE84)</f>
        <v>0</v>
      </c>
      <c r="BI84">
        <f>(AT84-AS84)/(AT84-AM84)</f>
        <v>0</v>
      </c>
      <c r="BJ84">
        <f>(AN84-AT84)/(AN84-AM84)</f>
        <v>0</v>
      </c>
      <c r="BK84">
        <f>(BG84*BE84/AS84)</f>
        <v>0</v>
      </c>
      <c r="BL84">
        <f>(1-BK84)</f>
        <v>0</v>
      </c>
      <c r="CU84">
        <f>$B$13*DS84+$C$13*DT84+$F$13*EE84*(1-EH84)</f>
        <v>0</v>
      </c>
      <c r="CV84">
        <f>CU84*CW84</f>
        <v>0</v>
      </c>
      <c r="CW84">
        <f>($B$13*$D$11+$C$13*$D$11+$F$13*((ER84+EJ84)/MAX(ER84+EJ84+ES84, 0.1)*$I$11+ES84/MAX(ER84+EJ84+ES84, 0.1)*$J$11))/($B$13+$C$13+$F$13)</f>
        <v>0</v>
      </c>
      <c r="CX84">
        <f>($B$13*$K$11+$C$13*$K$11+$F$13*((ER84+EJ84)/MAX(ER84+EJ84+ES84, 0.1)*$P$11+ES84/MAX(ER84+EJ84+ES84, 0.1)*$Q$11))/($B$13+$C$13+$F$13)</f>
        <v>0</v>
      </c>
      <c r="CY84">
        <v>2.44</v>
      </c>
      <c r="CZ84">
        <v>0.5</v>
      </c>
      <c r="DA84" t="s">
        <v>421</v>
      </c>
      <c r="DB84">
        <v>2</v>
      </c>
      <c r="DC84">
        <v>1761010034.9</v>
      </c>
      <c r="DD84">
        <v>420.40248</v>
      </c>
      <c r="DE84">
        <v>419.99724</v>
      </c>
      <c r="DF84">
        <v>23.649024</v>
      </c>
      <c r="DG84">
        <v>23.746356</v>
      </c>
      <c r="DH84">
        <v>420.34028</v>
      </c>
      <c r="DI84">
        <v>23.454164</v>
      </c>
      <c r="DJ84">
        <v>500.0077600000001</v>
      </c>
      <c r="DK84">
        <v>90.46066399999999</v>
      </c>
      <c r="DL84">
        <v>0.034975872</v>
      </c>
      <c r="DM84">
        <v>30.03527200000001</v>
      </c>
      <c r="DN84">
        <v>30.12833999999999</v>
      </c>
      <c r="DO84">
        <v>999.9</v>
      </c>
      <c r="DP84">
        <v>0</v>
      </c>
      <c r="DQ84">
        <v>0</v>
      </c>
      <c r="DR84">
        <v>10002.1768</v>
      </c>
      <c r="DS84">
        <v>0</v>
      </c>
      <c r="DT84">
        <v>0.242856</v>
      </c>
      <c r="DU84">
        <v>0.40536744</v>
      </c>
      <c r="DV84">
        <v>430.58536</v>
      </c>
      <c r="DW84">
        <v>430.21296</v>
      </c>
      <c r="DX84">
        <v>-0.09733420799999999</v>
      </c>
      <c r="DY84">
        <v>419.99724</v>
      </c>
      <c r="DZ84">
        <v>23.746356</v>
      </c>
      <c r="EA84">
        <v>2.1393056</v>
      </c>
      <c r="EB84">
        <v>2.1481116</v>
      </c>
      <c r="EC84">
        <v>18.5149</v>
      </c>
      <c r="ED84">
        <v>18.580464</v>
      </c>
      <c r="EE84">
        <v>0.00500078</v>
      </c>
      <c r="EF84">
        <v>0</v>
      </c>
      <c r="EG84">
        <v>0</v>
      </c>
      <c r="EH84">
        <v>0</v>
      </c>
      <c r="EI84">
        <v>244.688</v>
      </c>
      <c r="EJ84">
        <v>0.00500078</v>
      </c>
      <c r="EK84">
        <v>-10.396</v>
      </c>
      <c r="EL84">
        <v>0.672</v>
      </c>
      <c r="EM84">
        <v>35.94479999999999</v>
      </c>
      <c r="EN84">
        <v>40.61468</v>
      </c>
      <c r="EO84">
        <v>38.9948</v>
      </c>
      <c r="EP84">
        <v>41.46472</v>
      </c>
      <c r="EQ84">
        <v>39.2122</v>
      </c>
      <c r="ER84">
        <v>0</v>
      </c>
      <c r="ES84">
        <v>0</v>
      </c>
      <c r="ET84">
        <v>0</v>
      </c>
      <c r="EU84">
        <v>1761010041.7</v>
      </c>
      <c r="EV84">
        <v>0</v>
      </c>
      <c r="EW84">
        <v>245.4</v>
      </c>
      <c r="EX84">
        <v>-0.1299143056653002</v>
      </c>
      <c r="EY84">
        <v>-7.230769197851409</v>
      </c>
      <c r="EZ84">
        <v>-10.36538461538462</v>
      </c>
      <c r="FA84">
        <v>15</v>
      </c>
      <c r="FB84">
        <v>1761009942</v>
      </c>
      <c r="FC84" t="s">
        <v>553</v>
      </c>
      <c r="FD84">
        <v>1761009942</v>
      </c>
      <c r="FE84">
        <v>1761009941</v>
      </c>
      <c r="FF84">
        <v>3</v>
      </c>
      <c r="FG84">
        <v>-0.181</v>
      </c>
      <c r="FH84">
        <v>-0.003</v>
      </c>
      <c r="FI84">
        <v>0.06</v>
      </c>
      <c r="FJ84">
        <v>0.192</v>
      </c>
      <c r="FK84">
        <v>420</v>
      </c>
      <c r="FL84">
        <v>24</v>
      </c>
      <c r="FM84">
        <v>0.47</v>
      </c>
      <c r="FN84">
        <v>0.07000000000000001</v>
      </c>
      <c r="FO84">
        <v>0.41741785</v>
      </c>
      <c r="FP84">
        <v>-0.04505867166979479</v>
      </c>
      <c r="FQ84">
        <v>0.07332712588004182</v>
      </c>
      <c r="FR84">
        <v>1</v>
      </c>
      <c r="FS84">
        <v>245.5617647058823</v>
      </c>
      <c r="FT84">
        <v>2.550038451250145</v>
      </c>
      <c r="FU84">
        <v>6.024753580798351</v>
      </c>
      <c r="FV84">
        <v>0</v>
      </c>
      <c r="FW84">
        <v>-0.18367601</v>
      </c>
      <c r="FX84">
        <v>1.452384576360226</v>
      </c>
      <c r="FY84">
        <v>0.1600028797111692</v>
      </c>
      <c r="FZ84">
        <v>0</v>
      </c>
      <c r="GA84">
        <v>1</v>
      </c>
      <c r="GB84">
        <v>3</v>
      </c>
      <c r="GC84" t="s">
        <v>459</v>
      </c>
      <c r="GD84">
        <v>3.10966</v>
      </c>
      <c r="GE84">
        <v>2.7264</v>
      </c>
      <c r="GF84">
        <v>0.0881135</v>
      </c>
      <c r="GG84">
        <v>0.0881083</v>
      </c>
      <c r="GH84">
        <v>0.107095</v>
      </c>
      <c r="GI84">
        <v>0.108376</v>
      </c>
      <c r="GJ84">
        <v>23909.8</v>
      </c>
      <c r="GK84">
        <v>21724.6</v>
      </c>
      <c r="GL84">
        <v>26780</v>
      </c>
      <c r="GM84">
        <v>24033.3</v>
      </c>
      <c r="GN84">
        <v>38209.3</v>
      </c>
      <c r="GO84">
        <v>31632.8</v>
      </c>
      <c r="GP84">
        <v>46741.7</v>
      </c>
      <c r="GQ84">
        <v>38019.2</v>
      </c>
      <c r="GR84">
        <v>1.88433</v>
      </c>
      <c r="GS84">
        <v>1.8524</v>
      </c>
      <c r="GT84">
        <v>0.107825</v>
      </c>
      <c r="GU84">
        <v>0</v>
      </c>
      <c r="GV84">
        <v>28.361</v>
      </c>
      <c r="GW84">
        <v>999.9</v>
      </c>
      <c r="GX84">
        <v>58.1</v>
      </c>
      <c r="GY84">
        <v>30.7</v>
      </c>
      <c r="GZ84">
        <v>28.4829</v>
      </c>
      <c r="HA84">
        <v>61.47</v>
      </c>
      <c r="HB84">
        <v>21.1418</v>
      </c>
      <c r="HC84">
        <v>1</v>
      </c>
      <c r="HD84">
        <v>0.0868013</v>
      </c>
      <c r="HE84">
        <v>-1.18969</v>
      </c>
      <c r="HF84">
        <v>20.3338</v>
      </c>
      <c r="HG84">
        <v>5.22268</v>
      </c>
      <c r="HH84">
        <v>11.98</v>
      </c>
      <c r="HI84">
        <v>4.9656</v>
      </c>
      <c r="HJ84">
        <v>3.276</v>
      </c>
      <c r="HK84">
        <v>9999</v>
      </c>
      <c r="HL84">
        <v>9999</v>
      </c>
      <c r="HM84">
        <v>9999</v>
      </c>
      <c r="HN84">
        <v>999.9</v>
      </c>
      <c r="HO84">
        <v>1.8637</v>
      </c>
      <c r="HP84">
        <v>1.85975</v>
      </c>
      <c r="HQ84">
        <v>1.85806</v>
      </c>
      <c r="HR84">
        <v>1.85944</v>
      </c>
      <c r="HS84">
        <v>1.85959</v>
      </c>
      <c r="HT84">
        <v>1.85806</v>
      </c>
      <c r="HU84">
        <v>1.85715</v>
      </c>
      <c r="HV84">
        <v>1.85211</v>
      </c>
      <c r="HW84">
        <v>0</v>
      </c>
      <c r="HX84">
        <v>0</v>
      </c>
      <c r="HY84">
        <v>0</v>
      </c>
      <c r="HZ84">
        <v>0</v>
      </c>
      <c r="IA84" t="s">
        <v>424</v>
      </c>
      <c r="IB84" t="s">
        <v>425</v>
      </c>
      <c r="IC84" t="s">
        <v>426</v>
      </c>
      <c r="ID84" t="s">
        <v>426</v>
      </c>
      <c r="IE84" t="s">
        <v>426</v>
      </c>
      <c r="IF84" t="s">
        <v>426</v>
      </c>
      <c r="IG84">
        <v>0</v>
      </c>
      <c r="IH84">
        <v>100</v>
      </c>
      <c r="II84">
        <v>100</v>
      </c>
      <c r="IJ84">
        <v>0.062</v>
      </c>
      <c r="IK84">
        <v>0.1945</v>
      </c>
      <c r="IL84">
        <v>-0.7247067883249676</v>
      </c>
      <c r="IM84">
        <v>0.001328113201692861</v>
      </c>
      <c r="IN84">
        <v>1.538283238170363E-06</v>
      </c>
      <c r="IO84">
        <v>-5.795655626708063E-10</v>
      </c>
      <c r="IP84">
        <v>-0.05594745524604438</v>
      </c>
      <c r="IQ84">
        <v>-0.004593102289677449</v>
      </c>
      <c r="IR84">
        <v>0.0008253994458280543</v>
      </c>
      <c r="IS84">
        <v>-7.403632370499484E-06</v>
      </c>
      <c r="IT84">
        <v>2</v>
      </c>
      <c r="IU84">
        <v>1985</v>
      </c>
      <c r="IV84">
        <v>1</v>
      </c>
      <c r="IW84">
        <v>27</v>
      </c>
      <c r="IX84">
        <v>1.7</v>
      </c>
      <c r="IY84">
        <v>1.7</v>
      </c>
      <c r="IZ84">
        <v>1.12549</v>
      </c>
      <c r="JA84">
        <v>2.59033</v>
      </c>
      <c r="JB84">
        <v>1.49658</v>
      </c>
      <c r="JC84">
        <v>2.34497</v>
      </c>
      <c r="JD84">
        <v>1.54907</v>
      </c>
      <c r="JE84">
        <v>2.40356</v>
      </c>
      <c r="JF84">
        <v>33.3111</v>
      </c>
      <c r="JG84">
        <v>15.7431</v>
      </c>
      <c r="JH84">
        <v>18</v>
      </c>
      <c r="JI84">
        <v>483.393</v>
      </c>
      <c r="JJ84">
        <v>491.955</v>
      </c>
      <c r="JK84">
        <v>30.916</v>
      </c>
      <c r="JL84">
        <v>28.3842</v>
      </c>
      <c r="JM84">
        <v>29.9997</v>
      </c>
      <c r="JN84">
        <v>28.6266</v>
      </c>
      <c r="JO84">
        <v>28.6168</v>
      </c>
      <c r="JP84">
        <v>22.6227</v>
      </c>
      <c r="JQ84">
        <v>22.0465</v>
      </c>
      <c r="JR84">
        <v>63.8423</v>
      </c>
      <c r="JS84">
        <v>30.9144</v>
      </c>
      <c r="JT84">
        <v>420</v>
      </c>
      <c r="JU84">
        <v>23.6825</v>
      </c>
      <c r="JV84">
        <v>102.214</v>
      </c>
      <c r="JW84">
        <v>91.6918</v>
      </c>
    </row>
    <row r="85" spans="1:283">
      <c r="A85">
        <v>67</v>
      </c>
      <c r="B85">
        <v>1761010045</v>
      </c>
      <c r="C85">
        <v>379</v>
      </c>
      <c r="D85" t="s">
        <v>564</v>
      </c>
      <c r="E85" t="s">
        <v>565</v>
      </c>
      <c r="F85">
        <v>5</v>
      </c>
      <c r="G85" t="s">
        <v>552</v>
      </c>
      <c r="H85">
        <v>1761010037.0625</v>
      </c>
      <c r="I85">
        <f>(J85)/1000</f>
        <v>0</v>
      </c>
      <c r="J85">
        <f>1000*DJ85*AH85*(DF85-DG85)/(100*CY85*(1000-AH85*DF85))</f>
        <v>0</v>
      </c>
      <c r="K85">
        <f>DJ85*AH85*(DE85-DD85*(1000-AH85*DG85)/(1000-AH85*DF85))/(100*CY85)</f>
        <v>0</v>
      </c>
      <c r="L85">
        <f>DD85 - IF(AH85&gt;1, K85*CY85*100.0/(AJ85), 0)</f>
        <v>0</v>
      </c>
      <c r="M85">
        <f>((S85-I85/2)*L85-K85)/(S85+I85/2)</f>
        <v>0</v>
      </c>
      <c r="N85">
        <f>M85*(DK85+DL85)/1000.0</f>
        <v>0</v>
      </c>
      <c r="O85">
        <f>(DD85 - IF(AH85&gt;1, K85*CY85*100.0/(AJ85), 0))*(DK85+DL85)/1000.0</f>
        <v>0</v>
      </c>
      <c r="P85">
        <f>2.0/((1/R85-1/Q85)+SIGN(R85)*SQRT((1/R85-1/Q85)*(1/R85-1/Q85) + 4*CZ85/((CZ85+1)*(CZ85+1))*(2*1/R85*1/Q85-1/Q85*1/Q85)))</f>
        <v>0</v>
      </c>
      <c r="Q85">
        <f>IF(LEFT(DA85,1)&lt;&gt;"0",IF(LEFT(DA85,1)="1",3.0,DB85),$D$5+$E$5*(DR85*DK85/($K$5*1000))+$F$5*(DR85*DK85/($K$5*1000))*MAX(MIN(CY85,$J$5),$I$5)*MAX(MIN(CY85,$J$5),$I$5)+$G$5*MAX(MIN(CY85,$J$5),$I$5)*(DR85*DK85/($K$5*1000))+$H$5*(DR85*DK85/($K$5*1000))*(DR85*DK85/($K$5*1000)))</f>
        <v>0</v>
      </c>
      <c r="R85">
        <f>I85*(1000-(1000*0.61365*exp(17.502*V85/(240.97+V85))/(DK85+DL85)+DF85)/2)/(1000*0.61365*exp(17.502*V85/(240.97+V85))/(DK85+DL85)-DF85)</f>
        <v>0</v>
      </c>
      <c r="S85">
        <f>1/((CZ85+1)/(P85/1.6)+1/(Q85/1.37)) + CZ85/((CZ85+1)/(P85/1.6) + CZ85/(Q85/1.37))</f>
        <v>0</v>
      </c>
      <c r="T85">
        <f>(CU85*CX85)</f>
        <v>0</v>
      </c>
      <c r="U85">
        <f>(DM85+(T85+2*0.95*5.67E-8*(((DM85+$B$9)+273)^4-(DM85+273)^4)-44100*I85)/(1.84*29.3*Q85+8*0.95*5.67E-8*(DM85+273)^3))</f>
        <v>0</v>
      </c>
      <c r="V85">
        <f>($C$9*DN85+$D$9*DO85+$E$9*U85)</f>
        <v>0</v>
      </c>
      <c r="W85">
        <f>0.61365*exp(17.502*V85/(240.97+V85))</f>
        <v>0</v>
      </c>
      <c r="X85">
        <f>(Y85/Z85*100)</f>
        <v>0</v>
      </c>
      <c r="Y85">
        <f>DF85*(DK85+DL85)/1000</f>
        <v>0</v>
      </c>
      <c r="Z85">
        <f>0.61365*exp(17.502*DM85/(240.97+DM85))</f>
        <v>0</v>
      </c>
      <c r="AA85">
        <f>(W85-DF85*(DK85+DL85)/1000)</f>
        <v>0</v>
      </c>
      <c r="AB85">
        <f>(-I85*44100)</f>
        <v>0</v>
      </c>
      <c r="AC85">
        <f>2*29.3*Q85*0.92*(DM85-V85)</f>
        <v>0</v>
      </c>
      <c r="AD85">
        <f>2*0.95*5.67E-8*(((DM85+$B$9)+273)^4-(V85+273)^4)</f>
        <v>0</v>
      </c>
      <c r="AE85">
        <f>T85+AD85+AB85+AC85</f>
        <v>0</v>
      </c>
      <c r="AF85">
        <v>0</v>
      </c>
      <c r="AG85">
        <v>0</v>
      </c>
      <c r="AH85">
        <f>IF(AF85*$H$15&gt;=AJ85,1.0,(AJ85/(AJ85-AF85*$H$15)))</f>
        <v>0</v>
      </c>
      <c r="AI85">
        <f>(AH85-1)*100</f>
        <v>0</v>
      </c>
      <c r="AJ85">
        <f>MAX(0,($B$15+$C$15*DR85)/(1+$D$15*DR85)*DK85/(DM85+273)*$E$15)</f>
        <v>0</v>
      </c>
      <c r="AK85" t="s">
        <v>420</v>
      </c>
      <c r="AL85" t="s">
        <v>420</v>
      </c>
      <c r="AM85">
        <v>0</v>
      </c>
      <c r="AN85">
        <v>0</v>
      </c>
      <c r="AO85">
        <f>1-AM85/AN85</f>
        <v>0</v>
      </c>
      <c r="AP85">
        <v>0</v>
      </c>
      <c r="AQ85" t="s">
        <v>420</v>
      </c>
      <c r="AR85" t="s">
        <v>420</v>
      </c>
      <c r="AS85">
        <v>0</v>
      </c>
      <c r="AT85">
        <v>0</v>
      </c>
      <c r="AU85">
        <f>1-AS85/AT85</f>
        <v>0</v>
      </c>
      <c r="AV85">
        <v>0.5</v>
      </c>
      <c r="AW85">
        <f>CV85</f>
        <v>0</v>
      </c>
      <c r="AX85">
        <f>K85</f>
        <v>0</v>
      </c>
      <c r="AY85">
        <f>AU85*AV85*AW85</f>
        <v>0</v>
      </c>
      <c r="AZ85">
        <f>(AX85-AP85)/AW85</f>
        <v>0</v>
      </c>
      <c r="BA85">
        <f>(AN85-AT85)/AT85</f>
        <v>0</v>
      </c>
      <c r="BB85">
        <f>AM85/(AO85+AM85/AT85)</f>
        <v>0</v>
      </c>
      <c r="BC85" t="s">
        <v>420</v>
      </c>
      <c r="BD85">
        <v>0</v>
      </c>
      <c r="BE85">
        <f>IF(BD85&lt;&gt;0, BD85, BB85)</f>
        <v>0</v>
      </c>
      <c r="BF85">
        <f>1-BE85/AT85</f>
        <v>0</v>
      </c>
      <c r="BG85">
        <f>(AT85-AS85)/(AT85-BE85)</f>
        <v>0</v>
      </c>
      <c r="BH85">
        <f>(AN85-AT85)/(AN85-BE85)</f>
        <v>0</v>
      </c>
      <c r="BI85">
        <f>(AT85-AS85)/(AT85-AM85)</f>
        <v>0</v>
      </c>
      <c r="BJ85">
        <f>(AN85-AT85)/(AN85-AM85)</f>
        <v>0</v>
      </c>
      <c r="BK85">
        <f>(BG85*BE85/AS85)</f>
        <v>0</v>
      </c>
      <c r="BL85">
        <f>(1-BK85)</f>
        <v>0</v>
      </c>
      <c r="CU85">
        <f>$B$13*DS85+$C$13*DT85+$F$13*EE85*(1-EH85)</f>
        <v>0</v>
      </c>
      <c r="CV85">
        <f>CU85*CW85</f>
        <v>0</v>
      </c>
      <c r="CW85">
        <f>($B$13*$D$11+$C$13*$D$11+$F$13*((ER85+EJ85)/MAX(ER85+EJ85+ES85, 0.1)*$I$11+ES85/MAX(ER85+EJ85+ES85, 0.1)*$J$11))/($B$13+$C$13+$F$13)</f>
        <v>0</v>
      </c>
      <c r="CX85">
        <f>($B$13*$K$11+$C$13*$K$11+$F$13*((ER85+EJ85)/MAX(ER85+EJ85+ES85, 0.1)*$P$11+ES85/MAX(ER85+EJ85+ES85, 0.1)*$Q$11))/($B$13+$C$13+$F$13)</f>
        <v>0</v>
      </c>
      <c r="CY85">
        <v>2.44</v>
      </c>
      <c r="CZ85">
        <v>0.5</v>
      </c>
      <c r="DA85" t="s">
        <v>421</v>
      </c>
      <c r="DB85">
        <v>2</v>
      </c>
      <c r="DC85">
        <v>1761010037.0625</v>
      </c>
      <c r="DD85">
        <v>420.3920833333333</v>
      </c>
      <c r="DE85">
        <v>419.9837916666667</v>
      </c>
      <c r="DF85">
        <v>23.6472</v>
      </c>
      <c r="DG85">
        <v>23.7239625</v>
      </c>
      <c r="DH85">
        <v>420.3298750000001</v>
      </c>
      <c r="DI85">
        <v>23.45236666666667</v>
      </c>
      <c r="DJ85">
        <v>499.9997499999999</v>
      </c>
      <c r="DK85">
        <v>90.45848333333333</v>
      </c>
      <c r="DL85">
        <v>0.034951725</v>
      </c>
      <c r="DM85">
        <v>30.03427083333333</v>
      </c>
      <c r="DN85">
        <v>30.12529166666667</v>
      </c>
      <c r="DO85">
        <v>999.9</v>
      </c>
      <c r="DP85">
        <v>0</v>
      </c>
      <c r="DQ85">
        <v>0</v>
      </c>
      <c r="DR85">
        <v>9998.673333333332</v>
      </c>
      <c r="DS85">
        <v>0</v>
      </c>
      <c r="DT85">
        <v>0.242856</v>
      </c>
      <c r="DU85">
        <v>0.4083468750000001</v>
      </c>
      <c r="DV85">
        <v>430.5739583333334</v>
      </c>
      <c r="DW85">
        <v>430.1894166666667</v>
      </c>
      <c r="DX85">
        <v>-0.07677421666666667</v>
      </c>
      <c r="DY85">
        <v>419.9837916666667</v>
      </c>
      <c r="DZ85">
        <v>23.7239625</v>
      </c>
      <c r="EA85">
        <v>2.139087916666667</v>
      </c>
      <c r="EB85">
        <v>2.146034166666666</v>
      </c>
      <c r="EC85">
        <v>18.51327916666667</v>
      </c>
      <c r="ED85">
        <v>18.56502916666667</v>
      </c>
      <c r="EE85">
        <v>0.00500078</v>
      </c>
      <c r="EF85">
        <v>0</v>
      </c>
      <c r="EG85">
        <v>0</v>
      </c>
      <c r="EH85">
        <v>0</v>
      </c>
      <c r="EI85">
        <v>245.5791666666667</v>
      </c>
      <c r="EJ85">
        <v>0.00500078</v>
      </c>
      <c r="EK85">
        <v>-11.32083333333333</v>
      </c>
      <c r="EL85">
        <v>0.8375</v>
      </c>
      <c r="EM85">
        <v>35.96333333333333</v>
      </c>
      <c r="EN85">
        <v>40.6325</v>
      </c>
      <c r="EO85">
        <v>38.95816666666666</v>
      </c>
      <c r="EP85">
        <v>41.49708333333333</v>
      </c>
      <c r="EQ85">
        <v>39.22370833333333</v>
      </c>
      <c r="ER85">
        <v>0</v>
      </c>
      <c r="ES85">
        <v>0</v>
      </c>
      <c r="ET85">
        <v>0</v>
      </c>
      <c r="EU85">
        <v>1761010044.1</v>
      </c>
      <c r="EV85">
        <v>0</v>
      </c>
      <c r="EW85">
        <v>246.4769230769231</v>
      </c>
      <c r="EX85">
        <v>-2.87179455850258</v>
      </c>
      <c r="EY85">
        <v>-8.663247994417292</v>
      </c>
      <c r="EZ85">
        <v>-11.56923076923077</v>
      </c>
      <c r="FA85">
        <v>15</v>
      </c>
      <c r="FB85">
        <v>1761009942</v>
      </c>
      <c r="FC85" t="s">
        <v>553</v>
      </c>
      <c r="FD85">
        <v>1761009942</v>
      </c>
      <c r="FE85">
        <v>1761009941</v>
      </c>
      <c r="FF85">
        <v>3</v>
      </c>
      <c r="FG85">
        <v>-0.181</v>
      </c>
      <c r="FH85">
        <v>-0.003</v>
      </c>
      <c r="FI85">
        <v>0.06</v>
      </c>
      <c r="FJ85">
        <v>0.192</v>
      </c>
      <c r="FK85">
        <v>420</v>
      </c>
      <c r="FL85">
        <v>24</v>
      </c>
      <c r="FM85">
        <v>0.47</v>
      </c>
      <c r="FN85">
        <v>0.07000000000000001</v>
      </c>
      <c r="FO85">
        <v>0.399681243902439</v>
      </c>
      <c r="FP85">
        <v>0.1897374982578402</v>
      </c>
      <c r="FQ85">
        <v>0.05196917661309394</v>
      </c>
      <c r="FR85">
        <v>1</v>
      </c>
      <c r="FS85">
        <v>245.5617647058824</v>
      </c>
      <c r="FT85">
        <v>5.957219406218244</v>
      </c>
      <c r="FU85">
        <v>5.895063473483671</v>
      </c>
      <c r="FV85">
        <v>0</v>
      </c>
      <c r="FW85">
        <v>-0.1372920292682927</v>
      </c>
      <c r="FX85">
        <v>0.9302190857142854</v>
      </c>
      <c r="FY85">
        <v>0.1159049527348315</v>
      </c>
      <c r="FZ85">
        <v>0</v>
      </c>
      <c r="GA85">
        <v>1</v>
      </c>
      <c r="GB85">
        <v>3</v>
      </c>
      <c r="GC85" t="s">
        <v>459</v>
      </c>
      <c r="GD85">
        <v>3.10952</v>
      </c>
      <c r="GE85">
        <v>2.72651</v>
      </c>
      <c r="GF85">
        <v>0.0881135</v>
      </c>
      <c r="GG85">
        <v>0.0881015</v>
      </c>
      <c r="GH85">
        <v>0.107085</v>
      </c>
      <c r="GI85">
        <v>0.108362</v>
      </c>
      <c r="GJ85">
        <v>23909.9</v>
      </c>
      <c r="GK85">
        <v>21724.8</v>
      </c>
      <c r="GL85">
        <v>26780</v>
      </c>
      <c r="GM85">
        <v>24033.2</v>
      </c>
      <c r="GN85">
        <v>38209.9</v>
      </c>
      <c r="GO85">
        <v>31633.2</v>
      </c>
      <c r="GP85">
        <v>46741.9</v>
      </c>
      <c r="GQ85">
        <v>38019.1</v>
      </c>
      <c r="GR85">
        <v>1.88398</v>
      </c>
      <c r="GS85">
        <v>1.853</v>
      </c>
      <c r="GT85">
        <v>0.107754</v>
      </c>
      <c r="GU85">
        <v>0</v>
      </c>
      <c r="GV85">
        <v>28.3627</v>
      </c>
      <c r="GW85">
        <v>999.9</v>
      </c>
      <c r="GX85">
        <v>58.1</v>
      </c>
      <c r="GY85">
        <v>30.7</v>
      </c>
      <c r="GZ85">
        <v>28.4827</v>
      </c>
      <c r="HA85">
        <v>61.36</v>
      </c>
      <c r="HB85">
        <v>21.0377</v>
      </c>
      <c r="HC85">
        <v>1</v>
      </c>
      <c r="HD85">
        <v>0.0865447</v>
      </c>
      <c r="HE85">
        <v>-1.27231</v>
      </c>
      <c r="HF85">
        <v>20.3332</v>
      </c>
      <c r="HG85">
        <v>5.22268</v>
      </c>
      <c r="HH85">
        <v>11.98</v>
      </c>
      <c r="HI85">
        <v>4.96545</v>
      </c>
      <c r="HJ85">
        <v>3.276</v>
      </c>
      <c r="HK85">
        <v>9999</v>
      </c>
      <c r="HL85">
        <v>9999</v>
      </c>
      <c r="HM85">
        <v>9999</v>
      </c>
      <c r="HN85">
        <v>999.9</v>
      </c>
      <c r="HO85">
        <v>1.86371</v>
      </c>
      <c r="HP85">
        <v>1.85975</v>
      </c>
      <c r="HQ85">
        <v>1.85806</v>
      </c>
      <c r="HR85">
        <v>1.85944</v>
      </c>
      <c r="HS85">
        <v>1.85959</v>
      </c>
      <c r="HT85">
        <v>1.85806</v>
      </c>
      <c r="HU85">
        <v>1.85715</v>
      </c>
      <c r="HV85">
        <v>1.85211</v>
      </c>
      <c r="HW85">
        <v>0</v>
      </c>
      <c r="HX85">
        <v>0</v>
      </c>
      <c r="HY85">
        <v>0</v>
      </c>
      <c r="HZ85">
        <v>0</v>
      </c>
      <c r="IA85" t="s">
        <v>424</v>
      </c>
      <c r="IB85" t="s">
        <v>425</v>
      </c>
      <c r="IC85" t="s">
        <v>426</v>
      </c>
      <c r="ID85" t="s">
        <v>426</v>
      </c>
      <c r="IE85" t="s">
        <v>426</v>
      </c>
      <c r="IF85" t="s">
        <v>426</v>
      </c>
      <c r="IG85">
        <v>0</v>
      </c>
      <c r="IH85">
        <v>100</v>
      </c>
      <c r="II85">
        <v>100</v>
      </c>
      <c r="IJ85">
        <v>0.063</v>
      </c>
      <c r="IK85">
        <v>0.1944</v>
      </c>
      <c r="IL85">
        <v>-0.7247067883249676</v>
      </c>
      <c r="IM85">
        <v>0.001328113201692861</v>
      </c>
      <c r="IN85">
        <v>1.538283238170363E-06</v>
      </c>
      <c r="IO85">
        <v>-5.795655626708063E-10</v>
      </c>
      <c r="IP85">
        <v>-0.05594745524604438</v>
      </c>
      <c r="IQ85">
        <v>-0.004593102289677449</v>
      </c>
      <c r="IR85">
        <v>0.0008253994458280543</v>
      </c>
      <c r="IS85">
        <v>-7.403632370499484E-06</v>
      </c>
      <c r="IT85">
        <v>2</v>
      </c>
      <c r="IU85">
        <v>1985</v>
      </c>
      <c r="IV85">
        <v>1</v>
      </c>
      <c r="IW85">
        <v>27</v>
      </c>
      <c r="IX85">
        <v>1.7</v>
      </c>
      <c r="IY85">
        <v>1.7</v>
      </c>
      <c r="IZ85">
        <v>1.12549</v>
      </c>
      <c r="JA85">
        <v>2.58301</v>
      </c>
      <c r="JB85">
        <v>1.49658</v>
      </c>
      <c r="JC85">
        <v>2.34497</v>
      </c>
      <c r="JD85">
        <v>1.54907</v>
      </c>
      <c r="JE85">
        <v>2.46094</v>
      </c>
      <c r="JF85">
        <v>33.2887</v>
      </c>
      <c r="JG85">
        <v>15.7606</v>
      </c>
      <c r="JH85">
        <v>18</v>
      </c>
      <c r="JI85">
        <v>483.181</v>
      </c>
      <c r="JJ85">
        <v>492.34</v>
      </c>
      <c r="JK85">
        <v>30.8736</v>
      </c>
      <c r="JL85">
        <v>28.3824</v>
      </c>
      <c r="JM85">
        <v>29.9997</v>
      </c>
      <c r="JN85">
        <v>28.6254</v>
      </c>
      <c r="JO85">
        <v>28.6156</v>
      </c>
      <c r="JP85">
        <v>22.6222</v>
      </c>
      <c r="JQ85">
        <v>22.0465</v>
      </c>
      <c r="JR85">
        <v>63.8423</v>
      </c>
      <c r="JS85">
        <v>30.7959</v>
      </c>
      <c r="JT85">
        <v>420</v>
      </c>
      <c r="JU85">
        <v>23.6819</v>
      </c>
      <c r="JV85">
        <v>102.215</v>
      </c>
      <c r="JW85">
        <v>91.6917</v>
      </c>
    </row>
    <row r="86" spans="1:283">
      <c r="A86">
        <v>68</v>
      </c>
      <c r="B86">
        <v>1761010047</v>
      </c>
      <c r="C86">
        <v>381</v>
      </c>
      <c r="D86" t="s">
        <v>566</v>
      </c>
      <c r="E86" t="s">
        <v>567</v>
      </c>
      <c r="F86">
        <v>5</v>
      </c>
      <c r="G86" t="s">
        <v>552</v>
      </c>
      <c r="H86">
        <v>1761010039.326087</v>
      </c>
      <c r="I86">
        <f>(J86)/1000</f>
        <v>0</v>
      </c>
      <c r="J86">
        <f>1000*DJ86*AH86*(DF86-DG86)/(100*CY86*(1000-AH86*DF86))</f>
        <v>0</v>
      </c>
      <c r="K86">
        <f>DJ86*AH86*(DE86-DD86*(1000-AH86*DG86)/(1000-AH86*DF86))/(100*CY86)</f>
        <v>0</v>
      </c>
      <c r="L86">
        <f>DD86 - IF(AH86&gt;1, K86*CY86*100.0/(AJ86), 0)</f>
        <v>0</v>
      </c>
      <c r="M86">
        <f>((S86-I86/2)*L86-K86)/(S86+I86/2)</f>
        <v>0</v>
      </c>
      <c r="N86">
        <f>M86*(DK86+DL86)/1000.0</f>
        <v>0</v>
      </c>
      <c r="O86">
        <f>(DD86 - IF(AH86&gt;1, K86*CY86*100.0/(AJ86), 0))*(DK86+DL86)/1000.0</f>
        <v>0</v>
      </c>
      <c r="P86">
        <f>2.0/((1/R86-1/Q86)+SIGN(R86)*SQRT((1/R86-1/Q86)*(1/R86-1/Q86) + 4*CZ86/((CZ86+1)*(CZ86+1))*(2*1/R86*1/Q86-1/Q86*1/Q86)))</f>
        <v>0</v>
      </c>
      <c r="Q86">
        <f>IF(LEFT(DA86,1)&lt;&gt;"0",IF(LEFT(DA86,1)="1",3.0,DB86),$D$5+$E$5*(DR86*DK86/($K$5*1000))+$F$5*(DR86*DK86/($K$5*1000))*MAX(MIN(CY86,$J$5),$I$5)*MAX(MIN(CY86,$J$5),$I$5)+$G$5*MAX(MIN(CY86,$J$5),$I$5)*(DR86*DK86/($K$5*1000))+$H$5*(DR86*DK86/($K$5*1000))*(DR86*DK86/($K$5*1000)))</f>
        <v>0</v>
      </c>
      <c r="R86">
        <f>I86*(1000-(1000*0.61365*exp(17.502*V86/(240.97+V86))/(DK86+DL86)+DF86)/2)/(1000*0.61365*exp(17.502*V86/(240.97+V86))/(DK86+DL86)-DF86)</f>
        <v>0</v>
      </c>
      <c r="S86">
        <f>1/((CZ86+1)/(P86/1.6)+1/(Q86/1.37)) + CZ86/((CZ86+1)/(P86/1.6) + CZ86/(Q86/1.37))</f>
        <v>0</v>
      </c>
      <c r="T86">
        <f>(CU86*CX86)</f>
        <v>0</v>
      </c>
      <c r="U86">
        <f>(DM86+(T86+2*0.95*5.67E-8*(((DM86+$B$9)+273)^4-(DM86+273)^4)-44100*I86)/(1.84*29.3*Q86+8*0.95*5.67E-8*(DM86+273)^3))</f>
        <v>0</v>
      </c>
      <c r="V86">
        <f>($C$9*DN86+$D$9*DO86+$E$9*U86)</f>
        <v>0</v>
      </c>
      <c r="W86">
        <f>0.61365*exp(17.502*V86/(240.97+V86))</f>
        <v>0</v>
      </c>
      <c r="X86">
        <f>(Y86/Z86*100)</f>
        <v>0</v>
      </c>
      <c r="Y86">
        <f>DF86*(DK86+DL86)/1000</f>
        <v>0</v>
      </c>
      <c r="Z86">
        <f>0.61365*exp(17.502*DM86/(240.97+DM86))</f>
        <v>0</v>
      </c>
      <c r="AA86">
        <f>(W86-DF86*(DK86+DL86)/1000)</f>
        <v>0</v>
      </c>
      <c r="AB86">
        <f>(-I86*44100)</f>
        <v>0</v>
      </c>
      <c r="AC86">
        <f>2*29.3*Q86*0.92*(DM86-V86)</f>
        <v>0</v>
      </c>
      <c r="AD86">
        <f>2*0.95*5.67E-8*(((DM86+$B$9)+273)^4-(V86+273)^4)</f>
        <v>0</v>
      </c>
      <c r="AE86">
        <f>T86+AD86+AB86+AC86</f>
        <v>0</v>
      </c>
      <c r="AF86">
        <v>0</v>
      </c>
      <c r="AG86">
        <v>0</v>
      </c>
      <c r="AH86">
        <f>IF(AF86*$H$15&gt;=AJ86,1.0,(AJ86/(AJ86-AF86*$H$15)))</f>
        <v>0</v>
      </c>
      <c r="AI86">
        <f>(AH86-1)*100</f>
        <v>0</v>
      </c>
      <c r="AJ86">
        <f>MAX(0,($B$15+$C$15*DR86)/(1+$D$15*DR86)*DK86/(DM86+273)*$E$15)</f>
        <v>0</v>
      </c>
      <c r="AK86" t="s">
        <v>420</v>
      </c>
      <c r="AL86" t="s">
        <v>420</v>
      </c>
      <c r="AM86">
        <v>0</v>
      </c>
      <c r="AN86">
        <v>0</v>
      </c>
      <c r="AO86">
        <f>1-AM86/AN86</f>
        <v>0</v>
      </c>
      <c r="AP86">
        <v>0</v>
      </c>
      <c r="AQ86" t="s">
        <v>420</v>
      </c>
      <c r="AR86" t="s">
        <v>420</v>
      </c>
      <c r="AS86">
        <v>0</v>
      </c>
      <c r="AT86">
        <v>0</v>
      </c>
      <c r="AU86">
        <f>1-AS86/AT86</f>
        <v>0</v>
      </c>
      <c r="AV86">
        <v>0.5</v>
      </c>
      <c r="AW86">
        <f>CV86</f>
        <v>0</v>
      </c>
      <c r="AX86">
        <f>K86</f>
        <v>0</v>
      </c>
      <c r="AY86">
        <f>AU86*AV86*AW86</f>
        <v>0</v>
      </c>
      <c r="AZ86">
        <f>(AX86-AP86)/AW86</f>
        <v>0</v>
      </c>
      <c r="BA86">
        <f>(AN86-AT86)/AT86</f>
        <v>0</v>
      </c>
      <c r="BB86">
        <f>AM86/(AO86+AM86/AT86)</f>
        <v>0</v>
      </c>
      <c r="BC86" t="s">
        <v>420</v>
      </c>
      <c r="BD86">
        <v>0</v>
      </c>
      <c r="BE86">
        <f>IF(BD86&lt;&gt;0, BD86, BB86)</f>
        <v>0</v>
      </c>
      <c r="BF86">
        <f>1-BE86/AT86</f>
        <v>0</v>
      </c>
      <c r="BG86">
        <f>(AT86-AS86)/(AT86-BE86)</f>
        <v>0</v>
      </c>
      <c r="BH86">
        <f>(AN86-AT86)/(AN86-BE86)</f>
        <v>0</v>
      </c>
      <c r="BI86">
        <f>(AT86-AS86)/(AT86-AM86)</f>
        <v>0</v>
      </c>
      <c r="BJ86">
        <f>(AN86-AT86)/(AN86-AM86)</f>
        <v>0</v>
      </c>
      <c r="BK86">
        <f>(BG86*BE86/AS86)</f>
        <v>0</v>
      </c>
      <c r="BL86">
        <f>(1-BK86)</f>
        <v>0</v>
      </c>
      <c r="CU86">
        <f>$B$13*DS86+$C$13*DT86+$F$13*EE86*(1-EH86)</f>
        <v>0</v>
      </c>
      <c r="CV86">
        <f>CU86*CW86</f>
        <v>0</v>
      </c>
      <c r="CW86">
        <f>($B$13*$D$11+$C$13*$D$11+$F$13*((ER86+EJ86)/MAX(ER86+EJ86+ES86, 0.1)*$I$11+ES86/MAX(ER86+EJ86+ES86, 0.1)*$J$11))/($B$13+$C$13+$F$13)</f>
        <v>0</v>
      </c>
      <c r="CX86">
        <f>($B$13*$K$11+$C$13*$K$11+$F$13*((ER86+EJ86)/MAX(ER86+EJ86+ES86, 0.1)*$P$11+ES86/MAX(ER86+EJ86+ES86, 0.1)*$Q$11))/($B$13+$C$13+$F$13)</f>
        <v>0</v>
      </c>
      <c r="CY86">
        <v>2.44</v>
      </c>
      <c r="CZ86">
        <v>0.5</v>
      </c>
      <c r="DA86" t="s">
        <v>421</v>
      </c>
      <c r="DB86">
        <v>2</v>
      </c>
      <c r="DC86">
        <v>1761010039.326087</v>
      </c>
      <c r="DD86">
        <v>420.3832173913044</v>
      </c>
      <c r="DE86">
        <v>419.9589130434783</v>
      </c>
      <c r="DF86">
        <v>23.64178260869565</v>
      </c>
      <c r="DG86">
        <v>23.71003913043478</v>
      </c>
      <c r="DH86">
        <v>420.3209565217393</v>
      </c>
      <c r="DI86">
        <v>23.4470652173913</v>
      </c>
      <c r="DJ86">
        <v>500.0155217391304</v>
      </c>
      <c r="DK86">
        <v>90.45749565217393</v>
      </c>
      <c r="DL86">
        <v>0.03487111304347826</v>
      </c>
      <c r="DM86">
        <v>30.03294347826087</v>
      </c>
      <c r="DN86">
        <v>30.12223043478261</v>
      </c>
      <c r="DO86">
        <v>999.9000000000003</v>
      </c>
      <c r="DP86">
        <v>0</v>
      </c>
      <c r="DQ86">
        <v>0</v>
      </c>
      <c r="DR86">
        <v>10005.81260869565</v>
      </c>
      <c r="DS86">
        <v>0</v>
      </c>
      <c r="DT86">
        <v>0.2428559999999999</v>
      </c>
      <c r="DU86">
        <v>0.4243138260869564</v>
      </c>
      <c r="DV86">
        <v>430.5624347826088</v>
      </c>
      <c r="DW86">
        <v>430.1578260869565</v>
      </c>
      <c r="DX86">
        <v>-0.06827279130434782</v>
      </c>
      <c r="DY86">
        <v>419.9589130434783</v>
      </c>
      <c r="DZ86">
        <v>23.71003913043478</v>
      </c>
      <c r="EA86">
        <v>2.138574782608696</v>
      </c>
      <c r="EB86">
        <v>2.144751739130435</v>
      </c>
      <c r="EC86">
        <v>18.50944782608696</v>
      </c>
      <c r="ED86">
        <v>18.55548695652174</v>
      </c>
      <c r="EE86">
        <v>0.005000779999999999</v>
      </c>
      <c r="EF86">
        <v>0</v>
      </c>
      <c r="EG86">
        <v>0</v>
      </c>
      <c r="EH86">
        <v>0</v>
      </c>
      <c r="EI86">
        <v>244.6913043478261</v>
      </c>
      <c r="EJ86">
        <v>0.005000779999999999</v>
      </c>
      <c r="EK86">
        <v>-11.82173913043478</v>
      </c>
      <c r="EL86">
        <v>0.7391304347826086</v>
      </c>
      <c r="EM86">
        <v>35.97269565217392</v>
      </c>
      <c r="EN86">
        <v>40.65734782608695</v>
      </c>
      <c r="EO86">
        <v>38.92917391304348</v>
      </c>
      <c r="EP86">
        <v>41.52960869565218</v>
      </c>
      <c r="EQ86">
        <v>39.23617391304348</v>
      </c>
      <c r="ER86">
        <v>0</v>
      </c>
      <c r="ES86">
        <v>0</v>
      </c>
      <c r="ET86">
        <v>0</v>
      </c>
      <c r="EU86">
        <v>1761010045.9</v>
      </c>
      <c r="EV86">
        <v>0</v>
      </c>
      <c r="EW86">
        <v>244.516</v>
      </c>
      <c r="EX86">
        <v>-11.41538447534234</v>
      </c>
      <c r="EY86">
        <v>15.89999990921746</v>
      </c>
      <c r="EZ86">
        <v>-11.16</v>
      </c>
      <c r="FA86">
        <v>15</v>
      </c>
      <c r="FB86">
        <v>1761009942</v>
      </c>
      <c r="FC86" t="s">
        <v>553</v>
      </c>
      <c r="FD86">
        <v>1761009942</v>
      </c>
      <c r="FE86">
        <v>1761009941</v>
      </c>
      <c r="FF86">
        <v>3</v>
      </c>
      <c r="FG86">
        <v>-0.181</v>
      </c>
      <c r="FH86">
        <v>-0.003</v>
      </c>
      <c r="FI86">
        <v>0.06</v>
      </c>
      <c r="FJ86">
        <v>0.192</v>
      </c>
      <c r="FK86">
        <v>420</v>
      </c>
      <c r="FL86">
        <v>24</v>
      </c>
      <c r="FM86">
        <v>0.47</v>
      </c>
      <c r="FN86">
        <v>0.07000000000000001</v>
      </c>
      <c r="FO86">
        <v>0.405119325</v>
      </c>
      <c r="FP86">
        <v>0.2223837861163223</v>
      </c>
      <c r="FQ86">
        <v>0.05020452580813183</v>
      </c>
      <c r="FR86">
        <v>1</v>
      </c>
      <c r="FS86">
        <v>245.9470588235294</v>
      </c>
      <c r="FT86">
        <v>-0.3850266252406657</v>
      </c>
      <c r="FU86">
        <v>5.837114279692221</v>
      </c>
      <c r="FV86">
        <v>1</v>
      </c>
      <c r="FW86">
        <v>-0.104194785</v>
      </c>
      <c r="FX86">
        <v>0.5288312240150094</v>
      </c>
      <c r="FY86">
        <v>0.07121137478107184</v>
      </c>
      <c r="FZ86">
        <v>0</v>
      </c>
      <c r="GA86">
        <v>2</v>
      </c>
      <c r="GB86">
        <v>3</v>
      </c>
      <c r="GC86" t="s">
        <v>482</v>
      </c>
      <c r="GD86">
        <v>3.10968</v>
      </c>
      <c r="GE86">
        <v>2.72657</v>
      </c>
      <c r="GF86">
        <v>0.0881142</v>
      </c>
      <c r="GG86">
        <v>0.0881005</v>
      </c>
      <c r="GH86">
        <v>0.107066</v>
      </c>
      <c r="GI86">
        <v>0.108334</v>
      </c>
      <c r="GJ86">
        <v>23910</v>
      </c>
      <c r="GK86">
        <v>21724.7</v>
      </c>
      <c r="GL86">
        <v>26780.2</v>
      </c>
      <c r="GM86">
        <v>24033.2</v>
      </c>
      <c r="GN86">
        <v>38210.8</v>
      </c>
      <c r="GO86">
        <v>31634.2</v>
      </c>
      <c r="GP86">
        <v>46742</v>
      </c>
      <c r="GQ86">
        <v>38019.1</v>
      </c>
      <c r="GR86">
        <v>1.88407</v>
      </c>
      <c r="GS86">
        <v>1.85273</v>
      </c>
      <c r="GT86">
        <v>0.107341</v>
      </c>
      <c r="GU86">
        <v>0</v>
      </c>
      <c r="GV86">
        <v>28.3633</v>
      </c>
      <c r="GW86">
        <v>999.9</v>
      </c>
      <c r="GX86">
        <v>58.1</v>
      </c>
      <c r="GY86">
        <v>30.7</v>
      </c>
      <c r="GZ86">
        <v>28.4847</v>
      </c>
      <c r="HA86">
        <v>61.37</v>
      </c>
      <c r="HB86">
        <v>21.234</v>
      </c>
      <c r="HC86">
        <v>1</v>
      </c>
      <c r="HD86">
        <v>0.0865066</v>
      </c>
      <c r="HE86">
        <v>-1.17964</v>
      </c>
      <c r="HF86">
        <v>20.3338</v>
      </c>
      <c r="HG86">
        <v>5.22268</v>
      </c>
      <c r="HH86">
        <v>11.98</v>
      </c>
      <c r="HI86">
        <v>4.9656</v>
      </c>
      <c r="HJ86">
        <v>3.276</v>
      </c>
      <c r="HK86">
        <v>9999</v>
      </c>
      <c r="HL86">
        <v>9999</v>
      </c>
      <c r="HM86">
        <v>9999</v>
      </c>
      <c r="HN86">
        <v>999.9</v>
      </c>
      <c r="HO86">
        <v>1.8637</v>
      </c>
      <c r="HP86">
        <v>1.85974</v>
      </c>
      <c r="HQ86">
        <v>1.85806</v>
      </c>
      <c r="HR86">
        <v>1.85944</v>
      </c>
      <c r="HS86">
        <v>1.85959</v>
      </c>
      <c r="HT86">
        <v>1.85806</v>
      </c>
      <c r="HU86">
        <v>1.85715</v>
      </c>
      <c r="HV86">
        <v>1.85211</v>
      </c>
      <c r="HW86">
        <v>0</v>
      </c>
      <c r="HX86">
        <v>0</v>
      </c>
      <c r="HY86">
        <v>0</v>
      </c>
      <c r="HZ86">
        <v>0</v>
      </c>
      <c r="IA86" t="s">
        <v>424</v>
      </c>
      <c r="IB86" t="s">
        <v>425</v>
      </c>
      <c r="IC86" t="s">
        <v>426</v>
      </c>
      <c r="ID86" t="s">
        <v>426</v>
      </c>
      <c r="IE86" t="s">
        <v>426</v>
      </c>
      <c r="IF86" t="s">
        <v>426</v>
      </c>
      <c r="IG86">
        <v>0</v>
      </c>
      <c r="IH86">
        <v>100</v>
      </c>
      <c r="II86">
        <v>100</v>
      </c>
      <c r="IJ86">
        <v>0.062</v>
      </c>
      <c r="IK86">
        <v>0.1943</v>
      </c>
      <c r="IL86">
        <v>-0.7247067883249676</v>
      </c>
      <c r="IM86">
        <v>0.001328113201692861</v>
      </c>
      <c r="IN86">
        <v>1.538283238170363E-06</v>
      </c>
      <c r="IO86">
        <v>-5.795655626708063E-10</v>
      </c>
      <c r="IP86">
        <v>-0.05594745524604438</v>
      </c>
      <c r="IQ86">
        <v>-0.004593102289677449</v>
      </c>
      <c r="IR86">
        <v>0.0008253994458280543</v>
      </c>
      <c r="IS86">
        <v>-7.403632370499484E-06</v>
      </c>
      <c r="IT86">
        <v>2</v>
      </c>
      <c r="IU86">
        <v>1985</v>
      </c>
      <c r="IV86">
        <v>1</v>
      </c>
      <c r="IW86">
        <v>27</v>
      </c>
      <c r="IX86">
        <v>1.8</v>
      </c>
      <c r="IY86">
        <v>1.8</v>
      </c>
      <c r="IZ86">
        <v>1.12549</v>
      </c>
      <c r="JA86">
        <v>2.59521</v>
      </c>
      <c r="JB86">
        <v>1.49658</v>
      </c>
      <c r="JC86">
        <v>2.34497</v>
      </c>
      <c r="JD86">
        <v>1.54907</v>
      </c>
      <c r="JE86">
        <v>2.34497</v>
      </c>
      <c r="JF86">
        <v>33.2887</v>
      </c>
      <c r="JG86">
        <v>15.7344</v>
      </c>
      <c r="JH86">
        <v>18</v>
      </c>
      <c r="JI86">
        <v>483.23</v>
      </c>
      <c r="JJ86">
        <v>492.149</v>
      </c>
      <c r="JK86">
        <v>30.835</v>
      </c>
      <c r="JL86">
        <v>28.381</v>
      </c>
      <c r="JM86">
        <v>29.9998</v>
      </c>
      <c r="JN86">
        <v>28.6241</v>
      </c>
      <c r="JO86">
        <v>28.6144</v>
      </c>
      <c r="JP86">
        <v>22.6236</v>
      </c>
      <c r="JQ86">
        <v>22.0465</v>
      </c>
      <c r="JR86">
        <v>63.8423</v>
      </c>
      <c r="JS86">
        <v>30.7959</v>
      </c>
      <c r="JT86">
        <v>420</v>
      </c>
      <c r="JU86">
        <v>23.6862</v>
      </c>
      <c r="JV86">
        <v>102.215</v>
      </c>
      <c r="JW86">
        <v>91.6915</v>
      </c>
    </row>
    <row r="87" spans="1:283">
      <c r="A87">
        <v>69</v>
      </c>
      <c r="B87">
        <v>1761010049</v>
      </c>
      <c r="C87">
        <v>383</v>
      </c>
      <c r="D87" t="s">
        <v>568</v>
      </c>
      <c r="E87" t="s">
        <v>569</v>
      </c>
      <c r="F87">
        <v>5</v>
      </c>
      <c r="G87" t="s">
        <v>552</v>
      </c>
      <c r="H87">
        <v>1761010041</v>
      </c>
      <c r="I87">
        <f>(J87)/1000</f>
        <v>0</v>
      </c>
      <c r="J87">
        <f>1000*DJ87*AH87*(DF87-DG87)/(100*CY87*(1000-AH87*DF87))</f>
        <v>0</v>
      </c>
      <c r="K87">
        <f>DJ87*AH87*(DE87-DD87*(1000-AH87*DG87)/(1000-AH87*DF87))/(100*CY87)</f>
        <v>0</v>
      </c>
      <c r="L87">
        <f>DD87 - IF(AH87&gt;1, K87*CY87*100.0/(AJ87), 0)</f>
        <v>0</v>
      </c>
      <c r="M87">
        <f>((S87-I87/2)*L87-K87)/(S87+I87/2)</f>
        <v>0</v>
      </c>
      <c r="N87">
        <f>M87*(DK87+DL87)/1000.0</f>
        <v>0</v>
      </c>
      <c r="O87">
        <f>(DD87 - IF(AH87&gt;1, K87*CY87*100.0/(AJ87), 0))*(DK87+DL87)/1000.0</f>
        <v>0</v>
      </c>
      <c r="P87">
        <f>2.0/((1/R87-1/Q87)+SIGN(R87)*SQRT((1/R87-1/Q87)*(1/R87-1/Q87) + 4*CZ87/((CZ87+1)*(CZ87+1))*(2*1/R87*1/Q87-1/Q87*1/Q87)))</f>
        <v>0</v>
      </c>
      <c r="Q87">
        <f>IF(LEFT(DA87,1)&lt;&gt;"0",IF(LEFT(DA87,1)="1",3.0,DB87),$D$5+$E$5*(DR87*DK87/($K$5*1000))+$F$5*(DR87*DK87/($K$5*1000))*MAX(MIN(CY87,$J$5),$I$5)*MAX(MIN(CY87,$J$5),$I$5)+$G$5*MAX(MIN(CY87,$J$5),$I$5)*(DR87*DK87/($K$5*1000))+$H$5*(DR87*DK87/($K$5*1000))*(DR87*DK87/($K$5*1000)))</f>
        <v>0</v>
      </c>
      <c r="R87">
        <f>I87*(1000-(1000*0.61365*exp(17.502*V87/(240.97+V87))/(DK87+DL87)+DF87)/2)/(1000*0.61365*exp(17.502*V87/(240.97+V87))/(DK87+DL87)-DF87)</f>
        <v>0</v>
      </c>
      <c r="S87">
        <f>1/((CZ87+1)/(P87/1.6)+1/(Q87/1.37)) + CZ87/((CZ87+1)/(P87/1.6) + CZ87/(Q87/1.37))</f>
        <v>0</v>
      </c>
      <c r="T87">
        <f>(CU87*CX87)</f>
        <v>0</v>
      </c>
      <c r="U87">
        <f>(DM87+(T87+2*0.95*5.67E-8*(((DM87+$B$9)+273)^4-(DM87+273)^4)-44100*I87)/(1.84*29.3*Q87+8*0.95*5.67E-8*(DM87+273)^3))</f>
        <v>0</v>
      </c>
      <c r="V87">
        <f>($C$9*DN87+$D$9*DO87+$E$9*U87)</f>
        <v>0</v>
      </c>
      <c r="W87">
        <f>0.61365*exp(17.502*V87/(240.97+V87))</f>
        <v>0</v>
      </c>
      <c r="X87">
        <f>(Y87/Z87*100)</f>
        <v>0</v>
      </c>
      <c r="Y87">
        <f>DF87*(DK87+DL87)/1000</f>
        <v>0</v>
      </c>
      <c r="Z87">
        <f>0.61365*exp(17.502*DM87/(240.97+DM87))</f>
        <v>0</v>
      </c>
      <c r="AA87">
        <f>(W87-DF87*(DK87+DL87)/1000)</f>
        <v>0</v>
      </c>
      <c r="AB87">
        <f>(-I87*44100)</f>
        <v>0</v>
      </c>
      <c r="AC87">
        <f>2*29.3*Q87*0.92*(DM87-V87)</f>
        <v>0</v>
      </c>
      <c r="AD87">
        <f>2*0.95*5.67E-8*(((DM87+$B$9)+273)^4-(V87+273)^4)</f>
        <v>0</v>
      </c>
      <c r="AE87">
        <f>T87+AD87+AB87+AC87</f>
        <v>0</v>
      </c>
      <c r="AF87">
        <v>0</v>
      </c>
      <c r="AG87">
        <v>0</v>
      </c>
      <c r="AH87">
        <f>IF(AF87*$H$15&gt;=AJ87,1.0,(AJ87/(AJ87-AF87*$H$15)))</f>
        <v>0</v>
      </c>
      <c r="AI87">
        <f>(AH87-1)*100</f>
        <v>0</v>
      </c>
      <c r="AJ87">
        <f>MAX(0,($B$15+$C$15*DR87)/(1+$D$15*DR87)*DK87/(DM87+273)*$E$15)</f>
        <v>0</v>
      </c>
      <c r="AK87" t="s">
        <v>420</v>
      </c>
      <c r="AL87" t="s">
        <v>420</v>
      </c>
      <c r="AM87">
        <v>0</v>
      </c>
      <c r="AN87">
        <v>0</v>
      </c>
      <c r="AO87">
        <f>1-AM87/AN87</f>
        <v>0</v>
      </c>
      <c r="AP87">
        <v>0</v>
      </c>
      <c r="AQ87" t="s">
        <v>420</v>
      </c>
      <c r="AR87" t="s">
        <v>420</v>
      </c>
      <c r="AS87">
        <v>0</v>
      </c>
      <c r="AT87">
        <v>0</v>
      </c>
      <c r="AU87">
        <f>1-AS87/AT87</f>
        <v>0</v>
      </c>
      <c r="AV87">
        <v>0.5</v>
      </c>
      <c r="AW87">
        <f>CV87</f>
        <v>0</v>
      </c>
      <c r="AX87">
        <f>K87</f>
        <v>0</v>
      </c>
      <c r="AY87">
        <f>AU87*AV87*AW87</f>
        <v>0</v>
      </c>
      <c r="AZ87">
        <f>(AX87-AP87)/AW87</f>
        <v>0</v>
      </c>
      <c r="BA87">
        <f>(AN87-AT87)/AT87</f>
        <v>0</v>
      </c>
      <c r="BB87">
        <f>AM87/(AO87+AM87/AT87)</f>
        <v>0</v>
      </c>
      <c r="BC87" t="s">
        <v>420</v>
      </c>
      <c r="BD87">
        <v>0</v>
      </c>
      <c r="BE87">
        <f>IF(BD87&lt;&gt;0, BD87, BB87)</f>
        <v>0</v>
      </c>
      <c r="BF87">
        <f>1-BE87/AT87</f>
        <v>0</v>
      </c>
      <c r="BG87">
        <f>(AT87-AS87)/(AT87-BE87)</f>
        <v>0</v>
      </c>
      <c r="BH87">
        <f>(AN87-AT87)/(AN87-BE87)</f>
        <v>0</v>
      </c>
      <c r="BI87">
        <f>(AT87-AS87)/(AT87-AM87)</f>
        <v>0</v>
      </c>
      <c r="BJ87">
        <f>(AN87-AT87)/(AN87-AM87)</f>
        <v>0</v>
      </c>
      <c r="BK87">
        <f>(BG87*BE87/AS87)</f>
        <v>0</v>
      </c>
      <c r="BL87">
        <f>(1-BK87)</f>
        <v>0</v>
      </c>
      <c r="CU87">
        <f>$B$13*DS87+$C$13*DT87+$F$13*EE87*(1-EH87)</f>
        <v>0</v>
      </c>
      <c r="CV87">
        <f>CU87*CW87</f>
        <v>0</v>
      </c>
      <c r="CW87">
        <f>($B$13*$D$11+$C$13*$D$11+$F$13*((ER87+EJ87)/MAX(ER87+EJ87+ES87, 0.1)*$I$11+ES87/MAX(ER87+EJ87+ES87, 0.1)*$J$11))/($B$13+$C$13+$F$13)</f>
        <v>0</v>
      </c>
      <c r="CX87">
        <f>($B$13*$K$11+$C$13*$K$11+$F$13*((ER87+EJ87)/MAX(ER87+EJ87+ES87, 0.1)*$P$11+ES87/MAX(ER87+EJ87+ES87, 0.1)*$Q$11))/($B$13+$C$13+$F$13)</f>
        <v>0</v>
      </c>
      <c r="CY87">
        <v>2.44</v>
      </c>
      <c r="CZ87">
        <v>0.5</v>
      </c>
      <c r="DA87" t="s">
        <v>421</v>
      </c>
      <c r="DB87">
        <v>2</v>
      </c>
      <c r="DC87">
        <v>1761010041</v>
      </c>
      <c r="DD87">
        <v>420.3847916666667</v>
      </c>
      <c r="DE87">
        <v>419.9479583333334</v>
      </c>
      <c r="DF87">
        <v>23.63703333333333</v>
      </c>
      <c r="DG87">
        <v>23.70357916666667</v>
      </c>
      <c r="DH87">
        <v>420.3225</v>
      </c>
      <c r="DI87">
        <v>23.44242083333333</v>
      </c>
      <c r="DJ87">
        <v>500.0368333333334</v>
      </c>
      <c r="DK87">
        <v>90.45732500000001</v>
      </c>
      <c r="DL87">
        <v>0.03481510833333334</v>
      </c>
      <c r="DM87">
        <v>30.03094166666667</v>
      </c>
      <c r="DN87">
        <v>30.1191875</v>
      </c>
      <c r="DO87">
        <v>999.9</v>
      </c>
      <c r="DP87">
        <v>0</v>
      </c>
      <c r="DQ87">
        <v>0</v>
      </c>
      <c r="DR87">
        <v>10009.03375</v>
      </c>
      <c r="DS87">
        <v>0</v>
      </c>
      <c r="DT87">
        <v>0.242856</v>
      </c>
      <c r="DU87">
        <v>0.4368388333333333</v>
      </c>
      <c r="DV87">
        <v>430.562</v>
      </c>
      <c r="DW87">
        <v>430.1437916666667</v>
      </c>
      <c r="DX87">
        <v>-0.06655715833333332</v>
      </c>
      <c r="DY87">
        <v>419.9479583333334</v>
      </c>
      <c r="DZ87">
        <v>23.70357916666667</v>
      </c>
      <c r="EA87">
        <v>2.138141666666666</v>
      </c>
      <c r="EB87">
        <v>2.144162916666667</v>
      </c>
      <c r="EC87">
        <v>18.5062125</v>
      </c>
      <c r="ED87">
        <v>18.55110416666667</v>
      </c>
      <c r="EE87">
        <v>0.00500078</v>
      </c>
      <c r="EF87">
        <v>0</v>
      </c>
      <c r="EG87">
        <v>0</v>
      </c>
      <c r="EH87">
        <v>0</v>
      </c>
      <c r="EI87">
        <v>243.2375</v>
      </c>
      <c r="EJ87">
        <v>0.00500078</v>
      </c>
      <c r="EK87">
        <v>-10.74166666666667</v>
      </c>
      <c r="EL87">
        <v>0.5916666666666667</v>
      </c>
      <c r="EM87">
        <v>35.97908333333334</v>
      </c>
      <c r="EN87">
        <v>40.67424999999999</v>
      </c>
      <c r="EO87">
        <v>38.89045833333333</v>
      </c>
      <c r="EP87">
        <v>41.56216666666666</v>
      </c>
      <c r="EQ87">
        <v>39.24975</v>
      </c>
      <c r="ER87">
        <v>0</v>
      </c>
      <c r="ES87">
        <v>0</v>
      </c>
      <c r="ET87">
        <v>0</v>
      </c>
      <c r="EU87">
        <v>1761010047.7</v>
      </c>
      <c r="EV87">
        <v>0</v>
      </c>
      <c r="EW87">
        <v>244.6692307692308</v>
      </c>
      <c r="EX87">
        <v>-3.733333148590533</v>
      </c>
      <c r="EY87">
        <v>12.08888884248587</v>
      </c>
      <c r="EZ87">
        <v>-10.73846153846154</v>
      </c>
      <c r="FA87">
        <v>15</v>
      </c>
      <c r="FB87">
        <v>1761009942</v>
      </c>
      <c r="FC87" t="s">
        <v>553</v>
      </c>
      <c r="FD87">
        <v>1761009942</v>
      </c>
      <c r="FE87">
        <v>1761009941</v>
      </c>
      <c r="FF87">
        <v>3</v>
      </c>
      <c r="FG87">
        <v>-0.181</v>
      </c>
      <c r="FH87">
        <v>-0.003</v>
      </c>
      <c r="FI87">
        <v>0.06</v>
      </c>
      <c r="FJ87">
        <v>0.192</v>
      </c>
      <c r="FK87">
        <v>420</v>
      </c>
      <c r="FL87">
        <v>24</v>
      </c>
      <c r="FM87">
        <v>0.47</v>
      </c>
      <c r="FN87">
        <v>0.07000000000000001</v>
      </c>
      <c r="FO87">
        <v>0.4179851219512194</v>
      </c>
      <c r="FP87">
        <v>0.1961094773519161</v>
      </c>
      <c r="FQ87">
        <v>0.0476265446502955</v>
      </c>
      <c r="FR87">
        <v>1</v>
      </c>
      <c r="FS87">
        <v>245.0147058823529</v>
      </c>
      <c r="FT87">
        <v>-15.77540097239523</v>
      </c>
      <c r="FU87">
        <v>6.370157092574959</v>
      </c>
      <c r="FV87">
        <v>0</v>
      </c>
      <c r="FW87">
        <v>-0.08154105853658537</v>
      </c>
      <c r="FX87">
        <v>0.2149962501742159</v>
      </c>
      <c r="FY87">
        <v>0.03458980584587184</v>
      </c>
      <c r="FZ87">
        <v>0</v>
      </c>
      <c r="GA87">
        <v>1</v>
      </c>
      <c r="GB87">
        <v>3</v>
      </c>
      <c r="GC87" t="s">
        <v>459</v>
      </c>
      <c r="GD87">
        <v>3.10983</v>
      </c>
      <c r="GE87">
        <v>2.72639</v>
      </c>
      <c r="GF87">
        <v>0.08811479999999999</v>
      </c>
      <c r="GG87">
        <v>0.0881006</v>
      </c>
      <c r="GH87">
        <v>0.10704</v>
      </c>
      <c r="GI87">
        <v>0.108288</v>
      </c>
      <c r="GJ87">
        <v>23910.1</v>
      </c>
      <c r="GK87">
        <v>21724.7</v>
      </c>
      <c r="GL87">
        <v>26780.3</v>
      </c>
      <c r="GM87">
        <v>24033.1</v>
      </c>
      <c r="GN87">
        <v>38212</v>
      </c>
      <c r="GO87">
        <v>31635.7</v>
      </c>
      <c r="GP87">
        <v>46742.1</v>
      </c>
      <c r="GQ87">
        <v>38018.9</v>
      </c>
      <c r="GR87">
        <v>1.88423</v>
      </c>
      <c r="GS87">
        <v>1.85233</v>
      </c>
      <c r="GT87">
        <v>0.106983</v>
      </c>
      <c r="GU87">
        <v>0</v>
      </c>
      <c r="GV87">
        <v>28.3632</v>
      </c>
      <c r="GW87">
        <v>999.9</v>
      </c>
      <c r="GX87">
        <v>58.2</v>
      </c>
      <c r="GY87">
        <v>30.7</v>
      </c>
      <c r="GZ87">
        <v>28.5358</v>
      </c>
      <c r="HA87">
        <v>61.17</v>
      </c>
      <c r="HB87">
        <v>20.9495</v>
      </c>
      <c r="HC87">
        <v>1</v>
      </c>
      <c r="HD87">
        <v>0.0864736</v>
      </c>
      <c r="HE87">
        <v>-1.25357</v>
      </c>
      <c r="HF87">
        <v>20.3334</v>
      </c>
      <c r="HG87">
        <v>5.22268</v>
      </c>
      <c r="HH87">
        <v>11.98</v>
      </c>
      <c r="HI87">
        <v>4.96575</v>
      </c>
      <c r="HJ87">
        <v>3.27598</v>
      </c>
      <c r="HK87">
        <v>9999</v>
      </c>
      <c r="HL87">
        <v>9999</v>
      </c>
      <c r="HM87">
        <v>9999</v>
      </c>
      <c r="HN87">
        <v>999.9</v>
      </c>
      <c r="HO87">
        <v>1.86371</v>
      </c>
      <c r="HP87">
        <v>1.85975</v>
      </c>
      <c r="HQ87">
        <v>1.85806</v>
      </c>
      <c r="HR87">
        <v>1.85944</v>
      </c>
      <c r="HS87">
        <v>1.85959</v>
      </c>
      <c r="HT87">
        <v>1.85807</v>
      </c>
      <c r="HU87">
        <v>1.85715</v>
      </c>
      <c r="HV87">
        <v>1.85211</v>
      </c>
      <c r="HW87">
        <v>0</v>
      </c>
      <c r="HX87">
        <v>0</v>
      </c>
      <c r="HY87">
        <v>0</v>
      </c>
      <c r="HZ87">
        <v>0</v>
      </c>
      <c r="IA87" t="s">
        <v>424</v>
      </c>
      <c r="IB87" t="s">
        <v>425</v>
      </c>
      <c r="IC87" t="s">
        <v>426</v>
      </c>
      <c r="ID87" t="s">
        <v>426</v>
      </c>
      <c r="IE87" t="s">
        <v>426</v>
      </c>
      <c r="IF87" t="s">
        <v>426</v>
      </c>
      <c r="IG87">
        <v>0</v>
      </c>
      <c r="IH87">
        <v>100</v>
      </c>
      <c r="II87">
        <v>100</v>
      </c>
      <c r="IJ87">
        <v>0.063</v>
      </c>
      <c r="IK87">
        <v>0.194</v>
      </c>
      <c r="IL87">
        <v>-0.7247067883249676</v>
      </c>
      <c r="IM87">
        <v>0.001328113201692861</v>
      </c>
      <c r="IN87">
        <v>1.538283238170363E-06</v>
      </c>
      <c r="IO87">
        <v>-5.795655626708063E-10</v>
      </c>
      <c r="IP87">
        <v>-0.05594745524604438</v>
      </c>
      <c r="IQ87">
        <v>-0.004593102289677449</v>
      </c>
      <c r="IR87">
        <v>0.0008253994458280543</v>
      </c>
      <c r="IS87">
        <v>-7.403632370499484E-06</v>
      </c>
      <c r="IT87">
        <v>2</v>
      </c>
      <c r="IU87">
        <v>1985</v>
      </c>
      <c r="IV87">
        <v>1</v>
      </c>
      <c r="IW87">
        <v>27</v>
      </c>
      <c r="IX87">
        <v>1.8</v>
      </c>
      <c r="IY87">
        <v>1.8</v>
      </c>
      <c r="IZ87">
        <v>1.12549</v>
      </c>
      <c r="JA87">
        <v>2.58301</v>
      </c>
      <c r="JB87">
        <v>1.49658</v>
      </c>
      <c r="JC87">
        <v>2.34497</v>
      </c>
      <c r="JD87">
        <v>1.54907</v>
      </c>
      <c r="JE87">
        <v>2.47192</v>
      </c>
      <c r="JF87">
        <v>33.2887</v>
      </c>
      <c r="JG87">
        <v>15.7519</v>
      </c>
      <c r="JH87">
        <v>18</v>
      </c>
      <c r="JI87">
        <v>483.307</v>
      </c>
      <c r="JJ87">
        <v>491.875</v>
      </c>
      <c r="JK87">
        <v>30.7855</v>
      </c>
      <c r="JL87">
        <v>28.3794</v>
      </c>
      <c r="JM87">
        <v>29.9998</v>
      </c>
      <c r="JN87">
        <v>28.6228</v>
      </c>
      <c r="JO87">
        <v>28.6132</v>
      </c>
      <c r="JP87">
        <v>22.6252</v>
      </c>
      <c r="JQ87">
        <v>22.0465</v>
      </c>
      <c r="JR87">
        <v>63.8423</v>
      </c>
      <c r="JS87">
        <v>30.6831</v>
      </c>
      <c r="JT87">
        <v>420</v>
      </c>
      <c r="JU87">
        <v>23.6918</v>
      </c>
      <c r="JV87">
        <v>102.215</v>
      </c>
      <c r="JW87">
        <v>91.69119999999999</v>
      </c>
    </row>
    <row r="88" spans="1:283">
      <c r="A88">
        <v>70</v>
      </c>
      <c r="B88">
        <v>1761010051</v>
      </c>
      <c r="C88">
        <v>385</v>
      </c>
      <c r="D88" t="s">
        <v>570</v>
      </c>
      <c r="E88" t="s">
        <v>571</v>
      </c>
      <c r="F88">
        <v>5</v>
      </c>
      <c r="G88" t="s">
        <v>552</v>
      </c>
      <c r="H88">
        <v>1761010043</v>
      </c>
      <c r="I88">
        <f>(J88)/1000</f>
        <v>0</v>
      </c>
      <c r="J88">
        <f>1000*DJ88*AH88*(DF88-DG88)/(100*CY88*(1000-AH88*DF88))</f>
        <v>0</v>
      </c>
      <c r="K88">
        <f>DJ88*AH88*(DE88-DD88*(1000-AH88*DG88)/(1000-AH88*DF88))/(100*CY88)</f>
        <v>0</v>
      </c>
      <c r="L88">
        <f>DD88 - IF(AH88&gt;1, K88*CY88*100.0/(AJ88), 0)</f>
        <v>0</v>
      </c>
      <c r="M88">
        <f>((S88-I88/2)*L88-K88)/(S88+I88/2)</f>
        <v>0</v>
      </c>
      <c r="N88">
        <f>M88*(DK88+DL88)/1000.0</f>
        <v>0</v>
      </c>
      <c r="O88">
        <f>(DD88 - IF(AH88&gt;1, K88*CY88*100.0/(AJ88), 0))*(DK88+DL88)/1000.0</f>
        <v>0</v>
      </c>
      <c r="P88">
        <f>2.0/((1/R88-1/Q88)+SIGN(R88)*SQRT((1/R88-1/Q88)*(1/R88-1/Q88) + 4*CZ88/((CZ88+1)*(CZ88+1))*(2*1/R88*1/Q88-1/Q88*1/Q88)))</f>
        <v>0</v>
      </c>
      <c r="Q88">
        <f>IF(LEFT(DA88,1)&lt;&gt;"0",IF(LEFT(DA88,1)="1",3.0,DB88),$D$5+$E$5*(DR88*DK88/($K$5*1000))+$F$5*(DR88*DK88/($K$5*1000))*MAX(MIN(CY88,$J$5),$I$5)*MAX(MIN(CY88,$J$5),$I$5)+$G$5*MAX(MIN(CY88,$J$5),$I$5)*(DR88*DK88/($K$5*1000))+$H$5*(DR88*DK88/($K$5*1000))*(DR88*DK88/($K$5*1000)))</f>
        <v>0</v>
      </c>
      <c r="R88">
        <f>I88*(1000-(1000*0.61365*exp(17.502*V88/(240.97+V88))/(DK88+DL88)+DF88)/2)/(1000*0.61365*exp(17.502*V88/(240.97+V88))/(DK88+DL88)-DF88)</f>
        <v>0</v>
      </c>
      <c r="S88">
        <f>1/((CZ88+1)/(P88/1.6)+1/(Q88/1.37)) + CZ88/((CZ88+1)/(P88/1.6) + CZ88/(Q88/1.37))</f>
        <v>0</v>
      </c>
      <c r="T88">
        <f>(CU88*CX88)</f>
        <v>0</v>
      </c>
      <c r="U88">
        <f>(DM88+(T88+2*0.95*5.67E-8*(((DM88+$B$9)+273)^4-(DM88+273)^4)-44100*I88)/(1.84*29.3*Q88+8*0.95*5.67E-8*(DM88+273)^3))</f>
        <v>0</v>
      </c>
      <c r="V88">
        <f>($C$9*DN88+$D$9*DO88+$E$9*U88)</f>
        <v>0</v>
      </c>
      <c r="W88">
        <f>0.61365*exp(17.502*V88/(240.97+V88))</f>
        <v>0</v>
      </c>
      <c r="X88">
        <f>(Y88/Z88*100)</f>
        <v>0</v>
      </c>
      <c r="Y88">
        <f>DF88*(DK88+DL88)/1000</f>
        <v>0</v>
      </c>
      <c r="Z88">
        <f>0.61365*exp(17.502*DM88/(240.97+DM88))</f>
        <v>0</v>
      </c>
      <c r="AA88">
        <f>(W88-DF88*(DK88+DL88)/1000)</f>
        <v>0</v>
      </c>
      <c r="AB88">
        <f>(-I88*44100)</f>
        <v>0</v>
      </c>
      <c r="AC88">
        <f>2*29.3*Q88*0.92*(DM88-V88)</f>
        <v>0</v>
      </c>
      <c r="AD88">
        <f>2*0.95*5.67E-8*(((DM88+$B$9)+273)^4-(V88+273)^4)</f>
        <v>0</v>
      </c>
      <c r="AE88">
        <f>T88+AD88+AB88+AC88</f>
        <v>0</v>
      </c>
      <c r="AF88">
        <v>0</v>
      </c>
      <c r="AG88">
        <v>0</v>
      </c>
      <c r="AH88">
        <f>IF(AF88*$H$15&gt;=AJ88,1.0,(AJ88/(AJ88-AF88*$H$15)))</f>
        <v>0</v>
      </c>
      <c r="AI88">
        <f>(AH88-1)*100</f>
        <v>0</v>
      </c>
      <c r="AJ88">
        <f>MAX(0,($B$15+$C$15*DR88)/(1+$D$15*DR88)*DK88/(DM88+273)*$E$15)</f>
        <v>0</v>
      </c>
      <c r="AK88" t="s">
        <v>420</v>
      </c>
      <c r="AL88" t="s">
        <v>420</v>
      </c>
      <c r="AM88">
        <v>0</v>
      </c>
      <c r="AN88">
        <v>0</v>
      </c>
      <c r="AO88">
        <f>1-AM88/AN88</f>
        <v>0</v>
      </c>
      <c r="AP88">
        <v>0</v>
      </c>
      <c r="AQ88" t="s">
        <v>420</v>
      </c>
      <c r="AR88" t="s">
        <v>420</v>
      </c>
      <c r="AS88">
        <v>0</v>
      </c>
      <c r="AT88">
        <v>0</v>
      </c>
      <c r="AU88">
        <f>1-AS88/AT88</f>
        <v>0</v>
      </c>
      <c r="AV88">
        <v>0.5</v>
      </c>
      <c r="AW88">
        <f>CV88</f>
        <v>0</v>
      </c>
      <c r="AX88">
        <f>K88</f>
        <v>0</v>
      </c>
      <c r="AY88">
        <f>AU88*AV88*AW88</f>
        <v>0</v>
      </c>
      <c r="AZ88">
        <f>(AX88-AP88)/AW88</f>
        <v>0</v>
      </c>
      <c r="BA88">
        <f>(AN88-AT88)/AT88</f>
        <v>0</v>
      </c>
      <c r="BB88">
        <f>AM88/(AO88+AM88/AT88)</f>
        <v>0</v>
      </c>
      <c r="BC88" t="s">
        <v>420</v>
      </c>
      <c r="BD88">
        <v>0</v>
      </c>
      <c r="BE88">
        <f>IF(BD88&lt;&gt;0, BD88, BB88)</f>
        <v>0</v>
      </c>
      <c r="BF88">
        <f>1-BE88/AT88</f>
        <v>0</v>
      </c>
      <c r="BG88">
        <f>(AT88-AS88)/(AT88-BE88)</f>
        <v>0</v>
      </c>
      <c r="BH88">
        <f>(AN88-AT88)/(AN88-BE88)</f>
        <v>0</v>
      </c>
      <c r="BI88">
        <f>(AT88-AS88)/(AT88-AM88)</f>
        <v>0</v>
      </c>
      <c r="BJ88">
        <f>(AN88-AT88)/(AN88-AM88)</f>
        <v>0</v>
      </c>
      <c r="BK88">
        <f>(BG88*BE88/AS88)</f>
        <v>0</v>
      </c>
      <c r="BL88">
        <f>(1-BK88)</f>
        <v>0</v>
      </c>
      <c r="CU88">
        <f>$B$13*DS88+$C$13*DT88+$F$13*EE88*(1-EH88)</f>
        <v>0</v>
      </c>
      <c r="CV88">
        <f>CU88*CW88</f>
        <v>0</v>
      </c>
      <c r="CW88">
        <f>($B$13*$D$11+$C$13*$D$11+$F$13*((ER88+EJ88)/MAX(ER88+EJ88+ES88, 0.1)*$I$11+ES88/MAX(ER88+EJ88+ES88, 0.1)*$J$11))/($B$13+$C$13+$F$13)</f>
        <v>0</v>
      </c>
      <c r="CX88">
        <f>($B$13*$K$11+$C$13*$K$11+$F$13*((ER88+EJ88)/MAX(ER88+EJ88+ES88, 0.1)*$P$11+ES88/MAX(ER88+EJ88+ES88, 0.1)*$Q$11))/($B$13+$C$13+$F$13)</f>
        <v>0</v>
      </c>
      <c r="CY88">
        <v>2.44</v>
      </c>
      <c r="CZ88">
        <v>0.5</v>
      </c>
      <c r="DA88" t="s">
        <v>421</v>
      </c>
      <c r="DB88">
        <v>2</v>
      </c>
      <c r="DC88">
        <v>1761010043</v>
      </c>
      <c r="DD88">
        <v>420.3841666666667</v>
      </c>
      <c r="DE88">
        <v>419.9470833333333</v>
      </c>
      <c r="DF88">
        <v>23.63079583333333</v>
      </c>
      <c r="DG88">
        <v>23.696675</v>
      </c>
      <c r="DH88">
        <v>420.3219166666666</v>
      </c>
      <c r="DI88">
        <v>23.43632083333333</v>
      </c>
      <c r="DJ88">
        <v>500.0386666666666</v>
      </c>
      <c r="DK88">
        <v>90.45723333333335</v>
      </c>
      <c r="DL88">
        <v>0.0347783125</v>
      </c>
      <c r="DM88">
        <v>30.02753333333333</v>
      </c>
      <c r="DN88">
        <v>30.1154875</v>
      </c>
      <c r="DO88">
        <v>999.9</v>
      </c>
      <c r="DP88">
        <v>0</v>
      </c>
      <c r="DQ88">
        <v>0</v>
      </c>
      <c r="DR88">
        <v>10005.90875</v>
      </c>
      <c r="DS88">
        <v>0</v>
      </c>
      <c r="DT88">
        <v>0.242856</v>
      </c>
      <c r="DU88">
        <v>0.4371503333333334</v>
      </c>
      <c r="DV88">
        <v>430.5585833333333</v>
      </c>
      <c r="DW88">
        <v>430.139875</v>
      </c>
      <c r="DX88">
        <v>-0.06589856666666667</v>
      </c>
      <c r="DY88">
        <v>419.9470833333333</v>
      </c>
      <c r="DZ88">
        <v>23.696675</v>
      </c>
      <c r="EA88">
        <v>2.137575</v>
      </c>
      <c r="EB88">
        <v>2.143537083333333</v>
      </c>
      <c r="EC88">
        <v>18.50197916666667</v>
      </c>
      <c r="ED88">
        <v>18.54644166666667</v>
      </c>
      <c r="EE88">
        <v>0.00500078</v>
      </c>
      <c r="EF88">
        <v>0</v>
      </c>
      <c r="EG88">
        <v>0</v>
      </c>
      <c r="EH88">
        <v>0</v>
      </c>
      <c r="EI88">
        <v>242.65</v>
      </c>
      <c r="EJ88">
        <v>0.00500078</v>
      </c>
      <c r="EK88">
        <v>-10.8125</v>
      </c>
      <c r="EL88">
        <v>0.4125</v>
      </c>
      <c r="EM88">
        <v>35.98954166666667</v>
      </c>
      <c r="EN88">
        <v>40.68987499999999</v>
      </c>
      <c r="EO88">
        <v>38.963375</v>
      </c>
      <c r="EP88">
        <v>41.59341666666666</v>
      </c>
      <c r="EQ88">
        <v>39.265375</v>
      </c>
      <c r="ER88">
        <v>0</v>
      </c>
      <c r="ES88">
        <v>0</v>
      </c>
      <c r="ET88">
        <v>0</v>
      </c>
      <c r="EU88">
        <v>1761010050.1</v>
      </c>
      <c r="EV88">
        <v>0</v>
      </c>
      <c r="EW88">
        <v>244.1653846153846</v>
      </c>
      <c r="EX88">
        <v>-9.890598385527143</v>
      </c>
      <c r="EY88">
        <v>12.96752114476746</v>
      </c>
      <c r="EZ88">
        <v>-10.79615384615385</v>
      </c>
      <c r="FA88">
        <v>15</v>
      </c>
      <c r="FB88">
        <v>1761009942</v>
      </c>
      <c r="FC88" t="s">
        <v>553</v>
      </c>
      <c r="FD88">
        <v>1761009942</v>
      </c>
      <c r="FE88">
        <v>1761009941</v>
      </c>
      <c r="FF88">
        <v>3</v>
      </c>
      <c r="FG88">
        <v>-0.181</v>
      </c>
      <c r="FH88">
        <v>-0.003</v>
      </c>
      <c r="FI88">
        <v>0.06</v>
      </c>
      <c r="FJ88">
        <v>0.192</v>
      </c>
      <c r="FK88">
        <v>420</v>
      </c>
      <c r="FL88">
        <v>24</v>
      </c>
      <c r="FM88">
        <v>0.47</v>
      </c>
      <c r="FN88">
        <v>0.07000000000000001</v>
      </c>
      <c r="FO88">
        <v>0.423306275</v>
      </c>
      <c r="FP88">
        <v>0.1676698649155715</v>
      </c>
      <c r="FQ88">
        <v>0.04676262899527116</v>
      </c>
      <c r="FR88">
        <v>1</v>
      </c>
      <c r="FS88">
        <v>245.2823529411764</v>
      </c>
      <c r="FT88">
        <v>-15.85637873938014</v>
      </c>
      <c r="FU88">
        <v>6.612887177066382</v>
      </c>
      <c r="FV88">
        <v>0</v>
      </c>
      <c r="FW88">
        <v>-0.0703857925</v>
      </c>
      <c r="FX88">
        <v>0.06872288667917487</v>
      </c>
      <c r="FY88">
        <v>0.01315107973769431</v>
      </c>
      <c r="FZ88">
        <v>1</v>
      </c>
      <c r="GA88">
        <v>2</v>
      </c>
      <c r="GB88">
        <v>3</v>
      </c>
      <c r="GC88" t="s">
        <v>482</v>
      </c>
      <c r="GD88">
        <v>3.10977</v>
      </c>
      <c r="GE88">
        <v>2.72648</v>
      </c>
      <c r="GF88">
        <v>0.08811620000000001</v>
      </c>
      <c r="GG88">
        <v>0.08810320000000001</v>
      </c>
      <c r="GH88">
        <v>0.107013</v>
      </c>
      <c r="GI88">
        <v>0.10824</v>
      </c>
      <c r="GJ88">
        <v>23910.2</v>
      </c>
      <c r="GK88">
        <v>21724.6</v>
      </c>
      <c r="GL88">
        <v>26780.4</v>
      </c>
      <c r="GM88">
        <v>24033</v>
      </c>
      <c r="GN88">
        <v>38213.3</v>
      </c>
      <c r="GO88">
        <v>31637.3</v>
      </c>
      <c r="GP88">
        <v>46742.2</v>
      </c>
      <c r="GQ88">
        <v>38018.8</v>
      </c>
      <c r="GR88">
        <v>1.88423</v>
      </c>
      <c r="GS88">
        <v>1.85252</v>
      </c>
      <c r="GT88">
        <v>0.106569</v>
      </c>
      <c r="GU88">
        <v>0</v>
      </c>
      <c r="GV88">
        <v>28.3619</v>
      </c>
      <c r="GW88">
        <v>999.9</v>
      </c>
      <c r="GX88">
        <v>58.2</v>
      </c>
      <c r="GY88">
        <v>30.7</v>
      </c>
      <c r="GZ88">
        <v>28.5331</v>
      </c>
      <c r="HA88">
        <v>61.48</v>
      </c>
      <c r="HB88">
        <v>21.2059</v>
      </c>
      <c r="HC88">
        <v>1</v>
      </c>
      <c r="HD88">
        <v>0.0863415</v>
      </c>
      <c r="HE88">
        <v>-1.16917</v>
      </c>
      <c r="HF88">
        <v>20.3339</v>
      </c>
      <c r="HG88">
        <v>5.22268</v>
      </c>
      <c r="HH88">
        <v>11.98</v>
      </c>
      <c r="HI88">
        <v>4.96565</v>
      </c>
      <c r="HJ88">
        <v>3.27598</v>
      </c>
      <c r="HK88">
        <v>9999</v>
      </c>
      <c r="HL88">
        <v>9999</v>
      </c>
      <c r="HM88">
        <v>9999</v>
      </c>
      <c r="HN88">
        <v>999.9</v>
      </c>
      <c r="HO88">
        <v>1.86371</v>
      </c>
      <c r="HP88">
        <v>1.85977</v>
      </c>
      <c r="HQ88">
        <v>1.85806</v>
      </c>
      <c r="HR88">
        <v>1.85944</v>
      </c>
      <c r="HS88">
        <v>1.85959</v>
      </c>
      <c r="HT88">
        <v>1.85807</v>
      </c>
      <c r="HU88">
        <v>1.85715</v>
      </c>
      <c r="HV88">
        <v>1.85211</v>
      </c>
      <c r="HW88">
        <v>0</v>
      </c>
      <c r="HX88">
        <v>0</v>
      </c>
      <c r="HY88">
        <v>0</v>
      </c>
      <c r="HZ88">
        <v>0</v>
      </c>
      <c r="IA88" t="s">
        <v>424</v>
      </c>
      <c r="IB88" t="s">
        <v>425</v>
      </c>
      <c r="IC88" t="s">
        <v>426</v>
      </c>
      <c r="ID88" t="s">
        <v>426</v>
      </c>
      <c r="IE88" t="s">
        <v>426</v>
      </c>
      <c r="IF88" t="s">
        <v>426</v>
      </c>
      <c r="IG88">
        <v>0</v>
      </c>
      <c r="IH88">
        <v>100</v>
      </c>
      <c r="II88">
        <v>100</v>
      </c>
      <c r="IJ88">
        <v>0.062</v>
      </c>
      <c r="IK88">
        <v>0.1939</v>
      </c>
      <c r="IL88">
        <v>-0.7247067883249676</v>
      </c>
      <c r="IM88">
        <v>0.001328113201692861</v>
      </c>
      <c r="IN88">
        <v>1.538283238170363E-06</v>
      </c>
      <c r="IO88">
        <v>-5.795655626708063E-10</v>
      </c>
      <c r="IP88">
        <v>-0.05594745524604438</v>
      </c>
      <c r="IQ88">
        <v>-0.004593102289677449</v>
      </c>
      <c r="IR88">
        <v>0.0008253994458280543</v>
      </c>
      <c r="IS88">
        <v>-7.403632370499484E-06</v>
      </c>
      <c r="IT88">
        <v>2</v>
      </c>
      <c r="IU88">
        <v>1985</v>
      </c>
      <c r="IV88">
        <v>1</v>
      </c>
      <c r="IW88">
        <v>27</v>
      </c>
      <c r="IX88">
        <v>1.8</v>
      </c>
      <c r="IY88">
        <v>1.8</v>
      </c>
      <c r="IZ88">
        <v>1.12549</v>
      </c>
      <c r="JA88">
        <v>2.59521</v>
      </c>
      <c r="JB88">
        <v>1.49658</v>
      </c>
      <c r="JC88">
        <v>2.34497</v>
      </c>
      <c r="JD88">
        <v>1.54907</v>
      </c>
      <c r="JE88">
        <v>2.33643</v>
      </c>
      <c r="JF88">
        <v>33.2887</v>
      </c>
      <c r="JG88">
        <v>15.7431</v>
      </c>
      <c r="JH88">
        <v>18</v>
      </c>
      <c r="JI88">
        <v>483.294</v>
      </c>
      <c r="JJ88">
        <v>491.997</v>
      </c>
      <c r="JK88">
        <v>30.749</v>
      </c>
      <c r="JL88">
        <v>28.3776</v>
      </c>
      <c r="JM88">
        <v>29.9997</v>
      </c>
      <c r="JN88">
        <v>28.6211</v>
      </c>
      <c r="JO88">
        <v>28.612</v>
      </c>
      <c r="JP88">
        <v>22.6261</v>
      </c>
      <c r="JQ88">
        <v>22.0465</v>
      </c>
      <c r="JR88">
        <v>63.8423</v>
      </c>
      <c r="JS88">
        <v>30.6831</v>
      </c>
      <c r="JT88">
        <v>420</v>
      </c>
      <c r="JU88">
        <v>23.6918</v>
      </c>
      <c r="JV88">
        <v>102.216</v>
      </c>
      <c r="JW88">
        <v>91.6909</v>
      </c>
    </row>
    <row r="89" spans="1:283">
      <c r="A89">
        <v>71</v>
      </c>
      <c r="B89">
        <v>1761010053</v>
      </c>
      <c r="C89">
        <v>387</v>
      </c>
      <c r="D89" t="s">
        <v>572</v>
      </c>
      <c r="E89" t="s">
        <v>573</v>
      </c>
      <c r="F89">
        <v>5</v>
      </c>
      <c r="G89" t="s">
        <v>552</v>
      </c>
      <c r="H89">
        <v>1761010045</v>
      </c>
      <c r="I89">
        <f>(J89)/1000</f>
        <v>0</v>
      </c>
      <c r="J89">
        <f>1000*DJ89*AH89*(DF89-DG89)/(100*CY89*(1000-AH89*DF89))</f>
        <v>0</v>
      </c>
      <c r="K89">
        <f>DJ89*AH89*(DE89-DD89*(1000-AH89*DG89)/(1000-AH89*DF89))/(100*CY89)</f>
        <v>0</v>
      </c>
      <c r="L89">
        <f>DD89 - IF(AH89&gt;1, K89*CY89*100.0/(AJ89), 0)</f>
        <v>0</v>
      </c>
      <c r="M89">
        <f>((S89-I89/2)*L89-K89)/(S89+I89/2)</f>
        <v>0</v>
      </c>
      <c r="N89">
        <f>M89*(DK89+DL89)/1000.0</f>
        <v>0</v>
      </c>
      <c r="O89">
        <f>(DD89 - IF(AH89&gt;1, K89*CY89*100.0/(AJ89), 0))*(DK89+DL89)/1000.0</f>
        <v>0</v>
      </c>
      <c r="P89">
        <f>2.0/((1/R89-1/Q89)+SIGN(R89)*SQRT((1/R89-1/Q89)*(1/R89-1/Q89) + 4*CZ89/((CZ89+1)*(CZ89+1))*(2*1/R89*1/Q89-1/Q89*1/Q89)))</f>
        <v>0</v>
      </c>
      <c r="Q89">
        <f>IF(LEFT(DA89,1)&lt;&gt;"0",IF(LEFT(DA89,1)="1",3.0,DB89),$D$5+$E$5*(DR89*DK89/($K$5*1000))+$F$5*(DR89*DK89/($K$5*1000))*MAX(MIN(CY89,$J$5),$I$5)*MAX(MIN(CY89,$J$5),$I$5)+$G$5*MAX(MIN(CY89,$J$5),$I$5)*(DR89*DK89/($K$5*1000))+$H$5*(DR89*DK89/($K$5*1000))*(DR89*DK89/($K$5*1000)))</f>
        <v>0</v>
      </c>
      <c r="R89">
        <f>I89*(1000-(1000*0.61365*exp(17.502*V89/(240.97+V89))/(DK89+DL89)+DF89)/2)/(1000*0.61365*exp(17.502*V89/(240.97+V89))/(DK89+DL89)-DF89)</f>
        <v>0</v>
      </c>
      <c r="S89">
        <f>1/((CZ89+1)/(P89/1.6)+1/(Q89/1.37)) + CZ89/((CZ89+1)/(P89/1.6) + CZ89/(Q89/1.37))</f>
        <v>0</v>
      </c>
      <c r="T89">
        <f>(CU89*CX89)</f>
        <v>0</v>
      </c>
      <c r="U89">
        <f>(DM89+(T89+2*0.95*5.67E-8*(((DM89+$B$9)+273)^4-(DM89+273)^4)-44100*I89)/(1.84*29.3*Q89+8*0.95*5.67E-8*(DM89+273)^3))</f>
        <v>0</v>
      </c>
      <c r="V89">
        <f>($C$9*DN89+$D$9*DO89+$E$9*U89)</f>
        <v>0</v>
      </c>
      <c r="W89">
        <f>0.61365*exp(17.502*V89/(240.97+V89))</f>
        <v>0</v>
      </c>
      <c r="X89">
        <f>(Y89/Z89*100)</f>
        <v>0</v>
      </c>
      <c r="Y89">
        <f>DF89*(DK89+DL89)/1000</f>
        <v>0</v>
      </c>
      <c r="Z89">
        <f>0.61365*exp(17.502*DM89/(240.97+DM89))</f>
        <v>0</v>
      </c>
      <c r="AA89">
        <f>(W89-DF89*(DK89+DL89)/1000)</f>
        <v>0</v>
      </c>
      <c r="AB89">
        <f>(-I89*44100)</f>
        <v>0</v>
      </c>
      <c r="AC89">
        <f>2*29.3*Q89*0.92*(DM89-V89)</f>
        <v>0</v>
      </c>
      <c r="AD89">
        <f>2*0.95*5.67E-8*(((DM89+$B$9)+273)^4-(V89+273)^4)</f>
        <v>0</v>
      </c>
      <c r="AE89">
        <f>T89+AD89+AB89+AC89</f>
        <v>0</v>
      </c>
      <c r="AF89">
        <v>0</v>
      </c>
      <c r="AG89">
        <v>0</v>
      </c>
      <c r="AH89">
        <f>IF(AF89*$H$15&gt;=AJ89,1.0,(AJ89/(AJ89-AF89*$H$15)))</f>
        <v>0</v>
      </c>
      <c r="AI89">
        <f>(AH89-1)*100</f>
        <v>0</v>
      </c>
      <c r="AJ89">
        <f>MAX(0,($B$15+$C$15*DR89)/(1+$D$15*DR89)*DK89/(DM89+273)*$E$15)</f>
        <v>0</v>
      </c>
      <c r="AK89" t="s">
        <v>420</v>
      </c>
      <c r="AL89" t="s">
        <v>420</v>
      </c>
      <c r="AM89">
        <v>0</v>
      </c>
      <c r="AN89">
        <v>0</v>
      </c>
      <c r="AO89">
        <f>1-AM89/AN89</f>
        <v>0</v>
      </c>
      <c r="AP89">
        <v>0</v>
      </c>
      <c r="AQ89" t="s">
        <v>420</v>
      </c>
      <c r="AR89" t="s">
        <v>420</v>
      </c>
      <c r="AS89">
        <v>0</v>
      </c>
      <c r="AT89">
        <v>0</v>
      </c>
      <c r="AU89">
        <f>1-AS89/AT89</f>
        <v>0</v>
      </c>
      <c r="AV89">
        <v>0.5</v>
      </c>
      <c r="AW89">
        <f>CV89</f>
        <v>0</v>
      </c>
      <c r="AX89">
        <f>K89</f>
        <v>0</v>
      </c>
      <c r="AY89">
        <f>AU89*AV89*AW89</f>
        <v>0</v>
      </c>
      <c r="AZ89">
        <f>(AX89-AP89)/AW89</f>
        <v>0</v>
      </c>
      <c r="BA89">
        <f>(AN89-AT89)/AT89</f>
        <v>0</v>
      </c>
      <c r="BB89">
        <f>AM89/(AO89+AM89/AT89)</f>
        <v>0</v>
      </c>
      <c r="BC89" t="s">
        <v>420</v>
      </c>
      <c r="BD89">
        <v>0</v>
      </c>
      <c r="BE89">
        <f>IF(BD89&lt;&gt;0, BD89, BB89)</f>
        <v>0</v>
      </c>
      <c r="BF89">
        <f>1-BE89/AT89</f>
        <v>0</v>
      </c>
      <c r="BG89">
        <f>(AT89-AS89)/(AT89-BE89)</f>
        <v>0</v>
      </c>
      <c r="BH89">
        <f>(AN89-AT89)/(AN89-BE89)</f>
        <v>0</v>
      </c>
      <c r="BI89">
        <f>(AT89-AS89)/(AT89-AM89)</f>
        <v>0</v>
      </c>
      <c r="BJ89">
        <f>(AN89-AT89)/(AN89-AM89)</f>
        <v>0</v>
      </c>
      <c r="BK89">
        <f>(BG89*BE89/AS89)</f>
        <v>0</v>
      </c>
      <c r="BL89">
        <f>(1-BK89)</f>
        <v>0</v>
      </c>
      <c r="CU89">
        <f>$B$13*DS89+$C$13*DT89+$F$13*EE89*(1-EH89)</f>
        <v>0</v>
      </c>
      <c r="CV89">
        <f>CU89*CW89</f>
        <v>0</v>
      </c>
      <c r="CW89">
        <f>($B$13*$D$11+$C$13*$D$11+$F$13*((ER89+EJ89)/MAX(ER89+EJ89+ES89, 0.1)*$I$11+ES89/MAX(ER89+EJ89+ES89, 0.1)*$J$11))/($B$13+$C$13+$F$13)</f>
        <v>0</v>
      </c>
      <c r="CX89">
        <f>($B$13*$K$11+$C$13*$K$11+$F$13*((ER89+EJ89)/MAX(ER89+EJ89+ES89, 0.1)*$P$11+ES89/MAX(ER89+EJ89+ES89, 0.1)*$Q$11))/($B$13+$C$13+$F$13)</f>
        <v>0</v>
      </c>
      <c r="CY89">
        <v>2.44</v>
      </c>
      <c r="CZ89">
        <v>0.5</v>
      </c>
      <c r="DA89" t="s">
        <v>421</v>
      </c>
      <c r="DB89">
        <v>2</v>
      </c>
      <c r="DC89">
        <v>1761010045</v>
      </c>
      <c r="DD89">
        <v>420.3752083333334</v>
      </c>
      <c r="DE89">
        <v>419.945125</v>
      </c>
      <c r="DF89">
        <v>23.62459583333333</v>
      </c>
      <c r="DG89">
        <v>23.689525</v>
      </c>
      <c r="DH89">
        <v>420.3129583333333</v>
      </c>
      <c r="DI89">
        <v>23.43025416666667</v>
      </c>
      <c r="DJ89">
        <v>500.012125</v>
      </c>
      <c r="DK89">
        <v>90.45717500000001</v>
      </c>
      <c r="DL89">
        <v>0.03481818333333334</v>
      </c>
      <c r="DM89">
        <v>30.02309166666667</v>
      </c>
      <c r="DN89">
        <v>30.11201666666667</v>
      </c>
      <c r="DO89">
        <v>999.9</v>
      </c>
      <c r="DP89">
        <v>0</v>
      </c>
      <c r="DQ89">
        <v>0</v>
      </c>
      <c r="DR89">
        <v>9999.995000000001</v>
      </c>
      <c r="DS89">
        <v>0</v>
      </c>
      <c r="DT89">
        <v>0.242856</v>
      </c>
      <c r="DU89">
        <v>0.430076625</v>
      </c>
      <c r="DV89">
        <v>430.5466666666667</v>
      </c>
      <c r="DW89">
        <v>430.1347916666667</v>
      </c>
      <c r="DX89">
        <v>-0.06494735833333333</v>
      </c>
      <c r="DY89">
        <v>419.945125</v>
      </c>
      <c r="DZ89">
        <v>23.689525</v>
      </c>
      <c r="EA89">
        <v>2.137013333333333</v>
      </c>
      <c r="EB89">
        <v>2.142889583333333</v>
      </c>
      <c r="EC89">
        <v>18.49777916666666</v>
      </c>
      <c r="ED89">
        <v>18.54161666666667</v>
      </c>
      <c r="EE89">
        <v>0.00500078</v>
      </c>
      <c r="EF89">
        <v>0</v>
      </c>
      <c r="EG89">
        <v>0</v>
      </c>
      <c r="EH89">
        <v>0</v>
      </c>
      <c r="EI89">
        <v>243.7875</v>
      </c>
      <c r="EJ89">
        <v>0.00500078</v>
      </c>
      <c r="EK89">
        <v>-10.37083333333333</v>
      </c>
      <c r="EL89">
        <v>0.4583333333333333</v>
      </c>
      <c r="EM89">
        <v>35.99216666666667</v>
      </c>
      <c r="EN89">
        <v>40.70549999999999</v>
      </c>
      <c r="EO89">
        <v>38.91649999999999</v>
      </c>
      <c r="EP89">
        <v>41.62466666666666</v>
      </c>
      <c r="EQ89">
        <v>39.27583333333333</v>
      </c>
      <c r="ER89">
        <v>0</v>
      </c>
      <c r="ES89">
        <v>0</v>
      </c>
      <c r="ET89">
        <v>0</v>
      </c>
      <c r="EU89">
        <v>1761010051.9</v>
      </c>
      <c r="EV89">
        <v>0</v>
      </c>
      <c r="EW89">
        <v>244.16</v>
      </c>
      <c r="EX89">
        <v>-29.29230792922121</v>
      </c>
      <c r="EY89">
        <v>15.96923055108008</v>
      </c>
      <c r="EZ89">
        <v>-9.999999999999998</v>
      </c>
      <c r="FA89">
        <v>15</v>
      </c>
      <c r="FB89">
        <v>1761009942</v>
      </c>
      <c r="FC89" t="s">
        <v>553</v>
      </c>
      <c r="FD89">
        <v>1761009942</v>
      </c>
      <c r="FE89">
        <v>1761009941</v>
      </c>
      <c r="FF89">
        <v>3</v>
      </c>
      <c r="FG89">
        <v>-0.181</v>
      </c>
      <c r="FH89">
        <v>-0.003</v>
      </c>
      <c r="FI89">
        <v>0.06</v>
      </c>
      <c r="FJ89">
        <v>0.192</v>
      </c>
      <c r="FK89">
        <v>420</v>
      </c>
      <c r="FL89">
        <v>24</v>
      </c>
      <c r="FM89">
        <v>0.47</v>
      </c>
      <c r="FN89">
        <v>0.07000000000000001</v>
      </c>
      <c r="FO89">
        <v>0.4338944390243902</v>
      </c>
      <c r="FP89">
        <v>0.03312000000000028</v>
      </c>
      <c r="FQ89">
        <v>0.03635816681166446</v>
      </c>
      <c r="FR89">
        <v>1</v>
      </c>
      <c r="FS89">
        <v>244.3647058823529</v>
      </c>
      <c r="FT89">
        <v>-6.362108448356371</v>
      </c>
      <c r="FU89">
        <v>6.814339653517044</v>
      </c>
      <c r="FV89">
        <v>0</v>
      </c>
      <c r="FW89">
        <v>-0.06509152195121952</v>
      </c>
      <c r="FX89">
        <v>0.0260614808362369</v>
      </c>
      <c r="FY89">
        <v>0.005497670037278197</v>
      </c>
      <c r="FZ89">
        <v>1</v>
      </c>
      <c r="GA89">
        <v>2</v>
      </c>
      <c r="GB89">
        <v>3</v>
      </c>
      <c r="GC89" t="s">
        <v>482</v>
      </c>
      <c r="GD89">
        <v>3.10954</v>
      </c>
      <c r="GE89">
        <v>2.72683</v>
      </c>
      <c r="GF89">
        <v>0.0881156</v>
      </c>
      <c r="GG89">
        <v>0.0881054</v>
      </c>
      <c r="GH89">
        <v>0.106981</v>
      </c>
      <c r="GI89">
        <v>0.108214</v>
      </c>
      <c r="GJ89">
        <v>23910.2</v>
      </c>
      <c r="GK89">
        <v>21724.6</v>
      </c>
      <c r="GL89">
        <v>26780.5</v>
      </c>
      <c r="GM89">
        <v>24033.2</v>
      </c>
      <c r="GN89">
        <v>38214.9</v>
      </c>
      <c r="GO89">
        <v>31638.2</v>
      </c>
      <c r="GP89">
        <v>46742.5</v>
      </c>
      <c r="GQ89">
        <v>38018.7</v>
      </c>
      <c r="GR89">
        <v>1.884</v>
      </c>
      <c r="GS89">
        <v>1.85285</v>
      </c>
      <c r="GT89">
        <v>0.105921</v>
      </c>
      <c r="GU89">
        <v>0</v>
      </c>
      <c r="GV89">
        <v>28.3588</v>
      </c>
      <c r="GW89">
        <v>999.9</v>
      </c>
      <c r="GX89">
        <v>58.2</v>
      </c>
      <c r="GY89">
        <v>30.7</v>
      </c>
      <c r="GZ89">
        <v>28.532</v>
      </c>
      <c r="HA89">
        <v>61.13</v>
      </c>
      <c r="HB89">
        <v>21.0617</v>
      </c>
      <c r="HC89">
        <v>1</v>
      </c>
      <c r="HD89">
        <v>0.0859832</v>
      </c>
      <c r="HE89">
        <v>-1.09024</v>
      </c>
      <c r="HF89">
        <v>20.3345</v>
      </c>
      <c r="HG89">
        <v>5.22268</v>
      </c>
      <c r="HH89">
        <v>11.98</v>
      </c>
      <c r="HI89">
        <v>4.9655</v>
      </c>
      <c r="HJ89">
        <v>3.27598</v>
      </c>
      <c r="HK89">
        <v>9999</v>
      </c>
      <c r="HL89">
        <v>9999</v>
      </c>
      <c r="HM89">
        <v>9999</v>
      </c>
      <c r="HN89">
        <v>999.9</v>
      </c>
      <c r="HO89">
        <v>1.86371</v>
      </c>
      <c r="HP89">
        <v>1.85977</v>
      </c>
      <c r="HQ89">
        <v>1.85806</v>
      </c>
      <c r="HR89">
        <v>1.85944</v>
      </c>
      <c r="HS89">
        <v>1.85959</v>
      </c>
      <c r="HT89">
        <v>1.85806</v>
      </c>
      <c r="HU89">
        <v>1.85715</v>
      </c>
      <c r="HV89">
        <v>1.85211</v>
      </c>
      <c r="HW89">
        <v>0</v>
      </c>
      <c r="HX89">
        <v>0</v>
      </c>
      <c r="HY89">
        <v>0</v>
      </c>
      <c r="HZ89">
        <v>0</v>
      </c>
      <c r="IA89" t="s">
        <v>424</v>
      </c>
      <c r="IB89" t="s">
        <v>425</v>
      </c>
      <c r="IC89" t="s">
        <v>426</v>
      </c>
      <c r="ID89" t="s">
        <v>426</v>
      </c>
      <c r="IE89" t="s">
        <v>426</v>
      </c>
      <c r="IF89" t="s">
        <v>426</v>
      </c>
      <c r="IG89">
        <v>0</v>
      </c>
      <c r="IH89">
        <v>100</v>
      </c>
      <c r="II89">
        <v>100</v>
      </c>
      <c r="IJ89">
        <v>0.062</v>
      </c>
      <c r="IK89">
        <v>0.1937</v>
      </c>
      <c r="IL89">
        <v>-0.7247067883249676</v>
      </c>
      <c r="IM89">
        <v>0.001328113201692861</v>
      </c>
      <c r="IN89">
        <v>1.538283238170363E-06</v>
      </c>
      <c r="IO89">
        <v>-5.795655626708063E-10</v>
      </c>
      <c r="IP89">
        <v>-0.05594745524604438</v>
      </c>
      <c r="IQ89">
        <v>-0.004593102289677449</v>
      </c>
      <c r="IR89">
        <v>0.0008253994458280543</v>
      </c>
      <c r="IS89">
        <v>-7.403632370499484E-06</v>
      </c>
      <c r="IT89">
        <v>2</v>
      </c>
      <c r="IU89">
        <v>1985</v>
      </c>
      <c r="IV89">
        <v>1</v>
      </c>
      <c r="IW89">
        <v>27</v>
      </c>
      <c r="IX89">
        <v>1.9</v>
      </c>
      <c r="IY89">
        <v>1.9</v>
      </c>
      <c r="IZ89">
        <v>1.12549</v>
      </c>
      <c r="JA89">
        <v>2.58667</v>
      </c>
      <c r="JB89">
        <v>1.49658</v>
      </c>
      <c r="JC89">
        <v>2.34497</v>
      </c>
      <c r="JD89">
        <v>1.54907</v>
      </c>
      <c r="JE89">
        <v>2.4646</v>
      </c>
      <c r="JF89">
        <v>33.2887</v>
      </c>
      <c r="JG89">
        <v>15.7519</v>
      </c>
      <c r="JH89">
        <v>18</v>
      </c>
      <c r="JI89">
        <v>483.153</v>
      </c>
      <c r="JJ89">
        <v>492.2</v>
      </c>
      <c r="JK89">
        <v>30.704</v>
      </c>
      <c r="JL89">
        <v>28.3762</v>
      </c>
      <c r="JM89">
        <v>29.9997</v>
      </c>
      <c r="JN89">
        <v>28.6199</v>
      </c>
      <c r="JO89">
        <v>28.6108</v>
      </c>
      <c r="JP89">
        <v>22.6247</v>
      </c>
      <c r="JQ89">
        <v>22.0465</v>
      </c>
      <c r="JR89">
        <v>63.8423</v>
      </c>
      <c r="JS89">
        <v>30.6831</v>
      </c>
      <c r="JT89">
        <v>420</v>
      </c>
      <c r="JU89">
        <v>23.6918</v>
      </c>
      <c r="JV89">
        <v>102.216</v>
      </c>
      <c r="JW89">
        <v>91.6909</v>
      </c>
    </row>
    <row r="90" spans="1:283">
      <c r="A90">
        <v>72</v>
      </c>
      <c r="B90">
        <v>1761010055</v>
      </c>
      <c r="C90">
        <v>389</v>
      </c>
      <c r="D90" t="s">
        <v>574</v>
      </c>
      <c r="E90" t="s">
        <v>575</v>
      </c>
      <c r="F90">
        <v>5</v>
      </c>
      <c r="G90" t="s">
        <v>552</v>
      </c>
      <c r="H90">
        <v>1761010047</v>
      </c>
      <c r="I90">
        <f>(J90)/1000</f>
        <v>0</v>
      </c>
      <c r="J90">
        <f>1000*DJ90*AH90*(DF90-DG90)/(100*CY90*(1000-AH90*DF90))</f>
        <v>0</v>
      </c>
      <c r="K90">
        <f>DJ90*AH90*(DE90-DD90*(1000-AH90*DG90)/(1000-AH90*DF90))/(100*CY90)</f>
        <v>0</v>
      </c>
      <c r="L90">
        <f>DD90 - IF(AH90&gt;1, K90*CY90*100.0/(AJ90), 0)</f>
        <v>0</v>
      </c>
      <c r="M90">
        <f>((S90-I90/2)*L90-K90)/(S90+I90/2)</f>
        <v>0</v>
      </c>
      <c r="N90">
        <f>M90*(DK90+DL90)/1000.0</f>
        <v>0</v>
      </c>
      <c r="O90">
        <f>(DD90 - IF(AH90&gt;1, K90*CY90*100.0/(AJ90), 0))*(DK90+DL90)/1000.0</f>
        <v>0</v>
      </c>
      <c r="P90">
        <f>2.0/((1/R90-1/Q90)+SIGN(R90)*SQRT((1/R90-1/Q90)*(1/R90-1/Q90) + 4*CZ90/((CZ90+1)*(CZ90+1))*(2*1/R90*1/Q90-1/Q90*1/Q90)))</f>
        <v>0</v>
      </c>
      <c r="Q90">
        <f>IF(LEFT(DA90,1)&lt;&gt;"0",IF(LEFT(DA90,1)="1",3.0,DB90),$D$5+$E$5*(DR90*DK90/($K$5*1000))+$F$5*(DR90*DK90/($K$5*1000))*MAX(MIN(CY90,$J$5),$I$5)*MAX(MIN(CY90,$J$5),$I$5)+$G$5*MAX(MIN(CY90,$J$5),$I$5)*(DR90*DK90/($K$5*1000))+$H$5*(DR90*DK90/($K$5*1000))*(DR90*DK90/($K$5*1000)))</f>
        <v>0</v>
      </c>
      <c r="R90">
        <f>I90*(1000-(1000*0.61365*exp(17.502*V90/(240.97+V90))/(DK90+DL90)+DF90)/2)/(1000*0.61365*exp(17.502*V90/(240.97+V90))/(DK90+DL90)-DF90)</f>
        <v>0</v>
      </c>
      <c r="S90">
        <f>1/((CZ90+1)/(P90/1.6)+1/(Q90/1.37)) + CZ90/((CZ90+1)/(P90/1.6) + CZ90/(Q90/1.37))</f>
        <v>0</v>
      </c>
      <c r="T90">
        <f>(CU90*CX90)</f>
        <v>0</v>
      </c>
      <c r="U90">
        <f>(DM90+(T90+2*0.95*5.67E-8*(((DM90+$B$9)+273)^4-(DM90+273)^4)-44100*I90)/(1.84*29.3*Q90+8*0.95*5.67E-8*(DM90+273)^3))</f>
        <v>0</v>
      </c>
      <c r="V90">
        <f>($C$9*DN90+$D$9*DO90+$E$9*U90)</f>
        <v>0</v>
      </c>
      <c r="W90">
        <f>0.61365*exp(17.502*V90/(240.97+V90))</f>
        <v>0</v>
      </c>
      <c r="X90">
        <f>(Y90/Z90*100)</f>
        <v>0</v>
      </c>
      <c r="Y90">
        <f>DF90*(DK90+DL90)/1000</f>
        <v>0</v>
      </c>
      <c r="Z90">
        <f>0.61365*exp(17.502*DM90/(240.97+DM90))</f>
        <v>0</v>
      </c>
      <c r="AA90">
        <f>(W90-DF90*(DK90+DL90)/1000)</f>
        <v>0</v>
      </c>
      <c r="AB90">
        <f>(-I90*44100)</f>
        <v>0</v>
      </c>
      <c r="AC90">
        <f>2*29.3*Q90*0.92*(DM90-V90)</f>
        <v>0</v>
      </c>
      <c r="AD90">
        <f>2*0.95*5.67E-8*(((DM90+$B$9)+273)^4-(V90+273)^4)</f>
        <v>0</v>
      </c>
      <c r="AE90">
        <f>T90+AD90+AB90+AC90</f>
        <v>0</v>
      </c>
      <c r="AF90">
        <v>0</v>
      </c>
      <c r="AG90">
        <v>0</v>
      </c>
      <c r="AH90">
        <f>IF(AF90*$H$15&gt;=AJ90,1.0,(AJ90/(AJ90-AF90*$H$15)))</f>
        <v>0</v>
      </c>
      <c r="AI90">
        <f>(AH90-1)*100</f>
        <v>0</v>
      </c>
      <c r="AJ90">
        <f>MAX(0,($B$15+$C$15*DR90)/(1+$D$15*DR90)*DK90/(DM90+273)*$E$15)</f>
        <v>0</v>
      </c>
      <c r="AK90" t="s">
        <v>420</v>
      </c>
      <c r="AL90" t="s">
        <v>420</v>
      </c>
      <c r="AM90">
        <v>0</v>
      </c>
      <c r="AN90">
        <v>0</v>
      </c>
      <c r="AO90">
        <f>1-AM90/AN90</f>
        <v>0</v>
      </c>
      <c r="AP90">
        <v>0</v>
      </c>
      <c r="AQ90" t="s">
        <v>420</v>
      </c>
      <c r="AR90" t="s">
        <v>420</v>
      </c>
      <c r="AS90">
        <v>0</v>
      </c>
      <c r="AT90">
        <v>0</v>
      </c>
      <c r="AU90">
        <f>1-AS90/AT90</f>
        <v>0</v>
      </c>
      <c r="AV90">
        <v>0.5</v>
      </c>
      <c r="AW90">
        <f>CV90</f>
        <v>0</v>
      </c>
      <c r="AX90">
        <f>K90</f>
        <v>0</v>
      </c>
      <c r="AY90">
        <f>AU90*AV90*AW90</f>
        <v>0</v>
      </c>
      <c r="AZ90">
        <f>(AX90-AP90)/AW90</f>
        <v>0</v>
      </c>
      <c r="BA90">
        <f>(AN90-AT90)/AT90</f>
        <v>0</v>
      </c>
      <c r="BB90">
        <f>AM90/(AO90+AM90/AT90)</f>
        <v>0</v>
      </c>
      <c r="BC90" t="s">
        <v>420</v>
      </c>
      <c r="BD90">
        <v>0</v>
      </c>
      <c r="BE90">
        <f>IF(BD90&lt;&gt;0, BD90, BB90)</f>
        <v>0</v>
      </c>
      <c r="BF90">
        <f>1-BE90/AT90</f>
        <v>0</v>
      </c>
      <c r="BG90">
        <f>(AT90-AS90)/(AT90-BE90)</f>
        <v>0</v>
      </c>
      <c r="BH90">
        <f>(AN90-AT90)/(AN90-BE90)</f>
        <v>0</v>
      </c>
      <c r="BI90">
        <f>(AT90-AS90)/(AT90-AM90)</f>
        <v>0</v>
      </c>
      <c r="BJ90">
        <f>(AN90-AT90)/(AN90-AM90)</f>
        <v>0</v>
      </c>
      <c r="BK90">
        <f>(BG90*BE90/AS90)</f>
        <v>0</v>
      </c>
      <c r="BL90">
        <f>(1-BK90)</f>
        <v>0</v>
      </c>
      <c r="CU90">
        <f>$B$13*DS90+$C$13*DT90+$F$13*EE90*(1-EH90)</f>
        <v>0</v>
      </c>
      <c r="CV90">
        <f>CU90*CW90</f>
        <v>0</v>
      </c>
      <c r="CW90">
        <f>($B$13*$D$11+$C$13*$D$11+$F$13*((ER90+EJ90)/MAX(ER90+EJ90+ES90, 0.1)*$I$11+ES90/MAX(ER90+EJ90+ES90, 0.1)*$J$11))/($B$13+$C$13+$F$13)</f>
        <v>0</v>
      </c>
      <c r="CX90">
        <f>($B$13*$K$11+$C$13*$K$11+$F$13*((ER90+EJ90)/MAX(ER90+EJ90+ES90, 0.1)*$P$11+ES90/MAX(ER90+EJ90+ES90, 0.1)*$Q$11))/($B$13+$C$13+$F$13)</f>
        <v>0</v>
      </c>
      <c r="CY90">
        <v>2.44</v>
      </c>
      <c r="CZ90">
        <v>0.5</v>
      </c>
      <c r="DA90" t="s">
        <v>421</v>
      </c>
      <c r="DB90">
        <v>2</v>
      </c>
      <c r="DC90">
        <v>1761010047</v>
      </c>
      <c r="DD90">
        <v>420.3709583333332</v>
      </c>
      <c r="DE90">
        <v>419.946625</v>
      </c>
      <c r="DF90">
        <v>23.6178375</v>
      </c>
      <c r="DG90">
        <v>23.68197083333333</v>
      </c>
      <c r="DH90">
        <v>420.3087083333333</v>
      </c>
      <c r="DI90">
        <v>23.42364583333334</v>
      </c>
      <c r="DJ90">
        <v>499.99575</v>
      </c>
      <c r="DK90">
        <v>90.4573625</v>
      </c>
      <c r="DL90">
        <v>0.03482095416666667</v>
      </c>
      <c r="DM90">
        <v>30.01736666666666</v>
      </c>
      <c r="DN90">
        <v>30.10676666666667</v>
      </c>
      <c r="DO90">
        <v>999.9</v>
      </c>
      <c r="DP90">
        <v>0</v>
      </c>
      <c r="DQ90">
        <v>0</v>
      </c>
      <c r="DR90">
        <v>9999.525416666665</v>
      </c>
      <c r="DS90">
        <v>0</v>
      </c>
      <c r="DT90">
        <v>0.242856</v>
      </c>
      <c r="DU90">
        <v>0.424346875</v>
      </c>
      <c r="DV90">
        <v>430.5393333333334</v>
      </c>
      <c r="DW90">
        <v>430.133</v>
      </c>
      <c r="DX90">
        <v>-0.06414992916666667</v>
      </c>
      <c r="DY90">
        <v>419.946625</v>
      </c>
      <c r="DZ90">
        <v>23.68197083333333</v>
      </c>
      <c r="EA90">
        <v>2.13640625</v>
      </c>
      <c r="EB90">
        <v>2.142210416666666</v>
      </c>
      <c r="EC90">
        <v>18.49324583333333</v>
      </c>
      <c r="ED90">
        <v>18.53655833333333</v>
      </c>
      <c r="EE90">
        <v>0.00500078</v>
      </c>
      <c r="EF90">
        <v>0</v>
      </c>
      <c r="EG90">
        <v>0</v>
      </c>
      <c r="EH90">
        <v>0</v>
      </c>
      <c r="EI90">
        <v>243.1041666666667</v>
      </c>
      <c r="EJ90">
        <v>0.00500078</v>
      </c>
      <c r="EK90">
        <v>-9.545833333333334</v>
      </c>
      <c r="EL90">
        <v>0.5</v>
      </c>
      <c r="EM90">
        <v>35.99991666666667</v>
      </c>
      <c r="EN90">
        <v>40.72629166666666</v>
      </c>
      <c r="EO90">
        <v>38.99195833333333</v>
      </c>
      <c r="EP90">
        <v>41.65075</v>
      </c>
      <c r="EQ90">
        <v>39.26795833333333</v>
      </c>
      <c r="ER90">
        <v>0</v>
      </c>
      <c r="ES90">
        <v>0</v>
      </c>
      <c r="ET90">
        <v>0</v>
      </c>
      <c r="EU90">
        <v>1761010053.7</v>
      </c>
      <c r="EV90">
        <v>0</v>
      </c>
      <c r="EW90">
        <v>243.5230769230769</v>
      </c>
      <c r="EX90">
        <v>-22.87863256526575</v>
      </c>
      <c r="EY90">
        <v>3.664956920443672</v>
      </c>
      <c r="EZ90">
        <v>-9.684615384615384</v>
      </c>
      <c r="FA90">
        <v>15</v>
      </c>
      <c r="FB90">
        <v>1761009942</v>
      </c>
      <c r="FC90" t="s">
        <v>553</v>
      </c>
      <c r="FD90">
        <v>1761009942</v>
      </c>
      <c r="FE90">
        <v>1761009941</v>
      </c>
      <c r="FF90">
        <v>3</v>
      </c>
      <c r="FG90">
        <v>-0.181</v>
      </c>
      <c r="FH90">
        <v>-0.003</v>
      </c>
      <c r="FI90">
        <v>0.06</v>
      </c>
      <c r="FJ90">
        <v>0.192</v>
      </c>
      <c r="FK90">
        <v>420</v>
      </c>
      <c r="FL90">
        <v>24</v>
      </c>
      <c r="FM90">
        <v>0.47</v>
      </c>
      <c r="FN90">
        <v>0.07000000000000001</v>
      </c>
      <c r="FO90">
        <v>0.437358825</v>
      </c>
      <c r="FP90">
        <v>-0.05905054784240174</v>
      </c>
      <c r="FQ90">
        <v>0.03274999805869269</v>
      </c>
      <c r="FR90">
        <v>1</v>
      </c>
      <c r="FS90">
        <v>243.2411764705882</v>
      </c>
      <c r="FT90">
        <v>-13.81512609460533</v>
      </c>
      <c r="FU90">
        <v>6.956127964821792</v>
      </c>
      <c r="FV90">
        <v>0</v>
      </c>
      <c r="FW90">
        <v>-0.06412048000000001</v>
      </c>
      <c r="FX90">
        <v>0.02731960750469052</v>
      </c>
      <c r="FY90">
        <v>0.005292529510980548</v>
      </c>
      <c r="FZ90">
        <v>1</v>
      </c>
      <c r="GA90">
        <v>2</v>
      </c>
      <c r="GB90">
        <v>3</v>
      </c>
      <c r="GC90" t="s">
        <v>482</v>
      </c>
      <c r="GD90">
        <v>3.10965</v>
      </c>
      <c r="GE90">
        <v>2.72637</v>
      </c>
      <c r="GF90">
        <v>0.0881181</v>
      </c>
      <c r="GG90">
        <v>0.0881127</v>
      </c>
      <c r="GH90">
        <v>0.10694</v>
      </c>
      <c r="GI90">
        <v>0.108199</v>
      </c>
      <c r="GJ90">
        <v>23910.1</v>
      </c>
      <c r="GK90">
        <v>21724.5</v>
      </c>
      <c r="GL90">
        <v>26780.4</v>
      </c>
      <c r="GM90">
        <v>24033.2</v>
      </c>
      <c r="GN90">
        <v>38216.7</v>
      </c>
      <c r="GO90">
        <v>31638.6</v>
      </c>
      <c r="GP90">
        <v>46742.5</v>
      </c>
      <c r="GQ90">
        <v>38018.6</v>
      </c>
      <c r="GR90">
        <v>1.88428</v>
      </c>
      <c r="GS90">
        <v>1.85268</v>
      </c>
      <c r="GT90">
        <v>0.105418</v>
      </c>
      <c r="GU90">
        <v>0</v>
      </c>
      <c r="GV90">
        <v>28.3539</v>
      </c>
      <c r="GW90">
        <v>999.9</v>
      </c>
      <c r="GX90">
        <v>58.2</v>
      </c>
      <c r="GY90">
        <v>30.7</v>
      </c>
      <c r="GZ90">
        <v>28.5325</v>
      </c>
      <c r="HA90">
        <v>61.71</v>
      </c>
      <c r="HB90">
        <v>21.1378</v>
      </c>
      <c r="HC90">
        <v>1</v>
      </c>
      <c r="HD90">
        <v>0.0858308</v>
      </c>
      <c r="HE90">
        <v>-1.17877</v>
      </c>
      <c r="HF90">
        <v>20.3333</v>
      </c>
      <c r="HG90">
        <v>5.21924</v>
      </c>
      <c r="HH90">
        <v>11.98</v>
      </c>
      <c r="HI90">
        <v>4.96495</v>
      </c>
      <c r="HJ90">
        <v>3.2753</v>
      </c>
      <c r="HK90">
        <v>9999</v>
      </c>
      <c r="HL90">
        <v>9999</v>
      </c>
      <c r="HM90">
        <v>9999</v>
      </c>
      <c r="HN90">
        <v>999.9</v>
      </c>
      <c r="HO90">
        <v>1.8637</v>
      </c>
      <c r="HP90">
        <v>1.85975</v>
      </c>
      <c r="HQ90">
        <v>1.85806</v>
      </c>
      <c r="HR90">
        <v>1.85944</v>
      </c>
      <c r="HS90">
        <v>1.85959</v>
      </c>
      <c r="HT90">
        <v>1.85806</v>
      </c>
      <c r="HU90">
        <v>1.85715</v>
      </c>
      <c r="HV90">
        <v>1.85211</v>
      </c>
      <c r="HW90">
        <v>0</v>
      </c>
      <c r="HX90">
        <v>0</v>
      </c>
      <c r="HY90">
        <v>0</v>
      </c>
      <c r="HZ90">
        <v>0</v>
      </c>
      <c r="IA90" t="s">
        <v>424</v>
      </c>
      <c r="IB90" t="s">
        <v>425</v>
      </c>
      <c r="IC90" t="s">
        <v>426</v>
      </c>
      <c r="ID90" t="s">
        <v>426</v>
      </c>
      <c r="IE90" t="s">
        <v>426</v>
      </c>
      <c r="IF90" t="s">
        <v>426</v>
      </c>
      <c r="IG90">
        <v>0</v>
      </c>
      <c r="IH90">
        <v>100</v>
      </c>
      <c r="II90">
        <v>100</v>
      </c>
      <c r="IJ90">
        <v>0.062</v>
      </c>
      <c r="IK90">
        <v>0.1934</v>
      </c>
      <c r="IL90">
        <v>-0.7247067883249676</v>
      </c>
      <c r="IM90">
        <v>0.001328113201692861</v>
      </c>
      <c r="IN90">
        <v>1.538283238170363E-06</v>
      </c>
      <c r="IO90">
        <v>-5.795655626708063E-10</v>
      </c>
      <c r="IP90">
        <v>-0.05594745524604438</v>
      </c>
      <c r="IQ90">
        <v>-0.004593102289677449</v>
      </c>
      <c r="IR90">
        <v>0.0008253994458280543</v>
      </c>
      <c r="IS90">
        <v>-7.403632370499484E-06</v>
      </c>
      <c r="IT90">
        <v>2</v>
      </c>
      <c r="IU90">
        <v>1985</v>
      </c>
      <c r="IV90">
        <v>1</v>
      </c>
      <c r="IW90">
        <v>27</v>
      </c>
      <c r="IX90">
        <v>1.9</v>
      </c>
      <c r="IY90">
        <v>1.9</v>
      </c>
      <c r="IZ90">
        <v>1.12549</v>
      </c>
      <c r="JA90">
        <v>2.57935</v>
      </c>
      <c r="JB90">
        <v>1.49658</v>
      </c>
      <c r="JC90">
        <v>2.34619</v>
      </c>
      <c r="JD90">
        <v>1.54907</v>
      </c>
      <c r="JE90">
        <v>2.40356</v>
      </c>
      <c r="JF90">
        <v>33.3111</v>
      </c>
      <c r="JG90">
        <v>15.7519</v>
      </c>
      <c r="JH90">
        <v>18</v>
      </c>
      <c r="JI90">
        <v>483.304</v>
      </c>
      <c r="JJ90">
        <v>492.075</v>
      </c>
      <c r="JK90">
        <v>30.6598</v>
      </c>
      <c r="JL90">
        <v>28.3745</v>
      </c>
      <c r="JM90">
        <v>29.9997</v>
      </c>
      <c r="JN90">
        <v>28.6187</v>
      </c>
      <c r="JO90">
        <v>28.6096</v>
      </c>
      <c r="JP90">
        <v>22.6278</v>
      </c>
      <c r="JQ90">
        <v>22.0465</v>
      </c>
      <c r="JR90">
        <v>63.8423</v>
      </c>
      <c r="JS90">
        <v>30.5901</v>
      </c>
      <c r="JT90">
        <v>420</v>
      </c>
      <c r="JU90">
        <v>23.6918</v>
      </c>
      <c r="JV90">
        <v>102.216</v>
      </c>
      <c r="JW90">
        <v>91.6909</v>
      </c>
    </row>
    <row r="91" spans="1:283">
      <c r="A91">
        <v>73</v>
      </c>
      <c r="B91">
        <v>1761010057</v>
      </c>
      <c r="C91">
        <v>391</v>
      </c>
      <c r="D91" t="s">
        <v>576</v>
      </c>
      <c r="E91" t="s">
        <v>577</v>
      </c>
      <c r="F91">
        <v>5</v>
      </c>
      <c r="G91" t="s">
        <v>552</v>
      </c>
      <c r="H91">
        <v>1761010049</v>
      </c>
      <c r="I91">
        <f>(J91)/1000</f>
        <v>0</v>
      </c>
      <c r="J91">
        <f>1000*DJ91*AH91*(DF91-DG91)/(100*CY91*(1000-AH91*DF91))</f>
        <v>0</v>
      </c>
      <c r="K91">
        <f>DJ91*AH91*(DE91-DD91*(1000-AH91*DG91)/(1000-AH91*DF91))/(100*CY91)</f>
        <v>0</v>
      </c>
      <c r="L91">
        <f>DD91 - IF(AH91&gt;1, K91*CY91*100.0/(AJ91), 0)</f>
        <v>0</v>
      </c>
      <c r="M91">
        <f>((S91-I91/2)*L91-K91)/(S91+I91/2)</f>
        <v>0</v>
      </c>
      <c r="N91">
        <f>M91*(DK91+DL91)/1000.0</f>
        <v>0</v>
      </c>
      <c r="O91">
        <f>(DD91 - IF(AH91&gt;1, K91*CY91*100.0/(AJ91), 0))*(DK91+DL91)/1000.0</f>
        <v>0</v>
      </c>
      <c r="P91">
        <f>2.0/((1/R91-1/Q91)+SIGN(R91)*SQRT((1/R91-1/Q91)*(1/R91-1/Q91) + 4*CZ91/((CZ91+1)*(CZ91+1))*(2*1/R91*1/Q91-1/Q91*1/Q91)))</f>
        <v>0</v>
      </c>
      <c r="Q91">
        <f>IF(LEFT(DA91,1)&lt;&gt;"0",IF(LEFT(DA91,1)="1",3.0,DB91),$D$5+$E$5*(DR91*DK91/($K$5*1000))+$F$5*(DR91*DK91/($K$5*1000))*MAX(MIN(CY91,$J$5),$I$5)*MAX(MIN(CY91,$J$5),$I$5)+$G$5*MAX(MIN(CY91,$J$5),$I$5)*(DR91*DK91/($K$5*1000))+$H$5*(DR91*DK91/($K$5*1000))*(DR91*DK91/($K$5*1000)))</f>
        <v>0</v>
      </c>
      <c r="R91">
        <f>I91*(1000-(1000*0.61365*exp(17.502*V91/(240.97+V91))/(DK91+DL91)+DF91)/2)/(1000*0.61365*exp(17.502*V91/(240.97+V91))/(DK91+DL91)-DF91)</f>
        <v>0</v>
      </c>
      <c r="S91">
        <f>1/((CZ91+1)/(P91/1.6)+1/(Q91/1.37)) + CZ91/((CZ91+1)/(P91/1.6) + CZ91/(Q91/1.37))</f>
        <v>0</v>
      </c>
      <c r="T91">
        <f>(CU91*CX91)</f>
        <v>0</v>
      </c>
      <c r="U91">
        <f>(DM91+(T91+2*0.95*5.67E-8*(((DM91+$B$9)+273)^4-(DM91+273)^4)-44100*I91)/(1.84*29.3*Q91+8*0.95*5.67E-8*(DM91+273)^3))</f>
        <v>0</v>
      </c>
      <c r="V91">
        <f>($C$9*DN91+$D$9*DO91+$E$9*U91)</f>
        <v>0</v>
      </c>
      <c r="W91">
        <f>0.61365*exp(17.502*V91/(240.97+V91))</f>
        <v>0</v>
      </c>
      <c r="X91">
        <f>(Y91/Z91*100)</f>
        <v>0</v>
      </c>
      <c r="Y91">
        <f>DF91*(DK91+DL91)/1000</f>
        <v>0</v>
      </c>
      <c r="Z91">
        <f>0.61365*exp(17.502*DM91/(240.97+DM91))</f>
        <v>0</v>
      </c>
      <c r="AA91">
        <f>(W91-DF91*(DK91+DL91)/1000)</f>
        <v>0</v>
      </c>
      <c r="AB91">
        <f>(-I91*44100)</f>
        <v>0</v>
      </c>
      <c r="AC91">
        <f>2*29.3*Q91*0.92*(DM91-V91)</f>
        <v>0</v>
      </c>
      <c r="AD91">
        <f>2*0.95*5.67E-8*(((DM91+$B$9)+273)^4-(V91+273)^4)</f>
        <v>0</v>
      </c>
      <c r="AE91">
        <f>T91+AD91+AB91+AC91</f>
        <v>0</v>
      </c>
      <c r="AF91">
        <v>0</v>
      </c>
      <c r="AG91">
        <v>0</v>
      </c>
      <c r="AH91">
        <f>IF(AF91*$H$15&gt;=AJ91,1.0,(AJ91/(AJ91-AF91*$H$15)))</f>
        <v>0</v>
      </c>
      <c r="AI91">
        <f>(AH91-1)*100</f>
        <v>0</v>
      </c>
      <c r="AJ91">
        <f>MAX(0,($B$15+$C$15*DR91)/(1+$D$15*DR91)*DK91/(DM91+273)*$E$15)</f>
        <v>0</v>
      </c>
      <c r="AK91" t="s">
        <v>420</v>
      </c>
      <c r="AL91" t="s">
        <v>420</v>
      </c>
      <c r="AM91">
        <v>0</v>
      </c>
      <c r="AN91">
        <v>0</v>
      </c>
      <c r="AO91">
        <f>1-AM91/AN91</f>
        <v>0</v>
      </c>
      <c r="AP91">
        <v>0</v>
      </c>
      <c r="AQ91" t="s">
        <v>420</v>
      </c>
      <c r="AR91" t="s">
        <v>420</v>
      </c>
      <c r="AS91">
        <v>0</v>
      </c>
      <c r="AT91">
        <v>0</v>
      </c>
      <c r="AU91">
        <f>1-AS91/AT91</f>
        <v>0</v>
      </c>
      <c r="AV91">
        <v>0.5</v>
      </c>
      <c r="AW91">
        <f>CV91</f>
        <v>0</v>
      </c>
      <c r="AX91">
        <f>K91</f>
        <v>0</v>
      </c>
      <c r="AY91">
        <f>AU91*AV91*AW91</f>
        <v>0</v>
      </c>
      <c r="AZ91">
        <f>(AX91-AP91)/AW91</f>
        <v>0</v>
      </c>
      <c r="BA91">
        <f>(AN91-AT91)/AT91</f>
        <v>0</v>
      </c>
      <c r="BB91">
        <f>AM91/(AO91+AM91/AT91)</f>
        <v>0</v>
      </c>
      <c r="BC91" t="s">
        <v>420</v>
      </c>
      <c r="BD91">
        <v>0</v>
      </c>
      <c r="BE91">
        <f>IF(BD91&lt;&gt;0, BD91, BB91)</f>
        <v>0</v>
      </c>
      <c r="BF91">
        <f>1-BE91/AT91</f>
        <v>0</v>
      </c>
      <c r="BG91">
        <f>(AT91-AS91)/(AT91-BE91)</f>
        <v>0</v>
      </c>
      <c r="BH91">
        <f>(AN91-AT91)/(AN91-BE91)</f>
        <v>0</v>
      </c>
      <c r="BI91">
        <f>(AT91-AS91)/(AT91-AM91)</f>
        <v>0</v>
      </c>
      <c r="BJ91">
        <f>(AN91-AT91)/(AN91-AM91)</f>
        <v>0</v>
      </c>
      <c r="BK91">
        <f>(BG91*BE91/AS91)</f>
        <v>0</v>
      </c>
      <c r="BL91">
        <f>(1-BK91)</f>
        <v>0</v>
      </c>
      <c r="CU91">
        <f>$B$13*DS91+$C$13*DT91+$F$13*EE91*(1-EH91)</f>
        <v>0</v>
      </c>
      <c r="CV91">
        <f>CU91*CW91</f>
        <v>0</v>
      </c>
      <c r="CW91">
        <f>($B$13*$D$11+$C$13*$D$11+$F$13*((ER91+EJ91)/MAX(ER91+EJ91+ES91, 0.1)*$I$11+ES91/MAX(ER91+EJ91+ES91, 0.1)*$J$11))/($B$13+$C$13+$F$13)</f>
        <v>0</v>
      </c>
      <c r="CX91">
        <f>($B$13*$K$11+$C$13*$K$11+$F$13*((ER91+EJ91)/MAX(ER91+EJ91+ES91, 0.1)*$P$11+ES91/MAX(ER91+EJ91+ES91, 0.1)*$Q$11))/($B$13+$C$13+$F$13)</f>
        <v>0</v>
      </c>
      <c r="CY91">
        <v>2.44</v>
      </c>
      <c r="CZ91">
        <v>0.5</v>
      </c>
      <c r="DA91" t="s">
        <v>421</v>
      </c>
      <c r="DB91">
        <v>2</v>
      </c>
      <c r="DC91">
        <v>1761010049</v>
      </c>
      <c r="DD91">
        <v>420.3724166666668</v>
      </c>
      <c r="DE91">
        <v>419.94875</v>
      </c>
      <c r="DF91">
        <v>23.6099875</v>
      </c>
      <c r="DG91">
        <v>23.67452916666666</v>
      </c>
      <c r="DH91">
        <v>420.3102083333333</v>
      </c>
      <c r="DI91">
        <v>23.41596666666667</v>
      </c>
      <c r="DJ91">
        <v>499.9967083333333</v>
      </c>
      <c r="DK91">
        <v>90.45758333333333</v>
      </c>
      <c r="DL91">
        <v>0.03478057083333333</v>
      </c>
      <c r="DM91">
        <v>30.01</v>
      </c>
      <c r="DN91">
        <v>30.0999125</v>
      </c>
      <c r="DO91">
        <v>999.9</v>
      </c>
      <c r="DP91">
        <v>0</v>
      </c>
      <c r="DQ91">
        <v>0</v>
      </c>
      <c r="DR91">
        <v>10001.92333333333</v>
      </c>
      <c r="DS91">
        <v>0</v>
      </c>
      <c r="DT91">
        <v>0.242856</v>
      </c>
      <c r="DU91">
        <v>0.4237327499999999</v>
      </c>
      <c r="DV91">
        <v>430.5374583333334</v>
      </c>
      <c r="DW91">
        <v>430.1319166666667</v>
      </c>
      <c r="DX91">
        <v>-0.06456191666666666</v>
      </c>
      <c r="DY91">
        <v>419.94875</v>
      </c>
      <c r="DZ91">
        <v>23.67452916666666</v>
      </c>
      <c r="EA91">
        <v>2.13570125</v>
      </c>
      <c r="EB91">
        <v>2.1415425</v>
      </c>
      <c r="EC91">
        <v>18.487975</v>
      </c>
      <c r="ED91">
        <v>18.53157916666667</v>
      </c>
      <c r="EE91">
        <v>0.00500078</v>
      </c>
      <c r="EF91">
        <v>0</v>
      </c>
      <c r="EG91">
        <v>0</v>
      </c>
      <c r="EH91">
        <v>0</v>
      </c>
      <c r="EI91">
        <v>242.6416666666667</v>
      </c>
      <c r="EJ91">
        <v>0.00500078</v>
      </c>
      <c r="EK91">
        <v>-9.241666666666665</v>
      </c>
      <c r="EL91">
        <v>0.4125</v>
      </c>
      <c r="EM91">
        <v>36.02333333333333</v>
      </c>
      <c r="EN91">
        <v>40.74191666666666</v>
      </c>
      <c r="EO91">
        <v>38.99975</v>
      </c>
      <c r="EP91">
        <v>41.67683333333333</v>
      </c>
      <c r="EQ91">
        <v>39.265375</v>
      </c>
      <c r="ER91">
        <v>0</v>
      </c>
      <c r="ES91">
        <v>0</v>
      </c>
      <c r="ET91">
        <v>0</v>
      </c>
      <c r="EU91">
        <v>1761010056.1</v>
      </c>
      <c r="EV91">
        <v>0</v>
      </c>
      <c r="EW91">
        <v>242.9269230769231</v>
      </c>
      <c r="EX91">
        <v>-9.842735183727463</v>
      </c>
      <c r="EY91">
        <v>-5.685470244562094</v>
      </c>
      <c r="EZ91">
        <v>-9.388461538461538</v>
      </c>
      <c r="FA91">
        <v>15</v>
      </c>
      <c r="FB91">
        <v>1761009942</v>
      </c>
      <c r="FC91" t="s">
        <v>553</v>
      </c>
      <c r="FD91">
        <v>1761009942</v>
      </c>
      <c r="FE91">
        <v>1761009941</v>
      </c>
      <c r="FF91">
        <v>3</v>
      </c>
      <c r="FG91">
        <v>-0.181</v>
      </c>
      <c r="FH91">
        <v>-0.003</v>
      </c>
      <c r="FI91">
        <v>0.06</v>
      </c>
      <c r="FJ91">
        <v>0.192</v>
      </c>
      <c r="FK91">
        <v>420</v>
      </c>
      <c r="FL91">
        <v>24</v>
      </c>
      <c r="FM91">
        <v>0.47</v>
      </c>
      <c r="FN91">
        <v>0.07000000000000001</v>
      </c>
      <c r="FO91">
        <v>0.4281437560975611</v>
      </c>
      <c r="FP91">
        <v>-0.03478921254355456</v>
      </c>
      <c r="FQ91">
        <v>0.02998883850155286</v>
      </c>
      <c r="FR91">
        <v>1</v>
      </c>
      <c r="FS91">
        <v>243.8588235294118</v>
      </c>
      <c r="FT91">
        <v>-13.06951881181705</v>
      </c>
      <c r="FU91">
        <v>6.884813537013647</v>
      </c>
      <c r="FV91">
        <v>0</v>
      </c>
      <c r="FW91">
        <v>-0.06489376585365854</v>
      </c>
      <c r="FX91">
        <v>0.02275046550522632</v>
      </c>
      <c r="FY91">
        <v>0.005464602745770083</v>
      </c>
      <c r="FZ91">
        <v>1</v>
      </c>
      <c r="GA91">
        <v>2</v>
      </c>
      <c r="GB91">
        <v>3</v>
      </c>
      <c r="GC91" t="s">
        <v>482</v>
      </c>
      <c r="GD91">
        <v>3.10982</v>
      </c>
      <c r="GE91">
        <v>2.72632</v>
      </c>
      <c r="GF91">
        <v>0.08812200000000001</v>
      </c>
      <c r="GG91">
        <v>0.0881106</v>
      </c>
      <c r="GH91">
        <v>0.106905</v>
      </c>
      <c r="GI91">
        <v>0.108201</v>
      </c>
      <c r="GJ91">
        <v>23910</v>
      </c>
      <c r="GK91">
        <v>21724.5</v>
      </c>
      <c r="GL91">
        <v>26780.4</v>
      </c>
      <c r="GM91">
        <v>24033.1</v>
      </c>
      <c r="GN91">
        <v>38218.2</v>
      </c>
      <c r="GO91">
        <v>31638.6</v>
      </c>
      <c r="GP91">
        <v>46742.5</v>
      </c>
      <c r="GQ91">
        <v>38018.7</v>
      </c>
      <c r="GR91">
        <v>1.88455</v>
      </c>
      <c r="GS91">
        <v>1.85247</v>
      </c>
      <c r="GT91">
        <v>0.105076</v>
      </c>
      <c r="GU91">
        <v>0</v>
      </c>
      <c r="GV91">
        <v>28.3471</v>
      </c>
      <c r="GW91">
        <v>999.9</v>
      </c>
      <c r="GX91">
        <v>58.2</v>
      </c>
      <c r="GY91">
        <v>30.7</v>
      </c>
      <c r="GZ91">
        <v>28.5316</v>
      </c>
      <c r="HA91">
        <v>61.48</v>
      </c>
      <c r="HB91">
        <v>21.1098</v>
      </c>
      <c r="HC91">
        <v>1</v>
      </c>
      <c r="HD91">
        <v>0.0858155</v>
      </c>
      <c r="HE91">
        <v>-1.12045</v>
      </c>
      <c r="HF91">
        <v>20.3337</v>
      </c>
      <c r="HG91">
        <v>5.21924</v>
      </c>
      <c r="HH91">
        <v>11.98</v>
      </c>
      <c r="HI91">
        <v>4.9649</v>
      </c>
      <c r="HJ91">
        <v>3.27533</v>
      </c>
      <c r="HK91">
        <v>9999</v>
      </c>
      <c r="HL91">
        <v>9999</v>
      </c>
      <c r="HM91">
        <v>9999</v>
      </c>
      <c r="HN91">
        <v>999.9</v>
      </c>
      <c r="HO91">
        <v>1.8637</v>
      </c>
      <c r="HP91">
        <v>1.85974</v>
      </c>
      <c r="HQ91">
        <v>1.85806</v>
      </c>
      <c r="HR91">
        <v>1.85944</v>
      </c>
      <c r="HS91">
        <v>1.85959</v>
      </c>
      <c r="HT91">
        <v>1.85807</v>
      </c>
      <c r="HU91">
        <v>1.85715</v>
      </c>
      <c r="HV91">
        <v>1.85211</v>
      </c>
      <c r="HW91">
        <v>0</v>
      </c>
      <c r="HX91">
        <v>0</v>
      </c>
      <c r="HY91">
        <v>0</v>
      </c>
      <c r="HZ91">
        <v>0</v>
      </c>
      <c r="IA91" t="s">
        <v>424</v>
      </c>
      <c r="IB91" t="s">
        <v>425</v>
      </c>
      <c r="IC91" t="s">
        <v>426</v>
      </c>
      <c r="ID91" t="s">
        <v>426</v>
      </c>
      <c r="IE91" t="s">
        <v>426</v>
      </c>
      <c r="IF91" t="s">
        <v>426</v>
      </c>
      <c r="IG91">
        <v>0</v>
      </c>
      <c r="IH91">
        <v>100</v>
      </c>
      <c r="II91">
        <v>100</v>
      </c>
      <c r="IJ91">
        <v>0.063</v>
      </c>
      <c r="IK91">
        <v>0.1931</v>
      </c>
      <c r="IL91">
        <v>-0.7247067883249676</v>
      </c>
      <c r="IM91">
        <v>0.001328113201692861</v>
      </c>
      <c r="IN91">
        <v>1.538283238170363E-06</v>
      </c>
      <c r="IO91">
        <v>-5.795655626708063E-10</v>
      </c>
      <c r="IP91">
        <v>-0.05594745524604438</v>
      </c>
      <c r="IQ91">
        <v>-0.004593102289677449</v>
      </c>
      <c r="IR91">
        <v>0.0008253994458280543</v>
      </c>
      <c r="IS91">
        <v>-7.403632370499484E-06</v>
      </c>
      <c r="IT91">
        <v>2</v>
      </c>
      <c r="IU91">
        <v>1985</v>
      </c>
      <c r="IV91">
        <v>1</v>
      </c>
      <c r="IW91">
        <v>27</v>
      </c>
      <c r="IX91">
        <v>1.9</v>
      </c>
      <c r="IY91">
        <v>1.9</v>
      </c>
      <c r="IZ91">
        <v>1.12549</v>
      </c>
      <c r="JA91">
        <v>2.59277</v>
      </c>
      <c r="JB91">
        <v>1.49658</v>
      </c>
      <c r="JC91">
        <v>2.34497</v>
      </c>
      <c r="JD91">
        <v>1.54907</v>
      </c>
      <c r="JE91">
        <v>2.4353</v>
      </c>
      <c r="JF91">
        <v>33.3111</v>
      </c>
      <c r="JG91">
        <v>15.7431</v>
      </c>
      <c r="JH91">
        <v>18</v>
      </c>
      <c r="JI91">
        <v>483.451</v>
      </c>
      <c r="JJ91">
        <v>491.934</v>
      </c>
      <c r="JK91">
        <v>30.624</v>
      </c>
      <c r="JL91">
        <v>28.3727</v>
      </c>
      <c r="JM91">
        <v>29.9998</v>
      </c>
      <c r="JN91">
        <v>28.6168</v>
      </c>
      <c r="JO91">
        <v>28.6083</v>
      </c>
      <c r="JP91">
        <v>22.6283</v>
      </c>
      <c r="JQ91">
        <v>22.0465</v>
      </c>
      <c r="JR91">
        <v>63.8423</v>
      </c>
      <c r="JS91">
        <v>30.5901</v>
      </c>
      <c r="JT91">
        <v>420</v>
      </c>
      <c r="JU91">
        <v>23.6918</v>
      </c>
      <c r="JV91">
        <v>102.216</v>
      </c>
      <c r="JW91">
        <v>91.691</v>
      </c>
    </row>
    <row r="92" spans="1:283">
      <c r="A92">
        <v>74</v>
      </c>
      <c r="B92">
        <v>1761010059</v>
      </c>
      <c r="C92">
        <v>393</v>
      </c>
      <c r="D92" t="s">
        <v>578</v>
      </c>
      <c r="E92" t="s">
        <v>579</v>
      </c>
      <c r="F92">
        <v>5</v>
      </c>
      <c r="G92" t="s">
        <v>552</v>
      </c>
      <c r="H92">
        <v>1761010051</v>
      </c>
      <c r="I92">
        <f>(J92)/1000</f>
        <v>0</v>
      </c>
      <c r="J92">
        <f>1000*DJ92*AH92*(DF92-DG92)/(100*CY92*(1000-AH92*DF92))</f>
        <v>0</v>
      </c>
      <c r="K92">
        <f>DJ92*AH92*(DE92-DD92*(1000-AH92*DG92)/(1000-AH92*DF92))/(100*CY92)</f>
        <v>0</v>
      </c>
      <c r="L92">
        <f>DD92 - IF(AH92&gt;1, K92*CY92*100.0/(AJ92), 0)</f>
        <v>0</v>
      </c>
      <c r="M92">
        <f>((S92-I92/2)*L92-K92)/(S92+I92/2)</f>
        <v>0</v>
      </c>
      <c r="N92">
        <f>M92*(DK92+DL92)/1000.0</f>
        <v>0</v>
      </c>
      <c r="O92">
        <f>(DD92 - IF(AH92&gt;1, K92*CY92*100.0/(AJ92), 0))*(DK92+DL92)/1000.0</f>
        <v>0</v>
      </c>
      <c r="P92">
        <f>2.0/((1/R92-1/Q92)+SIGN(R92)*SQRT((1/R92-1/Q92)*(1/R92-1/Q92) + 4*CZ92/((CZ92+1)*(CZ92+1))*(2*1/R92*1/Q92-1/Q92*1/Q92)))</f>
        <v>0</v>
      </c>
      <c r="Q92">
        <f>IF(LEFT(DA92,1)&lt;&gt;"0",IF(LEFT(DA92,1)="1",3.0,DB92),$D$5+$E$5*(DR92*DK92/($K$5*1000))+$F$5*(DR92*DK92/($K$5*1000))*MAX(MIN(CY92,$J$5),$I$5)*MAX(MIN(CY92,$J$5),$I$5)+$G$5*MAX(MIN(CY92,$J$5),$I$5)*(DR92*DK92/($K$5*1000))+$H$5*(DR92*DK92/($K$5*1000))*(DR92*DK92/($K$5*1000)))</f>
        <v>0</v>
      </c>
      <c r="R92">
        <f>I92*(1000-(1000*0.61365*exp(17.502*V92/(240.97+V92))/(DK92+DL92)+DF92)/2)/(1000*0.61365*exp(17.502*V92/(240.97+V92))/(DK92+DL92)-DF92)</f>
        <v>0</v>
      </c>
      <c r="S92">
        <f>1/((CZ92+1)/(P92/1.6)+1/(Q92/1.37)) + CZ92/((CZ92+1)/(P92/1.6) + CZ92/(Q92/1.37))</f>
        <v>0</v>
      </c>
      <c r="T92">
        <f>(CU92*CX92)</f>
        <v>0</v>
      </c>
      <c r="U92">
        <f>(DM92+(T92+2*0.95*5.67E-8*(((DM92+$B$9)+273)^4-(DM92+273)^4)-44100*I92)/(1.84*29.3*Q92+8*0.95*5.67E-8*(DM92+273)^3))</f>
        <v>0</v>
      </c>
      <c r="V92">
        <f>($C$9*DN92+$D$9*DO92+$E$9*U92)</f>
        <v>0</v>
      </c>
      <c r="W92">
        <f>0.61365*exp(17.502*V92/(240.97+V92))</f>
        <v>0</v>
      </c>
      <c r="X92">
        <f>(Y92/Z92*100)</f>
        <v>0</v>
      </c>
      <c r="Y92">
        <f>DF92*(DK92+DL92)/1000</f>
        <v>0</v>
      </c>
      <c r="Z92">
        <f>0.61365*exp(17.502*DM92/(240.97+DM92))</f>
        <v>0</v>
      </c>
      <c r="AA92">
        <f>(W92-DF92*(DK92+DL92)/1000)</f>
        <v>0</v>
      </c>
      <c r="AB92">
        <f>(-I92*44100)</f>
        <v>0</v>
      </c>
      <c r="AC92">
        <f>2*29.3*Q92*0.92*(DM92-V92)</f>
        <v>0</v>
      </c>
      <c r="AD92">
        <f>2*0.95*5.67E-8*(((DM92+$B$9)+273)^4-(V92+273)^4)</f>
        <v>0</v>
      </c>
      <c r="AE92">
        <f>T92+AD92+AB92+AC92</f>
        <v>0</v>
      </c>
      <c r="AF92">
        <v>0</v>
      </c>
      <c r="AG92">
        <v>0</v>
      </c>
      <c r="AH92">
        <f>IF(AF92*$H$15&gt;=AJ92,1.0,(AJ92/(AJ92-AF92*$H$15)))</f>
        <v>0</v>
      </c>
      <c r="AI92">
        <f>(AH92-1)*100</f>
        <v>0</v>
      </c>
      <c r="AJ92">
        <f>MAX(0,($B$15+$C$15*DR92)/(1+$D$15*DR92)*DK92/(DM92+273)*$E$15)</f>
        <v>0</v>
      </c>
      <c r="AK92" t="s">
        <v>420</v>
      </c>
      <c r="AL92" t="s">
        <v>420</v>
      </c>
      <c r="AM92">
        <v>0</v>
      </c>
      <c r="AN92">
        <v>0</v>
      </c>
      <c r="AO92">
        <f>1-AM92/AN92</f>
        <v>0</v>
      </c>
      <c r="AP92">
        <v>0</v>
      </c>
      <c r="AQ92" t="s">
        <v>420</v>
      </c>
      <c r="AR92" t="s">
        <v>420</v>
      </c>
      <c r="AS92">
        <v>0</v>
      </c>
      <c r="AT92">
        <v>0</v>
      </c>
      <c r="AU92">
        <f>1-AS92/AT92</f>
        <v>0</v>
      </c>
      <c r="AV92">
        <v>0.5</v>
      </c>
      <c r="AW92">
        <f>CV92</f>
        <v>0</v>
      </c>
      <c r="AX92">
        <f>K92</f>
        <v>0</v>
      </c>
      <c r="AY92">
        <f>AU92*AV92*AW92</f>
        <v>0</v>
      </c>
      <c r="AZ92">
        <f>(AX92-AP92)/AW92</f>
        <v>0</v>
      </c>
      <c r="BA92">
        <f>(AN92-AT92)/AT92</f>
        <v>0</v>
      </c>
      <c r="BB92">
        <f>AM92/(AO92+AM92/AT92)</f>
        <v>0</v>
      </c>
      <c r="BC92" t="s">
        <v>420</v>
      </c>
      <c r="BD92">
        <v>0</v>
      </c>
      <c r="BE92">
        <f>IF(BD92&lt;&gt;0, BD92, BB92)</f>
        <v>0</v>
      </c>
      <c r="BF92">
        <f>1-BE92/AT92</f>
        <v>0</v>
      </c>
      <c r="BG92">
        <f>(AT92-AS92)/(AT92-BE92)</f>
        <v>0</v>
      </c>
      <c r="BH92">
        <f>(AN92-AT92)/(AN92-BE92)</f>
        <v>0</v>
      </c>
      <c r="BI92">
        <f>(AT92-AS92)/(AT92-AM92)</f>
        <v>0</v>
      </c>
      <c r="BJ92">
        <f>(AN92-AT92)/(AN92-AM92)</f>
        <v>0</v>
      </c>
      <c r="BK92">
        <f>(BG92*BE92/AS92)</f>
        <v>0</v>
      </c>
      <c r="BL92">
        <f>(1-BK92)</f>
        <v>0</v>
      </c>
      <c r="CU92">
        <f>$B$13*DS92+$C$13*DT92+$F$13*EE92*(1-EH92)</f>
        <v>0</v>
      </c>
      <c r="CV92">
        <f>CU92*CW92</f>
        <v>0</v>
      </c>
      <c r="CW92">
        <f>($B$13*$D$11+$C$13*$D$11+$F$13*((ER92+EJ92)/MAX(ER92+EJ92+ES92, 0.1)*$I$11+ES92/MAX(ER92+EJ92+ES92, 0.1)*$J$11))/($B$13+$C$13+$F$13)</f>
        <v>0</v>
      </c>
      <c r="CX92">
        <f>($B$13*$K$11+$C$13*$K$11+$F$13*((ER92+EJ92)/MAX(ER92+EJ92+ES92, 0.1)*$P$11+ES92/MAX(ER92+EJ92+ES92, 0.1)*$Q$11))/($B$13+$C$13+$F$13)</f>
        <v>0</v>
      </c>
      <c r="CY92">
        <v>2.44</v>
      </c>
      <c r="CZ92">
        <v>0.5</v>
      </c>
      <c r="DA92" t="s">
        <v>421</v>
      </c>
      <c r="DB92">
        <v>2</v>
      </c>
      <c r="DC92">
        <v>1761010051</v>
      </c>
      <c r="DD92">
        <v>420.3744166666667</v>
      </c>
      <c r="DE92">
        <v>419.9399583333333</v>
      </c>
      <c r="DF92">
        <v>23.60142083333333</v>
      </c>
      <c r="DG92">
        <v>23.66745416666667</v>
      </c>
      <c r="DH92">
        <v>420.31225</v>
      </c>
      <c r="DI92">
        <v>23.40758333333333</v>
      </c>
      <c r="DJ92">
        <v>499.9927916666667</v>
      </c>
      <c r="DK92">
        <v>90.45781666666666</v>
      </c>
      <c r="DL92">
        <v>0.03477984166666667</v>
      </c>
      <c r="DM92">
        <v>30.00090416666667</v>
      </c>
      <c r="DN92">
        <v>30.091825</v>
      </c>
      <c r="DO92">
        <v>999.9</v>
      </c>
      <c r="DP92">
        <v>0</v>
      </c>
      <c r="DQ92">
        <v>0</v>
      </c>
      <c r="DR92">
        <v>10004.78583333333</v>
      </c>
      <c r="DS92">
        <v>0</v>
      </c>
      <c r="DT92">
        <v>0.242856</v>
      </c>
      <c r="DU92">
        <v>0.43452325</v>
      </c>
      <c r="DV92">
        <v>430.5357083333333</v>
      </c>
      <c r="DW92">
        <v>430.1198333333334</v>
      </c>
      <c r="DX92">
        <v>-0.06605465416666667</v>
      </c>
      <c r="DY92">
        <v>419.9399583333333</v>
      </c>
      <c r="DZ92">
        <v>23.66745416666667</v>
      </c>
      <c r="EA92">
        <v>2.13493125</v>
      </c>
      <c r="EB92">
        <v>2.140907916666667</v>
      </c>
      <c r="EC92">
        <v>18.48222083333333</v>
      </c>
      <c r="ED92">
        <v>18.52685</v>
      </c>
      <c r="EE92">
        <v>0.00500078</v>
      </c>
      <c r="EF92">
        <v>0</v>
      </c>
      <c r="EG92">
        <v>0</v>
      </c>
      <c r="EH92">
        <v>0</v>
      </c>
      <c r="EI92">
        <v>241.8125</v>
      </c>
      <c r="EJ92">
        <v>0.00500078</v>
      </c>
      <c r="EK92">
        <v>-9.141666666666666</v>
      </c>
      <c r="EL92">
        <v>0.2916666666666667</v>
      </c>
      <c r="EM92">
        <v>36.03108333333333</v>
      </c>
      <c r="EN92">
        <v>40.75754166666666</v>
      </c>
      <c r="EO92">
        <v>39.02316666666666</v>
      </c>
      <c r="EP92">
        <v>41.71070833333334</v>
      </c>
      <c r="EQ92">
        <v>39.27575</v>
      </c>
      <c r="ER92">
        <v>0</v>
      </c>
      <c r="ES92">
        <v>0</v>
      </c>
      <c r="ET92">
        <v>0</v>
      </c>
      <c r="EU92">
        <v>1761010057.9</v>
      </c>
      <c r="EV92">
        <v>0</v>
      </c>
      <c r="EW92">
        <v>242.712</v>
      </c>
      <c r="EX92">
        <v>-13.12307702968298</v>
      </c>
      <c r="EY92">
        <v>10.84615371457685</v>
      </c>
      <c r="EZ92">
        <v>-9.923999999999999</v>
      </c>
      <c r="FA92">
        <v>15</v>
      </c>
      <c r="FB92">
        <v>1761009942</v>
      </c>
      <c r="FC92" t="s">
        <v>553</v>
      </c>
      <c r="FD92">
        <v>1761009942</v>
      </c>
      <c r="FE92">
        <v>1761009941</v>
      </c>
      <c r="FF92">
        <v>3</v>
      </c>
      <c r="FG92">
        <v>-0.181</v>
      </c>
      <c r="FH92">
        <v>-0.003</v>
      </c>
      <c r="FI92">
        <v>0.06</v>
      </c>
      <c r="FJ92">
        <v>0.192</v>
      </c>
      <c r="FK92">
        <v>420</v>
      </c>
      <c r="FL92">
        <v>24</v>
      </c>
      <c r="FM92">
        <v>0.47</v>
      </c>
      <c r="FN92">
        <v>0.07000000000000001</v>
      </c>
      <c r="FO92">
        <v>0.426097075</v>
      </c>
      <c r="FP92">
        <v>0.05857867542213932</v>
      </c>
      <c r="FQ92">
        <v>0.02837525528994189</v>
      </c>
      <c r="FR92">
        <v>1</v>
      </c>
      <c r="FS92">
        <v>243.3588235294117</v>
      </c>
      <c r="FT92">
        <v>-15.96944244611121</v>
      </c>
      <c r="FU92">
        <v>6.966648179089501</v>
      </c>
      <c r="FV92">
        <v>0</v>
      </c>
      <c r="FW92">
        <v>-0.06594481249999999</v>
      </c>
      <c r="FX92">
        <v>0.005873393245778827</v>
      </c>
      <c r="FY92">
        <v>0.006723353146280042</v>
      </c>
      <c r="FZ92">
        <v>1</v>
      </c>
      <c r="GA92">
        <v>2</v>
      </c>
      <c r="GB92">
        <v>3</v>
      </c>
      <c r="GC92" t="s">
        <v>482</v>
      </c>
      <c r="GD92">
        <v>3.10974</v>
      </c>
      <c r="GE92">
        <v>2.72675</v>
      </c>
      <c r="GF92">
        <v>0.0881243</v>
      </c>
      <c r="GG92">
        <v>0.0881089</v>
      </c>
      <c r="GH92">
        <v>0.106882</v>
      </c>
      <c r="GI92">
        <v>0.108204</v>
      </c>
      <c r="GJ92">
        <v>23910.1</v>
      </c>
      <c r="GK92">
        <v>21724.6</v>
      </c>
      <c r="GL92">
        <v>26780.6</v>
      </c>
      <c r="GM92">
        <v>24033.2</v>
      </c>
      <c r="GN92">
        <v>38219.3</v>
      </c>
      <c r="GO92">
        <v>31638.7</v>
      </c>
      <c r="GP92">
        <v>46742.7</v>
      </c>
      <c r="GQ92">
        <v>38018.9</v>
      </c>
      <c r="GR92">
        <v>1.88433</v>
      </c>
      <c r="GS92">
        <v>1.85268</v>
      </c>
      <c r="GT92">
        <v>0.104684</v>
      </c>
      <c r="GU92">
        <v>0</v>
      </c>
      <c r="GV92">
        <v>28.3398</v>
      </c>
      <c r="GW92">
        <v>999.9</v>
      </c>
      <c r="GX92">
        <v>58.2</v>
      </c>
      <c r="GY92">
        <v>30.7</v>
      </c>
      <c r="GZ92">
        <v>28.5354</v>
      </c>
      <c r="HA92">
        <v>61.4</v>
      </c>
      <c r="HB92">
        <v>21.0176</v>
      </c>
      <c r="HC92">
        <v>1</v>
      </c>
      <c r="HD92">
        <v>0.08550049999999999</v>
      </c>
      <c r="HE92">
        <v>-1.18896</v>
      </c>
      <c r="HF92">
        <v>20.3339</v>
      </c>
      <c r="HG92">
        <v>5.22253</v>
      </c>
      <c r="HH92">
        <v>11.98</v>
      </c>
      <c r="HI92">
        <v>4.9654</v>
      </c>
      <c r="HJ92">
        <v>3.276</v>
      </c>
      <c r="HK92">
        <v>9999</v>
      </c>
      <c r="HL92">
        <v>9999</v>
      </c>
      <c r="HM92">
        <v>9999</v>
      </c>
      <c r="HN92">
        <v>999.9</v>
      </c>
      <c r="HO92">
        <v>1.86371</v>
      </c>
      <c r="HP92">
        <v>1.85974</v>
      </c>
      <c r="HQ92">
        <v>1.85806</v>
      </c>
      <c r="HR92">
        <v>1.85944</v>
      </c>
      <c r="HS92">
        <v>1.85959</v>
      </c>
      <c r="HT92">
        <v>1.85807</v>
      </c>
      <c r="HU92">
        <v>1.85715</v>
      </c>
      <c r="HV92">
        <v>1.85211</v>
      </c>
      <c r="HW92">
        <v>0</v>
      </c>
      <c r="HX92">
        <v>0</v>
      </c>
      <c r="HY92">
        <v>0</v>
      </c>
      <c r="HZ92">
        <v>0</v>
      </c>
      <c r="IA92" t="s">
        <v>424</v>
      </c>
      <c r="IB92" t="s">
        <v>425</v>
      </c>
      <c r="IC92" t="s">
        <v>426</v>
      </c>
      <c r="ID92" t="s">
        <v>426</v>
      </c>
      <c r="IE92" t="s">
        <v>426</v>
      </c>
      <c r="IF92" t="s">
        <v>426</v>
      </c>
      <c r="IG92">
        <v>0</v>
      </c>
      <c r="IH92">
        <v>100</v>
      </c>
      <c r="II92">
        <v>100</v>
      </c>
      <c r="IJ92">
        <v>0.062</v>
      </c>
      <c r="IK92">
        <v>0.193</v>
      </c>
      <c r="IL92">
        <v>-0.7247067883249676</v>
      </c>
      <c r="IM92">
        <v>0.001328113201692861</v>
      </c>
      <c r="IN92">
        <v>1.538283238170363E-06</v>
      </c>
      <c r="IO92">
        <v>-5.795655626708063E-10</v>
      </c>
      <c r="IP92">
        <v>-0.05594745524604438</v>
      </c>
      <c r="IQ92">
        <v>-0.004593102289677449</v>
      </c>
      <c r="IR92">
        <v>0.0008253994458280543</v>
      </c>
      <c r="IS92">
        <v>-7.403632370499484E-06</v>
      </c>
      <c r="IT92">
        <v>2</v>
      </c>
      <c r="IU92">
        <v>1985</v>
      </c>
      <c r="IV92">
        <v>1</v>
      </c>
      <c r="IW92">
        <v>27</v>
      </c>
      <c r="IX92">
        <v>1.9</v>
      </c>
      <c r="IY92">
        <v>2</v>
      </c>
      <c r="IZ92">
        <v>1.12549</v>
      </c>
      <c r="JA92">
        <v>2.57812</v>
      </c>
      <c r="JB92">
        <v>1.49658</v>
      </c>
      <c r="JC92">
        <v>2.34497</v>
      </c>
      <c r="JD92">
        <v>1.54907</v>
      </c>
      <c r="JE92">
        <v>2.45239</v>
      </c>
      <c r="JF92">
        <v>33.3111</v>
      </c>
      <c r="JG92">
        <v>15.7519</v>
      </c>
      <c r="JH92">
        <v>18</v>
      </c>
      <c r="JI92">
        <v>483.309</v>
      </c>
      <c r="JJ92">
        <v>492.05</v>
      </c>
      <c r="JK92">
        <v>30.5822</v>
      </c>
      <c r="JL92">
        <v>28.3713</v>
      </c>
      <c r="JM92">
        <v>29.9997</v>
      </c>
      <c r="JN92">
        <v>28.6154</v>
      </c>
      <c r="JO92">
        <v>28.6065</v>
      </c>
      <c r="JP92">
        <v>22.6269</v>
      </c>
      <c r="JQ92">
        <v>22.0465</v>
      </c>
      <c r="JR92">
        <v>63.8423</v>
      </c>
      <c r="JS92">
        <v>30.5294</v>
      </c>
      <c r="JT92">
        <v>420</v>
      </c>
      <c r="JU92">
        <v>23.6918</v>
      </c>
      <c r="JV92">
        <v>102.217</v>
      </c>
      <c r="JW92">
        <v>91.6914</v>
      </c>
    </row>
    <row r="93" spans="1:283">
      <c r="A93">
        <v>75</v>
      </c>
      <c r="B93">
        <v>1761010061</v>
      </c>
      <c r="C93">
        <v>395</v>
      </c>
      <c r="D93" t="s">
        <v>580</v>
      </c>
      <c r="E93" t="s">
        <v>581</v>
      </c>
      <c r="F93">
        <v>5</v>
      </c>
      <c r="G93" t="s">
        <v>552</v>
      </c>
      <c r="H93">
        <v>1761010053</v>
      </c>
      <c r="I93">
        <f>(J93)/1000</f>
        <v>0</v>
      </c>
      <c r="J93">
        <f>1000*DJ93*AH93*(DF93-DG93)/(100*CY93*(1000-AH93*DF93))</f>
        <v>0</v>
      </c>
      <c r="K93">
        <f>DJ93*AH93*(DE93-DD93*(1000-AH93*DG93)/(1000-AH93*DF93))/(100*CY93)</f>
        <v>0</v>
      </c>
      <c r="L93">
        <f>DD93 - IF(AH93&gt;1, K93*CY93*100.0/(AJ93), 0)</f>
        <v>0</v>
      </c>
      <c r="M93">
        <f>((S93-I93/2)*L93-K93)/(S93+I93/2)</f>
        <v>0</v>
      </c>
      <c r="N93">
        <f>M93*(DK93+DL93)/1000.0</f>
        <v>0</v>
      </c>
      <c r="O93">
        <f>(DD93 - IF(AH93&gt;1, K93*CY93*100.0/(AJ93), 0))*(DK93+DL93)/1000.0</f>
        <v>0</v>
      </c>
      <c r="P93">
        <f>2.0/((1/R93-1/Q93)+SIGN(R93)*SQRT((1/R93-1/Q93)*(1/R93-1/Q93) + 4*CZ93/((CZ93+1)*(CZ93+1))*(2*1/R93*1/Q93-1/Q93*1/Q93)))</f>
        <v>0</v>
      </c>
      <c r="Q93">
        <f>IF(LEFT(DA93,1)&lt;&gt;"0",IF(LEFT(DA93,1)="1",3.0,DB93),$D$5+$E$5*(DR93*DK93/($K$5*1000))+$F$5*(DR93*DK93/($K$5*1000))*MAX(MIN(CY93,$J$5),$I$5)*MAX(MIN(CY93,$J$5),$I$5)+$G$5*MAX(MIN(CY93,$J$5),$I$5)*(DR93*DK93/($K$5*1000))+$H$5*(DR93*DK93/($K$5*1000))*(DR93*DK93/($K$5*1000)))</f>
        <v>0</v>
      </c>
      <c r="R93">
        <f>I93*(1000-(1000*0.61365*exp(17.502*V93/(240.97+V93))/(DK93+DL93)+DF93)/2)/(1000*0.61365*exp(17.502*V93/(240.97+V93))/(DK93+DL93)-DF93)</f>
        <v>0</v>
      </c>
      <c r="S93">
        <f>1/((CZ93+1)/(P93/1.6)+1/(Q93/1.37)) + CZ93/((CZ93+1)/(P93/1.6) + CZ93/(Q93/1.37))</f>
        <v>0</v>
      </c>
      <c r="T93">
        <f>(CU93*CX93)</f>
        <v>0</v>
      </c>
      <c r="U93">
        <f>(DM93+(T93+2*0.95*5.67E-8*(((DM93+$B$9)+273)^4-(DM93+273)^4)-44100*I93)/(1.84*29.3*Q93+8*0.95*5.67E-8*(DM93+273)^3))</f>
        <v>0</v>
      </c>
      <c r="V93">
        <f>($C$9*DN93+$D$9*DO93+$E$9*U93)</f>
        <v>0</v>
      </c>
      <c r="W93">
        <f>0.61365*exp(17.502*V93/(240.97+V93))</f>
        <v>0</v>
      </c>
      <c r="X93">
        <f>(Y93/Z93*100)</f>
        <v>0</v>
      </c>
      <c r="Y93">
        <f>DF93*(DK93+DL93)/1000</f>
        <v>0</v>
      </c>
      <c r="Z93">
        <f>0.61365*exp(17.502*DM93/(240.97+DM93))</f>
        <v>0</v>
      </c>
      <c r="AA93">
        <f>(W93-DF93*(DK93+DL93)/1000)</f>
        <v>0</v>
      </c>
      <c r="AB93">
        <f>(-I93*44100)</f>
        <v>0</v>
      </c>
      <c r="AC93">
        <f>2*29.3*Q93*0.92*(DM93-V93)</f>
        <v>0</v>
      </c>
      <c r="AD93">
        <f>2*0.95*5.67E-8*(((DM93+$B$9)+273)^4-(V93+273)^4)</f>
        <v>0</v>
      </c>
      <c r="AE93">
        <f>T93+AD93+AB93+AC93</f>
        <v>0</v>
      </c>
      <c r="AF93">
        <v>0</v>
      </c>
      <c r="AG93">
        <v>0</v>
      </c>
      <c r="AH93">
        <f>IF(AF93*$H$15&gt;=AJ93,1.0,(AJ93/(AJ93-AF93*$H$15)))</f>
        <v>0</v>
      </c>
      <c r="AI93">
        <f>(AH93-1)*100</f>
        <v>0</v>
      </c>
      <c r="AJ93">
        <f>MAX(0,($B$15+$C$15*DR93)/(1+$D$15*DR93)*DK93/(DM93+273)*$E$15)</f>
        <v>0</v>
      </c>
      <c r="AK93" t="s">
        <v>420</v>
      </c>
      <c r="AL93" t="s">
        <v>420</v>
      </c>
      <c r="AM93">
        <v>0</v>
      </c>
      <c r="AN93">
        <v>0</v>
      </c>
      <c r="AO93">
        <f>1-AM93/AN93</f>
        <v>0</v>
      </c>
      <c r="AP93">
        <v>0</v>
      </c>
      <c r="AQ93" t="s">
        <v>420</v>
      </c>
      <c r="AR93" t="s">
        <v>420</v>
      </c>
      <c r="AS93">
        <v>0</v>
      </c>
      <c r="AT93">
        <v>0</v>
      </c>
      <c r="AU93">
        <f>1-AS93/AT93</f>
        <v>0</v>
      </c>
      <c r="AV93">
        <v>0.5</v>
      </c>
      <c r="AW93">
        <f>CV93</f>
        <v>0</v>
      </c>
      <c r="AX93">
        <f>K93</f>
        <v>0</v>
      </c>
      <c r="AY93">
        <f>AU93*AV93*AW93</f>
        <v>0</v>
      </c>
      <c r="AZ93">
        <f>(AX93-AP93)/AW93</f>
        <v>0</v>
      </c>
      <c r="BA93">
        <f>(AN93-AT93)/AT93</f>
        <v>0</v>
      </c>
      <c r="BB93">
        <f>AM93/(AO93+AM93/AT93)</f>
        <v>0</v>
      </c>
      <c r="BC93" t="s">
        <v>420</v>
      </c>
      <c r="BD93">
        <v>0</v>
      </c>
      <c r="BE93">
        <f>IF(BD93&lt;&gt;0, BD93, BB93)</f>
        <v>0</v>
      </c>
      <c r="BF93">
        <f>1-BE93/AT93</f>
        <v>0</v>
      </c>
      <c r="BG93">
        <f>(AT93-AS93)/(AT93-BE93)</f>
        <v>0</v>
      </c>
      <c r="BH93">
        <f>(AN93-AT93)/(AN93-BE93)</f>
        <v>0</v>
      </c>
      <c r="BI93">
        <f>(AT93-AS93)/(AT93-AM93)</f>
        <v>0</v>
      </c>
      <c r="BJ93">
        <f>(AN93-AT93)/(AN93-AM93)</f>
        <v>0</v>
      </c>
      <c r="BK93">
        <f>(BG93*BE93/AS93)</f>
        <v>0</v>
      </c>
      <c r="BL93">
        <f>(1-BK93)</f>
        <v>0</v>
      </c>
      <c r="CU93">
        <f>$B$13*DS93+$C$13*DT93+$F$13*EE93*(1-EH93)</f>
        <v>0</v>
      </c>
      <c r="CV93">
        <f>CU93*CW93</f>
        <v>0</v>
      </c>
      <c r="CW93">
        <f>($B$13*$D$11+$C$13*$D$11+$F$13*((ER93+EJ93)/MAX(ER93+EJ93+ES93, 0.1)*$I$11+ES93/MAX(ER93+EJ93+ES93, 0.1)*$J$11))/($B$13+$C$13+$F$13)</f>
        <v>0</v>
      </c>
      <c r="CX93">
        <f>($B$13*$K$11+$C$13*$K$11+$F$13*((ER93+EJ93)/MAX(ER93+EJ93+ES93, 0.1)*$P$11+ES93/MAX(ER93+EJ93+ES93, 0.1)*$Q$11))/($B$13+$C$13+$F$13)</f>
        <v>0</v>
      </c>
      <c r="CY93">
        <v>2.44</v>
      </c>
      <c r="CZ93">
        <v>0.5</v>
      </c>
      <c r="DA93" t="s">
        <v>421</v>
      </c>
      <c r="DB93">
        <v>2</v>
      </c>
      <c r="DC93">
        <v>1761010053</v>
      </c>
      <c r="DD93">
        <v>420.3804583333334</v>
      </c>
      <c r="DE93">
        <v>419.9416666666666</v>
      </c>
      <c r="DF93">
        <v>23.59260416666666</v>
      </c>
      <c r="DG93">
        <v>23.66049166666666</v>
      </c>
      <c r="DH93">
        <v>420.31825</v>
      </c>
      <c r="DI93">
        <v>23.3989625</v>
      </c>
      <c r="DJ93">
        <v>500.0081666666667</v>
      </c>
      <c r="DK93">
        <v>90.45792916666666</v>
      </c>
      <c r="DL93">
        <v>0.03478607083333334</v>
      </c>
      <c r="DM93">
        <v>29.98995833333333</v>
      </c>
      <c r="DN93">
        <v>30.08176666666667</v>
      </c>
      <c r="DO93">
        <v>999.9</v>
      </c>
      <c r="DP93">
        <v>0</v>
      </c>
      <c r="DQ93">
        <v>0</v>
      </c>
      <c r="DR93">
        <v>10007.83416666667</v>
      </c>
      <c r="DS93">
        <v>0</v>
      </c>
      <c r="DT93">
        <v>0.242856</v>
      </c>
      <c r="DU93">
        <v>0.4389190416666666</v>
      </c>
      <c r="DV93">
        <v>430.5379583333333</v>
      </c>
      <c r="DW93">
        <v>430.1184166666667</v>
      </c>
      <c r="DX93">
        <v>-0.06790255833333333</v>
      </c>
      <c r="DY93">
        <v>419.9416666666666</v>
      </c>
      <c r="DZ93">
        <v>23.66049166666666</v>
      </c>
      <c r="EA93">
        <v>2.134136666666667</v>
      </c>
      <c r="EB93">
        <v>2.140280416666667</v>
      </c>
      <c r="EC93">
        <v>18.47627916666667</v>
      </c>
      <c r="ED93">
        <v>18.52217083333333</v>
      </c>
      <c r="EE93">
        <v>0.00500078</v>
      </c>
      <c r="EF93">
        <v>0</v>
      </c>
      <c r="EG93">
        <v>0</v>
      </c>
      <c r="EH93">
        <v>0</v>
      </c>
      <c r="EI93">
        <v>241.7833333333333</v>
      </c>
      <c r="EJ93">
        <v>0.00500078</v>
      </c>
      <c r="EK93">
        <v>-9.129166666666668</v>
      </c>
      <c r="EL93">
        <v>0.08750000000000001</v>
      </c>
      <c r="EM93">
        <v>36.03629166666666</v>
      </c>
      <c r="EN93">
        <v>40.77316666666666</v>
      </c>
      <c r="EO93">
        <v>39.0935</v>
      </c>
      <c r="EP93">
        <v>41.74195833333334</v>
      </c>
      <c r="EQ93">
        <v>39.29395833333333</v>
      </c>
      <c r="ER93">
        <v>0</v>
      </c>
      <c r="ES93">
        <v>0</v>
      </c>
      <c r="ET93">
        <v>0</v>
      </c>
      <c r="EU93">
        <v>1761010059.7</v>
      </c>
      <c r="EV93">
        <v>0</v>
      </c>
      <c r="EW93">
        <v>242.0730769230769</v>
      </c>
      <c r="EX93">
        <v>15.08034179066465</v>
      </c>
      <c r="EY93">
        <v>-7.343589792482171</v>
      </c>
      <c r="EZ93">
        <v>-8.738461538461538</v>
      </c>
      <c r="FA93">
        <v>15</v>
      </c>
      <c r="FB93">
        <v>1761009942</v>
      </c>
      <c r="FC93" t="s">
        <v>553</v>
      </c>
      <c r="FD93">
        <v>1761009942</v>
      </c>
      <c r="FE93">
        <v>1761009941</v>
      </c>
      <c r="FF93">
        <v>3</v>
      </c>
      <c r="FG93">
        <v>-0.181</v>
      </c>
      <c r="FH93">
        <v>-0.003</v>
      </c>
      <c r="FI93">
        <v>0.06</v>
      </c>
      <c r="FJ93">
        <v>0.192</v>
      </c>
      <c r="FK93">
        <v>420</v>
      </c>
      <c r="FL93">
        <v>24</v>
      </c>
      <c r="FM93">
        <v>0.47</v>
      </c>
      <c r="FN93">
        <v>0.07000000000000001</v>
      </c>
      <c r="FO93">
        <v>0.4280990731707317</v>
      </c>
      <c r="FP93">
        <v>0.1039323763066202</v>
      </c>
      <c r="FQ93">
        <v>0.02960048997649033</v>
      </c>
      <c r="FR93">
        <v>1</v>
      </c>
      <c r="FS93">
        <v>243.4117647058823</v>
      </c>
      <c r="FT93">
        <v>-6.114591339701373</v>
      </c>
      <c r="FU93">
        <v>6.732308611372053</v>
      </c>
      <c r="FV93">
        <v>0</v>
      </c>
      <c r="FW93">
        <v>-0.06813067560975609</v>
      </c>
      <c r="FX93">
        <v>-0.0327738710801395</v>
      </c>
      <c r="FY93">
        <v>0.009117810764806415</v>
      </c>
      <c r="FZ93">
        <v>1</v>
      </c>
      <c r="GA93">
        <v>2</v>
      </c>
      <c r="GB93">
        <v>3</v>
      </c>
      <c r="GC93" t="s">
        <v>482</v>
      </c>
      <c r="GD93">
        <v>3.10976</v>
      </c>
      <c r="GE93">
        <v>2.72643</v>
      </c>
      <c r="GF93">
        <v>0.0881203</v>
      </c>
      <c r="GG93">
        <v>0.0881183</v>
      </c>
      <c r="GH93">
        <v>0.106864</v>
      </c>
      <c r="GI93">
        <v>0.108184</v>
      </c>
      <c r="GJ93">
        <v>23910.3</v>
      </c>
      <c r="GK93">
        <v>21724.5</v>
      </c>
      <c r="GL93">
        <v>26780.7</v>
      </c>
      <c r="GM93">
        <v>24033.3</v>
      </c>
      <c r="GN93">
        <v>38220.3</v>
      </c>
      <c r="GO93">
        <v>31639.3</v>
      </c>
      <c r="GP93">
        <v>46742.9</v>
      </c>
      <c r="GQ93">
        <v>38018.8</v>
      </c>
      <c r="GR93">
        <v>1.8846</v>
      </c>
      <c r="GS93">
        <v>1.85257</v>
      </c>
      <c r="GT93">
        <v>0.104513</v>
      </c>
      <c r="GU93">
        <v>0</v>
      </c>
      <c r="GV93">
        <v>28.332</v>
      </c>
      <c r="GW93">
        <v>999.9</v>
      </c>
      <c r="GX93">
        <v>58.2</v>
      </c>
      <c r="GY93">
        <v>30.7</v>
      </c>
      <c r="GZ93">
        <v>28.5337</v>
      </c>
      <c r="HA93">
        <v>61.65</v>
      </c>
      <c r="HB93">
        <v>21.1739</v>
      </c>
      <c r="HC93">
        <v>1</v>
      </c>
      <c r="HD93">
        <v>0.08530740000000001</v>
      </c>
      <c r="HE93">
        <v>-1.20008</v>
      </c>
      <c r="HF93">
        <v>20.3338</v>
      </c>
      <c r="HG93">
        <v>5.22223</v>
      </c>
      <c r="HH93">
        <v>11.9798</v>
      </c>
      <c r="HI93">
        <v>4.96525</v>
      </c>
      <c r="HJ93">
        <v>3.276</v>
      </c>
      <c r="HK93">
        <v>9999</v>
      </c>
      <c r="HL93">
        <v>9999</v>
      </c>
      <c r="HM93">
        <v>9999</v>
      </c>
      <c r="HN93">
        <v>999.9</v>
      </c>
      <c r="HO93">
        <v>1.8637</v>
      </c>
      <c r="HP93">
        <v>1.85974</v>
      </c>
      <c r="HQ93">
        <v>1.85806</v>
      </c>
      <c r="HR93">
        <v>1.85944</v>
      </c>
      <c r="HS93">
        <v>1.85959</v>
      </c>
      <c r="HT93">
        <v>1.85806</v>
      </c>
      <c r="HU93">
        <v>1.85715</v>
      </c>
      <c r="HV93">
        <v>1.85211</v>
      </c>
      <c r="HW93">
        <v>0</v>
      </c>
      <c r="HX93">
        <v>0</v>
      </c>
      <c r="HY93">
        <v>0</v>
      </c>
      <c r="HZ93">
        <v>0</v>
      </c>
      <c r="IA93" t="s">
        <v>424</v>
      </c>
      <c r="IB93" t="s">
        <v>425</v>
      </c>
      <c r="IC93" t="s">
        <v>426</v>
      </c>
      <c r="ID93" t="s">
        <v>426</v>
      </c>
      <c r="IE93" t="s">
        <v>426</v>
      </c>
      <c r="IF93" t="s">
        <v>426</v>
      </c>
      <c r="IG93">
        <v>0</v>
      </c>
      <c r="IH93">
        <v>100</v>
      </c>
      <c r="II93">
        <v>100</v>
      </c>
      <c r="IJ93">
        <v>0.062</v>
      </c>
      <c r="IK93">
        <v>0.1929</v>
      </c>
      <c r="IL93">
        <v>-0.7247067883249676</v>
      </c>
      <c r="IM93">
        <v>0.001328113201692861</v>
      </c>
      <c r="IN93">
        <v>1.538283238170363E-06</v>
      </c>
      <c r="IO93">
        <v>-5.795655626708063E-10</v>
      </c>
      <c r="IP93">
        <v>-0.05594745524604438</v>
      </c>
      <c r="IQ93">
        <v>-0.004593102289677449</v>
      </c>
      <c r="IR93">
        <v>0.0008253994458280543</v>
      </c>
      <c r="IS93">
        <v>-7.403632370499484E-06</v>
      </c>
      <c r="IT93">
        <v>2</v>
      </c>
      <c r="IU93">
        <v>1985</v>
      </c>
      <c r="IV93">
        <v>1</v>
      </c>
      <c r="IW93">
        <v>27</v>
      </c>
      <c r="IX93">
        <v>2</v>
      </c>
      <c r="IY93">
        <v>2</v>
      </c>
      <c r="IZ93">
        <v>1.12549</v>
      </c>
      <c r="JA93">
        <v>2.59155</v>
      </c>
      <c r="JB93">
        <v>1.49658</v>
      </c>
      <c r="JC93">
        <v>2.34497</v>
      </c>
      <c r="JD93">
        <v>1.54907</v>
      </c>
      <c r="JE93">
        <v>2.3645</v>
      </c>
      <c r="JF93">
        <v>33.2887</v>
      </c>
      <c r="JG93">
        <v>15.7344</v>
      </c>
      <c r="JH93">
        <v>18</v>
      </c>
      <c r="JI93">
        <v>483.456</v>
      </c>
      <c r="JJ93">
        <v>491.969</v>
      </c>
      <c r="JK93">
        <v>30.5531</v>
      </c>
      <c r="JL93">
        <v>28.3697</v>
      </c>
      <c r="JM93">
        <v>29.9998</v>
      </c>
      <c r="JN93">
        <v>28.6138</v>
      </c>
      <c r="JO93">
        <v>28.6047</v>
      </c>
      <c r="JP93">
        <v>22.6257</v>
      </c>
      <c r="JQ93">
        <v>22.0465</v>
      </c>
      <c r="JR93">
        <v>63.8423</v>
      </c>
      <c r="JS93">
        <v>30.5294</v>
      </c>
      <c r="JT93">
        <v>420</v>
      </c>
      <c r="JU93">
        <v>23.6918</v>
      </c>
      <c r="JV93">
        <v>102.217</v>
      </c>
      <c r="JW93">
        <v>91.6913</v>
      </c>
    </row>
    <row r="94" spans="1:283">
      <c r="A94">
        <v>76</v>
      </c>
      <c r="B94">
        <v>1761010063</v>
      </c>
      <c r="C94">
        <v>397</v>
      </c>
      <c r="D94" t="s">
        <v>582</v>
      </c>
      <c r="E94" t="s">
        <v>583</v>
      </c>
      <c r="F94">
        <v>5</v>
      </c>
      <c r="G94" t="s">
        <v>552</v>
      </c>
      <c r="H94">
        <v>1761010055</v>
      </c>
      <c r="I94">
        <f>(J94)/1000</f>
        <v>0</v>
      </c>
      <c r="J94">
        <f>1000*DJ94*AH94*(DF94-DG94)/(100*CY94*(1000-AH94*DF94))</f>
        <v>0</v>
      </c>
      <c r="K94">
        <f>DJ94*AH94*(DE94-DD94*(1000-AH94*DG94)/(1000-AH94*DF94))/(100*CY94)</f>
        <v>0</v>
      </c>
      <c r="L94">
        <f>DD94 - IF(AH94&gt;1, K94*CY94*100.0/(AJ94), 0)</f>
        <v>0</v>
      </c>
      <c r="M94">
        <f>((S94-I94/2)*L94-K94)/(S94+I94/2)</f>
        <v>0</v>
      </c>
      <c r="N94">
        <f>M94*(DK94+DL94)/1000.0</f>
        <v>0</v>
      </c>
      <c r="O94">
        <f>(DD94 - IF(AH94&gt;1, K94*CY94*100.0/(AJ94), 0))*(DK94+DL94)/1000.0</f>
        <v>0</v>
      </c>
      <c r="P94">
        <f>2.0/((1/R94-1/Q94)+SIGN(R94)*SQRT((1/R94-1/Q94)*(1/R94-1/Q94) + 4*CZ94/((CZ94+1)*(CZ94+1))*(2*1/R94*1/Q94-1/Q94*1/Q94)))</f>
        <v>0</v>
      </c>
      <c r="Q94">
        <f>IF(LEFT(DA94,1)&lt;&gt;"0",IF(LEFT(DA94,1)="1",3.0,DB94),$D$5+$E$5*(DR94*DK94/($K$5*1000))+$F$5*(DR94*DK94/($K$5*1000))*MAX(MIN(CY94,$J$5),$I$5)*MAX(MIN(CY94,$J$5),$I$5)+$G$5*MAX(MIN(CY94,$J$5),$I$5)*(DR94*DK94/($K$5*1000))+$H$5*(DR94*DK94/($K$5*1000))*(DR94*DK94/($K$5*1000)))</f>
        <v>0</v>
      </c>
      <c r="R94">
        <f>I94*(1000-(1000*0.61365*exp(17.502*V94/(240.97+V94))/(DK94+DL94)+DF94)/2)/(1000*0.61365*exp(17.502*V94/(240.97+V94))/(DK94+DL94)-DF94)</f>
        <v>0</v>
      </c>
      <c r="S94">
        <f>1/((CZ94+1)/(P94/1.6)+1/(Q94/1.37)) + CZ94/((CZ94+1)/(P94/1.6) + CZ94/(Q94/1.37))</f>
        <v>0</v>
      </c>
      <c r="T94">
        <f>(CU94*CX94)</f>
        <v>0</v>
      </c>
      <c r="U94">
        <f>(DM94+(T94+2*0.95*5.67E-8*(((DM94+$B$9)+273)^4-(DM94+273)^4)-44100*I94)/(1.84*29.3*Q94+8*0.95*5.67E-8*(DM94+273)^3))</f>
        <v>0</v>
      </c>
      <c r="V94">
        <f>($C$9*DN94+$D$9*DO94+$E$9*U94)</f>
        <v>0</v>
      </c>
      <c r="W94">
        <f>0.61365*exp(17.502*V94/(240.97+V94))</f>
        <v>0</v>
      </c>
      <c r="X94">
        <f>(Y94/Z94*100)</f>
        <v>0</v>
      </c>
      <c r="Y94">
        <f>DF94*(DK94+DL94)/1000</f>
        <v>0</v>
      </c>
      <c r="Z94">
        <f>0.61365*exp(17.502*DM94/(240.97+DM94))</f>
        <v>0</v>
      </c>
      <c r="AA94">
        <f>(W94-DF94*(DK94+DL94)/1000)</f>
        <v>0</v>
      </c>
      <c r="AB94">
        <f>(-I94*44100)</f>
        <v>0</v>
      </c>
      <c r="AC94">
        <f>2*29.3*Q94*0.92*(DM94-V94)</f>
        <v>0</v>
      </c>
      <c r="AD94">
        <f>2*0.95*5.67E-8*(((DM94+$B$9)+273)^4-(V94+273)^4)</f>
        <v>0</v>
      </c>
      <c r="AE94">
        <f>T94+AD94+AB94+AC94</f>
        <v>0</v>
      </c>
      <c r="AF94">
        <v>0</v>
      </c>
      <c r="AG94">
        <v>0</v>
      </c>
      <c r="AH94">
        <f>IF(AF94*$H$15&gt;=AJ94,1.0,(AJ94/(AJ94-AF94*$H$15)))</f>
        <v>0</v>
      </c>
      <c r="AI94">
        <f>(AH94-1)*100</f>
        <v>0</v>
      </c>
      <c r="AJ94">
        <f>MAX(0,($B$15+$C$15*DR94)/(1+$D$15*DR94)*DK94/(DM94+273)*$E$15)</f>
        <v>0</v>
      </c>
      <c r="AK94" t="s">
        <v>420</v>
      </c>
      <c r="AL94" t="s">
        <v>420</v>
      </c>
      <c r="AM94">
        <v>0</v>
      </c>
      <c r="AN94">
        <v>0</v>
      </c>
      <c r="AO94">
        <f>1-AM94/AN94</f>
        <v>0</v>
      </c>
      <c r="AP94">
        <v>0</v>
      </c>
      <c r="AQ94" t="s">
        <v>420</v>
      </c>
      <c r="AR94" t="s">
        <v>420</v>
      </c>
      <c r="AS94">
        <v>0</v>
      </c>
      <c r="AT94">
        <v>0</v>
      </c>
      <c r="AU94">
        <f>1-AS94/AT94</f>
        <v>0</v>
      </c>
      <c r="AV94">
        <v>0.5</v>
      </c>
      <c r="AW94">
        <f>CV94</f>
        <v>0</v>
      </c>
      <c r="AX94">
        <f>K94</f>
        <v>0</v>
      </c>
      <c r="AY94">
        <f>AU94*AV94*AW94</f>
        <v>0</v>
      </c>
      <c r="AZ94">
        <f>(AX94-AP94)/AW94</f>
        <v>0</v>
      </c>
      <c r="BA94">
        <f>(AN94-AT94)/AT94</f>
        <v>0</v>
      </c>
      <c r="BB94">
        <f>AM94/(AO94+AM94/AT94)</f>
        <v>0</v>
      </c>
      <c r="BC94" t="s">
        <v>420</v>
      </c>
      <c r="BD94">
        <v>0</v>
      </c>
      <c r="BE94">
        <f>IF(BD94&lt;&gt;0, BD94, BB94)</f>
        <v>0</v>
      </c>
      <c r="BF94">
        <f>1-BE94/AT94</f>
        <v>0</v>
      </c>
      <c r="BG94">
        <f>(AT94-AS94)/(AT94-BE94)</f>
        <v>0</v>
      </c>
      <c r="BH94">
        <f>(AN94-AT94)/(AN94-BE94)</f>
        <v>0</v>
      </c>
      <c r="BI94">
        <f>(AT94-AS94)/(AT94-AM94)</f>
        <v>0</v>
      </c>
      <c r="BJ94">
        <f>(AN94-AT94)/(AN94-AM94)</f>
        <v>0</v>
      </c>
      <c r="BK94">
        <f>(BG94*BE94/AS94)</f>
        <v>0</v>
      </c>
      <c r="BL94">
        <f>(1-BK94)</f>
        <v>0</v>
      </c>
      <c r="CU94">
        <f>$B$13*DS94+$C$13*DT94+$F$13*EE94*(1-EH94)</f>
        <v>0</v>
      </c>
      <c r="CV94">
        <f>CU94*CW94</f>
        <v>0</v>
      </c>
      <c r="CW94">
        <f>($B$13*$D$11+$C$13*$D$11+$F$13*((ER94+EJ94)/MAX(ER94+EJ94+ES94, 0.1)*$I$11+ES94/MAX(ER94+EJ94+ES94, 0.1)*$J$11))/($B$13+$C$13+$F$13)</f>
        <v>0</v>
      </c>
      <c r="CX94">
        <f>($B$13*$K$11+$C$13*$K$11+$F$13*((ER94+EJ94)/MAX(ER94+EJ94+ES94, 0.1)*$P$11+ES94/MAX(ER94+EJ94+ES94, 0.1)*$Q$11))/($B$13+$C$13+$F$13)</f>
        <v>0</v>
      </c>
      <c r="CY94">
        <v>2.44</v>
      </c>
      <c r="CZ94">
        <v>0.5</v>
      </c>
      <c r="DA94" t="s">
        <v>421</v>
      </c>
      <c r="DB94">
        <v>2</v>
      </c>
      <c r="DC94">
        <v>1761010055</v>
      </c>
      <c r="DD94">
        <v>420.384875</v>
      </c>
      <c r="DE94">
        <v>419.9545</v>
      </c>
      <c r="DF94">
        <v>23.5839125</v>
      </c>
      <c r="DG94">
        <v>23.65369583333333</v>
      </c>
      <c r="DH94">
        <v>420.322625</v>
      </c>
      <c r="DI94">
        <v>23.39045833333333</v>
      </c>
      <c r="DJ94">
        <v>500.0185833333333</v>
      </c>
      <c r="DK94">
        <v>90.45803333333333</v>
      </c>
      <c r="DL94">
        <v>0.0348185875</v>
      </c>
      <c r="DM94">
        <v>29.97763333333333</v>
      </c>
      <c r="DN94">
        <v>30.0708</v>
      </c>
      <c r="DO94">
        <v>999.9</v>
      </c>
      <c r="DP94">
        <v>0</v>
      </c>
      <c r="DQ94">
        <v>0</v>
      </c>
      <c r="DR94">
        <v>10002.65583333333</v>
      </c>
      <c r="DS94">
        <v>0</v>
      </c>
      <c r="DT94">
        <v>0.242856</v>
      </c>
      <c r="DU94">
        <v>0.4304287916666666</v>
      </c>
      <c r="DV94">
        <v>430.5386666666666</v>
      </c>
      <c r="DW94">
        <v>430.1285833333333</v>
      </c>
      <c r="DX94">
        <v>-0.06979424583333332</v>
      </c>
      <c r="DY94">
        <v>419.9545</v>
      </c>
      <c r="DZ94">
        <v>23.65369583333333</v>
      </c>
      <c r="EA94">
        <v>2.133353333333333</v>
      </c>
      <c r="EB94">
        <v>2.1396675</v>
      </c>
      <c r="EC94">
        <v>18.47041666666667</v>
      </c>
      <c r="ED94">
        <v>18.51760416666666</v>
      </c>
      <c r="EE94">
        <v>0.00500078</v>
      </c>
      <c r="EF94">
        <v>0</v>
      </c>
      <c r="EG94">
        <v>0</v>
      </c>
      <c r="EH94">
        <v>0</v>
      </c>
      <c r="EI94">
        <v>241.0208333333333</v>
      </c>
      <c r="EJ94">
        <v>0.00500078</v>
      </c>
      <c r="EK94">
        <v>-8.279166666666667</v>
      </c>
      <c r="EL94">
        <v>0.09583333333333331</v>
      </c>
      <c r="EM94">
        <v>36.05191666666666</v>
      </c>
      <c r="EN94">
        <v>40.79141666666666</v>
      </c>
      <c r="EO94">
        <v>39.09870833333333</v>
      </c>
      <c r="EP94">
        <v>41.77320833333334</v>
      </c>
      <c r="EQ94">
        <v>39.30179166666667</v>
      </c>
      <c r="ER94">
        <v>0</v>
      </c>
      <c r="ES94">
        <v>0</v>
      </c>
      <c r="ET94">
        <v>0</v>
      </c>
      <c r="EU94">
        <v>1761010062.1</v>
      </c>
      <c r="EV94">
        <v>0</v>
      </c>
      <c r="EW94">
        <v>241.7038461538461</v>
      </c>
      <c r="EX94">
        <v>-16.22222222055058</v>
      </c>
      <c r="EY94">
        <v>24.87863223991087</v>
      </c>
      <c r="EZ94">
        <v>-8.265384615384615</v>
      </c>
      <c r="FA94">
        <v>15</v>
      </c>
      <c r="FB94">
        <v>1761009942</v>
      </c>
      <c r="FC94" t="s">
        <v>553</v>
      </c>
      <c r="FD94">
        <v>1761009942</v>
      </c>
      <c r="FE94">
        <v>1761009941</v>
      </c>
      <c r="FF94">
        <v>3</v>
      </c>
      <c r="FG94">
        <v>-0.181</v>
      </c>
      <c r="FH94">
        <v>-0.003</v>
      </c>
      <c r="FI94">
        <v>0.06</v>
      </c>
      <c r="FJ94">
        <v>0.192</v>
      </c>
      <c r="FK94">
        <v>420</v>
      </c>
      <c r="FL94">
        <v>24</v>
      </c>
      <c r="FM94">
        <v>0.47</v>
      </c>
      <c r="FN94">
        <v>0.07000000000000001</v>
      </c>
      <c r="FO94">
        <v>0.428276825</v>
      </c>
      <c r="FP94">
        <v>-0.01366350844277735</v>
      </c>
      <c r="FQ94">
        <v>0.03030049984396915</v>
      </c>
      <c r="FR94">
        <v>1</v>
      </c>
      <c r="FS94">
        <v>242.7588235294118</v>
      </c>
      <c r="FT94">
        <v>-6.762414129790357</v>
      </c>
      <c r="FU94">
        <v>6.701848632019763</v>
      </c>
      <c r="FV94">
        <v>0</v>
      </c>
      <c r="FW94">
        <v>-0.069265745</v>
      </c>
      <c r="FX94">
        <v>-0.05625973283302053</v>
      </c>
      <c r="FY94">
        <v>0.01014083356945942</v>
      </c>
      <c r="FZ94">
        <v>1</v>
      </c>
      <c r="GA94">
        <v>2</v>
      </c>
      <c r="GB94">
        <v>3</v>
      </c>
      <c r="GC94" t="s">
        <v>482</v>
      </c>
      <c r="GD94">
        <v>3.10957</v>
      </c>
      <c r="GE94">
        <v>2.72668</v>
      </c>
      <c r="GF94">
        <v>0.0881214</v>
      </c>
      <c r="GG94">
        <v>0.08811190000000001</v>
      </c>
      <c r="GH94">
        <v>0.106856</v>
      </c>
      <c r="GI94">
        <v>0.108178</v>
      </c>
      <c r="GJ94">
        <v>23910.3</v>
      </c>
      <c r="GK94">
        <v>21724.5</v>
      </c>
      <c r="GL94">
        <v>26780.8</v>
      </c>
      <c r="GM94">
        <v>24033.2</v>
      </c>
      <c r="GN94">
        <v>38220.7</v>
      </c>
      <c r="GO94">
        <v>31639.3</v>
      </c>
      <c r="GP94">
        <v>46743</v>
      </c>
      <c r="GQ94">
        <v>38018.6</v>
      </c>
      <c r="GR94">
        <v>1.88428</v>
      </c>
      <c r="GS94">
        <v>1.85285</v>
      </c>
      <c r="GT94">
        <v>0.104275</v>
      </c>
      <c r="GU94">
        <v>0</v>
      </c>
      <c r="GV94">
        <v>28.3235</v>
      </c>
      <c r="GW94">
        <v>999.9</v>
      </c>
      <c r="GX94">
        <v>58.2</v>
      </c>
      <c r="GY94">
        <v>30.7</v>
      </c>
      <c r="GZ94">
        <v>28.5349</v>
      </c>
      <c r="HA94">
        <v>61.33</v>
      </c>
      <c r="HB94">
        <v>21.0256</v>
      </c>
      <c r="HC94">
        <v>1</v>
      </c>
      <c r="HD94">
        <v>0.08531</v>
      </c>
      <c r="HE94">
        <v>-1.19419</v>
      </c>
      <c r="HF94">
        <v>20.3338</v>
      </c>
      <c r="HG94">
        <v>5.22223</v>
      </c>
      <c r="HH94">
        <v>11.9798</v>
      </c>
      <c r="HI94">
        <v>4.9653</v>
      </c>
      <c r="HJ94">
        <v>3.276</v>
      </c>
      <c r="HK94">
        <v>9999</v>
      </c>
      <c r="HL94">
        <v>9999</v>
      </c>
      <c r="HM94">
        <v>9999</v>
      </c>
      <c r="HN94">
        <v>999.9</v>
      </c>
      <c r="HO94">
        <v>1.8637</v>
      </c>
      <c r="HP94">
        <v>1.85974</v>
      </c>
      <c r="HQ94">
        <v>1.85806</v>
      </c>
      <c r="HR94">
        <v>1.85944</v>
      </c>
      <c r="HS94">
        <v>1.85959</v>
      </c>
      <c r="HT94">
        <v>1.85806</v>
      </c>
      <c r="HU94">
        <v>1.85715</v>
      </c>
      <c r="HV94">
        <v>1.85211</v>
      </c>
      <c r="HW94">
        <v>0</v>
      </c>
      <c r="HX94">
        <v>0</v>
      </c>
      <c r="HY94">
        <v>0</v>
      </c>
      <c r="HZ94">
        <v>0</v>
      </c>
      <c r="IA94" t="s">
        <v>424</v>
      </c>
      <c r="IB94" t="s">
        <v>425</v>
      </c>
      <c r="IC94" t="s">
        <v>426</v>
      </c>
      <c r="ID94" t="s">
        <v>426</v>
      </c>
      <c r="IE94" t="s">
        <v>426</v>
      </c>
      <c r="IF94" t="s">
        <v>426</v>
      </c>
      <c r="IG94">
        <v>0</v>
      </c>
      <c r="IH94">
        <v>100</v>
      </c>
      <c r="II94">
        <v>100</v>
      </c>
      <c r="IJ94">
        <v>0.063</v>
      </c>
      <c r="IK94">
        <v>0.1929</v>
      </c>
      <c r="IL94">
        <v>-0.7247067883249676</v>
      </c>
      <c r="IM94">
        <v>0.001328113201692861</v>
      </c>
      <c r="IN94">
        <v>1.538283238170363E-06</v>
      </c>
      <c r="IO94">
        <v>-5.795655626708063E-10</v>
      </c>
      <c r="IP94">
        <v>-0.05594745524604438</v>
      </c>
      <c r="IQ94">
        <v>-0.004593102289677449</v>
      </c>
      <c r="IR94">
        <v>0.0008253994458280543</v>
      </c>
      <c r="IS94">
        <v>-7.403632370499484E-06</v>
      </c>
      <c r="IT94">
        <v>2</v>
      </c>
      <c r="IU94">
        <v>1985</v>
      </c>
      <c r="IV94">
        <v>1</v>
      </c>
      <c r="IW94">
        <v>27</v>
      </c>
      <c r="IX94">
        <v>2</v>
      </c>
      <c r="IY94">
        <v>2</v>
      </c>
      <c r="IZ94">
        <v>1.12549</v>
      </c>
      <c r="JA94">
        <v>2.58179</v>
      </c>
      <c r="JB94">
        <v>1.49658</v>
      </c>
      <c r="JC94">
        <v>2.34497</v>
      </c>
      <c r="JD94">
        <v>1.54907</v>
      </c>
      <c r="JE94">
        <v>2.45972</v>
      </c>
      <c r="JF94">
        <v>33.2887</v>
      </c>
      <c r="JG94">
        <v>15.7519</v>
      </c>
      <c r="JH94">
        <v>18</v>
      </c>
      <c r="JI94">
        <v>483.258</v>
      </c>
      <c r="JJ94">
        <v>492.139</v>
      </c>
      <c r="JK94">
        <v>30.5261</v>
      </c>
      <c r="JL94">
        <v>28.3678</v>
      </c>
      <c r="JM94">
        <v>29.9998</v>
      </c>
      <c r="JN94">
        <v>28.6126</v>
      </c>
      <c r="JO94">
        <v>28.6035</v>
      </c>
      <c r="JP94">
        <v>22.6296</v>
      </c>
      <c r="JQ94">
        <v>22.0465</v>
      </c>
      <c r="JR94">
        <v>63.8423</v>
      </c>
      <c r="JS94">
        <v>30.5294</v>
      </c>
      <c r="JT94">
        <v>420</v>
      </c>
      <c r="JU94">
        <v>23.6918</v>
      </c>
      <c r="JV94">
        <v>102.217</v>
      </c>
      <c r="JW94">
        <v>91.6908</v>
      </c>
    </row>
    <row r="95" spans="1:283">
      <c r="A95">
        <v>77</v>
      </c>
      <c r="B95">
        <v>1761010065</v>
      </c>
      <c r="C95">
        <v>399</v>
      </c>
      <c r="D95" t="s">
        <v>584</v>
      </c>
      <c r="E95" t="s">
        <v>585</v>
      </c>
      <c r="F95">
        <v>5</v>
      </c>
      <c r="G95" t="s">
        <v>552</v>
      </c>
      <c r="H95">
        <v>1761010057</v>
      </c>
      <c r="I95">
        <f>(J95)/1000</f>
        <v>0</v>
      </c>
      <c r="J95">
        <f>1000*DJ95*AH95*(DF95-DG95)/(100*CY95*(1000-AH95*DF95))</f>
        <v>0</v>
      </c>
      <c r="K95">
        <f>DJ95*AH95*(DE95-DD95*(1000-AH95*DG95)/(1000-AH95*DF95))/(100*CY95)</f>
        <v>0</v>
      </c>
      <c r="L95">
        <f>DD95 - IF(AH95&gt;1, K95*CY95*100.0/(AJ95), 0)</f>
        <v>0</v>
      </c>
      <c r="M95">
        <f>((S95-I95/2)*L95-K95)/(S95+I95/2)</f>
        <v>0</v>
      </c>
      <c r="N95">
        <f>M95*(DK95+DL95)/1000.0</f>
        <v>0</v>
      </c>
      <c r="O95">
        <f>(DD95 - IF(AH95&gt;1, K95*CY95*100.0/(AJ95), 0))*(DK95+DL95)/1000.0</f>
        <v>0</v>
      </c>
      <c r="P95">
        <f>2.0/((1/R95-1/Q95)+SIGN(R95)*SQRT((1/R95-1/Q95)*(1/R95-1/Q95) + 4*CZ95/((CZ95+1)*(CZ95+1))*(2*1/R95*1/Q95-1/Q95*1/Q95)))</f>
        <v>0</v>
      </c>
      <c r="Q95">
        <f>IF(LEFT(DA95,1)&lt;&gt;"0",IF(LEFT(DA95,1)="1",3.0,DB95),$D$5+$E$5*(DR95*DK95/($K$5*1000))+$F$5*(DR95*DK95/($K$5*1000))*MAX(MIN(CY95,$J$5),$I$5)*MAX(MIN(CY95,$J$5),$I$5)+$G$5*MAX(MIN(CY95,$J$5),$I$5)*(DR95*DK95/($K$5*1000))+$H$5*(DR95*DK95/($K$5*1000))*(DR95*DK95/($K$5*1000)))</f>
        <v>0</v>
      </c>
      <c r="R95">
        <f>I95*(1000-(1000*0.61365*exp(17.502*V95/(240.97+V95))/(DK95+DL95)+DF95)/2)/(1000*0.61365*exp(17.502*V95/(240.97+V95))/(DK95+DL95)-DF95)</f>
        <v>0</v>
      </c>
      <c r="S95">
        <f>1/((CZ95+1)/(P95/1.6)+1/(Q95/1.37)) + CZ95/((CZ95+1)/(P95/1.6) + CZ95/(Q95/1.37))</f>
        <v>0</v>
      </c>
      <c r="T95">
        <f>(CU95*CX95)</f>
        <v>0</v>
      </c>
      <c r="U95">
        <f>(DM95+(T95+2*0.95*5.67E-8*(((DM95+$B$9)+273)^4-(DM95+273)^4)-44100*I95)/(1.84*29.3*Q95+8*0.95*5.67E-8*(DM95+273)^3))</f>
        <v>0</v>
      </c>
      <c r="V95">
        <f>($C$9*DN95+$D$9*DO95+$E$9*U95)</f>
        <v>0</v>
      </c>
      <c r="W95">
        <f>0.61365*exp(17.502*V95/(240.97+V95))</f>
        <v>0</v>
      </c>
      <c r="X95">
        <f>(Y95/Z95*100)</f>
        <v>0</v>
      </c>
      <c r="Y95">
        <f>DF95*(DK95+DL95)/1000</f>
        <v>0</v>
      </c>
      <c r="Z95">
        <f>0.61365*exp(17.502*DM95/(240.97+DM95))</f>
        <v>0</v>
      </c>
      <c r="AA95">
        <f>(W95-DF95*(DK95+DL95)/1000)</f>
        <v>0</v>
      </c>
      <c r="AB95">
        <f>(-I95*44100)</f>
        <v>0</v>
      </c>
      <c r="AC95">
        <f>2*29.3*Q95*0.92*(DM95-V95)</f>
        <v>0</v>
      </c>
      <c r="AD95">
        <f>2*0.95*5.67E-8*(((DM95+$B$9)+273)^4-(V95+273)^4)</f>
        <v>0</v>
      </c>
      <c r="AE95">
        <f>T95+AD95+AB95+AC95</f>
        <v>0</v>
      </c>
      <c r="AF95">
        <v>0</v>
      </c>
      <c r="AG95">
        <v>0</v>
      </c>
      <c r="AH95">
        <f>IF(AF95*$H$15&gt;=AJ95,1.0,(AJ95/(AJ95-AF95*$H$15)))</f>
        <v>0</v>
      </c>
      <c r="AI95">
        <f>(AH95-1)*100</f>
        <v>0</v>
      </c>
      <c r="AJ95">
        <f>MAX(0,($B$15+$C$15*DR95)/(1+$D$15*DR95)*DK95/(DM95+273)*$E$15)</f>
        <v>0</v>
      </c>
      <c r="AK95" t="s">
        <v>420</v>
      </c>
      <c r="AL95" t="s">
        <v>420</v>
      </c>
      <c r="AM95">
        <v>0</v>
      </c>
      <c r="AN95">
        <v>0</v>
      </c>
      <c r="AO95">
        <f>1-AM95/AN95</f>
        <v>0</v>
      </c>
      <c r="AP95">
        <v>0</v>
      </c>
      <c r="AQ95" t="s">
        <v>420</v>
      </c>
      <c r="AR95" t="s">
        <v>420</v>
      </c>
      <c r="AS95">
        <v>0</v>
      </c>
      <c r="AT95">
        <v>0</v>
      </c>
      <c r="AU95">
        <f>1-AS95/AT95</f>
        <v>0</v>
      </c>
      <c r="AV95">
        <v>0.5</v>
      </c>
      <c r="AW95">
        <f>CV95</f>
        <v>0</v>
      </c>
      <c r="AX95">
        <f>K95</f>
        <v>0</v>
      </c>
      <c r="AY95">
        <f>AU95*AV95*AW95</f>
        <v>0</v>
      </c>
      <c r="AZ95">
        <f>(AX95-AP95)/AW95</f>
        <v>0</v>
      </c>
      <c r="BA95">
        <f>(AN95-AT95)/AT95</f>
        <v>0</v>
      </c>
      <c r="BB95">
        <f>AM95/(AO95+AM95/AT95)</f>
        <v>0</v>
      </c>
      <c r="BC95" t="s">
        <v>420</v>
      </c>
      <c r="BD95">
        <v>0</v>
      </c>
      <c r="BE95">
        <f>IF(BD95&lt;&gt;0, BD95, BB95)</f>
        <v>0</v>
      </c>
      <c r="BF95">
        <f>1-BE95/AT95</f>
        <v>0</v>
      </c>
      <c r="BG95">
        <f>(AT95-AS95)/(AT95-BE95)</f>
        <v>0</v>
      </c>
      <c r="BH95">
        <f>(AN95-AT95)/(AN95-BE95)</f>
        <v>0</v>
      </c>
      <c r="BI95">
        <f>(AT95-AS95)/(AT95-AM95)</f>
        <v>0</v>
      </c>
      <c r="BJ95">
        <f>(AN95-AT95)/(AN95-AM95)</f>
        <v>0</v>
      </c>
      <c r="BK95">
        <f>(BG95*BE95/AS95)</f>
        <v>0</v>
      </c>
      <c r="BL95">
        <f>(1-BK95)</f>
        <v>0</v>
      </c>
      <c r="CU95">
        <f>$B$13*DS95+$C$13*DT95+$F$13*EE95*(1-EH95)</f>
        <v>0</v>
      </c>
      <c r="CV95">
        <f>CU95*CW95</f>
        <v>0</v>
      </c>
      <c r="CW95">
        <f>($B$13*$D$11+$C$13*$D$11+$F$13*((ER95+EJ95)/MAX(ER95+EJ95+ES95, 0.1)*$I$11+ES95/MAX(ER95+EJ95+ES95, 0.1)*$J$11))/($B$13+$C$13+$F$13)</f>
        <v>0</v>
      </c>
      <c r="CX95">
        <f>($B$13*$K$11+$C$13*$K$11+$F$13*((ER95+EJ95)/MAX(ER95+EJ95+ES95, 0.1)*$P$11+ES95/MAX(ER95+EJ95+ES95, 0.1)*$Q$11))/($B$13+$C$13+$F$13)</f>
        <v>0</v>
      </c>
      <c r="CY95">
        <v>2.44</v>
      </c>
      <c r="CZ95">
        <v>0.5</v>
      </c>
      <c r="DA95" t="s">
        <v>421</v>
      </c>
      <c r="DB95">
        <v>2</v>
      </c>
      <c r="DC95">
        <v>1761010057</v>
      </c>
      <c r="DD95">
        <v>420.3872083333333</v>
      </c>
      <c r="DE95">
        <v>419.956625</v>
      </c>
      <c r="DF95">
        <v>23.57592916666666</v>
      </c>
      <c r="DG95">
        <v>23.64817916666667</v>
      </c>
      <c r="DH95">
        <v>420.3249583333334</v>
      </c>
      <c r="DI95">
        <v>23.3826375</v>
      </c>
      <c r="DJ95">
        <v>500.0002916666667</v>
      </c>
      <c r="DK95">
        <v>90.458125</v>
      </c>
      <c r="DL95">
        <v>0.0348675125</v>
      </c>
      <c r="DM95">
        <v>29.96505</v>
      </c>
      <c r="DN95">
        <v>30.059125</v>
      </c>
      <c r="DO95">
        <v>999.9</v>
      </c>
      <c r="DP95">
        <v>0</v>
      </c>
      <c r="DQ95">
        <v>0</v>
      </c>
      <c r="DR95">
        <v>9997.811666666666</v>
      </c>
      <c r="DS95">
        <v>0</v>
      </c>
      <c r="DT95">
        <v>0.242856</v>
      </c>
      <c r="DU95">
        <v>0.4305839166666667</v>
      </c>
      <c r="DV95">
        <v>430.5375000000001</v>
      </c>
      <c r="DW95">
        <v>430.1283333333333</v>
      </c>
      <c r="DX95">
        <v>-0.07226903333333333</v>
      </c>
      <c r="DY95">
        <v>419.956625</v>
      </c>
      <c r="DZ95">
        <v>23.64817916666667</v>
      </c>
      <c r="EA95">
        <v>2.1326325</v>
      </c>
      <c r="EB95">
        <v>2.139170833333333</v>
      </c>
      <c r="EC95">
        <v>18.46502916666667</v>
      </c>
      <c r="ED95">
        <v>18.51390416666667</v>
      </c>
      <c r="EE95">
        <v>0.00500078</v>
      </c>
      <c r="EF95">
        <v>0</v>
      </c>
      <c r="EG95">
        <v>0</v>
      </c>
      <c r="EH95">
        <v>0</v>
      </c>
      <c r="EI95">
        <v>241.5458333333333</v>
      </c>
      <c r="EJ95">
        <v>0.00500078</v>
      </c>
      <c r="EK95">
        <v>-8.266666666666667</v>
      </c>
      <c r="EL95">
        <v>0.1958333333333333</v>
      </c>
      <c r="EM95">
        <v>36.05966666666666</v>
      </c>
      <c r="EN95">
        <v>40.80966666666666</v>
      </c>
      <c r="EO95">
        <v>39.11170833333333</v>
      </c>
      <c r="EP95">
        <v>41.79670833333333</v>
      </c>
      <c r="EQ95">
        <v>39.31741666666667</v>
      </c>
      <c r="ER95">
        <v>0</v>
      </c>
      <c r="ES95">
        <v>0</v>
      </c>
      <c r="ET95">
        <v>0</v>
      </c>
      <c r="EU95">
        <v>1761010063.9</v>
      </c>
      <c r="EV95">
        <v>0</v>
      </c>
      <c r="EW95">
        <v>240.984</v>
      </c>
      <c r="EX95">
        <v>-17.34615417765836</v>
      </c>
      <c r="EY95">
        <v>21.03846162209611</v>
      </c>
      <c r="EZ95">
        <v>-7.332000000000001</v>
      </c>
      <c r="FA95">
        <v>15</v>
      </c>
      <c r="FB95">
        <v>1761009942</v>
      </c>
      <c r="FC95" t="s">
        <v>553</v>
      </c>
      <c r="FD95">
        <v>1761009942</v>
      </c>
      <c r="FE95">
        <v>1761009941</v>
      </c>
      <c r="FF95">
        <v>3</v>
      </c>
      <c r="FG95">
        <v>-0.181</v>
      </c>
      <c r="FH95">
        <v>-0.003</v>
      </c>
      <c r="FI95">
        <v>0.06</v>
      </c>
      <c r="FJ95">
        <v>0.192</v>
      </c>
      <c r="FK95">
        <v>420</v>
      </c>
      <c r="FL95">
        <v>24</v>
      </c>
      <c r="FM95">
        <v>0.47</v>
      </c>
      <c r="FN95">
        <v>0.07000000000000001</v>
      </c>
      <c r="FO95">
        <v>0.4340165121951219</v>
      </c>
      <c r="FP95">
        <v>-0.06865829268292575</v>
      </c>
      <c r="FQ95">
        <v>0.02956120124636176</v>
      </c>
      <c r="FR95">
        <v>1</v>
      </c>
      <c r="FS95">
        <v>242.3823529411765</v>
      </c>
      <c r="FT95">
        <v>-10.0534760104705</v>
      </c>
      <c r="FU95">
        <v>7.178459223023348</v>
      </c>
      <c r="FV95">
        <v>0</v>
      </c>
      <c r="FW95">
        <v>-0.07091675365853657</v>
      </c>
      <c r="FX95">
        <v>-0.08298746968641109</v>
      </c>
      <c r="FY95">
        <v>0.0111393829946506</v>
      </c>
      <c r="FZ95">
        <v>1</v>
      </c>
      <c r="GA95">
        <v>2</v>
      </c>
      <c r="GB95">
        <v>3</v>
      </c>
      <c r="GC95" t="s">
        <v>482</v>
      </c>
      <c r="GD95">
        <v>3.10948</v>
      </c>
      <c r="GE95">
        <v>2.72656</v>
      </c>
      <c r="GF95">
        <v>0.0881279</v>
      </c>
      <c r="GG95">
        <v>0.0881005</v>
      </c>
      <c r="GH95">
        <v>0.106859</v>
      </c>
      <c r="GI95">
        <v>0.108177</v>
      </c>
      <c r="GJ95">
        <v>23910.3</v>
      </c>
      <c r="GK95">
        <v>21724.6</v>
      </c>
      <c r="GL95">
        <v>26780.9</v>
      </c>
      <c r="GM95">
        <v>24033</v>
      </c>
      <c r="GN95">
        <v>38220.8</v>
      </c>
      <c r="GO95">
        <v>31639.3</v>
      </c>
      <c r="GP95">
        <v>46743.2</v>
      </c>
      <c r="GQ95">
        <v>38018.5</v>
      </c>
      <c r="GR95">
        <v>1.88402</v>
      </c>
      <c r="GS95">
        <v>1.85303</v>
      </c>
      <c r="GT95">
        <v>0.103679</v>
      </c>
      <c r="GU95">
        <v>0</v>
      </c>
      <c r="GV95">
        <v>28.3143</v>
      </c>
      <c r="GW95">
        <v>999.9</v>
      </c>
      <c r="GX95">
        <v>58.2</v>
      </c>
      <c r="GY95">
        <v>30.7</v>
      </c>
      <c r="GZ95">
        <v>28.5339</v>
      </c>
      <c r="HA95">
        <v>61.31</v>
      </c>
      <c r="HB95">
        <v>21.254</v>
      </c>
      <c r="HC95">
        <v>1</v>
      </c>
      <c r="HD95">
        <v>0.0852236</v>
      </c>
      <c r="HE95">
        <v>-1.29414</v>
      </c>
      <c r="HF95">
        <v>20.3324</v>
      </c>
      <c r="HG95">
        <v>5.21864</v>
      </c>
      <c r="HH95">
        <v>11.98</v>
      </c>
      <c r="HI95">
        <v>4.9647</v>
      </c>
      <c r="HJ95">
        <v>3.27525</v>
      </c>
      <c r="HK95">
        <v>9999</v>
      </c>
      <c r="HL95">
        <v>9999</v>
      </c>
      <c r="HM95">
        <v>9999</v>
      </c>
      <c r="HN95">
        <v>999.9</v>
      </c>
      <c r="HO95">
        <v>1.86371</v>
      </c>
      <c r="HP95">
        <v>1.85974</v>
      </c>
      <c r="HQ95">
        <v>1.85806</v>
      </c>
      <c r="HR95">
        <v>1.85944</v>
      </c>
      <c r="HS95">
        <v>1.85959</v>
      </c>
      <c r="HT95">
        <v>1.85806</v>
      </c>
      <c r="HU95">
        <v>1.85715</v>
      </c>
      <c r="HV95">
        <v>1.85211</v>
      </c>
      <c r="HW95">
        <v>0</v>
      </c>
      <c r="HX95">
        <v>0</v>
      </c>
      <c r="HY95">
        <v>0</v>
      </c>
      <c r="HZ95">
        <v>0</v>
      </c>
      <c r="IA95" t="s">
        <v>424</v>
      </c>
      <c r="IB95" t="s">
        <v>425</v>
      </c>
      <c r="IC95" t="s">
        <v>426</v>
      </c>
      <c r="ID95" t="s">
        <v>426</v>
      </c>
      <c r="IE95" t="s">
        <v>426</v>
      </c>
      <c r="IF95" t="s">
        <v>426</v>
      </c>
      <c r="IG95">
        <v>0</v>
      </c>
      <c r="IH95">
        <v>100</v>
      </c>
      <c r="II95">
        <v>100</v>
      </c>
      <c r="IJ95">
        <v>0.063</v>
      </c>
      <c r="IK95">
        <v>0.1928</v>
      </c>
      <c r="IL95">
        <v>-0.7247067883249676</v>
      </c>
      <c r="IM95">
        <v>0.001328113201692861</v>
      </c>
      <c r="IN95">
        <v>1.538283238170363E-06</v>
      </c>
      <c r="IO95">
        <v>-5.795655626708063E-10</v>
      </c>
      <c r="IP95">
        <v>-0.05594745524604438</v>
      </c>
      <c r="IQ95">
        <v>-0.004593102289677449</v>
      </c>
      <c r="IR95">
        <v>0.0008253994458280543</v>
      </c>
      <c r="IS95">
        <v>-7.403632370499484E-06</v>
      </c>
      <c r="IT95">
        <v>2</v>
      </c>
      <c r="IU95">
        <v>1985</v>
      </c>
      <c r="IV95">
        <v>1</v>
      </c>
      <c r="IW95">
        <v>27</v>
      </c>
      <c r="IX95">
        <v>2</v>
      </c>
      <c r="IY95">
        <v>2.1</v>
      </c>
      <c r="IZ95">
        <v>1.12549</v>
      </c>
      <c r="JA95">
        <v>2.59033</v>
      </c>
      <c r="JB95">
        <v>1.49658</v>
      </c>
      <c r="JC95">
        <v>2.34619</v>
      </c>
      <c r="JD95">
        <v>1.54907</v>
      </c>
      <c r="JE95">
        <v>2.34375</v>
      </c>
      <c r="JF95">
        <v>33.3111</v>
      </c>
      <c r="JG95">
        <v>15.7344</v>
      </c>
      <c r="JH95">
        <v>18</v>
      </c>
      <c r="JI95">
        <v>483.103</v>
      </c>
      <c r="JJ95">
        <v>492.239</v>
      </c>
      <c r="JK95">
        <v>30.5023</v>
      </c>
      <c r="JL95">
        <v>28.3665</v>
      </c>
      <c r="JM95">
        <v>29.9998</v>
      </c>
      <c r="JN95">
        <v>28.6112</v>
      </c>
      <c r="JO95">
        <v>28.6017</v>
      </c>
      <c r="JP95">
        <v>22.6311</v>
      </c>
      <c r="JQ95">
        <v>22.0465</v>
      </c>
      <c r="JR95">
        <v>63.8423</v>
      </c>
      <c r="JS95">
        <v>30.5003</v>
      </c>
      <c r="JT95">
        <v>420</v>
      </c>
      <c r="JU95">
        <v>23.6202</v>
      </c>
      <c r="JV95">
        <v>102.218</v>
      </c>
      <c r="JW95">
        <v>91.6904</v>
      </c>
    </row>
    <row r="96" spans="1:283">
      <c r="A96">
        <v>78</v>
      </c>
      <c r="B96">
        <v>1761010067</v>
      </c>
      <c r="C96">
        <v>401</v>
      </c>
      <c r="D96" t="s">
        <v>586</v>
      </c>
      <c r="E96" t="s">
        <v>587</v>
      </c>
      <c r="F96">
        <v>5</v>
      </c>
      <c r="G96" t="s">
        <v>552</v>
      </c>
      <c r="H96">
        <v>1761010059</v>
      </c>
      <c r="I96">
        <f>(J96)/1000</f>
        <v>0</v>
      </c>
      <c r="J96">
        <f>1000*DJ96*AH96*(DF96-DG96)/(100*CY96*(1000-AH96*DF96))</f>
        <v>0</v>
      </c>
      <c r="K96">
        <f>DJ96*AH96*(DE96-DD96*(1000-AH96*DG96)/(1000-AH96*DF96))/(100*CY96)</f>
        <v>0</v>
      </c>
      <c r="L96">
        <f>DD96 - IF(AH96&gt;1, K96*CY96*100.0/(AJ96), 0)</f>
        <v>0</v>
      </c>
      <c r="M96">
        <f>((S96-I96/2)*L96-K96)/(S96+I96/2)</f>
        <v>0</v>
      </c>
      <c r="N96">
        <f>M96*(DK96+DL96)/1000.0</f>
        <v>0</v>
      </c>
      <c r="O96">
        <f>(DD96 - IF(AH96&gt;1, K96*CY96*100.0/(AJ96), 0))*(DK96+DL96)/1000.0</f>
        <v>0</v>
      </c>
      <c r="P96">
        <f>2.0/((1/R96-1/Q96)+SIGN(R96)*SQRT((1/R96-1/Q96)*(1/R96-1/Q96) + 4*CZ96/((CZ96+1)*(CZ96+1))*(2*1/R96*1/Q96-1/Q96*1/Q96)))</f>
        <v>0</v>
      </c>
      <c r="Q96">
        <f>IF(LEFT(DA96,1)&lt;&gt;"0",IF(LEFT(DA96,1)="1",3.0,DB96),$D$5+$E$5*(DR96*DK96/($K$5*1000))+$F$5*(DR96*DK96/($K$5*1000))*MAX(MIN(CY96,$J$5),$I$5)*MAX(MIN(CY96,$J$5),$I$5)+$G$5*MAX(MIN(CY96,$J$5),$I$5)*(DR96*DK96/($K$5*1000))+$H$5*(DR96*DK96/($K$5*1000))*(DR96*DK96/($K$5*1000)))</f>
        <v>0</v>
      </c>
      <c r="R96">
        <f>I96*(1000-(1000*0.61365*exp(17.502*V96/(240.97+V96))/(DK96+DL96)+DF96)/2)/(1000*0.61365*exp(17.502*V96/(240.97+V96))/(DK96+DL96)-DF96)</f>
        <v>0</v>
      </c>
      <c r="S96">
        <f>1/((CZ96+1)/(P96/1.6)+1/(Q96/1.37)) + CZ96/((CZ96+1)/(P96/1.6) + CZ96/(Q96/1.37))</f>
        <v>0</v>
      </c>
      <c r="T96">
        <f>(CU96*CX96)</f>
        <v>0</v>
      </c>
      <c r="U96">
        <f>(DM96+(T96+2*0.95*5.67E-8*(((DM96+$B$9)+273)^4-(DM96+273)^4)-44100*I96)/(1.84*29.3*Q96+8*0.95*5.67E-8*(DM96+273)^3))</f>
        <v>0</v>
      </c>
      <c r="V96">
        <f>($C$9*DN96+$D$9*DO96+$E$9*U96)</f>
        <v>0</v>
      </c>
      <c r="W96">
        <f>0.61365*exp(17.502*V96/(240.97+V96))</f>
        <v>0</v>
      </c>
      <c r="X96">
        <f>(Y96/Z96*100)</f>
        <v>0</v>
      </c>
      <c r="Y96">
        <f>DF96*(DK96+DL96)/1000</f>
        <v>0</v>
      </c>
      <c r="Z96">
        <f>0.61365*exp(17.502*DM96/(240.97+DM96))</f>
        <v>0</v>
      </c>
      <c r="AA96">
        <f>(W96-DF96*(DK96+DL96)/1000)</f>
        <v>0</v>
      </c>
      <c r="AB96">
        <f>(-I96*44100)</f>
        <v>0</v>
      </c>
      <c r="AC96">
        <f>2*29.3*Q96*0.92*(DM96-V96)</f>
        <v>0</v>
      </c>
      <c r="AD96">
        <f>2*0.95*5.67E-8*(((DM96+$B$9)+273)^4-(V96+273)^4)</f>
        <v>0</v>
      </c>
      <c r="AE96">
        <f>T96+AD96+AB96+AC96</f>
        <v>0</v>
      </c>
      <c r="AF96">
        <v>0</v>
      </c>
      <c r="AG96">
        <v>0</v>
      </c>
      <c r="AH96">
        <f>IF(AF96*$H$15&gt;=AJ96,1.0,(AJ96/(AJ96-AF96*$H$15)))</f>
        <v>0</v>
      </c>
      <c r="AI96">
        <f>(AH96-1)*100</f>
        <v>0</v>
      </c>
      <c r="AJ96">
        <f>MAX(0,($B$15+$C$15*DR96)/(1+$D$15*DR96)*DK96/(DM96+273)*$E$15)</f>
        <v>0</v>
      </c>
      <c r="AK96" t="s">
        <v>420</v>
      </c>
      <c r="AL96" t="s">
        <v>420</v>
      </c>
      <c r="AM96">
        <v>0</v>
      </c>
      <c r="AN96">
        <v>0</v>
      </c>
      <c r="AO96">
        <f>1-AM96/AN96</f>
        <v>0</v>
      </c>
      <c r="AP96">
        <v>0</v>
      </c>
      <c r="AQ96" t="s">
        <v>420</v>
      </c>
      <c r="AR96" t="s">
        <v>420</v>
      </c>
      <c r="AS96">
        <v>0</v>
      </c>
      <c r="AT96">
        <v>0</v>
      </c>
      <c r="AU96">
        <f>1-AS96/AT96</f>
        <v>0</v>
      </c>
      <c r="AV96">
        <v>0.5</v>
      </c>
      <c r="AW96">
        <f>CV96</f>
        <v>0</v>
      </c>
      <c r="AX96">
        <f>K96</f>
        <v>0</v>
      </c>
      <c r="AY96">
        <f>AU96*AV96*AW96</f>
        <v>0</v>
      </c>
      <c r="AZ96">
        <f>(AX96-AP96)/AW96</f>
        <v>0</v>
      </c>
      <c r="BA96">
        <f>(AN96-AT96)/AT96</f>
        <v>0</v>
      </c>
      <c r="BB96">
        <f>AM96/(AO96+AM96/AT96)</f>
        <v>0</v>
      </c>
      <c r="BC96" t="s">
        <v>420</v>
      </c>
      <c r="BD96">
        <v>0</v>
      </c>
      <c r="BE96">
        <f>IF(BD96&lt;&gt;0, BD96, BB96)</f>
        <v>0</v>
      </c>
      <c r="BF96">
        <f>1-BE96/AT96</f>
        <v>0</v>
      </c>
      <c r="BG96">
        <f>(AT96-AS96)/(AT96-BE96)</f>
        <v>0</v>
      </c>
      <c r="BH96">
        <f>(AN96-AT96)/(AN96-BE96)</f>
        <v>0</v>
      </c>
      <c r="BI96">
        <f>(AT96-AS96)/(AT96-AM96)</f>
        <v>0</v>
      </c>
      <c r="BJ96">
        <f>(AN96-AT96)/(AN96-AM96)</f>
        <v>0</v>
      </c>
      <c r="BK96">
        <f>(BG96*BE96/AS96)</f>
        <v>0</v>
      </c>
      <c r="BL96">
        <f>(1-BK96)</f>
        <v>0</v>
      </c>
      <c r="CU96">
        <f>$B$13*DS96+$C$13*DT96+$F$13*EE96*(1-EH96)</f>
        <v>0</v>
      </c>
      <c r="CV96">
        <f>CU96*CW96</f>
        <v>0</v>
      </c>
      <c r="CW96">
        <f>($B$13*$D$11+$C$13*$D$11+$F$13*((ER96+EJ96)/MAX(ER96+EJ96+ES96, 0.1)*$I$11+ES96/MAX(ER96+EJ96+ES96, 0.1)*$J$11))/($B$13+$C$13+$F$13)</f>
        <v>0</v>
      </c>
      <c r="CX96">
        <f>($B$13*$K$11+$C$13*$K$11+$F$13*((ER96+EJ96)/MAX(ER96+EJ96+ES96, 0.1)*$P$11+ES96/MAX(ER96+EJ96+ES96, 0.1)*$Q$11))/($B$13+$C$13+$F$13)</f>
        <v>0</v>
      </c>
      <c r="CY96">
        <v>2.44</v>
      </c>
      <c r="CZ96">
        <v>0.5</v>
      </c>
      <c r="DA96" t="s">
        <v>421</v>
      </c>
      <c r="DB96">
        <v>2</v>
      </c>
      <c r="DC96">
        <v>1761010059</v>
      </c>
      <c r="DD96">
        <v>420.39475</v>
      </c>
      <c r="DE96">
        <v>419.953</v>
      </c>
      <c r="DF96">
        <v>23.56907083333333</v>
      </c>
      <c r="DG96">
        <v>23.64456666666667</v>
      </c>
      <c r="DH96">
        <v>420.3324583333333</v>
      </c>
      <c r="DI96">
        <v>23.37592916666666</v>
      </c>
      <c r="DJ96">
        <v>499.9787916666667</v>
      </c>
      <c r="DK96">
        <v>90.45815833333332</v>
      </c>
      <c r="DL96">
        <v>0.03488649999999999</v>
      </c>
      <c r="DM96">
        <v>29.9525625</v>
      </c>
      <c r="DN96">
        <v>30.04577916666667</v>
      </c>
      <c r="DO96">
        <v>999.9</v>
      </c>
      <c r="DP96">
        <v>0</v>
      </c>
      <c r="DQ96">
        <v>0</v>
      </c>
      <c r="DR96">
        <v>9997.653333333334</v>
      </c>
      <c r="DS96">
        <v>0</v>
      </c>
      <c r="DT96">
        <v>0.242856</v>
      </c>
      <c r="DU96">
        <v>0.4416834583333333</v>
      </c>
      <c r="DV96">
        <v>430.5422083333333</v>
      </c>
      <c r="DW96">
        <v>430.1230833333333</v>
      </c>
      <c r="DX96">
        <v>-0.0755099375</v>
      </c>
      <c r="DY96">
        <v>419.953</v>
      </c>
      <c r="DZ96">
        <v>23.64456666666667</v>
      </c>
      <c r="EA96">
        <v>2.13201375</v>
      </c>
      <c r="EB96">
        <v>2.138844583333333</v>
      </c>
      <c r="EC96">
        <v>18.4604</v>
      </c>
      <c r="ED96">
        <v>18.51147083333333</v>
      </c>
      <c r="EE96">
        <v>0.00500078</v>
      </c>
      <c r="EF96">
        <v>0</v>
      </c>
      <c r="EG96">
        <v>0</v>
      </c>
      <c r="EH96">
        <v>0</v>
      </c>
      <c r="EI96">
        <v>242.0125</v>
      </c>
      <c r="EJ96">
        <v>0.00500078</v>
      </c>
      <c r="EK96">
        <v>-8</v>
      </c>
      <c r="EL96">
        <v>0.2958333333333333</v>
      </c>
      <c r="EM96">
        <v>36.06745833333333</v>
      </c>
      <c r="EN96">
        <v>40.82529166666666</v>
      </c>
      <c r="EO96">
        <v>39.090875</v>
      </c>
      <c r="EP96">
        <v>41.81495833333333</v>
      </c>
      <c r="EQ96">
        <v>39.33304166666667</v>
      </c>
      <c r="ER96">
        <v>0</v>
      </c>
      <c r="ES96">
        <v>0</v>
      </c>
      <c r="ET96">
        <v>0</v>
      </c>
      <c r="EU96">
        <v>1761010065.7</v>
      </c>
      <c r="EV96">
        <v>0</v>
      </c>
      <c r="EW96">
        <v>241.3153846153846</v>
      </c>
      <c r="EX96">
        <v>-8.656410428014576</v>
      </c>
      <c r="EY96">
        <v>13.31965826302857</v>
      </c>
      <c r="EZ96">
        <v>-7.453846153846154</v>
      </c>
      <c r="FA96">
        <v>15</v>
      </c>
      <c r="FB96">
        <v>1761009942</v>
      </c>
      <c r="FC96" t="s">
        <v>553</v>
      </c>
      <c r="FD96">
        <v>1761009942</v>
      </c>
      <c r="FE96">
        <v>1761009941</v>
      </c>
      <c r="FF96">
        <v>3</v>
      </c>
      <c r="FG96">
        <v>-0.181</v>
      </c>
      <c r="FH96">
        <v>-0.003</v>
      </c>
      <c r="FI96">
        <v>0.06</v>
      </c>
      <c r="FJ96">
        <v>0.192</v>
      </c>
      <c r="FK96">
        <v>420</v>
      </c>
      <c r="FL96">
        <v>24</v>
      </c>
      <c r="FM96">
        <v>0.47</v>
      </c>
      <c r="FN96">
        <v>0.07000000000000001</v>
      </c>
      <c r="FO96">
        <v>0.440389225</v>
      </c>
      <c r="FP96">
        <v>0.03758025140712918</v>
      </c>
      <c r="FQ96">
        <v>0.03768128656275387</v>
      </c>
      <c r="FR96">
        <v>1</v>
      </c>
      <c r="FS96">
        <v>241.3117647058824</v>
      </c>
      <c r="FT96">
        <v>-3.382735007762101</v>
      </c>
      <c r="FU96">
        <v>7.544408319133657</v>
      </c>
      <c r="FV96">
        <v>0</v>
      </c>
      <c r="FW96">
        <v>-0.071999785</v>
      </c>
      <c r="FX96">
        <v>-0.1022202416510319</v>
      </c>
      <c r="FY96">
        <v>0.01172785854628947</v>
      </c>
      <c r="FZ96">
        <v>0</v>
      </c>
      <c r="GA96">
        <v>1</v>
      </c>
      <c r="GB96">
        <v>3</v>
      </c>
      <c r="GC96" t="s">
        <v>459</v>
      </c>
      <c r="GD96">
        <v>3.1097</v>
      </c>
      <c r="GE96">
        <v>2.72638</v>
      </c>
      <c r="GF96">
        <v>0.08812830000000001</v>
      </c>
      <c r="GG96">
        <v>0.08810129999999999</v>
      </c>
      <c r="GH96">
        <v>0.106854</v>
      </c>
      <c r="GI96">
        <v>0.108171</v>
      </c>
      <c r="GJ96">
        <v>23910.4</v>
      </c>
      <c r="GK96">
        <v>21724.7</v>
      </c>
      <c r="GL96">
        <v>26781</v>
      </c>
      <c r="GM96">
        <v>24033.1</v>
      </c>
      <c r="GN96">
        <v>38221.1</v>
      </c>
      <c r="GO96">
        <v>31639.5</v>
      </c>
      <c r="GP96">
        <v>46743.4</v>
      </c>
      <c r="GQ96">
        <v>38018.6</v>
      </c>
      <c r="GR96">
        <v>1.88415</v>
      </c>
      <c r="GS96">
        <v>1.85282</v>
      </c>
      <c r="GT96">
        <v>0.10325</v>
      </c>
      <c r="GU96">
        <v>0</v>
      </c>
      <c r="GV96">
        <v>28.3047</v>
      </c>
      <c r="GW96">
        <v>999.9</v>
      </c>
      <c r="GX96">
        <v>58.2</v>
      </c>
      <c r="GY96">
        <v>30.7</v>
      </c>
      <c r="GZ96">
        <v>28.532</v>
      </c>
      <c r="HA96">
        <v>61.26</v>
      </c>
      <c r="HB96">
        <v>21.0417</v>
      </c>
      <c r="HC96">
        <v>1</v>
      </c>
      <c r="HD96">
        <v>0.0851092</v>
      </c>
      <c r="HE96">
        <v>-1.32175</v>
      </c>
      <c r="HF96">
        <v>20.3324</v>
      </c>
      <c r="HG96">
        <v>5.21864</v>
      </c>
      <c r="HH96">
        <v>11.98</v>
      </c>
      <c r="HI96">
        <v>4.9647</v>
      </c>
      <c r="HJ96">
        <v>3.27525</v>
      </c>
      <c r="HK96">
        <v>9999</v>
      </c>
      <c r="HL96">
        <v>9999</v>
      </c>
      <c r="HM96">
        <v>9999</v>
      </c>
      <c r="HN96">
        <v>999.9</v>
      </c>
      <c r="HO96">
        <v>1.86371</v>
      </c>
      <c r="HP96">
        <v>1.85975</v>
      </c>
      <c r="HQ96">
        <v>1.85806</v>
      </c>
      <c r="HR96">
        <v>1.85944</v>
      </c>
      <c r="HS96">
        <v>1.85959</v>
      </c>
      <c r="HT96">
        <v>1.85806</v>
      </c>
      <c r="HU96">
        <v>1.85715</v>
      </c>
      <c r="HV96">
        <v>1.85211</v>
      </c>
      <c r="HW96">
        <v>0</v>
      </c>
      <c r="HX96">
        <v>0</v>
      </c>
      <c r="HY96">
        <v>0</v>
      </c>
      <c r="HZ96">
        <v>0</v>
      </c>
      <c r="IA96" t="s">
        <v>424</v>
      </c>
      <c r="IB96" t="s">
        <v>425</v>
      </c>
      <c r="IC96" t="s">
        <v>426</v>
      </c>
      <c r="ID96" t="s">
        <v>426</v>
      </c>
      <c r="IE96" t="s">
        <v>426</v>
      </c>
      <c r="IF96" t="s">
        <v>426</v>
      </c>
      <c r="IG96">
        <v>0</v>
      </c>
      <c r="IH96">
        <v>100</v>
      </c>
      <c r="II96">
        <v>100</v>
      </c>
      <c r="IJ96">
        <v>0.062</v>
      </c>
      <c r="IK96">
        <v>0.1928</v>
      </c>
      <c r="IL96">
        <v>-0.7247067883249676</v>
      </c>
      <c r="IM96">
        <v>0.001328113201692861</v>
      </c>
      <c r="IN96">
        <v>1.538283238170363E-06</v>
      </c>
      <c r="IO96">
        <v>-5.795655626708063E-10</v>
      </c>
      <c r="IP96">
        <v>-0.05594745524604438</v>
      </c>
      <c r="IQ96">
        <v>-0.004593102289677449</v>
      </c>
      <c r="IR96">
        <v>0.0008253994458280543</v>
      </c>
      <c r="IS96">
        <v>-7.403632370499484E-06</v>
      </c>
      <c r="IT96">
        <v>2</v>
      </c>
      <c r="IU96">
        <v>1985</v>
      </c>
      <c r="IV96">
        <v>1</v>
      </c>
      <c r="IW96">
        <v>27</v>
      </c>
      <c r="IX96">
        <v>2.1</v>
      </c>
      <c r="IY96">
        <v>2.1</v>
      </c>
      <c r="IZ96">
        <v>1.12549</v>
      </c>
      <c r="JA96">
        <v>2.59155</v>
      </c>
      <c r="JB96">
        <v>1.49658</v>
      </c>
      <c r="JC96">
        <v>2.34497</v>
      </c>
      <c r="JD96">
        <v>1.54907</v>
      </c>
      <c r="JE96">
        <v>2.46216</v>
      </c>
      <c r="JF96">
        <v>33.3111</v>
      </c>
      <c r="JG96">
        <v>15.7519</v>
      </c>
      <c r="JH96">
        <v>18</v>
      </c>
      <c r="JI96">
        <v>483.158</v>
      </c>
      <c r="JJ96">
        <v>492.092</v>
      </c>
      <c r="JK96">
        <v>30.4893</v>
      </c>
      <c r="JL96">
        <v>28.3647</v>
      </c>
      <c r="JM96">
        <v>29.9997</v>
      </c>
      <c r="JN96">
        <v>28.609</v>
      </c>
      <c r="JO96">
        <v>28.5999</v>
      </c>
      <c r="JP96">
        <v>22.6323</v>
      </c>
      <c r="JQ96">
        <v>22.0465</v>
      </c>
      <c r="JR96">
        <v>63.8423</v>
      </c>
      <c r="JS96">
        <v>30.5003</v>
      </c>
      <c r="JT96">
        <v>420</v>
      </c>
      <c r="JU96">
        <v>23.6133</v>
      </c>
      <c r="JV96">
        <v>102.218</v>
      </c>
      <c r="JW96">
        <v>91.6906</v>
      </c>
    </row>
    <row r="97" spans="1:283">
      <c r="A97">
        <v>79</v>
      </c>
      <c r="B97">
        <v>1761010069</v>
      </c>
      <c r="C97">
        <v>403</v>
      </c>
      <c r="D97" t="s">
        <v>588</v>
      </c>
      <c r="E97" t="s">
        <v>589</v>
      </c>
      <c r="F97">
        <v>5</v>
      </c>
      <c r="G97" t="s">
        <v>552</v>
      </c>
      <c r="H97">
        <v>1761010061</v>
      </c>
      <c r="I97">
        <f>(J97)/1000</f>
        <v>0</v>
      </c>
      <c r="J97">
        <f>1000*DJ97*AH97*(DF97-DG97)/(100*CY97*(1000-AH97*DF97))</f>
        <v>0</v>
      </c>
      <c r="K97">
        <f>DJ97*AH97*(DE97-DD97*(1000-AH97*DG97)/(1000-AH97*DF97))/(100*CY97)</f>
        <v>0</v>
      </c>
      <c r="L97">
        <f>DD97 - IF(AH97&gt;1, K97*CY97*100.0/(AJ97), 0)</f>
        <v>0</v>
      </c>
      <c r="M97">
        <f>((S97-I97/2)*L97-K97)/(S97+I97/2)</f>
        <v>0</v>
      </c>
      <c r="N97">
        <f>M97*(DK97+DL97)/1000.0</f>
        <v>0</v>
      </c>
      <c r="O97">
        <f>(DD97 - IF(AH97&gt;1, K97*CY97*100.0/(AJ97), 0))*(DK97+DL97)/1000.0</f>
        <v>0</v>
      </c>
      <c r="P97">
        <f>2.0/((1/R97-1/Q97)+SIGN(R97)*SQRT((1/R97-1/Q97)*(1/R97-1/Q97) + 4*CZ97/((CZ97+1)*(CZ97+1))*(2*1/R97*1/Q97-1/Q97*1/Q97)))</f>
        <v>0</v>
      </c>
      <c r="Q97">
        <f>IF(LEFT(DA97,1)&lt;&gt;"0",IF(LEFT(DA97,1)="1",3.0,DB97),$D$5+$E$5*(DR97*DK97/($K$5*1000))+$F$5*(DR97*DK97/($K$5*1000))*MAX(MIN(CY97,$J$5),$I$5)*MAX(MIN(CY97,$J$5),$I$5)+$G$5*MAX(MIN(CY97,$J$5),$I$5)*(DR97*DK97/($K$5*1000))+$H$5*(DR97*DK97/($K$5*1000))*(DR97*DK97/($K$5*1000)))</f>
        <v>0</v>
      </c>
      <c r="R97">
        <f>I97*(1000-(1000*0.61365*exp(17.502*V97/(240.97+V97))/(DK97+DL97)+DF97)/2)/(1000*0.61365*exp(17.502*V97/(240.97+V97))/(DK97+DL97)-DF97)</f>
        <v>0</v>
      </c>
      <c r="S97">
        <f>1/((CZ97+1)/(P97/1.6)+1/(Q97/1.37)) + CZ97/((CZ97+1)/(P97/1.6) + CZ97/(Q97/1.37))</f>
        <v>0</v>
      </c>
      <c r="T97">
        <f>(CU97*CX97)</f>
        <v>0</v>
      </c>
      <c r="U97">
        <f>(DM97+(T97+2*0.95*5.67E-8*(((DM97+$B$9)+273)^4-(DM97+273)^4)-44100*I97)/(1.84*29.3*Q97+8*0.95*5.67E-8*(DM97+273)^3))</f>
        <v>0</v>
      </c>
      <c r="V97">
        <f>($C$9*DN97+$D$9*DO97+$E$9*U97)</f>
        <v>0</v>
      </c>
      <c r="W97">
        <f>0.61365*exp(17.502*V97/(240.97+V97))</f>
        <v>0</v>
      </c>
      <c r="X97">
        <f>(Y97/Z97*100)</f>
        <v>0</v>
      </c>
      <c r="Y97">
        <f>DF97*(DK97+DL97)/1000</f>
        <v>0</v>
      </c>
      <c r="Z97">
        <f>0.61365*exp(17.502*DM97/(240.97+DM97))</f>
        <v>0</v>
      </c>
      <c r="AA97">
        <f>(W97-DF97*(DK97+DL97)/1000)</f>
        <v>0</v>
      </c>
      <c r="AB97">
        <f>(-I97*44100)</f>
        <v>0</v>
      </c>
      <c r="AC97">
        <f>2*29.3*Q97*0.92*(DM97-V97)</f>
        <v>0</v>
      </c>
      <c r="AD97">
        <f>2*0.95*5.67E-8*(((DM97+$B$9)+273)^4-(V97+273)^4)</f>
        <v>0</v>
      </c>
      <c r="AE97">
        <f>T97+AD97+AB97+AC97</f>
        <v>0</v>
      </c>
      <c r="AF97">
        <v>0</v>
      </c>
      <c r="AG97">
        <v>0</v>
      </c>
      <c r="AH97">
        <f>IF(AF97*$H$15&gt;=AJ97,1.0,(AJ97/(AJ97-AF97*$H$15)))</f>
        <v>0</v>
      </c>
      <c r="AI97">
        <f>(AH97-1)*100</f>
        <v>0</v>
      </c>
      <c r="AJ97">
        <f>MAX(0,($B$15+$C$15*DR97)/(1+$D$15*DR97)*DK97/(DM97+273)*$E$15)</f>
        <v>0</v>
      </c>
      <c r="AK97" t="s">
        <v>420</v>
      </c>
      <c r="AL97" t="s">
        <v>420</v>
      </c>
      <c r="AM97">
        <v>0</v>
      </c>
      <c r="AN97">
        <v>0</v>
      </c>
      <c r="AO97">
        <f>1-AM97/AN97</f>
        <v>0</v>
      </c>
      <c r="AP97">
        <v>0</v>
      </c>
      <c r="AQ97" t="s">
        <v>420</v>
      </c>
      <c r="AR97" t="s">
        <v>420</v>
      </c>
      <c r="AS97">
        <v>0</v>
      </c>
      <c r="AT97">
        <v>0</v>
      </c>
      <c r="AU97">
        <f>1-AS97/AT97</f>
        <v>0</v>
      </c>
      <c r="AV97">
        <v>0.5</v>
      </c>
      <c r="AW97">
        <f>CV97</f>
        <v>0</v>
      </c>
      <c r="AX97">
        <f>K97</f>
        <v>0</v>
      </c>
      <c r="AY97">
        <f>AU97*AV97*AW97</f>
        <v>0</v>
      </c>
      <c r="AZ97">
        <f>(AX97-AP97)/AW97</f>
        <v>0</v>
      </c>
      <c r="BA97">
        <f>(AN97-AT97)/AT97</f>
        <v>0</v>
      </c>
      <c r="BB97">
        <f>AM97/(AO97+AM97/AT97)</f>
        <v>0</v>
      </c>
      <c r="BC97" t="s">
        <v>420</v>
      </c>
      <c r="BD97">
        <v>0</v>
      </c>
      <c r="BE97">
        <f>IF(BD97&lt;&gt;0, BD97, BB97)</f>
        <v>0</v>
      </c>
      <c r="BF97">
        <f>1-BE97/AT97</f>
        <v>0</v>
      </c>
      <c r="BG97">
        <f>(AT97-AS97)/(AT97-BE97)</f>
        <v>0</v>
      </c>
      <c r="BH97">
        <f>(AN97-AT97)/(AN97-BE97)</f>
        <v>0</v>
      </c>
      <c r="BI97">
        <f>(AT97-AS97)/(AT97-AM97)</f>
        <v>0</v>
      </c>
      <c r="BJ97">
        <f>(AN97-AT97)/(AN97-AM97)</f>
        <v>0</v>
      </c>
      <c r="BK97">
        <f>(BG97*BE97/AS97)</f>
        <v>0</v>
      </c>
      <c r="BL97">
        <f>(1-BK97)</f>
        <v>0</v>
      </c>
      <c r="CU97">
        <f>$B$13*DS97+$C$13*DT97+$F$13*EE97*(1-EH97)</f>
        <v>0</v>
      </c>
      <c r="CV97">
        <f>CU97*CW97</f>
        <v>0</v>
      </c>
      <c r="CW97">
        <f>($B$13*$D$11+$C$13*$D$11+$F$13*((ER97+EJ97)/MAX(ER97+EJ97+ES97, 0.1)*$I$11+ES97/MAX(ER97+EJ97+ES97, 0.1)*$J$11))/($B$13+$C$13+$F$13)</f>
        <v>0</v>
      </c>
      <c r="CX97">
        <f>($B$13*$K$11+$C$13*$K$11+$F$13*((ER97+EJ97)/MAX(ER97+EJ97+ES97, 0.1)*$P$11+ES97/MAX(ER97+EJ97+ES97, 0.1)*$Q$11))/($B$13+$C$13+$F$13)</f>
        <v>0</v>
      </c>
      <c r="CY97">
        <v>2.44</v>
      </c>
      <c r="CZ97">
        <v>0.5</v>
      </c>
      <c r="DA97" t="s">
        <v>421</v>
      </c>
      <c r="DB97">
        <v>2</v>
      </c>
      <c r="DC97">
        <v>1761010061</v>
      </c>
      <c r="DD97">
        <v>420.4017916666667</v>
      </c>
      <c r="DE97">
        <v>419.9515833333333</v>
      </c>
      <c r="DF97">
        <v>23.56284166666667</v>
      </c>
      <c r="DG97">
        <v>23.64221666666667</v>
      </c>
      <c r="DH97">
        <v>420.3394583333334</v>
      </c>
      <c r="DI97">
        <v>23.36983333333333</v>
      </c>
      <c r="DJ97">
        <v>499.9744583333333</v>
      </c>
      <c r="DK97">
        <v>90.45834166666667</v>
      </c>
      <c r="DL97">
        <v>0.03487331666666666</v>
      </c>
      <c r="DM97">
        <v>29.93975</v>
      </c>
      <c r="DN97">
        <v>30.03193333333333</v>
      </c>
      <c r="DO97">
        <v>999.9</v>
      </c>
      <c r="DP97">
        <v>0</v>
      </c>
      <c r="DQ97">
        <v>0</v>
      </c>
      <c r="DR97">
        <v>9997.965833333334</v>
      </c>
      <c r="DS97">
        <v>0</v>
      </c>
      <c r="DT97">
        <v>0.242856</v>
      </c>
      <c r="DU97">
        <v>0.4501368333333334</v>
      </c>
      <c r="DV97">
        <v>430.5466666666667</v>
      </c>
      <c r="DW97">
        <v>430.1205833333333</v>
      </c>
      <c r="DX97">
        <v>-0.07938535416666666</v>
      </c>
      <c r="DY97">
        <v>419.9515833333333</v>
      </c>
      <c r="DZ97">
        <v>23.64221666666667</v>
      </c>
      <c r="EA97">
        <v>2.131455</v>
      </c>
      <c r="EB97">
        <v>2.138635833333333</v>
      </c>
      <c r="EC97">
        <v>18.45622083333333</v>
      </c>
      <c r="ED97">
        <v>18.5099125</v>
      </c>
      <c r="EE97">
        <v>0.00500078</v>
      </c>
      <c r="EF97">
        <v>0</v>
      </c>
      <c r="EG97">
        <v>0</v>
      </c>
      <c r="EH97">
        <v>0</v>
      </c>
      <c r="EI97">
        <v>241.8125</v>
      </c>
      <c r="EJ97">
        <v>0.00500078</v>
      </c>
      <c r="EK97">
        <v>-8.2125</v>
      </c>
      <c r="EL97">
        <v>0.1458333333333333</v>
      </c>
      <c r="EM97">
        <v>36.08308333333333</v>
      </c>
      <c r="EN97">
        <v>40.84091666666666</v>
      </c>
      <c r="EO97">
        <v>38.99970833333333</v>
      </c>
      <c r="EP97">
        <v>41.84095833333333</v>
      </c>
      <c r="EQ97">
        <v>39.35904166666666</v>
      </c>
      <c r="ER97">
        <v>0</v>
      </c>
      <c r="ES97">
        <v>0</v>
      </c>
      <c r="ET97">
        <v>0</v>
      </c>
      <c r="EU97">
        <v>1761010068.1</v>
      </c>
      <c r="EV97">
        <v>0</v>
      </c>
      <c r="EW97">
        <v>242.15</v>
      </c>
      <c r="EX97">
        <v>-3.251282001833116</v>
      </c>
      <c r="EY97">
        <v>11.13162398646597</v>
      </c>
      <c r="EZ97">
        <v>-7.553846153846154</v>
      </c>
      <c r="FA97">
        <v>15</v>
      </c>
      <c r="FB97">
        <v>1761009942</v>
      </c>
      <c r="FC97" t="s">
        <v>553</v>
      </c>
      <c r="FD97">
        <v>1761009942</v>
      </c>
      <c r="FE97">
        <v>1761009941</v>
      </c>
      <c r="FF97">
        <v>3</v>
      </c>
      <c r="FG97">
        <v>-0.181</v>
      </c>
      <c r="FH97">
        <v>-0.003</v>
      </c>
      <c r="FI97">
        <v>0.06</v>
      </c>
      <c r="FJ97">
        <v>0.192</v>
      </c>
      <c r="FK97">
        <v>420</v>
      </c>
      <c r="FL97">
        <v>24</v>
      </c>
      <c r="FM97">
        <v>0.47</v>
      </c>
      <c r="FN97">
        <v>0.07000000000000001</v>
      </c>
      <c r="FO97">
        <v>0.4483739024390243</v>
      </c>
      <c r="FP97">
        <v>0.224974390243902</v>
      </c>
      <c r="FQ97">
        <v>0.04628488699602047</v>
      </c>
      <c r="FR97">
        <v>1</v>
      </c>
      <c r="FS97">
        <v>242.1911764705882</v>
      </c>
      <c r="FT97">
        <v>-5.685255988019144</v>
      </c>
      <c r="FU97">
        <v>7.406530014197677</v>
      </c>
      <c r="FV97">
        <v>0</v>
      </c>
      <c r="FW97">
        <v>-0.07413770975609757</v>
      </c>
      <c r="FX97">
        <v>-0.1086441616724739</v>
      </c>
      <c r="FY97">
        <v>0.01210928474069069</v>
      </c>
      <c r="FZ97">
        <v>0</v>
      </c>
      <c r="GA97">
        <v>1</v>
      </c>
      <c r="GB97">
        <v>3</v>
      </c>
      <c r="GC97" t="s">
        <v>459</v>
      </c>
      <c r="GD97">
        <v>3.10966</v>
      </c>
      <c r="GE97">
        <v>2.72674</v>
      </c>
      <c r="GF97">
        <v>0.0881231</v>
      </c>
      <c r="GG97">
        <v>0.0881063</v>
      </c>
      <c r="GH97">
        <v>0.106838</v>
      </c>
      <c r="GI97">
        <v>0.108167</v>
      </c>
      <c r="GJ97">
        <v>23910.6</v>
      </c>
      <c r="GK97">
        <v>21724.6</v>
      </c>
      <c r="GL97">
        <v>26781.1</v>
      </c>
      <c r="GM97">
        <v>24033.1</v>
      </c>
      <c r="GN97">
        <v>38221.9</v>
      </c>
      <c r="GO97">
        <v>31639.6</v>
      </c>
      <c r="GP97">
        <v>46743.5</v>
      </c>
      <c r="GQ97">
        <v>38018.5</v>
      </c>
      <c r="GR97">
        <v>1.88435</v>
      </c>
      <c r="GS97">
        <v>1.8527</v>
      </c>
      <c r="GT97">
        <v>0.103228</v>
      </c>
      <c r="GU97">
        <v>0</v>
      </c>
      <c r="GV97">
        <v>28.2949</v>
      </c>
      <c r="GW97">
        <v>999.9</v>
      </c>
      <c r="GX97">
        <v>58.2</v>
      </c>
      <c r="GY97">
        <v>30.7</v>
      </c>
      <c r="GZ97">
        <v>28.5324</v>
      </c>
      <c r="HA97">
        <v>61.45</v>
      </c>
      <c r="HB97">
        <v>21.1939</v>
      </c>
      <c r="HC97">
        <v>1</v>
      </c>
      <c r="HD97">
        <v>0.0848018</v>
      </c>
      <c r="HE97">
        <v>-1.37545</v>
      </c>
      <c r="HF97">
        <v>20.3326</v>
      </c>
      <c r="HG97">
        <v>5.22238</v>
      </c>
      <c r="HH97">
        <v>11.98</v>
      </c>
      <c r="HI97">
        <v>4.9655</v>
      </c>
      <c r="HJ97">
        <v>3.276</v>
      </c>
      <c r="HK97">
        <v>9999</v>
      </c>
      <c r="HL97">
        <v>9999</v>
      </c>
      <c r="HM97">
        <v>9999</v>
      </c>
      <c r="HN97">
        <v>999.9</v>
      </c>
      <c r="HO97">
        <v>1.86371</v>
      </c>
      <c r="HP97">
        <v>1.85975</v>
      </c>
      <c r="HQ97">
        <v>1.85806</v>
      </c>
      <c r="HR97">
        <v>1.85944</v>
      </c>
      <c r="HS97">
        <v>1.85959</v>
      </c>
      <c r="HT97">
        <v>1.85806</v>
      </c>
      <c r="HU97">
        <v>1.85715</v>
      </c>
      <c r="HV97">
        <v>1.85211</v>
      </c>
      <c r="HW97">
        <v>0</v>
      </c>
      <c r="HX97">
        <v>0</v>
      </c>
      <c r="HY97">
        <v>0</v>
      </c>
      <c r="HZ97">
        <v>0</v>
      </c>
      <c r="IA97" t="s">
        <v>424</v>
      </c>
      <c r="IB97" t="s">
        <v>425</v>
      </c>
      <c r="IC97" t="s">
        <v>426</v>
      </c>
      <c r="ID97" t="s">
        <v>426</v>
      </c>
      <c r="IE97" t="s">
        <v>426</v>
      </c>
      <c r="IF97" t="s">
        <v>426</v>
      </c>
      <c r="IG97">
        <v>0</v>
      </c>
      <c r="IH97">
        <v>100</v>
      </c>
      <c r="II97">
        <v>100</v>
      </c>
      <c r="IJ97">
        <v>0.062</v>
      </c>
      <c r="IK97">
        <v>0.1927</v>
      </c>
      <c r="IL97">
        <v>-0.7247067883249676</v>
      </c>
      <c r="IM97">
        <v>0.001328113201692861</v>
      </c>
      <c r="IN97">
        <v>1.538283238170363E-06</v>
      </c>
      <c r="IO97">
        <v>-5.795655626708063E-10</v>
      </c>
      <c r="IP97">
        <v>-0.05594745524604438</v>
      </c>
      <c r="IQ97">
        <v>-0.004593102289677449</v>
      </c>
      <c r="IR97">
        <v>0.0008253994458280543</v>
      </c>
      <c r="IS97">
        <v>-7.403632370499484E-06</v>
      </c>
      <c r="IT97">
        <v>2</v>
      </c>
      <c r="IU97">
        <v>1985</v>
      </c>
      <c r="IV97">
        <v>1</v>
      </c>
      <c r="IW97">
        <v>27</v>
      </c>
      <c r="IX97">
        <v>2.1</v>
      </c>
      <c r="IY97">
        <v>2.1</v>
      </c>
      <c r="IZ97">
        <v>1.12549</v>
      </c>
      <c r="JA97">
        <v>2.58911</v>
      </c>
      <c r="JB97">
        <v>1.49658</v>
      </c>
      <c r="JC97">
        <v>2.34619</v>
      </c>
      <c r="JD97">
        <v>1.54907</v>
      </c>
      <c r="JE97">
        <v>2.46338</v>
      </c>
      <c r="JF97">
        <v>33.2887</v>
      </c>
      <c r="JG97">
        <v>15.7431</v>
      </c>
      <c r="JH97">
        <v>18</v>
      </c>
      <c r="JI97">
        <v>483.26</v>
      </c>
      <c r="JJ97">
        <v>492</v>
      </c>
      <c r="JK97">
        <v>30.4775</v>
      </c>
      <c r="JL97">
        <v>28.3624</v>
      </c>
      <c r="JM97">
        <v>29.9996</v>
      </c>
      <c r="JN97">
        <v>28.6071</v>
      </c>
      <c r="JO97">
        <v>28.5986</v>
      </c>
      <c r="JP97">
        <v>22.6323</v>
      </c>
      <c r="JQ97">
        <v>22.0465</v>
      </c>
      <c r="JR97">
        <v>63.8423</v>
      </c>
      <c r="JS97">
        <v>30.9357</v>
      </c>
      <c r="JT97">
        <v>420</v>
      </c>
      <c r="JU97">
        <v>23.6035</v>
      </c>
      <c r="JV97">
        <v>102.219</v>
      </c>
      <c r="JW97">
        <v>91.6906</v>
      </c>
    </row>
    <row r="98" spans="1:283">
      <c r="A98">
        <v>80</v>
      </c>
      <c r="B98">
        <v>1761010071</v>
      </c>
      <c r="C98">
        <v>405</v>
      </c>
      <c r="D98" t="s">
        <v>590</v>
      </c>
      <c r="E98" t="s">
        <v>591</v>
      </c>
      <c r="F98">
        <v>5</v>
      </c>
      <c r="G98" t="s">
        <v>552</v>
      </c>
      <c r="H98">
        <v>1761010063</v>
      </c>
      <c r="I98">
        <f>(J98)/1000</f>
        <v>0</v>
      </c>
      <c r="J98">
        <f>1000*DJ98*AH98*(DF98-DG98)/(100*CY98*(1000-AH98*DF98))</f>
        <v>0</v>
      </c>
      <c r="K98">
        <f>DJ98*AH98*(DE98-DD98*(1000-AH98*DG98)/(1000-AH98*DF98))/(100*CY98)</f>
        <v>0</v>
      </c>
      <c r="L98">
        <f>DD98 - IF(AH98&gt;1, K98*CY98*100.0/(AJ98), 0)</f>
        <v>0</v>
      </c>
      <c r="M98">
        <f>((S98-I98/2)*L98-K98)/(S98+I98/2)</f>
        <v>0</v>
      </c>
      <c r="N98">
        <f>M98*(DK98+DL98)/1000.0</f>
        <v>0</v>
      </c>
      <c r="O98">
        <f>(DD98 - IF(AH98&gt;1, K98*CY98*100.0/(AJ98), 0))*(DK98+DL98)/1000.0</f>
        <v>0</v>
      </c>
      <c r="P98">
        <f>2.0/((1/R98-1/Q98)+SIGN(R98)*SQRT((1/R98-1/Q98)*(1/R98-1/Q98) + 4*CZ98/((CZ98+1)*(CZ98+1))*(2*1/R98*1/Q98-1/Q98*1/Q98)))</f>
        <v>0</v>
      </c>
      <c r="Q98">
        <f>IF(LEFT(DA98,1)&lt;&gt;"0",IF(LEFT(DA98,1)="1",3.0,DB98),$D$5+$E$5*(DR98*DK98/($K$5*1000))+$F$5*(DR98*DK98/($K$5*1000))*MAX(MIN(CY98,$J$5),$I$5)*MAX(MIN(CY98,$J$5),$I$5)+$G$5*MAX(MIN(CY98,$J$5),$I$5)*(DR98*DK98/($K$5*1000))+$H$5*(DR98*DK98/($K$5*1000))*(DR98*DK98/($K$5*1000)))</f>
        <v>0</v>
      </c>
      <c r="R98">
        <f>I98*(1000-(1000*0.61365*exp(17.502*V98/(240.97+V98))/(DK98+DL98)+DF98)/2)/(1000*0.61365*exp(17.502*V98/(240.97+V98))/(DK98+DL98)-DF98)</f>
        <v>0</v>
      </c>
      <c r="S98">
        <f>1/((CZ98+1)/(P98/1.6)+1/(Q98/1.37)) + CZ98/((CZ98+1)/(P98/1.6) + CZ98/(Q98/1.37))</f>
        <v>0</v>
      </c>
      <c r="T98">
        <f>(CU98*CX98)</f>
        <v>0</v>
      </c>
      <c r="U98">
        <f>(DM98+(T98+2*0.95*5.67E-8*(((DM98+$B$9)+273)^4-(DM98+273)^4)-44100*I98)/(1.84*29.3*Q98+8*0.95*5.67E-8*(DM98+273)^3))</f>
        <v>0</v>
      </c>
      <c r="V98">
        <f>($C$9*DN98+$D$9*DO98+$E$9*U98)</f>
        <v>0</v>
      </c>
      <c r="W98">
        <f>0.61365*exp(17.502*V98/(240.97+V98))</f>
        <v>0</v>
      </c>
      <c r="X98">
        <f>(Y98/Z98*100)</f>
        <v>0</v>
      </c>
      <c r="Y98">
        <f>DF98*(DK98+DL98)/1000</f>
        <v>0</v>
      </c>
      <c r="Z98">
        <f>0.61365*exp(17.502*DM98/(240.97+DM98))</f>
        <v>0</v>
      </c>
      <c r="AA98">
        <f>(W98-DF98*(DK98+DL98)/1000)</f>
        <v>0</v>
      </c>
      <c r="AB98">
        <f>(-I98*44100)</f>
        <v>0</v>
      </c>
      <c r="AC98">
        <f>2*29.3*Q98*0.92*(DM98-V98)</f>
        <v>0</v>
      </c>
      <c r="AD98">
        <f>2*0.95*5.67E-8*(((DM98+$B$9)+273)^4-(V98+273)^4)</f>
        <v>0</v>
      </c>
      <c r="AE98">
        <f>T98+AD98+AB98+AC98</f>
        <v>0</v>
      </c>
      <c r="AF98">
        <v>0</v>
      </c>
      <c r="AG98">
        <v>0</v>
      </c>
      <c r="AH98">
        <f>IF(AF98*$H$15&gt;=AJ98,1.0,(AJ98/(AJ98-AF98*$H$15)))</f>
        <v>0</v>
      </c>
      <c r="AI98">
        <f>(AH98-1)*100</f>
        <v>0</v>
      </c>
      <c r="AJ98">
        <f>MAX(0,($B$15+$C$15*DR98)/(1+$D$15*DR98)*DK98/(DM98+273)*$E$15)</f>
        <v>0</v>
      </c>
      <c r="AK98" t="s">
        <v>420</v>
      </c>
      <c r="AL98" t="s">
        <v>420</v>
      </c>
      <c r="AM98">
        <v>0</v>
      </c>
      <c r="AN98">
        <v>0</v>
      </c>
      <c r="AO98">
        <f>1-AM98/AN98</f>
        <v>0</v>
      </c>
      <c r="AP98">
        <v>0</v>
      </c>
      <c r="AQ98" t="s">
        <v>420</v>
      </c>
      <c r="AR98" t="s">
        <v>420</v>
      </c>
      <c r="AS98">
        <v>0</v>
      </c>
      <c r="AT98">
        <v>0</v>
      </c>
      <c r="AU98">
        <f>1-AS98/AT98</f>
        <v>0</v>
      </c>
      <c r="AV98">
        <v>0.5</v>
      </c>
      <c r="AW98">
        <f>CV98</f>
        <v>0</v>
      </c>
      <c r="AX98">
        <f>K98</f>
        <v>0</v>
      </c>
      <c r="AY98">
        <f>AU98*AV98*AW98</f>
        <v>0</v>
      </c>
      <c r="AZ98">
        <f>(AX98-AP98)/AW98</f>
        <v>0</v>
      </c>
      <c r="BA98">
        <f>(AN98-AT98)/AT98</f>
        <v>0</v>
      </c>
      <c r="BB98">
        <f>AM98/(AO98+AM98/AT98)</f>
        <v>0</v>
      </c>
      <c r="BC98" t="s">
        <v>420</v>
      </c>
      <c r="BD98">
        <v>0</v>
      </c>
      <c r="BE98">
        <f>IF(BD98&lt;&gt;0, BD98, BB98)</f>
        <v>0</v>
      </c>
      <c r="BF98">
        <f>1-BE98/AT98</f>
        <v>0</v>
      </c>
      <c r="BG98">
        <f>(AT98-AS98)/(AT98-BE98)</f>
        <v>0</v>
      </c>
      <c r="BH98">
        <f>(AN98-AT98)/(AN98-BE98)</f>
        <v>0</v>
      </c>
      <c r="BI98">
        <f>(AT98-AS98)/(AT98-AM98)</f>
        <v>0</v>
      </c>
      <c r="BJ98">
        <f>(AN98-AT98)/(AN98-AM98)</f>
        <v>0</v>
      </c>
      <c r="BK98">
        <f>(BG98*BE98/AS98)</f>
        <v>0</v>
      </c>
      <c r="BL98">
        <f>(1-BK98)</f>
        <v>0</v>
      </c>
      <c r="CU98">
        <f>$B$13*DS98+$C$13*DT98+$F$13*EE98*(1-EH98)</f>
        <v>0</v>
      </c>
      <c r="CV98">
        <f>CU98*CW98</f>
        <v>0</v>
      </c>
      <c r="CW98">
        <f>($B$13*$D$11+$C$13*$D$11+$F$13*((ER98+EJ98)/MAX(ER98+EJ98+ES98, 0.1)*$I$11+ES98/MAX(ER98+EJ98+ES98, 0.1)*$J$11))/($B$13+$C$13+$F$13)</f>
        <v>0</v>
      </c>
      <c r="CX98">
        <f>($B$13*$K$11+$C$13*$K$11+$F$13*((ER98+EJ98)/MAX(ER98+EJ98+ES98, 0.1)*$P$11+ES98/MAX(ER98+EJ98+ES98, 0.1)*$Q$11))/($B$13+$C$13+$F$13)</f>
        <v>0</v>
      </c>
      <c r="CY98">
        <v>2.44</v>
      </c>
      <c r="CZ98">
        <v>0.5</v>
      </c>
      <c r="DA98" t="s">
        <v>421</v>
      </c>
      <c r="DB98">
        <v>2</v>
      </c>
      <c r="DC98">
        <v>1761010063</v>
      </c>
      <c r="DD98">
        <v>420.4036249999999</v>
      </c>
      <c r="DE98">
        <v>419.948</v>
      </c>
      <c r="DF98">
        <v>23.55745</v>
      </c>
      <c r="DG98">
        <v>23.64025833333333</v>
      </c>
      <c r="DH98">
        <v>420.3412916666666</v>
      </c>
      <c r="DI98">
        <v>23.3645625</v>
      </c>
      <c r="DJ98">
        <v>499.976625</v>
      </c>
      <c r="DK98">
        <v>90.45842916666668</v>
      </c>
      <c r="DL98">
        <v>0.03486540416666667</v>
      </c>
      <c r="DM98">
        <v>29.92685416666667</v>
      </c>
      <c r="DN98">
        <v>30.01892083333334</v>
      </c>
      <c r="DO98">
        <v>999.9</v>
      </c>
      <c r="DP98">
        <v>0</v>
      </c>
      <c r="DQ98">
        <v>0</v>
      </c>
      <c r="DR98">
        <v>9999.322916666666</v>
      </c>
      <c r="DS98">
        <v>0</v>
      </c>
      <c r="DT98">
        <v>0.242856</v>
      </c>
      <c r="DU98">
        <v>0.4555511666666667</v>
      </c>
      <c r="DV98">
        <v>430.5461666666667</v>
      </c>
      <c r="DW98">
        <v>430.1160416666667</v>
      </c>
      <c r="DX98">
        <v>-0.08281381666666666</v>
      </c>
      <c r="DY98">
        <v>419.948</v>
      </c>
      <c r="DZ98">
        <v>23.64025833333333</v>
      </c>
      <c r="EA98">
        <v>2.13097</v>
      </c>
      <c r="EB98">
        <v>2.138460833333333</v>
      </c>
      <c r="EC98">
        <v>18.4525875</v>
      </c>
      <c r="ED98">
        <v>18.50860416666667</v>
      </c>
      <c r="EE98">
        <v>0.00500078</v>
      </c>
      <c r="EF98">
        <v>0</v>
      </c>
      <c r="EG98">
        <v>0</v>
      </c>
      <c r="EH98">
        <v>0</v>
      </c>
      <c r="EI98">
        <v>242.2</v>
      </c>
      <c r="EJ98">
        <v>0.00500078</v>
      </c>
      <c r="EK98">
        <v>-9.070833333333333</v>
      </c>
      <c r="EL98">
        <v>-0.03333333333333329</v>
      </c>
      <c r="EM98">
        <v>36.09095833333333</v>
      </c>
      <c r="EN98">
        <v>40.859125</v>
      </c>
      <c r="EO98">
        <v>38.947625</v>
      </c>
      <c r="EP98">
        <v>41.864375</v>
      </c>
      <c r="EQ98">
        <v>39.3955</v>
      </c>
      <c r="ER98">
        <v>0</v>
      </c>
      <c r="ES98">
        <v>0</v>
      </c>
      <c r="ET98">
        <v>0</v>
      </c>
      <c r="EU98">
        <v>1761010069.9</v>
      </c>
      <c r="EV98">
        <v>0</v>
      </c>
      <c r="EW98">
        <v>241.324</v>
      </c>
      <c r="EX98">
        <v>4.999999905855433</v>
      </c>
      <c r="EY98">
        <v>1.784615509984975</v>
      </c>
      <c r="EZ98">
        <v>-7.868</v>
      </c>
      <c r="FA98">
        <v>15</v>
      </c>
      <c r="FB98">
        <v>1761009942</v>
      </c>
      <c r="FC98" t="s">
        <v>553</v>
      </c>
      <c r="FD98">
        <v>1761009942</v>
      </c>
      <c r="FE98">
        <v>1761009941</v>
      </c>
      <c r="FF98">
        <v>3</v>
      </c>
      <c r="FG98">
        <v>-0.181</v>
      </c>
      <c r="FH98">
        <v>-0.003</v>
      </c>
      <c r="FI98">
        <v>0.06</v>
      </c>
      <c r="FJ98">
        <v>0.192</v>
      </c>
      <c r="FK98">
        <v>420</v>
      </c>
      <c r="FL98">
        <v>24</v>
      </c>
      <c r="FM98">
        <v>0.47</v>
      </c>
      <c r="FN98">
        <v>0.07000000000000001</v>
      </c>
      <c r="FO98">
        <v>0.4499618</v>
      </c>
      <c r="FP98">
        <v>0.2636548142589107</v>
      </c>
      <c r="FQ98">
        <v>0.04733739100341294</v>
      </c>
      <c r="FR98">
        <v>1</v>
      </c>
      <c r="FS98">
        <v>241.5323529411764</v>
      </c>
      <c r="FT98">
        <v>-0.6737969147351123</v>
      </c>
      <c r="FU98">
        <v>7.117944208673277</v>
      </c>
      <c r="FV98">
        <v>1</v>
      </c>
      <c r="FW98">
        <v>-0.07655616</v>
      </c>
      <c r="FX98">
        <v>-0.1064856675422137</v>
      </c>
      <c r="FY98">
        <v>0.01176632636486002</v>
      </c>
      <c r="FZ98">
        <v>0</v>
      </c>
      <c r="GA98">
        <v>2</v>
      </c>
      <c r="GB98">
        <v>3</v>
      </c>
      <c r="GC98" t="s">
        <v>482</v>
      </c>
      <c r="GD98">
        <v>3.10961</v>
      </c>
      <c r="GE98">
        <v>2.72664</v>
      </c>
      <c r="GF98">
        <v>0.08812209999999999</v>
      </c>
      <c r="GG98">
        <v>0.08811330000000001</v>
      </c>
      <c r="GH98">
        <v>0.106829</v>
      </c>
      <c r="GI98">
        <v>0.108154</v>
      </c>
      <c r="GJ98">
        <v>23910.7</v>
      </c>
      <c r="GK98">
        <v>21724.4</v>
      </c>
      <c r="GL98">
        <v>26781.2</v>
      </c>
      <c r="GM98">
        <v>24033</v>
      </c>
      <c r="GN98">
        <v>38222.4</v>
      </c>
      <c r="GO98">
        <v>31640</v>
      </c>
      <c r="GP98">
        <v>46743.7</v>
      </c>
      <c r="GQ98">
        <v>38018.3</v>
      </c>
      <c r="GR98">
        <v>1.8846</v>
      </c>
      <c r="GS98">
        <v>1.8528</v>
      </c>
      <c r="GT98">
        <v>0.103485</v>
      </c>
      <c r="GU98">
        <v>0</v>
      </c>
      <c r="GV98">
        <v>28.284</v>
      </c>
      <c r="GW98">
        <v>999.9</v>
      </c>
      <c r="GX98">
        <v>58.2</v>
      </c>
      <c r="GY98">
        <v>30.7</v>
      </c>
      <c r="GZ98">
        <v>28.5307</v>
      </c>
      <c r="HA98">
        <v>60.77</v>
      </c>
      <c r="HB98">
        <v>21.1859</v>
      </c>
      <c r="HC98">
        <v>1</v>
      </c>
      <c r="HD98">
        <v>0.0848704</v>
      </c>
      <c r="HE98">
        <v>-2.42493</v>
      </c>
      <c r="HF98">
        <v>20.3157</v>
      </c>
      <c r="HG98">
        <v>5.21924</v>
      </c>
      <c r="HH98">
        <v>11.98</v>
      </c>
      <c r="HI98">
        <v>4.965</v>
      </c>
      <c r="HJ98">
        <v>3.2753</v>
      </c>
      <c r="HK98">
        <v>9999</v>
      </c>
      <c r="HL98">
        <v>9999</v>
      </c>
      <c r="HM98">
        <v>9999</v>
      </c>
      <c r="HN98">
        <v>999.9</v>
      </c>
      <c r="HO98">
        <v>1.86369</v>
      </c>
      <c r="HP98">
        <v>1.85975</v>
      </c>
      <c r="HQ98">
        <v>1.85806</v>
      </c>
      <c r="HR98">
        <v>1.85944</v>
      </c>
      <c r="HS98">
        <v>1.85959</v>
      </c>
      <c r="HT98">
        <v>1.85806</v>
      </c>
      <c r="HU98">
        <v>1.85715</v>
      </c>
      <c r="HV98">
        <v>1.85211</v>
      </c>
      <c r="HW98">
        <v>0</v>
      </c>
      <c r="HX98">
        <v>0</v>
      </c>
      <c r="HY98">
        <v>0</v>
      </c>
      <c r="HZ98">
        <v>0</v>
      </c>
      <c r="IA98" t="s">
        <v>424</v>
      </c>
      <c r="IB98" t="s">
        <v>425</v>
      </c>
      <c r="IC98" t="s">
        <v>426</v>
      </c>
      <c r="ID98" t="s">
        <v>426</v>
      </c>
      <c r="IE98" t="s">
        <v>426</v>
      </c>
      <c r="IF98" t="s">
        <v>426</v>
      </c>
      <c r="IG98">
        <v>0</v>
      </c>
      <c r="IH98">
        <v>100</v>
      </c>
      <c r="II98">
        <v>100</v>
      </c>
      <c r="IJ98">
        <v>0.062</v>
      </c>
      <c r="IK98">
        <v>0.1926</v>
      </c>
      <c r="IL98">
        <v>-0.7247067883249676</v>
      </c>
      <c r="IM98">
        <v>0.001328113201692861</v>
      </c>
      <c r="IN98">
        <v>1.538283238170363E-06</v>
      </c>
      <c r="IO98">
        <v>-5.795655626708063E-10</v>
      </c>
      <c r="IP98">
        <v>-0.05594745524604438</v>
      </c>
      <c r="IQ98">
        <v>-0.004593102289677449</v>
      </c>
      <c r="IR98">
        <v>0.0008253994458280543</v>
      </c>
      <c r="IS98">
        <v>-7.403632370499484E-06</v>
      </c>
      <c r="IT98">
        <v>2</v>
      </c>
      <c r="IU98">
        <v>1985</v>
      </c>
      <c r="IV98">
        <v>1</v>
      </c>
      <c r="IW98">
        <v>27</v>
      </c>
      <c r="IX98">
        <v>2.1</v>
      </c>
      <c r="IY98">
        <v>2.2</v>
      </c>
      <c r="IZ98">
        <v>1.12549</v>
      </c>
      <c r="JA98">
        <v>2.58545</v>
      </c>
      <c r="JB98">
        <v>1.49658</v>
      </c>
      <c r="JC98">
        <v>2.34497</v>
      </c>
      <c r="JD98">
        <v>1.54907</v>
      </c>
      <c r="JE98">
        <v>2.41089</v>
      </c>
      <c r="JF98">
        <v>33.2887</v>
      </c>
      <c r="JG98">
        <v>15.7169</v>
      </c>
      <c r="JH98">
        <v>18</v>
      </c>
      <c r="JI98">
        <v>483.396</v>
      </c>
      <c r="JJ98">
        <v>492.051</v>
      </c>
      <c r="JK98">
        <v>30.509</v>
      </c>
      <c r="JL98">
        <v>28.3606</v>
      </c>
      <c r="JM98">
        <v>29.9999</v>
      </c>
      <c r="JN98">
        <v>28.6057</v>
      </c>
      <c r="JO98">
        <v>28.5969</v>
      </c>
      <c r="JP98">
        <v>22.6337</v>
      </c>
      <c r="JQ98">
        <v>22.0465</v>
      </c>
      <c r="JR98">
        <v>63.8423</v>
      </c>
      <c r="JS98">
        <v>30.9357</v>
      </c>
      <c r="JT98">
        <v>420</v>
      </c>
      <c r="JU98">
        <v>23.5937</v>
      </c>
      <c r="JV98">
        <v>102.219</v>
      </c>
      <c r="JW98">
        <v>91.6902</v>
      </c>
    </row>
    <row r="99" spans="1:283">
      <c r="A99">
        <v>81</v>
      </c>
      <c r="B99">
        <v>1761010073</v>
      </c>
      <c r="C99">
        <v>407</v>
      </c>
      <c r="D99" t="s">
        <v>592</v>
      </c>
      <c r="E99" t="s">
        <v>593</v>
      </c>
      <c r="F99">
        <v>5</v>
      </c>
      <c r="G99" t="s">
        <v>552</v>
      </c>
      <c r="H99">
        <v>1761010065</v>
      </c>
      <c r="I99">
        <f>(J99)/1000</f>
        <v>0</v>
      </c>
      <c r="J99">
        <f>1000*DJ99*AH99*(DF99-DG99)/(100*CY99*(1000-AH99*DF99))</f>
        <v>0</v>
      </c>
      <c r="K99">
        <f>DJ99*AH99*(DE99-DD99*(1000-AH99*DG99)/(1000-AH99*DF99))/(100*CY99)</f>
        <v>0</v>
      </c>
      <c r="L99">
        <f>DD99 - IF(AH99&gt;1, K99*CY99*100.0/(AJ99), 0)</f>
        <v>0</v>
      </c>
      <c r="M99">
        <f>((S99-I99/2)*L99-K99)/(S99+I99/2)</f>
        <v>0</v>
      </c>
      <c r="N99">
        <f>M99*(DK99+DL99)/1000.0</f>
        <v>0</v>
      </c>
      <c r="O99">
        <f>(DD99 - IF(AH99&gt;1, K99*CY99*100.0/(AJ99), 0))*(DK99+DL99)/1000.0</f>
        <v>0</v>
      </c>
      <c r="P99">
        <f>2.0/((1/R99-1/Q99)+SIGN(R99)*SQRT((1/R99-1/Q99)*(1/R99-1/Q99) + 4*CZ99/((CZ99+1)*(CZ99+1))*(2*1/R99*1/Q99-1/Q99*1/Q99)))</f>
        <v>0</v>
      </c>
      <c r="Q99">
        <f>IF(LEFT(DA99,1)&lt;&gt;"0",IF(LEFT(DA99,1)="1",3.0,DB99),$D$5+$E$5*(DR99*DK99/($K$5*1000))+$F$5*(DR99*DK99/($K$5*1000))*MAX(MIN(CY99,$J$5),$I$5)*MAX(MIN(CY99,$J$5),$I$5)+$G$5*MAX(MIN(CY99,$J$5),$I$5)*(DR99*DK99/($K$5*1000))+$H$5*(DR99*DK99/($K$5*1000))*(DR99*DK99/($K$5*1000)))</f>
        <v>0</v>
      </c>
      <c r="R99">
        <f>I99*(1000-(1000*0.61365*exp(17.502*V99/(240.97+V99))/(DK99+DL99)+DF99)/2)/(1000*0.61365*exp(17.502*V99/(240.97+V99))/(DK99+DL99)-DF99)</f>
        <v>0</v>
      </c>
      <c r="S99">
        <f>1/((CZ99+1)/(P99/1.6)+1/(Q99/1.37)) + CZ99/((CZ99+1)/(P99/1.6) + CZ99/(Q99/1.37))</f>
        <v>0</v>
      </c>
      <c r="T99">
        <f>(CU99*CX99)</f>
        <v>0</v>
      </c>
      <c r="U99">
        <f>(DM99+(T99+2*0.95*5.67E-8*(((DM99+$B$9)+273)^4-(DM99+273)^4)-44100*I99)/(1.84*29.3*Q99+8*0.95*5.67E-8*(DM99+273)^3))</f>
        <v>0</v>
      </c>
      <c r="V99">
        <f>($C$9*DN99+$D$9*DO99+$E$9*U99)</f>
        <v>0</v>
      </c>
      <c r="W99">
        <f>0.61365*exp(17.502*V99/(240.97+V99))</f>
        <v>0</v>
      </c>
      <c r="X99">
        <f>(Y99/Z99*100)</f>
        <v>0</v>
      </c>
      <c r="Y99">
        <f>DF99*(DK99+DL99)/1000</f>
        <v>0</v>
      </c>
      <c r="Z99">
        <f>0.61365*exp(17.502*DM99/(240.97+DM99))</f>
        <v>0</v>
      </c>
      <c r="AA99">
        <f>(W99-DF99*(DK99+DL99)/1000)</f>
        <v>0</v>
      </c>
      <c r="AB99">
        <f>(-I99*44100)</f>
        <v>0</v>
      </c>
      <c r="AC99">
        <f>2*29.3*Q99*0.92*(DM99-V99)</f>
        <v>0</v>
      </c>
      <c r="AD99">
        <f>2*0.95*5.67E-8*(((DM99+$B$9)+273)^4-(V99+273)^4)</f>
        <v>0</v>
      </c>
      <c r="AE99">
        <f>T99+AD99+AB99+AC99</f>
        <v>0</v>
      </c>
      <c r="AF99">
        <v>0</v>
      </c>
      <c r="AG99">
        <v>0</v>
      </c>
      <c r="AH99">
        <f>IF(AF99*$H$15&gt;=AJ99,1.0,(AJ99/(AJ99-AF99*$H$15)))</f>
        <v>0</v>
      </c>
      <c r="AI99">
        <f>(AH99-1)*100</f>
        <v>0</v>
      </c>
      <c r="AJ99">
        <f>MAX(0,($B$15+$C$15*DR99)/(1+$D$15*DR99)*DK99/(DM99+273)*$E$15)</f>
        <v>0</v>
      </c>
      <c r="AK99" t="s">
        <v>420</v>
      </c>
      <c r="AL99" t="s">
        <v>420</v>
      </c>
      <c r="AM99">
        <v>0</v>
      </c>
      <c r="AN99">
        <v>0</v>
      </c>
      <c r="AO99">
        <f>1-AM99/AN99</f>
        <v>0</v>
      </c>
      <c r="AP99">
        <v>0</v>
      </c>
      <c r="AQ99" t="s">
        <v>420</v>
      </c>
      <c r="AR99" t="s">
        <v>420</v>
      </c>
      <c r="AS99">
        <v>0</v>
      </c>
      <c r="AT99">
        <v>0</v>
      </c>
      <c r="AU99">
        <f>1-AS99/AT99</f>
        <v>0</v>
      </c>
      <c r="AV99">
        <v>0.5</v>
      </c>
      <c r="AW99">
        <f>CV99</f>
        <v>0</v>
      </c>
      <c r="AX99">
        <f>K99</f>
        <v>0</v>
      </c>
      <c r="AY99">
        <f>AU99*AV99*AW99</f>
        <v>0</v>
      </c>
      <c r="AZ99">
        <f>(AX99-AP99)/AW99</f>
        <v>0</v>
      </c>
      <c r="BA99">
        <f>(AN99-AT99)/AT99</f>
        <v>0</v>
      </c>
      <c r="BB99">
        <f>AM99/(AO99+AM99/AT99)</f>
        <v>0</v>
      </c>
      <c r="BC99" t="s">
        <v>420</v>
      </c>
      <c r="BD99">
        <v>0</v>
      </c>
      <c r="BE99">
        <f>IF(BD99&lt;&gt;0, BD99, BB99)</f>
        <v>0</v>
      </c>
      <c r="BF99">
        <f>1-BE99/AT99</f>
        <v>0</v>
      </c>
      <c r="BG99">
        <f>(AT99-AS99)/(AT99-BE99)</f>
        <v>0</v>
      </c>
      <c r="BH99">
        <f>(AN99-AT99)/(AN99-BE99)</f>
        <v>0</v>
      </c>
      <c r="BI99">
        <f>(AT99-AS99)/(AT99-AM99)</f>
        <v>0</v>
      </c>
      <c r="BJ99">
        <f>(AN99-AT99)/(AN99-AM99)</f>
        <v>0</v>
      </c>
      <c r="BK99">
        <f>(BG99*BE99/AS99)</f>
        <v>0</v>
      </c>
      <c r="BL99">
        <f>(1-BK99)</f>
        <v>0</v>
      </c>
      <c r="CU99">
        <f>$B$13*DS99+$C$13*DT99+$F$13*EE99*(1-EH99)</f>
        <v>0</v>
      </c>
      <c r="CV99">
        <f>CU99*CW99</f>
        <v>0</v>
      </c>
      <c r="CW99">
        <f>($B$13*$D$11+$C$13*$D$11+$F$13*((ER99+EJ99)/MAX(ER99+EJ99+ES99, 0.1)*$I$11+ES99/MAX(ER99+EJ99+ES99, 0.1)*$J$11))/($B$13+$C$13+$F$13)</f>
        <v>0</v>
      </c>
      <c r="CX99">
        <f>($B$13*$K$11+$C$13*$K$11+$F$13*((ER99+EJ99)/MAX(ER99+EJ99+ES99, 0.1)*$P$11+ES99/MAX(ER99+EJ99+ES99, 0.1)*$Q$11))/($B$13+$C$13+$F$13)</f>
        <v>0</v>
      </c>
      <c r="CY99">
        <v>2.44</v>
      </c>
      <c r="CZ99">
        <v>0.5</v>
      </c>
      <c r="DA99" t="s">
        <v>421</v>
      </c>
      <c r="DB99">
        <v>2</v>
      </c>
      <c r="DC99">
        <v>1761010065</v>
      </c>
      <c r="DD99">
        <v>420.4041666666667</v>
      </c>
      <c r="DE99">
        <v>419.9455416666667</v>
      </c>
      <c r="DF99">
        <v>23.55369166666667</v>
      </c>
      <c r="DG99">
        <v>23.63817083333333</v>
      </c>
      <c r="DH99">
        <v>420.3418333333333</v>
      </c>
      <c r="DI99">
        <v>23.3608875</v>
      </c>
      <c r="DJ99">
        <v>499.9988333333333</v>
      </c>
      <c r="DK99">
        <v>90.45862083333334</v>
      </c>
      <c r="DL99">
        <v>0.03487203333333333</v>
      </c>
      <c r="DM99">
        <v>29.91432916666666</v>
      </c>
      <c r="DN99">
        <v>30.00605833333333</v>
      </c>
      <c r="DO99">
        <v>999.9</v>
      </c>
      <c r="DP99">
        <v>0</v>
      </c>
      <c r="DQ99">
        <v>0</v>
      </c>
      <c r="DR99">
        <v>10000.9875</v>
      </c>
      <c r="DS99">
        <v>0</v>
      </c>
      <c r="DT99">
        <v>0.242856</v>
      </c>
      <c r="DU99">
        <v>0.4585265833333333</v>
      </c>
      <c r="DV99">
        <v>430.5450833333334</v>
      </c>
      <c r="DW99">
        <v>430.112625</v>
      </c>
      <c r="DX99">
        <v>-0.0844789375</v>
      </c>
      <c r="DY99">
        <v>419.9455416666667</v>
      </c>
      <c r="DZ99">
        <v>23.63817083333333</v>
      </c>
      <c r="EA99">
        <v>2.130635</v>
      </c>
      <c r="EB99">
        <v>2.13827625</v>
      </c>
      <c r="EC99">
        <v>18.450075</v>
      </c>
      <c r="ED99">
        <v>18.507225</v>
      </c>
      <c r="EE99">
        <v>0.00500078</v>
      </c>
      <c r="EF99">
        <v>0</v>
      </c>
      <c r="EG99">
        <v>0</v>
      </c>
      <c r="EH99">
        <v>0</v>
      </c>
      <c r="EI99">
        <v>241.975</v>
      </c>
      <c r="EJ99">
        <v>0.00500078</v>
      </c>
      <c r="EK99">
        <v>-8.195833333333333</v>
      </c>
      <c r="EL99">
        <v>0.1791666666666667</v>
      </c>
      <c r="EM99">
        <v>36.09358333333333</v>
      </c>
      <c r="EN99">
        <v>40.87475</v>
      </c>
      <c r="EO99">
        <v>38.84345833333333</v>
      </c>
      <c r="EP99">
        <v>41.893</v>
      </c>
      <c r="EQ99">
        <v>39.42670833333333</v>
      </c>
      <c r="ER99">
        <v>0</v>
      </c>
      <c r="ES99">
        <v>0</v>
      </c>
      <c r="ET99">
        <v>0</v>
      </c>
      <c r="EU99">
        <v>1761010071.7</v>
      </c>
      <c r="EV99">
        <v>0</v>
      </c>
      <c r="EW99">
        <v>241.6961538461539</v>
      </c>
      <c r="EX99">
        <v>7.798290537175813</v>
      </c>
      <c r="EY99">
        <v>-5.490598365648422</v>
      </c>
      <c r="EZ99">
        <v>-7.161538461538462</v>
      </c>
      <c r="FA99">
        <v>15</v>
      </c>
      <c r="FB99">
        <v>1761009942</v>
      </c>
      <c r="FC99" t="s">
        <v>553</v>
      </c>
      <c r="FD99">
        <v>1761009942</v>
      </c>
      <c r="FE99">
        <v>1761009941</v>
      </c>
      <c r="FF99">
        <v>3</v>
      </c>
      <c r="FG99">
        <v>-0.181</v>
      </c>
      <c r="FH99">
        <v>-0.003</v>
      </c>
      <c r="FI99">
        <v>0.06</v>
      </c>
      <c r="FJ99">
        <v>0.192</v>
      </c>
      <c r="FK99">
        <v>420</v>
      </c>
      <c r="FL99">
        <v>24</v>
      </c>
      <c r="FM99">
        <v>0.47</v>
      </c>
      <c r="FN99">
        <v>0.07000000000000001</v>
      </c>
      <c r="FO99">
        <v>0.4484445853658537</v>
      </c>
      <c r="FP99">
        <v>0.1850111080139367</v>
      </c>
      <c r="FQ99">
        <v>0.04723898024961166</v>
      </c>
      <c r="FR99">
        <v>1</v>
      </c>
      <c r="FS99">
        <v>241.7588235294118</v>
      </c>
      <c r="FT99">
        <v>-0.8097784986674261</v>
      </c>
      <c r="FU99">
        <v>6.64888834791018</v>
      </c>
      <c r="FV99">
        <v>1</v>
      </c>
      <c r="FW99">
        <v>-0.07973908780487804</v>
      </c>
      <c r="FX99">
        <v>-0.0740243080139374</v>
      </c>
      <c r="FY99">
        <v>0.009377829882570734</v>
      </c>
      <c r="FZ99">
        <v>1</v>
      </c>
      <c r="GA99">
        <v>3</v>
      </c>
      <c r="GB99">
        <v>3</v>
      </c>
      <c r="GC99" t="s">
        <v>545</v>
      </c>
      <c r="GD99">
        <v>3.10989</v>
      </c>
      <c r="GE99">
        <v>2.72642</v>
      </c>
      <c r="GF99">
        <v>0.08812589999999999</v>
      </c>
      <c r="GG99">
        <v>0.0881097</v>
      </c>
      <c r="GH99">
        <v>0.106834</v>
      </c>
      <c r="GI99">
        <v>0.108148</v>
      </c>
      <c r="GJ99">
        <v>23910.8</v>
      </c>
      <c r="GK99">
        <v>21724.3</v>
      </c>
      <c r="GL99">
        <v>26781.4</v>
      </c>
      <c r="GM99">
        <v>24032.9</v>
      </c>
      <c r="GN99">
        <v>38222.4</v>
      </c>
      <c r="GO99">
        <v>31640.1</v>
      </c>
      <c r="GP99">
        <v>46743.9</v>
      </c>
      <c r="GQ99">
        <v>38018.2</v>
      </c>
      <c r="GR99">
        <v>1.88487</v>
      </c>
      <c r="GS99">
        <v>1.85252</v>
      </c>
      <c r="GT99">
        <v>0.103559</v>
      </c>
      <c r="GU99">
        <v>0</v>
      </c>
      <c r="GV99">
        <v>28.2719</v>
      </c>
      <c r="GW99">
        <v>999.9</v>
      </c>
      <c r="GX99">
        <v>58.2</v>
      </c>
      <c r="GY99">
        <v>30.7</v>
      </c>
      <c r="GZ99">
        <v>28.5309</v>
      </c>
      <c r="HA99">
        <v>61.62</v>
      </c>
      <c r="HB99">
        <v>21.0296</v>
      </c>
      <c r="HC99">
        <v>1</v>
      </c>
      <c r="HD99">
        <v>0.0857444</v>
      </c>
      <c r="HE99">
        <v>-3.09275</v>
      </c>
      <c r="HF99">
        <v>20.3066</v>
      </c>
      <c r="HG99">
        <v>5.21939</v>
      </c>
      <c r="HH99">
        <v>11.98</v>
      </c>
      <c r="HI99">
        <v>4.96505</v>
      </c>
      <c r="HJ99">
        <v>3.2753</v>
      </c>
      <c r="HK99">
        <v>9999</v>
      </c>
      <c r="HL99">
        <v>9999</v>
      </c>
      <c r="HM99">
        <v>9999</v>
      </c>
      <c r="HN99">
        <v>999.9</v>
      </c>
      <c r="HO99">
        <v>1.86367</v>
      </c>
      <c r="HP99">
        <v>1.85974</v>
      </c>
      <c r="HQ99">
        <v>1.85806</v>
      </c>
      <c r="HR99">
        <v>1.85944</v>
      </c>
      <c r="HS99">
        <v>1.85959</v>
      </c>
      <c r="HT99">
        <v>1.85806</v>
      </c>
      <c r="HU99">
        <v>1.85715</v>
      </c>
      <c r="HV99">
        <v>1.85211</v>
      </c>
      <c r="HW99">
        <v>0</v>
      </c>
      <c r="HX99">
        <v>0</v>
      </c>
      <c r="HY99">
        <v>0</v>
      </c>
      <c r="HZ99">
        <v>0</v>
      </c>
      <c r="IA99" t="s">
        <v>424</v>
      </c>
      <c r="IB99" t="s">
        <v>425</v>
      </c>
      <c r="IC99" t="s">
        <v>426</v>
      </c>
      <c r="ID99" t="s">
        <v>426</v>
      </c>
      <c r="IE99" t="s">
        <v>426</v>
      </c>
      <c r="IF99" t="s">
        <v>426</v>
      </c>
      <c r="IG99">
        <v>0</v>
      </c>
      <c r="IH99">
        <v>100</v>
      </c>
      <c r="II99">
        <v>100</v>
      </c>
      <c r="IJ99">
        <v>0.063</v>
      </c>
      <c r="IK99">
        <v>0.1927</v>
      </c>
      <c r="IL99">
        <v>-0.7247067883249676</v>
      </c>
      <c r="IM99">
        <v>0.001328113201692861</v>
      </c>
      <c r="IN99">
        <v>1.538283238170363E-06</v>
      </c>
      <c r="IO99">
        <v>-5.795655626708063E-10</v>
      </c>
      <c r="IP99">
        <v>-0.05594745524604438</v>
      </c>
      <c r="IQ99">
        <v>-0.004593102289677449</v>
      </c>
      <c r="IR99">
        <v>0.0008253994458280543</v>
      </c>
      <c r="IS99">
        <v>-7.403632370499484E-06</v>
      </c>
      <c r="IT99">
        <v>2</v>
      </c>
      <c r="IU99">
        <v>1985</v>
      </c>
      <c r="IV99">
        <v>1</v>
      </c>
      <c r="IW99">
        <v>27</v>
      </c>
      <c r="IX99">
        <v>2.2</v>
      </c>
      <c r="IY99">
        <v>2.2</v>
      </c>
      <c r="IZ99">
        <v>1.12549</v>
      </c>
      <c r="JA99">
        <v>2.58545</v>
      </c>
      <c r="JB99">
        <v>1.49658</v>
      </c>
      <c r="JC99">
        <v>2.34497</v>
      </c>
      <c r="JD99">
        <v>1.54907</v>
      </c>
      <c r="JE99">
        <v>2.45361</v>
      </c>
      <c r="JF99">
        <v>33.2887</v>
      </c>
      <c r="JG99">
        <v>15.7256</v>
      </c>
      <c r="JH99">
        <v>18</v>
      </c>
      <c r="JI99">
        <v>483.543</v>
      </c>
      <c r="JJ99">
        <v>491.855</v>
      </c>
      <c r="JK99">
        <v>30.6741</v>
      </c>
      <c r="JL99">
        <v>28.3586</v>
      </c>
      <c r="JM99">
        <v>30.0006</v>
      </c>
      <c r="JN99">
        <v>28.6041</v>
      </c>
      <c r="JO99">
        <v>28.595</v>
      </c>
      <c r="JP99">
        <v>22.6363</v>
      </c>
      <c r="JQ99">
        <v>22.0465</v>
      </c>
      <c r="JR99">
        <v>63.8423</v>
      </c>
      <c r="JS99">
        <v>30.9357</v>
      </c>
      <c r="JT99">
        <v>420</v>
      </c>
      <c r="JU99">
        <v>23.5821</v>
      </c>
      <c r="JV99">
        <v>102.22</v>
      </c>
      <c r="JW99">
        <v>91.68980000000001</v>
      </c>
    </row>
    <row r="100" spans="1:283">
      <c r="A100">
        <v>82</v>
      </c>
      <c r="B100">
        <v>1761010075</v>
      </c>
      <c r="C100">
        <v>409</v>
      </c>
      <c r="D100" t="s">
        <v>594</v>
      </c>
      <c r="E100" t="s">
        <v>595</v>
      </c>
      <c r="F100">
        <v>5</v>
      </c>
      <c r="G100" t="s">
        <v>552</v>
      </c>
      <c r="H100">
        <v>1761010067</v>
      </c>
      <c r="I100">
        <f>(J100)/1000</f>
        <v>0</v>
      </c>
      <c r="J100">
        <f>1000*DJ100*AH100*(DF100-DG100)/(100*CY100*(1000-AH100*DF100))</f>
        <v>0</v>
      </c>
      <c r="K100">
        <f>DJ100*AH100*(DE100-DD100*(1000-AH100*DG100)/(1000-AH100*DF100))/(100*CY100)</f>
        <v>0</v>
      </c>
      <c r="L100">
        <f>DD100 - IF(AH100&gt;1, K100*CY100*100.0/(AJ100), 0)</f>
        <v>0</v>
      </c>
      <c r="M100">
        <f>((S100-I100/2)*L100-K100)/(S100+I100/2)</f>
        <v>0</v>
      </c>
      <c r="N100">
        <f>M100*(DK100+DL100)/1000.0</f>
        <v>0</v>
      </c>
      <c r="O100">
        <f>(DD100 - IF(AH100&gt;1, K100*CY100*100.0/(AJ100), 0))*(DK100+DL100)/1000.0</f>
        <v>0</v>
      </c>
      <c r="P100">
        <f>2.0/((1/R100-1/Q100)+SIGN(R100)*SQRT((1/R100-1/Q100)*(1/R100-1/Q100) + 4*CZ100/((CZ100+1)*(CZ100+1))*(2*1/R100*1/Q100-1/Q100*1/Q100)))</f>
        <v>0</v>
      </c>
      <c r="Q100">
        <f>IF(LEFT(DA100,1)&lt;&gt;"0",IF(LEFT(DA100,1)="1",3.0,DB100),$D$5+$E$5*(DR100*DK100/($K$5*1000))+$F$5*(DR100*DK100/($K$5*1000))*MAX(MIN(CY100,$J$5),$I$5)*MAX(MIN(CY100,$J$5),$I$5)+$G$5*MAX(MIN(CY100,$J$5),$I$5)*(DR100*DK100/($K$5*1000))+$H$5*(DR100*DK100/($K$5*1000))*(DR100*DK100/($K$5*1000)))</f>
        <v>0</v>
      </c>
      <c r="R100">
        <f>I100*(1000-(1000*0.61365*exp(17.502*V100/(240.97+V100))/(DK100+DL100)+DF100)/2)/(1000*0.61365*exp(17.502*V100/(240.97+V100))/(DK100+DL100)-DF100)</f>
        <v>0</v>
      </c>
      <c r="S100">
        <f>1/((CZ100+1)/(P100/1.6)+1/(Q100/1.37)) + CZ100/((CZ100+1)/(P100/1.6) + CZ100/(Q100/1.37))</f>
        <v>0</v>
      </c>
      <c r="T100">
        <f>(CU100*CX100)</f>
        <v>0</v>
      </c>
      <c r="U100">
        <f>(DM100+(T100+2*0.95*5.67E-8*(((DM100+$B$9)+273)^4-(DM100+273)^4)-44100*I100)/(1.84*29.3*Q100+8*0.95*5.67E-8*(DM100+273)^3))</f>
        <v>0</v>
      </c>
      <c r="V100">
        <f>($C$9*DN100+$D$9*DO100+$E$9*U100)</f>
        <v>0</v>
      </c>
      <c r="W100">
        <f>0.61365*exp(17.502*V100/(240.97+V100))</f>
        <v>0</v>
      </c>
      <c r="X100">
        <f>(Y100/Z100*100)</f>
        <v>0</v>
      </c>
      <c r="Y100">
        <f>DF100*(DK100+DL100)/1000</f>
        <v>0</v>
      </c>
      <c r="Z100">
        <f>0.61365*exp(17.502*DM100/(240.97+DM100))</f>
        <v>0</v>
      </c>
      <c r="AA100">
        <f>(W100-DF100*(DK100+DL100)/1000)</f>
        <v>0</v>
      </c>
      <c r="AB100">
        <f>(-I100*44100)</f>
        <v>0</v>
      </c>
      <c r="AC100">
        <f>2*29.3*Q100*0.92*(DM100-V100)</f>
        <v>0</v>
      </c>
      <c r="AD100">
        <f>2*0.95*5.67E-8*(((DM100+$B$9)+273)^4-(V100+273)^4)</f>
        <v>0</v>
      </c>
      <c r="AE100">
        <f>T100+AD100+AB100+AC100</f>
        <v>0</v>
      </c>
      <c r="AF100">
        <v>0</v>
      </c>
      <c r="AG100">
        <v>0</v>
      </c>
      <c r="AH100">
        <f>IF(AF100*$H$15&gt;=AJ100,1.0,(AJ100/(AJ100-AF100*$H$15)))</f>
        <v>0</v>
      </c>
      <c r="AI100">
        <f>(AH100-1)*100</f>
        <v>0</v>
      </c>
      <c r="AJ100">
        <f>MAX(0,($B$15+$C$15*DR100)/(1+$D$15*DR100)*DK100/(DM100+273)*$E$15)</f>
        <v>0</v>
      </c>
      <c r="AK100" t="s">
        <v>420</v>
      </c>
      <c r="AL100" t="s">
        <v>420</v>
      </c>
      <c r="AM100">
        <v>0</v>
      </c>
      <c r="AN100">
        <v>0</v>
      </c>
      <c r="AO100">
        <f>1-AM100/AN100</f>
        <v>0</v>
      </c>
      <c r="AP100">
        <v>0</v>
      </c>
      <c r="AQ100" t="s">
        <v>420</v>
      </c>
      <c r="AR100" t="s">
        <v>420</v>
      </c>
      <c r="AS100">
        <v>0</v>
      </c>
      <c r="AT100">
        <v>0</v>
      </c>
      <c r="AU100">
        <f>1-AS100/AT100</f>
        <v>0</v>
      </c>
      <c r="AV100">
        <v>0.5</v>
      </c>
      <c r="AW100">
        <f>CV100</f>
        <v>0</v>
      </c>
      <c r="AX100">
        <f>K100</f>
        <v>0</v>
      </c>
      <c r="AY100">
        <f>AU100*AV100*AW100</f>
        <v>0</v>
      </c>
      <c r="AZ100">
        <f>(AX100-AP100)/AW100</f>
        <v>0</v>
      </c>
      <c r="BA100">
        <f>(AN100-AT100)/AT100</f>
        <v>0</v>
      </c>
      <c r="BB100">
        <f>AM100/(AO100+AM100/AT100)</f>
        <v>0</v>
      </c>
      <c r="BC100" t="s">
        <v>420</v>
      </c>
      <c r="BD100">
        <v>0</v>
      </c>
      <c r="BE100">
        <f>IF(BD100&lt;&gt;0, BD100, BB100)</f>
        <v>0</v>
      </c>
      <c r="BF100">
        <f>1-BE100/AT100</f>
        <v>0</v>
      </c>
      <c r="BG100">
        <f>(AT100-AS100)/(AT100-BE100)</f>
        <v>0</v>
      </c>
      <c r="BH100">
        <f>(AN100-AT100)/(AN100-BE100)</f>
        <v>0</v>
      </c>
      <c r="BI100">
        <f>(AT100-AS100)/(AT100-AM100)</f>
        <v>0</v>
      </c>
      <c r="BJ100">
        <f>(AN100-AT100)/(AN100-AM100)</f>
        <v>0</v>
      </c>
      <c r="BK100">
        <f>(BG100*BE100/AS100)</f>
        <v>0</v>
      </c>
      <c r="BL100">
        <f>(1-BK100)</f>
        <v>0</v>
      </c>
      <c r="CU100">
        <f>$B$13*DS100+$C$13*DT100+$F$13*EE100*(1-EH100)</f>
        <v>0</v>
      </c>
      <c r="CV100">
        <f>CU100*CW100</f>
        <v>0</v>
      </c>
      <c r="CW100">
        <f>($B$13*$D$11+$C$13*$D$11+$F$13*((ER100+EJ100)/MAX(ER100+EJ100+ES100, 0.1)*$I$11+ES100/MAX(ER100+EJ100+ES100, 0.1)*$J$11))/($B$13+$C$13+$F$13)</f>
        <v>0</v>
      </c>
      <c r="CX100">
        <f>($B$13*$K$11+$C$13*$K$11+$F$13*((ER100+EJ100)/MAX(ER100+EJ100+ES100, 0.1)*$P$11+ES100/MAX(ER100+EJ100+ES100, 0.1)*$Q$11))/($B$13+$C$13+$F$13)</f>
        <v>0</v>
      </c>
      <c r="CY100">
        <v>2.44</v>
      </c>
      <c r="CZ100">
        <v>0.5</v>
      </c>
      <c r="DA100" t="s">
        <v>421</v>
      </c>
      <c r="DB100">
        <v>2</v>
      </c>
      <c r="DC100">
        <v>1761010067</v>
      </c>
      <c r="DD100">
        <v>420.4025</v>
      </c>
      <c r="DE100">
        <v>419.9433333333333</v>
      </c>
      <c r="DF100">
        <v>23.55137916666666</v>
      </c>
      <c r="DG100">
        <v>23.6358125</v>
      </c>
      <c r="DH100">
        <v>420.3400833333333</v>
      </c>
      <c r="DI100">
        <v>23.35861666666667</v>
      </c>
      <c r="DJ100">
        <v>500.0032083333334</v>
      </c>
      <c r="DK100">
        <v>90.4588625</v>
      </c>
      <c r="DL100">
        <v>0.0348595375</v>
      </c>
      <c r="DM100">
        <v>29.90280833333334</v>
      </c>
      <c r="DN100">
        <v>29.99370416666666</v>
      </c>
      <c r="DO100">
        <v>999.9</v>
      </c>
      <c r="DP100">
        <v>0</v>
      </c>
      <c r="DQ100">
        <v>0</v>
      </c>
      <c r="DR100">
        <v>10002.26666666667</v>
      </c>
      <c r="DS100">
        <v>0</v>
      </c>
      <c r="DT100">
        <v>0.242856</v>
      </c>
      <c r="DU100">
        <v>0.459073375</v>
      </c>
      <c r="DV100">
        <v>430.5422916666666</v>
      </c>
      <c r="DW100">
        <v>430.10925</v>
      </c>
      <c r="DX100">
        <v>-0.08443682083333333</v>
      </c>
      <c r="DY100">
        <v>419.9433333333333</v>
      </c>
      <c r="DZ100">
        <v>23.6358125</v>
      </c>
      <c r="EA100">
        <v>2.130431666666667</v>
      </c>
      <c r="EB100">
        <v>2.13806875</v>
      </c>
      <c r="EC100">
        <v>18.44854583333333</v>
      </c>
      <c r="ED100">
        <v>18.505675</v>
      </c>
      <c r="EE100">
        <v>0.00500078</v>
      </c>
      <c r="EF100">
        <v>0</v>
      </c>
      <c r="EG100">
        <v>0</v>
      </c>
      <c r="EH100">
        <v>0</v>
      </c>
      <c r="EI100">
        <v>242.1458333333333</v>
      </c>
      <c r="EJ100">
        <v>0.00500078</v>
      </c>
      <c r="EK100">
        <v>-8.295833333333334</v>
      </c>
      <c r="EL100">
        <v>0.0791666666666667</v>
      </c>
      <c r="EM100">
        <v>36.10404166666667</v>
      </c>
      <c r="EN100">
        <v>40.890375</v>
      </c>
      <c r="EO100">
        <v>38.84083333333333</v>
      </c>
      <c r="EP100">
        <v>41.913875</v>
      </c>
      <c r="EQ100">
        <v>39.44491666666666</v>
      </c>
      <c r="ER100">
        <v>0</v>
      </c>
      <c r="ES100">
        <v>0</v>
      </c>
      <c r="ET100">
        <v>0</v>
      </c>
      <c r="EU100">
        <v>1761010074.1</v>
      </c>
      <c r="EV100">
        <v>0</v>
      </c>
      <c r="EW100">
        <v>241.4461538461538</v>
      </c>
      <c r="EX100">
        <v>11.30256386668469</v>
      </c>
      <c r="EY100">
        <v>-16.30769220298247</v>
      </c>
      <c r="EZ100">
        <v>-8.015384615384615</v>
      </c>
      <c r="FA100">
        <v>15</v>
      </c>
      <c r="FB100">
        <v>1761009942</v>
      </c>
      <c r="FC100" t="s">
        <v>553</v>
      </c>
      <c r="FD100">
        <v>1761009942</v>
      </c>
      <c r="FE100">
        <v>1761009941</v>
      </c>
      <c r="FF100">
        <v>3</v>
      </c>
      <c r="FG100">
        <v>-0.181</v>
      </c>
      <c r="FH100">
        <v>-0.003</v>
      </c>
      <c r="FI100">
        <v>0.06</v>
      </c>
      <c r="FJ100">
        <v>0.192</v>
      </c>
      <c r="FK100">
        <v>420</v>
      </c>
      <c r="FL100">
        <v>24</v>
      </c>
      <c r="FM100">
        <v>0.47</v>
      </c>
      <c r="FN100">
        <v>0.07000000000000001</v>
      </c>
      <c r="FO100">
        <v>0.4518974</v>
      </c>
      <c r="FP100">
        <v>0.2014524652908058</v>
      </c>
      <c r="FQ100">
        <v>0.04772618952776349</v>
      </c>
      <c r="FR100">
        <v>1</v>
      </c>
      <c r="FS100">
        <v>241.9588235294118</v>
      </c>
      <c r="FT100">
        <v>-3.498854098140971</v>
      </c>
      <c r="FU100">
        <v>6.449036300421347</v>
      </c>
      <c r="FV100">
        <v>0</v>
      </c>
      <c r="FW100">
        <v>-0.0821460775</v>
      </c>
      <c r="FX100">
        <v>-0.03801936923076911</v>
      </c>
      <c r="FY100">
        <v>0.005864865637612148</v>
      </c>
      <c r="FZ100">
        <v>1</v>
      </c>
      <c r="GA100">
        <v>2</v>
      </c>
      <c r="GB100">
        <v>3</v>
      </c>
      <c r="GC100" t="s">
        <v>482</v>
      </c>
      <c r="GD100">
        <v>3.10983</v>
      </c>
      <c r="GE100">
        <v>2.72641</v>
      </c>
      <c r="GF100">
        <v>0.0881241</v>
      </c>
      <c r="GG100">
        <v>0.0881082</v>
      </c>
      <c r="GH100">
        <v>0.106844</v>
      </c>
      <c r="GI100">
        <v>0.108144</v>
      </c>
      <c r="GJ100">
        <v>23910.8</v>
      </c>
      <c r="GK100">
        <v>21724.3</v>
      </c>
      <c r="GL100">
        <v>26781.3</v>
      </c>
      <c r="GM100">
        <v>24032.8</v>
      </c>
      <c r="GN100">
        <v>38222</v>
      </c>
      <c r="GO100">
        <v>31640.1</v>
      </c>
      <c r="GP100">
        <v>46744</v>
      </c>
      <c r="GQ100">
        <v>38018.1</v>
      </c>
      <c r="GR100">
        <v>1.8848</v>
      </c>
      <c r="GS100">
        <v>1.8525</v>
      </c>
      <c r="GT100">
        <v>0.103664</v>
      </c>
      <c r="GU100">
        <v>0</v>
      </c>
      <c r="GV100">
        <v>28.2593</v>
      </c>
      <c r="GW100">
        <v>999.9</v>
      </c>
      <c r="GX100">
        <v>58.2</v>
      </c>
      <c r="GY100">
        <v>30.7</v>
      </c>
      <c r="GZ100">
        <v>28.5342</v>
      </c>
      <c r="HA100">
        <v>61.51</v>
      </c>
      <c r="HB100">
        <v>21.2019</v>
      </c>
      <c r="HC100">
        <v>1</v>
      </c>
      <c r="HD100">
        <v>0.0858384</v>
      </c>
      <c r="HE100">
        <v>-2.61531</v>
      </c>
      <c r="HF100">
        <v>20.3163</v>
      </c>
      <c r="HG100">
        <v>5.22268</v>
      </c>
      <c r="HH100">
        <v>11.98</v>
      </c>
      <c r="HI100">
        <v>4.9656</v>
      </c>
      <c r="HJ100">
        <v>3.276</v>
      </c>
      <c r="HK100">
        <v>9999</v>
      </c>
      <c r="HL100">
        <v>9999</v>
      </c>
      <c r="HM100">
        <v>9999</v>
      </c>
      <c r="HN100">
        <v>999.9</v>
      </c>
      <c r="HO100">
        <v>1.86369</v>
      </c>
      <c r="HP100">
        <v>1.85974</v>
      </c>
      <c r="HQ100">
        <v>1.85806</v>
      </c>
      <c r="HR100">
        <v>1.85944</v>
      </c>
      <c r="HS100">
        <v>1.85959</v>
      </c>
      <c r="HT100">
        <v>1.85807</v>
      </c>
      <c r="HU100">
        <v>1.85715</v>
      </c>
      <c r="HV100">
        <v>1.85211</v>
      </c>
      <c r="HW100">
        <v>0</v>
      </c>
      <c r="HX100">
        <v>0</v>
      </c>
      <c r="HY100">
        <v>0</v>
      </c>
      <c r="HZ100">
        <v>0</v>
      </c>
      <c r="IA100" t="s">
        <v>424</v>
      </c>
      <c r="IB100" t="s">
        <v>425</v>
      </c>
      <c r="IC100" t="s">
        <v>426</v>
      </c>
      <c r="ID100" t="s">
        <v>426</v>
      </c>
      <c r="IE100" t="s">
        <v>426</v>
      </c>
      <c r="IF100" t="s">
        <v>426</v>
      </c>
      <c r="IG100">
        <v>0</v>
      </c>
      <c r="IH100">
        <v>100</v>
      </c>
      <c r="II100">
        <v>100</v>
      </c>
      <c r="IJ100">
        <v>0.062</v>
      </c>
      <c r="IK100">
        <v>0.1927</v>
      </c>
      <c r="IL100">
        <v>-0.7247067883249676</v>
      </c>
      <c r="IM100">
        <v>0.001328113201692861</v>
      </c>
      <c r="IN100">
        <v>1.538283238170363E-06</v>
      </c>
      <c r="IO100">
        <v>-5.795655626708063E-10</v>
      </c>
      <c r="IP100">
        <v>-0.05594745524604438</v>
      </c>
      <c r="IQ100">
        <v>-0.004593102289677449</v>
      </c>
      <c r="IR100">
        <v>0.0008253994458280543</v>
      </c>
      <c r="IS100">
        <v>-7.403632370499484E-06</v>
      </c>
      <c r="IT100">
        <v>2</v>
      </c>
      <c r="IU100">
        <v>1985</v>
      </c>
      <c r="IV100">
        <v>1</v>
      </c>
      <c r="IW100">
        <v>27</v>
      </c>
      <c r="IX100">
        <v>2.2</v>
      </c>
      <c r="IY100">
        <v>2.2</v>
      </c>
      <c r="IZ100">
        <v>1.12549</v>
      </c>
      <c r="JA100">
        <v>2.59644</v>
      </c>
      <c r="JB100">
        <v>1.49658</v>
      </c>
      <c r="JC100">
        <v>2.34497</v>
      </c>
      <c r="JD100">
        <v>1.54907</v>
      </c>
      <c r="JE100">
        <v>2.38525</v>
      </c>
      <c r="JF100">
        <v>33.2887</v>
      </c>
      <c r="JG100">
        <v>15.7169</v>
      </c>
      <c r="JH100">
        <v>18</v>
      </c>
      <c r="JI100">
        <v>483.485</v>
      </c>
      <c r="JJ100">
        <v>491.828</v>
      </c>
      <c r="JK100">
        <v>30.8543</v>
      </c>
      <c r="JL100">
        <v>28.3562</v>
      </c>
      <c r="JM100">
        <v>30.0005</v>
      </c>
      <c r="JN100">
        <v>28.6023</v>
      </c>
      <c r="JO100">
        <v>28.5938</v>
      </c>
      <c r="JP100">
        <v>22.6351</v>
      </c>
      <c r="JQ100">
        <v>22.0465</v>
      </c>
      <c r="JR100">
        <v>63.8423</v>
      </c>
      <c r="JS100">
        <v>30.9601</v>
      </c>
      <c r="JT100">
        <v>420</v>
      </c>
      <c r="JU100">
        <v>23.5646</v>
      </c>
      <c r="JV100">
        <v>102.22</v>
      </c>
      <c r="JW100">
        <v>91.6895</v>
      </c>
    </row>
    <row r="101" spans="1:283">
      <c r="A101">
        <v>83</v>
      </c>
      <c r="B101">
        <v>1761010077</v>
      </c>
      <c r="C101">
        <v>411</v>
      </c>
      <c r="D101" t="s">
        <v>596</v>
      </c>
      <c r="E101" t="s">
        <v>597</v>
      </c>
      <c r="F101">
        <v>5</v>
      </c>
      <c r="G101" t="s">
        <v>552</v>
      </c>
      <c r="H101">
        <v>1761010069</v>
      </c>
      <c r="I101">
        <f>(J101)/1000</f>
        <v>0</v>
      </c>
      <c r="J101">
        <f>1000*DJ101*AH101*(DF101-DG101)/(100*CY101*(1000-AH101*DF101))</f>
        <v>0</v>
      </c>
      <c r="K101">
        <f>DJ101*AH101*(DE101-DD101*(1000-AH101*DG101)/(1000-AH101*DF101))/(100*CY101)</f>
        <v>0</v>
      </c>
      <c r="L101">
        <f>DD101 - IF(AH101&gt;1, K101*CY101*100.0/(AJ101), 0)</f>
        <v>0</v>
      </c>
      <c r="M101">
        <f>((S101-I101/2)*L101-K101)/(S101+I101/2)</f>
        <v>0</v>
      </c>
      <c r="N101">
        <f>M101*(DK101+DL101)/1000.0</f>
        <v>0</v>
      </c>
      <c r="O101">
        <f>(DD101 - IF(AH101&gt;1, K101*CY101*100.0/(AJ101), 0))*(DK101+DL101)/1000.0</f>
        <v>0</v>
      </c>
      <c r="P101">
        <f>2.0/((1/R101-1/Q101)+SIGN(R101)*SQRT((1/R101-1/Q101)*(1/R101-1/Q101) + 4*CZ101/((CZ101+1)*(CZ101+1))*(2*1/R101*1/Q101-1/Q101*1/Q101)))</f>
        <v>0</v>
      </c>
      <c r="Q101">
        <f>IF(LEFT(DA101,1)&lt;&gt;"0",IF(LEFT(DA101,1)="1",3.0,DB101),$D$5+$E$5*(DR101*DK101/($K$5*1000))+$F$5*(DR101*DK101/($K$5*1000))*MAX(MIN(CY101,$J$5),$I$5)*MAX(MIN(CY101,$J$5),$I$5)+$G$5*MAX(MIN(CY101,$J$5),$I$5)*(DR101*DK101/($K$5*1000))+$H$5*(DR101*DK101/($K$5*1000))*(DR101*DK101/($K$5*1000)))</f>
        <v>0</v>
      </c>
      <c r="R101">
        <f>I101*(1000-(1000*0.61365*exp(17.502*V101/(240.97+V101))/(DK101+DL101)+DF101)/2)/(1000*0.61365*exp(17.502*V101/(240.97+V101))/(DK101+DL101)-DF101)</f>
        <v>0</v>
      </c>
      <c r="S101">
        <f>1/((CZ101+1)/(P101/1.6)+1/(Q101/1.37)) + CZ101/((CZ101+1)/(P101/1.6) + CZ101/(Q101/1.37))</f>
        <v>0</v>
      </c>
      <c r="T101">
        <f>(CU101*CX101)</f>
        <v>0</v>
      </c>
      <c r="U101">
        <f>(DM101+(T101+2*0.95*5.67E-8*(((DM101+$B$9)+273)^4-(DM101+273)^4)-44100*I101)/(1.84*29.3*Q101+8*0.95*5.67E-8*(DM101+273)^3))</f>
        <v>0</v>
      </c>
      <c r="V101">
        <f>($C$9*DN101+$D$9*DO101+$E$9*U101)</f>
        <v>0</v>
      </c>
      <c r="W101">
        <f>0.61365*exp(17.502*V101/(240.97+V101))</f>
        <v>0</v>
      </c>
      <c r="X101">
        <f>(Y101/Z101*100)</f>
        <v>0</v>
      </c>
      <c r="Y101">
        <f>DF101*(DK101+DL101)/1000</f>
        <v>0</v>
      </c>
      <c r="Z101">
        <f>0.61365*exp(17.502*DM101/(240.97+DM101))</f>
        <v>0</v>
      </c>
      <c r="AA101">
        <f>(W101-DF101*(DK101+DL101)/1000)</f>
        <v>0</v>
      </c>
      <c r="AB101">
        <f>(-I101*44100)</f>
        <v>0</v>
      </c>
      <c r="AC101">
        <f>2*29.3*Q101*0.92*(DM101-V101)</f>
        <v>0</v>
      </c>
      <c r="AD101">
        <f>2*0.95*5.67E-8*(((DM101+$B$9)+273)^4-(V101+273)^4)</f>
        <v>0</v>
      </c>
      <c r="AE101">
        <f>T101+AD101+AB101+AC101</f>
        <v>0</v>
      </c>
      <c r="AF101">
        <v>0</v>
      </c>
      <c r="AG101">
        <v>0</v>
      </c>
      <c r="AH101">
        <f>IF(AF101*$H$15&gt;=AJ101,1.0,(AJ101/(AJ101-AF101*$H$15)))</f>
        <v>0</v>
      </c>
      <c r="AI101">
        <f>(AH101-1)*100</f>
        <v>0</v>
      </c>
      <c r="AJ101">
        <f>MAX(0,($B$15+$C$15*DR101)/(1+$D$15*DR101)*DK101/(DM101+273)*$E$15)</f>
        <v>0</v>
      </c>
      <c r="AK101" t="s">
        <v>420</v>
      </c>
      <c r="AL101" t="s">
        <v>420</v>
      </c>
      <c r="AM101">
        <v>0</v>
      </c>
      <c r="AN101">
        <v>0</v>
      </c>
      <c r="AO101">
        <f>1-AM101/AN101</f>
        <v>0</v>
      </c>
      <c r="AP101">
        <v>0</v>
      </c>
      <c r="AQ101" t="s">
        <v>420</v>
      </c>
      <c r="AR101" t="s">
        <v>420</v>
      </c>
      <c r="AS101">
        <v>0</v>
      </c>
      <c r="AT101">
        <v>0</v>
      </c>
      <c r="AU101">
        <f>1-AS101/AT101</f>
        <v>0</v>
      </c>
      <c r="AV101">
        <v>0.5</v>
      </c>
      <c r="AW101">
        <f>CV101</f>
        <v>0</v>
      </c>
      <c r="AX101">
        <f>K101</f>
        <v>0</v>
      </c>
      <c r="AY101">
        <f>AU101*AV101*AW101</f>
        <v>0</v>
      </c>
      <c r="AZ101">
        <f>(AX101-AP101)/AW101</f>
        <v>0</v>
      </c>
      <c r="BA101">
        <f>(AN101-AT101)/AT101</f>
        <v>0</v>
      </c>
      <c r="BB101">
        <f>AM101/(AO101+AM101/AT101)</f>
        <v>0</v>
      </c>
      <c r="BC101" t="s">
        <v>420</v>
      </c>
      <c r="BD101">
        <v>0</v>
      </c>
      <c r="BE101">
        <f>IF(BD101&lt;&gt;0, BD101, BB101)</f>
        <v>0</v>
      </c>
      <c r="BF101">
        <f>1-BE101/AT101</f>
        <v>0</v>
      </c>
      <c r="BG101">
        <f>(AT101-AS101)/(AT101-BE101)</f>
        <v>0</v>
      </c>
      <c r="BH101">
        <f>(AN101-AT101)/(AN101-BE101)</f>
        <v>0</v>
      </c>
      <c r="BI101">
        <f>(AT101-AS101)/(AT101-AM101)</f>
        <v>0</v>
      </c>
      <c r="BJ101">
        <f>(AN101-AT101)/(AN101-AM101)</f>
        <v>0</v>
      </c>
      <c r="BK101">
        <f>(BG101*BE101/AS101)</f>
        <v>0</v>
      </c>
      <c r="BL101">
        <f>(1-BK101)</f>
        <v>0</v>
      </c>
      <c r="CU101">
        <f>$B$13*DS101+$C$13*DT101+$F$13*EE101*(1-EH101)</f>
        <v>0</v>
      </c>
      <c r="CV101">
        <f>CU101*CW101</f>
        <v>0</v>
      </c>
      <c r="CW101">
        <f>($B$13*$D$11+$C$13*$D$11+$F$13*((ER101+EJ101)/MAX(ER101+EJ101+ES101, 0.1)*$I$11+ES101/MAX(ER101+EJ101+ES101, 0.1)*$J$11))/($B$13+$C$13+$F$13)</f>
        <v>0</v>
      </c>
      <c r="CX101">
        <f>($B$13*$K$11+$C$13*$K$11+$F$13*((ER101+EJ101)/MAX(ER101+EJ101+ES101, 0.1)*$P$11+ES101/MAX(ER101+EJ101+ES101, 0.1)*$Q$11))/($B$13+$C$13+$F$13)</f>
        <v>0</v>
      </c>
      <c r="CY101">
        <v>2.44</v>
      </c>
      <c r="CZ101">
        <v>0.5</v>
      </c>
      <c r="DA101" t="s">
        <v>421</v>
      </c>
      <c r="DB101">
        <v>2</v>
      </c>
      <c r="DC101">
        <v>1761010069</v>
      </c>
      <c r="DD101">
        <v>420.398375</v>
      </c>
      <c r="DE101">
        <v>419.9350833333334</v>
      </c>
      <c r="DF101">
        <v>23.55035833333333</v>
      </c>
      <c r="DG101">
        <v>23.63317083333333</v>
      </c>
      <c r="DH101">
        <v>420.336</v>
      </c>
      <c r="DI101">
        <v>23.35761666666667</v>
      </c>
      <c r="DJ101">
        <v>499.9867916666667</v>
      </c>
      <c r="DK101">
        <v>90.45899999999999</v>
      </c>
      <c r="DL101">
        <v>0.03486505416666667</v>
      </c>
      <c r="DM101">
        <v>29.8932125</v>
      </c>
      <c r="DN101">
        <v>29.98292083333333</v>
      </c>
      <c r="DO101">
        <v>999.9</v>
      </c>
      <c r="DP101">
        <v>0</v>
      </c>
      <c r="DQ101">
        <v>0</v>
      </c>
      <c r="DR101">
        <v>9999.3225</v>
      </c>
      <c r="DS101">
        <v>0</v>
      </c>
      <c r="DT101">
        <v>0.242856</v>
      </c>
      <c r="DU101">
        <v>0.4631703333333333</v>
      </c>
      <c r="DV101">
        <v>430.5376666666667</v>
      </c>
      <c r="DW101">
        <v>430.0996666666667</v>
      </c>
      <c r="DX101">
        <v>-0.08281994583333334</v>
      </c>
      <c r="DY101">
        <v>419.9350833333334</v>
      </c>
      <c r="DZ101">
        <v>23.63317083333333</v>
      </c>
      <c r="EA101">
        <v>2.1303425</v>
      </c>
      <c r="EB101">
        <v>2.137833333333333</v>
      </c>
      <c r="EC101">
        <v>18.44787916666667</v>
      </c>
      <c r="ED101">
        <v>18.50391666666667</v>
      </c>
      <c r="EE101">
        <v>0.00500078</v>
      </c>
      <c r="EF101">
        <v>0</v>
      </c>
      <c r="EG101">
        <v>0</v>
      </c>
      <c r="EH101">
        <v>0</v>
      </c>
      <c r="EI101">
        <v>241.1291666666667</v>
      </c>
      <c r="EJ101">
        <v>0.00500078</v>
      </c>
      <c r="EK101">
        <v>-7.083333333333333</v>
      </c>
      <c r="EL101">
        <v>0.3458333333333334</v>
      </c>
      <c r="EM101">
        <v>36.11179166666667</v>
      </c>
      <c r="EN101">
        <v>40.906</v>
      </c>
      <c r="EO101">
        <v>38.721</v>
      </c>
      <c r="EP101">
        <v>41.945125</v>
      </c>
      <c r="EQ101">
        <v>39.44233333333333</v>
      </c>
      <c r="ER101">
        <v>0</v>
      </c>
      <c r="ES101">
        <v>0</v>
      </c>
      <c r="ET101">
        <v>0</v>
      </c>
      <c r="EU101">
        <v>1761010075.9</v>
      </c>
      <c r="EV101">
        <v>0</v>
      </c>
      <c r="EW101">
        <v>241.308</v>
      </c>
      <c r="EX101">
        <v>10.69230747744922</v>
      </c>
      <c r="EY101">
        <v>-6.238461622707469</v>
      </c>
      <c r="EZ101">
        <v>-7.503999999999999</v>
      </c>
      <c r="FA101">
        <v>15</v>
      </c>
      <c r="FB101">
        <v>1761009942</v>
      </c>
      <c r="FC101" t="s">
        <v>553</v>
      </c>
      <c r="FD101">
        <v>1761009942</v>
      </c>
      <c r="FE101">
        <v>1761009941</v>
      </c>
      <c r="FF101">
        <v>3</v>
      </c>
      <c r="FG101">
        <v>-0.181</v>
      </c>
      <c r="FH101">
        <v>-0.003</v>
      </c>
      <c r="FI101">
        <v>0.06</v>
      </c>
      <c r="FJ101">
        <v>0.192</v>
      </c>
      <c r="FK101">
        <v>420</v>
      </c>
      <c r="FL101">
        <v>24</v>
      </c>
      <c r="FM101">
        <v>0.47</v>
      </c>
      <c r="FN101">
        <v>0.07000000000000001</v>
      </c>
      <c r="FO101">
        <v>0.457649756097561</v>
      </c>
      <c r="FP101">
        <v>0.1136800348432053</v>
      </c>
      <c r="FQ101">
        <v>0.04406703741102203</v>
      </c>
      <c r="FR101">
        <v>1</v>
      </c>
      <c r="FS101">
        <v>241.3205882352941</v>
      </c>
      <c r="FT101">
        <v>0.6585178514668821</v>
      </c>
      <c r="FU101">
        <v>6.097963951997551</v>
      </c>
      <c r="FV101">
        <v>1</v>
      </c>
      <c r="FW101">
        <v>-0.08281531707317073</v>
      </c>
      <c r="FX101">
        <v>0.007860631358884984</v>
      </c>
      <c r="FY101">
        <v>0.004015170438499008</v>
      </c>
      <c r="FZ101">
        <v>1</v>
      </c>
      <c r="GA101">
        <v>3</v>
      </c>
      <c r="GB101">
        <v>3</v>
      </c>
      <c r="GC101" t="s">
        <v>545</v>
      </c>
      <c r="GD101">
        <v>3.10961</v>
      </c>
      <c r="GE101">
        <v>2.72655</v>
      </c>
      <c r="GF101">
        <v>0.0881243</v>
      </c>
      <c r="GG101">
        <v>0.0881103</v>
      </c>
      <c r="GH101">
        <v>0.106858</v>
      </c>
      <c r="GI101">
        <v>0.108123</v>
      </c>
      <c r="GJ101">
        <v>23910.8</v>
      </c>
      <c r="GK101">
        <v>21724.2</v>
      </c>
      <c r="GL101">
        <v>26781.3</v>
      </c>
      <c r="GM101">
        <v>24032.7</v>
      </c>
      <c r="GN101">
        <v>38221.5</v>
      </c>
      <c r="GO101">
        <v>31640.7</v>
      </c>
      <c r="GP101">
        <v>46744.2</v>
      </c>
      <c r="GQ101">
        <v>38017.9</v>
      </c>
      <c r="GR101">
        <v>1.88445</v>
      </c>
      <c r="GS101">
        <v>1.853</v>
      </c>
      <c r="GT101">
        <v>0.104591</v>
      </c>
      <c r="GU101">
        <v>0</v>
      </c>
      <c r="GV101">
        <v>28.2465</v>
      </c>
      <c r="GW101">
        <v>999.9</v>
      </c>
      <c r="GX101">
        <v>58.2</v>
      </c>
      <c r="GY101">
        <v>30.7</v>
      </c>
      <c r="GZ101">
        <v>28.5327</v>
      </c>
      <c r="HA101">
        <v>61.67</v>
      </c>
      <c r="HB101">
        <v>21.0096</v>
      </c>
      <c r="HC101">
        <v>1</v>
      </c>
      <c r="HD101">
        <v>0.0853582</v>
      </c>
      <c r="HE101">
        <v>-2.41746</v>
      </c>
      <c r="HF101">
        <v>20.3187</v>
      </c>
      <c r="HG101">
        <v>5.22238</v>
      </c>
      <c r="HH101">
        <v>11.98</v>
      </c>
      <c r="HI101">
        <v>4.96545</v>
      </c>
      <c r="HJ101">
        <v>3.276</v>
      </c>
      <c r="HK101">
        <v>9999</v>
      </c>
      <c r="HL101">
        <v>9999</v>
      </c>
      <c r="HM101">
        <v>9999</v>
      </c>
      <c r="HN101">
        <v>999.9</v>
      </c>
      <c r="HO101">
        <v>1.8637</v>
      </c>
      <c r="HP101">
        <v>1.85974</v>
      </c>
      <c r="HQ101">
        <v>1.85806</v>
      </c>
      <c r="HR101">
        <v>1.85944</v>
      </c>
      <c r="HS101">
        <v>1.85959</v>
      </c>
      <c r="HT101">
        <v>1.85807</v>
      </c>
      <c r="HU101">
        <v>1.85715</v>
      </c>
      <c r="HV101">
        <v>1.85211</v>
      </c>
      <c r="HW101">
        <v>0</v>
      </c>
      <c r="HX101">
        <v>0</v>
      </c>
      <c r="HY101">
        <v>0</v>
      </c>
      <c r="HZ101">
        <v>0</v>
      </c>
      <c r="IA101" t="s">
        <v>424</v>
      </c>
      <c r="IB101" t="s">
        <v>425</v>
      </c>
      <c r="IC101" t="s">
        <v>426</v>
      </c>
      <c r="ID101" t="s">
        <v>426</v>
      </c>
      <c r="IE101" t="s">
        <v>426</v>
      </c>
      <c r="IF101" t="s">
        <v>426</v>
      </c>
      <c r="IG101">
        <v>0</v>
      </c>
      <c r="IH101">
        <v>100</v>
      </c>
      <c r="II101">
        <v>100</v>
      </c>
      <c r="IJ101">
        <v>0.062</v>
      </c>
      <c r="IK101">
        <v>0.1928</v>
      </c>
      <c r="IL101">
        <v>-0.7247067883249676</v>
      </c>
      <c r="IM101">
        <v>0.001328113201692861</v>
      </c>
      <c r="IN101">
        <v>1.538283238170363E-06</v>
      </c>
      <c r="IO101">
        <v>-5.795655626708063E-10</v>
      </c>
      <c r="IP101">
        <v>-0.05594745524604438</v>
      </c>
      <c r="IQ101">
        <v>-0.004593102289677449</v>
      </c>
      <c r="IR101">
        <v>0.0008253994458280543</v>
      </c>
      <c r="IS101">
        <v>-7.403632370499484E-06</v>
      </c>
      <c r="IT101">
        <v>2</v>
      </c>
      <c r="IU101">
        <v>1985</v>
      </c>
      <c r="IV101">
        <v>1</v>
      </c>
      <c r="IW101">
        <v>27</v>
      </c>
      <c r="IX101">
        <v>2.2</v>
      </c>
      <c r="IY101">
        <v>2.3</v>
      </c>
      <c r="IZ101">
        <v>1.12549</v>
      </c>
      <c r="JA101">
        <v>2.58301</v>
      </c>
      <c r="JB101">
        <v>1.49658</v>
      </c>
      <c r="JC101">
        <v>2.34497</v>
      </c>
      <c r="JD101">
        <v>1.54907</v>
      </c>
      <c r="JE101">
        <v>2.46338</v>
      </c>
      <c r="JF101">
        <v>33.2887</v>
      </c>
      <c r="JG101">
        <v>15.7344</v>
      </c>
      <c r="JH101">
        <v>18</v>
      </c>
      <c r="JI101">
        <v>483.267</v>
      </c>
      <c r="JJ101">
        <v>492.142</v>
      </c>
      <c r="JK101">
        <v>30.9304</v>
      </c>
      <c r="JL101">
        <v>28.3538</v>
      </c>
      <c r="JM101">
        <v>29.9999</v>
      </c>
      <c r="JN101">
        <v>28.6002</v>
      </c>
      <c r="JO101">
        <v>28.5919</v>
      </c>
      <c r="JP101">
        <v>22.6366</v>
      </c>
      <c r="JQ101">
        <v>22.0465</v>
      </c>
      <c r="JR101">
        <v>63.8423</v>
      </c>
      <c r="JS101">
        <v>30.9601</v>
      </c>
      <c r="JT101">
        <v>420</v>
      </c>
      <c r="JU101">
        <v>23.5484</v>
      </c>
      <c r="JV101">
        <v>102.22</v>
      </c>
      <c r="JW101">
        <v>91.6891</v>
      </c>
    </row>
    <row r="102" spans="1:283">
      <c r="A102">
        <v>84</v>
      </c>
      <c r="B102">
        <v>1761010079</v>
      </c>
      <c r="C102">
        <v>413</v>
      </c>
      <c r="D102" t="s">
        <v>598</v>
      </c>
      <c r="E102" t="s">
        <v>599</v>
      </c>
      <c r="F102">
        <v>5</v>
      </c>
      <c r="G102" t="s">
        <v>552</v>
      </c>
      <c r="H102">
        <v>1761010071</v>
      </c>
      <c r="I102">
        <f>(J102)/1000</f>
        <v>0</v>
      </c>
      <c r="J102">
        <f>1000*DJ102*AH102*(DF102-DG102)/(100*CY102*(1000-AH102*DF102))</f>
        <v>0</v>
      </c>
      <c r="K102">
        <f>DJ102*AH102*(DE102-DD102*(1000-AH102*DG102)/(1000-AH102*DF102))/(100*CY102)</f>
        <v>0</v>
      </c>
      <c r="L102">
        <f>DD102 - IF(AH102&gt;1, K102*CY102*100.0/(AJ102), 0)</f>
        <v>0</v>
      </c>
      <c r="M102">
        <f>((S102-I102/2)*L102-K102)/(S102+I102/2)</f>
        <v>0</v>
      </c>
      <c r="N102">
        <f>M102*(DK102+DL102)/1000.0</f>
        <v>0</v>
      </c>
      <c r="O102">
        <f>(DD102 - IF(AH102&gt;1, K102*CY102*100.0/(AJ102), 0))*(DK102+DL102)/1000.0</f>
        <v>0</v>
      </c>
      <c r="P102">
        <f>2.0/((1/R102-1/Q102)+SIGN(R102)*SQRT((1/R102-1/Q102)*(1/R102-1/Q102) + 4*CZ102/((CZ102+1)*(CZ102+1))*(2*1/R102*1/Q102-1/Q102*1/Q102)))</f>
        <v>0</v>
      </c>
      <c r="Q102">
        <f>IF(LEFT(DA102,1)&lt;&gt;"0",IF(LEFT(DA102,1)="1",3.0,DB102),$D$5+$E$5*(DR102*DK102/($K$5*1000))+$F$5*(DR102*DK102/($K$5*1000))*MAX(MIN(CY102,$J$5),$I$5)*MAX(MIN(CY102,$J$5),$I$5)+$G$5*MAX(MIN(CY102,$J$5),$I$5)*(DR102*DK102/($K$5*1000))+$H$5*(DR102*DK102/($K$5*1000))*(DR102*DK102/($K$5*1000)))</f>
        <v>0</v>
      </c>
      <c r="R102">
        <f>I102*(1000-(1000*0.61365*exp(17.502*V102/(240.97+V102))/(DK102+DL102)+DF102)/2)/(1000*0.61365*exp(17.502*V102/(240.97+V102))/(DK102+DL102)-DF102)</f>
        <v>0</v>
      </c>
      <c r="S102">
        <f>1/((CZ102+1)/(P102/1.6)+1/(Q102/1.37)) + CZ102/((CZ102+1)/(P102/1.6) + CZ102/(Q102/1.37))</f>
        <v>0</v>
      </c>
      <c r="T102">
        <f>(CU102*CX102)</f>
        <v>0</v>
      </c>
      <c r="U102">
        <f>(DM102+(T102+2*0.95*5.67E-8*(((DM102+$B$9)+273)^4-(DM102+273)^4)-44100*I102)/(1.84*29.3*Q102+8*0.95*5.67E-8*(DM102+273)^3))</f>
        <v>0</v>
      </c>
      <c r="V102">
        <f>($C$9*DN102+$D$9*DO102+$E$9*U102)</f>
        <v>0</v>
      </c>
      <c r="W102">
        <f>0.61365*exp(17.502*V102/(240.97+V102))</f>
        <v>0</v>
      </c>
      <c r="X102">
        <f>(Y102/Z102*100)</f>
        <v>0</v>
      </c>
      <c r="Y102">
        <f>DF102*(DK102+DL102)/1000</f>
        <v>0</v>
      </c>
      <c r="Z102">
        <f>0.61365*exp(17.502*DM102/(240.97+DM102))</f>
        <v>0</v>
      </c>
      <c r="AA102">
        <f>(W102-DF102*(DK102+DL102)/1000)</f>
        <v>0</v>
      </c>
      <c r="AB102">
        <f>(-I102*44100)</f>
        <v>0</v>
      </c>
      <c r="AC102">
        <f>2*29.3*Q102*0.92*(DM102-V102)</f>
        <v>0</v>
      </c>
      <c r="AD102">
        <f>2*0.95*5.67E-8*(((DM102+$B$9)+273)^4-(V102+273)^4)</f>
        <v>0</v>
      </c>
      <c r="AE102">
        <f>T102+AD102+AB102+AC102</f>
        <v>0</v>
      </c>
      <c r="AF102">
        <v>0</v>
      </c>
      <c r="AG102">
        <v>0</v>
      </c>
      <c r="AH102">
        <f>IF(AF102*$H$15&gt;=AJ102,1.0,(AJ102/(AJ102-AF102*$H$15)))</f>
        <v>0</v>
      </c>
      <c r="AI102">
        <f>(AH102-1)*100</f>
        <v>0</v>
      </c>
      <c r="AJ102">
        <f>MAX(0,($B$15+$C$15*DR102)/(1+$D$15*DR102)*DK102/(DM102+273)*$E$15)</f>
        <v>0</v>
      </c>
      <c r="AK102" t="s">
        <v>420</v>
      </c>
      <c r="AL102" t="s">
        <v>420</v>
      </c>
      <c r="AM102">
        <v>0</v>
      </c>
      <c r="AN102">
        <v>0</v>
      </c>
      <c r="AO102">
        <f>1-AM102/AN102</f>
        <v>0</v>
      </c>
      <c r="AP102">
        <v>0</v>
      </c>
      <c r="AQ102" t="s">
        <v>420</v>
      </c>
      <c r="AR102" t="s">
        <v>420</v>
      </c>
      <c r="AS102">
        <v>0</v>
      </c>
      <c r="AT102">
        <v>0</v>
      </c>
      <c r="AU102">
        <f>1-AS102/AT102</f>
        <v>0</v>
      </c>
      <c r="AV102">
        <v>0.5</v>
      </c>
      <c r="AW102">
        <f>CV102</f>
        <v>0</v>
      </c>
      <c r="AX102">
        <f>K102</f>
        <v>0</v>
      </c>
      <c r="AY102">
        <f>AU102*AV102*AW102</f>
        <v>0</v>
      </c>
      <c r="AZ102">
        <f>(AX102-AP102)/AW102</f>
        <v>0</v>
      </c>
      <c r="BA102">
        <f>(AN102-AT102)/AT102</f>
        <v>0</v>
      </c>
      <c r="BB102">
        <f>AM102/(AO102+AM102/AT102)</f>
        <v>0</v>
      </c>
      <c r="BC102" t="s">
        <v>420</v>
      </c>
      <c r="BD102">
        <v>0</v>
      </c>
      <c r="BE102">
        <f>IF(BD102&lt;&gt;0, BD102, BB102)</f>
        <v>0</v>
      </c>
      <c r="BF102">
        <f>1-BE102/AT102</f>
        <v>0</v>
      </c>
      <c r="BG102">
        <f>(AT102-AS102)/(AT102-BE102)</f>
        <v>0</v>
      </c>
      <c r="BH102">
        <f>(AN102-AT102)/(AN102-BE102)</f>
        <v>0</v>
      </c>
      <c r="BI102">
        <f>(AT102-AS102)/(AT102-AM102)</f>
        <v>0</v>
      </c>
      <c r="BJ102">
        <f>(AN102-AT102)/(AN102-AM102)</f>
        <v>0</v>
      </c>
      <c r="BK102">
        <f>(BG102*BE102/AS102)</f>
        <v>0</v>
      </c>
      <c r="BL102">
        <f>(1-BK102)</f>
        <v>0</v>
      </c>
      <c r="CU102">
        <f>$B$13*DS102+$C$13*DT102+$F$13*EE102*(1-EH102)</f>
        <v>0</v>
      </c>
      <c r="CV102">
        <f>CU102*CW102</f>
        <v>0</v>
      </c>
      <c r="CW102">
        <f>($B$13*$D$11+$C$13*$D$11+$F$13*((ER102+EJ102)/MAX(ER102+EJ102+ES102, 0.1)*$I$11+ES102/MAX(ER102+EJ102+ES102, 0.1)*$J$11))/($B$13+$C$13+$F$13)</f>
        <v>0</v>
      </c>
      <c r="CX102">
        <f>($B$13*$K$11+$C$13*$K$11+$F$13*((ER102+EJ102)/MAX(ER102+EJ102+ES102, 0.1)*$P$11+ES102/MAX(ER102+EJ102+ES102, 0.1)*$Q$11))/($B$13+$C$13+$F$13)</f>
        <v>0</v>
      </c>
      <c r="CY102">
        <v>2.44</v>
      </c>
      <c r="CZ102">
        <v>0.5</v>
      </c>
      <c r="DA102" t="s">
        <v>421</v>
      </c>
      <c r="DB102">
        <v>2</v>
      </c>
      <c r="DC102">
        <v>1761010071</v>
      </c>
      <c r="DD102">
        <v>420.3998333333333</v>
      </c>
      <c r="DE102">
        <v>419.9302500000001</v>
      </c>
      <c r="DF102">
        <v>23.55019583333333</v>
      </c>
      <c r="DG102">
        <v>23.63015</v>
      </c>
      <c r="DH102">
        <v>420.3374583333334</v>
      </c>
      <c r="DI102">
        <v>23.35745833333334</v>
      </c>
      <c r="DJ102">
        <v>499.9815416666667</v>
      </c>
      <c r="DK102">
        <v>90.45924166666664</v>
      </c>
      <c r="DL102">
        <v>0.0348988</v>
      </c>
      <c r="DM102">
        <v>29.88588333333334</v>
      </c>
      <c r="DN102">
        <v>29.97337083333333</v>
      </c>
      <c r="DO102">
        <v>999.9</v>
      </c>
      <c r="DP102">
        <v>0</v>
      </c>
      <c r="DQ102">
        <v>0</v>
      </c>
      <c r="DR102">
        <v>9998.099166666667</v>
      </c>
      <c r="DS102">
        <v>0</v>
      </c>
      <c r="DT102">
        <v>0.242856</v>
      </c>
      <c r="DU102">
        <v>0.469543375</v>
      </c>
      <c r="DV102">
        <v>430.539125</v>
      </c>
      <c r="DW102">
        <v>430.0933333333333</v>
      </c>
      <c r="DX102">
        <v>-0.07996162916666667</v>
      </c>
      <c r="DY102">
        <v>419.9302500000001</v>
      </c>
      <c r="DZ102">
        <v>23.63015</v>
      </c>
      <c r="EA102">
        <v>2.130333333333333</v>
      </c>
      <c r="EB102">
        <v>2.13756625</v>
      </c>
      <c r="EC102">
        <v>18.4478125</v>
      </c>
      <c r="ED102">
        <v>18.50192083333333</v>
      </c>
      <c r="EE102">
        <v>0.00500078</v>
      </c>
      <c r="EF102">
        <v>0</v>
      </c>
      <c r="EG102">
        <v>0</v>
      </c>
      <c r="EH102">
        <v>0</v>
      </c>
      <c r="EI102">
        <v>241.7791666666667</v>
      </c>
      <c r="EJ102">
        <v>0.00500078</v>
      </c>
      <c r="EK102">
        <v>-7.779166666666666</v>
      </c>
      <c r="EL102">
        <v>0.5208333333333335</v>
      </c>
      <c r="EM102">
        <v>36.114375</v>
      </c>
      <c r="EN102">
        <v>40.90858333333333</v>
      </c>
      <c r="EO102">
        <v>38.62466666666666</v>
      </c>
      <c r="EP102">
        <v>41.95033333333333</v>
      </c>
      <c r="EQ102">
        <v>39.450125</v>
      </c>
      <c r="ER102">
        <v>0</v>
      </c>
      <c r="ES102">
        <v>0</v>
      </c>
      <c r="ET102">
        <v>0</v>
      </c>
      <c r="EU102">
        <v>1761010077.7</v>
      </c>
      <c r="EV102">
        <v>0</v>
      </c>
      <c r="EW102">
        <v>241.4038461538462</v>
      </c>
      <c r="EX102">
        <v>-15.55213708030911</v>
      </c>
      <c r="EY102">
        <v>2.540171053284908</v>
      </c>
      <c r="EZ102">
        <v>-7.980769230769231</v>
      </c>
      <c r="FA102">
        <v>15</v>
      </c>
      <c r="FB102">
        <v>1761009942</v>
      </c>
      <c r="FC102" t="s">
        <v>553</v>
      </c>
      <c r="FD102">
        <v>1761009942</v>
      </c>
      <c r="FE102">
        <v>1761009941</v>
      </c>
      <c r="FF102">
        <v>3</v>
      </c>
      <c r="FG102">
        <v>-0.181</v>
      </c>
      <c r="FH102">
        <v>-0.003</v>
      </c>
      <c r="FI102">
        <v>0.06</v>
      </c>
      <c r="FJ102">
        <v>0.192</v>
      </c>
      <c r="FK102">
        <v>420</v>
      </c>
      <c r="FL102">
        <v>24</v>
      </c>
      <c r="FM102">
        <v>0.47</v>
      </c>
      <c r="FN102">
        <v>0.07000000000000001</v>
      </c>
      <c r="FO102">
        <v>0.4587699750000001</v>
      </c>
      <c r="FP102">
        <v>0.04608341088180163</v>
      </c>
      <c r="FQ102">
        <v>0.04333533982933993</v>
      </c>
      <c r="FR102">
        <v>1</v>
      </c>
      <c r="FS102">
        <v>241.4470588235294</v>
      </c>
      <c r="FT102">
        <v>-5.457601335386247</v>
      </c>
      <c r="FU102">
        <v>6.731411673206954</v>
      </c>
      <c r="FV102">
        <v>0</v>
      </c>
      <c r="FW102">
        <v>-0.08186856250000001</v>
      </c>
      <c r="FX102">
        <v>0.04196054971857421</v>
      </c>
      <c r="FY102">
        <v>0.006329692425769498</v>
      </c>
      <c r="FZ102">
        <v>1</v>
      </c>
      <c r="GA102">
        <v>2</v>
      </c>
      <c r="GB102">
        <v>3</v>
      </c>
      <c r="GC102" t="s">
        <v>482</v>
      </c>
      <c r="GD102">
        <v>3.10955</v>
      </c>
      <c r="GE102">
        <v>2.72678</v>
      </c>
      <c r="GF102">
        <v>0.08813070000000001</v>
      </c>
      <c r="GG102">
        <v>0.0881188</v>
      </c>
      <c r="GH102">
        <v>0.106866</v>
      </c>
      <c r="GI102">
        <v>0.108097</v>
      </c>
      <c r="GJ102">
        <v>23910.8</v>
      </c>
      <c r="GK102">
        <v>21724</v>
      </c>
      <c r="GL102">
        <v>26781.5</v>
      </c>
      <c r="GM102">
        <v>24032.8</v>
      </c>
      <c r="GN102">
        <v>38221.4</v>
      </c>
      <c r="GO102">
        <v>31641.5</v>
      </c>
      <c r="GP102">
        <v>46744.5</v>
      </c>
      <c r="GQ102">
        <v>38017.7</v>
      </c>
      <c r="GR102">
        <v>1.8848</v>
      </c>
      <c r="GS102">
        <v>1.85312</v>
      </c>
      <c r="GT102">
        <v>0.105444</v>
      </c>
      <c r="GU102">
        <v>0</v>
      </c>
      <c r="GV102">
        <v>28.2333</v>
      </c>
      <c r="GW102">
        <v>999.9</v>
      </c>
      <c r="GX102">
        <v>58.2</v>
      </c>
      <c r="GY102">
        <v>30.7</v>
      </c>
      <c r="GZ102">
        <v>28.5305</v>
      </c>
      <c r="HA102">
        <v>61.74</v>
      </c>
      <c r="HB102">
        <v>21.2941</v>
      </c>
      <c r="HC102">
        <v>1</v>
      </c>
      <c r="HD102">
        <v>0.08527949999999999</v>
      </c>
      <c r="HE102">
        <v>-2.28057</v>
      </c>
      <c r="HF102">
        <v>20.3199</v>
      </c>
      <c r="HG102">
        <v>5.22223</v>
      </c>
      <c r="HH102">
        <v>11.98</v>
      </c>
      <c r="HI102">
        <v>4.9654</v>
      </c>
      <c r="HJ102">
        <v>3.276</v>
      </c>
      <c r="HK102">
        <v>9999</v>
      </c>
      <c r="HL102">
        <v>9999</v>
      </c>
      <c r="HM102">
        <v>9999</v>
      </c>
      <c r="HN102">
        <v>999.9</v>
      </c>
      <c r="HO102">
        <v>1.86371</v>
      </c>
      <c r="HP102">
        <v>1.85974</v>
      </c>
      <c r="HQ102">
        <v>1.85806</v>
      </c>
      <c r="HR102">
        <v>1.85944</v>
      </c>
      <c r="HS102">
        <v>1.85959</v>
      </c>
      <c r="HT102">
        <v>1.85807</v>
      </c>
      <c r="HU102">
        <v>1.85715</v>
      </c>
      <c r="HV102">
        <v>1.85211</v>
      </c>
      <c r="HW102">
        <v>0</v>
      </c>
      <c r="HX102">
        <v>0</v>
      </c>
      <c r="HY102">
        <v>0</v>
      </c>
      <c r="HZ102">
        <v>0</v>
      </c>
      <c r="IA102" t="s">
        <v>424</v>
      </c>
      <c r="IB102" t="s">
        <v>425</v>
      </c>
      <c r="IC102" t="s">
        <v>426</v>
      </c>
      <c r="ID102" t="s">
        <v>426</v>
      </c>
      <c r="IE102" t="s">
        <v>426</v>
      </c>
      <c r="IF102" t="s">
        <v>426</v>
      </c>
      <c r="IG102">
        <v>0</v>
      </c>
      <c r="IH102">
        <v>100</v>
      </c>
      <c r="II102">
        <v>100</v>
      </c>
      <c r="IJ102">
        <v>0.063</v>
      </c>
      <c r="IK102">
        <v>0.1929</v>
      </c>
      <c r="IL102">
        <v>-0.7247067883249676</v>
      </c>
      <c r="IM102">
        <v>0.001328113201692861</v>
      </c>
      <c r="IN102">
        <v>1.538283238170363E-06</v>
      </c>
      <c r="IO102">
        <v>-5.795655626708063E-10</v>
      </c>
      <c r="IP102">
        <v>-0.05594745524604438</v>
      </c>
      <c r="IQ102">
        <v>-0.004593102289677449</v>
      </c>
      <c r="IR102">
        <v>0.0008253994458280543</v>
      </c>
      <c r="IS102">
        <v>-7.403632370499484E-06</v>
      </c>
      <c r="IT102">
        <v>2</v>
      </c>
      <c r="IU102">
        <v>1985</v>
      </c>
      <c r="IV102">
        <v>1</v>
      </c>
      <c r="IW102">
        <v>27</v>
      </c>
      <c r="IX102">
        <v>2.3</v>
      </c>
      <c r="IY102">
        <v>2.3</v>
      </c>
      <c r="IZ102">
        <v>1.12549</v>
      </c>
      <c r="JA102">
        <v>2.59399</v>
      </c>
      <c r="JB102">
        <v>1.49658</v>
      </c>
      <c r="JC102">
        <v>2.34497</v>
      </c>
      <c r="JD102">
        <v>1.54907</v>
      </c>
      <c r="JE102">
        <v>2.35229</v>
      </c>
      <c r="JF102">
        <v>33.2887</v>
      </c>
      <c r="JG102">
        <v>15.7169</v>
      </c>
      <c r="JH102">
        <v>18</v>
      </c>
      <c r="JI102">
        <v>483.457</v>
      </c>
      <c r="JJ102">
        <v>492.203</v>
      </c>
      <c r="JK102">
        <v>30.9701</v>
      </c>
      <c r="JL102">
        <v>28.3513</v>
      </c>
      <c r="JM102">
        <v>29.9998</v>
      </c>
      <c r="JN102">
        <v>28.5984</v>
      </c>
      <c r="JO102">
        <v>28.5895</v>
      </c>
      <c r="JP102">
        <v>22.6351</v>
      </c>
      <c r="JQ102">
        <v>22.0465</v>
      </c>
      <c r="JR102">
        <v>63.8423</v>
      </c>
      <c r="JS102">
        <v>30.9943</v>
      </c>
      <c r="JT102">
        <v>420</v>
      </c>
      <c r="JU102">
        <v>23.5383</v>
      </c>
      <c r="JV102">
        <v>102.221</v>
      </c>
      <c r="JW102">
        <v>91.6889</v>
      </c>
    </row>
    <row r="103" spans="1:283">
      <c r="A103">
        <v>85</v>
      </c>
      <c r="B103">
        <v>1761010081</v>
      </c>
      <c r="C103">
        <v>415</v>
      </c>
      <c r="D103" t="s">
        <v>600</v>
      </c>
      <c r="E103" t="s">
        <v>601</v>
      </c>
      <c r="F103">
        <v>5</v>
      </c>
      <c r="G103" t="s">
        <v>552</v>
      </c>
      <c r="H103">
        <v>1761010073</v>
      </c>
      <c r="I103">
        <f>(J103)/1000</f>
        <v>0</v>
      </c>
      <c r="J103">
        <f>1000*DJ103*AH103*(DF103-DG103)/(100*CY103*(1000-AH103*DF103))</f>
        <v>0</v>
      </c>
      <c r="K103">
        <f>DJ103*AH103*(DE103-DD103*(1000-AH103*DG103)/(1000-AH103*DF103))/(100*CY103)</f>
        <v>0</v>
      </c>
      <c r="L103">
        <f>DD103 - IF(AH103&gt;1, K103*CY103*100.0/(AJ103), 0)</f>
        <v>0</v>
      </c>
      <c r="M103">
        <f>((S103-I103/2)*L103-K103)/(S103+I103/2)</f>
        <v>0</v>
      </c>
      <c r="N103">
        <f>M103*(DK103+DL103)/1000.0</f>
        <v>0</v>
      </c>
      <c r="O103">
        <f>(DD103 - IF(AH103&gt;1, K103*CY103*100.0/(AJ103), 0))*(DK103+DL103)/1000.0</f>
        <v>0</v>
      </c>
      <c r="P103">
        <f>2.0/((1/R103-1/Q103)+SIGN(R103)*SQRT((1/R103-1/Q103)*(1/R103-1/Q103) + 4*CZ103/((CZ103+1)*(CZ103+1))*(2*1/R103*1/Q103-1/Q103*1/Q103)))</f>
        <v>0</v>
      </c>
      <c r="Q103">
        <f>IF(LEFT(DA103,1)&lt;&gt;"0",IF(LEFT(DA103,1)="1",3.0,DB103),$D$5+$E$5*(DR103*DK103/($K$5*1000))+$F$5*(DR103*DK103/($K$5*1000))*MAX(MIN(CY103,$J$5),$I$5)*MAX(MIN(CY103,$J$5),$I$5)+$G$5*MAX(MIN(CY103,$J$5),$I$5)*(DR103*DK103/($K$5*1000))+$H$5*(DR103*DK103/($K$5*1000))*(DR103*DK103/($K$5*1000)))</f>
        <v>0</v>
      </c>
      <c r="R103">
        <f>I103*(1000-(1000*0.61365*exp(17.502*V103/(240.97+V103))/(DK103+DL103)+DF103)/2)/(1000*0.61365*exp(17.502*V103/(240.97+V103))/(DK103+DL103)-DF103)</f>
        <v>0</v>
      </c>
      <c r="S103">
        <f>1/((CZ103+1)/(P103/1.6)+1/(Q103/1.37)) + CZ103/((CZ103+1)/(P103/1.6) + CZ103/(Q103/1.37))</f>
        <v>0</v>
      </c>
      <c r="T103">
        <f>(CU103*CX103)</f>
        <v>0</v>
      </c>
      <c r="U103">
        <f>(DM103+(T103+2*0.95*5.67E-8*(((DM103+$B$9)+273)^4-(DM103+273)^4)-44100*I103)/(1.84*29.3*Q103+8*0.95*5.67E-8*(DM103+273)^3))</f>
        <v>0</v>
      </c>
      <c r="V103">
        <f>($C$9*DN103+$D$9*DO103+$E$9*U103)</f>
        <v>0</v>
      </c>
      <c r="W103">
        <f>0.61365*exp(17.502*V103/(240.97+V103))</f>
        <v>0</v>
      </c>
      <c r="X103">
        <f>(Y103/Z103*100)</f>
        <v>0</v>
      </c>
      <c r="Y103">
        <f>DF103*(DK103+DL103)/1000</f>
        <v>0</v>
      </c>
      <c r="Z103">
        <f>0.61365*exp(17.502*DM103/(240.97+DM103))</f>
        <v>0</v>
      </c>
      <c r="AA103">
        <f>(W103-DF103*(DK103+DL103)/1000)</f>
        <v>0</v>
      </c>
      <c r="AB103">
        <f>(-I103*44100)</f>
        <v>0</v>
      </c>
      <c r="AC103">
        <f>2*29.3*Q103*0.92*(DM103-V103)</f>
        <v>0</v>
      </c>
      <c r="AD103">
        <f>2*0.95*5.67E-8*(((DM103+$B$9)+273)^4-(V103+273)^4)</f>
        <v>0</v>
      </c>
      <c r="AE103">
        <f>T103+AD103+AB103+AC103</f>
        <v>0</v>
      </c>
      <c r="AF103">
        <v>0</v>
      </c>
      <c r="AG103">
        <v>0</v>
      </c>
      <c r="AH103">
        <f>IF(AF103*$H$15&gt;=AJ103,1.0,(AJ103/(AJ103-AF103*$H$15)))</f>
        <v>0</v>
      </c>
      <c r="AI103">
        <f>(AH103-1)*100</f>
        <v>0</v>
      </c>
      <c r="AJ103">
        <f>MAX(0,($B$15+$C$15*DR103)/(1+$D$15*DR103)*DK103/(DM103+273)*$E$15)</f>
        <v>0</v>
      </c>
      <c r="AK103" t="s">
        <v>420</v>
      </c>
      <c r="AL103" t="s">
        <v>420</v>
      </c>
      <c r="AM103">
        <v>0</v>
      </c>
      <c r="AN103">
        <v>0</v>
      </c>
      <c r="AO103">
        <f>1-AM103/AN103</f>
        <v>0</v>
      </c>
      <c r="AP103">
        <v>0</v>
      </c>
      <c r="AQ103" t="s">
        <v>420</v>
      </c>
      <c r="AR103" t="s">
        <v>420</v>
      </c>
      <c r="AS103">
        <v>0</v>
      </c>
      <c r="AT103">
        <v>0</v>
      </c>
      <c r="AU103">
        <f>1-AS103/AT103</f>
        <v>0</v>
      </c>
      <c r="AV103">
        <v>0.5</v>
      </c>
      <c r="AW103">
        <f>CV103</f>
        <v>0</v>
      </c>
      <c r="AX103">
        <f>K103</f>
        <v>0</v>
      </c>
      <c r="AY103">
        <f>AU103*AV103*AW103</f>
        <v>0</v>
      </c>
      <c r="AZ103">
        <f>(AX103-AP103)/AW103</f>
        <v>0</v>
      </c>
      <c r="BA103">
        <f>(AN103-AT103)/AT103</f>
        <v>0</v>
      </c>
      <c r="BB103">
        <f>AM103/(AO103+AM103/AT103)</f>
        <v>0</v>
      </c>
      <c r="BC103" t="s">
        <v>420</v>
      </c>
      <c r="BD103">
        <v>0</v>
      </c>
      <c r="BE103">
        <f>IF(BD103&lt;&gt;0, BD103, BB103)</f>
        <v>0</v>
      </c>
      <c r="BF103">
        <f>1-BE103/AT103</f>
        <v>0</v>
      </c>
      <c r="BG103">
        <f>(AT103-AS103)/(AT103-BE103)</f>
        <v>0</v>
      </c>
      <c r="BH103">
        <f>(AN103-AT103)/(AN103-BE103)</f>
        <v>0</v>
      </c>
      <c r="BI103">
        <f>(AT103-AS103)/(AT103-AM103)</f>
        <v>0</v>
      </c>
      <c r="BJ103">
        <f>(AN103-AT103)/(AN103-AM103)</f>
        <v>0</v>
      </c>
      <c r="BK103">
        <f>(BG103*BE103/AS103)</f>
        <v>0</v>
      </c>
      <c r="BL103">
        <f>(1-BK103)</f>
        <v>0</v>
      </c>
      <c r="CU103">
        <f>$B$13*DS103+$C$13*DT103+$F$13*EE103*(1-EH103)</f>
        <v>0</v>
      </c>
      <c r="CV103">
        <f>CU103*CW103</f>
        <v>0</v>
      </c>
      <c r="CW103">
        <f>($B$13*$D$11+$C$13*$D$11+$F$13*((ER103+EJ103)/MAX(ER103+EJ103+ES103, 0.1)*$I$11+ES103/MAX(ER103+EJ103+ES103, 0.1)*$J$11))/($B$13+$C$13+$F$13)</f>
        <v>0</v>
      </c>
      <c r="CX103">
        <f>($B$13*$K$11+$C$13*$K$11+$F$13*((ER103+EJ103)/MAX(ER103+EJ103+ES103, 0.1)*$P$11+ES103/MAX(ER103+EJ103+ES103, 0.1)*$Q$11))/($B$13+$C$13+$F$13)</f>
        <v>0</v>
      </c>
      <c r="CY103">
        <v>2.44</v>
      </c>
      <c r="CZ103">
        <v>0.5</v>
      </c>
      <c r="DA103" t="s">
        <v>421</v>
      </c>
      <c r="DB103">
        <v>2</v>
      </c>
      <c r="DC103">
        <v>1761010073</v>
      </c>
      <c r="DD103">
        <v>420.4072916666667</v>
      </c>
      <c r="DE103">
        <v>419.9413333333334</v>
      </c>
      <c r="DF103">
        <v>23.55020416666666</v>
      </c>
      <c r="DG103">
        <v>23.62640416666667</v>
      </c>
      <c r="DH103">
        <v>420.3449166666667</v>
      </c>
      <c r="DI103">
        <v>23.35746666666667</v>
      </c>
      <c r="DJ103">
        <v>499.9752083333333</v>
      </c>
      <c r="DK103">
        <v>90.45946666666667</v>
      </c>
      <c r="DL103">
        <v>0.0349251</v>
      </c>
      <c r="DM103">
        <v>29.88015416666667</v>
      </c>
      <c r="DN103">
        <v>29.9651375</v>
      </c>
      <c r="DO103">
        <v>999.9</v>
      </c>
      <c r="DP103">
        <v>0</v>
      </c>
      <c r="DQ103">
        <v>0</v>
      </c>
      <c r="DR103">
        <v>10000.41958333333</v>
      </c>
      <c r="DS103">
        <v>0</v>
      </c>
      <c r="DT103">
        <v>0.242856</v>
      </c>
      <c r="DU103">
        <v>0.4659639583333333</v>
      </c>
      <c r="DV103">
        <v>430.54675</v>
      </c>
      <c r="DW103">
        <v>430.103</v>
      </c>
      <c r="DX103">
        <v>-0.076208125</v>
      </c>
      <c r="DY103">
        <v>419.9413333333334</v>
      </c>
      <c r="DZ103">
        <v>23.62640416666667</v>
      </c>
      <c r="EA103">
        <v>2.130339583333333</v>
      </c>
      <c r="EB103">
        <v>2.137232916666667</v>
      </c>
      <c r="EC103">
        <v>18.44785833333333</v>
      </c>
      <c r="ED103">
        <v>18.499425</v>
      </c>
      <c r="EE103">
        <v>0.00500078</v>
      </c>
      <c r="EF103">
        <v>0</v>
      </c>
      <c r="EG103">
        <v>0</v>
      </c>
      <c r="EH103">
        <v>0</v>
      </c>
      <c r="EI103">
        <v>241.4375</v>
      </c>
      <c r="EJ103">
        <v>0.00500078</v>
      </c>
      <c r="EK103">
        <v>-8.058333333333332</v>
      </c>
      <c r="EL103">
        <v>0.5541666666666668</v>
      </c>
      <c r="EM103">
        <v>36.12225</v>
      </c>
      <c r="EN103">
        <v>40.89554166666667</v>
      </c>
      <c r="EO103">
        <v>38.593375</v>
      </c>
      <c r="EP103">
        <v>41.94508333333334</v>
      </c>
      <c r="EQ103">
        <v>39.44758333333333</v>
      </c>
      <c r="ER103">
        <v>0</v>
      </c>
      <c r="ES103">
        <v>0</v>
      </c>
      <c r="ET103">
        <v>0</v>
      </c>
      <c r="EU103">
        <v>1761010080.1</v>
      </c>
      <c r="EV103">
        <v>0</v>
      </c>
      <c r="EW103">
        <v>241.3692307692308</v>
      </c>
      <c r="EX103">
        <v>-7.815384620067594</v>
      </c>
      <c r="EY103">
        <v>5.172649453769483</v>
      </c>
      <c r="EZ103">
        <v>-7.988461538461538</v>
      </c>
      <c r="FA103">
        <v>15</v>
      </c>
      <c r="FB103">
        <v>1761009942</v>
      </c>
      <c r="FC103" t="s">
        <v>553</v>
      </c>
      <c r="FD103">
        <v>1761009942</v>
      </c>
      <c r="FE103">
        <v>1761009941</v>
      </c>
      <c r="FF103">
        <v>3</v>
      </c>
      <c r="FG103">
        <v>-0.181</v>
      </c>
      <c r="FH103">
        <v>-0.003</v>
      </c>
      <c r="FI103">
        <v>0.06</v>
      </c>
      <c r="FJ103">
        <v>0.192</v>
      </c>
      <c r="FK103">
        <v>420</v>
      </c>
      <c r="FL103">
        <v>24</v>
      </c>
      <c r="FM103">
        <v>0.47</v>
      </c>
      <c r="FN103">
        <v>0.07000000000000001</v>
      </c>
      <c r="FO103">
        <v>0.4566099268292683</v>
      </c>
      <c r="FP103">
        <v>-0.005215170731707473</v>
      </c>
      <c r="FQ103">
        <v>0.04315388480174701</v>
      </c>
      <c r="FR103">
        <v>1</v>
      </c>
      <c r="FS103">
        <v>240.6970588235294</v>
      </c>
      <c r="FT103">
        <v>2.391138219349946</v>
      </c>
      <c r="FU103">
        <v>6.863907534604366</v>
      </c>
      <c r="FV103">
        <v>0</v>
      </c>
      <c r="FW103">
        <v>-0.0783257</v>
      </c>
      <c r="FX103">
        <v>0.08386446689895477</v>
      </c>
      <c r="FY103">
        <v>0.01061359419835322</v>
      </c>
      <c r="FZ103">
        <v>1</v>
      </c>
      <c r="GA103">
        <v>2</v>
      </c>
      <c r="GB103">
        <v>3</v>
      </c>
      <c r="GC103" t="s">
        <v>482</v>
      </c>
      <c r="GD103">
        <v>3.10966</v>
      </c>
      <c r="GE103">
        <v>2.72694</v>
      </c>
      <c r="GF103">
        <v>0.08813699999999999</v>
      </c>
      <c r="GG103">
        <v>0.0881314</v>
      </c>
      <c r="GH103">
        <v>0.106857</v>
      </c>
      <c r="GI103">
        <v>0.108077</v>
      </c>
      <c r="GJ103">
        <v>23910.9</v>
      </c>
      <c r="GK103">
        <v>21724</v>
      </c>
      <c r="GL103">
        <v>26781.8</v>
      </c>
      <c r="GM103">
        <v>24033</v>
      </c>
      <c r="GN103">
        <v>38221.9</v>
      </c>
      <c r="GO103">
        <v>31642.1</v>
      </c>
      <c r="GP103">
        <v>46744.7</v>
      </c>
      <c r="GQ103">
        <v>38017.7</v>
      </c>
      <c r="GR103">
        <v>1.88495</v>
      </c>
      <c r="GS103">
        <v>1.853</v>
      </c>
      <c r="GT103">
        <v>0.105843</v>
      </c>
      <c r="GU103">
        <v>0</v>
      </c>
      <c r="GV103">
        <v>28.22</v>
      </c>
      <c r="GW103">
        <v>999.9</v>
      </c>
      <c r="GX103">
        <v>58.2</v>
      </c>
      <c r="GY103">
        <v>30.7</v>
      </c>
      <c r="GZ103">
        <v>28.532</v>
      </c>
      <c r="HA103">
        <v>61.54</v>
      </c>
      <c r="HB103">
        <v>21.0056</v>
      </c>
      <c r="HC103">
        <v>1</v>
      </c>
      <c r="HD103">
        <v>0.0850152</v>
      </c>
      <c r="HE103">
        <v>-2.21846</v>
      </c>
      <c r="HF103">
        <v>20.3209</v>
      </c>
      <c r="HG103">
        <v>5.22253</v>
      </c>
      <c r="HH103">
        <v>11.98</v>
      </c>
      <c r="HI103">
        <v>4.96565</v>
      </c>
      <c r="HJ103">
        <v>3.276</v>
      </c>
      <c r="HK103">
        <v>9999</v>
      </c>
      <c r="HL103">
        <v>9999</v>
      </c>
      <c r="HM103">
        <v>9999</v>
      </c>
      <c r="HN103">
        <v>999.9</v>
      </c>
      <c r="HO103">
        <v>1.8637</v>
      </c>
      <c r="HP103">
        <v>1.85974</v>
      </c>
      <c r="HQ103">
        <v>1.85806</v>
      </c>
      <c r="HR103">
        <v>1.85944</v>
      </c>
      <c r="HS103">
        <v>1.85959</v>
      </c>
      <c r="HT103">
        <v>1.85808</v>
      </c>
      <c r="HU103">
        <v>1.85715</v>
      </c>
      <c r="HV103">
        <v>1.85211</v>
      </c>
      <c r="HW103">
        <v>0</v>
      </c>
      <c r="HX103">
        <v>0</v>
      </c>
      <c r="HY103">
        <v>0</v>
      </c>
      <c r="HZ103">
        <v>0</v>
      </c>
      <c r="IA103" t="s">
        <v>424</v>
      </c>
      <c r="IB103" t="s">
        <v>425</v>
      </c>
      <c r="IC103" t="s">
        <v>426</v>
      </c>
      <c r="ID103" t="s">
        <v>426</v>
      </c>
      <c r="IE103" t="s">
        <v>426</v>
      </c>
      <c r="IF103" t="s">
        <v>426</v>
      </c>
      <c r="IG103">
        <v>0</v>
      </c>
      <c r="IH103">
        <v>100</v>
      </c>
      <c r="II103">
        <v>100</v>
      </c>
      <c r="IJ103">
        <v>0.062</v>
      </c>
      <c r="IK103">
        <v>0.1928</v>
      </c>
      <c r="IL103">
        <v>-0.7247067883249676</v>
      </c>
      <c r="IM103">
        <v>0.001328113201692861</v>
      </c>
      <c r="IN103">
        <v>1.538283238170363E-06</v>
      </c>
      <c r="IO103">
        <v>-5.795655626708063E-10</v>
      </c>
      <c r="IP103">
        <v>-0.05594745524604438</v>
      </c>
      <c r="IQ103">
        <v>-0.004593102289677449</v>
      </c>
      <c r="IR103">
        <v>0.0008253994458280543</v>
      </c>
      <c r="IS103">
        <v>-7.403632370499484E-06</v>
      </c>
      <c r="IT103">
        <v>2</v>
      </c>
      <c r="IU103">
        <v>1985</v>
      </c>
      <c r="IV103">
        <v>1</v>
      </c>
      <c r="IW103">
        <v>27</v>
      </c>
      <c r="IX103">
        <v>2.3</v>
      </c>
      <c r="IY103">
        <v>2.3</v>
      </c>
      <c r="IZ103">
        <v>1.12549</v>
      </c>
      <c r="JA103">
        <v>2.59033</v>
      </c>
      <c r="JB103">
        <v>1.49658</v>
      </c>
      <c r="JC103">
        <v>2.34497</v>
      </c>
      <c r="JD103">
        <v>1.54907</v>
      </c>
      <c r="JE103">
        <v>2.34741</v>
      </c>
      <c r="JF103">
        <v>33.2887</v>
      </c>
      <c r="JG103">
        <v>15.7169</v>
      </c>
      <c r="JH103">
        <v>18</v>
      </c>
      <c r="JI103">
        <v>483.53</v>
      </c>
      <c r="JJ103">
        <v>492.101</v>
      </c>
      <c r="JK103">
        <v>30.995</v>
      </c>
      <c r="JL103">
        <v>28.3489</v>
      </c>
      <c r="JM103">
        <v>29.9998</v>
      </c>
      <c r="JN103">
        <v>28.5966</v>
      </c>
      <c r="JO103">
        <v>28.5872</v>
      </c>
      <c r="JP103">
        <v>22.6345</v>
      </c>
      <c r="JQ103">
        <v>22.0465</v>
      </c>
      <c r="JR103">
        <v>63.8423</v>
      </c>
      <c r="JS103">
        <v>30.9943</v>
      </c>
      <c r="JT103">
        <v>420</v>
      </c>
      <c r="JU103">
        <v>23.5333</v>
      </c>
      <c r="JV103">
        <v>102.221</v>
      </c>
      <c r="JW103">
        <v>91.6892</v>
      </c>
    </row>
    <row r="104" spans="1:283">
      <c r="A104">
        <v>86</v>
      </c>
      <c r="B104">
        <v>1761010083</v>
      </c>
      <c r="C104">
        <v>417</v>
      </c>
      <c r="D104" t="s">
        <v>602</v>
      </c>
      <c r="E104" t="s">
        <v>603</v>
      </c>
      <c r="F104">
        <v>5</v>
      </c>
      <c r="G104" t="s">
        <v>552</v>
      </c>
      <c r="H104">
        <v>1761010075</v>
      </c>
      <c r="I104">
        <f>(J104)/1000</f>
        <v>0</v>
      </c>
      <c r="J104">
        <f>1000*DJ104*AH104*(DF104-DG104)/(100*CY104*(1000-AH104*DF104))</f>
        <v>0</v>
      </c>
      <c r="K104">
        <f>DJ104*AH104*(DE104-DD104*(1000-AH104*DG104)/(1000-AH104*DF104))/(100*CY104)</f>
        <v>0</v>
      </c>
      <c r="L104">
        <f>DD104 - IF(AH104&gt;1, K104*CY104*100.0/(AJ104), 0)</f>
        <v>0</v>
      </c>
      <c r="M104">
        <f>((S104-I104/2)*L104-K104)/(S104+I104/2)</f>
        <v>0</v>
      </c>
      <c r="N104">
        <f>M104*(DK104+DL104)/1000.0</f>
        <v>0</v>
      </c>
      <c r="O104">
        <f>(DD104 - IF(AH104&gt;1, K104*CY104*100.0/(AJ104), 0))*(DK104+DL104)/1000.0</f>
        <v>0</v>
      </c>
      <c r="P104">
        <f>2.0/((1/R104-1/Q104)+SIGN(R104)*SQRT((1/R104-1/Q104)*(1/R104-1/Q104) + 4*CZ104/((CZ104+1)*(CZ104+1))*(2*1/R104*1/Q104-1/Q104*1/Q104)))</f>
        <v>0</v>
      </c>
      <c r="Q104">
        <f>IF(LEFT(DA104,1)&lt;&gt;"0",IF(LEFT(DA104,1)="1",3.0,DB104),$D$5+$E$5*(DR104*DK104/($K$5*1000))+$F$5*(DR104*DK104/($K$5*1000))*MAX(MIN(CY104,$J$5),$I$5)*MAX(MIN(CY104,$J$5),$I$5)+$G$5*MAX(MIN(CY104,$J$5),$I$5)*(DR104*DK104/($K$5*1000))+$H$5*(DR104*DK104/($K$5*1000))*(DR104*DK104/($K$5*1000)))</f>
        <v>0</v>
      </c>
      <c r="R104">
        <f>I104*(1000-(1000*0.61365*exp(17.502*V104/(240.97+V104))/(DK104+DL104)+DF104)/2)/(1000*0.61365*exp(17.502*V104/(240.97+V104))/(DK104+DL104)-DF104)</f>
        <v>0</v>
      </c>
      <c r="S104">
        <f>1/((CZ104+1)/(P104/1.6)+1/(Q104/1.37)) + CZ104/((CZ104+1)/(P104/1.6) + CZ104/(Q104/1.37))</f>
        <v>0</v>
      </c>
      <c r="T104">
        <f>(CU104*CX104)</f>
        <v>0</v>
      </c>
      <c r="U104">
        <f>(DM104+(T104+2*0.95*5.67E-8*(((DM104+$B$9)+273)^4-(DM104+273)^4)-44100*I104)/(1.84*29.3*Q104+8*0.95*5.67E-8*(DM104+273)^3))</f>
        <v>0</v>
      </c>
      <c r="V104">
        <f>($C$9*DN104+$D$9*DO104+$E$9*U104)</f>
        <v>0</v>
      </c>
      <c r="W104">
        <f>0.61365*exp(17.502*V104/(240.97+V104))</f>
        <v>0</v>
      </c>
      <c r="X104">
        <f>(Y104/Z104*100)</f>
        <v>0</v>
      </c>
      <c r="Y104">
        <f>DF104*(DK104+DL104)/1000</f>
        <v>0</v>
      </c>
      <c r="Z104">
        <f>0.61365*exp(17.502*DM104/(240.97+DM104))</f>
        <v>0</v>
      </c>
      <c r="AA104">
        <f>(W104-DF104*(DK104+DL104)/1000)</f>
        <v>0</v>
      </c>
      <c r="AB104">
        <f>(-I104*44100)</f>
        <v>0</v>
      </c>
      <c r="AC104">
        <f>2*29.3*Q104*0.92*(DM104-V104)</f>
        <v>0</v>
      </c>
      <c r="AD104">
        <f>2*0.95*5.67E-8*(((DM104+$B$9)+273)^4-(V104+273)^4)</f>
        <v>0</v>
      </c>
      <c r="AE104">
        <f>T104+AD104+AB104+AC104</f>
        <v>0</v>
      </c>
      <c r="AF104">
        <v>0</v>
      </c>
      <c r="AG104">
        <v>0</v>
      </c>
      <c r="AH104">
        <f>IF(AF104*$H$15&gt;=AJ104,1.0,(AJ104/(AJ104-AF104*$H$15)))</f>
        <v>0</v>
      </c>
      <c r="AI104">
        <f>(AH104-1)*100</f>
        <v>0</v>
      </c>
      <c r="AJ104">
        <f>MAX(0,($B$15+$C$15*DR104)/(1+$D$15*DR104)*DK104/(DM104+273)*$E$15)</f>
        <v>0</v>
      </c>
      <c r="AK104" t="s">
        <v>420</v>
      </c>
      <c r="AL104" t="s">
        <v>420</v>
      </c>
      <c r="AM104">
        <v>0</v>
      </c>
      <c r="AN104">
        <v>0</v>
      </c>
      <c r="AO104">
        <f>1-AM104/AN104</f>
        <v>0</v>
      </c>
      <c r="AP104">
        <v>0</v>
      </c>
      <c r="AQ104" t="s">
        <v>420</v>
      </c>
      <c r="AR104" t="s">
        <v>420</v>
      </c>
      <c r="AS104">
        <v>0</v>
      </c>
      <c r="AT104">
        <v>0</v>
      </c>
      <c r="AU104">
        <f>1-AS104/AT104</f>
        <v>0</v>
      </c>
      <c r="AV104">
        <v>0.5</v>
      </c>
      <c r="AW104">
        <f>CV104</f>
        <v>0</v>
      </c>
      <c r="AX104">
        <f>K104</f>
        <v>0</v>
      </c>
      <c r="AY104">
        <f>AU104*AV104*AW104</f>
        <v>0</v>
      </c>
      <c r="AZ104">
        <f>(AX104-AP104)/AW104</f>
        <v>0</v>
      </c>
      <c r="BA104">
        <f>(AN104-AT104)/AT104</f>
        <v>0</v>
      </c>
      <c r="BB104">
        <f>AM104/(AO104+AM104/AT104)</f>
        <v>0</v>
      </c>
      <c r="BC104" t="s">
        <v>420</v>
      </c>
      <c r="BD104">
        <v>0</v>
      </c>
      <c r="BE104">
        <f>IF(BD104&lt;&gt;0, BD104, BB104)</f>
        <v>0</v>
      </c>
      <c r="BF104">
        <f>1-BE104/AT104</f>
        <v>0</v>
      </c>
      <c r="BG104">
        <f>(AT104-AS104)/(AT104-BE104)</f>
        <v>0</v>
      </c>
      <c r="BH104">
        <f>(AN104-AT104)/(AN104-BE104)</f>
        <v>0</v>
      </c>
      <c r="BI104">
        <f>(AT104-AS104)/(AT104-AM104)</f>
        <v>0</v>
      </c>
      <c r="BJ104">
        <f>(AN104-AT104)/(AN104-AM104)</f>
        <v>0</v>
      </c>
      <c r="BK104">
        <f>(BG104*BE104/AS104)</f>
        <v>0</v>
      </c>
      <c r="BL104">
        <f>(1-BK104)</f>
        <v>0</v>
      </c>
      <c r="CU104">
        <f>$B$13*DS104+$C$13*DT104+$F$13*EE104*(1-EH104)</f>
        <v>0</v>
      </c>
      <c r="CV104">
        <f>CU104*CW104</f>
        <v>0</v>
      </c>
      <c r="CW104">
        <f>($B$13*$D$11+$C$13*$D$11+$F$13*((ER104+EJ104)/MAX(ER104+EJ104+ES104, 0.1)*$I$11+ES104/MAX(ER104+EJ104+ES104, 0.1)*$J$11))/($B$13+$C$13+$F$13)</f>
        <v>0</v>
      </c>
      <c r="CX104">
        <f>($B$13*$K$11+$C$13*$K$11+$F$13*((ER104+EJ104)/MAX(ER104+EJ104+ES104, 0.1)*$P$11+ES104/MAX(ER104+EJ104+ES104, 0.1)*$Q$11))/($B$13+$C$13+$F$13)</f>
        <v>0</v>
      </c>
      <c r="CY104">
        <v>2.44</v>
      </c>
      <c r="CZ104">
        <v>0.5</v>
      </c>
      <c r="DA104" t="s">
        <v>421</v>
      </c>
      <c r="DB104">
        <v>2</v>
      </c>
      <c r="DC104">
        <v>1761010075</v>
      </c>
      <c r="DD104">
        <v>420.4141666666667</v>
      </c>
      <c r="DE104">
        <v>419.9555</v>
      </c>
      <c r="DF104">
        <v>23.549725</v>
      </c>
      <c r="DG104">
        <v>23.62227083333334</v>
      </c>
      <c r="DH104">
        <v>420.3517916666667</v>
      </c>
      <c r="DI104">
        <v>23.35699166666667</v>
      </c>
      <c r="DJ104">
        <v>499.992375</v>
      </c>
      <c r="DK104">
        <v>90.45958333333333</v>
      </c>
      <c r="DL104">
        <v>0.03495434166666667</v>
      </c>
      <c r="DM104">
        <v>29.87559583333334</v>
      </c>
      <c r="DN104">
        <v>29.95836666666667</v>
      </c>
      <c r="DO104">
        <v>999.9</v>
      </c>
      <c r="DP104">
        <v>0</v>
      </c>
      <c r="DQ104">
        <v>0</v>
      </c>
      <c r="DR104">
        <v>10000.39458333333</v>
      </c>
      <c r="DS104">
        <v>0</v>
      </c>
      <c r="DT104">
        <v>0.242856</v>
      </c>
      <c r="DU104">
        <v>0.4587045833333334</v>
      </c>
      <c r="DV104">
        <v>430.5535833333333</v>
      </c>
      <c r="DW104">
        <v>430.115625</v>
      </c>
      <c r="DX104">
        <v>-0.0725522125</v>
      </c>
      <c r="DY104">
        <v>419.9555</v>
      </c>
      <c r="DZ104">
        <v>23.62227083333334</v>
      </c>
      <c r="EA104">
        <v>2.130298333333334</v>
      </c>
      <c r="EB104">
        <v>2.136861666666666</v>
      </c>
      <c r="EC104">
        <v>18.44755</v>
      </c>
      <c r="ED104">
        <v>18.49665</v>
      </c>
      <c r="EE104">
        <v>0.00500078</v>
      </c>
      <c r="EF104">
        <v>0</v>
      </c>
      <c r="EG104">
        <v>0</v>
      </c>
      <c r="EH104">
        <v>0</v>
      </c>
      <c r="EI104">
        <v>240.9791666666667</v>
      </c>
      <c r="EJ104">
        <v>0.00500078</v>
      </c>
      <c r="EK104">
        <v>-7.325</v>
      </c>
      <c r="EL104">
        <v>0.4916666666666667</v>
      </c>
      <c r="EM104">
        <v>36.1275</v>
      </c>
      <c r="EN104">
        <v>40.87204166666667</v>
      </c>
      <c r="EO104">
        <v>38.49179166666666</v>
      </c>
      <c r="EP104">
        <v>41.91904166666666</v>
      </c>
      <c r="EQ104">
        <v>39.432</v>
      </c>
      <c r="ER104">
        <v>0</v>
      </c>
      <c r="ES104">
        <v>0</v>
      </c>
      <c r="ET104">
        <v>0</v>
      </c>
      <c r="EU104">
        <v>1761010081.9</v>
      </c>
      <c r="EV104">
        <v>0</v>
      </c>
      <c r="EW104">
        <v>240.372</v>
      </c>
      <c r="EX104">
        <v>-9.423076950516043</v>
      </c>
      <c r="EY104">
        <v>18.40769230461212</v>
      </c>
      <c r="EZ104">
        <v>-7.388</v>
      </c>
      <c r="FA104">
        <v>15</v>
      </c>
      <c r="FB104">
        <v>1761009942</v>
      </c>
      <c r="FC104" t="s">
        <v>553</v>
      </c>
      <c r="FD104">
        <v>1761009942</v>
      </c>
      <c r="FE104">
        <v>1761009941</v>
      </c>
      <c r="FF104">
        <v>3</v>
      </c>
      <c r="FG104">
        <v>-0.181</v>
      </c>
      <c r="FH104">
        <v>-0.003</v>
      </c>
      <c r="FI104">
        <v>0.06</v>
      </c>
      <c r="FJ104">
        <v>0.192</v>
      </c>
      <c r="FK104">
        <v>420</v>
      </c>
      <c r="FL104">
        <v>24</v>
      </c>
      <c r="FM104">
        <v>0.47</v>
      </c>
      <c r="FN104">
        <v>0.07000000000000001</v>
      </c>
      <c r="FO104">
        <v>0.460909225</v>
      </c>
      <c r="FP104">
        <v>-0.1654264277673555</v>
      </c>
      <c r="FQ104">
        <v>0.03942305334603569</v>
      </c>
      <c r="FR104">
        <v>1</v>
      </c>
      <c r="FS104">
        <v>241.064705882353</v>
      </c>
      <c r="FT104">
        <v>3.077158059271289</v>
      </c>
      <c r="FU104">
        <v>6.89184865291391</v>
      </c>
      <c r="FV104">
        <v>0</v>
      </c>
      <c r="FW104">
        <v>-0.07587276499999999</v>
      </c>
      <c r="FX104">
        <v>0.109277441651032</v>
      </c>
      <c r="FY104">
        <v>0.01231751806559564</v>
      </c>
      <c r="FZ104">
        <v>0</v>
      </c>
      <c r="GA104">
        <v>1</v>
      </c>
      <c r="GB104">
        <v>3</v>
      </c>
      <c r="GC104" t="s">
        <v>459</v>
      </c>
      <c r="GD104">
        <v>3.10982</v>
      </c>
      <c r="GE104">
        <v>2.72673</v>
      </c>
      <c r="GF104">
        <v>0.0881411</v>
      </c>
      <c r="GG104">
        <v>0.0881116</v>
      </c>
      <c r="GH104">
        <v>0.106841</v>
      </c>
      <c r="GI104">
        <v>0.108069</v>
      </c>
      <c r="GJ104">
        <v>23910.9</v>
      </c>
      <c r="GK104">
        <v>21724.4</v>
      </c>
      <c r="GL104">
        <v>26781.9</v>
      </c>
      <c r="GM104">
        <v>24033</v>
      </c>
      <c r="GN104">
        <v>38222.7</v>
      </c>
      <c r="GO104">
        <v>31642.4</v>
      </c>
      <c r="GP104">
        <v>46744.8</v>
      </c>
      <c r="GQ104">
        <v>38017.7</v>
      </c>
      <c r="GR104">
        <v>1.88505</v>
      </c>
      <c r="GS104">
        <v>1.85273</v>
      </c>
      <c r="GT104">
        <v>0.106253</v>
      </c>
      <c r="GU104">
        <v>0</v>
      </c>
      <c r="GV104">
        <v>28.2067</v>
      </c>
      <c r="GW104">
        <v>999.9</v>
      </c>
      <c r="GX104">
        <v>58.2</v>
      </c>
      <c r="GY104">
        <v>30.7</v>
      </c>
      <c r="GZ104">
        <v>28.533</v>
      </c>
      <c r="HA104">
        <v>60.89</v>
      </c>
      <c r="HB104">
        <v>21.1619</v>
      </c>
      <c r="HC104">
        <v>1</v>
      </c>
      <c r="HD104">
        <v>0.08476119999999999</v>
      </c>
      <c r="HE104">
        <v>-2.1701</v>
      </c>
      <c r="HF104">
        <v>20.3216</v>
      </c>
      <c r="HG104">
        <v>5.22253</v>
      </c>
      <c r="HH104">
        <v>11.98</v>
      </c>
      <c r="HI104">
        <v>4.96555</v>
      </c>
      <c r="HJ104">
        <v>3.27598</v>
      </c>
      <c r="HK104">
        <v>9999</v>
      </c>
      <c r="HL104">
        <v>9999</v>
      </c>
      <c r="HM104">
        <v>9999</v>
      </c>
      <c r="HN104">
        <v>999.9</v>
      </c>
      <c r="HO104">
        <v>1.86371</v>
      </c>
      <c r="HP104">
        <v>1.85975</v>
      </c>
      <c r="HQ104">
        <v>1.85806</v>
      </c>
      <c r="HR104">
        <v>1.85944</v>
      </c>
      <c r="HS104">
        <v>1.85959</v>
      </c>
      <c r="HT104">
        <v>1.85808</v>
      </c>
      <c r="HU104">
        <v>1.85715</v>
      </c>
      <c r="HV104">
        <v>1.85211</v>
      </c>
      <c r="HW104">
        <v>0</v>
      </c>
      <c r="HX104">
        <v>0</v>
      </c>
      <c r="HY104">
        <v>0</v>
      </c>
      <c r="HZ104">
        <v>0</v>
      </c>
      <c r="IA104" t="s">
        <v>424</v>
      </c>
      <c r="IB104" t="s">
        <v>425</v>
      </c>
      <c r="IC104" t="s">
        <v>426</v>
      </c>
      <c r="ID104" t="s">
        <v>426</v>
      </c>
      <c r="IE104" t="s">
        <v>426</v>
      </c>
      <c r="IF104" t="s">
        <v>426</v>
      </c>
      <c r="IG104">
        <v>0</v>
      </c>
      <c r="IH104">
        <v>100</v>
      </c>
      <c r="II104">
        <v>100</v>
      </c>
      <c r="IJ104">
        <v>0.063</v>
      </c>
      <c r="IK104">
        <v>0.1927</v>
      </c>
      <c r="IL104">
        <v>-0.7247067883249676</v>
      </c>
      <c r="IM104">
        <v>0.001328113201692861</v>
      </c>
      <c r="IN104">
        <v>1.538283238170363E-06</v>
      </c>
      <c r="IO104">
        <v>-5.795655626708063E-10</v>
      </c>
      <c r="IP104">
        <v>-0.05594745524604438</v>
      </c>
      <c r="IQ104">
        <v>-0.004593102289677449</v>
      </c>
      <c r="IR104">
        <v>0.0008253994458280543</v>
      </c>
      <c r="IS104">
        <v>-7.403632370499484E-06</v>
      </c>
      <c r="IT104">
        <v>2</v>
      </c>
      <c r="IU104">
        <v>1985</v>
      </c>
      <c r="IV104">
        <v>1</v>
      </c>
      <c r="IW104">
        <v>27</v>
      </c>
      <c r="IX104">
        <v>2.4</v>
      </c>
      <c r="IY104">
        <v>2.4</v>
      </c>
      <c r="IZ104">
        <v>1.12549</v>
      </c>
      <c r="JA104">
        <v>2.58423</v>
      </c>
      <c r="JB104">
        <v>1.49658</v>
      </c>
      <c r="JC104">
        <v>2.34497</v>
      </c>
      <c r="JD104">
        <v>1.54907</v>
      </c>
      <c r="JE104">
        <v>2.40723</v>
      </c>
      <c r="JF104">
        <v>33.2887</v>
      </c>
      <c r="JG104">
        <v>15.7256</v>
      </c>
      <c r="JH104">
        <v>18</v>
      </c>
      <c r="JI104">
        <v>483.569</v>
      </c>
      <c r="JJ104">
        <v>491.905</v>
      </c>
      <c r="JK104">
        <v>31.015</v>
      </c>
      <c r="JL104">
        <v>28.3465</v>
      </c>
      <c r="JM104">
        <v>29.9999</v>
      </c>
      <c r="JN104">
        <v>28.5942</v>
      </c>
      <c r="JO104">
        <v>28.5854</v>
      </c>
      <c r="JP104">
        <v>22.6388</v>
      </c>
      <c r="JQ104">
        <v>22.0465</v>
      </c>
      <c r="JR104">
        <v>63.8423</v>
      </c>
      <c r="JS104">
        <v>30.9943</v>
      </c>
      <c r="JT104">
        <v>420</v>
      </c>
      <c r="JU104">
        <v>23.5236</v>
      </c>
      <c r="JV104">
        <v>102.221</v>
      </c>
      <c r="JW104">
        <v>91.6892</v>
      </c>
    </row>
    <row r="105" spans="1:283">
      <c r="A105">
        <v>87</v>
      </c>
      <c r="B105">
        <v>1761010085</v>
      </c>
      <c r="C105">
        <v>419</v>
      </c>
      <c r="D105" t="s">
        <v>604</v>
      </c>
      <c r="E105" t="s">
        <v>605</v>
      </c>
      <c r="F105">
        <v>5</v>
      </c>
      <c r="G105" t="s">
        <v>552</v>
      </c>
      <c r="H105">
        <v>1761010077</v>
      </c>
      <c r="I105">
        <f>(J105)/1000</f>
        <v>0</v>
      </c>
      <c r="J105">
        <f>1000*DJ105*AH105*(DF105-DG105)/(100*CY105*(1000-AH105*DF105))</f>
        <v>0</v>
      </c>
      <c r="K105">
        <f>DJ105*AH105*(DE105-DD105*(1000-AH105*DG105)/(1000-AH105*DF105))/(100*CY105)</f>
        <v>0</v>
      </c>
      <c r="L105">
        <f>DD105 - IF(AH105&gt;1, K105*CY105*100.0/(AJ105), 0)</f>
        <v>0</v>
      </c>
      <c r="M105">
        <f>((S105-I105/2)*L105-K105)/(S105+I105/2)</f>
        <v>0</v>
      </c>
      <c r="N105">
        <f>M105*(DK105+DL105)/1000.0</f>
        <v>0</v>
      </c>
      <c r="O105">
        <f>(DD105 - IF(AH105&gt;1, K105*CY105*100.0/(AJ105), 0))*(DK105+DL105)/1000.0</f>
        <v>0</v>
      </c>
      <c r="P105">
        <f>2.0/((1/R105-1/Q105)+SIGN(R105)*SQRT((1/R105-1/Q105)*(1/R105-1/Q105) + 4*CZ105/((CZ105+1)*(CZ105+1))*(2*1/R105*1/Q105-1/Q105*1/Q105)))</f>
        <v>0</v>
      </c>
      <c r="Q105">
        <f>IF(LEFT(DA105,1)&lt;&gt;"0",IF(LEFT(DA105,1)="1",3.0,DB105),$D$5+$E$5*(DR105*DK105/($K$5*1000))+$F$5*(DR105*DK105/($K$5*1000))*MAX(MIN(CY105,$J$5),$I$5)*MAX(MIN(CY105,$J$5),$I$5)+$G$5*MAX(MIN(CY105,$J$5),$I$5)*(DR105*DK105/($K$5*1000))+$H$5*(DR105*DK105/($K$5*1000))*(DR105*DK105/($K$5*1000)))</f>
        <v>0</v>
      </c>
      <c r="R105">
        <f>I105*(1000-(1000*0.61365*exp(17.502*V105/(240.97+V105))/(DK105+DL105)+DF105)/2)/(1000*0.61365*exp(17.502*V105/(240.97+V105))/(DK105+DL105)-DF105)</f>
        <v>0</v>
      </c>
      <c r="S105">
        <f>1/((CZ105+1)/(P105/1.6)+1/(Q105/1.37)) + CZ105/((CZ105+1)/(P105/1.6) + CZ105/(Q105/1.37))</f>
        <v>0</v>
      </c>
      <c r="T105">
        <f>(CU105*CX105)</f>
        <v>0</v>
      </c>
      <c r="U105">
        <f>(DM105+(T105+2*0.95*5.67E-8*(((DM105+$B$9)+273)^4-(DM105+273)^4)-44100*I105)/(1.84*29.3*Q105+8*0.95*5.67E-8*(DM105+273)^3))</f>
        <v>0</v>
      </c>
      <c r="V105">
        <f>($C$9*DN105+$D$9*DO105+$E$9*U105)</f>
        <v>0</v>
      </c>
      <c r="W105">
        <f>0.61365*exp(17.502*V105/(240.97+V105))</f>
        <v>0</v>
      </c>
      <c r="X105">
        <f>(Y105/Z105*100)</f>
        <v>0</v>
      </c>
      <c r="Y105">
        <f>DF105*(DK105+DL105)/1000</f>
        <v>0</v>
      </c>
      <c r="Z105">
        <f>0.61365*exp(17.502*DM105/(240.97+DM105))</f>
        <v>0</v>
      </c>
      <c r="AA105">
        <f>(W105-DF105*(DK105+DL105)/1000)</f>
        <v>0</v>
      </c>
      <c r="AB105">
        <f>(-I105*44100)</f>
        <v>0</v>
      </c>
      <c r="AC105">
        <f>2*29.3*Q105*0.92*(DM105-V105)</f>
        <v>0</v>
      </c>
      <c r="AD105">
        <f>2*0.95*5.67E-8*(((DM105+$B$9)+273)^4-(V105+273)^4)</f>
        <v>0</v>
      </c>
      <c r="AE105">
        <f>T105+AD105+AB105+AC105</f>
        <v>0</v>
      </c>
      <c r="AF105">
        <v>0</v>
      </c>
      <c r="AG105">
        <v>0</v>
      </c>
      <c r="AH105">
        <f>IF(AF105*$H$15&gt;=AJ105,1.0,(AJ105/(AJ105-AF105*$H$15)))</f>
        <v>0</v>
      </c>
      <c r="AI105">
        <f>(AH105-1)*100</f>
        <v>0</v>
      </c>
      <c r="AJ105">
        <f>MAX(0,($B$15+$C$15*DR105)/(1+$D$15*DR105)*DK105/(DM105+273)*$E$15)</f>
        <v>0</v>
      </c>
      <c r="AK105" t="s">
        <v>420</v>
      </c>
      <c r="AL105" t="s">
        <v>420</v>
      </c>
      <c r="AM105">
        <v>0</v>
      </c>
      <c r="AN105">
        <v>0</v>
      </c>
      <c r="AO105">
        <f>1-AM105/AN105</f>
        <v>0</v>
      </c>
      <c r="AP105">
        <v>0</v>
      </c>
      <c r="AQ105" t="s">
        <v>420</v>
      </c>
      <c r="AR105" t="s">
        <v>420</v>
      </c>
      <c r="AS105">
        <v>0</v>
      </c>
      <c r="AT105">
        <v>0</v>
      </c>
      <c r="AU105">
        <f>1-AS105/AT105</f>
        <v>0</v>
      </c>
      <c r="AV105">
        <v>0.5</v>
      </c>
      <c r="AW105">
        <f>CV105</f>
        <v>0</v>
      </c>
      <c r="AX105">
        <f>K105</f>
        <v>0</v>
      </c>
      <c r="AY105">
        <f>AU105*AV105*AW105</f>
        <v>0</v>
      </c>
      <c r="AZ105">
        <f>(AX105-AP105)/AW105</f>
        <v>0</v>
      </c>
      <c r="BA105">
        <f>(AN105-AT105)/AT105</f>
        <v>0</v>
      </c>
      <c r="BB105">
        <f>AM105/(AO105+AM105/AT105)</f>
        <v>0</v>
      </c>
      <c r="BC105" t="s">
        <v>420</v>
      </c>
      <c r="BD105">
        <v>0</v>
      </c>
      <c r="BE105">
        <f>IF(BD105&lt;&gt;0, BD105, BB105)</f>
        <v>0</v>
      </c>
      <c r="BF105">
        <f>1-BE105/AT105</f>
        <v>0</v>
      </c>
      <c r="BG105">
        <f>(AT105-AS105)/(AT105-BE105)</f>
        <v>0</v>
      </c>
      <c r="BH105">
        <f>(AN105-AT105)/(AN105-BE105)</f>
        <v>0</v>
      </c>
      <c r="BI105">
        <f>(AT105-AS105)/(AT105-AM105)</f>
        <v>0</v>
      </c>
      <c r="BJ105">
        <f>(AN105-AT105)/(AN105-AM105)</f>
        <v>0</v>
      </c>
      <c r="BK105">
        <f>(BG105*BE105/AS105)</f>
        <v>0</v>
      </c>
      <c r="BL105">
        <f>(1-BK105)</f>
        <v>0</v>
      </c>
      <c r="CU105">
        <f>$B$13*DS105+$C$13*DT105+$F$13*EE105*(1-EH105)</f>
        <v>0</v>
      </c>
      <c r="CV105">
        <f>CU105*CW105</f>
        <v>0</v>
      </c>
      <c r="CW105">
        <f>($B$13*$D$11+$C$13*$D$11+$F$13*((ER105+EJ105)/MAX(ER105+EJ105+ES105, 0.1)*$I$11+ES105/MAX(ER105+EJ105+ES105, 0.1)*$J$11))/($B$13+$C$13+$F$13)</f>
        <v>0</v>
      </c>
      <c r="CX105">
        <f>($B$13*$K$11+$C$13*$K$11+$F$13*((ER105+EJ105)/MAX(ER105+EJ105+ES105, 0.1)*$P$11+ES105/MAX(ER105+EJ105+ES105, 0.1)*$Q$11))/($B$13+$C$13+$F$13)</f>
        <v>0</v>
      </c>
      <c r="CY105">
        <v>2.44</v>
      </c>
      <c r="CZ105">
        <v>0.5</v>
      </c>
      <c r="DA105" t="s">
        <v>421</v>
      </c>
      <c r="DB105">
        <v>2</v>
      </c>
      <c r="DC105">
        <v>1761010077</v>
      </c>
      <c r="DD105">
        <v>420.4219583333334</v>
      </c>
      <c r="DE105">
        <v>419.9574166666666</v>
      </c>
      <c r="DF105">
        <v>23.54915833333333</v>
      </c>
      <c r="DG105">
        <v>23.61794583333333</v>
      </c>
      <c r="DH105">
        <v>420.3595</v>
      </c>
      <c r="DI105">
        <v>23.3564375</v>
      </c>
      <c r="DJ105">
        <v>500.0235</v>
      </c>
      <c r="DK105">
        <v>90.45960000000001</v>
      </c>
      <c r="DL105">
        <v>0.0349463</v>
      </c>
      <c r="DM105">
        <v>29.8724625</v>
      </c>
      <c r="DN105">
        <v>29.95261666666667</v>
      </c>
      <c r="DO105">
        <v>999.9</v>
      </c>
      <c r="DP105">
        <v>0</v>
      </c>
      <c r="DQ105">
        <v>0</v>
      </c>
      <c r="DR105">
        <v>10001.30583333333</v>
      </c>
      <c r="DS105">
        <v>0</v>
      </c>
      <c r="DT105">
        <v>0.242856</v>
      </c>
      <c r="DU105">
        <v>0.4645626666666667</v>
      </c>
      <c r="DV105">
        <v>430.56125</v>
      </c>
      <c r="DW105">
        <v>430.1156666666666</v>
      </c>
      <c r="DX105">
        <v>-0.06879115833333334</v>
      </c>
      <c r="DY105">
        <v>419.9574166666666</v>
      </c>
      <c r="DZ105">
        <v>23.61794583333333</v>
      </c>
      <c r="EA105">
        <v>2.130247083333333</v>
      </c>
      <c r="EB105">
        <v>2.136470416666667</v>
      </c>
      <c r="EC105">
        <v>18.44716666666666</v>
      </c>
      <c r="ED105">
        <v>18.49372916666666</v>
      </c>
      <c r="EE105">
        <v>0.00500078</v>
      </c>
      <c r="EF105">
        <v>0</v>
      </c>
      <c r="EG105">
        <v>0</v>
      </c>
      <c r="EH105">
        <v>0</v>
      </c>
      <c r="EI105">
        <v>240.4875</v>
      </c>
      <c r="EJ105">
        <v>0.00500078</v>
      </c>
      <c r="EK105">
        <v>-7.254166666666666</v>
      </c>
      <c r="EL105">
        <v>0.6166666666666667</v>
      </c>
      <c r="EM105">
        <v>36.1275</v>
      </c>
      <c r="EN105">
        <v>40.83554166666666</v>
      </c>
      <c r="EO105">
        <v>38.52824999999999</v>
      </c>
      <c r="EP105">
        <v>41.869625</v>
      </c>
      <c r="EQ105">
        <v>39.41904166666666</v>
      </c>
      <c r="ER105">
        <v>0</v>
      </c>
      <c r="ES105">
        <v>0</v>
      </c>
      <c r="ET105">
        <v>0</v>
      </c>
      <c r="EU105">
        <v>1761010083.7</v>
      </c>
      <c r="EV105">
        <v>0</v>
      </c>
      <c r="EW105">
        <v>240.4653846153846</v>
      </c>
      <c r="EX105">
        <v>-3.367521387666935</v>
      </c>
      <c r="EY105">
        <v>11.67179492247077</v>
      </c>
      <c r="EZ105">
        <v>-7.607692307692307</v>
      </c>
      <c r="FA105">
        <v>15</v>
      </c>
      <c r="FB105">
        <v>1761009942</v>
      </c>
      <c r="FC105" t="s">
        <v>553</v>
      </c>
      <c r="FD105">
        <v>1761009942</v>
      </c>
      <c r="FE105">
        <v>1761009941</v>
      </c>
      <c r="FF105">
        <v>3</v>
      </c>
      <c r="FG105">
        <v>-0.181</v>
      </c>
      <c r="FH105">
        <v>-0.003</v>
      </c>
      <c r="FI105">
        <v>0.06</v>
      </c>
      <c r="FJ105">
        <v>0.192</v>
      </c>
      <c r="FK105">
        <v>420</v>
      </c>
      <c r="FL105">
        <v>24</v>
      </c>
      <c r="FM105">
        <v>0.47</v>
      </c>
      <c r="FN105">
        <v>0.07000000000000001</v>
      </c>
      <c r="FO105">
        <v>0.4746577073170731</v>
      </c>
      <c r="FP105">
        <v>-0.05678874564459906</v>
      </c>
      <c r="FQ105">
        <v>0.04552414193844196</v>
      </c>
      <c r="FR105">
        <v>1</v>
      </c>
      <c r="FS105">
        <v>241.0823529411765</v>
      </c>
      <c r="FT105">
        <v>-8.238349951710203</v>
      </c>
      <c r="FU105">
        <v>7.049508559768976</v>
      </c>
      <c r="FV105">
        <v>0</v>
      </c>
      <c r="FW105">
        <v>-0.07257137073170733</v>
      </c>
      <c r="FX105">
        <v>0.1243588076655052</v>
      </c>
      <c r="FY105">
        <v>0.01347163019418584</v>
      </c>
      <c r="FZ105">
        <v>0</v>
      </c>
      <c r="GA105">
        <v>1</v>
      </c>
      <c r="GB105">
        <v>3</v>
      </c>
      <c r="GC105" t="s">
        <v>459</v>
      </c>
      <c r="GD105">
        <v>3.10971</v>
      </c>
      <c r="GE105">
        <v>2.72649</v>
      </c>
      <c r="GF105">
        <v>0.08813790000000001</v>
      </c>
      <c r="GG105">
        <v>0.0881041</v>
      </c>
      <c r="GH105">
        <v>0.106831</v>
      </c>
      <c r="GI105">
        <v>0.108055</v>
      </c>
      <c r="GJ105">
        <v>23911</v>
      </c>
      <c r="GK105">
        <v>21724.5</v>
      </c>
      <c r="GL105">
        <v>26781.9</v>
      </c>
      <c r="GM105">
        <v>24032.9</v>
      </c>
      <c r="GN105">
        <v>38223.3</v>
      </c>
      <c r="GO105">
        <v>31642.8</v>
      </c>
      <c r="GP105">
        <v>46744.9</v>
      </c>
      <c r="GQ105">
        <v>38017.6</v>
      </c>
      <c r="GR105">
        <v>1.88515</v>
      </c>
      <c r="GS105">
        <v>1.8528</v>
      </c>
      <c r="GT105">
        <v>0.107262</v>
      </c>
      <c r="GU105">
        <v>0</v>
      </c>
      <c r="GV105">
        <v>28.1923</v>
      </c>
      <c r="GW105">
        <v>999.9</v>
      </c>
      <c r="GX105">
        <v>58.2</v>
      </c>
      <c r="GY105">
        <v>30.7</v>
      </c>
      <c r="GZ105">
        <v>28.5342</v>
      </c>
      <c r="HA105">
        <v>60.78</v>
      </c>
      <c r="HB105">
        <v>21.1338</v>
      </c>
      <c r="HC105">
        <v>1</v>
      </c>
      <c r="HD105">
        <v>0.0847434</v>
      </c>
      <c r="HE105">
        <v>-2.10587</v>
      </c>
      <c r="HF105">
        <v>20.3225</v>
      </c>
      <c r="HG105">
        <v>5.22223</v>
      </c>
      <c r="HH105">
        <v>11.98</v>
      </c>
      <c r="HI105">
        <v>4.96545</v>
      </c>
      <c r="HJ105">
        <v>3.27595</v>
      </c>
      <c r="HK105">
        <v>9999</v>
      </c>
      <c r="HL105">
        <v>9999</v>
      </c>
      <c r="HM105">
        <v>9999</v>
      </c>
      <c r="HN105">
        <v>999.9</v>
      </c>
      <c r="HO105">
        <v>1.86371</v>
      </c>
      <c r="HP105">
        <v>1.85975</v>
      </c>
      <c r="HQ105">
        <v>1.85806</v>
      </c>
      <c r="HR105">
        <v>1.85944</v>
      </c>
      <c r="HS105">
        <v>1.85959</v>
      </c>
      <c r="HT105">
        <v>1.85808</v>
      </c>
      <c r="HU105">
        <v>1.85715</v>
      </c>
      <c r="HV105">
        <v>1.85211</v>
      </c>
      <c r="HW105">
        <v>0</v>
      </c>
      <c r="HX105">
        <v>0</v>
      </c>
      <c r="HY105">
        <v>0</v>
      </c>
      <c r="HZ105">
        <v>0</v>
      </c>
      <c r="IA105" t="s">
        <v>424</v>
      </c>
      <c r="IB105" t="s">
        <v>425</v>
      </c>
      <c r="IC105" t="s">
        <v>426</v>
      </c>
      <c r="ID105" t="s">
        <v>426</v>
      </c>
      <c r="IE105" t="s">
        <v>426</v>
      </c>
      <c r="IF105" t="s">
        <v>426</v>
      </c>
      <c r="IG105">
        <v>0</v>
      </c>
      <c r="IH105">
        <v>100</v>
      </c>
      <c r="II105">
        <v>100</v>
      </c>
      <c r="IJ105">
        <v>0.063</v>
      </c>
      <c r="IK105">
        <v>0.1926</v>
      </c>
      <c r="IL105">
        <v>-0.7247067883249676</v>
      </c>
      <c r="IM105">
        <v>0.001328113201692861</v>
      </c>
      <c r="IN105">
        <v>1.538283238170363E-06</v>
      </c>
      <c r="IO105">
        <v>-5.795655626708063E-10</v>
      </c>
      <c r="IP105">
        <v>-0.05594745524604438</v>
      </c>
      <c r="IQ105">
        <v>-0.004593102289677449</v>
      </c>
      <c r="IR105">
        <v>0.0008253994458280543</v>
      </c>
      <c r="IS105">
        <v>-7.403632370499484E-06</v>
      </c>
      <c r="IT105">
        <v>2</v>
      </c>
      <c r="IU105">
        <v>1985</v>
      </c>
      <c r="IV105">
        <v>1</v>
      </c>
      <c r="IW105">
        <v>27</v>
      </c>
      <c r="IX105">
        <v>2.4</v>
      </c>
      <c r="IY105">
        <v>2.4</v>
      </c>
      <c r="IZ105">
        <v>1.12671</v>
      </c>
      <c r="JA105">
        <v>2.59399</v>
      </c>
      <c r="JB105">
        <v>1.49658</v>
      </c>
      <c r="JC105">
        <v>2.34497</v>
      </c>
      <c r="JD105">
        <v>1.54907</v>
      </c>
      <c r="JE105">
        <v>2.4231</v>
      </c>
      <c r="JF105">
        <v>33.2887</v>
      </c>
      <c r="JG105">
        <v>15.7169</v>
      </c>
      <c r="JH105">
        <v>18</v>
      </c>
      <c r="JI105">
        <v>483.61</v>
      </c>
      <c r="JJ105">
        <v>491.939</v>
      </c>
      <c r="JK105">
        <v>31.029</v>
      </c>
      <c r="JL105">
        <v>28.3441</v>
      </c>
      <c r="JM105">
        <v>29.9999</v>
      </c>
      <c r="JN105">
        <v>28.5919</v>
      </c>
      <c r="JO105">
        <v>28.5835</v>
      </c>
      <c r="JP105">
        <v>22.6372</v>
      </c>
      <c r="JQ105">
        <v>22.0465</v>
      </c>
      <c r="JR105">
        <v>63.8423</v>
      </c>
      <c r="JS105">
        <v>31.0344</v>
      </c>
      <c r="JT105">
        <v>420</v>
      </c>
      <c r="JU105">
        <v>23.5141</v>
      </c>
      <c r="JV105">
        <v>102.222</v>
      </c>
      <c r="JW105">
        <v>91.6889</v>
      </c>
    </row>
    <row r="106" spans="1:283">
      <c r="A106">
        <v>88</v>
      </c>
      <c r="B106">
        <v>1761010087</v>
      </c>
      <c r="C106">
        <v>421</v>
      </c>
      <c r="D106" t="s">
        <v>606</v>
      </c>
      <c r="E106" t="s">
        <v>607</v>
      </c>
      <c r="F106">
        <v>5</v>
      </c>
      <c r="G106" t="s">
        <v>552</v>
      </c>
      <c r="H106">
        <v>1761010079</v>
      </c>
      <c r="I106">
        <f>(J106)/1000</f>
        <v>0</v>
      </c>
      <c r="J106">
        <f>1000*DJ106*AH106*(DF106-DG106)/(100*CY106*(1000-AH106*DF106))</f>
        <v>0</v>
      </c>
      <c r="K106">
        <f>DJ106*AH106*(DE106-DD106*(1000-AH106*DG106)/(1000-AH106*DF106))/(100*CY106)</f>
        <v>0</v>
      </c>
      <c r="L106">
        <f>DD106 - IF(AH106&gt;1, K106*CY106*100.0/(AJ106), 0)</f>
        <v>0</v>
      </c>
      <c r="M106">
        <f>((S106-I106/2)*L106-K106)/(S106+I106/2)</f>
        <v>0</v>
      </c>
      <c r="N106">
        <f>M106*(DK106+DL106)/1000.0</f>
        <v>0</v>
      </c>
      <c r="O106">
        <f>(DD106 - IF(AH106&gt;1, K106*CY106*100.0/(AJ106), 0))*(DK106+DL106)/1000.0</f>
        <v>0</v>
      </c>
      <c r="P106">
        <f>2.0/((1/R106-1/Q106)+SIGN(R106)*SQRT((1/R106-1/Q106)*(1/R106-1/Q106) + 4*CZ106/((CZ106+1)*(CZ106+1))*(2*1/R106*1/Q106-1/Q106*1/Q106)))</f>
        <v>0</v>
      </c>
      <c r="Q106">
        <f>IF(LEFT(DA106,1)&lt;&gt;"0",IF(LEFT(DA106,1)="1",3.0,DB106),$D$5+$E$5*(DR106*DK106/($K$5*1000))+$F$5*(DR106*DK106/($K$5*1000))*MAX(MIN(CY106,$J$5),$I$5)*MAX(MIN(CY106,$J$5),$I$5)+$G$5*MAX(MIN(CY106,$J$5),$I$5)*(DR106*DK106/($K$5*1000))+$H$5*(DR106*DK106/($K$5*1000))*(DR106*DK106/($K$5*1000)))</f>
        <v>0</v>
      </c>
      <c r="R106">
        <f>I106*(1000-(1000*0.61365*exp(17.502*V106/(240.97+V106))/(DK106+DL106)+DF106)/2)/(1000*0.61365*exp(17.502*V106/(240.97+V106))/(DK106+DL106)-DF106)</f>
        <v>0</v>
      </c>
      <c r="S106">
        <f>1/((CZ106+1)/(P106/1.6)+1/(Q106/1.37)) + CZ106/((CZ106+1)/(P106/1.6) + CZ106/(Q106/1.37))</f>
        <v>0</v>
      </c>
      <c r="T106">
        <f>(CU106*CX106)</f>
        <v>0</v>
      </c>
      <c r="U106">
        <f>(DM106+(T106+2*0.95*5.67E-8*(((DM106+$B$9)+273)^4-(DM106+273)^4)-44100*I106)/(1.84*29.3*Q106+8*0.95*5.67E-8*(DM106+273)^3))</f>
        <v>0</v>
      </c>
      <c r="V106">
        <f>($C$9*DN106+$D$9*DO106+$E$9*U106)</f>
        <v>0</v>
      </c>
      <c r="W106">
        <f>0.61365*exp(17.502*V106/(240.97+V106))</f>
        <v>0</v>
      </c>
      <c r="X106">
        <f>(Y106/Z106*100)</f>
        <v>0</v>
      </c>
      <c r="Y106">
        <f>DF106*(DK106+DL106)/1000</f>
        <v>0</v>
      </c>
      <c r="Z106">
        <f>0.61365*exp(17.502*DM106/(240.97+DM106))</f>
        <v>0</v>
      </c>
      <c r="AA106">
        <f>(W106-DF106*(DK106+DL106)/1000)</f>
        <v>0</v>
      </c>
      <c r="AB106">
        <f>(-I106*44100)</f>
        <v>0</v>
      </c>
      <c r="AC106">
        <f>2*29.3*Q106*0.92*(DM106-V106)</f>
        <v>0</v>
      </c>
      <c r="AD106">
        <f>2*0.95*5.67E-8*(((DM106+$B$9)+273)^4-(V106+273)^4)</f>
        <v>0</v>
      </c>
      <c r="AE106">
        <f>T106+AD106+AB106+AC106</f>
        <v>0</v>
      </c>
      <c r="AF106">
        <v>0</v>
      </c>
      <c r="AG106">
        <v>0</v>
      </c>
      <c r="AH106">
        <f>IF(AF106*$H$15&gt;=AJ106,1.0,(AJ106/(AJ106-AF106*$H$15)))</f>
        <v>0</v>
      </c>
      <c r="AI106">
        <f>(AH106-1)*100</f>
        <v>0</v>
      </c>
      <c r="AJ106">
        <f>MAX(0,($B$15+$C$15*DR106)/(1+$D$15*DR106)*DK106/(DM106+273)*$E$15)</f>
        <v>0</v>
      </c>
      <c r="AK106" t="s">
        <v>420</v>
      </c>
      <c r="AL106" t="s">
        <v>420</v>
      </c>
      <c r="AM106">
        <v>0</v>
      </c>
      <c r="AN106">
        <v>0</v>
      </c>
      <c r="AO106">
        <f>1-AM106/AN106</f>
        <v>0</v>
      </c>
      <c r="AP106">
        <v>0</v>
      </c>
      <c r="AQ106" t="s">
        <v>420</v>
      </c>
      <c r="AR106" t="s">
        <v>420</v>
      </c>
      <c r="AS106">
        <v>0</v>
      </c>
      <c r="AT106">
        <v>0</v>
      </c>
      <c r="AU106">
        <f>1-AS106/AT106</f>
        <v>0</v>
      </c>
      <c r="AV106">
        <v>0.5</v>
      </c>
      <c r="AW106">
        <f>CV106</f>
        <v>0</v>
      </c>
      <c r="AX106">
        <f>K106</f>
        <v>0</v>
      </c>
      <c r="AY106">
        <f>AU106*AV106*AW106</f>
        <v>0</v>
      </c>
      <c r="AZ106">
        <f>(AX106-AP106)/AW106</f>
        <v>0</v>
      </c>
      <c r="BA106">
        <f>(AN106-AT106)/AT106</f>
        <v>0</v>
      </c>
      <c r="BB106">
        <f>AM106/(AO106+AM106/AT106)</f>
        <v>0</v>
      </c>
      <c r="BC106" t="s">
        <v>420</v>
      </c>
      <c r="BD106">
        <v>0</v>
      </c>
      <c r="BE106">
        <f>IF(BD106&lt;&gt;0, BD106, BB106)</f>
        <v>0</v>
      </c>
      <c r="BF106">
        <f>1-BE106/AT106</f>
        <v>0</v>
      </c>
      <c r="BG106">
        <f>(AT106-AS106)/(AT106-BE106)</f>
        <v>0</v>
      </c>
      <c r="BH106">
        <f>(AN106-AT106)/(AN106-BE106)</f>
        <v>0</v>
      </c>
      <c r="BI106">
        <f>(AT106-AS106)/(AT106-AM106)</f>
        <v>0</v>
      </c>
      <c r="BJ106">
        <f>(AN106-AT106)/(AN106-AM106)</f>
        <v>0</v>
      </c>
      <c r="BK106">
        <f>(BG106*BE106/AS106)</f>
        <v>0</v>
      </c>
      <c r="BL106">
        <f>(1-BK106)</f>
        <v>0</v>
      </c>
      <c r="CU106">
        <f>$B$13*DS106+$C$13*DT106+$F$13*EE106*(1-EH106)</f>
        <v>0</v>
      </c>
      <c r="CV106">
        <f>CU106*CW106</f>
        <v>0</v>
      </c>
      <c r="CW106">
        <f>($B$13*$D$11+$C$13*$D$11+$F$13*((ER106+EJ106)/MAX(ER106+EJ106+ES106, 0.1)*$I$11+ES106/MAX(ER106+EJ106+ES106, 0.1)*$J$11))/($B$13+$C$13+$F$13)</f>
        <v>0</v>
      </c>
      <c r="CX106">
        <f>($B$13*$K$11+$C$13*$K$11+$F$13*((ER106+EJ106)/MAX(ER106+EJ106+ES106, 0.1)*$P$11+ES106/MAX(ER106+EJ106+ES106, 0.1)*$Q$11))/($B$13+$C$13+$F$13)</f>
        <v>0</v>
      </c>
      <c r="CY106">
        <v>2.44</v>
      </c>
      <c r="CZ106">
        <v>0.5</v>
      </c>
      <c r="DA106" t="s">
        <v>421</v>
      </c>
      <c r="DB106">
        <v>2</v>
      </c>
      <c r="DC106">
        <v>1761010079</v>
      </c>
      <c r="DD106">
        <v>420.4310833333333</v>
      </c>
      <c r="DE106">
        <v>419.9588333333333</v>
      </c>
      <c r="DF106">
        <v>23.54894583333333</v>
      </c>
      <c r="DG106">
        <v>23.6132375</v>
      </c>
      <c r="DH106">
        <v>420.3685416666667</v>
      </c>
      <c r="DI106">
        <v>23.356225</v>
      </c>
      <c r="DJ106">
        <v>500.0499166666667</v>
      </c>
      <c r="DK106">
        <v>90.45945833333333</v>
      </c>
      <c r="DL106">
        <v>0.03489756666666666</v>
      </c>
      <c r="DM106">
        <v>29.8709625</v>
      </c>
      <c r="DN106">
        <v>29.94912083333334</v>
      </c>
      <c r="DO106">
        <v>999.9</v>
      </c>
      <c r="DP106">
        <v>0</v>
      </c>
      <c r="DQ106">
        <v>0</v>
      </c>
      <c r="DR106">
        <v>10002.97041666667</v>
      </c>
      <c r="DS106">
        <v>0</v>
      </c>
      <c r="DT106">
        <v>0.242856</v>
      </c>
      <c r="DU106">
        <v>0.4722505833333333</v>
      </c>
      <c r="DV106">
        <v>430.5704583333333</v>
      </c>
      <c r="DW106">
        <v>430.1150833333333</v>
      </c>
      <c r="DX106">
        <v>-0.0642968875</v>
      </c>
      <c r="DY106">
        <v>419.9588333333333</v>
      </c>
      <c r="DZ106">
        <v>23.6132375</v>
      </c>
      <c r="EA106">
        <v>2.130224583333333</v>
      </c>
      <c r="EB106">
        <v>2.13604125</v>
      </c>
      <c r="EC106">
        <v>18.447</v>
      </c>
      <c r="ED106">
        <v>18.49052083333333</v>
      </c>
      <c r="EE106">
        <v>0.00500078</v>
      </c>
      <c r="EF106">
        <v>0</v>
      </c>
      <c r="EG106">
        <v>0</v>
      </c>
      <c r="EH106">
        <v>0</v>
      </c>
      <c r="EI106">
        <v>240.65</v>
      </c>
      <c r="EJ106">
        <v>0.00500078</v>
      </c>
      <c r="EK106">
        <v>-6.3875</v>
      </c>
      <c r="EL106">
        <v>0.75</v>
      </c>
      <c r="EM106">
        <v>36.13008333333334</v>
      </c>
      <c r="EN106">
        <v>40.7835</v>
      </c>
      <c r="EO106">
        <v>38.424125</v>
      </c>
      <c r="EP106">
        <v>41.80970833333333</v>
      </c>
      <c r="EQ106">
        <v>39.39045833333333</v>
      </c>
      <c r="ER106">
        <v>0</v>
      </c>
      <c r="ES106">
        <v>0</v>
      </c>
      <c r="ET106">
        <v>0</v>
      </c>
      <c r="EU106">
        <v>1761010086.1</v>
      </c>
      <c r="EV106">
        <v>0</v>
      </c>
      <c r="EW106">
        <v>240.1461538461539</v>
      </c>
      <c r="EX106">
        <v>-11.35042739013833</v>
      </c>
      <c r="EY106">
        <v>19.67179488007136</v>
      </c>
      <c r="EZ106">
        <v>-6.638461538461537</v>
      </c>
      <c r="FA106">
        <v>15</v>
      </c>
      <c r="FB106">
        <v>1761009942</v>
      </c>
      <c r="FC106" t="s">
        <v>553</v>
      </c>
      <c r="FD106">
        <v>1761009942</v>
      </c>
      <c r="FE106">
        <v>1761009941</v>
      </c>
      <c r="FF106">
        <v>3</v>
      </c>
      <c r="FG106">
        <v>-0.181</v>
      </c>
      <c r="FH106">
        <v>-0.003</v>
      </c>
      <c r="FI106">
        <v>0.06</v>
      </c>
      <c r="FJ106">
        <v>0.192</v>
      </c>
      <c r="FK106">
        <v>420</v>
      </c>
      <c r="FL106">
        <v>24</v>
      </c>
      <c r="FM106">
        <v>0.47</v>
      </c>
      <c r="FN106">
        <v>0.07000000000000001</v>
      </c>
      <c r="FO106">
        <v>0.4761313749999999</v>
      </c>
      <c r="FP106">
        <v>0.1060716810506554</v>
      </c>
      <c r="FQ106">
        <v>0.0487178975771161</v>
      </c>
      <c r="FR106">
        <v>1</v>
      </c>
      <c r="FS106">
        <v>240.9352941176471</v>
      </c>
      <c r="FT106">
        <v>-8.88311686340149</v>
      </c>
      <c r="FU106">
        <v>5.983058550555658</v>
      </c>
      <c r="FV106">
        <v>0</v>
      </c>
      <c r="FW106">
        <v>-0.07001215500000001</v>
      </c>
      <c r="FX106">
        <v>0.1366781763602253</v>
      </c>
      <c r="FY106">
        <v>0.01400562107642767</v>
      </c>
      <c r="FZ106">
        <v>0</v>
      </c>
      <c r="GA106">
        <v>1</v>
      </c>
      <c r="GB106">
        <v>3</v>
      </c>
      <c r="GC106" t="s">
        <v>459</v>
      </c>
      <c r="GD106">
        <v>3.1098</v>
      </c>
      <c r="GE106">
        <v>2.72632</v>
      </c>
      <c r="GF106">
        <v>0.0881343</v>
      </c>
      <c r="GG106">
        <v>0.0881183</v>
      </c>
      <c r="GH106">
        <v>0.106825</v>
      </c>
      <c r="GI106">
        <v>0.10803</v>
      </c>
      <c r="GJ106">
        <v>23911.2</v>
      </c>
      <c r="GK106">
        <v>21724.2</v>
      </c>
      <c r="GL106">
        <v>26782</v>
      </c>
      <c r="GM106">
        <v>24032.9</v>
      </c>
      <c r="GN106">
        <v>38223.7</v>
      </c>
      <c r="GO106">
        <v>31643.6</v>
      </c>
      <c r="GP106">
        <v>46745.1</v>
      </c>
      <c r="GQ106">
        <v>38017.4</v>
      </c>
      <c r="GR106">
        <v>1.88515</v>
      </c>
      <c r="GS106">
        <v>1.85277</v>
      </c>
      <c r="GT106">
        <v>0.10879</v>
      </c>
      <c r="GU106">
        <v>0</v>
      </c>
      <c r="GV106">
        <v>28.1778</v>
      </c>
      <c r="GW106">
        <v>999.9</v>
      </c>
      <c r="GX106">
        <v>58.3</v>
      </c>
      <c r="GY106">
        <v>30.7</v>
      </c>
      <c r="GZ106">
        <v>28.5838</v>
      </c>
      <c r="HA106">
        <v>61.3</v>
      </c>
      <c r="HB106">
        <v>21.0256</v>
      </c>
      <c r="HC106">
        <v>1</v>
      </c>
      <c r="HD106">
        <v>0.0846087</v>
      </c>
      <c r="HE106">
        <v>-2.11309</v>
      </c>
      <c r="HF106">
        <v>20.3225</v>
      </c>
      <c r="HG106">
        <v>5.22238</v>
      </c>
      <c r="HH106">
        <v>11.98</v>
      </c>
      <c r="HI106">
        <v>4.9655</v>
      </c>
      <c r="HJ106">
        <v>3.27598</v>
      </c>
      <c r="HK106">
        <v>9999</v>
      </c>
      <c r="HL106">
        <v>9999</v>
      </c>
      <c r="HM106">
        <v>9999</v>
      </c>
      <c r="HN106">
        <v>999.9</v>
      </c>
      <c r="HO106">
        <v>1.8637</v>
      </c>
      <c r="HP106">
        <v>1.85976</v>
      </c>
      <c r="HQ106">
        <v>1.85806</v>
      </c>
      <c r="HR106">
        <v>1.85944</v>
      </c>
      <c r="HS106">
        <v>1.85959</v>
      </c>
      <c r="HT106">
        <v>1.85807</v>
      </c>
      <c r="HU106">
        <v>1.85715</v>
      </c>
      <c r="HV106">
        <v>1.85211</v>
      </c>
      <c r="HW106">
        <v>0</v>
      </c>
      <c r="HX106">
        <v>0</v>
      </c>
      <c r="HY106">
        <v>0</v>
      </c>
      <c r="HZ106">
        <v>0</v>
      </c>
      <c r="IA106" t="s">
        <v>424</v>
      </c>
      <c r="IB106" t="s">
        <v>425</v>
      </c>
      <c r="IC106" t="s">
        <v>426</v>
      </c>
      <c r="ID106" t="s">
        <v>426</v>
      </c>
      <c r="IE106" t="s">
        <v>426</v>
      </c>
      <c r="IF106" t="s">
        <v>426</v>
      </c>
      <c r="IG106">
        <v>0</v>
      </c>
      <c r="IH106">
        <v>100</v>
      </c>
      <c r="II106">
        <v>100</v>
      </c>
      <c r="IJ106">
        <v>0.063</v>
      </c>
      <c r="IK106">
        <v>0.1926</v>
      </c>
      <c r="IL106">
        <v>-0.7247067883249676</v>
      </c>
      <c r="IM106">
        <v>0.001328113201692861</v>
      </c>
      <c r="IN106">
        <v>1.538283238170363E-06</v>
      </c>
      <c r="IO106">
        <v>-5.795655626708063E-10</v>
      </c>
      <c r="IP106">
        <v>-0.05594745524604438</v>
      </c>
      <c r="IQ106">
        <v>-0.004593102289677449</v>
      </c>
      <c r="IR106">
        <v>0.0008253994458280543</v>
      </c>
      <c r="IS106">
        <v>-7.403632370499484E-06</v>
      </c>
      <c r="IT106">
        <v>2</v>
      </c>
      <c r="IU106">
        <v>1985</v>
      </c>
      <c r="IV106">
        <v>1</v>
      </c>
      <c r="IW106">
        <v>27</v>
      </c>
      <c r="IX106">
        <v>2.4</v>
      </c>
      <c r="IY106">
        <v>2.4</v>
      </c>
      <c r="IZ106">
        <v>1.12549</v>
      </c>
      <c r="JA106">
        <v>2.58179</v>
      </c>
      <c r="JB106">
        <v>1.49658</v>
      </c>
      <c r="JC106">
        <v>2.34497</v>
      </c>
      <c r="JD106">
        <v>1.54907</v>
      </c>
      <c r="JE106">
        <v>2.45361</v>
      </c>
      <c r="JF106">
        <v>33.2887</v>
      </c>
      <c r="JG106">
        <v>15.7344</v>
      </c>
      <c r="JH106">
        <v>18</v>
      </c>
      <c r="JI106">
        <v>483.596</v>
      </c>
      <c r="JJ106">
        <v>491.902</v>
      </c>
      <c r="JK106">
        <v>31.0396</v>
      </c>
      <c r="JL106">
        <v>28.3417</v>
      </c>
      <c r="JM106">
        <v>29.9998</v>
      </c>
      <c r="JN106">
        <v>28.5901</v>
      </c>
      <c r="JO106">
        <v>28.5811</v>
      </c>
      <c r="JP106">
        <v>22.6389</v>
      </c>
      <c r="JQ106">
        <v>22.0465</v>
      </c>
      <c r="JR106">
        <v>63.8423</v>
      </c>
      <c r="JS106">
        <v>31.0344</v>
      </c>
      <c r="JT106">
        <v>420</v>
      </c>
      <c r="JU106">
        <v>23.5056</v>
      </c>
      <c r="JV106">
        <v>102.222</v>
      </c>
      <c r="JW106">
        <v>91.6887</v>
      </c>
    </row>
    <row r="107" spans="1:283">
      <c r="A107">
        <v>89</v>
      </c>
      <c r="B107">
        <v>1761010089</v>
      </c>
      <c r="C107">
        <v>423</v>
      </c>
      <c r="D107" t="s">
        <v>608</v>
      </c>
      <c r="E107" t="s">
        <v>609</v>
      </c>
      <c r="F107">
        <v>5</v>
      </c>
      <c r="G107" t="s">
        <v>552</v>
      </c>
      <c r="H107">
        <v>1761010081</v>
      </c>
      <c r="I107">
        <f>(J107)/1000</f>
        <v>0</v>
      </c>
      <c r="J107">
        <f>1000*DJ107*AH107*(DF107-DG107)/(100*CY107*(1000-AH107*DF107))</f>
        <v>0</v>
      </c>
      <c r="K107">
        <f>DJ107*AH107*(DE107-DD107*(1000-AH107*DG107)/(1000-AH107*DF107))/(100*CY107)</f>
        <v>0</v>
      </c>
      <c r="L107">
        <f>DD107 - IF(AH107&gt;1, K107*CY107*100.0/(AJ107), 0)</f>
        <v>0</v>
      </c>
      <c r="M107">
        <f>((S107-I107/2)*L107-K107)/(S107+I107/2)</f>
        <v>0</v>
      </c>
      <c r="N107">
        <f>M107*(DK107+DL107)/1000.0</f>
        <v>0</v>
      </c>
      <c r="O107">
        <f>(DD107 - IF(AH107&gt;1, K107*CY107*100.0/(AJ107), 0))*(DK107+DL107)/1000.0</f>
        <v>0</v>
      </c>
      <c r="P107">
        <f>2.0/((1/R107-1/Q107)+SIGN(R107)*SQRT((1/R107-1/Q107)*(1/R107-1/Q107) + 4*CZ107/((CZ107+1)*(CZ107+1))*(2*1/R107*1/Q107-1/Q107*1/Q107)))</f>
        <v>0</v>
      </c>
      <c r="Q107">
        <f>IF(LEFT(DA107,1)&lt;&gt;"0",IF(LEFT(DA107,1)="1",3.0,DB107),$D$5+$E$5*(DR107*DK107/($K$5*1000))+$F$5*(DR107*DK107/($K$5*1000))*MAX(MIN(CY107,$J$5),$I$5)*MAX(MIN(CY107,$J$5),$I$5)+$G$5*MAX(MIN(CY107,$J$5),$I$5)*(DR107*DK107/($K$5*1000))+$H$5*(DR107*DK107/($K$5*1000))*(DR107*DK107/($K$5*1000)))</f>
        <v>0</v>
      </c>
      <c r="R107">
        <f>I107*(1000-(1000*0.61365*exp(17.502*V107/(240.97+V107))/(DK107+DL107)+DF107)/2)/(1000*0.61365*exp(17.502*V107/(240.97+V107))/(DK107+DL107)-DF107)</f>
        <v>0</v>
      </c>
      <c r="S107">
        <f>1/((CZ107+1)/(P107/1.6)+1/(Q107/1.37)) + CZ107/((CZ107+1)/(P107/1.6) + CZ107/(Q107/1.37))</f>
        <v>0</v>
      </c>
      <c r="T107">
        <f>(CU107*CX107)</f>
        <v>0</v>
      </c>
      <c r="U107">
        <f>(DM107+(T107+2*0.95*5.67E-8*(((DM107+$B$9)+273)^4-(DM107+273)^4)-44100*I107)/(1.84*29.3*Q107+8*0.95*5.67E-8*(DM107+273)^3))</f>
        <v>0</v>
      </c>
      <c r="V107">
        <f>($C$9*DN107+$D$9*DO107+$E$9*U107)</f>
        <v>0</v>
      </c>
      <c r="W107">
        <f>0.61365*exp(17.502*V107/(240.97+V107))</f>
        <v>0</v>
      </c>
      <c r="X107">
        <f>(Y107/Z107*100)</f>
        <v>0</v>
      </c>
      <c r="Y107">
        <f>DF107*(DK107+DL107)/1000</f>
        <v>0</v>
      </c>
      <c r="Z107">
        <f>0.61365*exp(17.502*DM107/(240.97+DM107))</f>
        <v>0</v>
      </c>
      <c r="AA107">
        <f>(W107-DF107*(DK107+DL107)/1000)</f>
        <v>0</v>
      </c>
      <c r="AB107">
        <f>(-I107*44100)</f>
        <v>0</v>
      </c>
      <c r="AC107">
        <f>2*29.3*Q107*0.92*(DM107-V107)</f>
        <v>0</v>
      </c>
      <c r="AD107">
        <f>2*0.95*5.67E-8*(((DM107+$B$9)+273)^4-(V107+273)^4)</f>
        <v>0</v>
      </c>
      <c r="AE107">
        <f>T107+AD107+AB107+AC107</f>
        <v>0</v>
      </c>
      <c r="AF107">
        <v>0</v>
      </c>
      <c r="AG107">
        <v>0</v>
      </c>
      <c r="AH107">
        <f>IF(AF107*$H$15&gt;=AJ107,1.0,(AJ107/(AJ107-AF107*$H$15)))</f>
        <v>0</v>
      </c>
      <c r="AI107">
        <f>(AH107-1)*100</f>
        <v>0</v>
      </c>
      <c r="AJ107">
        <f>MAX(0,($B$15+$C$15*DR107)/(1+$D$15*DR107)*DK107/(DM107+273)*$E$15)</f>
        <v>0</v>
      </c>
      <c r="AK107" t="s">
        <v>420</v>
      </c>
      <c r="AL107" t="s">
        <v>420</v>
      </c>
      <c r="AM107">
        <v>0</v>
      </c>
      <c r="AN107">
        <v>0</v>
      </c>
      <c r="AO107">
        <f>1-AM107/AN107</f>
        <v>0</v>
      </c>
      <c r="AP107">
        <v>0</v>
      </c>
      <c r="AQ107" t="s">
        <v>420</v>
      </c>
      <c r="AR107" t="s">
        <v>420</v>
      </c>
      <c r="AS107">
        <v>0</v>
      </c>
      <c r="AT107">
        <v>0</v>
      </c>
      <c r="AU107">
        <f>1-AS107/AT107</f>
        <v>0</v>
      </c>
      <c r="AV107">
        <v>0.5</v>
      </c>
      <c r="AW107">
        <f>CV107</f>
        <v>0</v>
      </c>
      <c r="AX107">
        <f>K107</f>
        <v>0</v>
      </c>
      <c r="AY107">
        <f>AU107*AV107*AW107</f>
        <v>0</v>
      </c>
      <c r="AZ107">
        <f>(AX107-AP107)/AW107</f>
        <v>0</v>
      </c>
      <c r="BA107">
        <f>(AN107-AT107)/AT107</f>
        <v>0</v>
      </c>
      <c r="BB107">
        <f>AM107/(AO107+AM107/AT107)</f>
        <v>0</v>
      </c>
      <c r="BC107" t="s">
        <v>420</v>
      </c>
      <c r="BD107">
        <v>0</v>
      </c>
      <c r="BE107">
        <f>IF(BD107&lt;&gt;0, BD107, BB107)</f>
        <v>0</v>
      </c>
      <c r="BF107">
        <f>1-BE107/AT107</f>
        <v>0</v>
      </c>
      <c r="BG107">
        <f>(AT107-AS107)/(AT107-BE107)</f>
        <v>0</v>
      </c>
      <c r="BH107">
        <f>(AN107-AT107)/(AN107-BE107)</f>
        <v>0</v>
      </c>
      <c r="BI107">
        <f>(AT107-AS107)/(AT107-AM107)</f>
        <v>0</v>
      </c>
      <c r="BJ107">
        <f>(AN107-AT107)/(AN107-AM107)</f>
        <v>0</v>
      </c>
      <c r="BK107">
        <f>(BG107*BE107/AS107)</f>
        <v>0</v>
      </c>
      <c r="BL107">
        <f>(1-BK107)</f>
        <v>0</v>
      </c>
      <c r="CU107">
        <f>$B$13*DS107+$C$13*DT107+$F$13*EE107*(1-EH107)</f>
        <v>0</v>
      </c>
      <c r="CV107">
        <f>CU107*CW107</f>
        <v>0</v>
      </c>
      <c r="CW107">
        <f>($B$13*$D$11+$C$13*$D$11+$F$13*((ER107+EJ107)/MAX(ER107+EJ107+ES107, 0.1)*$I$11+ES107/MAX(ER107+EJ107+ES107, 0.1)*$J$11))/($B$13+$C$13+$F$13)</f>
        <v>0</v>
      </c>
      <c r="CX107">
        <f>($B$13*$K$11+$C$13*$K$11+$F$13*((ER107+EJ107)/MAX(ER107+EJ107+ES107, 0.1)*$P$11+ES107/MAX(ER107+EJ107+ES107, 0.1)*$Q$11))/($B$13+$C$13+$F$13)</f>
        <v>0</v>
      </c>
      <c r="CY107">
        <v>2.44</v>
      </c>
      <c r="CZ107">
        <v>0.5</v>
      </c>
      <c r="DA107" t="s">
        <v>421</v>
      </c>
      <c r="DB107">
        <v>2</v>
      </c>
      <c r="DC107">
        <v>1761010081</v>
      </c>
      <c r="DD107">
        <v>420.4350833333334</v>
      </c>
      <c r="DE107">
        <v>419.9644166666667</v>
      </c>
      <c r="DF107">
        <v>23.54850416666666</v>
      </c>
      <c r="DG107">
        <v>23.60804166666667</v>
      </c>
      <c r="DH107">
        <v>420.3725416666666</v>
      </c>
      <c r="DI107">
        <v>23.35579166666666</v>
      </c>
      <c r="DJ107">
        <v>500.0269583333334</v>
      </c>
      <c r="DK107">
        <v>90.45920000000001</v>
      </c>
      <c r="DL107">
        <v>0.03489702916666667</v>
      </c>
      <c r="DM107">
        <v>29.87106666666667</v>
      </c>
      <c r="DN107">
        <v>29.94792916666666</v>
      </c>
      <c r="DO107">
        <v>999.9</v>
      </c>
      <c r="DP107">
        <v>0</v>
      </c>
      <c r="DQ107">
        <v>0</v>
      </c>
      <c r="DR107">
        <v>9999.196250000001</v>
      </c>
      <c r="DS107">
        <v>0</v>
      </c>
      <c r="DT107">
        <v>0.242856</v>
      </c>
      <c r="DU107">
        <v>0.4706967916666667</v>
      </c>
      <c r="DV107">
        <v>430.5743333333333</v>
      </c>
      <c r="DW107">
        <v>430.1185416666667</v>
      </c>
      <c r="DX107">
        <v>-0.05954385</v>
      </c>
      <c r="DY107">
        <v>419.9644166666667</v>
      </c>
      <c r="DZ107">
        <v>23.60804166666667</v>
      </c>
      <c r="EA107">
        <v>2.130178333333333</v>
      </c>
      <c r="EB107">
        <v>2.135565</v>
      </c>
      <c r="EC107">
        <v>18.44665833333333</v>
      </c>
      <c r="ED107">
        <v>18.4869625</v>
      </c>
      <c r="EE107">
        <v>0.00500078</v>
      </c>
      <c r="EF107">
        <v>0</v>
      </c>
      <c r="EG107">
        <v>0</v>
      </c>
      <c r="EH107">
        <v>0</v>
      </c>
      <c r="EI107">
        <v>240.0375</v>
      </c>
      <c r="EJ107">
        <v>0.00500078</v>
      </c>
      <c r="EK107">
        <v>-6.6375</v>
      </c>
      <c r="EL107">
        <v>0.5166666666666667</v>
      </c>
      <c r="EM107">
        <v>36.11966666666667</v>
      </c>
      <c r="EN107">
        <v>40.71583333333333</v>
      </c>
      <c r="EO107">
        <v>38.50225</v>
      </c>
      <c r="EP107">
        <v>41.73154166666666</v>
      </c>
      <c r="EQ107">
        <v>39.33575</v>
      </c>
      <c r="ER107">
        <v>0</v>
      </c>
      <c r="ES107">
        <v>0</v>
      </c>
      <c r="ET107">
        <v>0</v>
      </c>
      <c r="EU107">
        <v>1761010087.9</v>
      </c>
      <c r="EV107">
        <v>0</v>
      </c>
      <c r="EW107">
        <v>240.316</v>
      </c>
      <c r="EX107">
        <v>8.484615559197017</v>
      </c>
      <c r="EY107">
        <v>-9.69230789559834</v>
      </c>
      <c r="EZ107">
        <v>-7.004</v>
      </c>
      <c r="FA107">
        <v>15</v>
      </c>
      <c r="FB107">
        <v>1761009942</v>
      </c>
      <c r="FC107" t="s">
        <v>553</v>
      </c>
      <c r="FD107">
        <v>1761009942</v>
      </c>
      <c r="FE107">
        <v>1761009941</v>
      </c>
      <c r="FF107">
        <v>3</v>
      </c>
      <c r="FG107">
        <v>-0.181</v>
      </c>
      <c r="FH107">
        <v>-0.003</v>
      </c>
      <c r="FI107">
        <v>0.06</v>
      </c>
      <c r="FJ107">
        <v>0.192</v>
      </c>
      <c r="FK107">
        <v>420</v>
      </c>
      <c r="FL107">
        <v>24</v>
      </c>
      <c r="FM107">
        <v>0.47</v>
      </c>
      <c r="FN107">
        <v>0.07000000000000001</v>
      </c>
      <c r="FO107">
        <v>0.4665318780487805</v>
      </c>
      <c r="FP107">
        <v>0.1282789128919868</v>
      </c>
      <c r="FQ107">
        <v>0.04690750474315417</v>
      </c>
      <c r="FR107">
        <v>1</v>
      </c>
      <c r="FS107">
        <v>240.2588235294118</v>
      </c>
      <c r="FT107">
        <v>-6.407945021637711</v>
      </c>
      <c r="FU107">
        <v>5.70552454912104</v>
      </c>
      <c r="FV107">
        <v>0</v>
      </c>
      <c r="FW107">
        <v>-0.06585941219512195</v>
      </c>
      <c r="FX107">
        <v>0.1425106536585364</v>
      </c>
      <c r="FY107">
        <v>0.01469815183550665</v>
      </c>
      <c r="FZ107">
        <v>0</v>
      </c>
      <c r="GA107">
        <v>1</v>
      </c>
      <c r="GB107">
        <v>3</v>
      </c>
      <c r="GC107" t="s">
        <v>459</v>
      </c>
      <c r="GD107">
        <v>3.10961</v>
      </c>
      <c r="GE107">
        <v>2.72631</v>
      </c>
      <c r="GF107">
        <v>0.0881314</v>
      </c>
      <c r="GG107">
        <v>0.0881204</v>
      </c>
      <c r="GH107">
        <v>0.106817</v>
      </c>
      <c r="GI107">
        <v>0.108012</v>
      </c>
      <c r="GJ107">
        <v>23911.5</v>
      </c>
      <c r="GK107">
        <v>21724.2</v>
      </c>
      <c r="GL107">
        <v>26782.2</v>
      </c>
      <c r="GM107">
        <v>24032.9</v>
      </c>
      <c r="GN107">
        <v>38224.2</v>
      </c>
      <c r="GO107">
        <v>31644.3</v>
      </c>
      <c r="GP107">
        <v>46745.3</v>
      </c>
      <c r="GQ107">
        <v>38017.5</v>
      </c>
      <c r="GR107">
        <v>1.88472</v>
      </c>
      <c r="GS107">
        <v>1.85303</v>
      </c>
      <c r="GT107">
        <v>0.109859</v>
      </c>
      <c r="GU107">
        <v>0</v>
      </c>
      <c r="GV107">
        <v>28.1634</v>
      </c>
      <c r="GW107">
        <v>999.9</v>
      </c>
      <c r="GX107">
        <v>58.3</v>
      </c>
      <c r="GY107">
        <v>30.7</v>
      </c>
      <c r="GZ107">
        <v>28.5832</v>
      </c>
      <c r="HA107">
        <v>61.37</v>
      </c>
      <c r="HB107">
        <v>21.226</v>
      </c>
      <c r="HC107">
        <v>1</v>
      </c>
      <c r="HD107">
        <v>0.0842759</v>
      </c>
      <c r="HE107">
        <v>-2.07666</v>
      </c>
      <c r="HF107">
        <v>20.3233</v>
      </c>
      <c r="HG107">
        <v>5.22268</v>
      </c>
      <c r="HH107">
        <v>11.9798</v>
      </c>
      <c r="HI107">
        <v>4.9655</v>
      </c>
      <c r="HJ107">
        <v>3.276</v>
      </c>
      <c r="HK107">
        <v>9999</v>
      </c>
      <c r="HL107">
        <v>9999</v>
      </c>
      <c r="HM107">
        <v>9999</v>
      </c>
      <c r="HN107">
        <v>999.9</v>
      </c>
      <c r="HO107">
        <v>1.8637</v>
      </c>
      <c r="HP107">
        <v>1.85976</v>
      </c>
      <c r="HQ107">
        <v>1.85806</v>
      </c>
      <c r="HR107">
        <v>1.85944</v>
      </c>
      <c r="HS107">
        <v>1.85959</v>
      </c>
      <c r="HT107">
        <v>1.85806</v>
      </c>
      <c r="HU107">
        <v>1.85715</v>
      </c>
      <c r="HV107">
        <v>1.85211</v>
      </c>
      <c r="HW107">
        <v>0</v>
      </c>
      <c r="HX107">
        <v>0</v>
      </c>
      <c r="HY107">
        <v>0</v>
      </c>
      <c r="HZ107">
        <v>0</v>
      </c>
      <c r="IA107" t="s">
        <v>424</v>
      </c>
      <c r="IB107" t="s">
        <v>425</v>
      </c>
      <c r="IC107" t="s">
        <v>426</v>
      </c>
      <c r="ID107" t="s">
        <v>426</v>
      </c>
      <c r="IE107" t="s">
        <v>426</v>
      </c>
      <c r="IF107" t="s">
        <v>426</v>
      </c>
      <c r="IG107">
        <v>0</v>
      </c>
      <c r="IH107">
        <v>100</v>
      </c>
      <c r="II107">
        <v>100</v>
      </c>
      <c r="IJ107">
        <v>0.062</v>
      </c>
      <c r="IK107">
        <v>0.1925</v>
      </c>
      <c r="IL107">
        <v>-0.7247067883249676</v>
      </c>
      <c r="IM107">
        <v>0.001328113201692861</v>
      </c>
      <c r="IN107">
        <v>1.538283238170363E-06</v>
      </c>
      <c r="IO107">
        <v>-5.795655626708063E-10</v>
      </c>
      <c r="IP107">
        <v>-0.05594745524604438</v>
      </c>
      <c r="IQ107">
        <v>-0.004593102289677449</v>
      </c>
      <c r="IR107">
        <v>0.0008253994458280543</v>
      </c>
      <c r="IS107">
        <v>-7.403632370499484E-06</v>
      </c>
      <c r="IT107">
        <v>2</v>
      </c>
      <c r="IU107">
        <v>1985</v>
      </c>
      <c r="IV107">
        <v>1</v>
      </c>
      <c r="IW107">
        <v>27</v>
      </c>
      <c r="IX107">
        <v>2.5</v>
      </c>
      <c r="IY107">
        <v>2.5</v>
      </c>
      <c r="IZ107">
        <v>1.12671</v>
      </c>
      <c r="JA107">
        <v>2.59277</v>
      </c>
      <c r="JB107">
        <v>1.49658</v>
      </c>
      <c r="JC107">
        <v>2.34497</v>
      </c>
      <c r="JD107">
        <v>1.54907</v>
      </c>
      <c r="JE107">
        <v>2.38037</v>
      </c>
      <c r="JF107">
        <v>33.2887</v>
      </c>
      <c r="JG107">
        <v>15.7169</v>
      </c>
      <c r="JH107">
        <v>18</v>
      </c>
      <c r="JI107">
        <v>483.334</v>
      </c>
      <c r="JJ107">
        <v>492.046</v>
      </c>
      <c r="JK107">
        <v>31.0523</v>
      </c>
      <c r="JL107">
        <v>28.3391</v>
      </c>
      <c r="JM107">
        <v>29.9996</v>
      </c>
      <c r="JN107">
        <v>28.5881</v>
      </c>
      <c r="JO107">
        <v>28.5787</v>
      </c>
      <c r="JP107">
        <v>22.6387</v>
      </c>
      <c r="JQ107">
        <v>22.3295</v>
      </c>
      <c r="JR107">
        <v>63.8423</v>
      </c>
      <c r="JS107">
        <v>31.0707</v>
      </c>
      <c r="JT107">
        <v>420</v>
      </c>
      <c r="JU107">
        <v>23.4988</v>
      </c>
      <c r="JV107">
        <v>102.223</v>
      </c>
      <c r="JW107">
        <v>91.6888</v>
      </c>
    </row>
    <row r="108" spans="1:283">
      <c r="A108">
        <v>90</v>
      </c>
      <c r="B108">
        <v>1761010091</v>
      </c>
      <c r="C108">
        <v>425</v>
      </c>
      <c r="D108" t="s">
        <v>610</v>
      </c>
      <c r="E108" t="s">
        <v>611</v>
      </c>
      <c r="F108">
        <v>5</v>
      </c>
      <c r="G108" t="s">
        <v>552</v>
      </c>
      <c r="H108">
        <v>1761010083</v>
      </c>
      <c r="I108">
        <f>(J108)/1000</f>
        <v>0</v>
      </c>
      <c r="J108">
        <f>1000*DJ108*AH108*(DF108-DG108)/(100*CY108*(1000-AH108*DF108))</f>
        <v>0</v>
      </c>
      <c r="K108">
        <f>DJ108*AH108*(DE108-DD108*(1000-AH108*DG108)/(1000-AH108*DF108))/(100*CY108)</f>
        <v>0</v>
      </c>
      <c r="L108">
        <f>DD108 - IF(AH108&gt;1, K108*CY108*100.0/(AJ108), 0)</f>
        <v>0</v>
      </c>
      <c r="M108">
        <f>((S108-I108/2)*L108-K108)/(S108+I108/2)</f>
        <v>0</v>
      </c>
      <c r="N108">
        <f>M108*(DK108+DL108)/1000.0</f>
        <v>0</v>
      </c>
      <c r="O108">
        <f>(DD108 - IF(AH108&gt;1, K108*CY108*100.0/(AJ108), 0))*(DK108+DL108)/1000.0</f>
        <v>0</v>
      </c>
      <c r="P108">
        <f>2.0/((1/R108-1/Q108)+SIGN(R108)*SQRT((1/R108-1/Q108)*(1/R108-1/Q108) + 4*CZ108/((CZ108+1)*(CZ108+1))*(2*1/R108*1/Q108-1/Q108*1/Q108)))</f>
        <v>0</v>
      </c>
      <c r="Q108">
        <f>IF(LEFT(DA108,1)&lt;&gt;"0",IF(LEFT(DA108,1)="1",3.0,DB108),$D$5+$E$5*(DR108*DK108/($K$5*1000))+$F$5*(DR108*DK108/($K$5*1000))*MAX(MIN(CY108,$J$5),$I$5)*MAX(MIN(CY108,$J$5),$I$5)+$G$5*MAX(MIN(CY108,$J$5),$I$5)*(DR108*DK108/($K$5*1000))+$H$5*(DR108*DK108/($K$5*1000))*(DR108*DK108/($K$5*1000)))</f>
        <v>0</v>
      </c>
      <c r="R108">
        <f>I108*(1000-(1000*0.61365*exp(17.502*V108/(240.97+V108))/(DK108+DL108)+DF108)/2)/(1000*0.61365*exp(17.502*V108/(240.97+V108))/(DK108+DL108)-DF108)</f>
        <v>0</v>
      </c>
      <c r="S108">
        <f>1/((CZ108+1)/(P108/1.6)+1/(Q108/1.37)) + CZ108/((CZ108+1)/(P108/1.6) + CZ108/(Q108/1.37))</f>
        <v>0</v>
      </c>
      <c r="T108">
        <f>(CU108*CX108)</f>
        <v>0</v>
      </c>
      <c r="U108">
        <f>(DM108+(T108+2*0.95*5.67E-8*(((DM108+$B$9)+273)^4-(DM108+273)^4)-44100*I108)/(1.84*29.3*Q108+8*0.95*5.67E-8*(DM108+273)^3))</f>
        <v>0</v>
      </c>
      <c r="V108">
        <f>($C$9*DN108+$D$9*DO108+$E$9*U108)</f>
        <v>0</v>
      </c>
      <c r="W108">
        <f>0.61365*exp(17.502*V108/(240.97+V108))</f>
        <v>0</v>
      </c>
      <c r="X108">
        <f>(Y108/Z108*100)</f>
        <v>0</v>
      </c>
      <c r="Y108">
        <f>DF108*(DK108+DL108)/1000</f>
        <v>0</v>
      </c>
      <c r="Z108">
        <f>0.61365*exp(17.502*DM108/(240.97+DM108))</f>
        <v>0</v>
      </c>
      <c r="AA108">
        <f>(W108-DF108*(DK108+DL108)/1000)</f>
        <v>0</v>
      </c>
      <c r="AB108">
        <f>(-I108*44100)</f>
        <v>0</v>
      </c>
      <c r="AC108">
        <f>2*29.3*Q108*0.92*(DM108-V108)</f>
        <v>0</v>
      </c>
      <c r="AD108">
        <f>2*0.95*5.67E-8*(((DM108+$B$9)+273)^4-(V108+273)^4)</f>
        <v>0</v>
      </c>
      <c r="AE108">
        <f>T108+AD108+AB108+AC108</f>
        <v>0</v>
      </c>
      <c r="AF108">
        <v>0</v>
      </c>
      <c r="AG108">
        <v>0</v>
      </c>
      <c r="AH108">
        <f>IF(AF108*$H$15&gt;=AJ108,1.0,(AJ108/(AJ108-AF108*$H$15)))</f>
        <v>0</v>
      </c>
      <c r="AI108">
        <f>(AH108-1)*100</f>
        <v>0</v>
      </c>
      <c r="AJ108">
        <f>MAX(0,($B$15+$C$15*DR108)/(1+$D$15*DR108)*DK108/(DM108+273)*$E$15)</f>
        <v>0</v>
      </c>
      <c r="AK108" t="s">
        <v>420</v>
      </c>
      <c r="AL108" t="s">
        <v>420</v>
      </c>
      <c r="AM108">
        <v>0</v>
      </c>
      <c r="AN108">
        <v>0</v>
      </c>
      <c r="AO108">
        <f>1-AM108/AN108</f>
        <v>0</v>
      </c>
      <c r="AP108">
        <v>0</v>
      </c>
      <c r="AQ108" t="s">
        <v>420</v>
      </c>
      <c r="AR108" t="s">
        <v>420</v>
      </c>
      <c r="AS108">
        <v>0</v>
      </c>
      <c r="AT108">
        <v>0</v>
      </c>
      <c r="AU108">
        <f>1-AS108/AT108</f>
        <v>0</v>
      </c>
      <c r="AV108">
        <v>0.5</v>
      </c>
      <c r="AW108">
        <f>CV108</f>
        <v>0</v>
      </c>
      <c r="AX108">
        <f>K108</f>
        <v>0</v>
      </c>
      <c r="AY108">
        <f>AU108*AV108*AW108</f>
        <v>0</v>
      </c>
      <c r="AZ108">
        <f>(AX108-AP108)/AW108</f>
        <v>0</v>
      </c>
      <c r="BA108">
        <f>(AN108-AT108)/AT108</f>
        <v>0</v>
      </c>
      <c r="BB108">
        <f>AM108/(AO108+AM108/AT108)</f>
        <v>0</v>
      </c>
      <c r="BC108" t="s">
        <v>420</v>
      </c>
      <c r="BD108">
        <v>0</v>
      </c>
      <c r="BE108">
        <f>IF(BD108&lt;&gt;0, BD108, BB108)</f>
        <v>0</v>
      </c>
      <c r="BF108">
        <f>1-BE108/AT108</f>
        <v>0</v>
      </c>
      <c r="BG108">
        <f>(AT108-AS108)/(AT108-BE108)</f>
        <v>0</v>
      </c>
      <c r="BH108">
        <f>(AN108-AT108)/(AN108-BE108)</f>
        <v>0</v>
      </c>
      <c r="BI108">
        <f>(AT108-AS108)/(AT108-AM108)</f>
        <v>0</v>
      </c>
      <c r="BJ108">
        <f>(AN108-AT108)/(AN108-AM108)</f>
        <v>0</v>
      </c>
      <c r="BK108">
        <f>(BG108*BE108/AS108)</f>
        <v>0</v>
      </c>
      <c r="BL108">
        <f>(1-BK108)</f>
        <v>0</v>
      </c>
      <c r="CU108">
        <f>$B$13*DS108+$C$13*DT108+$F$13*EE108*(1-EH108)</f>
        <v>0</v>
      </c>
      <c r="CV108">
        <f>CU108*CW108</f>
        <v>0</v>
      </c>
      <c r="CW108">
        <f>($B$13*$D$11+$C$13*$D$11+$F$13*((ER108+EJ108)/MAX(ER108+EJ108+ES108, 0.1)*$I$11+ES108/MAX(ER108+EJ108+ES108, 0.1)*$J$11))/($B$13+$C$13+$F$13)</f>
        <v>0</v>
      </c>
      <c r="CX108">
        <f>($B$13*$K$11+$C$13*$K$11+$F$13*((ER108+EJ108)/MAX(ER108+EJ108+ES108, 0.1)*$P$11+ES108/MAX(ER108+EJ108+ES108, 0.1)*$Q$11))/($B$13+$C$13+$F$13)</f>
        <v>0</v>
      </c>
      <c r="CY108">
        <v>2.44</v>
      </c>
      <c r="CZ108">
        <v>0.5</v>
      </c>
      <c r="DA108" t="s">
        <v>421</v>
      </c>
      <c r="DB108">
        <v>2</v>
      </c>
      <c r="DC108">
        <v>1761010083</v>
      </c>
      <c r="DD108">
        <v>420.4399583333334</v>
      </c>
      <c r="DE108">
        <v>419.9713333333332</v>
      </c>
      <c r="DF108">
        <v>23.54735000000001</v>
      </c>
      <c r="DG108">
        <v>23.60250416666667</v>
      </c>
      <c r="DH108">
        <v>420.3774583333334</v>
      </c>
      <c r="DI108">
        <v>23.3546625</v>
      </c>
      <c r="DJ108">
        <v>500.0013333333333</v>
      </c>
      <c r="DK108">
        <v>90.45889166666666</v>
      </c>
      <c r="DL108">
        <v>0.03493370000000001</v>
      </c>
      <c r="DM108">
        <v>29.87192916666667</v>
      </c>
      <c r="DN108">
        <v>29.9482125</v>
      </c>
      <c r="DO108">
        <v>999.9</v>
      </c>
      <c r="DP108">
        <v>0</v>
      </c>
      <c r="DQ108">
        <v>0</v>
      </c>
      <c r="DR108">
        <v>9992.658750000001</v>
      </c>
      <c r="DS108">
        <v>0</v>
      </c>
      <c r="DT108">
        <v>0.242856</v>
      </c>
      <c r="DU108">
        <v>0.4686495416666667</v>
      </c>
      <c r="DV108">
        <v>430.578875</v>
      </c>
      <c r="DW108">
        <v>430.12325</v>
      </c>
      <c r="DX108">
        <v>-0.05515957083333333</v>
      </c>
      <c r="DY108">
        <v>419.9713333333332</v>
      </c>
      <c r="DZ108">
        <v>23.60250416666667</v>
      </c>
      <c r="EA108">
        <v>2.130067083333333</v>
      </c>
      <c r="EB108">
        <v>2.135056666666667</v>
      </c>
      <c r="EC108">
        <v>18.445825</v>
      </c>
      <c r="ED108">
        <v>18.4831625</v>
      </c>
      <c r="EE108">
        <v>0.00500078</v>
      </c>
      <c r="EF108">
        <v>0</v>
      </c>
      <c r="EG108">
        <v>0</v>
      </c>
      <c r="EH108">
        <v>0</v>
      </c>
      <c r="EI108">
        <v>241.1291666666667</v>
      </c>
      <c r="EJ108">
        <v>0.00500078</v>
      </c>
      <c r="EK108">
        <v>-7.420833333333334</v>
      </c>
      <c r="EL108">
        <v>0.4583333333333334</v>
      </c>
      <c r="EM108">
        <v>36.10666666666666</v>
      </c>
      <c r="EN108">
        <v>40.64033333333333</v>
      </c>
      <c r="EO108">
        <v>38.43191666666667</v>
      </c>
      <c r="EP108">
        <v>41.635125</v>
      </c>
      <c r="EQ108">
        <v>39.29670833333333</v>
      </c>
      <c r="ER108">
        <v>0</v>
      </c>
      <c r="ES108">
        <v>0</v>
      </c>
      <c r="ET108">
        <v>0</v>
      </c>
      <c r="EU108">
        <v>1761010089.7</v>
      </c>
      <c r="EV108">
        <v>0</v>
      </c>
      <c r="EW108">
        <v>241.0423076923077</v>
      </c>
      <c r="EX108">
        <v>30.86837624430236</v>
      </c>
      <c r="EY108">
        <v>-41.72991477270005</v>
      </c>
      <c r="EZ108">
        <v>-7.853846153846155</v>
      </c>
      <c r="FA108">
        <v>15</v>
      </c>
      <c r="FB108">
        <v>1761009942</v>
      </c>
      <c r="FC108" t="s">
        <v>553</v>
      </c>
      <c r="FD108">
        <v>1761009942</v>
      </c>
      <c r="FE108">
        <v>1761009941</v>
      </c>
      <c r="FF108">
        <v>3</v>
      </c>
      <c r="FG108">
        <v>-0.181</v>
      </c>
      <c r="FH108">
        <v>-0.003</v>
      </c>
      <c r="FI108">
        <v>0.06</v>
      </c>
      <c r="FJ108">
        <v>0.192</v>
      </c>
      <c r="FK108">
        <v>420</v>
      </c>
      <c r="FL108">
        <v>24</v>
      </c>
      <c r="FM108">
        <v>0.47</v>
      </c>
      <c r="FN108">
        <v>0.07000000000000001</v>
      </c>
      <c r="FO108">
        <v>0.4638175999999999</v>
      </c>
      <c r="FP108">
        <v>0.1220761125703553</v>
      </c>
      <c r="FQ108">
        <v>0.04749122240783027</v>
      </c>
      <c r="FR108">
        <v>1</v>
      </c>
      <c r="FS108">
        <v>241.1735294117647</v>
      </c>
      <c r="FT108">
        <v>4.252100851899933</v>
      </c>
      <c r="FU108">
        <v>6.267155693329236</v>
      </c>
      <c r="FV108">
        <v>0</v>
      </c>
      <c r="FW108">
        <v>-0.06218382</v>
      </c>
      <c r="FX108">
        <v>0.1357019909943718</v>
      </c>
      <c r="FY108">
        <v>0.01383173735392991</v>
      </c>
      <c r="FZ108">
        <v>0</v>
      </c>
      <c r="GA108">
        <v>1</v>
      </c>
      <c r="GB108">
        <v>3</v>
      </c>
      <c r="GC108" t="s">
        <v>459</v>
      </c>
      <c r="GD108">
        <v>3.10953</v>
      </c>
      <c r="GE108">
        <v>2.72645</v>
      </c>
      <c r="GF108">
        <v>0.0881325</v>
      </c>
      <c r="GG108">
        <v>0.0881194</v>
      </c>
      <c r="GH108">
        <v>0.106804</v>
      </c>
      <c r="GI108">
        <v>0.107998</v>
      </c>
      <c r="GJ108">
        <v>23911.5</v>
      </c>
      <c r="GK108">
        <v>21724.4</v>
      </c>
      <c r="GL108">
        <v>26782.3</v>
      </c>
      <c r="GM108">
        <v>24033.1</v>
      </c>
      <c r="GN108">
        <v>38224.9</v>
      </c>
      <c r="GO108">
        <v>31644.9</v>
      </c>
      <c r="GP108">
        <v>46745.5</v>
      </c>
      <c r="GQ108">
        <v>38017.6</v>
      </c>
      <c r="GR108">
        <v>1.8847</v>
      </c>
      <c r="GS108">
        <v>1.85322</v>
      </c>
      <c r="GT108">
        <v>0.110861</v>
      </c>
      <c r="GU108">
        <v>0</v>
      </c>
      <c r="GV108">
        <v>28.149</v>
      </c>
      <c r="GW108">
        <v>999.9</v>
      </c>
      <c r="GX108">
        <v>58.3</v>
      </c>
      <c r="GY108">
        <v>30.7</v>
      </c>
      <c r="GZ108">
        <v>28.5815</v>
      </c>
      <c r="HA108">
        <v>61.77</v>
      </c>
      <c r="HB108">
        <v>21.0176</v>
      </c>
      <c r="HC108">
        <v>1</v>
      </c>
      <c r="HD108">
        <v>0.083971</v>
      </c>
      <c r="HE108">
        <v>-2.09672</v>
      </c>
      <c r="HF108">
        <v>20.3231</v>
      </c>
      <c r="HG108">
        <v>5.22253</v>
      </c>
      <c r="HH108">
        <v>11.9798</v>
      </c>
      <c r="HI108">
        <v>4.9655</v>
      </c>
      <c r="HJ108">
        <v>3.276</v>
      </c>
      <c r="HK108">
        <v>9999</v>
      </c>
      <c r="HL108">
        <v>9999</v>
      </c>
      <c r="HM108">
        <v>9999</v>
      </c>
      <c r="HN108">
        <v>999.9</v>
      </c>
      <c r="HO108">
        <v>1.86371</v>
      </c>
      <c r="HP108">
        <v>1.85974</v>
      </c>
      <c r="HQ108">
        <v>1.85806</v>
      </c>
      <c r="HR108">
        <v>1.85944</v>
      </c>
      <c r="HS108">
        <v>1.85959</v>
      </c>
      <c r="HT108">
        <v>1.85806</v>
      </c>
      <c r="HU108">
        <v>1.85715</v>
      </c>
      <c r="HV108">
        <v>1.85211</v>
      </c>
      <c r="HW108">
        <v>0</v>
      </c>
      <c r="HX108">
        <v>0</v>
      </c>
      <c r="HY108">
        <v>0</v>
      </c>
      <c r="HZ108">
        <v>0</v>
      </c>
      <c r="IA108" t="s">
        <v>424</v>
      </c>
      <c r="IB108" t="s">
        <v>425</v>
      </c>
      <c r="IC108" t="s">
        <v>426</v>
      </c>
      <c r="ID108" t="s">
        <v>426</v>
      </c>
      <c r="IE108" t="s">
        <v>426</v>
      </c>
      <c r="IF108" t="s">
        <v>426</v>
      </c>
      <c r="IG108">
        <v>0</v>
      </c>
      <c r="IH108">
        <v>100</v>
      </c>
      <c r="II108">
        <v>100</v>
      </c>
      <c r="IJ108">
        <v>0.062</v>
      </c>
      <c r="IK108">
        <v>0.1924</v>
      </c>
      <c r="IL108">
        <v>-0.7247067883249676</v>
      </c>
      <c r="IM108">
        <v>0.001328113201692861</v>
      </c>
      <c r="IN108">
        <v>1.538283238170363E-06</v>
      </c>
      <c r="IO108">
        <v>-5.795655626708063E-10</v>
      </c>
      <c r="IP108">
        <v>-0.05594745524604438</v>
      </c>
      <c r="IQ108">
        <v>-0.004593102289677449</v>
      </c>
      <c r="IR108">
        <v>0.0008253994458280543</v>
      </c>
      <c r="IS108">
        <v>-7.403632370499484E-06</v>
      </c>
      <c r="IT108">
        <v>2</v>
      </c>
      <c r="IU108">
        <v>1985</v>
      </c>
      <c r="IV108">
        <v>1</v>
      </c>
      <c r="IW108">
        <v>27</v>
      </c>
      <c r="IX108">
        <v>2.5</v>
      </c>
      <c r="IY108">
        <v>2.5</v>
      </c>
      <c r="IZ108">
        <v>1.12549</v>
      </c>
      <c r="JA108">
        <v>2.58179</v>
      </c>
      <c r="JB108">
        <v>1.49658</v>
      </c>
      <c r="JC108">
        <v>2.34497</v>
      </c>
      <c r="JD108">
        <v>1.54907</v>
      </c>
      <c r="JE108">
        <v>2.46948</v>
      </c>
      <c r="JF108">
        <v>33.2887</v>
      </c>
      <c r="JG108">
        <v>15.7344</v>
      </c>
      <c r="JH108">
        <v>18</v>
      </c>
      <c r="JI108">
        <v>483.301</v>
      </c>
      <c r="JJ108">
        <v>492.157</v>
      </c>
      <c r="JK108">
        <v>31.0605</v>
      </c>
      <c r="JL108">
        <v>28.336</v>
      </c>
      <c r="JM108">
        <v>29.9995</v>
      </c>
      <c r="JN108">
        <v>28.5857</v>
      </c>
      <c r="JO108">
        <v>28.5762</v>
      </c>
      <c r="JP108">
        <v>22.6378</v>
      </c>
      <c r="JQ108">
        <v>22.3295</v>
      </c>
      <c r="JR108">
        <v>63.8423</v>
      </c>
      <c r="JS108">
        <v>31.0707</v>
      </c>
      <c r="JT108">
        <v>420</v>
      </c>
      <c r="JU108">
        <v>23.4917</v>
      </c>
      <c r="JV108">
        <v>102.223</v>
      </c>
      <c r="JW108">
        <v>91.6892</v>
      </c>
    </row>
    <row r="109" spans="1:283">
      <c r="A109">
        <v>91</v>
      </c>
      <c r="B109">
        <v>1761010190</v>
      </c>
      <c r="C109">
        <v>524</v>
      </c>
      <c r="D109" t="s">
        <v>612</v>
      </c>
      <c r="E109" t="s">
        <v>613</v>
      </c>
      <c r="F109">
        <v>5</v>
      </c>
      <c r="G109" t="s">
        <v>614</v>
      </c>
      <c r="H109">
        <v>1761010182</v>
      </c>
      <c r="I109">
        <f>(J109)/1000</f>
        <v>0</v>
      </c>
      <c r="J109">
        <f>1000*DJ109*AH109*(DF109-DG109)/(100*CY109*(1000-AH109*DF109))</f>
        <v>0</v>
      </c>
      <c r="K109">
        <f>DJ109*AH109*(DE109-DD109*(1000-AH109*DG109)/(1000-AH109*DF109))/(100*CY109)</f>
        <v>0</v>
      </c>
      <c r="L109">
        <f>DD109 - IF(AH109&gt;1, K109*CY109*100.0/(AJ109), 0)</f>
        <v>0</v>
      </c>
      <c r="M109">
        <f>((S109-I109/2)*L109-K109)/(S109+I109/2)</f>
        <v>0</v>
      </c>
      <c r="N109">
        <f>M109*(DK109+DL109)/1000.0</f>
        <v>0</v>
      </c>
      <c r="O109">
        <f>(DD109 - IF(AH109&gt;1, K109*CY109*100.0/(AJ109), 0))*(DK109+DL109)/1000.0</f>
        <v>0</v>
      </c>
      <c r="P109">
        <f>2.0/((1/R109-1/Q109)+SIGN(R109)*SQRT((1/R109-1/Q109)*(1/R109-1/Q109) + 4*CZ109/((CZ109+1)*(CZ109+1))*(2*1/R109*1/Q109-1/Q109*1/Q109)))</f>
        <v>0</v>
      </c>
      <c r="Q109">
        <f>IF(LEFT(DA109,1)&lt;&gt;"0",IF(LEFT(DA109,1)="1",3.0,DB109),$D$5+$E$5*(DR109*DK109/($K$5*1000))+$F$5*(DR109*DK109/($K$5*1000))*MAX(MIN(CY109,$J$5),$I$5)*MAX(MIN(CY109,$J$5),$I$5)+$G$5*MAX(MIN(CY109,$J$5),$I$5)*(DR109*DK109/($K$5*1000))+$H$5*(DR109*DK109/($K$5*1000))*(DR109*DK109/($K$5*1000)))</f>
        <v>0</v>
      </c>
      <c r="R109">
        <f>I109*(1000-(1000*0.61365*exp(17.502*V109/(240.97+V109))/(DK109+DL109)+DF109)/2)/(1000*0.61365*exp(17.502*V109/(240.97+V109))/(DK109+DL109)-DF109)</f>
        <v>0</v>
      </c>
      <c r="S109">
        <f>1/((CZ109+1)/(P109/1.6)+1/(Q109/1.37)) + CZ109/((CZ109+1)/(P109/1.6) + CZ109/(Q109/1.37))</f>
        <v>0</v>
      </c>
      <c r="T109">
        <f>(CU109*CX109)</f>
        <v>0</v>
      </c>
      <c r="U109">
        <f>(DM109+(T109+2*0.95*5.67E-8*(((DM109+$B$9)+273)^4-(DM109+273)^4)-44100*I109)/(1.84*29.3*Q109+8*0.95*5.67E-8*(DM109+273)^3))</f>
        <v>0</v>
      </c>
      <c r="V109">
        <f>($C$9*DN109+$D$9*DO109+$E$9*U109)</f>
        <v>0</v>
      </c>
      <c r="W109">
        <f>0.61365*exp(17.502*V109/(240.97+V109))</f>
        <v>0</v>
      </c>
      <c r="X109">
        <f>(Y109/Z109*100)</f>
        <v>0</v>
      </c>
      <c r="Y109">
        <f>DF109*(DK109+DL109)/1000</f>
        <v>0</v>
      </c>
      <c r="Z109">
        <f>0.61365*exp(17.502*DM109/(240.97+DM109))</f>
        <v>0</v>
      </c>
      <c r="AA109">
        <f>(W109-DF109*(DK109+DL109)/1000)</f>
        <v>0</v>
      </c>
      <c r="AB109">
        <f>(-I109*44100)</f>
        <v>0</v>
      </c>
      <c r="AC109">
        <f>2*29.3*Q109*0.92*(DM109-V109)</f>
        <v>0</v>
      </c>
      <c r="AD109">
        <f>2*0.95*5.67E-8*(((DM109+$B$9)+273)^4-(V109+273)^4)</f>
        <v>0</v>
      </c>
      <c r="AE109">
        <f>T109+AD109+AB109+AC109</f>
        <v>0</v>
      </c>
      <c r="AF109">
        <v>0</v>
      </c>
      <c r="AG109">
        <v>0</v>
      </c>
      <c r="AH109">
        <f>IF(AF109*$H$15&gt;=AJ109,1.0,(AJ109/(AJ109-AF109*$H$15)))</f>
        <v>0</v>
      </c>
      <c r="AI109">
        <f>(AH109-1)*100</f>
        <v>0</v>
      </c>
      <c r="AJ109">
        <f>MAX(0,($B$15+$C$15*DR109)/(1+$D$15*DR109)*DK109/(DM109+273)*$E$15)</f>
        <v>0</v>
      </c>
      <c r="AK109" t="s">
        <v>420</v>
      </c>
      <c r="AL109" t="s">
        <v>420</v>
      </c>
      <c r="AM109">
        <v>0</v>
      </c>
      <c r="AN109">
        <v>0</v>
      </c>
      <c r="AO109">
        <f>1-AM109/AN109</f>
        <v>0</v>
      </c>
      <c r="AP109">
        <v>0</v>
      </c>
      <c r="AQ109" t="s">
        <v>420</v>
      </c>
      <c r="AR109" t="s">
        <v>420</v>
      </c>
      <c r="AS109">
        <v>0</v>
      </c>
      <c r="AT109">
        <v>0</v>
      </c>
      <c r="AU109">
        <f>1-AS109/AT109</f>
        <v>0</v>
      </c>
      <c r="AV109">
        <v>0.5</v>
      </c>
      <c r="AW109">
        <f>CV109</f>
        <v>0</v>
      </c>
      <c r="AX109">
        <f>K109</f>
        <v>0</v>
      </c>
      <c r="AY109">
        <f>AU109*AV109*AW109</f>
        <v>0</v>
      </c>
      <c r="AZ109">
        <f>(AX109-AP109)/AW109</f>
        <v>0</v>
      </c>
      <c r="BA109">
        <f>(AN109-AT109)/AT109</f>
        <v>0</v>
      </c>
      <c r="BB109">
        <f>AM109/(AO109+AM109/AT109)</f>
        <v>0</v>
      </c>
      <c r="BC109" t="s">
        <v>420</v>
      </c>
      <c r="BD109">
        <v>0</v>
      </c>
      <c r="BE109">
        <f>IF(BD109&lt;&gt;0, BD109, BB109)</f>
        <v>0</v>
      </c>
      <c r="BF109">
        <f>1-BE109/AT109</f>
        <v>0</v>
      </c>
      <c r="BG109">
        <f>(AT109-AS109)/(AT109-BE109)</f>
        <v>0</v>
      </c>
      <c r="BH109">
        <f>(AN109-AT109)/(AN109-BE109)</f>
        <v>0</v>
      </c>
      <c r="BI109">
        <f>(AT109-AS109)/(AT109-AM109)</f>
        <v>0</v>
      </c>
      <c r="BJ109">
        <f>(AN109-AT109)/(AN109-AM109)</f>
        <v>0</v>
      </c>
      <c r="BK109">
        <f>(BG109*BE109/AS109)</f>
        <v>0</v>
      </c>
      <c r="BL109">
        <f>(1-BK109)</f>
        <v>0</v>
      </c>
      <c r="CU109">
        <f>$B$13*DS109+$C$13*DT109+$F$13*EE109*(1-EH109)</f>
        <v>0</v>
      </c>
      <c r="CV109">
        <f>CU109*CW109</f>
        <v>0</v>
      </c>
      <c r="CW109">
        <f>($B$13*$D$11+$C$13*$D$11+$F$13*((ER109+EJ109)/MAX(ER109+EJ109+ES109, 0.1)*$I$11+ES109/MAX(ER109+EJ109+ES109, 0.1)*$J$11))/($B$13+$C$13+$F$13)</f>
        <v>0</v>
      </c>
      <c r="CX109">
        <f>($B$13*$K$11+$C$13*$K$11+$F$13*((ER109+EJ109)/MAX(ER109+EJ109+ES109, 0.1)*$P$11+ES109/MAX(ER109+EJ109+ES109, 0.1)*$Q$11))/($B$13+$C$13+$F$13)</f>
        <v>0</v>
      </c>
      <c r="CY109">
        <v>4.6</v>
      </c>
      <c r="CZ109">
        <v>0.5</v>
      </c>
      <c r="DA109" t="s">
        <v>421</v>
      </c>
      <c r="DB109">
        <v>2</v>
      </c>
      <c r="DC109">
        <v>1761010182</v>
      </c>
      <c r="DD109">
        <v>421.3234193548388</v>
      </c>
      <c r="DE109">
        <v>419.8149999999999</v>
      </c>
      <c r="DF109">
        <v>22.61294838709678</v>
      </c>
      <c r="DG109">
        <v>23.46631290322581</v>
      </c>
      <c r="DH109">
        <v>421.5066129032257</v>
      </c>
      <c r="DI109">
        <v>22.44289677419355</v>
      </c>
      <c r="DJ109">
        <v>500.0325161290323</v>
      </c>
      <c r="DK109">
        <v>90.47660645161291</v>
      </c>
      <c r="DL109">
        <v>0.03596982258064516</v>
      </c>
      <c r="DM109">
        <v>29.94236451612903</v>
      </c>
      <c r="DN109">
        <v>29.54755483870967</v>
      </c>
      <c r="DO109">
        <v>999.9000000000003</v>
      </c>
      <c r="DP109">
        <v>0</v>
      </c>
      <c r="DQ109">
        <v>0</v>
      </c>
      <c r="DR109">
        <v>9996.40935483871</v>
      </c>
      <c r="DS109">
        <v>0</v>
      </c>
      <c r="DT109">
        <v>0.2428559999999999</v>
      </c>
      <c r="DU109">
        <v>1.508409387096775</v>
      </c>
      <c r="DV109">
        <v>431.071064516129</v>
      </c>
      <c r="DW109">
        <v>429.9033225806452</v>
      </c>
      <c r="DX109">
        <v>-0.8533604838709676</v>
      </c>
      <c r="DY109">
        <v>419.8149999999999</v>
      </c>
      <c r="DZ109">
        <v>23.46631290322581</v>
      </c>
      <c r="EA109">
        <v>2.045942903225806</v>
      </c>
      <c r="EB109">
        <v>2.123151935483871</v>
      </c>
      <c r="EC109">
        <v>17.80186129032258</v>
      </c>
      <c r="ED109">
        <v>18.39321290322581</v>
      </c>
      <c r="EE109">
        <v>0.005000780000000002</v>
      </c>
      <c r="EF109">
        <v>0</v>
      </c>
      <c r="EG109">
        <v>0</v>
      </c>
      <c r="EH109">
        <v>0</v>
      </c>
      <c r="EI109">
        <v>603.8935483870966</v>
      </c>
      <c r="EJ109">
        <v>0.005000780000000002</v>
      </c>
      <c r="EK109">
        <v>-20.07096774193548</v>
      </c>
      <c r="EL109">
        <v>-1.164516129032258</v>
      </c>
      <c r="EM109">
        <v>34.9594193548387</v>
      </c>
      <c r="EN109">
        <v>38.00370967741934</v>
      </c>
      <c r="EO109">
        <v>37.12477419354838</v>
      </c>
      <c r="EP109">
        <v>38.13283870967742</v>
      </c>
      <c r="EQ109">
        <v>37.48558064516128</v>
      </c>
      <c r="ER109">
        <v>0</v>
      </c>
      <c r="ES109">
        <v>0</v>
      </c>
      <c r="ET109">
        <v>0</v>
      </c>
      <c r="EU109">
        <v>1761010188.7</v>
      </c>
      <c r="EV109">
        <v>0</v>
      </c>
      <c r="EW109">
        <v>602.8</v>
      </c>
      <c r="EX109">
        <v>-25.84615418849726</v>
      </c>
      <c r="EY109">
        <v>-9.299999940089716</v>
      </c>
      <c r="EZ109">
        <v>-19.92</v>
      </c>
      <c r="FA109">
        <v>15</v>
      </c>
      <c r="FB109">
        <v>1761010126.5</v>
      </c>
      <c r="FC109" t="s">
        <v>615</v>
      </c>
      <c r="FD109">
        <v>1761010118</v>
      </c>
      <c r="FE109">
        <v>1761010126.5</v>
      </c>
      <c r="FF109">
        <v>4</v>
      </c>
      <c r="FG109">
        <v>-0.248</v>
      </c>
      <c r="FH109">
        <v>-0.003</v>
      </c>
      <c r="FI109">
        <v>-0.187</v>
      </c>
      <c r="FJ109">
        <v>0.187</v>
      </c>
      <c r="FK109">
        <v>420</v>
      </c>
      <c r="FL109">
        <v>23</v>
      </c>
      <c r="FM109">
        <v>0.43</v>
      </c>
      <c r="FN109">
        <v>0.05</v>
      </c>
      <c r="FO109">
        <v>2.08412445</v>
      </c>
      <c r="FP109">
        <v>-10.54588622138838</v>
      </c>
      <c r="FQ109">
        <v>1.095883946594801</v>
      </c>
      <c r="FR109">
        <v>0</v>
      </c>
      <c r="FS109">
        <v>605.3794117647058</v>
      </c>
      <c r="FT109">
        <v>-35.48204756072056</v>
      </c>
      <c r="FU109">
        <v>7.710641211291929</v>
      </c>
      <c r="FV109">
        <v>0</v>
      </c>
      <c r="FW109">
        <v>-1.219711925</v>
      </c>
      <c r="FX109">
        <v>6.488198735459665</v>
      </c>
      <c r="FY109">
        <v>0.7100592026665941</v>
      </c>
      <c r="FZ109">
        <v>0</v>
      </c>
      <c r="GA109">
        <v>0</v>
      </c>
      <c r="GB109">
        <v>3</v>
      </c>
      <c r="GC109" t="s">
        <v>423</v>
      </c>
      <c r="GD109">
        <v>3.1097</v>
      </c>
      <c r="GE109">
        <v>2.72809</v>
      </c>
      <c r="GF109">
        <v>0.08825180000000001</v>
      </c>
      <c r="GG109">
        <v>0.088133</v>
      </c>
      <c r="GH109">
        <v>0.10613</v>
      </c>
      <c r="GI109">
        <v>0.109547</v>
      </c>
      <c r="GJ109">
        <v>23917.2</v>
      </c>
      <c r="GK109">
        <v>21727.7</v>
      </c>
      <c r="GL109">
        <v>26791.5</v>
      </c>
      <c r="GM109">
        <v>24036.4</v>
      </c>
      <c r="GN109">
        <v>38266.9</v>
      </c>
      <c r="GO109">
        <v>31591.5</v>
      </c>
      <c r="GP109">
        <v>46761.9</v>
      </c>
      <c r="GQ109">
        <v>38020.3</v>
      </c>
      <c r="GR109">
        <v>1.88565</v>
      </c>
      <c r="GS109">
        <v>1.85767</v>
      </c>
      <c r="GT109">
        <v>0.111308</v>
      </c>
      <c r="GU109">
        <v>0</v>
      </c>
      <c r="GV109">
        <v>27.8478</v>
      </c>
      <c r="GW109">
        <v>999.9</v>
      </c>
      <c r="GX109">
        <v>58.2</v>
      </c>
      <c r="GY109">
        <v>30.6</v>
      </c>
      <c r="GZ109">
        <v>28.3652</v>
      </c>
      <c r="HA109">
        <v>60.96</v>
      </c>
      <c r="HB109">
        <v>21.4423</v>
      </c>
      <c r="HC109">
        <v>1</v>
      </c>
      <c r="HD109">
        <v>0.0725457</v>
      </c>
      <c r="HE109">
        <v>-4.22952</v>
      </c>
      <c r="HF109">
        <v>20.2827</v>
      </c>
      <c r="HG109">
        <v>5.22238</v>
      </c>
      <c r="HH109">
        <v>11.98</v>
      </c>
      <c r="HI109">
        <v>4.96555</v>
      </c>
      <c r="HJ109">
        <v>3.27593</v>
      </c>
      <c r="HK109">
        <v>9999</v>
      </c>
      <c r="HL109">
        <v>9999</v>
      </c>
      <c r="HM109">
        <v>9999</v>
      </c>
      <c r="HN109">
        <v>999.9</v>
      </c>
      <c r="HO109">
        <v>1.86366</v>
      </c>
      <c r="HP109">
        <v>1.85974</v>
      </c>
      <c r="HQ109">
        <v>1.85804</v>
      </c>
      <c r="HR109">
        <v>1.85943</v>
      </c>
      <c r="HS109">
        <v>1.85959</v>
      </c>
      <c r="HT109">
        <v>1.85806</v>
      </c>
      <c r="HU109">
        <v>1.85715</v>
      </c>
      <c r="HV109">
        <v>1.8521</v>
      </c>
      <c r="HW109">
        <v>0</v>
      </c>
      <c r="HX109">
        <v>0</v>
      </c>
      <c r="HY109">
        <v>0</v>
      </c>
      <c r="HZ109">
        <v>0</v>
      </c>
      <c r="IA109" t="s">
        <v>424</v>
      </c>
      <c r="IB109" t="s">
        <v>425</v>
      </c>
      <c r="IC109" t="s">
        <v>426</v>
      </c>
      <c r="ID109" t="s">
        <v>426</v>
      </c>
      <c r="IE109" t="s">
        <v>426</v>
      </c>
      <c r="IF109" t="s">
        <v>426</v>
      </c>
      <c r="IG109">
        <v>0</v>
      </c>
      <c r="IH109">
        <v>100</v>
      </c>
      <c r="II109">
        <v>100</v>
      </c>
      <c r="IJ109">
        <v>-0.184</v>
      </c>
      <c r="IK109">
        <v>0.1844</v>
      </c>
      <c r="IL109">
        <v>-0.9728333905448761</v>
      </c>
      <c r="IM109">
        <v>0.001328113201692861</v>
      </c>
      <c r="IN109">
        <v>1.538283238170363E-06</v>
      </c>
      <c r="IO109">
        <v>-5.795655626708063E-10</v>
      </c>
      <c r="IP109">
        <v>-0.05896885829614162</v>
      </c>
      <c r="IQ109">
        <v>-0.004593102289677449</v>
      </c>
      <c r="IR109">
        <v>0.0008253994458280543</v>
      </c>
      <c r="IS109">
        <v>-7.403632370499484E-06</v>
      </c>
      <c r="IT109">
        <v>2</v>
      </c>
      <c r="IU109">
        <v>1985</v>
      </c>
      <c r="IV109">
        <v>1</v>
      </c>
      <c r="IW109">
        <v>27</v>
      </c>
      <c r="IX109">
        <v>1.2</v>
      </c>
      <c r="IY109">
        <v>1.1</v>
      </c>
      <c r="IZ109">
        <v>1.12915</v>
      </c>
      <c r="JA109">
        <v>2.59766</v>
      </c>
      <c r="JB109">
        <v>1.49658</v>
      </c>
      <c r="JC109">
        <v>2.34497</v>
      </c>
      <c r="JD109">
        <v>1.54907</v>
      </c>
      <c r="JE109">
        <v>2.39014</v>
      </c>
      <c r="JF109">
        <v>33.244</v>
      </c>
      <c r="JG109">
        <v>15.6381</v>
      </c>
      <c r="JH109">
        <v>18</v>
      </c>
      <c r="JI109">
        <v>482.779</v>
      </c>
      <c r="JJ109">
        <v>493.968</v>
      </c>
      <c r="JK109">
        <v>32.904</v>
      </c>
      <c r="JL109">
        <v>28.1427</v>
      </c>
      <c r="JM109">
        <v>29.9993</v>
      </c>
      <c r="JN109">
        <v>28.4443</v>
      </c>
      <c r="JO109">
        <v>28.4435</v>
      </c>
      <c r="JP109">
        <v>22.6942</v>
      </c>
      <c r="JQ109">
        <v>19.1906</v>
      </c>
      <c r="JR109">
        <v>63.8423</v>
      </c>
      <c r="JS109">
        <v>33.0819</v>
      </c>
      <c r="JT109">
        <v>420</v>
      </c>
      <c r="JU109">
        <v>23.8733</v>
      </c>
      <c r="JV109">
        <v>102.259</v>
      </c>
      <c r="JW109">
        <v>91.69799999999999</v>
      </c>
    </row>
    <row r="110" spans="1:283">
      <c r="A110">
        <v>92</v>
      </c>
      <c r="B110">
        <v>1761010192</v>
      </c>
      <c r="C110">
        <v>526</v>
      </c>
      <c r="D110" t="s">
        <v>616</v>
      </c>
      <c r="E110" t="s">
        <v>617</v>
      </c>
      <c r="F110">
        <v>5</v>
      </c>
      <c r="G110" t="s">
        <v>614</v>
      </c>
      <c r="H110">
        <v>1761010184.051724</v>
      </c>
      <c r="I110">
        <f>(J110)/1000</f>
        <v>0</v>
      </c>
      <c r="J110">
        <f>1000*DJ110*AH110*(DF110-DG110)/(100*CY110*(1000-AH110*DF110))</f>
        <v>0</v>
      </c>
      <c r="K110">
        <f>DJ110*AH110*(DE110-DD110*(1000-AH110*DG110)/(1000-AH110*DF110))/(100*CY110)</f>
        <v>0</v>
      </c>
      <c r="L110">
        <f>DD110 - IF(AH110&gt;1, K110*CY110*100.0/(AJ110), 0)</f>
        <v>0</v>
      </c>
      <c r="M110">
        <f>((S110-I110/2)*L110-K110)/(S110+I110/2)</f>
        <v>0</v>
      </c>
      <c r="N110">
        <f>M110*(DK110+DL110)/1000.0</f>
        <v>0</v>
      </c>
      <c r="O110">
        <f>(DD110 - IF(AH110&gt;1, K110*CY110*100.0/(AJ110), 0))*(DK110+DL110)/1000.0</f>
        <v>0</v>
      </c>
      <c r="P110">
        <f>2.0/((1/R110-1/Q110)+SIGN(R110)*SQRT((1/R110-1/Q110)*(1/R110-1/Q110) + 4*CZ110/((CZ110+1)*(CZ110+1))*(2*1/R110*1/Q110-1/Q110*1/Q110)))</f>
        <v>0</v>
      </c>
      <c r="Q110">
        <f>IF(LEFT(DA110,1)&lt;&gt;"0",IF(LEFT(DA110,1)="1",3.0,DB110),$D$5+$E$5*(DR110*DK110/($K$5*1000))+$F$5*(DR110*DK110/($K$5*1000))*MAX(MIN(CY110,$J$5),$I$5)*MAX(MIN(CY110,$J$5),$I$5)+$G$5*MAX(MIN(CY110,$J$5),$I$5)*(DR110*DK110/($K$5*1000))+$H$5*(DR110*DK110/($K$5*1000))*(DR110*DK110/($K$5*1000)))</f>
        <v>0</v>
      </c>
      <c r="R110">
        <f>I110*(1000-(1000*0.61365*exp(17.502*V110/(240.97+V110))/(DK110+DL110)+DF110)/2)/(1000*0.61365*exp(17.502*V110/(240.97+V110))/(DK110+DL110)-DF110)</f>
        <v>0</v>
      </c>
      <c r="S110">
        <f>1/((CZ110+1)/(P110/1.6)+1/(Q110/1.37)) + CZ110/((CZ110+1)/(P110/1.6) + CZ110/(Q110/1.37))</f>
        <v>0</v>
      </c>
      <c r="T110">
        <f>(CU110*CX110)</f>
        <v>0</v>
      </c>
      <c r="U110">
        <f>(DM110+(T110+2*0.95*5.67E-8*(((DM110+$B$9)+273)^4-(DM110+273)^4)-44100*I110)/(1.84*29.3*Q110+8*0.95*5.67E-8*(DM110+273)^3))</f>
        <v>0</v>
      </c>
      <c r="V110">
        <f>($C$9*DN110+$D$9*DO110+$E$9*U110)</f>
        <v>0</v>
      </c>
      <c r="W110">
        <f>0.61365*exp(17.502*V110/(240.97+V110))</f>
        <v>0</v>
      </c>
      <c r="X110">
        <f>(Y110/Z110*100)</f>
        <v>0</v>
      </c>
      <c r="Y110">
        <f>DF110*(DK110+DL110)/1000</f>
        <v>0</v>
      </c>
      <c r="Z110">
        <f>0.61365*exp(17.502*DM110/(240.97+DM110))</f>
        <v>0</v>
      </c>
      <c r="AA110">
        <f>(W110-DF110*(DK110+DL110)/1000)</f>
        <v>0</v>
      </c>
      <c r="AB110">
        <f>(-I110*44100)</f>
        <v>0</v>
      </c>
      <c r="AC110">
        <f>2*29.3*Q110*0.92*(DM110-V110)</f>
        <v>0</v>
      </c>
      <c r="AD110">
        <f>2*0.95*5.67E-8*(((DM110+$B$9)+273)^4-(V110+273)^4)</f>
        <v>0</v>
      </c>
      <c r="AE110">
        <f>T110+AD110+AB110+AC110</f>
        <v>0</v>
      </c>
      <c r="AF110">
        <v>0</v>
      </c>
      <c r="AG110">
        <v>0</v>
      </c>
      <c r="AH110">
        <f>IF(AF110*$H$15&gt;=AJ110,1.0,(AJ110/(AJ110-AF110*$H$15)))</f>
        <v>0</v>
      </c>
      <c r="AI110">
        <f>(AH110-1)*100</f>
        <v>0</v>
      </c>
      <c r="AJ110">
        <f>MAX(0,($B$15+$C$15*DR110)/(1+$D$15*DR110)*DK110/(DM110+273)*$E$15)</f>
        <v>0</v>
      </c>
      <c r="AK110" t="s">
        <v>420</v>
      </c>
      <c r="AL110" t="s">
        <v>420</v>
      </c>
      <c r="AM110">
        <v>0</v>
      </c>
      <c r="AN110">
        <v>0</v>
      </c>
      <c r="AO110">
        <f>1-AM110/AN110</f>
        <v>0</v>
      </c>
      <c r="AP110">
        <v>0</v>
      </c>
      <c r="AQ110" t="s">
        <v>420</v>
      </c>
      <c r="AR110" t="s">
        <v>420</v>
      </c>
      <c r="AS110">
        <v>0</v>
      </c>
      <c r="AT110">
        <v>0</v>
      </c>
      <c r="AU110">
        <f>1-AS110/AT110</f>
        <v>0</v>
      </c>
      <c r="AV110">
        <v>0.5</v>
      </c>
      <c r="AW110">
        <f>CV110</f>
        <v>0</v>
      </c>
      <c r="AX110">
        <f>K110</f>
        <v>0</v>
      </c>
      <c r="AY110">
        <f>AU110*AV110*AW110</f>
        <v>0</v>
      </c>
      <c r="AZ110">
        <f>(AX110-AP110)/AW110</f>
        <v>0</v>
      </c>
      <c r="BA110">
        <f>(AN110-AT110)/AT110</f>
        <v>0</v>
      </c>
      <c r="BB110">
        <f>AM110/(AO110+AM110/AT110)</f>
        <v>0</v>
      </c>
      <c r="BC110" t="s">
        <v>420</v>
      </c>
      <c r="BD110">
        <v>0</v>
      </c>
      <c r="BE110">
        <f>IF(BD110&lt;&gt;0, BD110, BB110)</f>
        <v>0</v>
      </c>
      <c r="BF110">
        <f>1-BE110/AT110</f>
        <v>0</v>
      </c>
      <c r="BG110">
        <f>(AT110-AS110)/(AT110-BE110)</f>
        <v>0</v>
      </c>
      <c r="BH110">
        <f>(AN110-AT110)/(AN110-BE110)</f>
        <v>0</v>
      </c>
      <c r="BI110">
        <f>(AT110-AS110)/(AT110-AM110)</f>
        <v>0</v>
      </c>
      <c r="BJ110">
        <f>(AN110-AT110)/(AN110-AM110)</f>
        <v>0</v>
      </c>
      <c r="BK110">
        <f>(BG110*BE110/AS110)</f>
        <v>0</v>
      </c>
      <c r="BL110">
        <f>(1-BK110)</f>
        <v>0</v>
      </c>
      <c r="CU110">
        <f>$B$13*DS110+$C$13*DT110+$F$13*EE110*(1-EH110)</f>
        <v>0</v>
      </c>
      <c r="CV110">
        <f>CU110*CW110</f>
        <v>0</v>
      </c>
      <c r="CW110">
        <f>($B$13*$D$11+$C$13*$D$11+$F$13*((ER110+EJ110)/MAX(ER110+EJ110+ES110, 0.1)*$I$11+ES110/MAX(ER110+EJ110+ES110, 0.1)*$J$11))/($B$13+$C$13+$F$13)</f>
        <v>0</v>
      </c>
      <c r="CX110">
        <f>($B$13*$K$11+$C$13*$K$11+$F$13*((ER110+EJ110)/MAX(ER110+EJ110+ES110, 0.1)*$P$11+ES110/MAX(ER110+EJ110+ES110, 0.1)*$Q$11))/($B$13+$C$13+$F$13)</f>
        <v>0</v>
      </c>
      <c r="CY110">
        <v>4.6</v>
      </c>
      <c r="CZ110">
        <v>0.5</v>
      </c>
      <c r="DA110" t="s">
        <v>421</v>
      </c>
      <c r="DB110">
        <v>2</v>
      </c>
      <c r="DC110">
        <v>1761010184.051724</v>
      </c>
      <c r="DD110">
        <v>421.088724137931</v>
      </c>
      <c r="DE110">
        <v>419.7910344827586</v>
      </c>
      <c r="DF110">
        <v>22.81849310344827</v>
      </c>
      <c r="DG110">
        <v>23.5677724137931</v>
      </c>
      <c r="DH110">
        <v>421.272448275862</v>
      </c>
      <c r="DI110">
        <v>22.64416551724138</v>
      </c>
      <c r="DJ110">
        <v>500.0394482758621</v>
      </c>
      <c r="DK110">
        <v>90.47674137931035</v>
      </c>
      <c r="DL110">
        <v>0.03604527931034483</v>
      </c>
      <c r="DM110">
        <v>29.96642068965517</v>
      </c>
      <c r="DN110">
        <v>29.57866551724138</v>
      </c>
      <c r="DO110">
        <v>999.9000000000002</v>
      </c>
      <c r="DP110">
        <v>0</v>
      </c>
      <c r="DQ110">
        <v>0</v>
      </c>
      <c r="DR110">
        <v>9996.72103448276</v>
      </c>
      <c r="DS110">
        <v>0</v>
      </c>
      <c r="DT110">
        <v>0.242856</v>
      </c>
      <c r="DU110">
        <v>1.297666724137931</v>
      </c>
      <c r="DV110">
        <v>430.9215862068966</v>
      </c>
      <c r="DW110">
        <v>429.9234827586207</v>
      </c>
      <c r="DX110">
        <v>-0.7492792068965516</v>
      </c>
      <c r="DY110">
        <v>419.7910344827586</v>
      </c>
      <c r="DZ110">
        <v>23.5677724137931</v>
      </c>
      <c r="EA110">
        <v>2.06454275862069</v>
      </c>
      <c r="EB110">
        <v>2.132335172413793</v>
      </c>
      <c r="EC110">
        <v>17.94651379310345</v>
      </c>
      <c r="ED110">
        <v>18.46167586206897</v>
      </c>
      <c r="EE110">
        <v>0.005000780000000002</v>
      </c>
      <c r="EF110">
        <v>0</v>
      </c>
      <c r="EG110">
        <v>0</v>
      </c>
      <c r="EH110">
        <v>0</v>
      </c>
      <c r="EI110">
        <v>602.3172413793104</v>
      </c>
      <c r="EJ110">
        <v>0.005000780000000002</v>
      </c>
      <c r="EK110">
        <v>-20.45172413793103</v>
      </c>
      <c r="EL110">
        <v>-1.044827586206897</v>
      </c>
      <c r="EM110">
        <v>34.9501724137931</v>
      </c>
      <c r="EN110">
        <v>37.99103448275861</v>
      </c>
      <c r="EO110">
        <v>37.05151724137931</v>
      </c>
      <c r="EP110">
        <v>38.11399999999999</v>
      </c>
      <c r="EQ110">
        <v>37.48251724137931</v>
      </c>
      <c r="ER110">
        <v>0</v>
      </c>
      <c r="ES110">
        <v>0</v>
      </c>
      <c r="ET110">
        <v>0</v>
      </c>
      <c r="EU110">
        <v>1761010191.1</v>
      </c>
      <c r="EV110">
        <v>0</v>
      </c>
      <c r="EW110">
        <v>601.1519999999999</v>
      </c>
      <c r="EX110">
        <v>-10.59230788363122</v>
      </c>
      <c r="EY110">
        <v>-37.27692317619358</v>
      </c>
      <c r="EZ110">
        <v>-20.176</v>
      </c>
      <c r="FA110">
        <v>15</v>
      </c>
      <c r="FB110">
        <v>1761010126.5</v>
      </c>
      <c r="FC110" t="s">
        <v>615</v>
      </c>
      <c r="FD110">
        <v>1761010118</v>
      </c>
      <c r="FE110">
        <v>1761010126.5</v>
      </c>
      <c r="FF110">
        <v>4</v>
      </c>
      <c r="FG110">
        <v>-0.248</v>
      </c>
      <c r="FH110">
        <v>-0.003</v>
      </c>
      <c r="FI110">
        <v>-0.187</v>
      </c>
      <c r="FJ110">
        <v>0.187</v>
      </c>
      <c r="FK110">
        <v>420</v>
      </c>
      <c r="FL110">
        <v>23</v>
      </c>
      <c r="FM110">
        <v>0.43</v>
      </c>
      <c r="FN110">
        <v>0.05</v>
      </c>
      <c r="FO110">
        <v>1.703529536585366</v>
      </c>
      <c r="FP110">
        <v>-7.549321672473862</v>
      </c>
      <c r="FQ110">
        <v>0.7991325627633912</v>
      </c>
      <c r="FR110">
        <v>0</v>
      </c>
      <c r="FS110">
        <v>604.4029411764706</v>
      </c>
      <c r="FT110">
        <v>-36.01069527897486</v>
      </c>
      <c r="FU110">
        <v>7.826143415581251</v>
      </c>
      <c r="FV110">
        <v>0</v>
      </c>
      <c r="FW110">
        <v>-1.008405219512195</v>
      </c>
      <c r="FX110">
        <v>3.948960397212541</v>
      </c>
      <c r="FY110">
        <v>0.4794576581391404</v>
      </c>
      <c r="FZ110">
        <v>0</v>
      </c>
      <c r="GA110">
        <v>0</v>
      </c>
      <c r="GB110">
        <v>3</v>
      </c>
      <c r="GC110" t="s">
        <v>423</v>
      </c>
      <c r="GD110">
        <v>3.1098</v>
      </c>
      <c r="GE110">
        <v>2.72761</v>
      </c>
      <c r="GF110">
        <v>0.08824899999999999</v>
      </c>
      <c r="GG110">
        <v>0.0881401</v>
      </c>
      <c r="GH110">
        <v>0.106667</v>
      </c>
      <c r="GI110">
        <v>0.109972</v>
      </c>
      <c r="GJ110">
        <v>23917.6</v>
      </c>
      <c r="GK110">
        <v>21727.6</v>
      </c>
      <c r="GL110">
        <v>26791.8</v>
      </c>
      <c r="GM110">
        <v>24036.4</v>
      </c>
      <c r="GN110">
        <v>38244</v>
      </c>
      <c r="GO110">
        <v>31576.4</v>
      </c>
      <c r="GP110">
        <v>46762.3</v>
      </c>
      <c r="GQ110">
        <v>38020.5</v>
      </c>
      <c r="GR110">
        <v>1.88605</v>
      </c>
      <c r="GS110">
        <v>1.85755</v>
      </c>
      <c r="GT110">
        <v>0.113357</v>
      </c>
      <c r="GU110">
        <v>0</v>
      </c>
      <c r="GV110">
        <v>27.849</v>
      </c>
      <c r="GW110">
        <v>999.9</v>
      </c>
      <c r="GX110">
        <v>58.3</v>
      </c>
      <c r="GY110">
        <v>30.6</v>
      </c>
      <c r="GZ110">
        <v>28.4119</v>
      </c>
      <c r="HA110">
        <v>61.66</v>
      </c>
      <c r="HB110">
        <v>21.1418</v>
      </c>
      <c r="HC110">
        <v>1</v>
      </c>
      <c r="HD110">
        <v>0.0720249</v>
      </c>
      <c r="HE110">
        <v>-4.38564</v>
      </c>
      <c r="HF110">
        <v>20.2782</v>
      </c>
      <c r="HG110">
        <v>5.21984</v>
      </c>
      <c r="HH110">
        <v>11.98</v>
      </c>
      <c r="HI110">
        <v>4.96515</v>
      </c>
      <c r="HJ110">
        <v>3.27533</v>
      </c>
      <c r="HK110">
        <v>9999</v>
      </c>
      <c r="HL110">
        <v>9999</v>
      </c>
      <c r="HM110">
        <v>9999</v>
      </c>
      <c r="HN110">
        <v>999.9</v>
      </c>
      <c r="HO110">
        <v>1.86365</v>
      </c>
      <c r="HP110">
        <v>1.85974</v>
      </c>
      <c r="HQ110">
        <v>1.85804</v>
      </c>
      <c r="HR110">
        <v>1.85943</v>
      </c>
      <c r="HS110">
        <v>1.85959</v>
      </c>
      <c r="HT110">
        <v>1.85806</v>
      </c>
      <c r="HU110">
        <v>1.85715</v>
      </c>
      <c r="HV110">
        <v>1.8521</v>
      </c>
      <c r="HW110">
        <v>0</v>
      </c>
      <c r="HX110">
        <v>0</v>
      </c>
      <c r="HY110">
        <v>0</v>
      </c>
      <c r="HZ110">
        <v>0</v>
      </c>
      <c r="IA110" t="s">
        <v>424</v>
      </c>
      <c r="IB110" t="s">
        <v>425</v>
      </c>
      <c r="IC110" t="s">
        <v>426</v>
      </c>
      <c r="ID110" t="s">
        <v>426</v>
      </c>
      <c r="IE110" t="s">
        <v>426</v>
      </c>
      <c r="IF110" t="s">
        <v>426</v>
      </c>
      <c r="IG110">
        <v>0</v>
      </c>
      <c r="IH110">
        <v>100</v>
      </c>
      <c r="II110">
        <v>100</v>
      </c>
      <c r="IJ110">
        <v>-0.185</v>
      </c>
      <c r="IK110">
        <v>0.188</v>
      </c>
      <c r="IL110">
        <v>-0.9728333905448761</v>
      </c>
      <c r="IM110">
        <v>0.001328113201692861</v>
      </c>
      <c r="IN110">
        <v>1.538283238170363E-06</v>
      </c>
      <c r="IO110">
        <v>-5.795655626708063E-10</v>
      </c>
      <c r="IP110">
        <v>-0.05896885829614162</v>
      </c>
      <c r="IQ110">
        <v>-0.004593102289677449</v>
      </c>
      <c r="IR110">
        <v>0.0008253994458280543</v>
      </c>
      <c r="IS110">
        <v>-7.403632370499484E-06</v>
      </c>
      <c r="IT110">
        <v>2</v>
      </c>
      <c r="IU110">
        <v>1985</v>
      </c>
      <c r="IV110">
        <v>1</v>
      </c>
      <c r="IW110">
        <v>27</v>
      </c>
      <c r="IX110">
        <v>1.2</v>
      </c>
      <c r="IY110">
        <v>1.1</v>
      </c>
      <c r="IZ110">
        <v>1.12915</v>
      </c>
      <c r="JA110">
        <v>2.58545</v>
      </c>
      <c r="JB110">
        <v>1.49658</v>
      </c>
      <c r="JC110">
        <v>2.34497</v>
      </c>
      <c r="JD110">
        <v>1.54907</v>
      </c>
      <c r="JE110">
        <v>2.47803</v>
      </c>
      <c r="JF110">
        <v>33.244</v>
      </c>
      <c r="JG110">
        <v>15.6731</v>
      </c>
      <c r="JH110">
        <v>18</v>
      </c>
      <c r="JI110">
        <v>482.985</v>
      </c>
      <c r="JJ110">
        <v>493.865</v>
      </c>
      <c r="JK110">
        <v>33.0021</v>
      </c>
      <c r="JL110">
        <v>28.1379</v>
      </c>
      <c r="JM110">
        <v>29.9991</v>
      </c>
      <c r="JN110">
        <v>28.4409</v>
      </c>
      <c r="JO110">
        <v>28.4411</v>
      </c>
      <c r="JP110">
        <v>22.6951</v>
      </c>
      <c r="JQ110">
        <v>19.9209</v>
      </c>
      <c r="JR110">
        <v>63.8423</v>
      </c>
      <c r="JS110">
        <v>33.0819</v>
      </c>
      <c r="JT110">
        <v>420</v>
      </c>
      <c r="JU110">
        <v>23.7976</v>
      </c>
      <c r="JV110">
        <v>102.26</v>
      </c>
      <c r="JW110">
        <v>91.69840000000001</v>
      </c>
    </row>
    <row r="111" spans="1:283">
      <c r="A111">
        <v>93</v>
      </c>
      <c r="B111">
        <v>1761010194</v>
      </c>
      <c r="C111">
        <v>528</v>
      </c>
      <c r="D111" t="s">
        <v>618</v>
      </c>
      <c r="E111" t="s">
        <v>619</v>
      </c>
      <c r="F111">
        <v>5</v>
      </c>
      <c r="G111" t="s">
        <v>614</v>
      </c>
      <c r="H111">
        <v>1761010185.910714</v>
      </c>
      <c r="I111">
        <f>(J111)/1000</f>
        <v>0</v>
      </c>
      <c r="J111">
        <f>1000*DJ111*AH111*(DF111-DG111)/(100*CY111*(1000-AH111*DF111))</f>
        <v>0</v>
      </c>
      <c r="K111">
        <f>DJ111*AH111*(DE111-DD111*(1000-AH111*DG111)/(1000-AH111*DF111))/(100*CY111)</f>
        <v>0</v>
      </c>
      <c r="L111">
        <f>DD111 - IF(AH111&gt;1, K111*CY111*100.0/(AJ111), 0)</f>
        <v>0</v>
      </c>
      <c r="M111">
        <f>((S111-I111/2)*L111-K111)/(S111+I111/2)</f>
        <v>0</v>
      </c>
      <c r="N111">
        <f>M111*(DK111+DL111)/1000.0</f>
        <v>0</v>
      </c>
      <c r="O111">
        <f>(DD111 - IF(AH111&gt;1, K111*CY111*100.0/(AJ111), 0))*(DK111+DL111)/1000.0</f>
        <v>0</v>
      </c>
      <c r="P111">
        <f>2.0/((1/R111-1/Q111)+SIGN(R111)*SQRT((1/R111-1/Q111)*(1/R111-1/Q111) + 4*CZ111/((CZ111+1)*(CZ111+1))*(2*1/R111*1/Q111-1/Q111*1/Q111)))</f>
        <v>0</v>
      </c>
      <c r="Q111">
        <f>IF(LEFT(DA111,1)&lt;&gt;"0",IF(LEFT(DA111,1)="1",3.0,DB111),$D$5+$E$5*(DR111*DK111/($K$5*1000))+$F$5*(DR111*DK111/($K$5*1000))*MAX(MIN(CY111,$J$5),$I$5)*MAX(MIN(CY111,$J$5),$I$5)+$G$5*MAX(MIN(CY111,$J$5),$I$5)*(DR111*DK111/($K$5*1000))+$H$5*(DR111*DK111/($K$5*1000))*(DR111*DK111/($K$5*1000)))</f>
        <v>0</v>
      </c>
      <c r="R111">
        <f>I111*(1000-(1000*0.61365*exp(17.502*V111/(240.97+V111))/(DK111+DL111)+DF111)/2)/(1000*0.61365*exp(17.502*V111/(240.97+V111))/(DK111+DL111)-DF111)</f>
        <v>0</v>
      </c>
      <c r="S111">
        <f>1/((CZ111+1)/(P111/1.6)+1/(Q111/1.37)) + CZ111/((CZ111+1)/(P111/1.6) + CZ111/(Q111/1.37))</f>
        <v>0</v>
      </c>
      <c r="T111">
        <f>(CU111*CX111)</f>
        <v>0</v>
      </c>
      <c r="U111">
        <f>(DM111+(T111+2*0.95*5.67E-8*(((DM111+$B$9)+273)^4-(DM111+273)^4)-44100*I111)/(1.84*29.3*Q111+8*0.95*5.67E-8*(DM111+273)^3))</f>
        <v>0</v>
      </c>
      <c r="V111">
        <f>($C$9*DN111+$D$9*DO111+$E$9*U111)</f>
        <v>0</v>
      </c>
      <c r="W111">
        <f>0.61365*exp(17.502*V111/(240.97+V111))</f>
        <v>0</v>
      </c>
      <c r="X111">
        <f>(Y111/Z111*100)</f>
        <v>0</v>
      </c>
      <c r="Y111">
        <f>DF111*(DK111+DL111)/1000</f>
        <v>0</v>
      </c>
      <c r="Z111">
        <f>0.61365*exp(17.502*DM111/(240.97+DM111))</f>
        <v>0</v>
      </c>
      <c r="AA111">
        <f>(W111-DF111*(DK111+DL111)/1000)</f>
        <v>0</v>
      </c>
      <c r="AB111">
        <f>(-I111*44100)</f>
        <v>0</v>
      </c>
      <c r="AC111">
        <f>2*29.3*Q111*0.92*(DM111-V111)</f>
        <v>0</v>
      </c>
      <c r="AD111">
        <f>2*0.95*5.67E-8*(((DM111+$B$9)+273)^4-(V111+273)^4)</f>
        <v>0</v>
      </c>
      <c r="AE111">
        <f>T111+AD111+AB111+AC111</f>
        <v>0</v>
      </c>
      <c r="AF111">
        <v>0</v>
      </c>
      <c r="AG111">
        <v>0</v>
      </c>
      <c r="AH111">
        <f>IF(AF111*$H$15&gt;=AJ111,1.0,(AJ111/(AJ111-AF111*$H$15)))</f>
        <v>0</v>
      </c>
      <c r="AI111">
        <f>(AH111-1)*100</f>
        <v>0</v>
      </c>
      <c r="AJ111">
        <f>MAX(0,($B$15+$C$15*DR111)/(1+$D$15*DR111)*DK111/(DM111+273)*$E$15)</f>
        <v>0</v>
      </c>
      <c r="AK111" t="s">
        <v>420</v>
      </c>
      <c r="AL111" t="s">
        <v>420</v>
      </c>
      <c r="AM111">
        <v>0</v>
      </c>
      <c r="AN111">
        <v>0</v>
      </c>
      <c r="AO111">
        <f>1-AM111/AN111</f>
        <v>0</v>
      </c>
      <c r="AP111">
        <v>0</v>
      </c>
      <c r="AQ111" t="s">
        <v>420</v>
      </c>
      <c r="AR111" t="s">
        <v>420</v>
      </c>
      <c r="AS111">
        <v>0</v>
      </c>
      <c r="AT111">
        <v>0</v>
      </c>
      <c r="AU111">
        <f>1-AS111/AT111</f>
        <v>0</v>
      </c>
      <c r="AV111">
        <v>0.5</v>
      </c>
      <c r="AW111">
        <f>CV111</f>
        <v>0</v>
      </c>
      <c r="AX111">
        <f>K111</f>
        <v>0</v>
      </c>
      <c r="AY111">
        <f>AU111*AV111*AW111</f>
        <v>0</v>
      </c>
      <c r="AZ111">
        <f>(AX111-AP111)/AW111</f>
        <v>0</v>
      </c>
      <c r="BA111">
        <f>(AN111-AT111)/AT111</f>
        <v>0</v>
      </c>
      <c r="BB111">
        <f>AM111/(AO111+AM111/AT111)</f>
        <v>0</v>
      </c>
      <c r="BC111" t="s">
        <v>420</v>
      </c>
      <c r="BD111">
        <v>0</v>
      </c>
      <c r="BE111">
        <f>IF(BD111&lt;&gt;0, BD111, BB111)</f>
        <v>0</v>
      </c>
      <c r="BF111">
        <f>1-BE111/AT111</f>
        <v>0</v>
      </c>
      <c r="BG111">
        <f>(AT111-AS111)/(AT111-BE111)</f>
        <v>0</v>
      </c>
      <c r="BH111">
        <f>(AN111-AT111)/(AN111-BE111)</f>
        <v>0</v>
      </c>
      <c r="BI111">
        <f>(AT111-AS111)/(AT111-AM111)</f>
        <v>0</v>
      </c>
      <c r="BJ111">
        <f>(AN111-AT111)/(AN111-AM111)</f>
        <v>0</v>
      </c>
      <c r="BK111">
        <f>(BG111*BE111/AS111)</f>
        <v>0</v>
      </c>
      <c r="BL111">
        <f>(1-BK111)</f>
        <v>0</v>
      </c>
      <c r="CU111">
        <f>$B$13*DS111+$C$13*DT111+$F$13*EE111*(1-EH111)</f>
        <v>0</v>
      </c>
      <c r="CV111">
        <f>CU111*CW111</f>
        <v>0</v>
      </c>
      <c r="CW111">
        <f>($B$13*$D$11+$C$13*$D$11+$F$13*((ER111+EJ111)/MAX(ER111+EJ111+ES111, 0.1)*$I$11+ES111/MAX(ER111+EJ111+ES111, 0.1)*$J$11))/($B$13+$C$13+$F$13)</f>
        <v>0</v>
      </c>
      <c r="CX111">
        <f>($B$13*$K$11+$C$13*$K$11+$F$13*((ER111+EJ111)/MAX(ER111+EJ111+ES111, 0.1)*$P$11+ES111/MAX(ER111+EJ111+ES111, 0.1)*$Q$11))/($B$13+$C$13+$F$13)</f>
        <v>0</v>
      </c>
      <c r="CY111">
        <v>4.6</v>
      </c>
      <c r="CZ111">
        <v>0.5</v>
      </c>
      <c r="DA111" t="s">
        <v>421</v>
      </c>
      <c r="DB111">
        <v>2</v>
      </c>
      <c r="DC111">
        <v>1761010185.910714</v>
      </c>
      <c r="DD111">
        <v>420.9342857142857</v>
      </c>
      <c r="DE111">
        <v>419.77175</v>
      </c>
      <c r="DF111">
        <v>22.97946785714286</v>
      </c>
      <c r="DG111">
        <v>23.67948928571429</v>
      </c>
      <c r="DH111">
        <v>421.1183928571429</v>
      </c>
      <c r="DI111">
        <v>22.80176428571429</v>
      </c>
      <c r="DJ111">
        <v>500.0317857142858</v>
      </c>
      <c r="DK111">
        <v>90.47698214285712</v>
      </c>
      <c r="DL111">
        <v>0.03602774285714285</v>
      </c>
      <c r="DM111">
        <v>29.98933571428571</v>
      </c>
      <c r="DN111">
        <v>29.60553928571429</v>
      </c>
      <c r="DO111">
        <v>999.9000000000002</v>
      </c>
      <c r="DP111">
        <v>0</v>
      </c>
      <c r="DQ111">
        <v>0</v>
      </c>
      <c r="DR111">
        <v>10000.46714285715</v>
      </c>
      <c r="DS111">
        <v>0</v>
      </c>
      <c r="DT111">
        <v>0.242856</v>
      </c>
      <c r="DU111">
        <v>1.162543642857143</v>
      </c>
      <c r="DV111">
        <v>430.8345357142857</v>
      </c>
      <c r="DW111">
        <v>429.953</v>
      </c>
      <c r="DX111">
        <v>-0.7000247857142855</v>
      </c>
      <c r="DY111">
        <v>419.77175</v>
      </c>
      <c r="DZ111">
        <v>23.67948928571429</v>
      </c>
      <c r="EA111">
        <v>2.079112857142857</v>
      </c>
      <c r="EB111">
        <v>2.142448928571429</v>
      </c>
      <c r="EC111">
        <v>18.05853214285714</v>
      </c>
      <c r="ED111">
        <v>18.53688928571428</v>
      </c>
      <c r="EE111">
        <v>0.005000780000000002</v>
      </c>
      <c r="EF111">
        <v>0</v>
      </c>
      <c r="EG111">
        <v>0</v>
      </c>
      <c r="EH111">
        <v>0</v>
      </c>
      <c r="EI111">
        <v>602.1892857142857</v>
      </c>
      <c r="EJ111">
        <v>0.005000780000000002</v>
      </c>
      <c r="EK111">
        <v>-20.89285714285714</v>
      </c>
      <c r="EL111">
        <v>-1.185714285714285</v>
      </c>
      <c r="EM111">
        <v>34.93721428571428</v>
      </c>
      <c r="EN111">
        <v>37.993</v>
      </c>
      <c r="EO111">
        <v>36.97742857142857</v>
      </c>
      <c r="EP111">
        <v>38.10917857142857</v>
      </c>
      <c r="EQ111">
        <v>37.43728571428571</v>
      </c>
      <c r="ER111">
        <v>0</v>
      </c>
      <c r="ES111">
        <v>0</v>
      </c>
      <c r="ET111">
        <v>0</v>
      </c>
      <c r="EU111">
        <v>1761010192.9</v>
      </c>
      <c r="EV111">
        <v>0</v>
      </c>
      <c r="EW111">
        <v>601.6192307692307</v>
      </c>
      <c r="EX111">
        <v>1.083760571067572</v>
      </c>
      <c r="EY111">
        <v>-26.84444456123448</v>
      </c>
      <c r="EZ111">
        <v>-21.15384615384615</v>
      </c>
      <c r="FA111">
        <v>15</v>
      </c>
      <c r="FB111">
        <v>1761010126.5</v>
      </c>
      <c r="FC111" t="s">
        <v>615</v>
      </c>
      <c r="FD111">
        <v>1761010118</v>
      </c>
      <c r="FE111">
        <v>1761010126.5</v>
      </c>
      <c r="FF111">
        <v>4</v>
      </c>
      <c r="FG111">
        <v>-0.248</v>
      </c>
      <c r="FH111">
        <v>-0.003</v>
      </c>
      <c r="FI111">
        <v>-0.187</v>
      </c>
      <c r="FJ111">
        <v>0.187</v>
      </c>
      <c r="FK111">
        <v>420</v>
      </c>
      <c r="FL111">
        <v>23</v>
      </c>
      <c r="FM111">
        <v>0.43</v>
      </c>
      <c r="FN111">
        <v>0.05</v>
      </c>
      <c r="FO111">
        <v>1.459459975</v>
      </c>
      <c r="FP111">
        <v>-5.75388870168856</v>
      </c>
      <c r="FQ111">
        <v>0.5844577654745674</v>
      </c>
      <c r="FR111">
        <v>0</v>
      </c>
      <c r="FS111">
        <v>603.1352941176472</v>
      </c>
      <c r="FT111">
        <v>-31.37356765212735</v>
      </c>
      <c r="FU111">
        <v>7.612407919000369</v>
      </c>
      <c r="FV111">
        <v>0</v>
      </c>
      <c r="FW111">
        <v>-0.874268275</v>
      </c>
      <c r="FX111">
        <v>2.42664719324578</v>
      </c>
      <c r="FY111">
        <v>0.3150379628153556</v>
      </c>
      <c r="FZ111">
        <v>0</v>
      </c>
      <c r="GA111">
        <v>0</v>
      </c>
      <c r="GB111">
        <v>3</v>
      </c>
      <c r="GC111" t="s">
        <v>423</v>
      </c>
      <c r="GD111">
        <v>3.11</v>
      </c>
      <c r="GE111">
        <v>2.72756</v>
      </c>
      <c r="GF111">
        <v>0.08824659999999999</v>
      </c>
      <c r="GG111">
        <v>0.08816880000000001</v>
      </c>
      <c r="GH111">
        <v>0.107168</v>
      </c>
      <c r="GI111">
        <v>0.11024</v>
      </c>
      <c r="GJ111">
        <v>23917.8</v>
      </c>
      <c r="GK111">
        <v>21727.1</v>
      </c>
      <c r="GL111">
        <v>26792</v>
      </c>
      <c r="GM111">
        <v>24036.5</v>
      </c>
      <c r="GN111">
        <v>38222.5</v>
      </c>
      <c r="GO111">
        <v>31566.9</v>
      </c>
      <c r="GP111">
        <v>46762.7</v>
      </c>
      <c r="GQ111">
        <v>38020.6</v>
      </c>
      <c r="GR111">
        <v>1.88647</v>
      </c>
      <c r="GS111">
        <v>1.85732</v>
      </c>
      <c r="GT111">
        <v>0.114817</v>
      </c>
      <c r="GU111">
        <v>0</v>
      </c>
      <c r="GV111">
        <v>27.8521</v>
      </c>
      <c r="GW111">
        <v>999.9</v>
      </c>
      <c r="GX111">
        <v>58.2</v>
      </c>
      <c r="GY111">
        <v>30.6</v>
      </c>
      <c r="GZ111">
        <v>28.3618</v>
      </c>
      <c r="HA111">
        <v>61.52</v>
      </c>
      <c r="HB111">
        <v>21.3662</v>
      </c>
      <c r="HC111">
        <v>1</v>
      </c>
      <c r="HD111">
        <v>0.07175810000000001</v>
      </c>
      <c r="HE111">
        <v>-4.16502</v>
      </c>
      <c r="HF111">
        <v>20.2845</v>
      </c>
      <c r="HG111">
        <v>5.21969</v>
      </c>
      <c r="HH111">
        <v>11.98</v>
      </c>
      <c r="HI111">
        <v>4.96525</v>
      </c>
      <c r="HJ111">
        <v>3.27533</v>
      </c>
      <c r="HK111">
        <v>9999</v>
      </c>
      <c r="HL111">
        <v>9999</v>
      </c>
      <c r="HM111">
        <v>9999</v>
      </c>
      <c r="HN111">
        <v>999.9</v>
      </c>
      <c r="HO111">
        <v>1.86366</v>
      </c>
      <c r="HP111">
        <v>1.85974</v>
      </c>
      <c r="HQ111">
        <v>1.85805</v>
      </c>
      <c r="HR111">
        <v>1.85943</v>
      </c>
      <c r="HS111">
        <v>1.85959</v>
      </c>
      <c r="HT111">
        <v>1.85806</v>
      </c>
      <c r="HU111">
        <v>1.85715</v>
      </c>
      <c r="HV111">
        <v>1.85211</v>
      </c>
      <c r="HW111">
        <v>0</v>
      </c>
      <c r="HX111">
        <v>0</v>
      </c>
      <c r="HY111">
        <v>0</v>
      </c>
      <c r="HZ111">
        <v>0</v>
      </c>
      <c r="IA111" t="s">
        <v>424</v>
      </c>
      <c r="IB111" t="s">
        <v>425</v>
      </c>
      <c r="IC111" t="s">
        <v>426</v>
      </c>
      <c r="ID111" t="s">
        <v>426</v>
      </c>
      <c r="IE111" t="s">
        <v>426</v>
      </c>
      <c r="IF111" t="s">
        <v>426</v>
      </c>
      <c r="IG111">
        <v>0</v>
      </c>
      <c r="IH111">
        <v>100</v>
      </c>
      <c r="II111">
        <v>100</v>
      </c>
      <c r="IJ111">
        <v>-0.184</v>
      </c>
      <c r="IK111">
        <v>0.1915</v>
      </c>
      <c r="IL111">
        <v>-0.9728333905448761</v>
      </c>
      <c r="IM111">
        <v>0.001328113201692861</v>
      </c>
      <c r="IN111">
        <v>1.538283238170363E-06</v>
      </c>
      <c r="IO111">
        <v>-5.795655626708063E-10</v>
      </c>
      <c r="IP111">
        <v>-0.05896885829614162</v>
      </c>
      <c r="IQ111">
        <v>-0.004593102289677449</v>
      </c>
      <c r="IR111">
        <v>0.0008253994458280543</v>
      </c>
      <c r="IS111">
        <v>-7.403632370499484E-06</v>
      </c>
      <c r="IT111">
        <v>2</v>
      </c>
      <c r="IU111">
        <v>1985</v>
      </c>
      <c r="IV111">
        <v>1</v>
      </c>
      <c r="IW111">
        <v>27</v>
      </c>
      <c r="IX111">
        <v>1.3</v>
      </c>
      <c r="IY111">
        <v>1.1</v>
      </c>
      <c r="IZ111">
        <v>1.12793</v>
      </c>
      <c r="JA111">
        <v>2.59277</v>
      </c>
      <c r="JB111">
        <v>1.49658</v>
      </c>
      <c r="JC111">
        <v>2.34497</v>
      </c>
      <c r="JD111">
        <v>1.54907</v>
      </c>
      <c r="JE111">
        <v>2.37305</v>
      </c>
      <c r="JF111">
        <v>33.244</v>
      </c>
      <c r="JG111">
        <v>15.6731</v>
      </c>
      <c r="JH111">
        <v>18</v>
      </c>
      <c r="JI111">
        <v>483.208</v>
      </c>
      <c r="JJ111">
        <v>493.692</v>
      </c>
      <c r="JK111">
        <v>33.123</v>
      </c>
      <c r="JL111">
        <v>28.1331</v>
      </c>
      <c r="JM111">
        <v>29.9992</v>
      </c>
      <c r="JN111">
        <v>28.4377</v>
      </c>
      <c r="JO111">
        <v>28.4381</v>
      </c>
      <c r="JP111">
        <v>22.6933</v>
      </c>
      <c r="JQ111">
        <v>20.9015</v>
      </c>
      <c r="JR111">
        <v>63.8423</v>
      </c>
      <c r="JS111">
        <v>33.2977</v>
      </c>
      <c r="JT111">
        <v>420</v>
      </c>
      <c r="JU111">
        <v>23.6759</v>
      </c>
      <c r="JV111">
        <v>102.26</v>
      </c>
      <c r="JW111">
        <v>91.69880000000001</v>
      </c>
    </row>
    <row r="112" spans="1:283">
      <c r="A112">
        <v>94</v>
      </c>
      <c r="B112">
        <v>1761010196</v>
      </c>
      <c r="C112">
        <v>530</v>
      </c>
      <c r="D112" t="s">
        <v>620</v>
      </c>
      <c r="E112" t="s">
        <v>621</v>
      </c>
      <c r="F112">
        <v>5</v>
      </c>
      <c r="G112" t="s">
        <v>614</v>
      </c>
      <c r="H112">
        <v>1761010187.833333</v>
      </c>
      <c r="I112">
        <f>(J112)/1000</f>
        <v>0</v>
      </c>
      <c r="J112">
        <f>1000*DJ112*AH112*(DF112-DG112)/(100*CY112*(1000-AH112*DF112))</f>
        <v>0</v>
      </c>
      <c r="K112">
        <f>DJ112*AH112*(DE112-DD112*(1000-AH112*DG112)/(1000-AH112*DF112))/(100*CY112)</f>
        <v>0</v>
      </c>
      <c r="L112">
        <f>DD112 - IF(AH112&gt;1, K112*CY112*100.0/(AJ112), 0)</f>
        <v>0</v>
      </c>
      <c r="M112">
        <f>((S112-I112/2)*L112-K112)/(S112+I112/2)</f>
        <v>0</v>
      </c>
      <c r="N112">
        <f>M112*(DK112+DL112)/1000.0</f>
        <v>0</v>
      </c>
      <c r="O112">
        <f>(DD112 - IF(AH112&gt;1, K112*CY112*100.0/(AJ112), 0))*(DK112+DL112)/1000.0</f>
        <v>0</v>
      </c>
      <c r="P112">
        <f>2.0/((1/R112-1/Q112)+SIGN(R112)*SQRT((1/R112-1/Q112)*(1/R112-1/Q112) + 4*CZ112/((CZ112+1)*(CZ112+1))*(2*1/R112*1/Q112-1/Q112*1/Q112)))</f>
        <v>0</v>
      </c>
      <c r="Q112">
        <f>IF(LEFT(DA112,1)&lt;&gt;"0",IF(LEFT(DA112,1)="1",3.0,DB112),$D$5+$E$5*(DR112*DK112/($K$5*1000))+$F$5*(DR112*DK112/($K$5*1000))*MAX(MIN(CY112,$J$5),$I$5)*MAX(MIN(CY112,$J$5),$I$5)+$G$5*MAX(MIN(CY112,$J$5),$I$5)*(DR112*DK112/($K$5*1000))+$H$5*(DR112*DK112/($K$5*1000))*(DR112*DK112/($K$5*1000)))</f>
        <v>0</v>
      </c>
      <c r="R112">
        <f>I112*(1000-(1000*0.61365*exp(17.502*V112/(240.97+V112))/(DK112+DL112)+DF112)/2)/(1000*0.61365*exp(17.502*V112/(240.97+V112))/(DK112+DL112)-DF112)</f>
        <v>0</v>
      </c>
      <c r="S112">
        <f>1/((CZ112+1)/(P112/1.6)+1/(Q112/1.37)) + CZ112/((CZ112+1)/(P112/1.6) + CZ112/(Q112/1.37))</f>
        <v>0</v>
      </c>
      <c r="T112">
        <f>(CU112*CX112)</f>
        <v>0</v>
      </c>
      <c r="U112">
        <f>(DM112+(T112+2*0.95*5.67E-8*(((DM112+$B$9)+273)^4-(DM112+273)^4)-44100*I112)/(1.84*29.3*Q112+8*0.95*5.67E-8*(DM112+273)^3))</f>
        <v>0</v>
      </c>
      <c r="V112">
        <f>($C$9*DN112+$D$9*DO112+$E$9*U112)</f>
        <v>0</v>
      </c>
      <c r="W112">
        <f>0.61365*exp(17.502*V112/(240.97+V112))</f>
        <v>0</v>
      </c>
      <c r="X112">
        <f>(Y112/Z112*100)</f>
        <v>0</v>
      </c>
      <c r="Y112">
        <f>DF112*(DK112+DL112)/1000</f>
        <v>0</v>
      </c>
      <c r="Z112">
        <f>0.61365*exp(17.502*DM112/(240.97+DM112))</f>
        <v>0</v>
      </c>
      <c r="AA112">
        <f>(W112-DF112*(DK112+DL112)/1000)</f>
        <v>0</v>
      </c>
      <c r="AB112">
        <f>(-I112*44100)</f>
        <v>0</v>
      </c>
      <c r="AC112">
        <f>2*29.3*Q112*0.92*(DM112-V112)</f>
        <v>0</v>
      </c>
      <c r="AD112">
        <f>2*0.95*5.67E-8*(((DM112+$B$9)+273)^4-(V112+273)^4)</f>
        <v>0</v>
      </c>
      <c r="AE112">
        <f>T112+AD112+AB112+AC112</f>
        <v>0</v>
      </c>
      <c r="AF112">
        <v>0</v>
      </c>
      <c r="AG112">
        <v>0</v>
      </c>
      <c r="AH112">
        <f>IF(AF112*$H$15&gt;=AJ112,1.0,(AJ112/(AJ112-AF112*$H$15)))</f>
        <v>0</v>
      </c>
      <c r="AI112">
        <f>(AH112-1)*100</f>
        <v>0</v>
      </c>
      <c r="AJ112">
        <f>MAX(0,($B$15+$C$15*DR112)/(1+$D$15*DR112)*DK112/(DM112+273)*$E$15)</f>
        <v>0</v>
      </c>
      <c r="AK112" t="s">
        <v>420</v>
      </c>
      <c r="AL112" t="s">
        <v>420</v>
      </c>
      <c r="AM112">
        <v>0</v>
      </c>
      <c r="AN112">
        <v>0</v>
      </c>
      <c r="AO112">
        <f>1-AM112/AN112</f>
        <v>0</v>
      </c>
      <c r="AP112">
        <v>0</v>
      </c>
      <c r="AQ112" t="s">
        <v>420</v>
      </c>
      <c r="AR112" t="s">
        <v>420</v>
      </c>
      <c r="AS112">
        <v>0</v>
      </c>
      <c r="AT112">
        <v>0</v>
      </c>
      <c r="AU112">
        <f>1-AS112/AT112</f>
        <v>0</v>
      </c>
      <c r="AV112">
        <v>0.5</v>
      </c>
      <c r="AW112">
        <f>CV112</f>
        <v>0</v>
      </c>
      <c r="AX112">
        <f>K112</f>
        <v>0</v>
      </c>
      <c r="AY112">
        <f>AU112*AV112*AW112</f>
        <v>0</v>
      </c>
      <c r="AZ112">
        <f>(AX112-AP112)/AW112</f>
        <v>0</v>
      </c>
      <c r="BA112">
        <f>(AN112-AT112)/AT112</f>
        <v>0</v>
      </c>
      <c r="BB112">
        <f>AM112/(AO112+AM112/AT112)</f>
        <v>0</v>
      </c>
      <c r="BC112" t="s">
        <v>420</v>
      </c>
      <c r="BD112">
        <v>0</v>
      </c>
      <c r="BE112">
        <f>IF(BD112&lt;&gt;0, BD112, BB112)</f>
        <v>0</v>
      </c>
      <c r="BF112">
        <f>1-BE112/AT112</f>
        <v>0</v>
      </c>
      <c r="BG112">
        <f>(AT112-AS112)/(AT112-BE112)</f>
        <v>0</v>
      </c>
      <c r="BH112">
        <f>(AN112-AT112)/(AN112-BE112)</f>
        <v>0</v>
      </c>
      <c r="BI112">
        <f>(AT112-AS112)/(AT112-AM112)</f>
        <v>0</v>
      </c>
      <c r="BJ112">
        <f>(AN112-AT112)/(AN112-AM112)</f>
        <v>0</v>
      </c>
      <c r="BK112">
        <f>(BG112*BE112/AS112)</f>
        <v>0</v>
      </c>
      <c r="BL112">
        <f>(1-BK112)</f>
        <v>0</v>
      </c>
      <c r="CU112">
        <f>$B$13*DS112+$C$13*DT112+$F$13*EE112*(1-EH112)</f>
        <v>0</v>
      </c>
      <c r="CV112">
        <f>CU112*CW112</f>
        <v>0</v>
      </c>
      <c r="CW112">
        <f>($B$13*$D$11+$C$13*$D$11+$F$13*((ER112+EJ112)/MAX(ER112+EJ112+ES112, 0.1)*$I$11+ES112/MAX(ER112+EJ112+ES112, 0.1)*$J$11))/($B$13+$C$13+$F$13)</f>
        <v>0</v>
      </c>
      <c r="CX112">
        <f>($B$13*$K$11+$C$13*$K$11+$F$13*((ER112+EJ112)/MAX(ER112+EJ112+ES112, 0.1)*$P$11+ES112/MAX(ER112+EJ112+ES112, 0.1)*$Q$11))/($B$13+$C$13+$F$13)</f>
        <v>0</v>
      </c>
      <c r="CY112">
        <v>4.6</v>
      </c>
      <c r="CZ112">
        <v>0.5</v>
      </c>
      <c r="DA112" t="s">
        <v>421</v>
      </c>
      <c r="DB112">
        <v>2</v>
      </c>
      <c r="DC112">
        <v>1761010187.833333</v>
      </c>
      <c r="DD112">
        <v>420.8095925925926</v>
      </c>
      <c r="DE112">
        <v>419.7782592592593</v>
      </c>
      <c r="DF112">
        <v>23.13351851851851</v>
      </c>
      <c r="DG112">
        <v>23.80566666666667</v>
      </c>
      <c r="DH112">
        <v>420.9940370370369</v>
      </c>
      <c r="DI112">
        <v>22.95256296296296</v>
      </c>
      <c r="DJ112">
        <v>500.035</v>
      </c>
      <c r="DK112">
        <v>90.47745555555554</v>
      </c>
      <c r="DL112">
        <v>0.03601023333333333</v>
      </c>
      <c r="DM112">
        <v>30.0137037037037</v>
      </c>
      <c r="DN112">
        <v>29.63261851851851</v>
      </c>
      <c r="DO112">
        <v>999.9000000000001</v>
      </c>
      <c r="DP112">
        <v>0</v>
      </c>
      <c r="DQ112">
        <v>0</v>
      </c>
      <c r="DR112">
        <v>10001.06592592593</v>
      </c>
      <c r="DS112">
        <v>0</v>
      </c>
      <c r="DT112">
        <v>0.242856</v>
      </c>
      <c r="DU112">
        <v>1.031336148148148</v>
      </c>
      <c r="DV112">
        <v>430.7748518518518</v>
      </c>
      <c r="DW112">
        <v>430.0152592592592</v>
      </c>
      <c r="DX112">
        <v>-0.6721511851851851</v>
      </c>
      <c r="DY112">
        <v>419.7782592592593</v>
      </c>
      <c r="DZ112">
        <v>23.80566666666667</v>
      </c>
      <c r="EA112">
        <v>2.093061851851852</v>
      </c>
      <c r="EB112">
        <v>2.153876666666667</v>
      </c>
      <c r="EC112">
        <v>18.16496296296296</v>
      </c>
      <c r="ED112">
        <v>18.62177777777778</v>
      </c>
      <c r="EE112">
        <v>0.005000780000000001</v>
      </c>
      <c r="EF112">
        <v>0</v>
      </c>
      <c r="EG112">
        <v>0</v>
      </c>
      <c r="EH112">
        <v>0</v>
      </c>
      <c r="EI112">
        <v>601.6333333333333</v>
      </c>
      <c r="EJ112">
        <v>0.005000780000000001</v>
      </c>
      <c r="EK112">
        <v>-21.58518518518518</v>
      </c>
      <c r="EL112">
        <v>-1.203703703703704</v>
      </c>
      <c r="EM112">
        <v>34.93255555555555</v>
      </c>
      <c r="EN112">
        <v>38.00662962962962</v>
      </c>
      <c r="EO112">
        <v>36.90948148148149</v>
      </c>
      <c r="EP112">
        <v>38.12248148148148</v>
      </c>
      <c r="EQ112">
        <v>37.4604074074074</v>
      </c>
      <c r="ER112">
        <v>0</v>
      </c>
      <c r="ES112">
        <v>0</v>
      </c>
      <c r="ET112">
        <v>0</v>
      </c>
      <c r="EU112">
        <v>1761010194.7</v>
      </c>
      <c r="EV112">
        <v>0</v>
      </c>
      <c r="EW112">
        <v>601.6279999999999</v>
      </c>
      <c r="EX112">
        <v>-9.538461352007264</v>
      </c>
      <c r="EY112">
        <v>-28.50000006724629</v>
      </c>
      <c r="EZ112">
        <v>-21.54</v>
      </c>
      <c r="FA112">
        <v>15</v>
      </c>
      <c r="FB112">
        <v>1761010126.5</v>
      </c>
      <c r="FC112" t="s">
        <v>615</v>
      </c>
      <c r="FD112">
        <v>1761010118</v>
      </c>
      <c r="FE112">
        <v>1761010126.5</v>
      </c>
      <c r="FF112">
        <v>4</v>
      </c>
      <c r="FG112">
        <v>-0.248</v>
      </c>
      <c r="FH112">
        <v>-0.003</v>
      </c>
      <c r="FI112">
        <v>-0.187</v>
      </c>
      <c r="FJ112">
        <v>0.187</v>
      </c>
      <c r="FK112">
        <v>420</v>
      </c>
      <c r="FL112">
        <v>23</v>
      </c>
      <c r="FM112">
        <v>0.43</v>
      </c>
      <c r="FN112">
        <v>0.05</v>
      </c>
      <c r="FO112">
        <v>1.231921195121951</v>
      </c>
      <c r="FP112">
        <v>-4.523648550522647</v>
      </c>
      <c r="FQ112">
        <v>0.4551761871295725</v>
      </c>
      <c r="FR112">
        <v>0</v>
      </c>
      <c r="FS112">
        <v>602.0794117647058</v>
      </c>
      <c r="FT112">
        <v>-20.0595874539692</v>
      </c>
      <c r="FU112">
        <v>7.404679736958272</v>
      </c>
      <c r="FV112">
        <v>0</v>
      </c>
      <c r="FW112">
        <v>-0.7696419512195123</v>
      </c>
      <c r="FX112">
        <v>1.32112195818815</v>
      </c>
      <c r="FY112">
        <v>0.1946864023292332</v>
      </c>
      <c r="FZ112">
        <v>0</v>
      </c>
      <c r="GA112">
        <v>0</v>
      </c>
      <c r="GB112">
        <v>3</v>
      </c>
      <c r="GC112" t="s">
        <v>423</v>
      </c>
      <c r="GD112">
        <v>3.10994</v>
      </c>
      <c r="GE112">
        <v>2.72747</v>
      </c>
      <c r="GF112">
        <v>0.08825040000000001</v>
      </c>
      <c r="GG112">
        <v>0.0881854</v>
      </c>
      <c r="GH112">
        <v>0.107612</v>
      </c>
      <c r="GI112">
        <v>0.110368</v>
      </c>
      <c r="GJ112">
        <v>23917.8</v>
      </c>
      <c r="GK112">
        <v>21726.7</v>
      </c>
      <c r="GL112">
        <v>26792.1</v>
      </c>
      <c r="GM112">
        <v>24036.6</v>
      </c>
      <c r="GN112">
        <v>38203.4</v>
      </c>
      <c r="GO112">
        <v>31562.2</v>
      </c>
      <c r="GP112">
        <v>46762.9</v>
      </c>
      <c r="GQ112">
        <v>38020.4</v>
      </c>
      <c r="GR112">
        <v>1.88665</v>
      </c>
      <c r="GS112">
        <v>1.85748</v>
      </c>
      <c r="GT112">
        <v>0.11621</v>
      </c>
      <c r="GU112">
        <v>0</v>
      </c>
      <c r="GV112">
        <v>27.8557</v>
      </c>
      <c r="GW112">
        <v>999.9</v>
      </c>
      <c r="GX112">
        <v>58.2</v>
      </c>
      <c r="GY112">
        <v>30.6</v>
      </c>
      <c r="GZ112">
        <v>28.362</v>
      </c>
      <c r="HA112">
        <v>61.47</v>
      </c>
      <c r="HB112">
        <v>21.1138</v>
      </c>
      <c r="HC112">
        <v>1</v>
      </c>
      <c r="HD112">
        <v>0.0708486</v>
      </c>
      <c r="HE112">
        <v>-4.22764</v>
      </c>
      <c r="HF112">
        <v>20.283</v>
      </c>
      <c r="HG112">
        <v>5.21849</v>
      </c>
      <c r="HH112">
        <v>11.98</v>
      </c>
      <c r="HI112">
        <v>4.9649</v>
      </c>
      <c r="HJ112">
        <v>3.2752</v>
      </c>
      <c r="HK112">
        <v>9999</v>
      </c>
      <c r="HL112">
        <v>9999</v>
      </c>
      <c r="HM112">
        <v>9999</v>
      </c>
      <c r="HN112">
        <v>999.9</v>
      </c>
      <c r="HO112">
        <v>1.86368</v>
      </c>
      <c r="HP112">
        <v>1.85974</v>
      </c>
      <c r="HQ112">
        <v>1.85805</v>
      </c>
      <c r="HR112">
        <v>1.85944</v>
      </c>
      <c r="HS112">
        <v>1.85959</v>
      </c>
      <c r="HT112">
        <v>1.85806</v>
      </c>
      <c r="HU112">
        <v>1.85715</v>
      </c>
      <c r="HV112">
        <v>1.85211</v>
      </c>
      <c r="HW112">
        <v>0</v>
      </c>
      <c r="HX112">
        <v>0</v>
      </c>
      <c r="HY112">
        <v>0</v>
      </c>
      <c r="HZ112">
        <v>0</v>
      </c>
      <c r="IA112" t="s">
        <v>424</v>
      </c>
      <c r="IB112" t="s">
        <v>425</v>
      </c>
      <c r="IC112" t="s">
        <v>426</v>
      </c>
      <c r="ID112" t="s">
        <v>426</v>
      </c>
      <c r="IE112" t="s">
        <v>426</v>
      </c>
      <c r="IF112" t="s">
        <v>426</v>
      </c>
      <c r="IG112">
        <v>0</v>
      </c>
      <c r="IH112">
        <v>100</v>
      </c>
      <c r="II112">
        <v>100</v>
      </c>
      <c r="IJ112">
        <v>-0.185</v>
      </c>
      <c r="IK112">
        <v>0.1944</v>
      </c>
      <c r="IL112">
        <v>-0.9728333905448761</v>
      </c>
      <c r="IM112">
        <v>0.001328113201692861</v>
      </c>
      <c r="IN112">
        <v>1.538283238170363E-06</v>
      </c>
      <c r="IO112">
        <v>-5.795655626708063E-10</v>
      </c>
      <c r="IP112">
        <v>-0.05896885829614162</v>
      </c>
      <c r="IQ112">
        <v>-0.004593102289677449</v>
      </c>
      <c r="IR112">
        <v>0.0008253994458280543</v>
      </c>
      <c r="IS112">
        <v>-7.403632370499484E-06</v>
      </c>
      <c r="IT112">
        <v>2</v>
      </c>
      <c r="IU112">
        <v>1985</v>
      </c>
      <c r="IV112">
        <v>1</v>
      </c>
      <c r="IW112">
        <v>27</v>
      </c>
      <c r="IX112">
        <v>1.3</v>
      </c>
      <c r="IY112">
        <v>1.2</v>
      </c>
      <c r="IZ112">
        <v>1.12915</v>
      </c>
      <c r="JA112">
        <v>2.58789</v>
      </c>
      <c r="JB112">
        <v>1.49658</v>
      </c>
      <c r="JC112">
        <v>2.34497</v>
      </c>
      <c r="JD112">
        <v>1.54907</v>
      </c>
      <c r="JE112">
        <v>2.47192</v>
      </c>
      <c r="JF112">
        <v>33.244</v>
      </c>
      <c r="JG112">
        <v>15.6643</v>
      </c>
      <c r="JH112">
        <v>18</v>
      </c>
      <c r="JI112">
        <v>483.286</v>
      </c>
      <c r="JJ112">
        <v>493.76</v>
      </c>
      <c r="JK112">
        <v>33.2032</v>
      </c>
      <c r="JL112">
        <v>28.1291</v>
      </c>
      <c r="JM112">
        <v>29.9988</v>
      </c>
      <c r="JN112">
        <v>28.4346</v>
      </c>
      <c r="JO112">
        <v>28.4345</v>
      </c>
      <c r="JP112">
        <v>22.6926</v>
      </c>
      <c r="JQ112">
        <v>21.6786</v>
      </c>
      <c r="JR112">
        <v>63.8423</v>
      </c>
      <c r="JS112">
        <v>33.2977</v>
      </c>
      <c r="JT112">
        <v>420</v>
      </c>
      <c r="JU112">
        <v>23.6773</v>
      </c>
      <c r="JV112">
        <v>102.261</v>
      </c>
      <c r="JW112">
        <v>91.6985</v>
      </c>
    </row>
    <row r="113" spans="1:283">
      <c r="A113">
        <v>95</v>
      </c>
      <c r="B113">
        <v>1761010198</v>
      </c>
      <c r="C113">
        <v>532</v>
      </c>
      <c r="D113" t="s">
        <v>622</v>
      </c>
      <c r="E113" t="s">
        <v>623</v>
      </c>
      <c r="F113">
        <v>5</v>
      </c>
      <c r="G113" t="s">
        <v>614</v>
      </c>
      <c r="H113">
        <v>1761010189.826923</v>
      </c>
      <c r="I113">
        <f>(J113)/1000</f>
        <v>0</v>
      </c>
      <c r="J113">
        <f>1000*DJ113*AH113*(DF113-DG113)/(100*CY113*(1000-AH113*DF113))</f>
        <v>0</v>
      </c>
      <c r="K113">
        <f>DJ113*AH113*(DE113-DD113*(1000-AH113*DG113)/(1000-AH113*DF113))/(100*CY113)</f>
        <v>0</v>
      </c>
      <c r="L113">
        <f>DD113 - IF(AH113&gt;1, K113*CY113*100.0/(AJ113), 0)</f>
        <v>0</v>
      </c>
      <c r="M113">
        <f>((S113-I113/2)*L113-K113)/(S113+I113/2)</f>
        <v>0</v>
      </c>
      <c r="N113">
        <f>M113*(DK113+DL113)/1000.0</f>
        <v>0</v>
      </c>
      <c r="O113">
        <f>(DD113 - IF(AH113&gt;1, K113*CY113*100.0/(AJ113), 0))*(DK113+DL113)/1000.0</f>
        <v>0</v>
      </c>
      <c r="P113">
        <f>2.0/((1/R113-1/Q113)+SIGN(R113)*SQRT((1/R113-1/Q113)*(1/R113-1/Q113) + 4*CZ113/((CZ113+1)*(CZ113+1))*(2*1/R113*1/Q113-1/Q113*1/Q113)))</f>
        <v>0</v>
      </c>
      <c r="Q113">
        <f>IF(LEFT(DA113,1)&lt;&gt;"0",IF(LEFT(DA113,1)="1",3.0,DB113),$D$5+$E$5*(DR113*DK113/($K$5*1000))+$F$5*(DR113*DK113/($K$5*1000))*MAX(MIN(CY113,$J$5),$I$5)*MAX(MIN(CY113,$J$5),$I$5)+$G$5*MAX(MIN(CY113,$J$5),$I$5)*(DR113*DK113/($K$5*1000))+$H$5*(DR113*DK113/($K$5*1000))*(DR113*DK113/($K$5*1000)))</f>
        <v>0</v>
      </c>
      <c r="R113">
        <f>I113*(1000-(1000*0.61365*exp(17.502*V113/(240.97+V113))/(DK113+DL113)+DF113)/2)/(1000*0.61365*exp(17.502*V113/(240.97+V113))/(DK113+DL113)-DF113)</f>
        <v>0</v>
      </c>
      <c r="S113">
        <f>1/((CZ113+1)/(P113/1.6)+1/(Q113/1.37)) + CZ113/((CZ113+1)/(P113/1.6) + CZ113/(Q113/1.37))</f>
        <v>0</v>
      </c>
      <c r="T113">
        <f>(CU113*CX113)</f>
        <v>0</v>
      </c>
      <c r="U113">
        <f>(DM113+(T113+2*0.95*5.67E-8*(((DM113+$B$9)+273)^4-(DM113+273)^4)-44100*I113)/(1.84*29.3*Q113+8*0.95*5.67E-8*(DM113+273)^3))</f>
        <v>0</v>
      </c>
      <c r="V113">
        <f>($C$9*DN113+$D$9*DO113+$E$9*U113)</f>
        <v>0</v>
      </c>
      <c r="W113">
        <f>0.61365*exp(17.502*V113/(240.97+V113))</f>
        <v>0</v>
      </c>
      <c r="X113">
        <f>(Y113/Z113*100)</f>
        <v>0</v>
      </c>
      <c r="Y113">
        <f>DF113*(DK113+DL113)/1000</f>
        <v>0</v>
      </c>
      <c r="Z113">
        <f>0.61365*exp(17.502*DM113/(240.97+DM113))</f>
        <v>0</v>
      </c>
      <c r="AA113">
        <f>(W113-DF113*(DK113+DL113)/1000)</f>
        <v>0</v>
      </c>
      <c r="AB113">
        <f>(-I113*44100)</f>
        <v>0</v>
      </c>
      <c r="AC113">
        <f>2*29.3*Q113*0.92*(DM113-V113)</f>
        <v>0</v>
      </c>
      <c r="AD113">
        <f>2*0.95*5.67E-8*(((DM113+$B$9)+273)^4-(V113+273)^4)</f>
        <v>0</v>
      </c>
      <c r="AE113">
        <f>T113+AD113+AB113+AC113</f>
        <v>0</v>
      </c>
      <c r="AF113">
        <v>0</v>
      </c>
      <c r="AG113">
        <v>0</v>
      </c>
      <c r="AH113">
        <f>IF(AF113*$H$15&gt;=AJ113,1.0,(AJ113/(AJ113-AF113*$H$15)))</f>
        <v>0</v>
      </c>
      <c r="AI113">
        <f>(AH113-1)*100</f>
        <v>0</v>
      </c>
      <c r="AJ113">
        <f>MAX(0,($B$15+$C$15*DR113)/(1+$D$15*DR113)*DK113/(DM113+273)*$E$15)</f>
        <v>0</v>
      </c>
      <c r="AK113" t="s">
        <v>420</v>
      </c>
      <c r="AL113" t="s">
        <v>420</v>
      </c>
      <c r="AM113">
        <v>0</v>
      </c>
      <c r="AN113">
        <v>0</v>
      </c>
      <c r="AO113">
        <f>1-AM113/AN113</f>
        <v>0</v>
      </c>
      <c r="AP113">
        <v>0</v>
      </c>
      <c r="AQ113" t="s">
        <v>420</v>
      </c>
      <c r="AR113" t="s">
        <v>420</v>
      </c>
      <c r="AS113">
        <v>0</v>
      </c>
      <c r="AT113">
        <v>0</v>
      </c>
      <c r="AU113">
        <f>1-AS113/AT113</f>
        <v>0</v>
      </c>
      <c r="AV113">
        <v>0.5</v>
      </c>
      <c r="AW113">
        <f>CV113</f>
        <v>0</v>
      </c>
      <c r="AX113">
        <f>K113</f>
        <v>0</v>
      </c>
      <c r="AY113">
        <f>AU113*AV113*AW113</f>
        <v>0</v>
      </c>
      <c r="AZ113">
        <f>(AX113-AP113)/AW113</f>
        <v>0</v>
      </c>
      <c r="BA113">
        <f>(AN113-AT113)/AT113</f>
        <v>0</v>
      </c>
      <c r="BB113">
        <f>AM113/(AO113+AM113/AT113)</f>
        <v>0</v>
      </c>
      <c r="BC113" t="s">
        <v>420</v>
      </c>
      <c r="BD113">
        <v>0</v>
      </c>
      <c r="BE113">
        <f>IF(BD113&lt;&gt;0, BD113, BB113)</f>
        <v>0</v>
      </c>
      <c r="BF113">
        <f>1-BE113/AT113</f>
        <v>0</v>
      </c>
      <c r="BG113">
        <f>(AT113-AS113)/(AT113-BE113)</f>
        <v>0</v>
      </c>
      <c r="BH113">
        <f>(AN113-AT113)/(AN113-BE113)</f>
        <v>0</v>
      </c>
      <c r="BI113">
        <f>(AT113-AS113)/(AT113-AM113)</f>
        <v>0</v>
      </c>
      <c r="BJ113">
        <f>(AN113-AT113)/(AN113-AM113)</f>
        <v>0</v>
      </c>
      <c r="BK113">
        <f>(BG113*BE113/AS113)</f>
        <v>0</v>
      </c>
      <c r="BL113">
        <f>(1-BK113)</f>
        <v>0</v>
      </c>
      <c r="CU113">
        <f>$B$13*DS113+$C$13*DT113+$F$13*EE113*(1-EH113)</f>
        <v>0</v>
      </c>
      <c r="CV113">
        <f>CU113*CW113</f>
        <v>0</v>
      </c>
      <c r="CW113">
        <f>($B$13*$D$11+$C$13*$D$11+$F$13*((ER113+EJ113)/MAX(ER113+EJ113+ES113, 0.1)*$I$11+ES113/MAX(ER113+EJ113+ES113, 0.1)*$J$11))/($B$13+$C$13+$F$13)</f>
        <v>0</v>
      </c>
      <c r="CX113">
        <f>($B$13*$K$11+$C$13*$K$11+$F$13*((ER113+EJ113)/MAX(ER113+EJ113+ES113, 0.1)*$P$11+ES113/MAX(ER113+EJ113+ES113, 0.1)*$Q$11))/($B$13+$C$13+$F$13)</f>
        <v>0</v>
      </c>
      <c r="CY113">
        <v>4.6</v>
      </c>
      <c r="CZ113">
        <v>0.5</v>
      </c>
      <c r="DA113" t="s">
        <v>421</v>
      </c>
      <c r="DB113">
        <v>2</v>
      </c>
      <c r="DC113">
        <v>1761010189.826923</v>
      </c>
      <c r="DD113">
        <v>420.7211923076923</v>
      </c>
      <c r="DE113">
        <v>419.8091923076923</v>
      </c>
      <c r="DF113">
        <v>23.28590769230769</v>
      </c>
      <c r="DG113">
        <v>23.93930384615384</v>
      </c>
      <c r="DH113">
        <v>420.9058846153846</v>
      </c>
      <c r="DI113">
        <v>23.10171538461538</v>
      </c>
      <c r="DJ113">
        <v>500.0159615384615</v>
      </c>
      <c r="DK113">
        <v>90.47802692307692</v>
      </c>
      <c r="DL113">
        <v>0.03602625384615385</v>
      </c>
      <c r="DM113">
        <v>30.03965384615384</v>
      </c>
      <c r="DN113">
        <v>29.66051153846153</v>
      </c>
      <c r="DO113">
        <v>999.9000000000001</v>
      </c>
      <c r="DP113">
        <v>0</v>
      </c>
      <c r="DQ113">
        <v>0</v>
      </c>
      <c r="DR113">
        <v>9993.871538461539</v>
      </c>
      <c r="DS113">
        <v>0</v>
      </c>
      <c r="DT113">
        <v>0.242856</v>
      </c>
      <c r="DU113">
        <v>0.9120649615384616</v>
      </c>
      <c r="DV113">
        <v>430.7515769230769</v>
      </c>
      <c r="DW113">
        <v>430.1057692307692</v>
      </c>
      <c r="DX113">
        <v>-0.6534084615384615</v>
      </c>
      <c r="DY113">
        <v>419.8091923076923</v>
      </c>
      <c r="DZ113">
        <v>23.93930384615384</v>
      </c>
      <c r="EA113">
        <v>2.106863461538461</v>
      </c>
      <c r="EB113">
        <v>2.165982307692308</v>
      </c>
      <c r="EC113">
        <v>18.26961923076923</v>
      </c>
      <c r="ED113">
        <v>18.71163076923077</v>
      </c>
      <c r="EE113">
        <v>0.005000780000000001</v>
      </c>
      <c r="EF113">
        <v>0</v>
      </c>
      <c r="EG113">
        <v>0</v>
      </c>
      <c r="EH113">
        <v>0</v>
      </c>
      <c r="EI113">
        <v>600.0461538461539</v>
      </c>
      <c r="EJ113">
        <v>0.005000780000000001</v>
      </c>
      <c r="EK113">
        <v>-22.01923076923077</v>
      </c>
      <c r="EL113">
        <v>-1.238461538461539</v>
      </c>
      <c r="EM113">
        <v>34.93719230769231</v>
      </c>
      <c r="EN113">
        <v>38.03815384615385</v>
      </c>
      <c r="EO113">
        <v>36.80984615384615</v>
      </c>
      <c r="EP113">
        <v>38.14403846153846</v>
      </c>
      <c r="EQ113">
        <v>37.50453846153846</v>
      </c>
      <c r="ER113">
        <v>0</v>
      </c>
      <c r="ES113">
        <v>0</v>
      </c>
      <c r="ET113">
        <v>0</v>
      </c>
      <c r="EU113">
        <v>1761010197.1</v>
      </c>
      <c r="EV113">
        <v>0</v>
      </c>
      <c r="EW113">
        <v>600.104</v>
      </c>
      <c r="EX113">
        <v>-22.73846132430983</v>
      </c>
      <c r="EY113">
        <v>-13.19230787079246</v>
      </c>
      <c r="EZ113">
        <v>-22.432</v>
      </c>
      <c r="FA113">
        <v>15</v>
      </c>
      <c r="FB113">
        <v>1761010126.5</v>
      </c>
      <c r="FC113" t="s">
        <v>615</v>
      </c>
      <c r="FD113">
        <v>1761010118</v>
      </c>
      <c r="FE113">
        <v>1761010126.5</v>
      </c>
      <c r="FF113">
        <v>4</v>
      </c>
      <c r="FG113">
        <v>-0.248</v>
      </c>
      <c r="FH113">
        <v>-0.003</v>
      </c>
      <c r="FI113">
        <v>-0.187</v>
      </c>
      <c r="FJ113">
        <v>0.187</v>
      </c>
      <c r="FK113">
        <v>420</v>
      </c>
      <c r="FL113">
        <v>23</v>
      </c>
      <c r="FM113">
        <v>0.43</v>
      </c>
      <c r="FN113">
        <v>0.05</v>
      </c>
      <c r="FO113">
        <v>1.091044975</v>
      </c>
      <c r="FP113">
        <v>-3.963247688555349</v>
      </c>
      <c r="FQ113">
        <v>0.3845079807664912</v>
      </c>
      <c r="FR113">
        <v>0</v>
      </c>
      <c r="FS113">
        <v>601.0558823529412</v>
      </c>
      <c r="FT113">
        <v>-5.01298695443805</v>
      </c>
      <c r="FU113">
        <v>6.90073274781362</v>
      </c>
      <c r="FV113">
        <v>0</v>
      </c>
      <c r="FW113">
        <v>-0.7010651749999999</v>
      </c>
      <c r="FX113">
        <v>0.7687537148217652</v>
      </c>
      <c r="FY113">
        <v>0.1201392281313409</v>
      </c>
      <c r="FZ113">
        <v>0</v>
      </c>
      <c r="GA113">
        <v>0</v>
      </c>
      <c r="GB113">
        <v>3</v>
      </c>
      <c r="GC113" t="s">
        <v>423</v>
      </c>
      <c r="GD113">
        <v>3.10973</v>
      </c>
      <c r="GE113">
        <v>2.72728</v>
      </c>
      <c r="GF113">
        <v>0.0882593</v>
      </c>
      <c r="GG113">
        <v>0.08818529999999999</v>
      </c>
      <c r="GH113">
        <v>0.107984</v>
      </c>
      <c r="GI113">
        <v>0.110322</v>
      </c>
      <c r="GJ113">
        <v>23917.8</v>
      </c>
      <c r="GK113">
        <v>21726.8</v>
      </c>
      <c r="GL113">
        <v>26792.3</v>
      </c>
      <c r="GM113">
        <v>24036.6</v>
      </c>
      <c r="GN113">
        <v>38187.6</v>
      </c>
      <c r="GO113">
        <v>31563.8</v>
      </c>
      <c r="GP113">
        <v>46763.2</v>
      </c>
      <c r="GQ113">
        <v>38020.3</v>
      </c>
      <c r="GR113">
        <v>1.8864</v>
      </c>
      <c r="GS113">
        <v>1.85755</v>
      </c>
      <c r="GT113">
        <v>0.117868</v>
      </c>
      <c r="GU113">
        <v>0</v>
      </c>
      <c r="GV113">
        <v>27.8598</v>
      </c>
      <c r="GW113">
        <v>999.9</v>
      </c>
      <c r="GX113">
        <v>58.3</v>
      </c>
      <c r="GY113">
        <v>30.6</v>
      </c>
      <c r="GZ113">
        <v>28.4105</v>
      </c>
      <c r="HA113">
        <v>61.45</v>
      </c>
      <c r="HB113">
        <v>21.3502</v>
      </c>
      <c r="HC113">
        <v>1</v>
      </c>
      <c r="HD113">
        <v>0.070531</v>
      </c>
      <c r="HE113">
        <v>-4.31598</v>
      </c>
      <c r="HF113">
        <v>20.2809</v>
      </c>
      <c r="HG113">
        <v>5.21864</v>
      </c>
      <c r="HH113">
        <v>11.98</v>
      </c>
      <c r="HI113">
        <v>4.9649</v>
      </c>
      <c r="HJ113">
        <v>3.27518</v>
      </c>
      <c r="HK113">
        <v>9999</v>
      </c>
      <c r="HL113">
        <v>9999</v>
      </c>
      <c r="HM113">
        <v>9999</v>
      </c>
      <c r="HN113">
        <v>999.9</v>
      </c>
      <c r="HO113">
        <v>1.86368</v>
      </c>
      <c r="HP113">
        <v>1.85974</v>
      </c>
      <c r="HQ113">
        <v>1.85805</v>
      </c>
      <c r="HR113">
        <v>1.85944</v>
      </c>
      <c r="HS113">
        <v>1.85959</v>
      </c>
      <c r="HT113">
        <v>1.85806</v>
      </c>
      <c r="HU113">
        <v>1.85715</v>
      </c>
      <c r="HV113">
        <v>1.85211</v>
      </c>
      <c r="HW113">
        <v>0</v>
      </c>
      <c r="HX113">
        <v>0</v>
      </c>
      <c r="HY113">
        <v>0</v>
      </c>
      <c r="HZ113">
        <v>0</v>
      </c>
      <c r="IA113" t="s">
        <v>424</v>
      </c>
      <c r="IB113" t="s">
        <v>425</v>
      </c>
      <c r="IC113" t="s">
        <v>426</v>
      </c>
      <c r="ID113" t="s">
        <v>426</v>
      </c>
      <c r="IE113" t="s">
        <v>426</v>
      </c>
      <c r="IF113" t="s">
        <v>426</v>
      </c>
      <c r="IG113">
        <v>0</v>
      </c>
      <c r="IH113">
        <v>100</v>
      </c>
      <c r="II113">
        <v>100</v>
      </c>
      <c r="IJ113">
        <v>-0.184</v>
      </c>
      <c r="IK113">
        <v>0.197</v>
      </c>
      <c r="IL113">
        <v>-0.9728333905448761</v>
      </c>
      <c r="IM113">
        <v>0.001328113201692861</v>
      </c>
      <c r="IN113">
        <v>1.538283238170363E-06</v>
      </c>
      <c r="IO113">
        <v>-5.795655626708063E-10</v>
      </c>
      <c r="IP113">
        <v>-0.05896885829614162</v>
      </c>
      <c r="IQ113">
        <v>-0.004593102289677449</v>
      </c>
      <c r="IR113">
        <v>0.0008253994458280543</v>
      </c>
      <c r="IS113">
        <v>-7.403632370499484E-06</v>
      </c>
      <c r="IT113">
        <v>2</v>
      </c>
      <c r="IU113">
        <v>1985</v>
      </c>
      <c r="IV113">
        <v>1</v>
      </c>
      <c r="IW113">
        <v>27</v>
      </c>
      <c r="IX113">
        <v>1.3</v>
      </c>
      <c r="IY113">
        <v>1.2</v>
      </c>
      <c r="IZ113">
        <v>1.12793</v>
      </c>
      <c r="JA113">
        <v>2.58301</v>
      </c>
      <c r="JB113">
        <v>1.49658</v>
      </c>
      <c r="JC113">
        <v>2.34497</v>
      </c>
      <c r="JD113">
        <v>1.54907</v>
      </c>
      <c r="JE113">
        <v>2.42676</v>
      </c>
      <c r="JF113">
        <v>33.244</v>
      </c>
      <c r="JG113">
        <v>15.6818</v>
      </c>
      <c r="JH113">
        <v>18</v>
      </c>
      <c r="JI113">
        <v>483.119</v>
      </c>
      <c r="JJ113">
        <v>493.784</v>
      </c>
      <c r="JK113">
        <v>33.2901</v>
      </c>
      <c r="JL113">
        <v>28.1255</v>
      </c>
      <c r="JM113">
        <v>29.999</v>
      </c>
      <c r="JN113">
        <v>28.4318</v>
      </c>
      <c r="JO113">
        <v>28.4315</v>
      </c>
      <c r="JP113">
        <v>22.6925</v>
      </c>
      <c r="JQ113">
        <v>22.5578</v>
      </c>
      <c r="JR113">
        <v>63.8423</v>
      </c>
      <c r="JS113">
        <v>33.2977</v>
      </c>
      <c r="JT113">
        <v>420</v>
      </c>
      <c r="JU113">
        <v>23.5798</v>
      </c>
      <c r="JV113">
        <v>102.262</v>
      </c>
      <c r="JW113">
        <v>91.6985</v>
      </c>
    </row>
    <row r="114" spans="1:283">
      <c r="A114">
        <v>96</v>
      </c>
      <c r="B114">
        <v>1761010200</v>
      </c>
      <c r="C114">
        <v>534</v>
      </c>
      <c r="D114" t="s">
        <v>624</v>
      </c>
      <c r="E114" t="s">
        <v>625</v>
      </c>
      <c r="F114">
        <v>5</v>
      </c>
      <c r="G114" t="s">
        <v>614</v>
      </c>
      <c r="H114">
        <v>1761010191.9</v>
      </c>
      <c r="I114">
        <f>(J114)/1000</f>
        <v>0</v>
      </c>
      <c r="J114">
        <f>1000*DJ114*AH114*(DF114-DG114)/(100*CY114*(1000-AH114*DF114))</f>
        <v>0</v>
      </c>
      <c r="K114">
        <f>DJ114*AH114*(DE114-DD114*(1000-AH114*DG114)/(1000-AH114*DF114))/(100*CY114)</f>
        <v>0</v>
      </c>
      <c r="L114">
        <f>DD114 - IF(AH114&gt;1, K114*CY114*100.0/(AJ114), 0)</f>
        <v>0</v>
      </c>
      <c r="M114">
        <f>((S114-I114/2)*L114-K114)/(S114+I114/2)</f>
        <v>0</v>
      </c>
      <c r="N114">
        <f>M114*(DK114+DL114)/1000.0</f>
        <v>0</v>
      </c>
      <c r="O114">
        <f>(DD114 - IF(AH114&gt;1, K114*CY114*100.0/(AJ114), 0))*(DK114+DL114)/1000.0</f>
        <v>0</v>
      </c>
      <c r="P114">
        <f>2.0/((1/R114-1/Q114)+SIGN(R114)*SQRT((1/R114-1/Q114)*(1/R114-1/Q114) + 4*CZ114/((CZ114+1)*(CZ114+1))*(2*1/R114*1/Q114-1/Q114*1/Q114)))</f>
        <v>0</v>
      </c>
      <c r="Q114">
        <f>IF(LEFT(DA114,1)&lt;&gt;"0",IF(LEFT(DA114,1)="1",3.0,DB114),$D$5+$E$5*(DR114*DK114/($K$5*1000))+$F$5*(DR114*DK114/($K$5*1000))*MAX(MIN(CY114,$J$5),$I$5)*MAX(MIN(CY114,$J$5),$I$5)+$G$5*MAX(MIN(CY114,$J$5),$I$5)*(DR114*DK114/($K$5*1000))+$H$5*(DR114*DK114/($K$5*1000))*(DR114*DK114/($K$5*1000)))</f>
        <v>0</v>
      </c>
      <c r="R114">
        <f>I114*(1000-(1000*0.61365*exp(17.502*V114/(240.97+V114))/(DK114+DL114)+DF114)/2)/(1000*0.61365*exp(17.502*V114/(240.97+V114))/(DK114+DL114)-DF114)</f>
        <v>0</v>
      </c>
      <c r="S114">
        <f>1/((CZ114+1)/(P114/1.6)+1/(Q114/1.37)) + CZ114/((CZ114+1)/(P114/1.6) + CZ114/(Q114/1.37))</f>
        <v>0</v>
      </c>
      <c r="T114">
        <f>(CU114*CX114)</f>
        <v>0</v>
      </c>
      <c r="U114">
        <f>(DM114+(T114+2*0.95*5.67E-8*(((DM114+$B$9)+273)^4-(DM114+273)^4)-44100*I114)/(1.84*29.3*Q114+8*0.95*5.67E-8*(DM114+273)^3))</f>
        <v>0</v>
      </c>
      <c r="V114">
        <f>($C$9*DN114+$D$9*DO114+$E$9*U114)</f>
        <v>0</v>
      </c>
      <c r="W114">
        <f>0.61365*exp(17.502*V114/(240.97+V114))</f>
        <v>0</v>
      </c>
      <c r="X114">
        <f>(Y114/Z114*100)</f>
        <v>0</v>
      </c>
      <c r="Y114">
        <f>DF114*(DK114+DL114)/1000</f>
        <v>0</v>
      </c>
      <c r="Z114">
        <f>0.61365*exp(17.502*DM114/(240.97+DM114))</f>
        <v>0</v>
      </c>
      <c r="AA114">
        <f>(W114-DF114*(DK114+DL114)/1000)</f>
        <v>0</v>
      </c>
      <c r="AB114">
        <f>(-I114*44100)</f>
        <v>0</v>
      </c>
      <c r="AC114">
        <f>2*29.3*Q114*0.92*(DM114-V114)</f>
        <v>0</v>
      </c>
      <c r="AD114">
        <f>2*0.95*5.67E-8*(((DM114+$B$9)+273)^4-(V114+273)^4)</f>
        <v>0</v>
      </c>
      <c r="AE114">
        <f>T114+AD114+AB114+AC114</f>
        <v>0</v>
      </c>
      <c r="AF114">
        <v>0</v>
      </c>
      <c r="AG114">
        <v>0</v>
      </c>
      <c r="AH114">
        <f>IF(AF114*$H$15&gt;=AJ114,1.0,(AJ114/(AJ114-AF114*$H$15)))</f>
        <v>0</v>
      </c>
      <c r="AI114">
        <f>(AH114-1)*100</f>
        <v>0</v>
      </c>
      <c r="AJ114">
        <f>MAX(0,($B$15+$C$15*DR114)/(1+$D$15*DR114)*DK114/(DM114+273)*$E$15)</f>
        <v>0</v>
      </c>
      <c r="AK114" t="s">
        <v>420</v>
      </c>
      <c r="AL114" t="s">
        <v>420</v>
      </c>
      <c r="AM114">
        <v>0</v>
      </c>
      <c r="AN114">
        <v>0</v>
      </c>
      <c r="AO114">
        <f>1-AM114/AN114</f>
        <v>0</v>
      </c>
      <c r="AP114">
        <v>0</v>
      </c>
      <c r="AQ114" t="s">
        <v>420</v>
      </c>
      <c r="AR114" t="s">
        <v>420</v>
      </c>
      <c r="AS114">
        <v>0</v>
      </c>
      <c r="AT114">
        <v>0</v>
      </c>
      <c r="AU114">
        <f>1-AS114/AT114</f>
        <v>0</v>
      </c>
      <c r="AV114">
        <v>0.5</v>
      </c>
      <c r="AW114">
        <f>CV114</f>
        <v>0</v>
      </c>
      <c r="AX114">
        <f>K114</f>
        <v>0</v>
      </c>
      <c r="AY114">
        <f>AU114*AV114*AW114</f>
        <v>0</v>
      </c>
      <c r="AZ114">
        <f>(AX114-AP114)/AW114</f>
        <v>0</v>
      </c>
      <c r="BA114">
        <f>(AN114-AT114)/AT114</f>
        <v>0</v>
      </c>
      <c r="BB114">
        <f>AM114/(AO114+AM114/AT114)</f>
        <v>0</v>
      </c>
      <c r="BC114" t="s">
        <v>420</v>
      </c>
      <c r="BD114">
        <v>0</v>
      </c>
      <c r="BE114">
        <f>IF(BD114&lt;&gt;0, BD114, BB114)</f>
        <v>0</v>
      </c>
      <c r="BF114">
        <f>1-BE114/AT114</f>
        <v>0</v>
      </c>
      <c r="BG114">
        <f>(AT114-AS114)/(AT114-BE114)</f>
        <v>0</v>
      </c>
      <c r="BH114">
        <f>(AN114-AT114)/(AN114-BE114)</f>
        <v>0</v>
      </c>
      <c r="BI114">
        <f>(AT114-AS114)/(AT114-AM114)</f>
        <v>0</v>
      </c>
      <c r="BJ114">
        <f>(AN114-AT114)/(AN114-AM114)</f>
        <v>0</v>
      </c>
      <c r="BK114">
        <f>(BG114*BE114/AS114)</f>
        <v>0</v>
      </c>
      <c r="BL114">
        <f>(1-BK114)</f>
        <v>0</v>
      </c>
      <c r="CU114">
        <f>$B$13*DS114+$C$13*DT114+$F$13*EE114*(1-EH114)</f>
        <v>0</v>
      </c>
      <c r="CV114">
        <f>CU114*CW114</f>
        <v>0</v>
      </c>
      <c r="CW114">
        <f>($B$13*$D$11+$C$13*$D$11+$F$13*((ER114+EJ114)/MAX(ER114+EJ114+ES114, 0.1)*$I$11+ES114/MAX(ER114+EJ114+ES114, 0.1)*$J$11))/($B$13+$C$13+$F$13)</f>
        <v>0</v>
      </c>
      <c r="CX114">
        <f>($B$13*$K$11+$C$13*$K$11+$F$13*((ER114+EJ114)/MAX(ER114+EJ114+ES114, 0.1)*$P$11+ES114/MAX(ER114+EJ114+ES114, 0.1)*$Q$11))/($B$13+$C$13+$F$13)</f>
        <v>0</v>
      </c>
      <c r="CY114">
        <v>4.6</v>
      </c>
      <c r="CZ114">
        <v>0.5</v>
      </c>
      <c r="DA114" t="s">
        <v>421</v>
      </c>
      <c r="DB114">
        <v>2</v>
      </c>
      <c r="DC114">
        <v>1761010191.9</v>
      </c>
      <c r="DD114">
        <v>420.66272</v>
      </c>
      <c r="DE114">
        <v>419.8511200000001</v>
      </c>
      <c r="DF114">
        <v>23.439132</v>
      </c>
      <c r="DG114">
        <v>24.05996</v>
      </c>
      <c r="DH114">
        <v>420.8475199999999</v>
      </c>
      <c r="DI114">
        <v>23.25168</v>
      </c>
      <c r="DJ114">
        <v>499.9883600000001</v>
      </c>
      <c r="DK114">
        <v>90.47888</v>
      </c>
      <c r="DL114">
        <v>0.03602272400000001</v>
      </c>
      <c r="DM114">
        <v>30.067152</v>
      </c>
      <c r="DN114">
        <v>29.690004</v>
      </c>
      <c r="DO114">
        <v>999.9</v>
      </c>
      <c r="DP114">
        <v>0</v>
      </c>
      <c r="DQ114">
        <v>0</v>
      </c>
      <c r="DR114">
        <v>9992.028</v>
      </c>
      <c r="DS114">
        <v>0</v>
      </c>
      <c r="DT114">
        <v>0.242856</v>
      </c>
      <c r="DU114">
        <v>0.8116906399999999</v>
      </c>
      <c r="DV114">
        <v>430.75932</v>
      </c>
      <c r="DW114">
        <v>430.20192</v>
      </c>
      <c r="DX114">
        <v>-0.6208461199999999</v>
      </c>
      <c r="DY114">
        <v>419.8511200000001</v>
      </c>
      <c r="DZ114">
        <v>24.05996</v>
      </c>
      <c r="EA114">
        <v>2.1207464</v>
      </c>
      <c r="EB114">
        <v>2.1769192</v>
      </c>
      <c r="EC114">
        <v>18.374376</v>
      </c>
      <c r="ED114">
        <v>18.7927</v>
      </c>
      <c r="EE114">
        <v>0.00500078</v>
      </c>
      <c r="EF114">
        <v>0</v>
      </c>
      <c r="EG114">
        <v>0</v>
      </c>
      <c r="EH114">
        <v>0</v>
      </c>
      <c r="EI114">
        <v>599.896</v>
      </c>
      <c r="EJ114">
        <v>0.00500078</v>
      </c>
      <c r="EK114">
        <v>-22.704</v>
      </c>
      <c r="EL114">
        <v>-1.02</v>
      </c>
      <c r="EM114">
        <v>34.94468</v>
      </c>
      <c r="EN114">
        <v>38.07968</v>
      </c>
      <c r="EO114">
        <v>36.7498</v>
      </c>
      <c r="EP114">
        <v>38.18228</v>
      </c>
      <c r="EQ114">
        <v>37.51723999999999</v>
      </c>
      <c r="ER114">
        <v>0</v>
      </c>
      <c r="ES114">
        <v>0</v>
      </c>
      <c r="ET114">
        <v>0</v>
      </c>
      <c r="EU114">
        <v>1761010198.9</v>
      </c>
      <c r="EV114">
        <v>0</v>
      </c>
      <c r="EW114">
        <v>600.2423076923077</v>
      </c>
      <c r="EX114">
        <v>-5.651281644188162</v>
      </c>
      <c r="EY114">
        <v>-1.945299311580808</v>
      </c>
      <c r="EZ114">
        <v>-22.45</v>
      </c>
      <c r="FA114">
        <v>15</v>
      </c>
      <c r="FB114">
        <v>1761010126.5</v>
      </c>
      <c r="FC114" t="s">
        <v>615</v>
      </c>
      <c r="FD114">
        <v>1761010118</v>
      </c>
      <c r="FE114">
        <v>1761010126.5</v>
      </c>
      <c r="FF114">
        <v>4</v>
      </c>
      <c r="FG114">
        <v>-0.248</v>
      </c>
      <c r="FH114">
        <v>-0.003</v>
      </c>
      <c r="FI114">
        <v>-0.187</v>
      </c>
      <c r="FJ114">
        <v>0.187</v>
      </c>
      <c r="FK114">
        <v>420</v>
      </c>
      <c r="FL114">
        <v>23</v>
      </c>
      <c r="FM114">
        <v>0.43</v>
      </c>
      <c r="FN114">
        <v>0.05</v>
      </c>
      <c r="FO114">
        <v>0.9626237804878049</v>
      </c>
      <c r="FP114">
        <v>-3.407291289198605</v>
      </c>
      <c r="FQ114">
        <v>0.3425802516279063</v>
      </c>
      <c r="FR114">
        <v>0</v>
      </c>
      <c r="FS114">
        <v>601.1264705882354</v>
      </c>
      <c r="FT114">
        <v>-15.72345291568863</v>
      </c>
      <c r="FU114">
        <v>7.460614578987022</v>
      </c>
      <c r="FV114">
        <v>0</v>
      </c>
      <c r="FW114">
        <v>-0.6328419024390244</v>
      </c>
      <c r="FX114">
        <v>0.8275640696864108</v>
      </c>
      <c r="FY114">
        <v>0.1252982596875239</v>
      </c>
      <c r="FZ114">
        <v>0</v>
      </c>
      <c r="GA114">
        <v>0</v>
      </c>
      <c r="GB114">
        <v>3</v>
      </c>
      <c r="GC114" t="s">
        <v>423</v>
      </c>
      <c r="GD114">
        <v>3.10966</v>
      </c>
      <c r="GE114">
        <v>2.72779</v>
      </c>
      <c r="GF114">
        <v>0.08826489999999999</v>
      </c>
      <c r="GG114">
        <v>0.08819390000000001</v>
      </c>
      <c r="GH114">
        <v>0.108268</v>
      </c>
      <c r="GI114">
        <v>0.110052</v>
      </c>
      <c r="GJ114">
        <v>23917.9</v>
      </c>
      <c r="GK114">
        <v>21726.6</v>
      </c>
      <c r="GL114">
        <v>26792.5</v>
      </c>
      <c r="GM114">
        <v>24036.7</v>
      </c>
      <c r="GN114">
        <v>38175.7</v>
      </c>
      <c r="GO114">
        <v>31573.6</v>
      </c>
      <c r="GP114">
        <v>46763.8</v>
      </c>
      <c r="GQ114">
        <v>38020.5</v>
      </c>
      <c r="GR114">
        <v>1.88647</v>
      </c>
      <c r="GS114">
        <v>1.85758</v>
      </c>
      <c r="GT114">
        <v>0.119466</v>
      </c>
      <c r="GU114">
        <v>0</v>
      </c>
      <c r="GV114">
        <v>27.8652</v>
      </c>
      <c r="GW114">
        <v>999.9</v>
      </c>
      <c r="GX114">
        <v>58.2</v>
      </c>
      <c r="GY114">
        <v>30.6</v>
      </c>
      <c r="GZ114">
        <v>28.3645</v>
      </c>
      <c r="HA114">
        <v>61.37</v>
      </c>
      <c r="HB114">
        <v>21.3021</v>
      </c>
      <c r="HC114">
        <v>1</v>
      </c>
      <c r="HD114">
        <v>0.070033</v>
      </c>
      <c r="HE114">
        <v>-4.09667</v>
      </c>
      <c r="HF114">
        <v>20.2875</v>
      </c>
      <c r="HG114">
        <v>5.22268</v>
      </c>
      <c r="HH114">
        <v>11.98</v>
      </c>
      <c r="HI114">
        <v>4.96565</v>
      </c>
      <c r="HJ114">
        <v>3.27598</v>
      </c>
      <c r="HK114">
        <v>9999</v>
      </c>
      <c r="HL114">
        <v>9999</v>
      </c>
      <c r="HM114">
        <v>9999</v>
      </c>
      <c r="HN114">
        <v>999.9</v>
      </c>
      <c r="HO114">
        <v>1.86367</v>
      </c>
      <c r="HP114">
        <v>1.85974</v>
      </c>
      <c r="HQ114">
        <v>1.85806</v>
      </c>
      <c r="HR114">
        <v>1.85944</v>
      </c>
      <c r="HS114">
        <v>1.85959</v>
      </c>
      <c r="HT114">
        <v>1.85806</v>
      </c>
      <c r="HU114">
        <v>1.85715</v>
      </c>
      <c r="HV114">
        <v>1.8521</v>
      </c>
      <c r="HW114">
        <v>0</v>
      </c>
      <c r="HX114">
        <v>0</v>
      </c>
      <c r="HY114">
        <v>0</v>
      </c>
      <c r="HZ114">
        <v>0</v>
      </c>
      <c r="IA114" t="s">
        <v>424</v>
      </c>
      <c r="IB114" t="s">
        <v>425</v>
      </c>
      <c r="IC114" t="s">
        <v>426</v>
      </c>
      <c r="ID114" t="s">
        <v>426</v>
      </c>
      <c r="IE114" t="s">
        <v>426</v>
      </c>
      <c r="IF114" t="s">
        <v>426</v>
      </c>
      <c r="IG114">
        <v>0</v>
      </c>
      <c r="IH114">
        <v>100</v>
      </c>
      <c r="II114">
        <v>100</v>
      </c>
      <c r="IJ114">
        <v>-0.185</v>
      </c>
      <c r="IK114">
        <v>0.1989</v>
      </c>
      <c r="IL114">
        <v>-0.9728333905448761</v>
      </c>
      <c r="IM114">
        <v>0.001328113201692861</v>
      </c>
      <c r="IN114">
        <v>1.538283238170363E-06</v>
      </c>
      <c r="IO114">
        <v>-5.795655626708063E-10</v>
      </c>
      <c r="IP114">
        <v>-0.05896885829614162</v>
      </c>
      <c r="IQ114">
        <v>-0.004593102289677449</v>
      </c>
      <c r="IR114">
        <v>0.0008253994458280543</v>
      </c>
      <c r="IS114">
        <v>-7.403632370499484E-06</v>
      </c>
      <c r="IT114">
        <v>2</v>
      </c>
      <c r="IU114">
        <v>1985</v>
      </c>
      <c r="IV114">
        <v>1</v>
      </c>
      <c r="IW114">
        <v>27</v>
      </c>
      <c r="IX114">
        <v>1.4</v>
      </c>
      <c r="IY114">
        <v>1.2</v>
      </c>
      <c r="IZ114">
        <v>1.12793</v>
      </c>
      <c r="JA114">
        <v>2.58911</v>
      </c>
      <c r="JB114">
        <v>1.49658</v>
      </c>
      <c r="JC114">
        <v>2.34497</v>
      </c>
      <c r="JD114">
        <v>1.54907</v>
      </c>
      <c r="JE114">
        <v>2.39624</v>
      </c>
      <c r="JF114">
        <v>33.244</v>
      </c>
      <c r="JG114">
        <v>15.6643</v>
      </c>
      <c r="JH114">
        <v>18</v>
      </c>
      <c r="JI114">
        <v>483.139</v>
      </c>
      <c r="JJ114">
        <v>493.77</v>
      </c>
      <c r="JK114">
        <v>33.3715</v>
      </c>
      <c r="JL114">
        <v>28.1212</v>
      </c>
      <c r="JM114">
        <v>29.9989</v>
      </c>
      <c r="JN114">
        <v>28.4286</v>
      </c>
      <c r="JO114">
        <v>28.4278</v>
      </c>
      <c r="JP114">
        <v>22.69</v>
      </c>
      <c r="JQ114">
        <v>23.2653</v>
      </c>
      <c r="JR114">
        <v>63.8423</v>
      </c>
      <c r="JS114">
        <v>33.4639</v>
      </c>
      <c r="JT114">
        <v>420</v>
      </c>
      <c r="JU114">
        <v>23.4951</v>
      </c>
      <c r="JV114">
        <v>102.263</v>
      </c>
      <c r="JW114">
        <v>91.69880000000001</v>
      </c>
    </row>
    <row r="115" spans="1:283">
      <c r="A115">
        <v>97</v>
      </c>
      <c r="B115">
        <v>1761010202</v>
      </c>
      <c r="C115">
        <v>536</v>
      </c>
      <c r="D115" t="s">
        <v>626</v>
      </c>
      <c r="E115" t="s">
        <v>627</v>
      </c>
      <c r="F115">
        <v>5</v>
      </c>
      <c r="G115" t="s">
        <v>614</v>
      </c>
      <c r="H115">
        <v>1761010194.0625</v>
      </c>
      <c r="I115">
        <f>(J115)/1000</f>
        <v>0</v>
      </c>
      <c r="J115">
        <f>1000*DJ115*AH115*(DF115-DG115)/(100*CY115*(1000-AH115*DF115))</f>
        <v>0</v>
      </c>
      <c r="K115">
        <f>DJ115*AH115*(DE115-DD115*(1000-AH115*DG115)/(1000-AH115*DF115))/(100*CY115)</f>
        <v>0</v>
      </c>
      <c r="L115">
        <f>DD115 - IF(AH115&gt;1, K115*CY115*100.0/(AJ115), 0)</f>
        <v>0</v>
      </c>
      <c r="M115">
        <f>((S115-I115/2)*L115-K115)/(S115+I115/2)</f>
        <v>0</v>
      </c>
      <c r="N115">
        <f>M115*(DK115+DL115)/1000.0</f>
        <v>0</v>
      </c>
      <c r="O115">
        <f>(DD115 - IF(AH115&gt;1, K115*CY115*100.0/(AJ115), 0))*(DK115+DL115)/1000.0</f>
        <v>0</v>
      </c>
      <c r="P115">
        <f>2.0/((1/R115-1/Q115)+SIGN(R115)*SQRT((1/R115-1/Q115)*(1/R115-1/Q115) + 4*CZ115/((CZ115+1)*(CZ115+1))*(2*1/R115*1/Q115-1/Q115*1/Q115)))</f>
        <v>0</v>
      </c>
      <c r="Q115">
        <f>IF(LEFT(DA115,1)&lt;&gt;"0",IF(LEFT(DA115,1)="1",3.0,DB115),$D$5+$E$5*(DR115*DK115/($K$5*1000))+$F$5*(DR115*DK115/($K$5*1000))*MAX(MIN(CY115,$J$5),$I$5)*MAX(MIN(CY115,$J$5),$I$5)+$G$5*MAX(MIN(CY115,$J$5),$I$5)*(DR115*DK115/($K$5*1000))+$H$5*(DR115*DK115/($K$5*1000))*(DR115*DK115/($K$5*1000)))</f>
        <v>0</v>
      </c>
      <c r="R115">
        <f>I115*(1000-(1000*0.61365*exp(17.502*V115/(240.97+V115))/(DK115+DL115)+DF115)/2)/(1000*0.61365*exp(17.502*V115/(240.97+V115))/(DK115+DL115)-DF115)</f>
        <v>0</v>
      </c>
      <c r="S115">
        <f>1/((CZ115+1)/(P115/1.6)+1/(Q115/1.37)) + CZ115/((CZ115+1)/(P115/1.6) + CZ115/(Q115/1.37))</f>
        <v>0</v>
      </c>
      <c r="T115">
        <f>(CU115*CX115)</f>
        <v>0</v>
      </c>
      <c r="U115">
        <f>(DM115+(T115+2*0.95*5.67E-8*(((DM115+$B$9)+273)^4-(DM115+273)^4)-44100*I115)/(1.84*29.3*Q115+8*0.95*5.67E-8*(DM115+273)^3))</f>
        <v>0</v>
      </c>
      <c r="V115">
        <f>($C$9*DN115+$D$9*DO115+$E$9*U115)</f>
        <v>0</v>
      </c>
      <c r="W115">
        <f>0.61365*exp(17.502*V115/(240.97+V115))</f>
        <v>0</v>
      </c>
      <c r="X115">
        <f>(Y115/Z115*100)</f>
        <v>0</v>
      </c>
      <c r="Y115">
        <f>DF115*(DK115+DL115)/1000</f>
        <v>0</v>
      </c>
      <c r="Z115">
        <f>0.61365*exp(17.502*DM115/(240.97+DM115))</f>
        <v>0</v>
      </c>
      <c r="AA115">
        <f>(W115-DF115*(DK115+DL115)/1000)</f>
        <v>0</v>
      </c>
      <c r="AB115">
        <f>(-I115*44100)</f>
        <v>0</v>
      </c>
      <c r="AC115">
        <f>2*29.3*Q115*0.92*(DM115-V115)</f>
        <v>0</v>
      </c>
      <c r="AD115">
        <f>2*0.95*5.67E-8*(((DM115+$B$9)+273)^4-(V115+273)^4)</f>
        <v>0</v>
      </c>
      <c r="AE115">
        <f>T115+AD115+AB115+AC115</f>
        <v>0</v>
      </c>
      <c r="AF115">
        <v>0</v>
      </c>
      <c r="AG115">
        <v>0</v>
      </c>
      <c r="AH115">
        <f>IF(AF115*$H$15&gt;=AJ115,1.0,(AJ115/(AJ115-AF115*$H$15)))</f>
        <v>0</v>
      </c>
      <c r="AI115">
        <f>(AH115-1)*100</f>
        <v>0</v>
      </c>
      <c r="AJ115">
        <f>MAX(0,($B$15+$C$15*DR115)/(1+$D$15*DR115)*DK115/(DM115+273)*$E$15)</f>
        <v>0</v>
      </c>
      <c r="AK115" t="s">
        <v>420</v>
      </c>
      <c r="AL115" t="s">
        <v>420</v>
      </c>
      <c r="AM115">
        <v>0</v>
      </c>
      <c r="AN115">
        <v>0</v>
      </c>
      <c r="AO115">
        <f>1-AM115/AN115</f>
        <v>0</v>
      </c>
      <c r="AP115">
        <v>0</v>
      </c>
      <c r="AQ115" t="s">
        <v>420</v>
      </c>
      <c r="AR115" t="s">
        <v>420</v>
      </c>
      <c r="AS115">
        <v>0</v>
      </c>
      <c r="AT115">
        <v>0</v>
      </c>
      <c r="AU115">
        <f>1-AS115/AT115</f>
        <v>0</v>
      </c>
      <c r="AV115">
        <v>0.5</v>
      </c>
      <c r="AW115">
        <f>CV115</f>
        <v>0</v>
      </c>
      <c r="AX115">
        <f>K115</f>
        <v>0</v>
      </c>
      <c r="AY115">
        <f>AU115*AV115*AW115</f>
        <v>0</v>
      </c>
      <c r="AZ115">
        <f>(AX115-AP115)/AW115</f>
        <v>0</v>
      </c>
      <c r="BA115">
        <f>(AN115-AT115)/AT115</f>
        <v>0</v>
      </c>
      <c r="BB115">
        <f>AM115/(AO115+AM115/AT115)</f>
        <v>0</v>
      </c>
      <c r="BC115" t="s">
        <v>420</v>
      </c>
      <c r="BD115">
        <v>0</v>
      </c>
      <c r="BE115">
        <f>IF(BD115&lt;&gt;0, BD115, BB115)</f>
        <v>0</v>
      </c>
      <c r="BF115">
        <f>1-BE115/AT115</f>
        <v>0</v>
      </c>
      <c r="BG115">
        <f>(AT115-AS115)/(AT115-BE115)</f>
        <v>0</v>
      </c>
      <c r="BH115">
        <f>(AN115-AT115)/(AN115-BE115)</f>
        <v>0</v>
      </c>
      <c r="BI115">
        <f>(AT115-AS115)/(AT115-AM115)</f>
        <v>0</v>
      </c>
      <c r="BJ115">
        <f>(AN115-AT115)/(AN115-AM115)</f>
        <v>0</v>
      </c>
      <c r="BK115">
        <f>(BG115*BE115/AS115)</f>
        <v>0</v>
      </c>
      <c r="BL115">
        <f>(1-BK115)</f>
        <v>0</v>
      </c>
      <c r="CU115">
        <f>$B$13*DS115+$C$13*DT115+$F$13*EE115*(1-EH115)</f>
        <v>0</v>
      </c>
      <c r="CV115">
        <f>CU115*CW115</f>
        <v>0</v>
      </c>
      <c r="CW115">
        <f>($B$13*$D$11+$C$13*$D$11+$F$13*((ER115+EJ115)/MAX(ER115+EJ115+ES115, 0.1)*$I$11+ES115/MAX(ER115+EJ115+ES115, 0.1)*$J$11))/($B$13+$C$13+$F$13)</f>
        <v>0</v>
      </c>
      <c r="CX115">
        <f>($B$13*$K$11+$C$13*$K$11+$F$13*((ER115+EJ115)/MAX(ER115+EJ115+ES115, 0.1)*$P$11+ES115/MAX(ER115+EJ115+ES115, 0.1)*$Q$11))/($B$13+$C$13+$F$13)</f>
        <v>0</v>
      </c>
      <c r="CY115">
        <v>4.6</v>
      </c>
      <c r="CZ115">
        <v>0.5</v>
      </c>
      <c r="DA115" t="s">
        <v>421</v>
      </c>
      <c r="DB115">
        <v>2</v>
      </c>
      <c r="DC115">
        <v>1761010194.0625</v>
      </c>
      <c r="DD115">
        <v>420.6279583333333</v>
      </c>
      <c r="DE115">
        <v>419.9038333333333</v>
      </c>
      <c r="DF115">
        <v>23.59051666666666</v>
      </c>
      <c r="DG115">
        <v>24.1414875</v>
      </c>
      <c r="DH115">
        <v>420.81275</v>
      </c>
      <c r="DI115">
        <v>23.39983333333333</v>
      </c>
      <c r="DJ115">
        <v>500.0034583333334</v>
      </c>
      <c r="DK115">
        <v>90.47982916666668</v>
      </c>
      <c r="DL115">
        <v>0.03595780416666667</v>
      </c>
      <c r="DM115">
        <v>30.09644583333333</v>
      </c>
      <c r="DN115">
        <v>29.72266666666667</v>
      </c>
      <c r="DO115">
        <v>999.9</v>
      </c>
      <c r="DP115">
        <v>0</v>
      </c>
      <c r="DQ115">
        <v>0</v>
      </c>
      <c r="DR115">
        <v>9997.398333333333</v>
      </c>
      <c r="DS115">
        <v>0</v>
      </c>
      <c r="DT115">
        <v>0.242856</v>
      </c>
      <c r="DU115">
        <v>0.7241820833333333</v>
      </c>
      <c r="DV115">
        <v>430.7905416666667</v>
      </c>
      <c r="DW115">
        <v>430.2918333333334</v>
      </c>
      <c r="DX115">
        <v>-0.5509890833333334</v>
      </c>
      <c r="DY115">
        <v>419.9038333333333</v>
      </c>
      <c r="DZ115">
        <v>24.1414875</v>
      </c>
      <c r="EA115">
        <v>2.134465416666667</v>
      </c>
      <c r="EB115">
        <v>2.184318333333333</v>
      </c>
      <c r="EC115">
        <v>18.477475</v>
      </c>
      <c r="ED115">
        <v>18.84743333333333</v>
      </c>
      <c r="EE115">
        <v>0.00500078</v>
      </c>
      <c r="EF115">
        <v>0</v>
      </c>
      <c r="EG115">
        <v>0</v>
      </c>
      <c r="EH115">
        <v>0</v>
      </c>
      <c r="EI115">
        <v>599.0875</v>
      </c>
      <c r="EJ115">
        <v>0.00500078</v>
      </c>
      <c r="EK115">
        <v>-23.12083333333333</v>
      </c>
      <c r="EL115">
        <v>-0.8249999999999998</v>
      </c>
      <c r="EM115">
        <v>34.96320833333333</v>
      </c>
      <c r="EN115">
        <v>38.12991666666667</v>
      </c>
      <c r="EO115">
        <v>36.66125</v>
      </c>
      <c r="EP115">
        <v>38.23675</v>
      </c>
      <c r="EQ115">
        <v>37.61170833333333</v>
      </c>
      <c r="ER115">
        <v>0</v>
      </c>
      <c r="ES115">
        <v>0</v>
      </c>
      <c r="ET115">
        <v>0</v>
      </c>
      <c r="EU115">
        <v>1761010200.7</v>
      </c>
      <c r="EV115">
        <v>0</v>
      </c>
      <c r="EW115">
        <v>599.8720000000001</v>
      </c>
      <c r="EX115">
        <v>-3.946153448178255</v>
      </c>
      <c r="EY115">
        <v>8.376923032296002</v>
      </c>
      <c r="EZ115">
        <v>-22.592</v>
      </c>
      <c r="FA115">
        <v>15</v>
      </c>
      <c r="FB115">
        <v>1761010126.5</v>
      </c>
      <c r="FC115" t="s">
        <v>615</v>
      </c>
      <c r="FD115">
        <v>1761010118</v>
      </c>
      <c r="FE115">
        <v>1761010126.5</v>
      </c>
      <c r="FF115">
        <v>4</v>
      </c>
      <c r="FG115">
        <v>-0.248</v>
      </c>
      <c r="FH115">
        <v>-0.003</v>
      </c>
      <c r="FI115">
        <v>-0.187</v>
      </c>
      <c r="FJ115">
        <v>0.187</v>
      </c>
      <c r="FK115">
        <v>420</v>
      </c>
      <c r="FL115">
        <v>23</v>
      </c>
      <c r="FM115">
        <v>0.43</v>
      </c>
      <c r="FN115">
        <v>0.05</v>
      </c>
      <c r="FO115">
        <v>0.8709107750000001</v>
      </c>
      <c r="FP115">
        <v>-2.93509968855535</v>
      </c>
      <c r="FQ115">
        <v>0.2917943341384893</v>
      </c>
      <c r="FR115">
        <v>0</v>
      </c>
      <c r="FS115">
        <v>600.6470588235294</v>
      </c>
      <c r="FT115">
        <v>-14.91520235930869</v>
      </c>
      <c r="FU115">
        <v>7.722360020787514</v>
      </c>
      <c r="FV115">
        <v>0</v>
      </c>
      <c r="FW115">
        <v>-0.5860768750000001</v>
      </c>
      <c r="FX115">
        <v>1.207386315197</v>
      </c>
      <c r="FY115">
        <v>0.1665217524475688</v>
      </c>
      <c r="FZ115">
        <v>0</v>
      </c>
      <c r="GA115">
        <v>0</v>
      </c>
      <c r="GB115">
        <v>3</v>
      </c>
      <c r="GC115" t="s">
        <v>423</v>
      </c>
      <c r="GD115">
        <v>3.10984</v>
      </c>
      <c r="GE115">
        <v>2.72755</v>
      </c>
      <c r="GF115">
        <v>0.08827160000000001</v>
      </c>
      <c r="GG115">
        <v>0.08820509999999999</v>
      </c>
      <c r="GH115">
        <v>0.108435</v>
      </c>
      <c r="GI115">
        <v>0.109531</v>
      </c>
      <c r="GJ115">
        <v>23918</v>
      </c>
      <c r="GK115">
        <v>21726.4</v>
      </c>
      <c r="GL115">
        <v>26792.9</v>
      </c>
      <c r="GM115">
        <v>24036.8</v>
      </c>
      <c r="GN115">
        <v>38169</v>
      </c>
      <c r="GO115">
        <v>31592.2</v>
      </c>
      <c r="GP115">
        <v>46764.4</v>
      </c>
      <c r="GQ115">
        <v>38020.6</v>
      </c>
      <c r="GR115">
        <v>1.88713</v>
      </c>
      <c r="GS115">
        <v>1.85745</v>
      </c>
      <c r="GT115">
        <v>0.120752</v>
      </c>
      <c r="GU115">
        <v>0</v>
      </c>
      <c r="GV115">
        <v>27.8706</v>
      </c>
      <c r="GW115">
        <v>999.9</v>
      </c>
      <c r="GX115">
        <v>58.2</v>
      </c>
      <c r="GY115">
        <v>30.6</v>
      </c>
      <c r="GZ115">
        <v>28.3625</v>
      </c>
      <c r="HA115">
        <v>60.96</v>
      </c>
      <c r="HB115">
        <v>21.25</v>
      </c>
      <c r="HC115">
        <v>1</v>
      </c>
      <c r="HD115">
        <v>0.0693496</v>
      </c>
      <c r="HE115">
        <v>-4.16451</v>
      </c>
      <c r="HF115">
        <v>20.2852</v>
      </c>
      <c r="HG115">
        <v>5.21954</v>
      </c>
      <c r="HH115">
        <v>11.98</v>
      </c>
      <c r="HI115">
        <v>4.96505</v>
      </c>
      <c r="HJ115">
        <v>3.27528</v>
      </c>
      <c r="HK115">
        <v>9999</v>
      </c>
      <c r="HL115">
        <v>9999</v>
      </c>
      <c r="HM115">
        <v>9999</v>
      </c>
      <c r="HN115">
        <v>999.9</v>
      </c>
      <c r="HO115">
        <v>1.86367</v>
      </c>
      <c r="HP115">
        <v>1.85974</v>
      </c>
      <c r="HQ115">
        <v>1.85806</v>
      </c>
      <c r="HR115">
        <v>1.85944</v>
      </c>
      <c r="HS115">
        <v>1.85959</v>
      </c>
      <c r="HT115">
        <v>1.85806</v>
      </c>
      <c r="HU115">
        <v>1.85715</v>
      </c>
      <c r="HV115">
        <v>1.85211</v>
      </c>
      <c r="HW115">
        <v>0</v>
      </c>
      <c r="HX115">
        <v>0</v>
      </c>
      <c r="HY115">
        <v>0</v>
      </c>
      <c r="HZ115">
        <v>0</v>
      </c>
      <c r="IA115" t="s">
        <v>424</v>
      </c>
      <c r="IB115" t="s">
        <v>425</v>
      </c>
      <c r="IC115" t="s">
        <v>426</v>
      </c>
      <c r="ID115" t="s">
        <v>426</v>
      </c>
      <c r="IE115" t="s">
        <v>426</v>
      </c>
      <c r="IF115" t="s">
        <v>426</v>
      </c>
      <c r="IG115">
        <v>0</v>
      </c>
      <c r="IH115">
        <v>100</v>
      </c>
      <c r="II115">
        <v>100</v>
      </c>
      <c r="IJ115">
        <v>-0.184</v>
      </c>
      <c r="IK115">
        <v>0.2002</v>
      </c>
      <c r="IL115">
        <v>-0.9728333905448761</v>
      </c>
      <c r="IM115">
        <v>0.001328113201692861</v>
      </c>
      <c r="IN115">
        <v>1.538283238170363E-06</v>
      </c>
      <c r="IO115">
        <v>-5.795655626708063E-10</v>
      </c>
      <c r="IP115">
        <v>-0.05896885829614162</v>
      </c>
      <c r="IQ115">
        <v>-0.004593102289677449</v>
      </c>
      <c r="IR115">
        <v>0.0008253994458280543</v>
      </c>
      <c r="IS115">
        <v>-7.403632370499484E-06</v>
      </c>
      <c r="IT115">
        <v>2</v>
      </c>
      <c r="IU115">
        <v>1985</v>
      </c>
      <c r="IV115">
        <v>1</v>
      </c>
      <c r="IW115">
        <v>27</v>
      </c>
      <c r="IX115">
        <v>1.4</v>
      </c>
      <c r="IY115">
        <v>1.3</v>
      </c>
      <c r="IZ115">
        <v>1.12793</v>
      </c>
      <c r="JA115">
        <v>2.58179</v>
      </c>
      <c r="JB115">
        <v>1.49658</v>
      </c>
      <c r="JC115">
        <v>2.34497</v>
      </c>
      <c r="JD115">
        <v>1.54907</v>
      </c>
      <c r="JE115">
        <v>2.44507</v>
      </c>
      <c r="JF115">
        <v>33.244</v>
      </c>
      <c r="JG115">
        <v>15.6818</v>
      </c>
      <c r="JH115">
        <v>18</v>
      </c>
      <c r="JI115">
        <v>483.488</v>
      </c>
      <c r="JJ115">
        <v>493.652</v>
      </c>
      <c r="JK115">
        <v>33.4309</v>
      </c>
      <c r="JL115">
        <v>28.1164</v>
      </c>
      <c r="JM115">
        <v>29.9988</v>
      </c>
      <c r="JN115">
        <v>28.425</v>
      </c>
      <c r="JO115">
        <v>28.4237</v>
      </c>
      <c r="JP115">
        <v>22.6861</v>
      </c>
      <c r="JQ115">
        <v>23.5836</v>
      </c>
      <c r="JR115">
        <v>63.8423</v>
      </c>
      <c r="JS115">
        <v>33.4639</v>
      </c>
      <c r="JT115">
        <v>420</v>
      </c>
      <c r="JU115">
        <v>23.4372</v>
      </c>
      <c r="JV115">
        <v>102.264</v>
      </c>
      <c r="JW115">
        <v>91.699</v>
      </c>
    </row>
    <row r="116" spans="1:283">
      <c r="A116">
        <v>98</v>
      </c>
      <c r="B116">
        <v>1761010204</v>
      </c>
      <c r="C116">
        <v>538</v>
      </c>
      <c r="D116" t="s">
        <v>628</v>
      </c>
      <c r="E116" t="s">
        <v>629</v>
      </c>
      <c r="F116">
        <v>5</v>
      </c>
      <c r="G116" t="s">
        <v>614</v>
      </c>
      <c r="H116">
        <v>1761010196.326087</v>
      </c>
      <c r="I116">
        <f>(J116)/1000</f>
        <v>0</v>
      </c>
      <c r="J116">
        <f>1000*DJ116*AH116*(DF116-DG116)/(100*CY116*(1000-AH116*DF116))</f>
        <v>0</v>
      </c>
      <c r="K116">
        <f>DJ116*AH116*(DE116-DD116*(1000-AH116*DG116)/(1000-AH116*DF116))/(100*CY116)</f>
        <v>0</v>
      </c>
      <c r="L116">
        <f>DD116 - IF(AH116&gt;1, K116*CY116*100.0/(AJ116), 0)</f>
        <v>0</v>
      </c>
      <c r="M116">
        <f>((S116-I116/2)*L116-K116)/(S116+I116/2)</f>
        <v>0</v>
      </c>
      <c r="N116">
        <f>M116*(DK116+DL116)/1000.0</f>
        <v>0</v>
      </c>
      <c r="O116">
        <f>(DD116 - IF(AH116&gt;1, K116*CY116*100.0/(AJ116), 0))*(DK116+DL116)/1000.0</f>
        <v>0</v>
      </c>
      <c r="P116">
        <f>2.0/((1/R116-1/Q116)+SIGN(R116)*SQRT((1/R116-1/Q116)*(1/R116-1/Q116) + 4*CZ116/((CZ116+1)*(CZ116+1))*(2*1/R116*1/Q116-1/Q116*1/Q116)))</f>
        <v>0</v>
      </c>
      <c r="Q116">
        <f>IF(LEFT(DA116,1)&lt;&gt;"0",IF(LEFT(DA116,1)="1",3.0,DB116),$D$5+$E$5*(DR116*DK116/($K$5*1000))+$F$5*(DR116*DK116/($K$5*1000))*MAX(MIN(CY116,$J$5),$I$5)*MAX(MIN(CY116,$J$5),$I$5)+$G$5*MAX(MIN(CY116,$J$5),$I$5)*(DR116*DK116/($K$5*1000))+$H$5*(DR116*DK116/($K$5*1000))*(DR116*DK116/($K$5*1000)))</f>
        <v>0</v>
      </c>
      <c r="R116">
        <f>I116*(1000-(1000*0.61365*exp(17.502*V116/(240.97+V116))/(DK116+DL116)+DF116)/2)/(1000*0.61365*exp(17.502*V116/(240.97+V116))/(DK116+DL116)-DF116)</f>
        <v>0</v>
      </c>
      <c r="S116">
        <f>1/((CZ116+1)/(P116/1.6)+1/(Q116/1.37)) + CZ116/((CZ116+1)/(P116/1.6) + CZ116/(Q116/1.37))</f>
        <v>0</v>
      </c>
      <c r="T116">
        <f>(CU116*CX116)</f>
        <v>0</v>
      </c>
      <c r="U116">
        <f>(DM116+(T116+2*0.95*5.67E-8*(((DM116+$B$9)+273)^4-(DM116+273)^4)-44100*I116)/(1.84*29.3*Q116+8*0.95*5.67E-8*(DM116+273)^3))</f>
        <v>0</v>
      </c>
      <c r="V116">
        <f>($C$9*DN116+$D$9*DO116+$E$9*U116)</f>
        <v>0</v>
      </c>
      <c r="W116">
        <f>0.61365*exp(17.502*V116/(240.97+V116))</f>
        <v>0</v>
      </c>
      <c r="X116">
        <f>(Y116/Z116*100)</f>
        <v>0</v>
      </c>
      <c r="Y116">
        <f>DF116*(DK116+DL116)/1000</f>
        <v>0</v>
      </c>
      <c r="Z116">
        <f>0.61365*exp(17.502*DM116/(240.97+DM116))</f>
        <v>0</v>
      </c>
      <c r="AA116">
        <f>(W116-DF116*(DK116+DL116)/1000)</f>
        <v>0</v>
      </c>
      <c r="AB116">
        <f>(-I116*44100)</f>
        <v>0</v>
      </c>
      <c r="AC116">
        <f>2*29.3*Q116*0.92*(DM116-V116)</f>
        <v>0</v>
      </c>
      <c r="AD116">
        <f>2*0.95*5.67E-8*(((DM116+$B$9)+273)^4-(V116+273)^4)</f>
        <v>0</v>
      </c>
      <c r="AE116">
        <f>T116+AD116+AB116+AC116</f>
        <v>0</v>
      </c>
      <c r="AF116">
        <v>0</v>
      </c>
      <c r="AG116">
        <v>0</v>
      </c>
      <c r="AH116">
        <f>IF(AF116*$H$15&gt;=AJ116,1.0,(AJ116/(AJ116-AF116*$H$15)))</f>
        <v>0</v>
      </c>
      <c r="AI116">
        <f>(AH116-1)*100</f>
        <v>0</v>
      </c>
      <c r="AJ116">
        <f>MAX(0,($B$15+$C$15*DR116)/(1+$D$15*DR116)*DK116/(DM116+273)*$E$15)</f>
        <v>0</v>
      </c>
      <c r="AK116" t="s">
        <v>420</v>
      </c>
      <c r="AL116" t="s">
        <v>420</v>
      </c>
      <c r="AM116">
        <v>0</v>
      </c>
      <c r="AN116">
        <v>0</v>
      </c>
      <c r="AO116">
        <f>1-AM116/AN116</f>
        <v>0</v>
      </c>
      <c r="AP116">
        <v>0</v>
      </c>
      <c r="AQ116" t="s">
        <v>420</v>
      </c>
      <c r="AR116" t="s">
        <v>420</v>
      </c>
      <c r="AS116">
        <v>0</v>
      </c>
      <c r="AT116">
        <v>0</v>
      </c>
      <c r="AU116">
        <f>1-AS116/AT116</f>
        <v>0</v>
      </c>
      <c r="AV116">
        <v>0.5</v>
      </c>
      <c r="AW116">
        <f>CV116</f>
        <v>0</v>
      </c>
      <c r="AX116">
        <f>K116</f>
        <v>0</v>
      </c>
      <c r="AY116">
        <f>AU116*AV116*AW116</f>
        <v>0</v>
      </c>
      <c r="AZ116">
        <f>(AX116-AP116)/AW116</f>
        <v>0</v>
      </c>
      <c r="BA116">
        <f>(AN116-AT116)/AT116</f>
        <v>0</v>
      </c>
      <c r="BB116">
        <f>AM116/(AO116+AM116/AT116)</f>
        <v>0</v>
      </c>
      <c r="BC116" t="s">
        <v>420</v>
      </c>
      <c r="BD116">
        <v>0</v>
      </c>
      <c r="BE116">
        <f>IF(BD116&lt;&gt;0, BD116, BB116)</f>
        <v>0</v>
      </c>
      <c r="BF116">
        <f>1-BE116/AT116</f>
        <v>0</v>
      </c>
      <c r="BG116">
        <f>(AT116-AS116)/(AT116-BE116)</f>
        <v>0</v>
      </c>
      <c r="BH116">
        <f>(AN116-AT116)/(AN116-BE116)</f>
        <v>0</v>
      </c>
      <c r="BI116">
        <f>(AT116-AS116)/(AT116-AM116)</f>
        <v>0</v>
      </c>
      <c r="BJ116">
        <f>(AN116-AT116)/(AN116-AM116)</f>
        <v>0</v>
      </c>
      <c r="BK116">
        <f>(BG116*BE116/AS116)</f>
        <v>0</v>
      </c>
      <c r="BL116">
        <f>(1-BK116)</f>
        <v>0</v>
      </c>
      <c r="CU116">
        <f>$B$13*DS116+$C$13*DT116+$F$13*EE116*(1-EH116)</f>
        <v>0</v>
      </c>
      <c r="CV116">
        <f>CU116*CW116</f>
        <v>0</v>
      </c>
      <c r="CW116">
        <f>($B$13*$D$11+$C$13*$D$11+$F$13*((ER116+EJ116)/MAX(ER116+EJ116+ES116, 0.1)*$I$11+ES116/MAX(ER116+EJ116+ES116, 0.1)*$J$11))/($B$13+$C$13+$F$13)</f>
        <v>0</v>
      </c>
      <c r="CX116">
        <f>($B$13*$K$11+$C$13*$K$11+$F$13*((ER116+EJ116)/MAX(ER116+EJ116+ES116, 0.1)*$P$11+ES116/MAX(ER116+EJ116+ES116, 0.1)*$Q$11))/($B$13+$C$13+$F$13)</f>
        <v>0</v>
      </c>
      <c r="CY116">
        <v>4.6</v>
      </c>
      <c r="CZ116">
        <v>0.5</v>
      </c>
      <c r="DA116" t="s">
        <v>421</v>
      </c>
      <c r="DB116">
        <v>2</v>
      </c>
      <c r="DC116">
        <v>1761010196.326087</v>
      </c>
      <c r="DD116">
        <v>420.6180434782608</v>
      </c>
      <c r="DE116">
        <v>419.9717391304347</v>
      </c>
      <c r="DF116">
        <v>23.73205652173913</v>
      </c>
      <c r="DG116">
        <v>24.16637826086956</v>
      </c>
      <c r="DH116">
        <v>420.8028260869565</v>
      </c>
      <c r="DI116">
        <v>23.53835217391304</v>
      </c>
      <c r="DJ116">
        <v>500.0191304347827</v>
      </c>
      <c r="DK116">
        <v>90.48045652173913</v>
      </c>
      <c r="DL116">
        <v>0.03590275217391304</v>
      </c>
      <c r="DM116">
        <v>30.12752608695653</v>
      </c>
      <c r="DN116">
        <v>29.75701739130434</v>
      </c>
      <c r="DO116">
        <v>999.9000000000003</v>
      </c>
      <c r="DP116">
        <v>0</v>
      </c>
      <c r="DQ116">
        <v>0</v>
      </c>
      <c r="DR116">
        <v>9996.499130434782</v>
      </c>
      <c r="DS116">
        <v>0</v>
      </c>
      <c r="DT116">
        <v>0.2428559999999999</v>
      </c>
      <c r="DU116">
        <v>0.6463728695652174</v>
      </c>
      <c r="DV116">
        <v>430.8428695652174</v>
      </c>
      <c r="DW116">
        <v>430.3723478260869</v>
      </c>
      <c r="DX116">
        <v>-0.4343349782608696</v>
      </c>
      <c r="DY116">
        <v>419.9717391304347</v>
      </c>
      <c r="DZ116">
        <v>24.16637826086956</v>
      </c>
      <c r="EA116">
        <v>2.147286956521739</v>
      </c>
      <c r="EB116">
        <v>2.186585652173913</v>
      </c>
      <c r="EC116">
        <v>18.57347391304348</v>
      </c>
      <c r="ED116">
        <v>18.86416086956522</v>
      </c>
      <c r="EE116">
        <v>0.005000779999999999</v>
      </c>
      <c r="EF116">
        <v>0</v>
      </c>
      <c r="EG116">
        <v>0</v>
      </c>
      <c r="EH116">
        <v>0</v>
      </c>
      <c r="EI116">
        <v>598.9086956521738</v>
      </c>
      <c r="EJ116">
        <v>0.005000779999999999</v>
      </c>
      <c r="EK116">
        <v>-24</v>
      </c>
      <c r="EL116">
        <v>-1.060869565217392</v>
      </c>
      <c r="EM116">
        <v>34.98065217391304</v>
      </c>
      <c r="EN116">
        <v>38.19269565217392</v>
      </c>
      <c r="EO116">
        <v>36.63295652173913</v>
      </c>
      <c r="EP116">
        <v>38.29326086956522</v>
      </c>
      <c r="EQ116">
        <v>37.73882608695652</v>
      </c>
      <c r="ER116">
        <v>0</v>
      </c>
      <c r="ES116">
        <v>0</v>
      </c>
      <c r="ET116">
        <v>0</v>
      </c>
      <c r="EU116">
        <v>1761010203.1</v>
      </c>
      <c r="EV116">
        <v>0</v>
      </c>
      <c r="EW116">
        <v>599.072</v>
      </c>
      <c r="EX116">
        <v>-9.530768609447783</v>
      </c>
      <c r="EY116">
        <v>20.83076897410483</v>
      </c>
      <c r="EZ116">
        <v>-22.736</v>
      </c>
      <c r="FA116">
        <v>15</v>
      </c>
      <c r="FB116">
        <v>1761010126.5</v>
      </c>
      <c r="FC116" t="s">
        <v>615</v>
      </c>
      <c r="FD116">
        <v>1761010118</v>
      </c>
      <c r="FE116">
        <v>1761010126.5</v>
      </c>
      <c r="FF116">
        <v>4</v>
      </c>
      <c r="FG116">
        <v>-0.248</v>
      </c>
      <c r="FH116">
        <v>-0.003</v>
      </c>
      <c r="FI116">
        <v>-0.187</v>
      </c>
      <c r="FJ116">
        <v>0.187</v>
      </c>
      <c r="FK116">
        <v>420</v>
      </c>
      <c r="FL116">
        <v>23</v>
      </c>
      <c r="FM116">
        <v>0.43</v>
      </c>
      <c r="FN116">
        <v>0.05</v>
      </c>
      <c r="FO116">
        <v>0.7742079024390245</v>
      </c>
      <c r="FP116">
        <v>-2.398804933797909</v>
      </c>
      <c r="FQ116">
        <v>0.2481805738399995</v>
      </c>
      <c r="FR116">
        <v>0</v>
      </c>
      <c r="FS116">
        <v>600.1500000000001</v>
      </c>
      <c r="FT116">
        <v>-9.498853953034406</v>
      </c>
      <c r="FU116">
        <v>7.635645895095846</v>
      </c>
      <c r="FV116">
        <v>0</v>
      </c>
      <c r="FW116">
        <v>-0.5049171365853659</v>
      </c>
      <c r="FX116">
        <v>2.249198933101046</v>
      </c>
      <c r="FY116">
        <v>0.2647368836667509</v>
      </c>
      <c r="FZ116">
        <v>0</v>
      </c>
      <c r="GA116">
        <v>0</v>
      </c>
      <c r="GB116">
        <v>3</v>
      </c>
      <c r="GC116" t="s">
        <v>423</v>
      </c>
      <c r="GD116">
        <v>3.10977</v>
      </c>
      <c r="GE116">
        <v>2.7269</v>
      </c>
      <c r="GF116">
        <v>0.0882824</v>
      </c>
      <c r="GG116">
        <v>0.088218</v>
      </c>
      <c r="GH116">
        <v>0.10845</v>
      </c>
      <c r="GI116">
        <v>0.108797</v>
      </c>
      <c r="GJ116">
        <v>23918</v>
      </c>
      <c r="GK116">
        <v>21726.3</v>
      </c>
      <c r="GL116">
        <v>26793.1</v>
      </c>
      <c r="GM116">
        <v>24036.9</v>
      </c>
      <c r="GN116">
        <v>38168.5</v>
      </c>
      <c r="GO116">
        <v>31618.5</v>
      </c>
      <c r="GP116">
        <v>46764.6</v>
      </c>
      <c r="GQ116">
        <v>38020.6</v>
      </c>
      <c r="GR116">
        <v>1.88713</v>
      </c>
      <c r="GS116">
        <v>1.85737</v>
      </c>
      <c r="GT116">
        <v>0.121843</v>
      </c>
      <c r="GU116">
        <v>0</v>
      </c>
      <c r="GV116">
        <v>27.8766</v>
      </c>
      <c r="GW116">
        <v>999.9</v>
      </c>
      <c r="GX116">
        <v>58.2</v>
      </c>
      <c r="GY116">
        <v>30.6</v>
      </c>
      <c r="GZ116">
        <v>28.3655</v>
      </c>
      <c r="HA116">
        <v>61.33</v>
      </c>
      <c r="HB116">
        <v>21.3742</v>
      </c>
      <c r="HC116">
        <v>1</v>
      </c>
      <c r="HD116">
        <v>0.06910819999999999</v>
      </c>
      <c r="HE116">
        <v>-4.01607</v>
      </c>
      <c r="HF116">
        <v>20.2886</v>
      </c>
      <c r="HG116">
        <v>5.21609</v>
      </c>
      <c r="HH116">
        <v>11.98</v>
      </c>
      <c r="HI116">
        <v>4.96455</v>
      </c>
      <c r="HJ116">
        <v>3.2746</v>
      </c>
      <c r="HK116">
        <v>9999</v>
      </c>
      <c r="HL116">
        <v>9999</v>
      </c>
      <c r="HM116">
        <v>9999</v>
      </c>
      <c r="HN116">
        <v>999.9</v>
      </c>
      <c r="HO116">
        <v>1.86368</v>
      </c>
      <c r="HP116">
        <v>1.85974</v>
      </c>
      <c r="HQ116">
        <v>1.85805</v>
      </c>
      <c r="HR116">
        <v>1.85944</v>
      </c>
      <c r="HS116">
        <v>1.85959</v>
      </c>
      <c r="HT116">
        <v>1.85806</v>
      </c>
      <c r="HU116">
        <v>1.85715</v>
      </c>
      <c r="HV116">
        <v>1.8521</v>
      </c>
      <c r="HW116">
        <v>0</v>
      </c>
      <c r="HX116">
        <v>0</v>
      </c>
      <c r="HY116">
        <v>0</v>
      </c>
      <c r="HZ116">
        <v>0</v>
      </c>
      <c r="IA116" t="s">
        <v>424</v>
      </c>
      <c r="IB116" t="s">
        <v>425</v>
      </c>
      <c r="IC116" t="s">
        <v>426</v>
      </c>
      <c r="ID116" t="s">
        <v>426</v>
      </c>
      <c r="IE116" t="s">
        <v>426</v>
      </c>
      <c r="IF116" t="s">
        <v>426</v>
      </c>
      <c r="IG116">
        <v>0</v>
      </c>
      <c r="IH116">
        <v>100</v>
      </c>
      <c r="II116">
        <v>100</v>
      </c>
      <c r="IJ116">
        <v>-0.185</v>
      </c>
      <c r="IK116">
        <v>0.2003</v>
      </c>
      <c r="IL116">
        <v>-0.9728333905448761</v>
      </c>
      <c r="IM116">
        <v>0.001328113201692861</v>
      </c>
      <c r="IN116">
        <v>1.538283238170363E-06</v>
      </c>
      <c r="IO116">
        <v>-5.795655626708063E-10</v>
      </c>
      <c r="IP116">
        <v>-0.05896885829614162</v>
      </c>
      <c r="IQ116">
        <v>-0.004593102289677449</v>
      </c>
      <c r="IR116">
        <v>0.0008253994458280543</v>
      </c>
      <c r="IS116">
        <v>-7.403632370499484E-06</v>
      </c>
      <c r="IT116">
        <v>2</v>
      </c>
      <c r="IU116">
        <v>1985</v>
      </c>
      <c r="IV116">
        <v>1</v>
      </c>
      <c r="IW116">
        <v>27</v>
      </c>
      <c r="IX116">
        <v>1.4</v>
      </c>
      <c r="IY116">
        <v>1.3</v>
      </c>
      <c r="IZ116">
        <v>1.12793</v>
      </c>
      <c r="JA116">
        <v>2.59521</v>
      </c>
      <c r="JB116">
        <v>1.49658</v>
      </c>
      <c r="JC116">
        <v>2.34497</v>
      </c>
      <c r="JD116">
        <v>1.54907</v>
      </c>
      <c r="JE116">
        <v>2.37915</v>
      </c>
      <c r="JF116">
        <v>33.244</v>
      </c>
      <c r="JG116">
        <v>15.6731</v>
      </c>
      <c r="JH116">
        <v>18</v>
      </c>
      <c r="JI116">
        <v>483.461</v>
      </c>
      <c r="JJ116">
        <v>493.572</v>
      </c>
      <c r="JK116">
        <v>33.5021</v>
      </c>
      <c r="JL116">
        <v>28.1117</v>
      </c>
      <c r="JM116">
        <v>29.999</v>
      </c>
      <c r="JN116">
        <v>28.4214</v>
      </c>
      <c r="JO116">
        <v>28.42</v>
      </c>
      <c r="JP116">
        <v>22.681</v>
      </c>
      <c r="JQ116">
        <v>23.5836</v>
      </c>
      <c r="JR116">
        <v>63.8423</v>
      </c>
      <c r="JS116">
        <v>33.5787</v>
      </c>
      <c r="JT116">
        <v>420</v>
      </c>
      <c r="JU116">
        <v>23.5515</v>
      </c>
      <c r="JV116">
        <v>102.265</v>
      </c>
      <c r="JW116">
        <v>91.69929999999999</v>
      </c>
    </row>
    <row r="117" spans="1:283">
      <c r="A117">
        <v>99</v>
      </c>
      <c r="B117">
        <v>1761010206</v>
      </c>
      <c r="C117">
        <v>540</v>
      </c>
      <c r="D117" t="s">
        <v>630</v>
      </c>
      <c r="E117" t="s">
        <v>631</v>
      </c>
      <c r="F117">
        <v>5</v>
      </c>
      <c r="G117" t="s">
        <v>614</v>
      </c>
      <c r="H117">
        <v>1761010198</v>
      </c>
      <c r="I117">
        <f>(J117)/1000</f>
        <v>0</v>
      </c>
      <c r="J117">
        <f>1000*DJ117*AH117*(DF117-DG117)/(100*CY117*(1000-AH117*DF117))</f>
        <v>0</v>
      </c>
      <c r="K117">
        <f>DJ117*AH117*(DE117-DD117*(1000-AH117*DG117)/(1000-AH117*DF117))/(100*CY117)</f>
        <v>0</v>
      </c>
      <c r="L117">
        <f>DD117 - IF(AH117&gt;1, K117*CY117*100.0/(AJ117), 0)</f>
        <v>0</v>
      </c>
      <c r="M117">
        <f>((S117-I117/2)*L117-K117)/(S117+I117/2)</f>
        <v>0</v>
      </c>
      <c r="N117">
        <f>M117*(DK117+DL117)/1000.0</f>
        <v>0</v>
      </c>
      <c r="O117">
        <f>(DD117 - IF(AH117&gt;1, K117*CY117*100.0/(AJ117), 0))*(DK117+DL117)/1000.0</f>
        <v>0</v>
      </c>
      <c r="P117">
        <f>2.0/((1/R117-1/Q117)+SIGN(R117)*SQRT((1/R117-1/Q117)*(1/R117-1/Q117) + 4*CZ117/((CZ117+1)*(CZ117+1))*(2*1/R117*1/Q117-1/Q117*1/Q117)))</f>
        <v>0</v>
      </c>
      <c r="Q117">
        <f>IF(LEFT(DA117,1)&lt;&gt;"0",IF(LEFT(DA117,1)="1",3.0,DB117),$D$5+$E$5*(DR117*DK117/($K$5*1000))+$F$5*(DR117*DK117/($K$5*1000))*MAX(MIN(CY117,$J$5),$I$5)*MAX(MIN(CY117,$J$5),$I$5)+$G$5*MAX(MIN(CY117,$J$5),$I$5)*(DR117*DK117/($K$5*1000))+$H$5*(DR117*DK117/($K$5*1000))*(DR117*DK117/($K$5*1000)))</f>
        <v>0</v>
      </c>
      <c r="R117">
        <f>I117*(1000-(1000*0.61365*exp(17.502*V117/(240.97+V117))/(DK117+DL117)+DF117)/2)/(1000*0.61365*exp(17.502*V117/(240.97+V117))/(DK117+DL117)-DF117)</f>
        <v>0</v>
      </c>
      <c r="S117">
        <f>1/((CZ117+1)/(P117/1.6)+1/(Q117/1.37)) + CZ117/((CZ117+1)/(P117/1.6) + CZ117/(Q117/1.37))</f>
        <v>0</v>
      </c>
      <c r="T117">
        <f>(CU117*CX117)</f>
        <v>0</v>
      </c>
      <c r="U117">
        <f>(DM117+(T117+2*0.95*5.67E-8*(((DM117+$B$9)+273)^4-(DM117+273)^4)-44100*I117)/(1.84*29.3*Q117+8*0.95*5.67E-8*(DM117+273)^3))</f>
        <v>0</v>
      </c>
      <c r="V117">
        <f>($C$9*DN117+$D$9*DO117+$E$9*U117)</f>
        <v>0</v>
      </c>
      <c r="W117">
        <f>0.61365*exp(17.502*V117/(240.97+V117))</f>
        <v>0</v>
      </c>
      <c r="X117">
        <f>(Y117/Z117*100)</f>
        <v>0</v>
      </c>
      <c r="Y117">
        <f>DF117*(DK117+DL117)/1000</f>
        <v>0</v>
      </c>
      <c r="Z117">
        <f>0.61365*exp(17.502*DM117/(240.97+DM117))</f>
        <v>0</v>
      </c>
      <c r="AA117">
        <f>(W117-DF117*(DK117+DL117)/1000)</f>
        <v>0</v>
      </c>
      <c r="AB117">
        <f>(-I117*44100)</f>
        <v>0</v>
      </c>
      <c r="AC117">
        <f>2*29.3*Q117*0.92*(DM117-V117)</f>
        <v>0</v>
      </c>
      <c r="AD117">
        <f>2*0.95*5.67E-8*(((DM117+$B$9)+273)^4-(V117+273)^4)</f>
        <v>0</v>
      </c>
      <c r="AE117">
        <f>T117+AD117+AB117+AC117</f>
        <v>0</v>
      </c>
      <c r="AF117">
        <v>0</v>
      </c>
      <c r="AG117">
        <v>0</v>
      </c>
      <c r="AH117">
        <f>IF(AF117*$H$15&gt;=AJ117,1.0,(AJ117/(AJ117-AF117*$H$15)))</f>
        <v>0</v>
      </c>
      <c r="AI117">
        <f>(AH117-1)*100</f>
        <v>0</v>
      </c>
      <c r="AJ117">
        <f>MAX(0,($B$15+$C$15*DR117)/(1+$D$15*DR117)*DK117/(DM117+273)*$E$15)</f>
        <v>0</v>
      </c>
      <c r="AK117" t="s">
        <v>420</v>
      </c>
      <c r="AL117" t="s">
        <v>420</v>
      </c>
      <c r="AM117">
        <v>0</v>
      </c>
      <c r="AN117">
        <v>0</v>
      </c>
      <c r="AO117">
        <f>1-AM117/AN117</f>
        <v>0</v>
      </c>
      <c r="AP117">
        <v>0</v>
      </c>
      <c r="AQ117" t="s">
        <v>420</v>
      </c>
      <c r="AR117" t="s">
        <v>420</v>
      </c>
      <c r="AS117">
        <v>0</v>
      </c>
      <c r="AT117">
        <v>0</v>
      </c>
      <c r="AU117">
        <f>1-AS117/AT117</f>
        <v>0</v>
      </c>
      <c r="AV117">
        <v>0.5</v>
      </c>
      <c r="AW117">
        <f>CV117</f>
        <v>0</v>
      </c>
      <c r="AX117">
        <f>K117</f>
        <v>0</v>
      </c>
      <c r="AY117">
        <f>AU117*AV117*AW117</f>
        <v>0</v>
      </c>
      <c r="AZ117">
        <f>(AX117-AP117)/AW117</f>
        <v>0</v>
      </c>
      <c r="BA117">
        <f>(AN117-AT117)/AT117</f>
        <v>0</v>
      </c>
      <c r="BB117">
        <f>AM117/(AO117+AM117/AT117)</f>
        <v>0</v>
      </c>
      <c r="BC117" t="s">
        <v>420</v>
      </c>
      <c r="BD117">
        <v>0</v>
      </c>
      <c r="BE117">
        <f>IF(BD117&lt;&gt;0, BD117, BB117)</f>
        <v>0</v>
      </c>
      <c r="BF117">
        <f>1-BE117/AT117</f>
        <v>0</v>
      </c>
      <c r="BG117">
        <f>(AT117-AS117)/(AT117-BE117)</f>
        <v>0</v>
      </c>
      <c r="BH117">
        <f>(AN117-AT117)/(AN117-BE117)</f>
        <v>0</v>
      </c>
      <c r="BI117">
        <f>(AT117-AS117)/(AT117-AM117)</f>
        <v>0</v>
      </c>
      <c r="BJ117">
        <f>(AN117-AT117)/(AN117-AM117)</f>
        <v>0</v>
      </c>
      <c r="BK117">
        <f>(BG117*BE117/AS117)</f>
        <v>0</v>
      </c>
      <c r="BL117">
        <f>(1-BK117)</f>
        <v>0</v>
      </c>
      <c r="CU117">
        <f>$B$13*DS117+$C$13*DT117+$F$13*EE117*(1-EH117)</f>
        <v>0</v>
      </c>
      <c r="CV117">
        <f>CU117*CW117</f>
        <v>0</v>
      </c>
      <c r="CW117">
        <f>($B$13*$D$11+$C$13*$D$11+$F$13*((ER117+EJ117)/MAX(ER117+EJ117+ES117, 0.1)*$I$11+ES117/MAX(ER117+EJ117+ES117, 0.1)*$J$11))/($B$13+$C$13+$F$13)</f>
        <v>0</v>
      </c>
      <c r="CX117">
        <f>($B$13*$K$11+$C$13*$K$11+$F$13*((ER117+EJ117)/MAX(ER117+EJ117+ES117, 0.1)*$P$11+ES117/MAX(ER117+EJ117+ES117, 0.1)*$Q$11))/($B$13+$C$13+$F$13)</f>
        <v>0</v>
      </c>
      <c r="CY117">
        <v>4.6</v>
      </c>
      <c r="CZ117">
        <v>0.5</v>
      </c>
      <c r="DA117" t="s">
        <v>421</v>
      </c>
      <c r="DB117">
        <v>2</v>
      </c>
      <c r="DC117">
        <v>1761010198</v>
      </c>
      <c r="DD117">
        <v>420.6349166666666</v>
      </c>
      <c r="DE117">
        <v>420.0240416666667</v>
      </c>
      <c r="DF117">
        <v>23.8091875</v>
      </c>
      <c r="DG117">
        <v>24.12093333333334</v>
      </c>
      <c r="DH117">
        <v>420.819625</v>
      </c>
      <c r="DI117">
        <v>23.61383333333333</v>
      </c>
      <c r="DJ117">
        <v>500.0135416666667</v>
      </c>
      <c r="DK117">
        <v>90.48052083333334</v>
      </c>
      <c r="DL117">
        <v>0.03581409999999999</v>
      </c>
      <c r="DM117">
        <v>30.15072083333334</v>
      </c>
      <c r="DN117">
        <v>29.78064166666667</v>
      </c>
      <c r="DO117">
        <v>999.9</v>
      </c>
      <c r="DP117">
        <v>0</v>
      </c>
      <c r="DQ117">
        <v>0</v>
      </c>
      <c r="DR117">
        <v>9997.35125</v>
      </c>
      <c r="DS117">
        <v>0</v>
      </c>
      <c r="DT117">
        <v>0.242856</v>
      </c>
      <c r="DU117">
        <v>0.61087925</v>
      </c>
      <c r="DV117">
        <v>430.8941666666667</v>
      </c>
      <c r="DW117">
        <v>430.4059583333333</v>
      </c>
      <c r="DX117">
        <v>-0.3117556041666666</v>
      </c>
      <c r="DY117">
        <v>420.0240416666667</v>
      </c>
      <c r="DZ117">
        <v>24.12093333333334</v>
      </c>
      <c r="EA117">
        <v>2.154267083333333</v>
      </c>
      <c r="EB117">
        <v>2.182475416666666</v>
      </c>
      <c r="EC117">
        <v>18.62557083333333</v>
      </c>
      <c r="ED117">
        <v>18.83375</v>
      </c>
      <c r="EE117">
        <v>0.00500078</v>
      </c>
      <c r="EF117">
        <v>0</v>
      </c>
      <c r="EG117">
        <v>0</v>
      </c>
      <c r="EH117">
        <v>0</v>
      </c>
      <c r="EI117">
        <v>597.7125</v>
      </c>
      <c r="EJ117">
        <v>0.00500078</v>
      </c>
      <c r="EK117">
        <v>-23.17916666666667</v>
      </c>
      <c r="EL117">
        <v>-0.9333333333333332</v>
      </c>
      <c r="EM117">
        <v>34.99445833333333</v>
      </c>
      <c r="EN117">
        <v>38.23670833333333</v>
      </c>
      <c r="EO117">
        <v>36.708125</v>
      </c>
      <c r="EP117">
        <v>38.33829166666666</v>
      </c>
      <c r="EQ117">
        <v>37.80954166666667</v>
      </c>
      <c r="ER117">
        <v>0</v>
      </c>
      <c r="ES117">
        <v>0</v>
      </c>
      <c r="ET117">
        <v>0</v>
      </c>
      <c r="EU117">
        <v>1761010204.9</v>
      </c>
      <c r="EV117">
        <v>0</v>
      </c>
      <c r="EW117">
        <v>598.8923076923077</v>
      </c>
      <c r="EX117">
        <v>-23.35042682541537</v>
      </c>
      <c r="EY117">
        <v>5.955555321640879</v>
      </c>
      <c r="EZ117">
        <v>-22.77692307692308</v>
      </c>
      <c r="FA117">
        <v>15</v>
      </c>
      <c r="FB117">
        <v>1761010126.5</v>
      </c>
      <c r="FC117" t="s">
        <v>615</v>
      </c>
      <c r="FD117">
        <v>1761010118</v>
      </c>
      <c r="FE117">
        <v>1761010126.5</v>
      </c>
      <c r="FF117">
        <v>4</v>
      </c>
      <c r="FG117">
        <v>-0.248</v>
      </c>
      <c r="FH117">
        <v>-0.003</v>
      </c>
      <c r="FI117">
        <v>-0.187</v>
      </c>
      <c r="FJ117">
        <v>0.187</v>
      </c>
      <c r="FK117">
        <v>420</v>
      </c>
      <c r="FL117">
        <v>23</v>
      </c>
      <c r="FM117">
        <v>0.43</v>
      </c>
      <c r="FN117">
        <v>0.05</v>
      </c>
      <c r="FO117">
        <v>0.70819845</v>
      </c>
      <c r="FP117">
        <v>-1.986667024390245</v>
      </c>
      <c r="FQ117">
        <v>0.2055979664876273</v>
      </c>
      <c r="FR117">
        <v>0</v>
      </c>
      <c r="FS117">
        <v>599.3970588235294</v>
      </c>
      <c r="FT117">
        <v>-14.72421677822604</v>
      </c>
      <c r="FU117">
        <v>7.704753509593838</v>
      </c>
      <c r="FV117">
        <v>0</v>
      </c>
      <c r="FW117">
        <v>-0.43464519</v>
      </c>
      <c r="FX117">
        <v>3.183939712570358</v>
      </c>
      <c r="FY117">
        <v>0.3347968020030439</v>
      </c>
      <c r="FZ117">
        <v>0</v>
      </c>
      <c r="GA117">
        <v>0</v>
      </c>
      <c r="GB117">
        <v>3</v>
      </c>
      <c r="GC117" t="s">
        <v>423</v>
      </c>
      <c r="GD117">
        <v>3.10974</v>
      </c>
      <c r="GE117">
        <v>2.72697</v>
      </c>
      <c r="GF117">
        <v>0.0882969</v>
      </c>
      <c r="GG117">
        <v>0.0882125</v>
      </c>
      <c r="GH117">
        <v>0.108313</v>
      </c>
      <c r="GI117">
        <v>0.107982</v>
      </c>
      <c r="GJ117">
        <v>23917.8</v>
      </c>
      <c r="GK117">
        <v>21726.6</v>
      </c>
      <c r="GL117">
        <v>26793.4</v>
      </c>
      <c r="GM117">
        <v>24037.2</v>
      </c>
      <c r="GN117">
        <v>38174.4</v>
      </c>
      <c r="GO117">
        <v>31647.7</v>
      </c>
      <c r="GP117">
        <v>46764.7</v>
      </c>
      <c r="GQ117">
        <v>38020.8</v>
      </c>
      <c r="GR117">
        <v>1.8872</v>
      </c>
      <c r="GS117">
        <v>1.85723</v>
      </c>
      <c r="GT117">
        <v>0.122689</v>
      </c>
      <c r="GU117">
        <v>0</v>
      </c>
      <c r="GV117">
        <v>27.8837</v>
      </c>
      <c r="GW117">
        <v>999.9</v>
      </c>
      <c r="GX117">
        <v>58.2</v>
      </c>
      <c r="GY117">
        <v>30.6</v>
      </c>
      <c r="GZ117">
        <v>28.3623</v>
      </c>
      <c r="HA117">
        <v>61.61</v>
      </c>
      <c r="HB117">
        <v>21.1659</v>
      </c>
      <c r="HC117">
        <v>1</v>
      </c>
      <c r="HD117">
        <v>0.0683638</v>
      </c>
      <c r="HE117">
        <v>-4.00711</v>
      </c>
      <c r="HF117">
        <v>20.2898</v>
      </c>
      <c r="HG117">
        <v>5.21879</v>
      </c>
      <c r="HH117">
        <v>11.98</v>
      </c>
      <c r="HI117">
        <v>4.965</v>
      </c>
      <c r="HJ117">
        <v>3.27525</v>
      </c>
      <c r="HK117">
        <v>9999</v>
      </c>
      <c r="HL117">
        <v>9999</v>
      </c>
      <c r="HM117">
        <v>9999</v>
      </c>
      <c r="HN117">
        <v>999.9</v>
      </c>
      <c r="HO117">
        <v>1.86365</v>
      </c>
      <c r="HP117">
        <v>1.85974</v>
      </c>
      <c r="HQ117">
        <v>1.85804</v>
      </c>
      <c r="HR117">
        <v>1.85944</v>
      </c>
      <c r="HS117">
        <v>1.85959</v>
      </c>
      <c r="HT117">
        <v>1.85806</v>
      </c>
      <c r="HU117">
        <v>1.85715</v>
      </c>
      <c r="HV117">
        <v>1.8521</v>
      </c>
      <c r="HW117">
        <v>0</v>
      </c>
      <c r="HX117">
        <v>0</v>
      </c>
      <c r="HY117">
        <v>0</v>
      </c>
      <c r="HZ117">
        <v>0</v>
      </c>
      <c r="IA117" t="s">
        <v>424</v>
      </c>
      <c r="IB117" t="s">
        <v>425</v>
      </c>
      <c r="IC117" t="s">
        <v>426</v>
      </c>
      <c r="ID117" t="s">
        <v>426</v>
      </c>
      <c r="IE117" t="s">
        <v>426</v>
      </c>
      <c r="IF117" t="s">
        <v>426</v>
      </c>
      <c r="IG117">
        <v>0</v>
      </c>
      <c r="IH117">
        <v>100</v>
      </c>
      <c r="II117">
        <v>100</v>
      </c>
      <c r="IJ117">
        <v>-0.184</v>
      </c>
      <c r="IK117">
        <v>0.1993</v>
      </c>
      <c r="IL117">
        <v>-0.9728333905448761</v>
      </c>
      <c r="IM117">
        <v>0.001328113201692861</v>
      </c>
      <c r="IN117">
        <v>1.538283238170363E-06</v>
      </c>
      <c r="IO117">
        <v>-5.795655626708063E-10</v>
      </c>
      <c r="IP117">
        <v>-0.05896885829614162</v>
      </c>
      <c r="IQ117">
        <v>-0.004593102289677449</v>
      </c>
      <c r="IR117">
        <v>0.0008253994458280543</v>
      </c>
      <c r="IS117">
        <v>-7.403632370499484E-06</v>
      </c>
      <c r="IT117">
        <v>2</v>
      </c>
      <c r="IU117">
        <v>1985</v>
      </c>
      <c r="IV117">
        <v>1</v>
      </c>
      <c r="IW117">
        <v>27</v>
      </c>
      <c r="IX117">
        <v>1.5</v>
      </c>
      <c r="IY117">
        <v>1.3</v>
      </c>
      <c r="IZ117">
        <v>1.12793</v>
      </c>
      <c r="JA117">
        <v>2.58423</v>
      </c>
      <c r="JB117">
        <v>1.49658</v>
      </c>
      <c r="JC117">
        <v>2.34497</v>
      </c>
      <c r="JD117">
        <v>1.54907</v>
      </c>
      <c r="JE117">
        <v>2.47192</v>
      </c>
      <c r="JF117">
        <v>33.244</v>
      </c>
      <c r="JG117">
        <v>15.6818</v>
      </c>
      <c r="JH117">
        <v>18</v>
      </c>
      <c r="JI117">
        <v>483.477</v>
      </c>
      <c r="JJ117">
        <v>493.438</v>
      </c>
      <c r="JK117">
        <v>33.5472</v>
      </c>
      <c r="JL117">
        <v>28.1081</v>
      </c>
      <c r="JM117">
        <v>29.9988</v>
      </c>
      <c r="JN117">
        <v>28.4177</v>
      </c>
      <c r="JO117">
        <v>28.4158</v>
      </c>
      <c r="JP117">
        <v>22.6794</v>
      </c>
      <c r="JQ117">
        <v>22.9125</v>
      </c>
      <c r="JR117">
        <v>63.8423</v>
      </c>
      <c r="JS117">
        <v>33.5787</v>
      </c>
      <c r="JT117">
        <v>420</v>
      </c>
      <c r="JU117">
        <v>23.5962</v>
      </c>
      <c r="JV117">
        <v>102.265</v>
      </c>
      <c r="JW117">
        <v>91.6999</v>
      </c>
    </row>
    <row r="118" spans="1:283">
      <c r="A118">
        <v>100</v>
      </c>
      <c r="B118">
        <v>1761010208</v>
      </c>
      <c r="C118">
        <v>542</v>
      </c>
      <c r="D118" t="s">
        <v>632</v>
      </c>
      <c r="E118" t="s">
        <v>633</v>
      </c>
      <c r="F118">
        <v>5</v>
      </c>
      <c r="G118" t="s">
        <v>614</v>
      </c>
      <c r="H118">
        <v>1761010200</v>
      </c>
      <c r="I118">
        <f>(J118)/1000</f>
        <v>0</v>
      </c>
      <c r="J118">
        <f>1000*DJ118*AH118*(DF118-DG118)/(100*CY118*(1000-AH118*DF118))</f>
        <v>0</v>
      </c>
      <c r="K118">
        <f>DJ118*AH118*(DE118-DD118*(1000-AH118*DG118)/(1000-AH118*DF118))/(100*CY118)</f>
        <v>0</v>
      </c>
      <c r="L118">
        <f>DD118 - IF(AH118&gt;1, K118*CY118*100.0/(AJ118), 0)</f>
        <v>0</v>
      </c>
      <c r="M118">
        <f>((S118-I118/2)*L118-K118)/(S118+I118/2)</f>
        <v>0</v>
      </c>
      <c r="N118">
        <f>M118*(DK118+DL118)/1000.0</f>
        <v>0</v>
      </c>
      <c r="O118">
        <f>(DD118 - IF(AH118&gt;1, K118*CY118*100.0/(AJ118), 0))*(DK118+DL118)/1000.0</f>
        <v>0</v>
      </c>
      <c r="P118">
        <f>2.0/((1/R118-1/Q118)+SIGN(R118)*SQRT((1/R118-1/Q118)*(1/R118-1/Q118) + 4*CZ118/((CZ118+1)*(CZ118+1))*(2*1/R118*1/Q118-1/Q118*1/Q118)))</f>
        <v>0</v>
      </c>
      <c r="Q118">
        <f>IF(LEFT(DA118,1)&lt;&gt;"0",IF(LEFT(DA118,1)="1",3.0,DB118),$D$5+$E$5*(DR118*DK118/($K$5*1000))+$F$5*(DR118*DK118/($K$5*1000))*MAX(MIN(CY118,$J$5),$I$5)*MAX(MIN(CY118,$J$5),$I$5)+$G$5*MAX(MIN(CY118,$J$5),$I$5)*(DR118*DK118/($K$5*1000))+$H$5*(DR118*DK118/($K$5*1000))*(DR118*DK118/($K$5*1000)))</f>
        <v>0</v>
      </c>
      <c r="R118">
        <f>I118*(1000-(1000*0.61365*exp(17.502*V118/(240.97+V118))/(DK118+DL118)+DF118)/2)/(1000*0.61365*exp(17.502*V118/(240.97+V118))/(DK118+DL118)-DF118)</f>
        <v>0</v>
      </c>
      <c r="S118">
        <f>1/((CZ118+1)/(P118/1.6)+1/(Q118/1.37)) + CZ118/((CZ118+1)/(P118/1.6) + CZ118/(Q118/1.37))</f>
        <v>0</v>
      </c>
      <c r="T118">
        <f>(CU118*CX118)</f>
        <v>0</v>
      </c>
      <c r="U118">
        <f>(DM118+(T118+2*0.95*5.67E-8*(((DM118+$B$9)+273)^4-(DM118+273)^4)-44100*I118)/(1.84*29.3*Q118+8*0.95*5.67E-8*(DM118+273)^3))</f>
        <v>0</v>
      </c>
      <c r="V118">
        <f>($C$9*DN118+$D$9*DO118+$E$9*U118)</f>
        <v>0</v>
      </c>
      <c r="W118">
        <f>0.61365*exp(17.502*V118/(240.97+V118))</f>
        <v>0</v>
      </c>
      <c r="X118">
        <f>(Y118/Z118*100)</f>
        <v>0</v>
      </c>
      <c r="Y118">
        <f>DF118*(DK118+DL118)/1000</f>
        <v>0</v>
      </c>
      <c r="Z118">
        <f>0.61365*exp(17.502*DM118/(240.97+DM118))</f>
        <v>0</v>
      </c>
      <c r="AA118">
        <f>(W118-DF118*(DK118+DL118)/1000)</f>
        <v>0</v>
      </c>
      <c r="AB118">
        <f>(-I118*44100)</f>
        <v>0</v>
      </c>
      <c r="AC118">
        <f>2*29.3*Q118*0.92*(DM118-V118)</f>
        <v>0</v>
      </c>
      <c r="AD118">
        <f>2*0.95*5.67E-8*(((DM118+$B$9)+273)^4-(V118+273)^4)</f>
        <v>0</v>
      </c>
      <c r="AE118">
        <f>T118+AD118+AB118+AC118</f>
        <v>0</v>
      </c>
      <c r="AF118">
        <v>0</v>
      </c>
      <c r="AG118">
        <v>0</v>
      </c>
      <c r="AH118">
        <f>IF(AF118*$H$15&gt;=AJ118,1.0,(AJ118/(AJ118-AF118*$H$15)))</f>
        <v>0</v>
      </c>
      <c r="AI118">
        <f>(AH118-1)*100</f>
        <v>0</v>
      </c>
      <c r="AJ118">
        <f>MAX(0,($B$15+$C$15*DR118)/(1+$D$15*DR118)*DK118/(DM118+273)*$E$15)</f>
        <v>0</v>
      </c>
      <c r="AK118" t="s">
        <v>420</v>
      </c>
      <c r="AL118" t="s">
        <v>420</v>
      </c>
      <c r="AM118">
        <v>0</v>
      </c>
      <c r="AN118">
        <v>0</v>
      </c>
      <c r="AO118">
        <f>1-AM118/AN118</f>
        <v>0</v>
      </c>
      <c r="AP118">
        <v>0</v>
      </c>
      <c r="AQ118" t="s">
        <v>420</v>
      </c>
      <c r="AR118" t="s">
        <v>420</v>
      </c>
      <c r="AS118">
        <v>0</v>
      </c>
      <c r="AT118">
        <v>0</v>
      </c>
      <c r="AU118">
        <f>1-AS118/AT118</f>
        <v>0</v>
      </c>
      <c r="AV118">
        <v>0.5</v>
      </c>
      <c r="AW118">
        <f>CV118</f>
        <v>0</v>
      </c>
      <c r="AX118">
        <f>K118</f>
        <v>0</v>
      </c>
      <c r="AY118">
        <f>AU118*AV118*AW118</f>
        <v>0</v>
      </c>
      <c r="AZ118">
        <f>(AX118-AP118)/AW118</f>
        <v>0</v>
      </c>
      <c r="BA118">
        <f>(AN118-AT118)/AT118</f>
        <v>0</v>
      </c>
      <c r="BB118">
        <f>AM118/(AO118+AM118/AT118)</f>
        <v>0</v>
      </c>
      <c r="BC118" t="s">
        <v>420</v>
      </c>
      <c r="BD118">
        <v>0</v>
      </c>
      <c r="BE118">
        <f>IF(BD118&lt;&gt;0, BD118, BB118)</f>
        <v>0</v>
      </c>
      <c r="BF118">
        <f>1-BE118/AT118</f>
        <v>0</v>
      </c>
      <c r="BG118">
        <f>(AT118-AS118)/(AT118-BE118)</f>
        <v>0</v>
      </c>
      <c r="BH118">
        <f>(AN118-AT118)/(AN118-BE118)</f>
        <v>0</v>
      </c>
      <c r="BI118">
        <f>(AT118-AS118)/(AT118-AM118)</f>
        <v>0</v>
      </c>
      <c r="BJ118">
        <f>(AN118-AT118)/(AN118-AM118)</f>
        <v>0</v>
      </c>
      <c r="BK118">
        <f>(BG118*BE118/AS118)</f>
        <v>0</v>
      </c>
      <c r="BL118">
        <f>(1-BK118)</f>
        <v>0</v>
      </c>
      <c r="CU118">
        <f>$B$13*DS118+$C$13*DT118+$F$13*EE118*(1-EH118)</f>
        <v>0</v>
      </c>
      <c r="CV118">
        <f>CU118*CW118</f>
        <v>0</v>
      </c>
      <c r="CW118">
        <f>($B$13*$D$11+$C$13*$D$11+$F$13*((ER118+EJ118)/MAX(ER118+EJ118+ES118, 0.1)*$I$11+ES118/MAX(ER118+EJ118+ES118, 0.1)*$J$11))/($B$13+$C$13+$F$13)</f>
        <v>0</v>
      </c>
      <c r="CX118">
        <f>($B$13*$K$11+$C$13*$K$11+$F$13*((ER118+EJ118)/MAX(ER118+EJ118+ES118, 0.1)*$P$11+ES118/MAX(ER118+EJ118+ES118, 0.1)*$Q$11))/($B$13+$C$13+$F$13)</f>
        <v>0</v>
      </c>
      <c r="CY118">
        <v>4.6</v>
      </c>
      <c r="CZ118">
        <v>0.5</v>
      </c>
      <c r="DA118" t="s">
        <v>421</v>
      </c>
      <c r="DB118">
        <v>2</v>
      </c>
      <c r="DC118">
        <v>1761010200</v>
      </c>
      <c r="DD118">
        <v>420.6637916666667</v>
      </c>
      <c r="DE118">
        <v>420.0726666666667</v>
      </c>
      <c r="DF118">
        <v>23.88015</v>
      </c>
      <c r="DG118">
        <v>24.03534583333333</v>
      </c>
      <c r="DH118">
        <v>420.8484166666667</v>
      </c>
      <c r="DI118">
        <v>23.683275</v>
      </c>
      <c r="DJ118">
        <v>499.991875</v>
      </c>
      <c r="DK118">
        <v>90.48067500000001</v>
      </c>
      <c r="DL118">
        <v>0.03573250833333334</v>
      </c>
      <c r="DM118">
        <v>30.17845</v>
      </c>
      <c r="DN118">
        <v>29.80770833333333</v>
      </c>
      <c r="DO118">
        <v>999.9</v>
      </c>
      <c r="DP118">
        <v>0</v>
      </c>
      <c r="DQ118">
        <v>0</v>
      </c>
      <c r="DR118">
        <v>9996.56875</v>
      </c>
      <c r="DS118">
        <v>0</v>
      </c>
      <c r="DT118">
        <v>0.242856</v>
      </c>
      <c r="DU118">
        <v>0.5911686666666667</v>
      </c>
      <c r="DV118">
        <v>430.9550833333333</v>
      </c>
      <c r="DW118">
        <v>430.4179999999999</v>
      </c>
      <c r="DX118">
        <v>-0.1552018541666667</v>
      </c>
      <c r="DY118">
        <v>420.0726666666667</v>
      </c>
      <c r="DZ118">
        <v>24.03534583333333</v>
      </c>
      <c r="EA118">
        <v>2.16069125</v>
      </c>
      <c r="EB118">
        <v>2.174734583333333</v>
      </c>
      <c r="EC118">
        <v>18.67346666666667</v>
      </c>
      <c r="ED118">
        <v>18.77627083333333</v>
      </c>
      <c r="EE118">
        <v>0.00500078</v>
      </c>
      <c r="EF118">
        <v>0</v>
      </c>
      <c r="EG118">
        <v>0</v>
      </c>
      <c r="EH118">
        <v>0</v>
      </c>
      <c r="EI118">
        <v>597.25</v>
      </c>
      <c r="EJ118">
        <v>0.00500078</v>
      </c>
      <c r="EK118">
        <v>-22.6375</v>
      </c>
      <c r="EL118">
        <v>-0.9958333333333332</v>
      </c>
      <c r="EM118">
        <v>35.0075</v>
      </c>
      <c r="EN118">
        <v>38.28616666666667</v>
      </c>
      <c r="EO118">
        <v>36.739375</v>
      </c>
      <c r="EP118">
        <v>38.39820833333334</v>
      </c>
      <c r="EQ118">
        <v>37.843375</v>
      </c>
      <c r="ER118">
        <v>0</v>
      </c>
      <c r="ES118">
        <v>0</v>
      </c>
      <c r="ET118">
        <v>0</v>
      </c>
      <c r="EU118">
        <v>1761010206.7</v>
      </c>
      <c r="EV118">
        <v>0</v>
      </c>
      <c r="EW118">
        <v>598.672</v>
      </c>
      <c r="EX118">
        <v>-18.89230734262607</v>
      </c>
      <c r="EY118">
        <v>-10.02307691940903</v>
      </c>
      <c r="EZ118">
        <v>-22.236</v>
      </c>
      <c r="FA118">
        <v>15</v>
      </c>
      <c r="FB118">
        <v>1761010126.5</v>
      </c>
      <c r="FC118" t="s">
        <v>615</v>
      </c>
      <c r="FD118">
        <v>1761010118</v>
      </c>
      <c r="FE118">
        <v>1761010126.5</v>
      </c>
      <c r="FF118">
        <v>4</v>
      </c>
      <c r="FG118">
        <v>-0.248</v>
      </c>
      <c r="FH118">
        <v>-0.003</v>
      </c>
      <c r="FI118">
        <v>-0.187</v>
      </c>
      <c r="FJ118">
        <v>0.187</v>
      </c>
      <c r="FK118">
        <v>420</v>
      </c>
      <c r="FL118">
        <v>23</v>
      </c>
      <c r="FM118">
        <v>0.43</v>
      </c>
      <c r="FN118">
        <v>0.05</v>
      </c>
      <c r="FO118">
        <v>0.6621592439024391</v>
      </c>
      <c r="FP118">
        <v>-1.180402369337975</v>
      </c>
      <c r="FQ118">
        <v>0.1545526104897902</v>
      </c>
      <c r="FR118">
        <v>0</v>
      </c>
      <c r="FS118">
        <v>598.964705882353</v>
      </c>
      <c r="FT118">
        <v>-13.15508004594704</v>
      </c>
      <c r="FU118">
        <v>6.783712429434156</v>
      </c>
      <c r="FV118">
        <v>0</v>
      </c>
      <c r="FW118">
        <v>-0.2993738682926829</v>
      </c>
      <c r="FX118">
        <v>4.205300761672473</v>
      </c>
      <c r="FY118">
        <v>0.4312846054847487</v>
      </c>
      <c r="FZ118">
        <v>0</v>
      </c>
      <c r="GA118">
        <v>0</v>
      </c>
      <c r="GB118">
        <v>3</v>
      </c>
      <c r="GC118" t="s">
        <v>423</v>
      </c>
      <c r="GD118">
        <v>3.10946</v>
      </c>
      <c r="GE118">
        <v>2.72758</v>
      </c>
      <c r="GF118">
        <v>0.08830159999999999</v>
      </c>
      <c r="GG118">
        <v>0.0881966</v>
      </c>
      <c r="GH118">
        <v>0.108046</v>
      </c>
      <c r="GI118">
        <v>0.107289</v>
      </c>
      <c r="GJ118">
        <v>23917.9</v>
      </c>
      <c r="GK118">
        <v>21727.2</v>
      </c>
      <c r="GL118">
        <v>26793.6</v>
      </c>
      <c r="GM118">
        <v>24037.3</v>
      </c>
      <c r="GN118">
        <v>38186.4</v>
      </c>
      <c r="GO118">
        <v>31672.7</v>
      </c>
      <c r="GP118">
        <v>46765.1</v>
      </c>
      <c r="GQ118">
        <v>38021</v>
      </c>
      <c r="GR118">
        <v>1.88717</v>
      </c>
      <c r="GS118">
        <v>1.85748</v>
      </c>
      <c r="GT118">
        <v>0.124015</v>
      </c>
      <c r="GU118">
        <v>0</v>
      </c>
      <c r="GV118">
        <v>27.8908</v>
      </c>
      <c r="GW118">
        <v>999.9</v>
      </c>
      <c r="GX118">
        <v>58.3</v>
      </c>
      <c r="GY118">
        <v>30.6</v>
      </c>
      <c r="GZ118">
        <v>28.4138</v>
      </c>
      <c r="HA118">
        <v>61.53</v>
      </c>
      <c r="HB118">
        <v>21.4383</v>
      </c>
      <c r="HC118">
        <v>1</v>
      </c>
      <c r="HD118">
        <v>0.0678836</v>
      </c>
      <c r="HE118">
        <v>-4.02946</v>
      </c>
      <c r="HF118">
        <v>20.2901</v>
      </c>
      <c r="HG118">
        <v>5.22223</v>
      </c>
      <c r="HH118">
        <v>11.98</v>
      </c>
      <c r="HI118">
        <v>4.96545</v>
      </c>
      <c r="HJ118">
        <v>3.27593</v>
      </c>
      <c r="HK118">
        <v>9999</v>
      </c>
      <c r="HL118">
        <v>9999</v>
      </c>
      <c r="HM118">
        <v>9999</v>
      </c>
      <c r="HN118">
        <v>999.9</v>
      </c>
      <c r="HO118">
        <v>1.86364</v>
      </c>
      <c r="HP118">
        <v>1.85974</v>
      </c>
      <c r="HQ118">
        <v>1.85805</v>
      </c>
      <c r="HR118">
        <v>1.85944</v>
      </c>
      <c r="HS118">
        <v>1.85959</v>
      </c>
      <c r="HT118">
        <v>1.85806</v>
      </c>
      <c r="HU118">
        <v>1.85715</v>
      </c>
      <c r="HV118">
        <v>1.85211</v>
      </c>
      <c r="HW118">
        <v>0</v>
      </c>
      <c r="HX118">
        <v>0</v>
      </c>
      <c r="HY118">
        <v>0</v>
      </c>
      <c r="HZ118">
        <v>0</v>
      </c>
      <c r="IA118" t="s">
        <v>424</v>
      </c>
      <c r="IB118" t="s">
        <v>425</v>
      </c>
      <c r="IC118" t="s">
        <v>426</v>
      </c>
      <c r="ID118" t="s">
        <v>426</v>
      </c>
      <c r="IE118" t="s">
        <v>426</v>
      </c>
      <c r="IF118" t="s">
        <v>426</v>
      </c>
      <c r="IG118">
        <v>0</v>
      </c>
      <c r="IH118">
        <v>100</v>
      </c>
      <c r="II118">
        <v>100</v>
      </c>
      <c r="IJ118">
        <v>-0.185</v>
      </c>
      <c r="IK118">
        <v>0.1974</v>
      </c>
      <c r="IL118">
        <v>-0.9728333905448761</v>
      </c>
      <c r="IM118">
        <v>0.001328113201692861</v>
      </c>
      <c r="IN118">
        <v>1.538283238170363E-06</v>
      </c>
      <c r="IO118">
        <v>-5.795655626708063E-10</v>
      </c>
      <c r="IP118">
        <v>-0.05896885829614162</v>
      </c>
      <c r="IQ118">
        <v>-0.004593102289677449</v>
      </c>
      <c r="IR118">
        <v>0.0008253994458280543</v>
      </c>
      <c r="IS118">
        <v>-7.403632370499484E-06</v>
      </c>
      <c r="IT118">
        <v>2</v>
      </c>
      <c r="IU118">
        <v>1985</v>
      </c>
      <c r="IV118">
        <v>1</v>
      </c>
      <c r="IW118">
        <v>27</v>
      </c>
      <c r="IX118">
        <v>1.5</v>
      </c>
      <c r="IY118">
        <v>1.4</v>
      </c>
      <c r="IZ118">
        <v>1.12793</v>
      </c>
      <c r="JA118">
        <v>2.59644</v>
      </c>
      <c r="JB118">
        <v>1.49658</v>
      </c>
      <c r="JC118">
        <v>2.34497</v>
      </c>
      <c r="JD118">
        <v>1.54907</v>
      </c>
      <c r="JE118">
        <v>2.33276</v>
      </c>
      <c r="JF118">
        <v>33.244</v>
      </c>
      <c r="JG118">
        <v>15.6731</v>
      </c>
      <c r="JH118">
        <v>18</v>
      </c>
      <c r="JI118">
        <v>483.435</v>
      </c>
      <c r="JJ118">
        <v>493.567</v>
      </c>
      <c r="JK118">
        <v>33.5918</v>
      </c>
      <c r="JL118">
        <v>28.1044</v>
      </c>
      <c r="JM118">
        <v>29.9989</v>
      </c>
      <c r="JN118">
        <v>28.4141</v>
      </c>
      <c r="JO118">
        <v>28.4117</v>
      </c>
      <c r="JP118">
        <v>22.6787</v>
      </c>
      <c r="JQ118">
        <v>22.1823</v>
      </c>
      <c r="JR118">
        <v>63.8423</v>
      </c>
      <c r="JS118">
        <v>33.5787</v>
      </c>
      <c r="JT118">
        <v>420</v>
      </c>
      <c r="JU118">
        <v>23.639</v>
      </c>
      <c r="JV118">
        <v>102.266</v>
      </c>
      <c r="JW118">
        <v>91.70050000000001</v>
      </c>
    </row>
    <row r="119" spans="1:283">
      <c r="A119">
        <v>101</v>
      </c>
      <c r="B119">
        <v>1761010210</v>
      </c>
      <c r="C119">
        <v>544</v>
      </c>
      <c r="D119" t="s">
        <v>634</v>
      </c>
      <c r="E119" t="s">
        <v>635</v>
      </c>
      <c r="F119">
        <v>5</v>
      </c>
      <c r="G119" t="s">
        <v>614</v>
      </c>
      <c r="H119">
        <v>1761010202</v>
      </c>
      <c r="I119">
        <f>(J119)/1000</f>
        <v>0</v>
      </c>
      <c r="J119">
        <f>1000*DJ119*AH119*(DF119-DG119)/(100*CY119*(1000-AH119*DF119))</f>
        <v>0</v>
      </c>
      <c r="K119">
        <f>DJ119*AH119*(DE119-DD119*(1000-AH119*DG119)/(1000-AH119*DF119))/(100*CY119)</f>
        <v>0</v>
      </c>
      <c r="L119">
        <f>DD119 - IF(AH119&gt;1, K119*CY119*100.0/(AJ119), 0)</f>
        <v>0</v>
      </c>
      <c r="M119">
        <f>((S119-I119/2)*L119-K119)/(S119+I119/2)</f>
        <v>0</v>
      </c>
      <c r="N119">
        <f>M119*(DK119+DL119)/1000.0</f>
        <v>0</v>
      </c>
      <c r="O119">
        <f>(DD119 - IF(AH119&gt;1, K119*CY119*100.0/(AJ119), 0))*(DK119+DL119)/1000.0</f>
        <v>0</v>
      </c>
      <c r="P119">
        <f>2.0/((1/R119-1/Q119)+SIGN(R119)*SQRT((1/R119-1/Q119)*(1/R119-1/Q119) + 4*CZ119/((CZ119+1)*(CZ119+1))*(2*1/R119*1/Q119-1/Q119*1/Q119)))</f>
        <v>0</v>
      </c>
      <c r="Q119">
        <f>IF(LEFT(DA119,1)&lt;&gt;"0",IF(LEFT(DA119,1)="1",3.0,DB119),$D$5+$E$5*(DR119*DK119/($K$5*1000))+$F$5*(DR119*DK119/($K$5*1000))*MAX(MIN(CY119,$J$5),$I$5)*MAX(MIN(CY119,$J$5),$I$5)+$G$5*MAX(MIN(CY119,$J$5),$I$5)*(DR119*DK119/($K$5*1000))+$H$5*(DR119*DK119/($K$5*1000))*(DR119*DK119/($K$5*1000)))</f>
        <v>0</v>
      </c>
      <c r="R119">
        <f>I119*(1000-(1000*0.61365*exp(17.502*V119/(240.97+V119))/(DK119+DL119)+DF119)/2)/(1000*0.61365*exp(17.502*V119/(240.97+V119))/(DK119+DL119)-DF119)</f>
        <v>0</v>
      </c>
      <c r="S119">
        <f>1/((CZ119+1)/(P119/1.6)+1/(Q119/1.37)) + CZ119/((CZ119+1)/(P119/1.6) + CZ119/(Q119/1.37))</f>
        <v>0</v>
      </c>
      <c r="T119">
        <f>(CU119*CX119)</f>
        <v>0</v>
      </c>
      <c r="U119">
        <f>(DM119+(T119+2*0.95*5.67E-8*(((DM119+$B$9)+273)^4-(DM119+273)^4)-44100*I119)/(1.84*29.3*Q119+8*0.95*5.67E-8*(DM119+273)^3))</f>
        <v>0</v>
      </c>
      <c r="V119">
        <f>($C$9*DN119+$D$9*DO119+$E$9*U119)</f>
        <v>0</v>
      </c>
      <c r="W119">
        <f>0.61365*exp(17.502*V119/(240.97+V119))</f>
        <v>0</v>
      </c>
      <c r="X119">
        <f>(Y119/Z119*100)</f>
        <v>0</v>
      </c>
      <c r="Y119">
        <f>DF119*(DK119+DL119)/1000</f>
        <v>0</v>
      </c>
      <c r="Z119">
        <f>0.61365*exp(17.502*DM119/(240.97+DM119))</f>
        <v>0</v>
      </c>
      <c r="AA119">
        <f>(W119-DF119*(DK119+DL119)/1000)</f>
        <v>0</v>
      </c>
      <c r="AB119">
        <f>(-I119*44100)</f>
        <v>0</v>
      </c>
      <c r="AC119">
        <f>2*29.3*Q119*0.92*(DM119-V119)</f>
        <v>0</v>
      </c>
      <c r="AD119">
        <f>2*0.95*5.67E-8*(((DM119+$B$9)+273)^4-(V119+273)^4)</f>
        <v>0</v>
      </c>
      <c r="AE119">
        <f>T119+AD119+AB119+AC119</f>
        <v>0</v>
      </c>
      <c r="AF119">
        <v>0</v>
      </c>
      <c r="AG119">
        <v>0</v>
      </c>
      <c r="AH119">
        <f>IF(AF119*$H$15&gt;=AJ119,1.0,(AJ119/(AJ119-AF119*$H$15)))</f>
        <v>0</v>
      </c>
      <c r="AI119">
        <f>(AH119-1)*100</f>
        <v>0</v>
      </c>
      <c r="AJ119">
        <f>MAX(0,($B$15+$C$15*DR119)/(1+$D$15*DR119)*DK119/(DM119+273)*$E$15)</f>
        <v>0</v>
      </c>
      <c r="AK119" t="s">
        <v>420</v>
      </c>
      <c r="AL119" t="s">
        <v>420</v>
      </c>
      <c r="AM119">
        <v>0</v>
      </c>
      <c r="AN119">
        <v>0</v>
      </c>
      <c r="AO119">
        <f>1-AM119/AN119</f>
        <v>0</v>
      </c>
      <c r="AP119">
        <v>0</v>
      </c>
      <c r="AQ119" t="s">
        <v>420</v>
      </c>
      <c r="AR119" t="s">
        <v>420</v>
      </c>
      <c r="AS119">
        <v>0</v>
      </c>
      <c r="AT119">
        <v>0</v>
      </c>
      <c r="AU119">
        <f>1-AS119/AT119</f>
        <v>0</v>
      </c>
      <c r="AV119">
        <v>0.5</v>
      </c>
      <c r="AW119">
        <f>CV119</f>
        <v>0</v>
      </c>
      <c r="AX119">
        <f>K119</f>
        <v>0</v>
      </c>
      <c r="AY119">
        <f>AU119*AV119*AW119</f>
        <v>0</v>
      </c>
      <c r="AZ119">
        <f>(AX119-AP119)/AW119</f>
        <v>0</v>
      </c>
      <c r="BA119">
        <f>(AN119-AT119)/AT119</f>
        <v>0</v>
      </c>
      <c r="BB119">
        <f>AM119/(AO119+AM119/AT119)</f>
        <v>0</v>
      </c>
      <c r="BC119" t="s">
        <v>420</v>
      </c>
      <c r="BD119">
        <v>0</v>
      </c>
      <c r="BE119">
        <f>IF(BD119&lt;&gt;0, BD119, BB119)</f>
        <v>0</v>
      </c>
      <c r="BF119">
        <f>1-BE119/AT119</f>
        <v>0</v>
      </c>
      <c r="BG119">
        <f>(AT119-AS119)/(AT119-BE119)</f>
        <v>0</v>
      </c>
      <c r="BH119">
        <f>(AN119-AT119)/(AN119-BE119)</f>
        <v>0</v>
      </c>
      <c r="BI119">
        <f>(AT119-AS119)/(AT119-AM119)</f>
        <v>0</v>
      </c>
      <c r="BJ119">
        <f>(AN119-AT119)/(AN119-AM119)</f>
        <v>0</v>
      </c>
      <c r="BK119">
        <f>(BG119*BE119/AS119)</f>
        <v>0</v>
      </c>
      <c r="BL119">
        <f>(1-BK119)</f>
        <v>0</v>
      </c>
      <c r="CU119">
        <f>$B$13*DS119+$C$13*DT119+$F$13*EE119*(1-EH119)</f>
        <v>0</v>
      </c>
      <c r="CV119">
        <f>CU119*CW119</f>
        <v>0</v>
      </c>
      <c r="CW119">
        <f>($B$13*$D$11+$C$13*$D$11+$F$13*((ER119+EJ119)/MAX(ER119+EJ119+ES119, 0.1)*$I$11+ES119/MAX(ER119+EJ119+ES119, 0.1)*$J$11))/($B$13+$C$13+$F$13)</f>
        <v>0</v>
      </c>
      <c r="CX119">
        <f>($B$13*$K$11+$C$13*$K$11+$F$13*((ER119+EJ119)/MAX(ER119+EJ119+ES119, 0.1)*$P$11+ES119/MAX(ER119+EJ119+ES119, 0.1)*$Q$11))/($B$13+$C$13+$F$13)</f>
        <v>0</v>
      </c>
      <c r="CY119">
        <v>4.6</v>
      </c>
      <c r="CZ119">
        <v>0.5</v>
      </c>
      <c r="DA119" t="s">
        <v>421</v>
      </c>
      <c r="DB119">
        <v>2</v>
      </c>
      <c r="DC119">
        <v>1761010202</v>
      </c>
      <c r="DD119">
        <v>420.6968333333334</v>
      </c>
      <c r="DE119">
        <v>420.1067916666668</v>
      </c>
      <c r="DF119">
        <v>23.91815833333333</v>
      </c>
      <c r="DG119">
        <v>23.91427083333334</v>
      </c>
      <c r="DH119">
        <v>420.8814166666667</v>
      </c>
      <c r="DI119">
        <v>23.72046666666667</v>
      </c>
      <c r="DJ119">
        <v>499.9898333333334</v>
      </c>
      <c r="DK119">
        <v>90.48081666666667</v>
      </c>
      <c r="DL119">
        <v>0.03573914166666667</v>
      </c>
      <c r="DM119">
        <v>30.20624166666667</v>
      </c>
      <c r="DN119">
        <v>29.83464583333334</v>
      </c>
      <c r="DO119">
        <v>999.9</v>
      </c>
      <c r="DP119">
        <v>0</v>
      </c>
      <c r="DQ119">
        <v>0</v>
      </c>
      <c r="DR119">
        <v>9994.845833333333</v>
      </c>
      <c r="DS119">
        <v>0</v>
      </c>
      <c r="DT119">
        <v>0.242856</v>
      </c>
      <c r="DU119">
        <v>0.5901081666666667</v>
      </c>
      <c r="DV119">
        <v>431.0057083333334</v>
      </c>
      <c r="DW119">
        <v>430.3995416666667</v>
      </c>
      <c r="DX119">
        <v>0.003880229166666656</v>
      </c>
      <c r="DY119">
        <v>420.1067916666668</v>
      </c>
      <c r="DZ119">
        <v>23.91427083333334</v>
      </c>
      <c r="EA119">
        <v>2.16413375</v>
      </c>
      <c r="EB119">
        <v>2.163783333333333</v>
      </c>
      <c r="EC119">
        <v>18.69910416666667</v>
      </c>
      <c r="ED119">
        <v>18.69484583333333</v>
      </c>
      <c r="EE119">
        <v>0.00500078</v>
      </c>
      <c r="EF119">
        <v>0</v>
      </c>
      <c r="EG119">
        <v>0</v>
      </c>
      <c r="EH119">
        <v>0</v>
      </c>
      <c r="EI119">
        <v>597.1625</v>
      </c>
      <c r="EJ119">
        <v>0.00500078</v>
      </c>
      <c r="EK119">
        <v>-22.97083333333333</v>
      </c>
      <c r="EL119">
        <v>-0.7791666666666668</v>
      </c>
      <c r="EM119">
        <v>35.023125</v>
      </c>
      <c r="EN119">
        <v>38.34083333333333</v>
      </c>
      <c r="EO119">
        <v>36.76020833333333</v>
      </c>
      <c r="EP119">
        <v>38.44766666666666</v>
      </c>
      <c r="EQ119">
        <v>37.924125</v>
      </c>
      <c r="ER119">
        <v>0</v>
      </c>
      <c r="ES119">
        <v>0</v>
      </c>
      <c r="ET119">
        <v>0</v>
      </c>
      <c r="EU119">
        <v>1761010209.1</v>
      </c>
      <c r="EV119">
        <v>0</v>
      </c>
      <c r="EW119">
        <v>597.8680000000001</v>
      </c>
      <c r="EX119">
        <v>-16.11538440238286</v>
      </c>
      <c r="EY119">
        <v>-3.530769201213794</v>
      </c>
      <c r="EZ119">
        <v>-22.504</v>
      </c>
      <c r="FA119">
        <v>15</v>
      </c>
      <c r="FB119">
        <v>1761010126.5</v>
      </c>
      <c r="FC119" t="s">
        <v>615</v>
      </c>
      <c r="FD119">
        <v>1761010118</v>
      </c>
      <c r="FE119">
        <v>1761010126.5</v>
      </c>
      <c r="FF119">
        <v>4</v>
      </c>
      <c r="FG119">
        <v>-0.248</v>
      </c>
      <c r="FH119">
        <v>-0.003</v>
      </c>
      <c r="FI119">
        <v>-0.187</v>
      </c>
      <c r="FJ119">
        <v>0.187</v>
      </c>
      <c r="FK119">
        <v>420</v>
      </c>
      <c r="FL119">
        <v>23</v>
      </c>
      <c r="FM119">
        <v>0.43</v>
      </c>
      <c r="FN119">
        <v>0.05</v>
      </c>
      <c r="FO119">
        <v>0.6386016999999999</v>
      </c>
      <c r="FP119">
        <v>-0.5858455834896842</v>
      </c>
      <c r="FQ119">
        <v>0.1248372396913677</v>
      </c>
      <c r="FR119">
        <v>0</v>
      </c>
      <c r="FS119">
        <v>598.7323529411765</v>
      </c>
      <c r="FT119">
        <v>-12.72574463015051</v>
      </c>
      <c r="FU119">
        <v>6.363301057314566</v>
      </c>
      <c r="FV119">
        <v>0</v>
      </c>
      <c r="FW119">
        <v>-0.18930769</v>
      </c>
      <c r="FX119">
        <v>4.762484436022514</v>
      </c>
      <c r="FY119">
        <v>0.4664923930557875</v>
      </c>
      <c r="FZ119">
        <v>0</v>
      </c>
      <c r="GA119">
        <v>0</v>
      </c>
      <c r="GB119">
        <v>3</v>
      </c>
      <c r="GC119" t="s">
        <v>423</v>
      </c>
      <c r="GD119">
        <v>3.10957</v>
      </c>
      <c r="GE119">
        <v>2.7273</v>
      </c>
      <c r="GF119">
        <v>0.0882925</v>
      </c>
      <c r="GG119">
        <v>0.0881908</v>
      </c>
      <c r="GH119">
        <v>0.107711</v>
      </c>
      <c r="GI119">
        <v>0.106879</v>
      </c>
      <c r="GJ119">
        <v>23918.4</v>
      </c>
      <c r="GK119">
        <v>21727.3</v>
      </c>
      <c r="GL119">
        <v>26793.8</v>
      </c>
      <c r="GM119">
        <v>24037.4</v>
      </c>
      <c r="GN119">
        <v>38201.3</v>
      </c>
      <c r="GO119">
        <v>31687.6</v>
      </c>
      <c r="GP119">
        <v>46765.7</v>
      </c>
      <c r="GQ119">
        <v>38021.3</v>
      </c>
      <c r="GR119">
        <v>1.88717</v>
      </c>
      <c r="GS119">
        <v>1.8576</v>
      </c>
      <c r="GT119">
        <v>0.125114</v>
      </c>
      <c r="GU119">
        <v>0</v>
      </c>
      <c r="GV119">
        <v>27.8986</v>
      </c>
      <c r="GW119">
        <v>999.9</v>
      </c>
      <c r="GX119">
        <v>58.3</v>
      </c>
      <c r="GY119">
        <v>30.6</v>
      </c>
      <c r="GZ119">
        <v>28.4146</v>
      </c>
      <c r="HA119">
        <v>61.39</v>
      </c>
      <c r="HB119">
        <v>21.1579</v>
      </c>
      <c r="HC119">
        <v>1</v>
      </c>
      <c r="HD119">
        <v>0.06747209999999999</v>
      </c>
      <c r="HE119">
        <v>-3.88045</v>
      </c>
      <c r="HF119">
        <v>20.2934</v>
      </c>
      <c r="HG119">
        <v>5.21969</v>
      </c>
      <c r="HH119">
        <v>11.98</v>
      </c>
      <c r="HI119">
        <v>4.965</v>
      </c>
      <c r="HJ119">
        <v>3.2753</v>
      </c>
      <c r="HK119">
        <v>9999</v>
      </c>
      <c r="HL119">
        <v>9999</v>
      </c>
      <c r="HM119">
        <v>9999</v>
      </c>
      <c r="HN119">
        <v>999.9</v>
      </c>
      <c r="HO119">
        <v>1.86365</v>
      </c>
      <c r="HP119">
        <v>1.85974</v>
      </c>
      <c r="HQ119">
        <v>1.85806</v>
      </c>
      <c r="HR119">
        <v>1.85944</v>
      </c>
      <c r="HS119">
        <v>1.85959</v>
      </c>
      <c r="HT119">
        <v>1.85806</v>
      </c>
      <c r="HU119">
        <v>1.85715</v>
      </c>
      <c r="HV119">
        <v>1.8521</v>
      </c>
      <c r="HW119">
        <v>0</v>
      </c>
      <c r="HX119">
        <v>0</v>
      </c>
      <c r="HY119">
        <v>0</v>
      </c>
      <c r="HZ119">
        <v>0</v>
      </c>
      <c r="IA119" t="s">
        <v>424</v>
      </c>
      <c r="IB119" t="s">
        <v>425</v>
      </c>
      <c r="IC119" t="s">
        <v>426</v>
      </c>
      <c r="ID119" t="s">
        <v>426</v>
      </c>
      <c r="IE119" t="s">
        <v>426</v>
      </c>
      <c r="IF119" t="s">
        <v>426</v>
      </c>
      <c r="IG119">
        <v>0</v>
      </c>
      <c r="IH119">
        <v>100</v>
      </c>
      <c r="II119">
        <v>100</v>
      </c>
      <c r="IJ119">
        <v>-0.185</v>
      </c>
      <c r="IK119">
        <v>0.1951</v>
      </c>
      <c r="IL119">
        <v>-0.9728333905448761</v>
      </c>
      <c r="IM119">
        <v>0.001328113201692861</v>
      </c>
      <c r="IN119">
        <v>1.538283238170363E-06</v>
      </c>
      <c r="IO119">
        <v>-5.795655626708063E-10</v>
      </c>
      <c r="IP119">
        <v>-0.05896885829614162</v>
      </c>
      <c r="IQ119">
        <v>-0.004593102289677449</v>
      </c>
      <c r="IR119">
        <v>0.0008253994458280543</v>
      </c>
      <c r="IS119">
        <v>-7.403632370499484E-06</v>
      </c>
      <c r="IT119">
        <v>2</v>
      </c>
      <c r="IU119">
        <v>1985</v>
      </c>
      <c r="IV119">
        <v>1</v>
      </c>
      <c r="IW119">
        <v>27</v>
      </c>
      <c r="IX119">
        <v>1.5</v>
      </c>
      <c r="IY119">
        <v>1.4</v>
      </c>
      <c r="IZ119">
        <v>1.12793</v>
      </c>
      <c r="JA119">
        <v>2.58911</v>
      </c>
      <c r="JB119">
        <v>1.49658</v>
      </c>
      <c r="JC119">
        <v>2.34497</v>
      </c>
      <c r="JD119">
        <v>1.54907</v>
      </c>
      <c r="JE119">
        <v>2.46094</v>
      </c>
      <c r="JF119">
        <v>33.244</v>
      </c>
      <c r="JG119">
        <v>15.6818</v>
      </c>
      <c r="JH119">
        <v>18</v>
      </c>
      <c r="JI119">
        <v>483.403</v>
      </c>
      <c r="JJ119">
        <v>493.624</v>
      </c>
      <c r="JK119">
        <v>33.6322</v>
      </c>
      <c r="JL119">
        <v>28.0996</v>
      </c>
      <c r="JM119">
        <v>29.9989</v>
      </c>
      <c r="JN119">
        <v>28.4099</v>
      </c>
      <c r="JO119">
        <v>28.4087</v>
      </c>
      <c r="JP119">
        <v>22.6779</v>
      </c>
      <c r="JQ119">
        <v>21.3465</v>
      </c>
      <c r="JR119">
        <v>63.8423</v>
      </c>
      <c r="JS119">
        <v>33.6518</v>
      </c>
      <c r="JT119">
        <v>420</v>
      </c>
      <c r="JU119">
        <v>23.7198</v>
      </c>
      <c r="JV119">
        <v>102.267</v>
      </c>
      <c r="JW119">
        <v>91.70099999999999</v>
      </c>
    </row>
    <row r="120" spans="1:283">
      <c r="A120">
        <v>102</v>
      </c>
      <c r="B120">
        <v>1761010212</v>
      </c>
      <c r="C120">
        <v>546</v>
      </c>
      <c r="D120" t="s">
        <v>636</v>
      </c>
      <c r="E120" t="s">
        <v>637</v>
      </c>
      <c r="F120">
        <v>5</v>
      </c>
      <c r="G120" t="s">
        <v>614</v>
      </c>
      <c r="H120">
        <v>1761010204</v>
      </c>
      <c r="I120">
        <f>(J120)/1000</f>
        <v>0</v>
      </c>
      <c r="J120">
        <f>1000*DJ120*AH120*(DF120-DG120)/(100*CY120*(1000-AH120*DF120))</f>
        <v>0</v>
      </c>
      <c r="K120">
        <f>DJ120*AH120*(DE120-DD120*(1000-AH120*DG120)/(1000-AH120*DF120))/(100*CY120)</f>
        <v>0</v>
      </c>
      <c r="L120">
        <f>DD120 - IF(AH120&gt;1, K120*CY120*100.0/(AJ120), 0)</f>
        <v>0</v>
      </c>
      <c r="M120">
        <f>((S120-I120/2)*L120-K120)/(S120+I120/2)</f>
        <v>0</v>
      </c>
      <c r="N120">
        <f>M120*(DK120+DL120)/1000.0</f>
        <v>0</v>
      </c>
      <c r="O120">
        <f>(DD120 - IF(AH120&gt;1, K120*CY120*100.0/(AJ120), 0))*(DK120+DL120)/1000.0</f>
        <v>0</v>
      </c>
      <c r="P120">
        <f>2.0/((1/R120-1/Q120)+SIGN(R120)*SQRT((1/R120-1/Q120)*(1/R120-1/Q120) + 4*CZ120/((CZ120+1)*(CZ120+1))*(2*1/R120*1/Q120-1/Q120*1/Q120)))</f>
        <v>0</v>
      </c>
      <c r="Q120">
        <f>IF(LEFT(DA120,1)&lt;&gt;"0",IF(LEFT(DA120,1)="1",3.0,DB120),$D$5+$E$5*(DR120*DK120/($K$5*1000))+$F$5*(DR120*DK120/($K$5*1000))*MAX(MIN(CY120,$J$5),$I$5)*MAX(MIN(CY120,$J$5),$I$5)+$G$5*MAX(MIN(CY120,$J$5),$I$5)*(DR120*DK120/($K$5*1000))+$H$5*(DR120*DK120/($K$5*1000))*(DR120*DK120/($K$5*1000)))</f>
        <v>0</v>
      </c>
      <c r="R120">
        <f>I120*(1000-(1000*0.61365*exp(17.502*V120/(240.97+V120))/(DK120+DL120)+DF120)/2)/(1000*0.61365*exp(17.502*V120/(240.97+V120))/(DK120+DL120)-DF120)</f>
        <v>0</v>
      </c>
      <c r="S120">
        <f>1/((CZ120+1)/(P120/1.6)+1/(Q120/1.37)) + CZ120/((CZ120+1)/(P120/1.6) + CZ120/(Q120/1.37))</f>
        <v>0</v>
      </c>
      <c r="T120">
        <f>(CU120*CX120)</f>
        <v>0</v>
      </c>
      <c r="U120">
        <f>(DM120+(T120+2*0.95*5.67E-8*(((DM120+$B$9)+273)^4-(DM120+273)^4)-44100*I120)/(1.84*29.3*Q120+8*0.95*5.67E-8*(DM120+273)^3))</f>
        <v>0</v>
      </c>
      <c r="V120">
        <f>($C$9*DN120+$D$9*DO120+$E$9*U120)</f>
        <v>0</v>
      </c>
      <c r="W120">
        <f>0.61365*exp(17.502*V120/(240.97+V120))</f>
        <v>0</v>
      </c>
      <c r="X120">
        <f>(Y120/Z120*100)</f>
        <v>0</v>
      </c>
      <c r="Y120">
        <f>DF120*(DK120+DL120)/1000</f>
        <v>0</v>
      </c>
      <c r="Z120">
        <f>0.61365*exp(17.502*DM120/(240.97+DM120))</f>
        <v>0</v>
      </c>
      <c r="AA120">
        <f>(W120-DF120*(DK120+DL120)/1000)</f>
        <v>0</v>
      </c>
      <c r="AB120">
        <f>(-I120*44100)</f>
        <v>0</v>
      </c>
      <c r="AC120">
        <f>2*29.3*Q120*0.92*(DM120-V120)</f>
        <v>0</v>
      </c>
      <c r="AD120">
        <f>2*0.95*5.67E-8*(((DM120+$B$9)+273)^4-(V120+273)^4)</f>
        <v>0</v>
      </c>
      <c r="AE120">
        <f>T120+AD120+AB120+AC120</f>
        <v>0</v>
      </c>
      <c r="AF120">
        <v>0</v>
      </c>
      <c r="AG120">
        <v>0</v>
      </c>
      <c r="AH120">
        <f>IF(AF120*$H$15&gt;=AJ120,1.0,(AJ120/(AJ120-AF120*$H$15)))</f>
        <v>0</v>
      </c>
      <c r="AI120">
        <f>(AH120-1)*100</f>
        <v>0</v>
      </c>
      <c r="AJ120">
        <f>MAX(0,($B$15+$C$15*DR120)/(1+$D$15*DR120)*DK120/(DM120+273)*$E$15)</f>
        <v>0</v>
      </c>
      <c r="AK120" t="s">
        <v>420</v>
      </c>
      <c r="AL120" t="s">
        <v>420</v>
      </c>
      <c r="AM120">
        <v>0</v>
      </c>
      <c r="AN120">
        <v>0</v>
      </c>
      <c r="AO120">
        <f>1-AM120/AN120</f>
        <v>0</v>
      </c>
      <c r="AP120">
        <v>0</v>
      </c>
      <c r="AQ120" t="s">
        <v>420</v>
      </c>
      <c r="AR120" t="s">
        <v>420</v>
      </c>
      <c r="AS120">
        <v>0</v>
      </c>
      <c r="AT120">
        <v>0</v>
      </c>
      <c r="AU120">
        <f>1-AS120/AT120</f>
        <v>0</v>
      </c>
      <c r="AV120">
        <v>0.5</v>
      </c>
      <c r="AW120">
        <f>CV120</f>
        <v>0</v>
      </c>
      <c r="AX120">
        <f>K120</f>
        <v>0</v>
      </c>
      <c r="AY120">
        <f>AU120*AV120*AW120</f>
        <v>0</v>
      </c>
      <c r="AZ120">
        <f>(AX120-AP120)/AW120</f>
        <v>0</v>
      </c>
      <c r="BA120">
        <f>(AN120-AT120)/AT120</f>
        <v>0</v>
      </c>
      <c r="BB120">
        <f>AM120/(AO120+AM120/AT120)</f>
        <v>0</v>
      </c>
      <c r="BC120" t="s">
        <v>420</v>
      </c>
      <c r="BD120">
        <v>0</v>
      </c>
      <c r="BE120">
        <f>IF(BD120&lt;&gt;0, BD120, BB120)</f>
        <v>0</v>
      </c>
      <c r="BF120">
        <f>1-BE120/AT120</f>
        <v>0</v>
      </c>
      <c r="BG120">
        <f>(AT120-AS120)/(AT120-BE120)</f>
        <v>0</v>
      </c>
      <c r="BH120">
        <f>(AN120-AT120)/(AN120-BE120)</f>
        <v>0</v>
      </c>
      <c r="BI120">
        <f>(AT120-AS120)/(AT120-AM120)</f>
        <v>0</v>
      </c>
      <c r="BJ120">
        <f>(AN120-AT120)/(AN120-AM120)</f>
        <v>0</v>
      </c>
      <c r="BK120">
        <f>(BG120*BE120/AS120)</f>
        <v>0</v>
      </c>
      <c r="BL120">
        <f>(1-BK120)</f>
        <v>0</v>
      </c>
      <c r="CU120">
        <f>$B$13*DS120+$C$13*DT120+$F$13*EE120*(1-EH120)</f>
        <v>0</v>
      </c>
      <c r="CV120">
        <f>CU120*CW120</f>
        <v>0</v>
      </c>
      <c r="CW120">
        <f>($B$13*$D$11+$C$13*$D$11+$F$13*((ER120+EJ120)/MAX(ER120+EJ120+ES120, 0.1)*$I$11+ES120/MAX(ER120+EJ120+ES120, 0.1)*$J$11))/($B$13+$C$13+$F$13)</f>
        <v>0</v>
      </c>
      <c r="CX120">
        <f>($B$13*$K$11+$C$13*$K$11+$F$13*((ER120+EJ120)/MAX(ER120+EJ120+ES120, 0.1)*$P$11+ES120/MAX(ER120+EJ120+ES120, 0.1)*$Q$11))/($B$13+$C$13+$F$13)</f>
        <v>0</v>
      </c>
      <c r="CY120">
        <v>4.6</v>
      </c>
      <c r="CZ120">
        <v>0.5</v>
      </c>
      <c r="DA120" t="s">
        <v>421</v>
      </c>
      <c r="DB120">
        <v>2</v>
      </c>
      <c r="DC120">
        <v>1761010204</v>
      </c>
      <c r="DD120">
        <v>420.7275416666666</v>
      </c>
      <c r="DE120">
        <v>420.1215416666667</v>
      </c>
      <c r="DF120">
        <v>23.92357083333333</v>
      </c>
      <c r="DG120">
        <v>23.77563333333334</v>
      </c>
      <c r="DH120">
        <v>420.9120416666667</v>
      </c>
      <c r="DI120">
        <v>23.7257625</v>
      </c>
      <c r="DJ120">
        <v>500.0031666666667</v>
      </c>
      <c r="DK120">
        <v>90.48093333333334</v>
      </c>
      <c r="DL120">
        <v>0.03571300416666667</v>
      </c>
      <c r="DM120">
        <v>30.234125</v>
      </c>
      <c r="DN120">
        <v>29.86092916666666</v>
      </c>
      <c r="DO120">
        <v>999.9</v>
      </c>
      <c r="DP120">
        <v>0</v>
      </c>
      <c r="DQ120">
        <v>0</v>
      </c>
      <c r="DR120">
        <v>9994.372916666667</v>
      </c>
      <c r="DS120">
        <v>0</v>
      </c>
      <c r="DT120">
        <v>0.242856</v>
      </c>
      <c r="DU120">
        <v>0.606114625</v>
      </c>
      <c r="DV120">
        <v>431.0395833333333</v>
      </c>
      <c r="DW120">
        <v>430.3535</v>
      </c>
      <c r="DX120">
        <v>0.1479332291666667</v>
      </c>
      <c r="DY120">
        <v>420.1215416666667</v>
      </c>
      <c r="DZ120">
        <v>23.77563333333334</v>
      </c>
      <c r="EA120">
        <v>2.164627083333333</v>
      </c>
      <c r="EB120">
        <v>2.15124125</v>
      </c>
      <c r="EC120">
        <v>18.70277083333333</v>
      </c>
      <c r="ED120">
        <v>18.6015625</v>
      </c>
      <c r="EE120">
        <v>0.00500078</v>
      </c>
      <c r="EF120">
        <v>0</v>
      </c>
      <c r="EG120">
        <v>0</v>
      </c>
      <c r="EH120">
        <v>0</v>
      </c>
      <c r="EI120">
        <v>596.7166666666667</v>
      </c>
      <c r="EJ120">
        <v>0.00500078</v>
      </c>
      <c r="EK120">
        <v>-22.025</v>
      </c>
      <c r="EL120">
        <v>-0.5958333333333333</v>
      </c>
      <c r="EM120">
        <v>35.03875</v>
      </c>
      <c r="EN120">
        <v>38.39029166666666</v>
      </c>
      <c r="EO120">
        <v>36.80183333333333</v>
      </c>
      <c r="EP120">
        <v>38.497125</v>
      </c>
      <c r="EQ120">
        <v>37.929375</v>
      </c>
      <c r="ER120">
        <v>0</v>
      </c>
      <c r="ES120">
        <v>0</v>
      </c>
      <c r="ET120">
        <v>0</v>
      </c>
      <c r="EU120">
        <v>1761010210.9</v>
      </c>
      <c r="EV120">
        <v>0</v>
      </c>
      <c r="EW120">
        <v>597.0461538461539</v>
      </c>
      <c r="EX120">
        <v>-19.02905971816119</v>
      </c>
      <c r="EY120">
        <v>16.17777791087</v>
      </c>
      <c r="EZ120">
        <v>-21.14615384615384</v>
      </c>
      <c r="FA120">
        <v>15</v>
      </c>
      <c r="FB120">
        <v>1761010126.5</v>
      </c>
      <c r="FC120" t="s">
        <v>615</v>
      </c>
      <c r="FD120">
        <v>1761010118</v>
      </c>
      <c r="FE120">
        <v>1761010126.5</v>
      </c>
      <c r="FF120">
        <v>4</v>
      </c>
      <c r="FG120">
        <v>-0.248</v>
      </c>
      <c r="FH120">
        <v>-0.003</v>
      </c>
      <c r="FI120">
        <v>-0.187</v>
      </c>
      <c r="FJ120">
        <v>0.187</v>
      </c>
      <c r="FK120">
        <v>420</v>
      </c>
      <c r="FL120">
        <v>23</v>
      </c>
      <c r="FM120">
        <v>0.43</v>
      </c>
      <c r="FN120">
        <v>0.05</v>
      </c>
      <c r="FO120">
        <v>0.6250409268292684</v>
      </c>
      <c r="FP120">
        <v>0.05707425783972152</v>
      </c>
      <c r="FQ120">
        <v>0.1007551169309784</v>
      </c>
      <c r="FR120">
        <v>1</v>
      </c>
      <c r="FS120">
        <v>597.8352941176469</v>
      </c>
      <c r="FT120">
        <v>-17.8029027725359</v>
      </c>
      <c r="FU120">
        <v>6.393005477171262</v>
      </c>
      <c r="FV120">
        <v>0</v>
      </c>
      <c r="FW120">
        <v>-0.04202142926829271</v>
      </c>
      <c r="FX120">
        <v>4.804319537979092</v>
      </c>
      <c r="FY120">
        <v>0.4808207849030783</v>
      </c>
      <c r="FZ120">
        <v>0</v>
      </c>
      <c r="GA120">
        <v>1</v>
      </c>
      <c r="GB120">
        <v>3</v>
      </c>
      <c r="GC120" t="s">
        <v>459</v>
      </c>
      <c r="GD120">
        <v>3.10961</v>
      </c>
      <c r="GE120">
        <v>2.72723</v>
      </c>
      <c r="GF120">
        <v>0.08829149999999999</v>
      </c>
      <c r="GG120">
        <v>0.08818330000000001</v>
      </c>
      <c r="GH120">
        <v>0.107375</v>
      </c>
      <c r="GI120">
        <v>0.106789</v>
      </c>
      <c r="GJ120">
        <v>23918.6</v>
      </c>
      <c r="GK120">
        <v>21727.7</v>
      </c>
      <c r="GL120">
        <v>26794.1</v>
      </c>
      <c r="GM120">
        <v>24037.5</v>
      </c>
      <c r="GN120">
        <v>38216.2</v>
      </c>
      <c r="GO120">
        <v>31690.8</v>
      </c>
      <c r="GP120">
        <v>46766.1</v>
      </c>
      <c r="GQ120">
        <v>38021.3</v>
      </c>
      <c r="GR120">
        <v>1.88745</v>
      </c>
      <c r="GS120">
        <v>1.8578</v>
      </c>
      <c r="GT120">
        <v>0.125751</v>
      </c>
      <c r="GU120">
        <v>0</v>
      </c>
      <c r="GV120">
        <v>27.9063</v>
      </c>
      <c r="GW120">
        <v>999.9</v>
      </c>
      <c r="GX120">
        <v>58.3</v>
      </c>
      <c r="GY120">
        <v>30.6</v>
      </c>
      <c r="GZ120">
        <v>28.4121</v>
      </c>
      <c r="HA120">
        <v>61.37</v>
      </c>
      <c r="HB120">
        <v>21.4022</v>
      </c>
      <c r="HC120">
        <v>1</v>
      </c>
      <c r="HD120">
        <v>0.0668623</v>
      </c>
      <c r="HE120">
        <v>-3.87714</v>
      </c>
      <c r="HF120">
        <v>20.2935</v>
      </c>
      <c r="HG120">
        <v>5.21954</v>
      </c>
      <c r="HH120">
        <v>11.98</v>
      </c>
      <c r="HI120">
        <v>4.9649</v>
      </c>
      <c r="HJ120">
        <v>3.2753</v>
      </c>
      <c r="HK120">
        <v>9999</v>
      </c>
      <c r="HL120">
        <v>9999</v>
      </c>
      <c r="HM120">
        <v>9999</v>
      </c>
      <c r="HN120">
        <v>999.9</v>
      </c>
      <c r="HO120">
        <v>1.86368</v>
      </c>
      <c r="HP120">
        <v>1.85974</v>
      </c>
      <c r="HQ120">
        <v>1.85806</v>
      </c>
      <c r="HR120">
        <v>1.85944</v>
      </c>
      <c r="HS120">
        <v>1.85959</v>
      </c>
      <c r="HT120">
        <v>1.85806</v>
      </c>
      <c r="HU120">
        <v>1.85715</v>
      </c>
      <c r="HV120">
        <v>1.8521</v>
      </c>
      <c r="HW120">
        <v>0</v>
      </c>
      <c r="HX120">
        <v>0</v>
      </c>
      <c r="HY120">
        <v>0</v>
      </c>
      <c r="HZ120">
        <v>0</v>
      </c>
      <c r="IA120" t="s">
        <v>424</v>
      </c>
      <c r="IB120" t="s">
        <v>425</v>
      </c>
      <c r="IC120" t="s">
        <v>426</v>
      </c>
      <c r="ID120" t="s">
        <v>426</v>
      </c>
      <c r="IE120" t="s">
        <v>426</v>
      </c>
      <c r="IF120" t="s">
        <v>426</v>
      </c>
      <c r="IG120">
        <v>0</v>
      </c>
      <c r="IH120">
        <v>100</v>
      </c>
      <c r="II120">
        <v>100</v>
      </c>
      <c r="IJ120">
        <v>-0.185</v>
      </c>
      <c r="IK120">
        <v>0.1928</v>
      </c>
      <c r="IL120">
        <v>-0.9728333905448761</v>
      </c>
      <c r="IM120">
        <v>0.001328113201692861</v>
      </c>
      <c r="IN120">
        <v>1.538283238170363E-06</v>
      </c>
      <c r="IO120">
        <v>-5.795655626708063E-10</v>
      </c>
      <c r="IP120">
        <v>-0.05896885829614162</v>
      </c>
      <c r="IQ120">
        <v>-0.004593102289677449</v>
      </c>
      <c r="IR120">
        <v>0.0008253994458280543</v>
      </c>
      <c r="IS120">
        <v>-7.403632370499484E-06</v>
      </c>
      <c r="IT120">
        <v>2</v>
      </c>
      <c r="IU120">
        <v>1985</v>
      </c>
      <c r="IV120">
        <v>1</v>
      </c>
      <c r="IW120">
        <v>27</v>
      </c>
      <c r="IX120">
        <v>1.6</v>
      </c>
      <c r="IY120">
        <v>1.4</v>
      </c>
      <c r="IZ120">
        <v>1.12793</v>
      </c>
      <c r="JA120">
        <v>2.58789</v>
      </c>
      <c r="JB120">
        <v>1.49658</v>
      </c>
      <c r="JC120">
        <v>2.34497</v>
      </c>
      <c r="JD120">
        <v>1.54907</v>
      </c>
      <c r="JE120">
        <v>2.38159</v>
      </c>
      <c r="JF120">
        <v>33.244</v>
      </c>
      <c r="JG120">
        <v>15.6818</v>
      </c>
      <c r="JH120">
        <v>18</v>
      </c>
      <c r="JI120">
        <v>483.535</v>
      </c>
      <c r="JJ120">
        <v>493.735</v>
      </c>
      <c r="JK120">
        <v>33.6576</v>
      </c>
      <c r="JL120">
        <v>28.0948</v>
      </c>
      <c r="JM120">
        <v>29.9988</v>
      </c>
      <c r="JN120">
        <v>28.4063</v>
      </c>
      <c r="JO120">
        <v>28.4063</v>
      </c>
      <c r="JP120">
        <v>22.6797</v>
      </c>
      <c r="JQ120">
        <v>20.5532</v>
      </c>
      <c r="JR120">
        <v>63.8423</v>
      </c>
      <c r="JS120">
        <v>33.6518</v>
      </c>
      <c r="JT120">
        <v>420</v>
      </c>
      <c r="JU120">
        <v>23.8096</v>
      </c>
      <c r="JV120">
        <v>102.268</v>
      </c>
      <c r="JW120">
        <v>91.7013</v>
      </c>
    </row>
    <row r="121" spans="1:283">
      <c r="A121">
        <v>103</v>
      </c>
      <c r="B121">
        <v>1761010214</v>
      </c>
      <c r="C121">
        <v>548</v>
      </c>
      <c r="D121" t="s">
        <v>638</v>
      </c>
      <c r="E121" t="s">
        <v>639</v>
      </c>
      <c r="F121">
        <v>5</v>
      </c>
      <c r="G121" t="s">
        <v>614</v>
      </c>
      <c r="H121">
        <v>1761010206</v>
      </c>
      <c r="I121">
        <f>(J121)/1000</f>
        <v>0</v>
      </c>
      <c r="J121">
        <f>1000*DJ121*AH121*(DF121-DG121)/(100*CY121*(1000-AH121*DF121))</f>
        <v>0</v>
      </c>
      <c r="K121">
        <f>DJ121*AH121*(DE121-DD121*(1000-AH121*DG121)/(1000-AH121*DF121))/(100*CY121)</f>
        <v>0</v>
      </c>
      <c r="L121">
        <f>DD121 - IF(AH121&gt;1, K121*CY121*100.0/(AJ121), 0)</f>
        <v>0</v>
      </c>
      <c r="M121">
        <f>((S121-I121/2)*L121-K121)/(S121+I121/2)</f>
        <v>0</v>
      </c>
      <c r="N121">
        <f>M121*(DK121+DL121)/1000.0</f>
        <v>0</v>
      </c>
      <c r="O121">
        <f>(DD121 - IF(AH121&gt;1, K121*CY121*100.0/(AJ121), 0))*(DK121+DL121)/1000.0</f>
        <v>0</v>
      </c>
      <c r="P121">
        <f>2.0/((1/R121-1/Q121)+SIGN(R121)*SQRT((1/R121-1/Q121)*(1/R121-1/Q121) + 4*CZ121/((CZ121+1)*(CZ121+1))*(2*1/R121*1/Q121-1/Q121*1/Q121)))</f>
        <v>0</v>
      </c>
      <c r="Q121">
        <f>IF(LEFT(DA121,1)&lt;&gt;"0",IF(LEFT(DA121,1)="1",3.0,DB121),$D$5+$E$5*(DR121*DK121/($K$5*1000))+$F$5*(DR121*DK121/($K$5*1000))*MAX(MIN(CY121,$J$5),$I$5)*MAX(MIN(CY121,$J$5),$I$5)+$G$5*MAX(MIN(CY121,$J$5),$I$5)*(DR121*DK121/($K$5*1000))+$H$5*(DR121*DK121/($K$5*1000))*(DR121*DK121/($K$5*1000)))</f>
        <v>0</v>
      </c>
      <c r="R121">
        <f>I121*(1000-(1000*0.61365*exp(17.502*V121/(240.97+V121))/(DK121+DL121)+DF121)/2)/(1000*0.61365*exp(17.502*V121/(240.97+V121))/(DK121+DL121)-DF121)</f>
        <v>0</v>
      </c>
      <c r="S121">
        <f>1/((CZ121+1)/(P121/1.6)+1/(Q121/1.37)) + CZ121/((CZ121+1)/(P121/1.6) + CZ121/(Q121/1.37))</f>
        <v>0</v>
      </c>
      <c r="T121">
        <f>(CU121*CX121)</f>
        <v>0</v>
      </c>
      <c r="U121">
        <f>(DM121+(T121+2*0.95*5.67E-8*(((DM121+$B$9)+273)^4-(DM121+273)^4)-44100*I121)/(1.84*29.3*Q121+8*0.95*5.67E-8*(DM121+273)^3))</f>
        <v>0</v>
      </c>
      <c r="V121">
        <f>($C$9*DN121+$D$9*DO121+$E$9*U121)</f>
        <v>0</v>
      </c>
      <c r="W121">
        <f>0.61365*exp(17.502*V121/(240.97+V121))</f>
        <v>0</v>
      </c>
      <c r="X121">
        <f>(Y121/Z121*100)</f>
        <v>0</v>
      </c>
      <c r="Y121">
        <f>DF121*(DK121+DL121)/1000</f>
        <v>0</v>
      </c>
      <c r="Z121">
        <f>0.61365*exp(17.502*DM121/(240.97+DM121))</f>
        <v>0</v>
      </c>
      <c r="AA121">
        <f>(W121-DF121*(DK121+DL121)/1000)</f>
        <v>0</v>
      </c>
      <c r="AB121">
        <f>(-I121*44100)</f>
        <v>0</v>
      </c>
      <c r="AC121">
        <f>2*29.3*Q121*0.92*(DM121-V121)</f>
        <v>0</v>
      </c>
      <c r="AD121">
        <f>2*0.95*5.67E-8*(((DM121+$B$9)+273)^4-(V121+273)^4)</f>
        <v>0</v>
      </c>
      <c r="AE121">
        <f>T121+AD121+AB121+AC121</f>
        <v>0</v>
      </c>
      <c r="AF121">
        <v>0</v>
      </c>
      <c r="AG121">
        <v>0</v>
      </c>
      <c r="AH121">
        <f>IF(AF121*$H$15&gt;=AJ121,1.0,(AJ121/(AJ121-AF121*$H$15)))</f>
        <v>0</v>
      </c>
      <c r="AI121">
        <f>(AH121-1)*100</f>
        <v>0</v>
      </c>
      <c r="AJ121">
        <f>MAX(0,($B$15+$C$15*DR121)/(1+$D$15*DR121)*DK121/(DM121+273)*$E$15)</f>
        <v>0</v>
      </c>
      <c r="AK121" t="s">
        <v>420</v>
      </c>
      <c r="AL121" t="s">
        <v>420</v>
      </c>
      <c r="AM121">
        <v>0</v>
      </c>
      <c r="AN121">
        <v>0</v>
      </c>
      <c r="AO121">
        <f>1-AM121/AN121</f>
        <v>0</v>
      </c>
      <c r="AP121">
        <v>0</v>
      </c>
      <c r="AQ121" t="s">
        <v>420</v>
      </c>
      <c r="AR121" t="s">
        <v>420</v>
      </c>
      <c r="AS121">
        <v>0</v>
      </c>
      <c r="AT121">
        <v>0</v>
      </c>
      <c r="AU121">
        <f>1-AS121/AT121</f>
        <v>0</v>
      </c>
      <c r="AV121">
        <v>0.5</v>
      </c>
      <c r="AW121">
        <f>CV121</f>
        <v>0</v>
      </c>
      <c r="AX121">
        <f>K121</f>
        <v>0</v>
      </c>
      <c r="AY121">
        <f>AU121*AV121*AW121</f>
        <v>0</v>
      </c>
      <c r="AZ121">
        <f>(AX121-AP121)/AW121</f>
        <v>0</v>
      </c>
      <c r="BA121">
        <f>(AN121-AT121)/AT121</f>
        <v>0</v>
      </c>
      <c r="BB121">
        <f>AM121/(AO121+AM121/AT121)</f>
        <v>0</v>
      </c>
      <c r="BC121" t="s">
        <v>420</v>
      </c>
      <c r="BD121">
        <v>0</v>
      </c>
      <c r="BE121">
        <f>IF(BD121&lt;&gt;0, BD121, BB121)</f>
        <v>0</v>
      </c>
      <c r="BF121">
        <f>1-BE121/AT121</f>
        <v>0</v>
      </c>
      <c r="BG121">
        <f>(AT121-AS121)/(AT121-BE121)</f>
        <v>0</v>
      </c>
      <c r="BH121">
        <f>(AN121-AT121)/(AN121-BE121)</f>
        <v>0</v>
      </c>
      <c r="BI121">
        <f>(AT121-AS121)/(AT121-AM121)</f>
        <v>0</v>
      </c>
      <c r="BJ121">
        <f>(AN121-AT121)/(AN121-AM121)</f>
        <v>0</v>
      </c>
      <c r="BK121">
        <f>(BG121*BE121/AS121)</f>
        <v>0</v>
      </c>
      <c r="BL121">
        <f>(1-BK121)</f>
        <v>0</v>
      </c>
      <c r="CU121">
        <f>$B$13*DS121+$C$13*DT121+$F$13*EE121*(1-EH121)</f>
        <v>0</v>
      </c>
      <c r="CV121">
        <f>CU121*CW121</f>
        <v>0</v>
      </c>
      <c r="CW121">
        <f>($B$13*$D$11+$C$13*$D$11+$F$13*((ER121+EJ121)/MAX(ER121+EJ121+ES121, 0.1)*$I$11+ES121/MAX(ER121+EJ121+ES121, 0.1)*$J$11))/($B$13+$C$13+$F$13)</f>
        <v>0</v>
      </c>
      <c r="CX121">
        <f>($B$13*$K$11+$C$13*$K$11+$F$13*((ER121+EJ121)/MAX(ER121+EJ121+ES121, 0.1)*$P$11+ES121/MAX(ER121+EJ121+ES121, 0.1)*$Q$11))/($B$13+$C$13+$F$13)</f>
        <v>0</v>
      </c>
      <c r="CY121">
        <v>4.6</v>
      </c>
      <c r="CZ121">
        <v>0.5</v>
      </c>
      <c r="DA121" t="s">
        <v>421</v>
      </c>
      <c r="DB121">
        <v>2</v>
      </c>
      <c r="DC121">
        <v>1761010206</v>
      </c>
      <c r="DD121">
        <v>420.7527499999999</v>
      </c>
      <c r="DE121">
        <v>420.1195833333333</v>
      </c>
      <c r="DF121">
        <v>23.90015416666667</v>
      </c>
      <c r="DG121">
        <v>23.6374125</v>
      </c>
      <c r="DH121">
        <v>420.93725</v>
      </c>
      <c r="DI121">
        <v>23.70285833333334</v>
      </c>
      <c r="DJ121">
        <v>499.9988333333333</v>
      </c>
      <c r="DK121">
        <v>90.48112500000001</v>
      </c>
      <c r="DL121">
        <v>0.03568724583333333</v>
      </c>
      <c r="DM121">
        <v>30.26149583333334</v>
      </c>
      <c r="DN121">
        <v>29.88608333333334</v>
      </c>
      <c r="DO121">
        <v>999.9</v>
      </c>
      <c r="DP121">
        <v>0</v>
      </c>
      <c r="DQ121">
        <v>0</v>
      </c>
      <c r="DR121">
        <v>9994.112500000001</v>
      </c>
      <c r="DS121">
        <v>0</v>
      </c>
      <c r="DT121">
        <v>0.242856</v>
      </c>
      <c r="DU121">
        <v>0.633296875</v>
      </c>
      <c r="DV121">
        <v>431.0550416666667</v>
      </c>
      <c r="DW121">
        <v>430.2905416666667</v>
      </c>
      <c r="DX121">
        <v>0.2627487291666666</v>
      </c>
      <c r="DY121">
        <v>420.1195833333333</v>
      </c>
      <c r="DZ121">
        <v>23.6374125</v>
      </c>
      <c r="EA121">
        <v>2.162513333333333</v>
      </c>
      <c r="EB121">
        <v>2.13873875</v>
      </c>
      <c r="EC121">
        <v>18.68705</v>
      </c>
      <c r="ED121">
        <v>18.50863333333333</v>
      </c>
      <c r="EE121">
        <v>0.00500078</v>
      </c>
      <c r="EF121">
        <v>0</v>
      </c>
      <c r="EG121">
        <v>0</v>
      </c>
      <c r="EH121">
        <v>0</v>
      </c>
      <c r="EI121">
        <v>596.7791666666666</v>
      </c>
      <c r="EJ121">
        <v>0.00500078</v>
      </c>
      <c r="EK121">
        <v>-21.1875</v>
      </c>
      <c r="EL121">
        <v>-0.4749999999999999</v>
      </c>
      <c r="EM121">
        <v>35.04391666666667</v>
      </c>
      <c r="EN121">
        <v>38.43716666666666</v>
      </c>
      <c r="EO121">
        <v>36.84608333333333</v>
      </c>
      <c r="EP121">
        <v>38.54925</v>
      </c>
      <c r="EQ121">
        <v>37.932</v>
      </c>
      <c r="ER121">
        <v>0</v>
      </c>
      <c r="ES121">
        <v>0</v>
      </c>
      <c r="ET121">
        <v>0</v>
      </c>
      <c r="EU121">
        <v>1761010212.7</v>
      </c>
      <c r="EV121">
        <v>0</v>
      </c>
      <c r="EW121">
        <v>595.9920000000001</v>
      </c>
      <c r="EX121">
        <v>-32.09999991991287</v>
      </c>
      <c r="EY121">
        <v>33.69230800714247</v>
      </c>
      <c r="EZ121">
        <v>-19.592</v>
      </c>
      <c r="FA121">
        <v>15</v>
      </c>
      <c r="FB121">
        <v>1761010126.5</v>
      </c>
      <c r="FC121" t="s">
        <v>615</v>
      </c>
      <c r="FD121">
        <v>1761010118</v>
      </c>
      <c r="FE121">
        <v>1761010126.5</v>
      </c>
      <c r="FF121">
        <v>4</v>
      </c>
      <c r="FG121">
        <v>-0.248</v>
      </c>
      <c r="FH121">
        <v>-0.003</v>
      </c>
      <c r="FI121">
        <v>-0.187</v>
      </c>
      <c r="FJ121">
        <v>0.187</v>
      </c>
      <c r="FK121">
        <v>420</v>
      </c>
      <c r="FL121">
        <v>23</v>
      </c>
      <c r="FM121">
        <v>0.43</v>
      </c>
      <c r="FN121">
        <v>0.05</v>
      </c>
      <c r="FO121">
        <v>0.6209716585365854</v>
      </c>
      <c r="FP121">
        <v>0.3645362717770033</v>
      </c>
      <c r="FQ121">
        <v>0.09316364345460658</v>
      </c>
      <c r="FR121">
        <v>1</v>
      </c>
      <c r="FS121">
        <v>597.7617647058823</v>
      </c>
      <c r="FT121">
        <v>-22.98090129660521</v>
      </c>
      <c r="FU121">
        <v>6.211943652725495</v>
      </c>
      <c r="FV121">
        <v>0</v>
      </c>
      <c r="FW121">
        <v>0.01731832682926828</v>
      </c>
      <c r="FX121">
        <v>4.630303632752613</v>
      </c>
      <c r="FY121">
        <v>0.4681722634376149</v>
      </c>
      <c r="FZ121">
        <v>0</v>
      </c>
      <c r="GA121">
        <v>1</v>
      </c>
      <c r="GB121">
        <v>3</v>
      </c>
      <c r="GC121" t="s">
        <v>459</v>
      </c>
      <c r="GD121">
        <v>3.10941</v>
      </c>
      <c r="GE121">
        <v>2.72739</v>
      </c>
      <c r="GF121">
        <v>0.0882932</v>
      </c>
      <c r="GG121">
        <v>0.08817220000000001</v>
      </c>
      <c r="GH121">
        <v>0.107101</v>
      </c>
      <c r="GI121">
        <v>0.106989</v>
      </c>
      <c r="GJ121">
        <v>23918.9</v>
      </c>
      <c r="GK121">
        <v>21728</v>
      </c>
      <c r="GL121">
        <v>26794.4</v>
      </c>
      <c r="GM121">
        <v>24037.6</v>
      </c>
      <c r="GN121">
        <v>38228.3</v>
      </c>
      <c r="GO121">
        <v>31683.5</v>
      </c>
      <c r="GP121">
        <v>46766.4</v>
      </c>
      <c r="GQ121">
        <v>38021.1</v>
      </c>
      <c r="GR121">
        <v>1.8875</v>
      </c>
      <c r="GS121">
        <v>1.85842</v>
      </c>
      <c r="GT121">
        <v>0.127066</v>
      </c>
      <c r="GU121">
        <v>0</v>
      </c>
      <c r="GV121">
        <v>27.9141</v>
      </c>
      <c r="GW121">
        <v>999.9</v>
      </c>
      <c r="GX121">
        <v>58.3</v>
      </c>
      <c r="GY121">
        <v>30.6</v>
      </c>
      <c r="GZ121">
        <v>28.4131</v>
      </c>
      <c r="HA121">
        <v>61.26</v>
      </c>
      <c r="HB121">
        <v>21.3061</v>
      </c>
      <c r="HC121">
        <v>1</v>
      </c>
      <c r="HD121">
        <v>0.066499</v>
      </c>
      <c r="HE121">
        <v>-3.79107</v>
      </c>
      <c r="HF121">
        <v>20.2954</v>
      </c>
      <c r="HG121">
        <v>5.21834</v>
      </c>
      <c r="HH121">
        <v>11.98</v>
      </c>
      <c r="HI121">
        <v>4.96475</v>
      </c>
      <c r="HJ121">
        <v>3.27523</v>
      </c>
      <c r="HK121">
        <v>9999</v>
      </c>
      <c r="HL121">
        <v>9999</v>
      </c>
      <c r="HM121">
        <v>9999</v>
      </c>
      <c r="HN121">
        <v>999.9</v>
      </c>
      <c r="HO121">
        <v>1.86369</v>
      </c>
      <c r="HP121">
        <v>1.85975</v>
      </c>
      <c r="HQ121">
        <v>1.85806</v>
      </c>
      <c r="HR121">
        <v>1.85944</v>
      </c>
      <c r="HS121">
        <v>1.85959</v>
      </c>
      <c r="HT121">
        <v>1.85806</v>
      </c>
      <c r="HU121">
        <v>1.85715</v>
      </c>
      <c r="HV121">
        <v>1.85211</v>
      </c>
      <c r="HW121">
        <v>0</v>
      </c>
      <c r="HX121">
        <v>0</v>
      </c>
      <c r="HY121">
        <v>0</v>
      </c>
      <c r="HZ121">
        <v>0</v>
      </c>
      <c r="IA121" t="s">
        <v>424</v>
      </c>
      <c r="IB121" t="s">
        <v>425</v>
      </c>
      <c r="IC121" t="s">
        <v>426</v>
      </c>
      <c r="ID121" t="s">
        <v>426</v>
      </c>
      <c r="IE121" t="s">
        <v>426</v>
      </c>
      <c r="IF121" t="s">
        <v>426</v>
      </c>
      <c r="IG121">
        <v>0</v>
      </c>
      <c r="IH121">
        <v>100</v>
      </c>
      <c r="II121">
        <v>100</v>
      </c>
      <c r="IJ121">
        <v>-0.185</v>
      </c>
      <c r="IK121">
        <v>0.191</v>
      </c>
      <c r="IL121">
        <v>-0.9728333905448761</v>
      </c>
      <c r="IM121">
        <v>0.001328113201692861</v>
      </c>
      <c r="IN121">
        <v>1.538283238170363E-06</v>
      </c>
      <c r="IO121">
        <v>-5.795655626708063E-10</v>
      </c>
      <c r="IP121">
        <v>-0.05896885829614162</v>
      </c>
      <c r="IQ121">
        <v>-0.004593102289677449</v>
      </c>
      <c r="IR121">
        <v>0.0008253994458280543</v>
      </c>
      <c r="IS121">
        <v>-7.403632370499484E-06</v>
      </c>
      <c r="IT121">
        <v>2</v>
      </c>
      <c r="IU121">
        <v>1985</v>
      </c>
      <c r="IV121">
        <v>1</v>
      </c>
      <c r="IW121">
        <v>27</v>
      </c>
      <c r="IX121">
        <v>1.6</v>
      </c>
      <c r="IY121">
        <v>1.5</v>
      </c>
      <c r="IZ121">
        <v>1.12793</v>
      </c>
      <c r="JA121">
        <v>2.59155</v>
      </c>
      <c r="JB121">
        <v>1.49658</v>
      </c>
      <c r="JC121">
        <v>2.34497</v>
      </c>
      <c r="JD121">
        <v>1.54907</v>
      </c>
      <c r="JE121">
        <v>2.44507</v>
      </c>
      <c r="JF121">
        <v>33.244</v>
      </c>
      <c r="JG121">
        <v>15.6818</v>
      </c>
      <c r="JH121">
        <v>18</v>
      </c>
      <c r="JI121">
        <v>483.536</v>
      </c>
      <c r="JJ121">
        <v>494.127</v>
      </c>
      <c r="JK121">
        <v>33.6862</v>
      </c>
      <c r="JL121">
        <v>28.0902</v>
      </c>
      <c r="JM121">
        <v>29.9989</v>
      </c>
      <c r="JN121">
        <v>28.4027</v>
      </c>
      <c r="JO121">
        <v>28.4039</v>
      </c>
      <c r="JP121">
        <v>22.6823</v>
      </c>
      <c r="JQ121">
        <v>19.7328</v>
      </c>
      <c r="JR121">
        <v>63.8423</v>
      </c>
      <c r="JS121">
        <v>33.6828</v>
      </c>
      <c r="JT121">
        <v>420</v>
      </c>
      <c r="JU121">
        <v>24.0178</v>
      </c>
      <c r="JV121">
        <v>102.269</v>
      </c>
      <c r="JW121">
        <v>91.7011</v>
      </c>
    </row>
    <row r="122" spans="1:283">
      <c r="A122">
        <v>104</v>
      </c>
      <c r="B122">
        <v>1761010216</v>
      </c>
      <c r="C122">
        <v>550</v>
      </c>
      <c r="D122" t="s">
        <v>640</v>
      </c>
      <c r="E122" t="s">
        <v>641</v>
      </c>
      <c r="F122">
        <v>5</v>
      </c>
      <c r="G122" t="s">
        <v>614</v>
      </c>
      <c r="H122">
        <v>1761010208</v>
      </c>
      <c r="I122">
        <f>(J122)/1000</f>
        <v>0</v>
      </c>
      <c r="J122">
        <f>1000*DJ122*AH122*(DF122-DG122)/(100*CY122*(1000-AH122*DF122))</f>
        <v>0</v>
      </c>
      <c r="K122">
        <f>DJ122*AH122*(DE122-DD122*(1000-AH122*DG122)/(1000-AH122*DF122))/(100*CY122)</f>
        <v>0</v>
      </c>
      <c r="L122">
        <f>DD122 - IF(AH122&gt;1, K122*CY122*100.0/(AJ122), 0)</f>
        <v>0</v>
      </c>
      <c r="M122">
        <f>((S122-I122/2)*L122-K122)/(S122+I122/2)</f>
        <v>0</v>
      </c>
      <c r="N122">
        <f>M122*(DK122+DL122)/1000.0</f>
        <v>0</v>
      </c>
      <c r="O122">
        <f>(DD122 - IF(AH122&gt;1, K122*CY122*100.0/(AJ122), 0))*(DK122+DL122)/1000.0</f>
        <v>0</v>
      </c>
      <c r="P122">
        <f>2.0/((1/R122-1/Q122)+SIGN(R122)*SQRT((1/R122-1/Q122)*(1/R122-1/Q122) + 4*CZ122/((CZ122+1)*(CZ122+1))*(2*1/R122*1/Q122-1/Q122*1/Q122)))</f>
        <v>0</v>
      </c>
      <c r="Q122">
        <f>IF(LEFT(DA122,1)&lt;&gt;"0",IF(LEFT(DA122,1)="1",3.0,DB122),$D$5+$E$5*(DR122*DK122/($K$5*1000))+$F$5*(DR122*DK122/($K$5*1000))*MAX(MIN(CY122,$J$5),$I$5)*MAX(MIN(CY122,$J$5),$I$5)+$G$5*MAX(MIN(CY122,$J$5),$I$5)*(DR122*DK122/($K$5*1000))+$H$5*(DR122*DK122/($K$5*1000))*(DR122*DK122/($K$5*1000)))</f>
        <v>0</v>
      </c>
      <c r="R122">
        <f>I122*(1000-(1000*0.61365*exp(17.502*V122/(240.97+V122))/(DK122+DL122)+DF122)/2)/(1000*0.61365*exp(17.502*V122/(240.97+V122))/(DK122+DL122)-DF122)</f>
        <v>0</v>
      </c>
      <c r="S122">
        <f>1/((CZ122+1)/(P122/1.6)+1/(Q122/1.37)) + CZ122/((CZ122+1)/(P122/1.6) + CZ122/(Q122/1.37))</f>
        <v>0</v>
      </c>
      <c r="T122">
        <f>(CU122*CX122)</f>
        <v>0</v>
      </c>
      <c r="U122">
        <f>(DM122+(T122+2*0.95*5.67E-8*(((DM122+$B$9)+273)^4-(DM122+273)^4)-44100*I122)/(1.84*29.3*Q122+8*0.95*5.67E-8*(DM122+273)^3))</f>
        <v>0</v>
      </c>
      <c r="V122">
        <f>($C$9*DN122+$D$9*DO122+$E$9*U122)</f>
        <v>0</v>
      </c>
      <c r="W122">
        <f>0.61365*exp(17.502*V122/(240.97+V122))</f>
        <v>0</v>
      </c>
      <c r="X122">
        <f>(Y122/Z122*100)</f>
        <v>0</v>
      </c>
      <c r="Y122">
        <f>DF122*(DK122+DL122)/1000</f>
        <v>0</v>
      </c>
      <c r="Z122">
        <f>0.61365*exp(17.502*DM122/(240.97+DM122))</f>
        <v>0</v>
      </c>
      <c r="AA122">
        <f>(W122-DF122*(DK122+DL122)/1000)</f>
        <v>0</v>
      </c>
      <c r="AB122">
        <f>(-I122*44100)</f>
        <v>0</v>
      </c>
      <c r="AC122">
        <f>2*29.3*Q122*0.92*(DM122-V122)</f>
        <v>0</v>
      </c>
      <c r="AD122">
        <f>2*0.95*5.67E-8*(((DM122+$B$9)+273)^4-(V122+273)^4)</f>
        <v>0</v>
      </c>
      <c r="AE122">
        <f>T122+AD122+AB122+AC122</f>
        <v>0</v>
      </c>
      <c r="AF122">
        <v>0</v>
      </c>
      <c r="AG122">
        <v>0</v>
      </c>
      <c r="AH122">
        <f>IF(AF122*$H$15&gt;=AJ122,1.0,(AJ122/(AJ122-AF122*$H$15)))</f>
        <v>0</v>
      </c>
      <c r="AI122">
        <f>(AH122-1)*100</f>
        <v>0</v>
      </c>
      <c r="AJ122">
        <f>MAX(0,($B$15+$C$15*DR122)/(1+$D$15*DR122)*DK122/(DM122+273)*$E$15)</f>
        <v>0</v>
      </c>
      <c r="AK122" t="s">
        <v>420</v>
      </c>
      <c r="AL122" t="s">
        <v>420</v>
      </c>
      <c r="AM122">
        <v>0</v>
      </c>
      <c r="AN122">
        <v>0</v>
      </c>
      <c r="AO122">
        <f>1-AM122/AN122</f>
        <v>0</v>
      </c>
      <c r="AP122">
        <v>0</v>
      </c>
      <c r="AQ122" t="s">
        <v>420</v>
      </c>
      <c r="AR122" t="s">
        <v>420</v>
      </c>
      <c r="AS122">
        <v>0</v>
      </c>
      <c r="AT122">
        <v>0</v>
      </c>
      <c r="AU122">
        <f>1-AS122/AT122</f>
        <v>0</v>
      </c>
      <c r="AV122">
        <v>0.5</v>
      </c>
      <c r="AW122">
        <f>CV122</f>
        <v>0</v>
      </c>
      <c r="AX122">
        <f>K122</f>
        <v>0</v>
      </c>
      <c r="AY122">
        <f>AU122*AV122*AW122</f>
        <v>0</v>
      </c>
      <c r="AZ122">
        <f>(AX122-AP122)/AW122</f>
        <v>0</v>
      </c>
      <c r="BA122">
        <f>(AN122-AT122)/AT122</f>
        <v>0</v>
      </c>
      <c r="BB122">
        <f>AM122/(AO122+AM122/AT122)</f>
        <v>0</v>
      </c>
      <c r="BC122" t="s">
        <v>420</v>
      </c>
      <c r="BD122">
        <v>0</v>
      </c>
      <c r="BE122">
        <f>IF(BD122&lt;&gt;0, BD122, BB122)</f>
        <v>0</v>
      </c>
      <c r="BF122">
        <f>1-BE122/AT122</f>
        <v>0</v>
      </c>
      <c r="BG122">
        <f>(AT122-AS122)/(AT122-BE122)</f>
        <v>0</v>
      </c>
      <c r="BH122">
        <f>(AN122-AT122)/(AN122-BE122)</f>
        <v>0</v>
      </c>
      <c r="BI122">
        <f>(AT122-AS122)/(AT122-AM122)</f>
        <v>0</v>
      </c>
      <c r="BJ122">
        <f>(AN122-AT122)/(AN122-AM122)</f>
        <v>0</v>
      </c>
      <c r="BK122">
        <f>(BG122*BE122/AS122)</f>
        <v>0</v>
      </c>
      <c r="BL122">
        <f>(1-BK122)</f>
        <v>0</v>
      </c>
      <c r="CU122">
        <f>$B$13*DS122+$C$13*DT122+$F$13*EE122*(1-EH122)</f>
        <v>0</v>
      </c>
      <c r="CV122">
        <f>CU122*CW122</f>
        <v>0</v>
      </c>
      <c r="CW122">
        <f>($B$13*$D$11+$C$13*$D$11+$F$13*((ER122+EJ122)/MAX(ER122+EJ122+ES122, 0.1)*$I$11+ES122/MAX(ER122+EJ122+ES122, 0.1)*$J$11))/($B$13+$C$13+$F$13)</f>
        <v>0</v>
      </c>
      <c r="CX122">
        <f>($B$13*$K$11+$C$13*$K$11+$F$13*((ER122+EJ122)/MAX(ER122+EJ122+ES122, 0.1)*$P$11+ES122/MAX(ER122+EJ122+ES122, 0.1)*$Q$11))/($B$13+$C$13+$F$13)</f>
        <v>0</v>
      </c>
      <c r="CY122">
        <v>4.6</v>
      </c>
      <c r="CZ122">
        <v>0.5</v>
      </c>
      <c r="DA122" t="s">
        <v>421</v>
      </c>
      <c r="DB122">
        <v>2</v>
      </c>
      <c r="DC122">
        <v>1761010208</v>
      </c>
      <c r="DD122">
        <v>420.7719166666666</v>
      </c>
      <c r="DE122">
        <v>420.0919166666667</v>
      </c>
      <c r="DF122">
        <v>23.85489583333333</v>
      </c>
      <c r="DG122">
        <v>23.51765416666667</v>
      </c>
      <c r="DH122">
        <v>420.9564166666667</v>
      </c>
      <c r="DI122">
        <v>23.65857916666667</v>
      </c>
      <c r="DJ122">
        <v>499.9936666666667</v>
      </c>
      <c r="DK122">
        <v>90.48115833333334</v>
      </c>
      <c r="DL122">
        <v>0.03562136666666667</v>
      </c>
      <c r="DM122">
        <v>30.28861666666667</v>
      </c>
      <c r="DN122">
        <v>29.91193333333333</v>
      </c>
      <c r="DO122">
        <v>999.9</v>
      </c>
      <c r="DP122">
        <v>0</v>
      </c>
      <c r="DQ122">
        <v>0</v>
      </c>
      <c r="DR122">
        <v>10000.2825</v>
      </c>
      <c r="DS122">
        <v>0</v>
      </c>
      <c r="DT122">
        <v>0.242856</v>
      </c>
      <c r="DU122">
        <v>0.680177</v>
      </c>
      <c r="DV122">
        <v>431.0547083333333</v>
      </c>
      <c r="DW122">
        <v>430.209375</v>
      </c>
      <c r="DX122">
        <v>0.3372542708333333</v>
      </c>
      <c r="DY122">
        <v>420.0919166666667</v>
      </c>
      <c r="DZ122">
        <v>23.51765416666667</v>
      </c>
      <c r="EA122">
        <v>2.158419166666667</v>
      </c>
      <c r="EB122">
        <v>2.12790375</v>
      </c>
      <c r="EC122">
        <v>18.65662916666667</v>
      </c>
      <c r="ED122">
        <v>18.428175</v>
      </c>
      <c r="EE122">
        <v>0.00500078</v>
      </c>
      <c r="EF122">
        <v>0</v>
      </c>
      <c r="EG122">
        <v>0</v>
      </c>
      <c r="EH122">
        <v>0</v>
      </c>
      <c r="EI122">
        <v>595.2083333333334</v>
      </c>
      <c r="EJ122">
        <v>0.00500078</v>
      </c>
      <c r="EK122">
        <v>-19.89583333333333</v>
      </c>
      <c r="EL122">
        <v>-0.3708333333333333</v>
      </c>
      <c r="EM122">
        <v>35.05954166666667</v>
      </c>
      <c r="EN122">
        <v>38.478875</v>
      </c>
      <c r="EO122">
        <v>36.87208333333333</v>
      </c>
      <c r="EP122">
        <v>38.60391666666666</v>
      </c>
      <c r="EQ122">
        <v>37.98145833333333</v>
      </c>
      <c r="ER122">
        <v>0</v>
      </c>
      <c r="ES122">
        <v>0</v>
      </c>
      <c r="ET122">
        <v>0</v>
      </c>
      <c r="EU122">
        <v>1761010215.1</v>
      </c>
      <c r="EV122">
        <v>0</v>
      </c>
      <c r="EW122">
        <v>594.912</v>
      </c>
      <c r="EX122">
        <v>-33.2846154466173</v>
      </c>
      <c r="EY122">
        <v>63.05384646945681</v>
      </c>
      <c r="EZ122">
        <v>-18.68</v>
      </c>
      <c r="FA122">
        <v>15</v>
      </c>
      <c r="FB122">
        <v>1761010126.5</v>
      </c>
      <c r="FC122" t="s">
        <v>615</v>
      </c>
      <c r="FD122">
        <v>1761010118</v>
      </c>
      <c r="FE122">
        <v>1761010126.5</v>
      </c>
      <c r="FF122">
        <v>4</v>
      </c>
      <c r="FG122">
        <v>-0.248</v>
      </c>
      <c r="FH122">
        <v>-0.003</v>
      </c>
      <c r="FI122">
        <v>-0.187</v>
      </c>
      <c r="FJ122">
        <v>0.187</v>
      </c>
      <c r="FK122">
        <v>420</v>
      </c>
      <c r="FL122">
        <v>23</v>
      </c>
      <c r="FM122">
        <v>0.43</v>
      </c>
      <c r="FN122">
        <v>0.05</v>
      </c>
      <c r="FO122">
        <v>0.6479313414634146</v>
      </c>
      <c r="FP122">
        <v>1.104180898954706</v>
      </c>
      <c r="FQ122">
        <v>0.1270267226286888</v>
      </c>
      <c r="FR122">
        <v>0</v>
      </c>
      <c r="FS122">
        <v>596.1999999999999</v>
      </c>
      <c r="FT122">
        <v>-28.29029788611507</v>
      </c>
      <c r="FU122">
        <v>6.459648506190512</v>
      </c>
      <c r="FV122">
        <v>0</v>
      </c>
      <c r="FW122">
        <v>0.1617435219512195</v>
      </c>
      <c r="FX122">
        <v>3.34460572891986</v>
      </c>
      <c r="FY122">
        <v>0.3858659420593549</v>
      </c>
      <c r="FZ122">
        <v>0</v>
      </c>
      <c r="GA122">
        <v>0</v>
      </c>
      <c r="GB122">
        <v>3</v>
      </c>
      <c r="GC122" t="s">
        <v>423</v>
      </c>
      <c r="GD122">
        <v>3.10969</v>
      </c>
      <c r="GE122">
        <v>2.72736</v>
      </c>
      <c r="GF122">
        <v>0.08828660000000001</v>
      </c>
      <c r="GG122">
        <v>0.0881436</v>
      </c>
      <c r="GH122">
        <v>0.106948</v>
      </c>
      <c r="GI122">
        <v>0.107402</v>
      </c>
      <c r="GJ122">
        <v>23919.2</v>
      </c>
      <c r="GK122">
        <v>21728.6</v>
      </c>
      <c r="GL122">
        <v>26794.6</v>
      </c>
      <c r="GM122">
        <v>24037.5</v>
      </c>
      <c r="GN122">
        <v>38235.2</v>
      </c>
      <c r="GO122">
        <v>31668.8</v>
      </c>
      <c r="GP122">
        <v>46766.7</v>
      </c>
      <c r="GQ122">
        <v>38021.2</v>
      </c>
      <c r="GR122">
        <v>1.88795</v>
      </c>
      <c r="GS122">
        <v>1.8584</v>
      </c>
      <c r="GT122">
        <v>0.128634</v>
      </c>
      <c r="GU122">
        <v>0</v>
      </c>
      <c r="GV122">
        <v>27.9224</v>
      </c>
      <c r="GW122">
        <v>999.9</v>
      </c>
      <c r="GX122">
        <v>58.3</v>
      </c>
      <c r="GY122">
        <v>30.6</v>
      </c>
      <c r="GZ122">
        <v>28.4086</v>
      </c>
      <c r="HA122">
        <v>61.54</v>
      </c>
      <c r="HB122">
        <v>21.2821</v>
      </c>
      <c r="HC122">
        <v>1</v>
      </c>
      <c r="HD122">
        <v>0.0659324</v>
      </c>
      <c r="HE122">
        <v>-3.72859</v>
      </c>
      <c r="HF122">
        <v>20.297</v>
      </c>
      <c r="HG122">
        <v>5.21849</v>
      </c>
      <c r="HH122">
        <v>11.98</v>
      </c>
      <c r="HI122">
        <v>4.96495</v>
      </c>
      <c r="HJ122">
        <v>3.27523</v>
      </c>
      <c r="HK122">
        <v>9999</v>
      </c>
      <c r="HL122">
        <v>9999</v>
      </c>
      <c r="HM122">
        <v>9999</v>
      </c>
      <c r="HN122">
        <v>999.9</v>
      </c>
      <c r="HO122">
        <v>1.86368</v>
      </c>
      <c r="HP122">
        <v>1.85974</v>
      </c>
      <c r="HQ122">
        <v>1.85805</v>
      </c>
      <c r="HR122">
        <v>1.85944</v>
      </c>
      <c r="HS122">
        <v>1.85959</v>
      </c>
      <c r="HT122">
        <v>1.85806</v>
      </c>
      <c r="HU122">
        <v>1.85715</v>
      </c>
      <c r="HV122">
        <v>1.85211</v>
      </c>
      <c r="HW122">
        <v>0</v>
      </c>
      <c r="HX122">
        <v>0</v>
      </c>
      <c r="HY122">
        <v>0</v>
      </c>
      <c r="HZ122">
        <v>0</v>
      </c>
      <c r="IA122" t="s">
        <v>424</v>
      </c>
      <c r="IB122" t="s">
        <v>425</v>
      </c>
      <c r="IC122" t="s">
        <v>426</v>
      </c>
      <c r="ID122" t="s">
        <v>426</v>
      </c>
      <c r="IE122" t="s">
        <v>426</v>
      </c>
      <c r="IF122" t="s">
        <v>426</v>
      </c>
      <c r="IG122">
        <v>0</v>
      </c>
      <c r="IH122">
        <v>100</v>
      </c>
      <c r="II122">
        <v>100</v>
      </c>
      <c r="IJ122">
        <v>-0.184</v>
      </c>
      <c r="IK122">
        <v>0.1899</v>
      </c>
      <c r="IL122">
        <v>-0.9728333905448761</v>
      </c>
      <c r="IM122">
        <v>0.001328113201692861</v>
      </c>
      <c r="IN122">
        <v>1.538283238170363E-06</v>
      </c>
      <c r="IO122">
        <v>-5.795655626708063E-10</v>
      </c>
      <c r="IP122">
        <v>-0.05896885829614162</v>
      </c>
      <c r="IQ122">
        <v>-0.004593102289677449</v>
      </c>
      <c r="IR122">
        <v>0.0008253994458280543</v>
      </c>
      <c r="IS122">
        <v>-7.403632370499484E-06</v>
      </c>
      <c r="IT122">
        <v>2</v>
      </c>
      <c r="IU122">
        <v>1985</v>
      </c>
      <c r="IV122">
        <v>1</v>
      </c>
      <c r="IW122">
        <v>27</v>
      </c>
      <c r="IX122">
        <v>1.6</v>
      </c>
      <c r="IY122">
        <v>1.5</v>
      </c>
      <c r="IZ122">
        <v>1.12793</v>
      </c>
      <c r="JA122">
        <v>2.58423</v>
      </c>
      <c r="JB122">
        <v>1.49658</v>
      </c>
      <c r="JC122">
        <v>2.34497</v>
      </c>
      <c r="JD122">
        <v>1.54907</v>
      </c>
      <c r="JE122">
        <v>2.44263</v>
      </c>
      <c r="JF122">
        <v>33.244</v>
      </c>
      <c r="JG122">
        <v>15.6906</v>
      </c>
      <c r="JH122">
        <v>18</v>
      </c>
      <c r="JI122">
        <v>483.77</v>
      </c>
      <c r="JJ122">
        <v>494.09</v>
      </c>
      <c r="JK122">
        <v>33.7017</v>
      </c>
      <c r="JL122">
        <v>28.0866</v>
      </c>
      <c r="JM122">
        <v>29.9989</v>
      </c>
      <c r="JN122">
        <v>28.399</v>
      </c>
      <c r="JO122">
        <v>28.4016</v>
      </c>
      <c r="JP122">
        <v>22.6892</v>
      </c>
      <c r="JQ122">
        <v>19.0267</v>
      </c>
      <c r="JR122">
        <v>63.8423</v>
      </c>
      <c r="JS122">
        <v>33.6828</v>
      </c>
      <c r="JT122">
        <v>420</v>
      </c>
      <c r="JU122">
        <v>24.0844</v>
      </c>
      <c r="JV122">
        <v>102.27</v>
      </c>
      <c r="JW122">
        <v>91.70099999999999</v>
      </c>
    </row>
    <row r="123" spans="1:283">
      <c r="A123">
        <v>105</v>
      </c>
      <c r="B123">
        <v>1761010218</v>
      </c>
      <c r="C123">
        <v>552</v>
      </c>
      <c r="D123" t="s">
        <v>642</v>
      </c>
      <c r="E123" t="s">
        <v>643</v>
      </c>
      <c r="F123">
        <v>5</v>
      </c>
      <c r="G123" t="s">
        <v>614</v>
      </c>
      <c r="H123">
        <v>1761010210</v>
      </c>
      <c r="I123">
        <f>(J123)/1000</f>
        <v>0</v>
      </c>
      <c r="J123">
        <f>1000*DJ123*AH123*(DF123-DG123)/(100*CY123*(1000-AH123*DF123))</f>
        <v>0</v>
      </c>
      <c r="K123">
        <f>DJ123*AH123*(DE123-DD123*(1000-AH123*DG123)/(1000-AH123*DF123))/(100*CY123)</f>
        <v>0</v>
      </c>
      <c r="L123">
        <f>DD123 - IF(AH123&gt;1, K123*CY123*100.0/(AJ123), 0)</f>
        <v>0</v>
      </c>
      <c r="M123">
        <f>((S123-I123/2)*L123-K123)/(S123+I123/2)</f>
        <v>0</v>
      </c>
      <c r="N123">
        <f>M123*(DK123+DL123)/1000.0</f>
        <v>0</v>
      </c>
      <c r="O123">
        <f>(DD123 - IF(AH123&gt;1, K123*CY123*100.0/(AJ123), 0))*(DK123+DL123)/1000.0</f>
        <v>0</v>
      </c>
      <c r="P123">
        <f>2.0/((1/R123-1/Q123)+SIGN(R123)*SQRT((1/R123-1/Q123)*(1/R123-1/Q123) + 4*CZ123/((CZ123+1)*(CZ123+1))*(2*1/R123*1/Q123-1/Q123*1/Q123)))</f>
        <v>0</v>
      </c>
      <c r="Q123">
        <f>IF(LEFT(DA123,1)&lt;&gt;"0",IF(LEFT(DA123,1)="1",3.0,DB123),$D$5+$E$5*(DR123*DK123/($K$5*1000))+$F$5*(DR123*DK123/($K$5*1000))*MAX(MIN(CY123,$J$5),$I$5)*MAX(MIN(CY123,$J$5),$I$5)+$G$5*MAX(MIN(CY123,$J$5),$I$5)*(DR123*DK123/($K$5*1000))+$H$5*(DR123*DK123/($K$5*1000))*(DR123*DK123/($K$5*1000)))</f>
        <v>0</v>
      </c>
      <c r="R123">
        <f>I123*(1000-(1000*0.61365*exp(17.502*V123/(240.97+V123))/(DK123+DL123)+DF123)/2)/(1000*0.61365*exp(17.502*V123/(240.97+V123))/(DK123+DL123)-DF123)</f>
        <v>0</v>
      </c>
      <c r="S123">
        <f>1/((CZ123+1)/(P123/1.6)+1/(Q123/1.37)) + CZ123/((CZ123+1)/(P123/1.6) + CZ123/(Q123/1.37))</f>
        <v>0</v>
      </c>
      <c r="T123">
        <f>(CU123*CX123)</f>
        <v>0</v>
      </c>
      <c r="U123">
        <f>(DM123+(T123+2*0.95*5.67E-8*(((DM123+$B$9)+273)^4-(DM123+273)^4)-44100*I123)/(1.84*29.3*Q123+8*0.95*5.67E-8*(DM123+273)^3))</f>
        <v>0</v>
      </c>
      <c r="V123">
        <f>($C$9*DN123+$D$9*DO123+$E$9*U123)</f>
        <v>0</v>
      </c>
      <c r="W123">
        <f>0.61365*exp(17.502*V123/(240.97+V123))</f>
        <v>0</v>
      </c>
      <c r="X123">
        <f>(Y123/Z123*100)</f>
        <v>0</v>
      </c>
      <c r="Y123">
        <f>DF123*(DK123+DL123)/1000</f>
        <v>0</v>
      </c>
      <c r="Z123">
        <f>0.61365*exp(17.502*DM123/(240.97+DM123))</f>
        <v>0</v>
      </c>
      <c r="AA123">
        <f>(W123-DF123*(DK123+DL123)/1000)</f>
        <v>0</v>
      </c>
      <c r="AB123">
        <f>(-I123*44100)</f>
        <v>0</v>
      </c>
      <c r="AC123">
        <f>2*29.3*Q123*0.92*(DM123-V123)</f>
        <v>0</v>
      </c>
      <c r="AD123">
        <f>2*0.95*5.67E-8*(((DM123+$B$9)+273)^4-(V123+273)^4)</f>
        <v>0</v>
      </c>
      <c r="AE123">
        <f>T123+AD123+AB123+AC123</f>
        <v>0</v>
      </c>
      <c r="AF123">
        <v>0</v>
      </c>
      <c r="AG123">
        <v>0</v>
      </c>
      <c r="AH123">
        <f>IF(AF123*$H$15&gt;=AJ123,1.0,(AJ123/(AJ123-AF123*$H$15)))</f>
        <v>0</v>
      </c>
      <c r="AI123">
        <f>(AH123-1)*100</f>
        <v>0</v>
      </c>
      <c r="AJ123">
        <f>MAX(0,($B$15+$C$15*DR123)/(1+$D$15*DR123)*DK123/(DM123+273)*$E$15)</f>
        <v>0</v>
      </c>
      <c r="AK123" t="s">
        <v>420</v>
      </c>
      <c r="AL123" t="s">
        <v>420</v>
      </c>
      <c r="AM123">
        <v>0</v>
      </c>
      <c r="AN123">
        <v>0</v>
      </c>
      <c r="AO123">
        <f>1-AM123/AN123</f>
        <v>0</v>
      </c>
      <c r="AP123">
        <v>0</v>
      </c>
      <c r="AQ123" t="s">
        <v>420</v>
      </c>
      <c r="AR123" t="s">
        <v>420</v>
      </c>
      <c r="AS123">
        <v>0</v>
      </c>
      <c r="AT123">
        <v>0</v>
      </c>
      <c r="AU123">
        <f>1-AS123/AT123</f>
        <v>0</v>
      </c>
      <c r="AV123">
        <v>0.5</v>
      </c>
      <c r="AW123">
        <f>CV123</f>
        <v>0</v>
      </c>
      <c r="AX123">
        <f>K123</f>
        <v>0</v>
      </c>
      <c r="AY123">
        <f>AU123*AV123*AW123</f>
        <v>0</v>
      </c>
      <c r="AZ123">
        <f>(AX123-AP123)/AW123</f>
        <v>0</v>
      </c>
      <c r="BA123">
        <f>(AN123-AT123)/AT123</f>
        <v>0</v>
      </c>
      <c r="BB123">
        <f>AM123/(AO123+AM123/AT123)</f>
        <v>0</v>
      </c>
      <c r="BC123" t="s">
        <v>420</v>
      </c>
      <c r="BD123">
        <v>0</v>
      </c>
      <c r="BE123">
        <f>IF(BD123&lt;&gt;0, BD123, BB123)</f>
        <v>0</v>
      </c>
      <c r="BF123">
        <f>1-BE123/AT123</f>
        <v>0</v>
      </c>
      <c r="BG123">
        <f>(AT123-AS123)/(AT123-BE123)</f>
        <v>0</v>
      </c>
      <c r="BH123">
        <f>(AN123-AT123)/(AN123-BE123)</f>
        <v>0</v>
      </c>
      <c r="BI123">
        <f>(AT123-AS123)/(AT123-AM123)</f>
        <v>0</v>
      </c>
      <c r="BJ123">
        <f>(AN123-AT123)/(AN123-AM123)</f>
        <v>0</v>
      </c>
      <c r="BK123">
        <f>(BG123*BE123/AS123)</f>
        <v>0</v>
      </c>
      <c r="BL123">
        <f>(1-BK123)</f>
        <v>0</v>
      </c>
      <c r="CU123">
        <f>$B$13*DS123+$C$13*DT123+$F$13*EE123*(1-EH123)</f>
        <v>0</v>
      </c>
      <c r="CV123">
        <f>CU123*CW123</f>
        <v>0</v>
      </c>
      <c r="CW123">
        <f>($B$13*$D$11+$C$13*$D$11+$F$13*((ER123+EJ123)/MAX(ER123+EJ123+ES123, 0.1)*$I$11+ES123/MAX(ER123+EJ123+ES123, 0.1)*$J$11))/($B$13+$C$13+$F$13)</f>
        <v>0</v>
      </c>
      <c r="CX123">
        <f>($B$13*$K$11+$C$13*$K$11+$F$13*((ER123+EJ123)/MAX(ER123+EJ123+ES123, 0.1)*$P$11+ES123/MAX(ER123+EJ123+ES123, 0.1)*$Q$11))/($B$13+$C$13+$F$13)</f>
        <v>0</v>
      </c>
      <c r="CY123">
        <v>4.6</v>
      </c>
      <c r="CZ123">
        <v>0.5</v>
      </c>
      <c r="DA123" t="s">
        <v>421</v>
      </c>
      <c r="DB123">
        <v>2</v>
      </c>
      <c r="DC123">
        <v>1761010210</v>
      </c>
      <c r="DD123">
        <v>420.7777083333334</v>
      </c>
      <c r="DE123">
        <v>420.0392916666667</v>
      </c>
      <c r="DF123">
        <v>23.79703333333333</v>
      </c>
      <c r="DG123">
        <v>23.43239166666666</v>
      </c>
      <c r="DH123">
        <v>420.9622083333334</v>
      </c>
      <c r="DI123">
        <v>23.6019625</v>
      </c>
      <c r="DJ123">
        <v>500.0055833333333</v>
      </c>
      <c r="DK123">
        <v>90.48121666666668</v>
      </c>
      <c r="DL123">
        <v>0.0356210375</v>
      </c>
      <c r="DM123">
        <v>30.31542083333333</v>
      </c>
      <c r="DN123">
        <v>29.93734166666667</v>
      </c>
      <c r="DO123">
        <v>999.9</v>
      </c>
      <c r="DP123">
        <v>0</v>
      </c>
      <c r="DQ123">
        <v>0</v>
      </c>
      <c r="DR123">
        <v>10000.9375</v>
      </c>
      <c r="DS123">
        <v>0</v>
      </c>
      <c r="DT123">
        <v>0.242856</v>
      </c>
      <c r="DU123">
        <v>0.7385989166666667</v>
      </c>
      <c r="DV123">
        <v>431.0350833333334</v>
      </c>
      <c r="DW123">
        <v>430.1179166666666</v>
      </c>
      <c r="DX123">
        <v>0.3646554708333333</v>
      </c>
      <c r="DY123">
        <v>420.0392916666667</v>
      </c>
      <c r="DZ123">
        <v>23.43239166666666</v>
      </c>
      <c r="EA123">
        <v>2.153185</v>
      </c>
      <c r="EB123">
        <v>2.120190833333333</v>
      </c>
      <c r="EC123">
        <v>18.61775833333333</v>
      </c>
      <c r="ED123">
        <v>18.37092083333333</v>
      </c>
      <c r="EE123">
        <v>0.00500078</v>
      </c>
      <c r="EF123">
        <v>0</v>
      </c>
      <c r="EG123">
        <v>0</v>
      </c>
      <c r="EH123">
        <v>0</v>
      </c>
      <c r="EI123">
        <v>595.3375</v>
      </c>
      <c r="EJ123">
        <v>0.00500078</v>
      </c>
      <c r="EK123">
        <v>-18.91666666666667</v>
      </c>
      <c r="EL123">
        <v>-0.325</v>
      </c>
      <c r="EM123">
        <v>35.07516666666667</v>
      </c>
      <c r="EN123">
        <v>38.52833333333334</v>
      </c>
      <c r="EO123">
        <v>36.91370833333333</v>
      </c>
      <c r="EP123">
        <v>38.65604166666667</v>
      </c>
      <c r="EQ123">
        <v>37.95279166666666</v>
      </c>
      <c r="ER123">
        <v>0</v>
      </c>
      <c r="ES123">
        <v>0</v>
      </c>
      <c r="ET123">
        <v>0</v>
      </c>
      <c r="EU123">
        <v>1761010216.9</v>
      </c>
      <c r="EV123">
        <v>0</v>
      </c>
      <c r="EW123">
        <v>595.3807692307693</v>
      </c>
      <c r="EX123">
        <v>-4.776068366619478</v>
      </c>
      <c r="EY123">
        <v>57.24786349051404</v>
      </c>
      <c r="EZ123">
        <v>-17.82692307692308</v>
      </c>
      <c r="FA123">
        <v>15</v>
      </c>
      <c r="FB123">
        <v>1761010126.5</v>
      </c>
      <c r="FC123" t="s">
        <v>615</v>
      </c>
      <c r="FD123">
        <v>1761010118</v>
      </c>
      <c r="FE123">
        <v>1761010126.5</v>
      </c>
      <c r="FF123">
        <v>4</v>
      </c>
      <c r="FG123">
        <v>-0.248</v>
      </c>
      <c r="FH123">
        <v>-0.003</v>
      </c>
      <c r="FI123">
        <v>-0.187</v>
      </c>
      <c r="FJ123">
        <v>0.187</v>
      </c>
      <c r="FK123">
        <v>420</v>
      </c>
      <c r="FL123">
        <v>23</v>
      </c>
      <c r="FM123">
        <v>0.43</v>
      </c>
      <c r="FN123">
        <v>0.05</v>
      </c>
      <c r="FO123">
        <v>0.6853698499999999</v>
      </c>
      <c r="FP123">
        <v>1.429685448405252</v>
      </c>
      <c r="FQ123">
        <v>0.1539117151947099</v>
      </c>
      <c r="FR123">
        <v>0</v>
      </c>
      <c r="FS123">
        <v>596.0205882352941</v>
      </c>
      <c r="FT123">
        <v>-20.77769287978104</v>
      </c>
      <c r="FU123">
        <v>6.037129207309038</v>
      </c>
      <c r="FV123">
        <v>0</v>
      </c>
      <c r="FW123">
        <v>0.2286015125</v>
      </c>
      <c r="FX123">
        <v>2.209968478424015</v>
      </c>
      <c r="FY123">
        <v>0.318071091519371</v>
      </c>
      <c r="FZ123">
        <v>0</v>
      </c>
      <c r="GA123">
        <v>0</v>
      </c>
      <c r="GB123">
        <v>3</v>
      </c>
      <c r="GC123" t="s">
        <v>423</v>
      </c>
      <c r="GD123">
        <v>3.10973</v>
      </c>
      <c r="GE123">
        <v>2.7276</v>
      </c>
      <c r="GF123">
        <v>0.088271</v>
      </c>
      <c r="GG123">
        <v>0.08812440000000001</v>
      </c>
      <c r="GH123">
        <v>0.106929</v>
      </c>
      <c r="GI123">
        <v>0.107936</v>
      </c>
      <c r="GJ123">
        <v>23919.7</v>
      </c>
      <c r="GK123">
        <v>21729.1</v>
      </c>
      <c r="GL123">
        <v>26794.6</v>
      </c>
      <c r="GM123">
        <v>24037.5</v>
      </c>
      <c r="GN123">
        <v>38236.4</v>
      </c>
      <c r="GO123">
        <v>31649.7</v>
      </c>
      <c r="GP123">
        <v>46767.2</v>
      </c>
      <c r="GQ123">
        <v>38021.3</v>
      </c>
      <c r="GR123">
        <v>1.88795</v>
      </c>
      <c r="GS123">
        <v>1.85837</v>
      </c>
      <c r="GT123">
        <v>0.129528</v>
      </c>
      <c r="GU123">
        <v>0</v>
      </c>
      <c r="GV123">
        <v>27.9313</v>
      </c>
      <c r="GW123">
        <v>999.9</v>
      </c>
      <c r="GX123">
        <v>58.3</v>
      </c>
      <c r="GY123">
        <v>30.5</v>
      </c>
      <c r="GZ123">
        <v>28.2496</v>
      </c>
      <c r="HA123">
        <v>61.37</v>
      </c>
      <c r="HB123">
        <v>21.3381</v>
      </c>
      <c r="HC123">
        <v>1</v>
      </c>
      <c r="HD123">
        <v>0.0654319</v>
      </c>
      <c r="HE123">
        <v>-3.69843</v>
      </c>
      <c r="HF123">
        <v>20.2984</v>
      </c>
      <c r="HG123">
        <v>5.22223</v>
      </c>
      <c r="HH123">
        <v>11.98</v>
      </c>
      <c r="HI123">
        <v>4.96565</v>
      </c>
      <c r="HJ123">
        <v>3.276</v>
      </c>
      <c r="HK123">
        <v>9999</v>
      </c>
      <c r="HL123">
        <v>9999</v>
      </c>
      <c r="HM123">
        <v>9999</v>
      </c>
      <c r="HN123">
        <v>999.9</v>
      </c>
      <c r="HO123">
        <v>1.86369</v>
      </c>
      <c r="HP123">
        <v>1.85974</v>
      </c>
      <c r="HQ123">
        <v>1.85805</v>
      </c>
      <c r="HR123">
        <v>1.85944</v>
      </c>
      <c r="HS123">
        <v>1.85959</v>
      </c>
      <c r="HT123">
        <v>1.85806</v>
      </c>
      <c r="HU123">
        <v>1.85715</v>
      </c>
      <c r="HV123">
        <v>1.85211</v>
      </c>
      <c r="HW123">
        <v>0</v>
      </c>
      <c r="HX123">
        <v>0</v>
      </c>
      <c r="HY123">
        <v>0</v>
      </c>
      <c r="HZ123">
        <v>0</v>
      </c>
      <c r="IA123" t="s">
        <v>424</v>
      </c>
      <c r="IB123" t="s">
        <v>425</v>
      </c>
      <c r="IC123" t="s">
        <v>426</v>
      </c>
      <c r="ID123" t="s">
        <v>426</v>
      </c>
      <c r="IE123" t="s">
        <v>426</v>
      </c>
      <c r="IF123" t="s">
        <v>426</v>
      </c>
      <c r="IG123">
        <v>0</v>
      </c>
      <c r="IH123">
        <v>100</v>
      </c>
      <c r="II123">
        <v>100</v>
      </c>
      <c r="IJ123">
        <v>-0.185</v>
      </c>
      <c r="IK123">
        <v>0.1897</v>
      </c>
      <c r="IL123">
        <v>-0.9728333905448761</v>
      </c>
      <c r="IM123">
        <v>0.001328113201692861</v>
      </c>
      <c r="IN123">
        <v>1.538283238170363E-06</v>
      </c>
      <c r="IO123">
        <v>-5.795655626708063E-10</v>
      </c>
      <c r="IP123">
        <v>-0.05896885829614162</v>
      </c>
      <c r="IQ123">
        <v>-0.004593102289677449</v>
      </c>
      <c r="IR123">
        <v>0.0008253994458280543</v>
      </c>
      <c r="IS123">
        <v>-7.403632370499484E-06</v>
      </c>
      <c r="IT123">
        <v>2</v>
      </c>
      <c r="IU123">
        <v>1985</v>
      </c>
      <c r="IV123">
        <v>1</v>
      </c>
      <c r="IW123">
        <v>27</v>
      </c>
      <c r="IX123">
        <v>1.7</v>
      </c>
      <c r="IY123">
        <v>1.5</v>
      </c>
      <c r="IZ123">
        <v>1.12915</v>
      </c>
      <c r="JA123">
        <v>2.58667</v>
      </c>
      <c r="JB123">
        <v>1.49658</v>
      </c>
      <c r="JC123">
        <v>2.34497</v>
      </c>
      <c r="JD123">
        <v>1.54907</v>
      </c>
      <c r="JE123">
        <v>2.3999</v>
      </c>
      <c r="JF123">
        <v>33.244</v>
      </c>
      <c r="JG123">
        <v>15.6906</v>
      </c>
      <c r="JH123">
        <v>18</v>
      </c>
      <c r="JI123">
        <v>483.747</v>
      </c>
      <c r="JJ123">
        <v>494.058</v>
      </c>
      <c r="JK123">
        <v>33.7115</v>
      </c>
      <c r="JL123">
        <v>28.0829</v>
      </c>
      <c r="JM123">
        <v>29.9989</v>
      </c>
      <c r="JN123">
        <v>28.396</v>
      </c>
      <c r="JO123">
        <v>28.3998</v>
      </c>
      <c r="JP123">
        <v>22.6954</v>
      </c>
      <c r="JQ123">
        <v>18.7533</v>
      </c>
      <c r="JR123">
        <v>64.2901</v>
      </c>
      <c r="JS123">
        <v>33.6828</v>
      </c>
      <c r="JT123">
        <v>420</v>
      </c>
      <c r="JU123">
        <v>24.1186</v>
      </c>
      <c r="JV123">
        <v>102.27</v>
      </c>
      <c r="JW123">
        <v>91.7012</v>
      </c>
    </row>
    <row r="124" spans="1:283">
      <c r="A124">
        <v>106</v>
      </c>
      <c r="B124">
        <v>1761010220</v>
      </c>
      <c r="C124">
        <v>554</v>
      </c>
      <c r="D124" t="s">
        <v>644</v>
      </c>
      <c r="E124" t="s">
        <v>645</v>
      </c>
      <c r="F124">
        <v>5</v>
      </c>
      <c r="G124" t="s">
        <v>614</v>
      </c>
      <c r="H124">
        <v>1761010212</v>
      </c>
      <c r="I124">
        <f>(J124)/1000</f>
        <v>0</v>
      </c>
      <c r="J124">
        <f>1000*DJ124*AH124*(DF124-DG124)/(100*CY124*(1000-AH124*DF124))</f>
        <v>0</v>
      </c>
      <c r="K124">
        <f>DJ124*AH124*(DE124-DD124*(1000-AH124*DG124)/(1000-AH124*DF124))/(100*CY124)</f>
        <v>0</v>
      </c>
      <c r="L124">
        <f>DD124 - IF(AH124&gt;1, K124*CY124*100.0/(AJ124), 0)</f>
        <v>0</v>
      </c>
      <c r="M124">
        <f>((S124-I124/2)*L124-K124)/(S124+I124/2)</f>
        <v>0</v>
      </c>
      <c r="N124">
        <f>M124*(DK124+DL124)/1000.0</f>
        <v>0</v>
      </c>
      <c r="O124">
        <f>(DD124 - IF(AH124&gt;1, K124*CY124*100.0/(AJ124), 0))*(DK124+DL124)/1000.0</f>
        <v>0</v>
      </c>
      <c r="P124">
        <f>2.0/((1/R124-1/Q124)+SIGN(R124)*SQRT((1/R124-1/Q124)*(1/R124-1/Q124) + 4*CZ124/((CZ124+1)*(CZ124+1))*(2*1/R124*1/Q124-1/Q124*1/Q124)))</f>
        <v>0</v>
      </c>
      <c r="Q124">
        <f>IF(LEFT(DA124,1)&lt;&gt;"0",IF(LEFT(DA124,1)="1",3.0,DB124),$D$5+$E$5*(DR124*DK124/($K$5*1000))+$F$5*(DR124*DK124/($K$5*1000))*MAX(MIN(CY124,$J$5),$I$5)*MAX(MIN(CY124,$J$5),$I$5)+$G$5*MAX(MIN(CY124,$J$5),$I$5)*(DR124*DK124/($K$5*1000))+$H$5*(DR124*DK124/($K$5*1000))*(DR124*DK124/($K$5*1000)))</f>
        <v>0</v>
      </c>
      <c r="R124">
        <f>I124*(1000-(1000*0.61365*exp(17.502*V124/(240.97+V124))/(DK124+DL124)+DF124)/2)/(1000*0.61365*exp(17.502*V124/(240.97+V124))/(DK124+DL124)-DF124)</f>
        <v>0</v>
      </c>
      <c r="S124">
        <f>1/((CZ124+1)/(P124/1.6)+1/(Q124/1.37)) + CZ124/((CZ124+1)/(P124/1.6) + CZ124/(Q124/1.37))</f>
        <v>0</v>
      </c>
      <c r="T124">
        <f>(CU124*CX124)</f>
        <v>0</v>
      </c>
      <c r="U124">
        <f>(DM124+(T124+2*0.95*5.67E-8*(((DM124+$B$9)+273)^4-(DM124+273)^4)-44100*I124)/(1.84*29.3*Q124+8*0.95*5.67E-8*(DM124+273)^3))</f>
        <v>0</v>
      </c>
      <c r="V124">
        <f>($C$9*DN124+$D$9*DO124+$E$9*U124)</f>
        <v>0</v>
      </c>
      <c r="W124">
        <f>0.61365*exp(17.502*V124/(240.97+V124))</f>
        <v>0</v>
      </c>
      <c r="X124">
        <f>(Y124/Z124*100)</f>
        <v>0</v>
      </c>
      <c r="Y124">
        <f>DF124*(DK124+DL124)/1000</f>
        <v>0</v>
      </c>
      <c r="Z124">
        <f>0.61365*exp(17.502*DM124/(240.97+DM124))</f>
        <v>0</v>
      </c>
      <c r="AA124">
        <f>(W124-DF124*(DK124+DL124)/1000)</f>
        <v>0</v>
      </c>
      <c r="AB124">
        <f>(-I124*44100)</f>
        <v>0</v>
      </c>
      <c r="AC124">
        <f>2*29.3*Q124*0.92*(DM124-V124)</f>
        <v>0</v>
      </c>
      <c r="AD124">
        <f>2*0.95*5.67E-8*(((DM124+$B$9)+273)^4-(V124+273)^4)</f>
        <v>0</v>
      </c>
      <c r="AE124">
        <f>T124+AD124+AB124+AC124</f>
        <v>0</v>
      </c>
      <c r="AF124">
        <v>0</v>
      </c>
      <c r="AG124">
        <v>0</v>
      </c>
      <c r="AH124">
        <f>IF(AF124*$H$15&gt;=AJ124,1.0,(AJ124/(AJ124-AF124*$H$15)))</f>
        <v>0</v>
      </c>
      <c r="AI124">
        <f>(AH124-1)*100</f>
        <v>0</v>
      </c>
      <c r="AJ124">
        <f>MAX(0,($B$15+$C$15*DR124)/(1+$D$15*DR124)*DK124/(DM124+273)*$E$15)</f>
        <v>0</v>
      </c>
      <c r="AK124" t="s">
        <v>420</v>
      </c>
      <c r="AL124" t="s">
        <v>420</v>
      </c>
      <c r="AM124">
        <v>0</v>
      </c>
      <c r="AN124">
        <v>0</v>
      </c>
      <c r="AO124">
        <f>1-AM124/AN124</f>
        <v>0</v>
      </c>
      <c r="AP124">
        <v>0</v>
      </c>
      <c r="AQ124" t="s">
        <v>420</v>
      </c>
      <c r="AR124" t="s">
        <v>420</v>
      </c>
      <c r="AS124">
        <v>0</v>
      </c>
      <c r="AT124">
        <v>0</v>
      </c>
      <c r="AU124">
        <f>1-AS124/AT124</f>
        <v>0</v>
      </c>
      <c r="AV124">
        <v>0.5</v>
      </c>
      <c r="AW124">
        <f>CV124</f>
        <v>0</v>
      </c>
      <c r="AX124">
        <f>K124</f>
        <v>0</v>
      </c>
      <c r="AY124">
        <f>AU124*AV124*AW124</f>
        <v>0</v>
      </c>
      <c r="AZ124">
        <f>(AX124-AP124)/AW124</f>
        <v>0</v>
      </c>
      <c r="BA124">
        <f>(AN124-AT124)/AT124</f>
        <v>0</v>
      </c>
      <c r="BB124">
        <f>AM124/(AO124+AM124/AT124)</f>
        <v>0</v>
      </c>
      <c r="BC124" t="s">
        <v>420</v>
      </c>
      <c r="BD124">
        <v>0</v>
      </c>
      <c r="BE124">
        <f>IF(BD124&lt;&gt;0, BD124, BB124)</f>
        <v>0</v>
      </c>
      <c r="BF124">
        <f>1-BE124/AT124</f>
        <v>0</v>
      </c>
      <c r="BG124">
        <f>(AT124-AS124)/(AT124-BE124)</f>
        <v>0</v>
      </c>
      <c r="BH124">
        <f>(AN124-AT124)/(AN124-BE124)</f>
        <v>0</v>
      </c>
      <c r="BI124">
        <f>(AT124-AS124)/(AT124-AM124)</f>
        <v>0</v>
      </c>
      <c r="BJ124">
        <f>(AN124-AT124)/(AN124-AM124)</f>
        <v>0</v>
      </c>
      <c r="BK124">
        <f>(BG124*BE124/AS124)</f>
        <v>0</v>
      </c>
      <c r="BL124">
        <f>(1-BK124)</f>
        <v>0</v>
      </c>
      <c r="CU124">
        <f>$B$13*DS124+$C$13*DT124+$F$13*EE124*(1-EH124)</f>
        <v>0</v>
      </c>
      <c r="CV124">
        <f>CU124*CW124</f>
        <v>0</v>
      </c>
      <c r="CW124">
        <f>($B$13*$D$11+$C$13*$D$11+$F$13*((ER124+EJ124)/MAX(ER124+EJ124+ES124, 0.1)*$I$11+ES124/MAX(ER124+EJ124+ES124, 0.1)*$J$11))/($B$13+$C$13+$F$13)</f>
        <v>0</v>
      </c>
      <c r="CX124">
        <f>($B$13*$K$11+$C$13*$K$11+$F$13*((ER124+EJ124)/MAX(ER124+EJ124+ES124, 0.1)*$P$11+ES124/MAX(ER124+EJ124+ES124, 0.1)*$Q$11))/($B$13+$C$13+$F$13)</f>
        <v>0</v>
      </c>
      <c r="CY124">
        <v>4.6</v>
      </c>
      <c r="CZ124">
        <v>0.5</v>
      </c>
      <c r="DA124" t="s">
        <v>421</v>
      </c>
      <c r="DB124">
        <v>2</v>
      </c>
      <c r="DC124">
        <v>1761010212</v>
      </c>
      <c r="DD124">
        <v>420.7657916666667</v>
      </c>
      <c r="DE124">
        <v>419.9727083333333</v>
      </c>
      <c r="DF124">
        <v>23.73712083333334</v>
      </c>
      <c r="DG124">
        <v>23.39474583333333</v>
      </c>
      <c r="DH124">
        <v>420.9503750000001</v>
      </c>
      <c r="DI124">
        <v>23.54333333333334</v>
      </c>
      <c r="DJ124">
        <v>499.995875</v>
      </c>
      <c r="DK124">
        <v>90.4815625</v>
      </c>
      <c r="DL124">
        <v>0.03564971666666666</v>
      </c>
      <c r="DM124">
        <v>30.34209166666666</v>
      </c>
      <c r="DN124">
        <v>29.96236666666667</v>
      </c>
      <c r="DO124">
        <v>999.9</v>
      </c>
      <c r="DP124">
        <v>0</v>
      </c>
      <c r="DQ124">
        <v>0</v>
      </c>
      <c r="DR124">
        <v>9997.967916666666</v>
      </c>
      <c r="DS124">
        <v>0</v>
      </c>
      <c r="DT124">
        <v>0.242856</v>
      </c>
      <c r="DU124">
        <v>0.7932558750000002</v>
      </c>
      <c r="DV124">
        <v>430.9964583333334</v>
      </c>
      <c r="DW124">
        <v>430.0331666666666</v>
      </c>
      <c r="DX124">
        <v>0.3423832041666667</v>
      </c>
      <c r="DY124">
        <v>419.9727083333333</v>
      </c>
      <c r="DZ124">
        <v>23.39474583333333</v>
      </c>
      <c r="EA124">
        <v>2.147771666666667</v>
      </c>
      <c r="EB124">
        <v>2.116792916666666</v>
      </c>
      <c r="EC124">
        <v>18.57759166666667</v>
      </c>
      <c r="ED124">
        <v>18.34569583333333</v>
      </c>
      <c r="EE124">
        <v>0.00500078</v>
      </c>
      <c r="EF124">
        <v>0</v>
      </c>
      <c r="EG124">
        <v>0</v>
      </c>
      <c r="EH124">
        <v>0</v>
      </c>
      <c r="EI124">
        <v>595.2791666666666</v>
      </c>
      <c r="EJ124">
        <v>0.00500078</v>
      </c>
      <c r="EK124">
        <v>-18.12083333333333</v>
      </c>
      <c r="EL124">
        <v>-0.2041666666666666</v>
      </c>
      <c r="EM124">
        <v>35.08820833333333</v>
      </c>
      <c r="EN124">
        <v>38.57520833333334</v>
      </c>
      <c r="EO124">
        <v>36.945</v>
      </c>
      <c r="EP124">
        <v>38.70291666666667</v>
      </c>
      <c r="EQ124">
        <v>37.92154166666666</v>
      </c>
      <c r="ER124">
        <v>0</v>
      </c>
      <c r="ES124">
        <v>0</v>
      </c>
      <c r="ET124">
        <v>0</v>
      </c>
      <c r="EU124">
        <v>1761010218.7</v>
      </c>
      <c r="EV124">
        <v>0</v>
      </c>
      <c r="EW124">
        <v>595.28</v>
      </c>
      <c r="EX124">
        <v>-5.661538646771954</v>
      </c>
      <c r="EY124">
        <v>59.52307730454667</v>
      </c>
      <c r="EZ124">
        <v>-17.812</v>
      </c>
      <c r="FA124">
        <v>15</v>
      </c>
      <c r="FB124">
        <v>1761010126.5</v>
      </c>
      <c r="FC124" t="s">
        <v>615</v>
      </c>
      <c r="FD124">
        <v>1761010118</v>
      </c>
      <c r="FE124">
        <v>1761010126.5</v>
      </c>
      <c r="FF124">
        <v>4</v>
      </c>
      <c r="FG124">
        <v>-0.248</v>
      </c>
      <c r="FH124">
        <v>-0.003</v>
      </c>
      <c r="FI124">
        <v>-0.187</v>
      </c>
      <c r="FJ124">
        <v>0.187</v>
      </c>
      <c r="FK124">
        <v>420</v>
      </c>
      <c r="FL124">
        <v>23</v>
      </c>
      <c r="FM124">
        <v>0.43</v>
      </c>
      <c r="FN124">
        <v>0.05</v>
      </c>
      <c r="FO124">
        <v>0.7310930975609755</v>
      </c>
      <c r="FP124">
        <v>1.64167687108014</v>
      </c>
      <c r="FQ124">
        <v>0.1729792257367291</v>
      </c>
      <c r="FR124">
        <v>0</v>
      </c>
      <c r="FS124">
        <v>595.9588235294119</v>
      </c>
      <c r="FT124">
        <v>-11.07410242290381</v>
      </c>
      <c r="FU124">
        <v>5.638424772047114</v>
      </c>
      <c r="FV124">
        <v>0</v>
      </c>
      <c r="FW124">
        <v>0.2568664131707317</v>
      </c>
      <c r="FX124">
        <v>0.3959012567247389</v>
      </c>
      <c r="FY124">
        <v>0.263718541490045</v>
      </c>
      <c r="FZ124">
        <v>0</v>
      </c>
      <c r="GA124">
        <v>0</v>
      </c>
      <c r="GB124">
        <v>3</v>
      </c>
      <c r="GC124" t="s">
        <v>423</v>
      </c>
      <c r="GD124">
        <v>3.10968</v>
      </c>
      <c r="GE124">
        <v>2.72728</v>
      </c>
      <c r="GF124">
        <v>0.0882597</v>
      </c>
      <c r="GG124">
        <v>0.08814329999999999</v>
      </c>
      <c r="GH124">
        <v>0.107026</v>
      </c>
      <c r="GI124">
        <v>0.108543</v>
      </c>
      <c r="GJ124">
        <v>23920.1</v>
      </c>
      <c r="GK124">
        <v>21728.9</v>
      </c>
      <c r="GL124">
        <v>26794.8</v>
      </c>
      <c r="GM124">
        <v>24037.7</v>
      </c>
      <c r="GN124">
        <v>38232.5</v>
      </c>
      <c r="GO124">
        <v>31628</v>
      </c>
      <c r="GP124">
        <v>46767.6</v>
      </c>
      <c r="GQ124">
        <v>38021.2</v>
      </c>
      <c r="GR124">
        <v>1.8877</v>
      </c>
      <c r="GS124">
        <v>1.8589</v>
      </c>
      <c r="GT124">
        <v>0.130255</v>
      </c>
      <c r="GU124">
        <v>0</v>
      </c>
      <c r="GV124">
        <v>27.9397</v>
      </c>
      <c r="GW124">
        <v>999.9</v>
      </c>
      <c r="GX124">
        <v>58.3</v>
      </c>
      <c r="GY124">
        <v>30.6</v>
      </c>
      <c r="GZ124">
        <v>28.4109</v>
      </c>
      <c r="HA124">
        <v>61.74</v>
      </c>
      <c r="HB124">
        <v>21.1899</v>
      </c>
      <c r="HC124">
        <v>1</v>
      </c>
      <c r="HD124">
        <v>0.0651347</v>
      </c>
      <c r="HE124">
        <v>-2.08028</v>
      </c>
      <c r="HF124">
        <v>20.2997</v>
      </c>
      <c r="HG124">
        <v>5.21879</v>
      </c>
      <c r="HH124">
        <v>11.98</v>
      </c>
      <c r="HI124">
        <v>4.96515</v>
      </c>
      <c r="HJ124">
        <v>3.27533</v>
      </c>
      <c r="HK124">
        <v>9999</v>
      </c>
      <c r="HL124">
        <v>9999</v>
      </c>
      <c r="HM124">
        <v>9999</v>
      </c>
      <c r="HN124">
        <v>999.9</v>
      </c>
      <c r="HO124">
        <v>1.86369</v>
      </c>
      <c r="HP124">
        <v>1.85974</v>
      </c>
      <c r="HQ124">
        <v>1.85806</v>
      </c>
      <c r="HR124">
        <v>1.85944</v>
      </c>
      <c r="HS124">
        <v>1.85959</v>
      </c>
      <c r="HT124">
        <v>1.85806</v>
      </c>
      <c r="HU124">
        <v>1.85715</v>
      </c>
      <c r="HV124">
        <v>1.85211</v>
      </c>
      <c r="HW124">
        <v>0</v>
      </c>
      <c r="HX124">
        <v>0</v>
      </c>
      <c r="HY124">
        <v>0</v>
      </c>
      <c r="HZ124">
        <v>0</v>
      </c>
      <c r="IA124" t="s">
        <v>424</v>
      </c>
      <c r="IB124" t="s">
        <v>425</v>
      </c>
      <c r="IC124" t="s">
        <v>426</v>
      </c>
      <c r="ID124" t="s">
        <v>426</v>
      </c>
      <c r="IE124" t="s">
        <v>426</v>
      </c>
      <c r="IF124" t="s">
        <v>426</v>
      </c>
      <c r="IG124">
        <v>0</v>
      </c>
      <c r="IH124">
        <v>100</v>
      </c>
      <c r="II124">
        <v>100</v>
      </c>
      <c r="IJ124">
        <v>-0.185</v>
      </c>
      <c r="IK124">
        <v>0.1904</v>
      </c>
      <c r="IL124">
        <v>-0.9728333905448761</v>
      </c>
      <c r="IM124">
        <v>0.001328113201692861</v>
      </c>
      <c r="IN124">
        <v>1.538283238170363E-06</v>
      </c>
      <c r="IO124">
        <v>-5.795655626708063E-10</v>
      </c>
      <c r="IP124">
        <v>-0.05896885829614162</v>
      </c>
      <c r="IQ124">
        <v>-0.004593102289677449</v>
      </c>
      <c r="IR124">
        <v>0.0008253994458280543</v>
      </c>
      <c r="IS124">
        <v>-7.403632370499484E-06</v>
      </c>
      <c r="IT124">
        <v>2</v>
      </c>
      <c r="IU124">
        <v>1985</v>
      </c>
      <c r="IV124">
        <v>1</v>
      </c>
      <c r="IW124">
        <v>27</v>
      </c>
      <c r="IX124">
        <v>1.7</v>
      </c>
      <c r="IY124">
        <v>1.6</v>
      </c>
      <c r="IZ124">
        <v>1.12915</v>
      </c>
      <c r="JA124">
        <v>2.58057</v>
      </c>
      <c r="JB124">
        <v>1.49658</v>
      </c>
      <c r="JC124">
        <v>2.34619</v>
      </c>
      <c r="JD124">
        <v>1.54907</v>
      </c>
      <c r="JE124">
        <v>2.47437</v>
      </c>
      <c r="JF124">
        <v>33.244</v>
      </c>
      <c r="JG124">
        <v>15.6906</v>
      </c>
      <c r="JH124">
        <v>18</v>
      </c>
      <c r="JI124">
        <v>483.58</v>
      </c>
      <c r="JJ124">
        <v>494.389</v>
      </c>
      <c r="JK124">
        <v>33.7088</v>
      </c>
      <c r="JL124">
        <v>28.0781</v>
      </c>
      <c r="JM124">
        <v>29.9991</v>
      </c>
      <c r="JN124">
        <v>28.3932</v>
      </c>
      <c r="JO124">
        <v>28.3979</v>
      </c>
      <c r="JP124">
        <v>22.6954</v>
      </c>
      <c r="JQ124">
        <v>18.4424</v>
      </c>
      <c r="JR124">
        <v>64.2901</v>
      </c>
      <c r="JS124">
        <v>32.3448</v>
      </c>
      <c r="JT124">
        <v>420</v>
      </c>
      <c r="JU124">
        <v>24.1289</v>
      </c>
      <c r="JV124">
        <v>102.271</v>
      </c>
      <c r="JW124">
        <v>91.70140000000001</v>
      </c>
    </row>
    <row r="125" spans="1:283">
      <c r="A125">
        <v>107</v>
      </c>
      <c r="B125">
        <v>1761010222</v>
      </c>
      <c r="C125">
        <v>556</v>
      </c>
      <c r="D125" t="s">
        <v>646</v>
      </c>
      <c r="E125" t="s">
        <v>647</v>
      </c>
      <c r="F125">
        <v>5</v>
      </c>
      <c r="G125" t="s">
        <v>614</v>
      </c>
      <c r="H125">
        <v>1761010214</v>
      </c>
      <c r="I125">
        <f>(J125)/1000</f>
        <v>0</v>
      </c>
      <c r="J125">
        <f>1000*DJ125*AH125*(DF125-DG125)/(100*CY125*(1000-AH125*DF125))</f>
        <v>0</v>
      </c>
      <c r="K125">
        <f>DJ125*AH125*(DE125-DD125*(1000-AH125*DG125)/(1000-AH125*DF125))/(100*CY125)</f>
        <v>0</v>
      </c>
      <c r="L125">
        <f>DD125 - IF(AH125&gt;1, K125*CY125*100.0/(AJ125), 0)</f>
        <v>0</v>
      </c>
      <c r="M125">
        <f>((S125-I125/2)*L125-K125)/(S125+I125/2)</f>
        <v>0</v>
      </c>
      <c r="N125">
        <f>M125*(DK125+DL125)/1000.0</f>
        <v>0</v>
      </c>
      <c r="O125">
        <f>(DD125 - IF(AH125&gt;1, K125*CY125*100.0/(AJ125), 0))*(DK125+DL125)/1000.0</f>
        <v>0</v>
      </c>
      <c r="P125">
        <f>2.0/((1/R125-1/Q125)+SIGN(R125)*SQRT((1/R125-1/Q125)*(1/R125-1/Q125) + 4*CZ125/((CZ125+1)*(CZ125+1))*(2*1/R125*1/Q125-1/Q125*1/Q125)))</f>
        <v>0</v>
      </c>
      <c r="Q125">
        <f>IF(LEFT(DA125,1)&lt;&gt;"0",IF(LEFT(DA125,1)="1",3.0,DB125),$D$5+$E$5*(DR125*DK125/($K$5*1000))+$F$5*(DR125*DK125/($K$5*1000))*MAX(MIN(CY125,$J$5),$I$5)*MAX(MIN(CY125,$J$5),$I$5)+$G$5*MAX(MIN(CY125,$J$5),$I$5)*(DR125*DK125/($K$5*1000))+$H$5*(DR125*DK125/($K$5*1000))*(DR125*DK125/($K$5*1000)))</f>
        <v>0</v>
      </c>
      <c r="R125">
        <f>I125*(1000-(1000*0.61365*exp(17.502*V125/(240.97+V125))/(DK125+DL125)+DF125)/2)/(1000*0.61365*exp(17.502*V125/(240.97+V125))/(DK125+DL125)-DF125)</f>
        <v>0</v>
      </c>
      <c r="S125">
        <f>1/((CZ125+1)/(P125/1.6)+1/(Q125/1.37)) + CZ125/((CZ125+1)/(P125/1.6) + CZ125/(Q125/1.37))</f>
        <v>0</v>
      </c>
      <c r="T125">
        <f>(CU125*CX125)</f>
        <v>0</v>
      </c>
      <c r="U125">
        <f>(DM125+(T125+2*0.95*5.67E-8*(((DM125+$B$9)+273)^4-(DM125+273)^4)-44100*I125)/(1.84*29.3*Q125+8*0.95*5.67E-8*(DM125+273)^3))</f>
        <v>0</v>
      </c>
      <c r="V125">
        <f>($C$9*DN125+$D$9*DO125+$E$9*U125)</f>
        <v>0</v>
      </c>
      <c r="W125">
        <f>0.61365*exp(17.502*V125/(240.97+V125))</f>
        <v>0</v>
      </c>
      <c r="X125">
        <f>(Y125/Z125*100)</f>
        <v>0</v>
      </c>
      <c r="Y125">
        <f>DF125*(DK125+DL125)/1000</f>
        <v>0</v>
      </c>
      <c r="Z125">
        <f>0.61365*exp(17.502*DM125/(240.97+DM125))</f>
        <v>0</v>
      </c>
      <c r="AA125">
        <f>(W125-DF125*(DK125+DL125)/1000)</f>
        <v>0</v>
      </c>
      <c r="AB125">
        <f>(-I125*44100)</f>
        <v>0</v>
      </c>
      <c r="AC125">
        <f>2*29.3*Q125*0.92*(DM125-V125)</f>
        <v>0</v>
      </c>
      <c r="AD125">
        <f>2*0.95*5.67E-8*(((DM125+$B$9)+273)^4-(V125+273)^4)</f>
        <v>0</v>
      </c>
      <c r="AE125">
        <f>T125+AD125+AB125+AC125</f>
        <v>0</v>
      </c>
      <c r="AF125">
        <v>0</v>
      </c>
      <c r="AG125">
        <v>0</v>
      </c>
      <c r="AH125">
        <f>IF(AF125*$H$15&gt;=AJ125,1.0,(AJ125/(AJ125-AF125*$H$15)))</f>
        <v>0</v>
      </c>
      <c r="AI125">
        <f>(AH125-1)*100</f>
        <v>0</v>
      </c>
      <c r="AJ125">
        <f>MAX(0,($B$15+$C$15*DR125)/(1+$D$15*DR125)*DK125/(DM125+273)*$E$15)</f>
        <v>0</v>
      </c>
      <c r="AK125" t="s">
        <v>420</v>
      </c>
      <c r="AL125" t="s">
        <v>420</v>
      </c>
      <c r="AM125">
        <v>0</v>
      </c>
      <c r="AN125">
        <v>0</v>
      </c>
      <c r="AO125">
        <f>1-AM125/AN125</f>
        <v>0</v>
      </c>
      <c r="AP125">
        <v>0</v>
      </c>
      <c r="AQ125" t="s">
        <v>420</v>
      </c>
      <c r="AR125" t="s">
        <v>420</v>
      </c>
      <c r="AS125">
        <v>0</v>
      </c>
      <c r="AT125">
        <v>0</v>
      </c>
      <c r="AU125">
        <f>1-AS125/AT125</f>
        <v>0</v>
      </c>
      <c r="AV125">
        <v>0.5</v>
      </c>
      <c r="AW125">
        <f>CV125</f>
        <v>0</v>
      </c>
      <c r="AX125">
        <f>K125</f>
        <v>0</v>
      </c>
      <c r="AY125">
        <f>AU125*AV125*AW125</f>
        <v>0</v>
      </c>
      <c r="AZ125">
        <f>(AX125-AP125)/AW125</f>
        <v>0</v>
      </c>
      <c r="BA125">
        <f>(AN125-AT125)/AT125</f>
        <v>0</v>
      </c>
      <c r="BB125">
        <f>AM125/(AO125+AM125/AT125)</f>
        <v>0</v>
      </c>
      <c r="BC125" t="s">
        <v>420</v>
      </c>
      <c r="BD125">
        <v>0</v>
      </c>
      <c r="BE125">
        <f>IF(BD125&lt;&gt;0, BD125, BB125)</f>
        <v>0</v>
      </c>
      <c r="BF125">
        <f>1-BE125/AT125</f>
        <v>0</v>
      </c>
      <c r="BG125">
        <f>(AT125-AS125)/(AT125-BE125)</f>
        <v>0</v>
      </c>
      <c r="BH125">
        <f>(AN125-AT125)/(AN125-BE125)</f>
        <v>0</v>
      </c>
      <c r="BI125">
        <f>(AT125-AS125)/(AT125-AM125)</f>
        <v>0</v>
      </c>
      <c r="BJ125">
        <f>(AN125-AT125)/(AN125-AM125)</f>
        <v>0</v>
      </c>
      <c r="BK125">
        <f>(BG125*BE125/AS125)</f>
        <v>0</v>
      </c>
      <c r="BL125">
        <f>(1-BK125)</f>
        <v>0</v>
      </c>
      <c r="CU125">
        <f>$B$13*DS125+$C$13*DT125+$F$13*EE125*(1-EH125)</f>
        <v>0</v>
      </c>
      <c r="CV125">
        <f>CU125*CW125</f>
        <v>0</v>
      </c>
      <c r="CW125">
        <f>($B$13*$D$11+$C$13*$D$11+$F$13*((ER125+EJ125)/MAX(ER125+EJ125+ES125, 0.1)*$I$11+ES125/MAX(ER125+EJ125+ES125, 0.1)*$J$11))/($B$13+$C$13+$F$13)</f>
        <v>0</v>
      </c>
      <c r="CX125">
        <f>($B$13*$K$11+$C$13*$K$11+$F$13*((ER125+EJ125)/MAX(ER125+EJ125+ES125, 0.1)*$P$11+ES125/MAX(ER125+EJ125+ES125, 0.1)*$Q$11))/($B$13+$C$13+$F$13)</f>
        <v>0</v>
      </c>
      <c r="CY125">
        <v>4.6</v>
      </c>
      <c r="CZ125">
        <v>0.5</v>
      </c>
      <c r="DA125" t="s">
        <v>421</v>
      </c>
      <c r="DB125">
        <v>2</v>
      </c>
      <c r="DC125">
        <v>1761010214</v>
      </c>
      <c r="DD125">
        <v>420.7379166666666</v>
      </c>
      <c r="DE125">
        <v>419.9152916666667</v>
      </c>
      <c r="DF125">
        <v>23.68572916666666</v>
      </c>
      <c r="DG125">
        <v>23.41245</v>
      </c>
      <c r="DH125">
        <v>420.9225833333333</v>
      </c>
      <c r="DI125">
        <v>23.49304166666667</v>
      </c>
      <c r="DJ125">
        <v>499.9851666666667</v>
      </c>
      <c r="DK125">
        <v>90.48204583333334</v>
      </c>
      <c r="DL125">
        <v>0.0356852625</v>
      </c>
      <c r="DM125">
        <v>30.36840833333333</v>
      </c>
      <c r="DN125">
        <v>29.98764166666666</v>
      </c>
      <c r="DO125">
        <v>999.9</v>
      </c>
      <c r="DP125">
        <v>0</v>
      </c>
      <c r="DQ125">
        <v>0</v>
      </c>
      <c r="DR125">
        <v>9997.001249999999</v>
      </c>
      <c r="DS125">
        <v>0</v>
      </c>
      <c r="DT125">
        <v>0.242856</v>
      </c>
      <c r="DU125">
        <v>0.8228299166666666</v>
      </c>
      <c r="DV125">
        <v>430.94525</v>
      </c>
      <c r="DW125">
        <v>429.9820833333333</v>
      </c>
      <c r="DX125">
        <v>0.2732843708333333</v>
      </c>
      <c r="DY125">
        <v>419.9152916666667</v>
      </c>
      <c r="DZ125">
        <v>23.41245</v>
      </c>
      <c r="EA125">
        <v>2.143132916666667</v>
      </c>
      <c r="EB125">
        <v>2.118405833333334</v>
      </c>
      <c r="EC125">
        <v>18.54318333333333</v>
      </c>
      <c r="ED125">
        <v>18.35768333333333</v>
      </c>
      <c r="EE125">
        <v>0.00500078</v>
      </c>
      <c r="EF125">
        <v>0</v>
      </c>
      <c r="EG125">
        <v>0</v>
      </c>
      <c r="EH125">
        <v>0</v>
      </c>
      <c r="EI125">
        <v>595.3791666666666</v>
      </c>
      <c r="EJ125">
        <v>0.00500078</v>
      </c>
      <c r="EK125">
        <v>-18.67916666666666</v>
      </c>
      <c r="EL125">
        <v>-0.3333333333333333</v>
      </c>
      <c r="EM125">
        <v>35.09608333333333</v>
      </c>
      <c r="EN125">
        <v>38.61691666666666</v>
      </c>
      <c r="EO125">
        <v>36.98929166666667</v>
      </c>
      <c r="EP125">
        <v>38.752375</v>
      </c>
      <c r="EQ125">
        <v>37.90858333333333</v>
      </c>
      <c r="ER125">
        <v>0</v>
      </c>
      <c r="ES125">
        <v>0</v>
      </c>
      <c r="ET125">
        <v>0</v>
      </c>
      <c r="EU125">
        <v>1761010221.1</v>
      </c>
      <c r="EV125">
        <v>0</v>
      </c>
      <c r="EW125">
        <v>594.76</v>
      </c>
      <c r="EX125">
        <v>1.823076721408474</v>
      </c>
      <c r="EY125">
        <v>3.353846329768025</v>
      </c>
      <c r="EZ125">
        <v>-16.884</v>
      </c>
      <c r="FA125">
        <v>15</v>
      </c>
      <c r="FB125">
        <v>1761010126.5</v>
      </c>
      <c r="FC125" t="s">
        <v>615</v>
      </c>
      <c r="FD125">
        <v>1761010118</v>
      </c>
      <c r="FE125">
        <v>1761010126.5</v>
      </c>
      <c r="FF125">
        <v>4</v>
      </c>
      <c r="FG125">
        <v>-0.248</v>
      </c>
      <c r="FH125">
        <v>-0.003</v>
      </c>
      <c r="FI125">
        <v>-0.187</v>
      </c>
      <c r="FJ125">
        <v>0.187</v>
      </c>
      <c r="FK125">
        <v>420</v>
      </c>
      <c r="FL125">
        <v>23</v>
      </c>
      <c r="FM125">
        <v>0.43</v>
      </c>
      <c r="FN125">
        <v>0.05</v>
      </c>
      <c r="FO125">
        <v>0.752906675</v>
      </c>
      <c r="FP125">
        <v>1.51673924577861</v>
      </c>
      <c r="FQ125">
        <v>0.166578941737752</v>
      </c>
      <c r="FR125">
        <v>0</v>
      </c>
      <c r="FS125">
        <v>595.7088235294117</v>
      </c>
      <c r="FT125">
        <v>-13.68525599636847</v>
      </c>
      <c r="FU125">
        <v>5.408727568479907</v>
      </c>
      <c r="FV125">
        <v>0</v>
      </c>
      <c r="FW125">
        <v>0.2697050735</v>
      </c>
      <c r="FX125">
        <v>-1.042765925178237</v>
      </c>
      <c r="FY125">
        <v>0.253682657011598</v>
      </c>
      <c r="FZ125">
        <v>0</v>
      </c>
      <c r="GA125">
        <v>0</v>
      </c>
      <c r="GB125">
        <v>3</v>
      </c>
      <c r="GC125" t="s">
        <v>423</v>
      </c>
      <c r="GD125">
        <v>3.10969</v>
      </c>
      <c r="GE125">
        <v>2.72702</v>
      </c>
      <c r="GF125">
        <v>0.088265</v>
      </c>
      <c r="GG125">
        <v>0.0881584</v>
      </c>
      <c r="GH125">
        <v>0.107227</v>
      </c>
      <c r="GI125">
        <v>0.109144</v>
      </c>
      <c r="GJ125">
        <v>23920.3</v>
      </c>
      <c r="GK125">
        <v>21728.5</v>
      </c>
      <c r="GL125">
        <v>26795.1</v>
      </c>
      <c r="GM125">
        <v>24037.6</v>
      </c>
      <c r="GN125">
        <v>38224</v>
      </c>
      <c r="GO125">
        <v>31606.4</v>
      </c>
      <c r="GP125">
        <v>46767.9</v>
      </c>
      <c r="GQ125">
        <v>38021.1</v>
      </c>
      <c r="GR125">
        <v>1.88768</v>
      </c>
      <c r="GS125">
        <v>1.85903</v>
      </c>
      <c r="GT125">
        <v>0.131071</v>
      </c>
      <c r="GU125">
        <v>0</v>
      </c>
      <c r="GV125">
        <v>27.9481</v>
      </c>
      <c r="GW125">
        <v>999.9</v>
      </c>
      <c r="GX125">
        <v>58.3</v>
      </c>
      <c r="GY125">
        <v>30.6</v>
      </c>
      <c r="GZ125">
        <v>28.4084</v>
      </c>
      <c r="HA125">
        <v>61.51</v>
      </c>
      <c r="HB125">
        <v>21.4463</v>
      </c>
      <c r="HC125">
        <v>1</v>
      </c>
      <c r="HD125">
        <v>0.0660264</v>
      </c>
      <c r="HE125">
        <v>0.582928</v>
      </c>
      <c r="HF125">
        <v>20.3089</v>
      </c>
      <c r="HG125">
        <v>5.21534</v>
      </c>
      <c r="HH125">
        <v>11.98</v>
      </c>
      <c r="HI125">
        <v>4.9645</v>
      </c>
      <c r="HJ125">
        <v>3.27465</v>
      </c>
      <c r="HK125">
        <v>9999</v>
      </c>
      <c r="HL125">
        <v>9999</v>
      </c>
      <c r="HM125">
        <v>9999</v>
      </c>
      <c r="HN125">
        <v>999.9</v>
      </c>
      <c r="HO125">
        <v>1.86369</v>
      </c>
      <c r="HP125">
        <v>1.85974</v>
      </c>
      <c r="HQ125">
        <v>1.85806</v>
      </c>
      <c r="HR125">
        <v>1.85944</v>
      </c>
      <c r="HS125">
        <v>1.85959</v>
      </c>
      <c r="HT125">
        <v>1.85806</v>
      </c>
      <c r="HU125">
        <v>1.85715</v>
      </c>
      <c r="HV125">
        <v>1.85211</v>
      </c>
      <c r="HW125">
        <v>0</v>
      </c>
      <c r="HX125">
        <v>0</v>
      </c>
      <c r="HY125">
        <v>0</v>
      </c>
      <c r="HZ125">
        <v>0</v>
      </c>
      <c r="IA125" t="s">
        <v>424</v>
      </c>
      <c r="IB125" t="s">
        <v>425</v>
      </c>
      <c r="IC125" t="s">
        <v>426</v>
      </c>
      <c r="ID125" t="s">
        <v>426</v>
      </c>
      <c r="IE125" t="s">
        <v>426</v>
      </c>
      <c r="IF125" t="s">
        <v>426</v>
      </c>
      <c r="IG125">
        <v>0</v>
      </c>
      <c r="IH125">
        <v>100</v>
      </c>
      <c r="II125">
        <v>100</v>
      </c>
      <c r="IJ125">
        <v>-0.185</v>
      </c>
      <c r="IK125">
        <v>0.1917</v>
      </c>
      <c r="IL125">
        <v>-0.9728333905448761</v>
      </c>
      <c r="IM125">
        <v>0.001328113201692861</v>
      </c>
      <c r="IN125">
        <v>1.538283238170363E-06</v>
      </c>
      <c r="IO125">
        <v>-5.795655626708063E-10</v>
      </c>
      <c r="IP125">
        <v>-0.05896885829614162</v>
      </c>
      <c r="IQ125">
        <v>-0.004593102289677449</v>
      </c>
      <c r="IR125">
        <v>0.0008253994458280543</v>
      </c>
      <c r="IS125">
        <v>-7.403632370499484E-06</v>
      </c>
      <c r="IT125">
        <v>2</v>
      </c>
      <c r="IU125">
        <v>1985</v>
      </c>
      <c r="IV125">
        <v>1</v>
      </c>
      <c r="IW125">
        <v>27</v>
      </c>
      <c r="IX125">
        <v>1.7</v>
      </c>
      <c r="IY125">
        <v>1.6</v>
      </c>
      <c r="IZ125">
        <v>1.12915</v>
      </c>
      <c r="JA125">
        <v>2.59766</v>
      </c>
      <c r="JB125">
        <v>1.49658</v>
      </c>
      <c r="JC125">
        <v>2.34497</v>
      </c>
      <c r="JD125">
        <v>1.54907</v>
      </c>
      <c r="JE125">
        <v>2.36328</v>
      </c>
      <c r="JF125">
        <v>33.244</v>
      </c>
      <c r="JG125">
        <v>15.6993</v>
      </c>
      <c r="JH125">
        <v>18</v>
      </c>
      <c r="JI125">
        <v>483.547</v>
      </c>
      <c r="JJ125">
        <v>494.456</v>
      </c>
      <c r="JK125">
        <v>33.418</v>
      </c>
      <c r="JL125">
        <v>28.0741</v>
      </c>
      <c r="JM125">
        <v>30.0001</v>
      </c>
      <c r="JN125">
        <v>28.3908</v>
      </c>
      <c r="JO125">
        <v>28.3961</v>
      </c>
      <c r="JP125">
        <v>22.7006</v>
      </c>
      <c r="JQ125">
        <v>18.4424</v>
      </c>
      <c r="JR125">
        <v>64.2901</v>
      </c>
      <c r="JS125">
        <v>32.3448</v>
      </c>
      <c r="JT125">
        <v>420</v>
      </c>
      <c r="JU125">
        <v>24.2284</v>
      </c>
      <c r="JV125">
        <v>102.272</v>
      </c>
      <c r="JW125">
        <v>91.7012</v>
      </c>
    </row>
    <row r="126" spans="1:283">
      <c r="A126">
        <v>108</v>
      </c>
      <c r="B126">
        <v>1761010224</v>
      </c>
      <c r="C126">
        <v>558</v>
      </c>
      <c r="D126" t="s">
        <v>648</v>
      </c>
      <c r="E126" t="s">
        <v>649</v>
      </c>
      <c r="F126">
        <v>5</v>
      </c>
      <c r="G126" t="s">
        <v>614</v>
      </c>
      <c r="H126">
        <v>1761010216</v>
      </c>
      <c r="I126">
        <f>(J126)/1000</f>
        <v>0</v>
      </c>
      <c r="J126">
        <f>1000*DJ126*AH126*(DF126-DG126)/(100*CY126*(1000-AH126*DF126))</f>
        <v>0</v>
      </c>
      <c r="K126">
        <f>DJ126*AH126*(DE126-DD126*(1000-AH126*DG126)/(1000-AH126*DF126))/(100*CY126)</f>
        <v>0</v>
      </c>
      <c r="L126">
        <f>DD126 - IF(AH126&gt;1, K126*CY126*100.0/(AJ126), 0)</f>
        <v>0</v>
      </c>
      <c r="M126">
        <f>((S126-I126/2)*L126-K126)/(S126+I126/2)</f>
        <v>0</v>
      </c>
      <c r="N126">
        <f>M126*(DK126+DL126)/1000.0</f>
        <v>0</v>
      </c>
      <c r="O126">
        <f>(DD126 - IF(AH126&gt;1, K126*CY126*100.0/(AJ126), 0))*(DK126+DL126)/1000.0</f>
        <v>0</v>
      </c>
      <c r="P126">
        <f>2.0/((1/R126-1/Q126)+SIGN(R126)*SQRT((1/R126-1/Q126)*(1/R126-1/Q126) + 4*CZ126/((CZ126+1)*(CZ126+1))*(2*1/R126*1/Q126-1/Q126*1/Q126)))</f>
        <v>0</v>
      </c>
      <c r="Q126">
        <f>IF(LEFT(DA126,1)&lt;&gt;"0",IF(LEFT(DA126,1)="1",3.0,DB126),$D$5+$E$5*(DR126*DK126/($K$5*1000))+$F$5*(DR126*DK126/($K$5*1000))*MAX(MIN(CY126,$J$5),$I$5)*MAX(MIN(CY126,$J$5),$I$5)+$G$5*MAX(MIN(CY126,$J$5),$I$5)*(DR126*DK126/($K$5*1000))+$H$5*(DR126*DK126/($K$5*1000))*(DR126*DK126/($K$5*1000)))</f>
        <v>0</v>
      </c>
      <c r="R126">
        <f>I126*(1000-(1000*0.61365*exp(17.502*V126/(240.97+V126))/(DK126+DL126)+DF126)/2)/(1000*0.61365*exp(17.502*V126/(240.97+V126))/(DK126+DL126)-DF126)</f>
        <v>0</v>
      </c>
      <c r="S126">
        <f>1/((CZ126+1)/(P126/1.6)+1/(Q126/1.37)) + CZ126/((CZ126+1)/(P126/1.6) + CZ126/(Q126/1.37))</f>
        <v>0</v>
      </c>
      <c r="T126">
        <f>(CU126*CX126)</f>
        <v>0</v>
      </c>
      <c r="U126">
        <f>(DM126+(T126+2*0.95*5.67E-8*(((DM126+$B$9)+273)^4-(DM126+273)^4)-44100*I126)/(1.84*29.3*Q126+8*0.95*5.67E-8*(DM126+273)^3))</f>
        <v>0</v>
      </c>
      <c r="V126">
        <f>($C$9*DN126+$D$9*DO126+$E$9*U126)</f>
        <v>0</v>
      </c>
      <c r="W126">
        <f>0.61365*exp(17.502*V126/(240.97+V126))</f>
        <v>0</v>
      </c>
      <c r="X126">
        <f>(Y126/Z126*100)</f>
        <v>0</v>
      </c>
      <c r="Y126">
        <f>DF126*(DK126+DL126)/1000</f>
        <v>0</v>
      </c>
      <c r="Z126">
        <f>0.61365*exp(17.502*DM126/(240.97+DM126))</f>
        <v>0</v>
      </c>
      <c r="AA126">
        <f>(W126-DF126*(DK126+DL126)/1000)</f>
        <v>0</v>
      </c>
      <c r="AB126">
        <f>(-I126*44100)</f>
        <v>0</v>
      </c>
      <c r="AC126">
        <f>2*29.3*Q126*0.92*(DM126-V126)</f>
        <v>0</v>
      </c>
      <c r="AD126">
        <f>2*0.95*5.67E-8*(((DM126+$B$9)+273)^4-(V126+273)^4)</f>
        <v>0</v>
      </c>
      <c r="AE126">
        <f>T126+AD126+AB126+AC126</f>
        <v>0</v>
      </c>
      <c r="AF126">
        <v>0</v>
      </c>
      <c r="AG126">
        <v>0</v>
      </c>
      <c r="AH126">
        <f>IF(AF126*$H$15&gt;=AJ126,1.0,(AJ126/(AJ126-AF126*$H$15)))</f>
        <v>0</v>
      </c>
      <c r="AI126">
        <f>(AH126-1)*100</f>
        <v>0</v>
      </c>
      <c r="AJ126">
        <f>MAX(0,($B$15+$C$15*DR126)/(1+$D$15*DR126)*DK126/(DM126+273)*$E$15)</f>
        <v>0</v>
      </c>
      <c r="AK126" t="s">
        <v>420</v>
      </c>
      <c r="AL126" t="s">
        <v>420</v>
      </c>
      <c r="AM126">
        <v>0</v>
      </c>
      <c r="AN126">
        <v>0</v>
      </c>
      <c r="AO126">
        <f>1-AM126/AN126</f>
        <v>0</v>
      </c>
      <c r="AP126">
        <v>0</v>
      </c>
      <c r="AQ126" t="s">
        <v>420</v>
      </c>
      <c r="AR126" t="s">
        <v>420</v>
      </c>
      <c r="AS126">
        <v>0</v>
      </c>
      <c r="AT126">
        <v>0</v>
      </c>
      <c r="AU126">
        <f>1-AS126/AT126</f>
        <v>0</v>
      </c>
      <c r="AV126">
        <v>0.5</v>
      </c>
      <c r="AW126">
        <f>CV126</f>
        <v>0</v>
      </c>
      <c r="AX126">
        <f>K126</f>
        <v>0</v>
      </c>
      <c r="AY126">
        <f>AU126*AV126*AW126</f>
        <v>0</v>
      </c>
      <c r="AZ126">
        <f>(AX126-AP126)/AW126</f>
        <v>0</v>
      </c>
      <c r="BA126">
        <f>(AN126-AT126)/AT126</f>
        <v>0</v>
      </c>
      <c r="BB126">
        <f>AM126/(AO126+AM126/AT126)</f>
        <v>0</v>
      </c>
      <c r="BC126" t="s">
        <v>420</v>
      </c>
      <c r="BD126">
        <v>0</v>
      </c>
      <c r="BE126">
        <f>IF(BD126&lt;&gt;0, BD126, BB126)</f>
        <v>0</v>
      </c>
      <c r="BF126">
        <f>1-BE126/AT126</f>
        <v>0</v>
      </c>
      <c r="BG126">
        <f>(AT126-AS126)/(AT126-BE126)</f>
        <v>0</v>
      </c>
      <c r="BH126">
        <f>(AN126-AT126)/(AN126-BE126)</f>
        <v>0</v>
      </c>
      <c r="BI126">
        <f>(AT126-AS126)/(AT126-AM126)</f>
        <v>0</v>
      </c>
      <c r="BJ126">
        <f>(AN126-AT126)/(AN126-AM126)</f>
        <v>0</v>
      </c>
      <c r="BK126">
        <f>(BG126*BE126/AS126)</f>
        <v>0</v>
      </c>
      <c r="BL126">
        <f>(1-BK126)</f>
        <v>0</v>
      </c>
      <c r="CU126">
        <f>$B$13*DS126+$C$13*DT126+$F$13*EE126*(1-EH126)</f>
        <v>0</v>
      </c>
      <c r="CV126">
        <f>CU126*CW126</f>
        <v>0</v>
      </c>
      <c r="CW126">
        <f>($B$13*$D$11+$C$13*$D$11+$F$13*((ER126+EJ126)/MAX(ER126+EJ126+ES126, 0.1)*$I$11+ES126/MAX(ER126+EJ126+ES126, 0.1)*$J$11))/($B$13+$C$13+$F$13)</f>
        <v>0</v>
      </c>
      <c r="CX126">
        <f>($B$13*$K$11+$C$13*$K$11+$F$13*((ER126+EJ126)/MAX(ER126+EJ126+ES126, 0.1)*$P$11+ES126/MAX(ER126+EJ126+ES126, 0.1)*$Q$11))/($B$13+$C$13+$F$13)</f>
        <v>0</v>
      </c>
      <c r="CY126">
        <v>4.6</v>
      </c>
      <c r="CZ126">
        <v>0.5</v>
      </c>
      <c r="DA126" t="s">
        <v>421</v>
      </c>
      <c r="DB126">
        <v>2</v>
      </c>
      <c r="DC126">
        <v>1761010216</v>
      </c>
      <c r="DD126">
        <v>420.7024583333334</v>
      </c>
      <c r="DE126">
        <v>419.8664583333334</v>
      </c>
      <c r="DF126">
        <v>23.651975</v>
      </c>
      <c r="DG126">
        <v>23.48293333333334</v>
      </c>
      <c r="DH126">
        <v>420.8872083333333</v>
      </c>
      <c r="DI126">
        <v>23.46001666666667</v>
      </c>
      <c r="DJ126">
        <v>500.0012083333334</v>
      </c>
      <c r="DK126">
        <v>90.48268333333333</v>
      </c>
      <c r="DL126">
        <v>0.03567933333333333</v>
      </c>
      <c r="DM126">
        <v>30.393925</v>
      </c>
      <c r="DN126">
        <v>30.01229166666667</v>
      </c>
      <c r="DO126">
        <v>999.9</v>
      </c>
      <c r="DP126">
        <v>0</v>
      </c>
      <c r="DQ126">
        <v>0</v>
      </c>
      <c r="DR126">
        <v>9997.000416666668</v>
      </c>
      <c r="DS126">
        <v>0</v>
      </c>
      <c r="DT126">
        <v>0.242856</v>
      </c>
      <c r="DU126">
        <v>0.8362284166666667</v>
      </c>
      <c r="DV126">
        <v>430.8940833333334</v>
      </c>
      <c r="DW126">
        <v>429.9630833333333</v>
      </c>
      <c r="DX126">
        <v>0.1690457041666666</v>
      </c>
      <c r="DY126">
        <v>419.8664583333334</v>
      </c>
      <c r="DZ126">
        <v>23.48293333333334</v>
      </c>
      <c r="EA126">
        <v>2.140094583333333</v>
      </c>
      <c r="EB126">
        <v>2.12479875</v>
      </c>
      <c r="EC126">
        <v>18.52065833333333</v>
      </c>
      <c r="ED126">
        <v>18.40525833333333</v>
      </c>
      <c r="EE126">
        <v>0.00500078</v>
      </c>
      <c r="EF126">
        <v>0</v>
      </c>
      <c r="EG126">
        <v>0</v>
      </c>
      <c r="EH126">
        <v>0</v>
      </c>
      <c r="EI126">
        <v>594.1708333333332</v>
      </c>
      <c r="EJ126">
        <v>0.00500078</v>
      </c>
      <c r="EK126">
        <v>-17.2375</v>
      </c>
      <c r="EL126">
        <v>0.05833333333333333</v>
      </c>
      <c r="EM126">
        <v>35.11170833333333</v>
      </c>
      <c r="EN126">
        <v>38.66120833333333</v>
      </c>
      <c r="EO126">
        <v>37.023125</v>
      </c>
      <c r="EP126">
        <v>38.80183333333333</v>
      </c>
      <c r="EQ126">
        <v>37.95283333333333</v>
      </c>
      <c r="ER126">
        <v>0</v>
      </c>
      <c r="ES126">
        <v>0</v>
      </c>
      <c r="ET126">
        <v>0</v>
      </c>
      <c r="EU126">
        <v>1761010222.9</v>
      </c>
      <c r="EV126">
        <v>0</v>
      </c>
      <c r="EW126">
        <v>593.5038461538462</v>
      </c>
      <c r="EX126">
        <v>-7.668376326533814</v>
      </c>
      <c r="EY126">
        <v>-10.99829057881161</v>
      </c>
      <c r="EZ126">
        <v>-15.84230769230769</v>
      </c>
      <c r="FA126">
        <v>15</v>
      </c>
      <c r="FB126">
        <v>1761010126.5</v>
      </c>
      <c r="FC126" t="s">
        <v>615</v>
      </c>
      <c r="FD126">
        <v>1761010118</v>
      </c>
      <c r="FE126">
        <v>1761010126.5</v>
      </c>
      <c r="FF126">
        <v>4</v>
      </c>
      <c r="FG126">
        <v>-0.248</v>
      </c>
      <c r="FH126">
        <v>-0.003</v>
      </c>
      <c r="FI126">
        <v>-0.187</v>
      </c>
      <c r="FJ126">
        <v>0.187</v>
      </c>
      <c r="FK126">
        <v>420</v>
      </c>
      <c r="FL126">
        <v>23</v>
      </c>
      <c r="FM126">
        <v>0.43</v>
      </c>
      <c r="FN126">
        <v>0.05</v>
      </c>
      <c r="FO126">
        <v>0.7808055121951218</v>
      </c>
      <c r="FP126">
        <v>1.029927554006969</v>
      </c>
      <c r="FQ126">
        <v>0.1442996535531771</v>
      </c>
      <c r="FR126">
        <v>0</v>
      </c>
      <c r="FS126">
        <v>594.4970588235293</v>
      </c>
      <c r="FT126">
        <v>-12.17265097811711</v>
      </c>
      <c r="FU126">
        <v>5.485139565714191</v>
      </c>
      <c r="FV126">
        <v>0</v>
      </c>
      <c r="FW126">
        <v>0.2252508424390244</v>
      </c>
      <c r="FX126">
        <v>-2.51679664891986</v>
      </c>
      <c r="FY126">
        <v>0.3055870174525369</v>
      </c>
      <c r="FZ126">
        <v>0</v>
      </c>
      <c r="GA126">
        <v>0</v>
      </c>
      <c r="GB126">
        <v>3</v>
      </c>
      <c r="GC126" t="s">
        <v>423</v>
      </c>
      <c r="GD126">
        <v>3.10992</v>
      </c>
      <c r="GE126">
        <v>2.72716</v>
      </c>
      <c r="GF126">
        <v>0.0882627</v>
      </c>
      <c r="GG126">
        <v>0.08815149999999999</v>
      </c>
      <c r="GH126">
        <v>0.107499</v>
      </c>
      <c r="GI126">
        <v>0.109661</v>
      </c>
      <c r="GJ126">
        <v>23920.4</v>
      </c>
      <c r="GK126">
        <v>21728.7</v>
      </c>
      <c r="GL126">
        <v>26795.1</v>
      </c>
      <c r="GM126">
        <v>24037.6</v>
      </c>
      <c r="GN126">
        <v>38212.4</v>
      </c>
      <c r="GO126">
        <v>31587.8</v>
      </c>
      <c r="GP126">
        <v>46768.1</v>
      </c>
      <c r="GQ126">
        <v>38021</v>
      </c>
      <c r="GR126">
        <v>1.88765</v>
      </c>
      <c r="GS126">
        <v>1.8589</v>
      </c>
      <c r="GT126">
        <v>0.131868</v>
      </c>
      <c r="GU126">
        <v>0</v>
      </c>
      <c r="GV126">
        <v>27.9576</v>
      </c>
      <c r="GW126">
        <v>999.9</v>
      </c>
      <c r="GX126">
        <v>58.3</v>
      </c>
      <c r="GY126">
        <v>30.6</v>
      </c>
      <c r="GZ126">
        <v>28.4073</v>
      </c>
      <c r="HA126">
        <v>61.64</v>
      </c>
      <c r="HB126">
        <v>21.1098</v>
      </c>
      <c r="HC126">
        <v>1</v>
      </c>
      <c r="HD126">
        <v>0.0662957</v>
      </c>
      <c r="HE126">
        <v>0.855144</v>
      </c>
      <c r="HF126">
        <v>20.3271</v>
      </c>
      <c r="HG126">
        <v>5.21819</v>
      </c>
      <c r="HH126">
        <v>11.98</v>
      </c>
      <c r="HI126">
        <v>4.9648</v>
      </c>
      <c r="HJ126">
        <v>3.27525</v>
      </c>
      <c r="HK126">
        <v>9999</v>
      </c>
      <c r="HL126">
        <v>9999</v>
      </c>
      <c r="HM126">
        <v>9999</v>
      </c>
      <c r="HN126">
        <v>999.9</v>
      </c>
      <c r="HO126">
        <v>1.86371</v>
      </c>
      <c r="HP126">
        <v>1.85975</v>
      </c>
      <c r="HQ126">
        <v>1.85806</v>
      </c>
      <c r="HR126">
        <v>1.85944</v>
      </c>
      <c r="HS126">
        <v>1.85959</v>
      </c>
      <c r="HT126">
        <v>1.85806</v>
      </c>
      <c r="HU126">
        <v>1.85715</v>
      </c>
      <c r="HV126">
        <v>1.85211</v>
      </c>
      <c r="HW126">
        <v>0</v>
      </c>
      <c r="HX126">
        <v>0</v>
      </c>
      <c r="HY126">
        <v>0</v>
      </c>
      <c r="HZ126">
        <v>0</v>
      </c>
      <c r="IA126" t="s">
        <v>424</v>
      </c>
      <c r="IB126" t="s">
        <v>425</v>
      </c>
      <c r="IC126" t="s">
        <v>426</v>
      </c>
      <c r="ID126" t="s">
        <v>426</v>
      </c>
      <c r="IE126" t="s">
        <v>426</v>
      </c>
      <c r="IF126" t="s">
        <v>426</v>
      </c>
      <c r="IG126">
        <v>0</v>
      </c>
      <c r="IH126">
        <v>100</v>
      </c>
      <c r="II126">
        <v>100</v>
      </c>
      <c r="IJ126">
        <v>-0.185</v>
      </c>
      <c r="IK126">
        <v>0.1936</v>
      </c>
      <c r="IL126">
        <v>-0.9728333905448761</v>
      </c>
      <c r="IM126">
        <v>0.001328113201692861</v>
      </c>
      <c r="IN126">
        <v>1.538283238170363E-06</v>
      </c>
      <c r="IO126">
        <v>-5.795655626708063E-10</v>
      </c>
      <c r="IP126">
        <v>-0.05896885829614162</v>
      </c>
      <c r="IQ126">
        <v>-0.004593102289677449</v>
      </c>
      <c r="IR126">
        <v>0.0008253994458280543</v>
      </c>
      <c r="IS126">
        <v>-7.403632370499484E-06</v>
      </c>
      <c r="IT126">
        <v>2</v>
      </c>
      <c r="IU126">
        <v>1985</v>
      </c>
      <c r="IV126">
        <v>1</v>
      </c>
      <c r="IW126">
        <v>27</v>
      </c>
      <c r="IX126">
        <v>1.8</v>
      </c>
      <c r="IY126">
        <v>1.6</v>
      </c>
      <c r="IZ126">
        <v>1.12915</v>
      </c>
      <c r="JA126">
        <v>2.58545</v>
      </c>
      <c r="JB126">
        <v>1.49658</v>
      </c>
      <c r="JC126">
        <v>2.34497</v>
      </c>
      <c r="JD126">
        <v>1.54907</v>
      </c>
      <c r="JE126">
        <v>2.46826</v>
      </c>
      <c r="JF126">
        <v>33.2216</v>
      </c>
      <c r="JG126">
        <v>15.7256</v>
      </c>
      <c r="JH126">
        <v>18</v>
      </c>
      <c r="JI126">
        <v>483.509</v>
      </c>
      <c r="JJ126">
        <v>494.358</v>
      </c>
      <c r="JK126">
        <v>32.8536</v>
      </c>
      <c r="JL126">
        <v>28.0705</v>
      </c>
      <c r="JM126">
        <v>30.0003</v>
      </c>
      <c r="JN126">
        <v>28.3878</v>
      </c>
      <c r="JO126">
        <v>28.3943</v>
      </c>
      <c r="JP126">
        <v>22.705</v>
      </c>
      <c r="JQ126">
        <v>18.4424</v>
      </c>
      <c r="JR126">
        <v>64.2901</v>
      </c>
      <c r="JS126">
        <v>32.2626</v>
      </c>
      <c r="JT126">
        <v>420</v>
      </c>
      <c r="JU126">
        <v>24.2122</v>
      </c>
      <c r="JV126">
        <v>102.272</v>
      </c>
      <c r="JW126">
        <v>91.70099999999999</v>
      </c>
    </row>
    <row r="127" spans="1:283">
      <c r="A127">
        <v>109</v>
      </c>
      <c r="B127">
        <v>1761010226</v>
      </c>
      <c r="C127">
        <v>560</v>
      </c>
      <c r="D127" t="s">
        <v>650</v>
      </c>
      <c r="E127" t="s">
        <v>651</v>
      </c>
      <c r="F127">
        <v>5</v>
      </c>
      <c r="G127" t="s">
        <v>614</v>
      </c>
      <c r="H127">
        <v>1761010218</v>
      </c>
      <c r="I127">
        <f>(J127)/1000</f>
        <v>0</v>
      </c>
      <c r="J127">
        <f>1000*DJ127*AH127*(DF127-DG127)/(100*CY127*(1000-AH127*DF127))</f>
        <v>0</v>
      </c>
      <c r="K127">
        <f>DJ127*AH127*(DE127-DD127*(1000-AH127*DG127)/(1000-AH127*DF127))/(100*CY127)</f>
        <v>0</v>
      </c>
      <c r="L127">
        <f>DD127 - IF(AH127&gt;1, K127*CY127*100.0/(AJ127), 0)</f>
        <v>0</v>
      </c>
      <c r="M127">
        <f>((S127-I127/2)*L127-K127)/(S127+I127/2)</f>
        <v>0</v>
      </c>
      <c r="N127">
        <f>M127*(DK127+DL127)/1000.0</f>
        <v>0</v>
      </c>
      <c r="O127">
        <f>(DD127 - IF(AH127&gt;1, K127*CY127*100.0/(AJ127), 0))*(DK127+DL127)/1000.0</f>
        <v>0</v>
      </c>
      <c r="P127">
        <f>2.0/((1/R127-1/Q127)+SIGN(R127)*SQRT((1/R127-1/Q127)*(1/R127-1/Q127) + 4*CZ127/((CZ127+1)*(CZ127+1))*(2*1/R127*1/Q127-1/Q127*1/Q127)))</f>
        <v>0</v>
      </c>
      <c r="Q127">
        <f>IF(LEFT(DA127,1)&lt;&gt;"0",IF(LEFT(DA127,1)="1",3.0,DB127),$D$5+$E$5*(DR127*DK127/($K$5*1000))+$F$5*(DR127*DK127/($K$5*1000))*MAX(MIN(CY127,$J$5),$I$5)*MAX(MIN(CY127,$J$5),$I$5)+$G$5*MAX(MIN(CY127,$J$5),$I$5)*(DR127*DK127/($K$5*1000))+$H$5*(DR127*DK127/($K$5*1000))*(DR127*DK127/($K$5*1000)))</f>
        <v>0</v>
      </c>
      <c r="R127">
        <f>I127*(1000-(1000*0.61365*exp(17.502*V127/(240.97+V127))/(DK127+DL127)+DF127)/2)/(1000*0.61365*exp(17.502*V127/(240.97+V127))/(DK127+DL127)-DF127)</f>
        <v>0</v>
      </c>
      <c r="S127">
        <f>1/((CZ127+1)/(P127/1.6)+1/(Q127/1.37)) + CZ127/((CZ127+1)/(P127/1.6) + CZ127/(Q127/1.37))</f>
        <v>0</v>
      </c>
      <c r="T127">
        <f>(CU127*CX127)</f>
        <v>0</v>
      </c>
      <c r="U127">
        <f>(DM127+(T127+2*0.95*5.67E-8*(((DM127+$B$9)+273)^4-(DM127+273)^4)-44100*I127)/(1.84*29.3*Q127+8*0.95*5.67E-8*(DM127+273)^3))</f>
        <v>0</v>
      </c>
      <c r="V127">
        <f>($C$9*DN127+$D$9*DO127+$E$9*U127)</f>
        <v>0</v>
      </c>
      <c r="W127">
        <f>0.61365*exp(17.502*V127/(240.97+V127))</f>
        <v>0</v>
      </c>
      <c r="X127">
        <f>(Y127/Z127*100)</f>
        <v>0</v>
      </c>
      <c r="Y127">
        <f>DF127*(DK127+DL127)/1000</f>
        <v>0</v>
      </c>
      <c r="Z127">
        <f>0.61365*exp(17.502*DM127/(240.97+DM127))</f>
        <v>0</v>
      </c>
      <c r="AA127">
        <f>(W127-DF127*(DK127+DL127)/1000)</f>
        <v>0</v>
      </c>
      <c r="AB127">
        <f>(-I127*44100)</f>
        <v>0</v>
      </c>
      <c r="AC127">
        <f>2*29.3*Q127*0.92*(DM127-V127)</f>
        <v>0</v>
      </c>
      <c r="AD127">
        <f>2*0.95*5.67E-8*(((DM127+$B$9)+273)^4-(V127+273)^4)</f>
        <v>0</v>
      </c>
      <c r="AE127">
        <f>T127+AD127+AB127+AC127</f>
        <v>0</v>
      </c>
      <c r="AF127">
        <v>0</v>
      </c>
      <c r="AG127">
        <v>0</v>
      </c>
      <c r="AH127">
        <f>IF(AF127*$H$15&gt;=AJ127,1.0,(AJ127/(AJ127-AF127*$H$15)))</f>
        <v>0</v>
      </c>
      <c r="AI127">
        <f>(AH127-1)*100</f>
        <v>0</v>
      </c>
      <c r="AJ127">
        <f>MAX(0,($B$15+$C$15*DR127)/(1+$D$15*DR127)*DK127/(DM127+273)*$E$15)</f>
        <v>0</v>
      </c>
      <c r="AK127" t="s">
        <v>420</v>
      </c>
      <c r="AL127" t="s">
        <v>420</v>
      </c>
      <c r="AM127">
        <v>0</v>
      </c>
      <c r="AN127">
        <v>0</v>
      </c>
      <c r="AO127">
        <f>1-AM127/AN127</f>
        <v>0</v>
      </c>
      <c r="AP127">
        <v>0</v>
      </c>
      <c r="AQ127" t="s">
        <v>420</v>
      </c>
      <c r="AR127" t="s">
        <v>420</v>
      </c>
      <c r="AS127">
        <v>0</v>
      </c>
      <c r="AT127">
        <v>0</v>
      </c>
      <c r="AU127">
        <f>1-AS127/AT127</f>
        <v>0</v>
      </c>
      <c r="AV127">
        <v>0.5</v>
      </c>
      <c r="AW127">
        <f>CV127</f>
        <v>0</v>
      </c>
      <c r="AX127">
        <f>K127</f>
        <v>0</v>
      </c>
      <c r="AY127">
        <f>AU127*AV127*AW127</f>
        <v>0</v>
      </c>
      <c r="AZ127">
        <f>(AX127-AP127)/AW127</f>
        <v>0</v>
      </c>
      <c r="BA127">
        <f>(AN127-AT127)/AT127</f>
        <v>0</v>
      </c>
      <c r="BB127">
        <f>AM127/(AO127+AM127/AT127)</f>
        <v>0</v>
      </c>
      <c r="BC127" t="s">
        <v>420</v>
      </c>
      <c r="BD127">
        <v>0</v>
      </c>
      <c r="BE127">
        <f>IF(BD127&lt;&gt;0, BD127, BB127)</f>
        <v>0</v>
      </c>
      <c r="BF127">
        <f>1-BE127/AT127</f>
        <v>0</v>
      </c>
      <c r="BG127">
        <f>(AT127-AS127)/(AT127-BE127)</f>
        <v>0</v>
      </c>
      <c r="BH127">
        <f>(AN127-AT127)/(AN127-BE127)</f>
        <v>0</v>
      </c>
      <c r="BI127">
        <f>(AT127-AS127)/(AT127-AM127)</f>
        <v>0</v>
      </c>
      <c r="BJ127">
        <f>(AN127-AT127)/(AN127-AM127)</f>
        <v>0</v>
      </c>
      <c r="BK127">
        <f>(BG127*BE127/AS127)</f>
        <v>0</v>
      </c>
      <c r="BL127">
        <f>(1-BK127)</f>
        <v>0</v>
      </c>
      <c r="CU127">
        <f>$B$13*DS127+$C$13*DT127+$F$13*EE127*(1-EH127)</f>
        <v>0</v>
      </c>
      <c r="CV127">
        <f>CU127*CW127</f>
        <v>0</v>
      </c>
      <c r="CW127">
        <f>($B$13*$D$11+$C$13*$D$11+$F$13*((ER127+EJ127)/MAX(ER127+EJ127+ES127, 0.1)*$I$11+ES127/MAX(ER127+EJ127+ES127, 0.1)*$J$11))/($B$13+$C$13+$F$13)</f>
        <v>0</v>
      </c>
      <c r="CX127">
        <f>($B$13*$K$11+$C$13*$K$11+$F$13*((ER127+EJ127)/MAX(ER127+EJ127+ES127, 0.1)*$P$11+ES127/MAX(ER127+EJ127+ES127, 0.1)*$Q$11))/($B$13+$C$13+$F$13)</f>
        <v>0</v>
      </c>
      <c r="CY127">
        <v>4.6</v>
      </c>
      <c r="CZ127">
        <v>0.5</v>
      </c>
      <c r="DA127" t="s">
        <v>421</v>
      </c>
      <c r="DB127">
        <v>2</v>
      </c>
      <c r="DC127">
        <v>1761010218</v>
      </c>
      <c r="DD127">
        <v>420.6665</v>
      </c>
      <c r="DE127">
        <v>419.8197083333333</v>
      </c>
      <c r="DF127">
        <v>23.64188333333334</v>
      </c>
      <c r="DG127">
        <v>23.59385833333333</v>
      </c>
      <c r="DH127">
        <v>420.8512916666667</v>
      </c>
      <c r="DI127">
        <v>23.45014166666667</v>
      </c>
      <c r="DJ127">
        <v>500.0187916666667</v>
      </c>
      <c r="DK127">
        <v>90.48350000000001</v>
      </c>
      <c r="DL127">
        <v>0.0356290875</v>
      </c>
      <c r="DM127">
        <v>30.41739166666666</v>
      </c>
      <c r="DN127">
        <v>30.03590416666667</v>
      </c>
      <c r="DO127">
        <v>999.9</v>
      </c>
      <c r="DP127">
        <v>0</v>
      </c>
      <c r="DQ127">
        <v>0</v>
      </c>
      <c r="DR127">
        <v>9995.726666666667</v>
      </c>
      <c r="DS127">
        <v>0</v>
      </c>
      <c r="DT127">
        <v>0.242856</v>
      </c>
      <c r="DU127">
        <v>0.8469680833333334</v>
      </c>
      <c r="DV127">
        <v>430.85275</v>
      </c>
      <c r="DW127">
        <v>429.9640833333333</v>
      </c>
      <c r="DX127">
        <v>0.04803207916666666</v>
      </c>
      <c r="DY127">
        <v>419.8197083333333</v>
      </c>
      <c r="DZ127">
        <v>23.59385833333333</v>
      </c>
      <c r="EA127">
        <v>2.139200833333333</v>
      </c>
      <c r="EB127">
        <v>2.134855</v>
      </c>
      <c r="EC127">
        <v>18.51402916666667</v>
      </c>
      <c r="ED127">
        <v>18.48013333333333</v>
      </c>
      <c r="EE127">
        <v>0.00500078</v>
      </c>
      <c r="EF127">
        <v>0</v>
      </c>
      <c r="EG127">
        <v>0</v>
      </c>
      <c r="EH127">
        <v>0</v>
      </c>
      <c r="EI127">
        <v>593.9375</v>
      </c>
      <c r="EJ127">
        <v>0.00500078</v>
      </c>
      <c r="EK127">
        <v>-16.8375</v>
      </c>
      <c r="EL127">
        <v>0.2083333333333333</v>
      </c>
      <c r="EM127">
        <v>35.12475</v>
      </c>
      <c r="EN127">
        <v>38.69504166666666</v>
      </c>
      <c r="EO127">
        <v>37.059625</v>
      </c>
      <c r="EP127">
        <v>38.8565</v>
      </c>
      <c r="EQ127">
        <v>38.0205</v>
      </c>
      <c r="ER127">
        <v>0</v>
      </c>
      <c r="ES127">
        <v>0</v>
      </c>
      <c r="ET127">
        <v>0</v>
      </c>
      <c r="EU127">
        <v>1761010224.7</v>
      </c>
      <c r="EV127">
        <v>0</v>
      </c>
      <c r="EW127">
        <v>593.9159999999999</v>
      </c>
      <c r="EX127">
        <v>6.723076600294014</v>
      </c>
      <c r="EY127">
        <v>-47.09999994436898</v>
      </c>
      <c r="EZ127">
        <v>-16.196</v>
      </c>
      <c r="FA127">
        <v>15</v>
      </c>
      <c r="FB127">
        <v>1761010126.5</v>
      </c>
      <c r="FC127" t="s">
        <v>615</v>
      </c>
      <c r="FD127">
        <v>1761010118</v>
      </c>
      <c r="FE127">
        <v>1761010126.5</v>
      </c>
      <c r="FF127">
        <v>4</v>
      </c>
      <c r="FG127">
        <v>-0.248</v>
      </c>
      <c r="FH127">
        <v>-0.003</v>
      </c>
      <c r="FI127">
        <v>-0.187</v>
      </c>
      <c r="FJ127">
        <v>0.187</v>
      </c>
      <c r="FK127">
        <v>420</v>
      </c>
      <c r="FL127">
        <v>23</v>
      </c>
      <c r="FM127">
        <v>0.43</v>
      </c>
      <c r="FN127">
        <v>0.05</v>
      </c>
      <c r="FO127">
        <v>0.8115393</v>
      </c>
      <c r="FP127">
        <v>0.6154366829268266</v>
      </c>
      <c r="FQ127">
        <v>0.1137930168380731</v>
      </c>
      <c r="FR127">
        <v>0</v>
      </c>
      <c r="FS127">
        <v>594.385294117647</v>
      </c>
      <c r="FT127">
        <v>-14.1375097148083</v>
      </c>
      <c r="FU127">
        <v>5.45414749649244</v>
      </c>
      <c r="FV127">
        <v>0</v>
      </c>
      <c r="FW127">
        <v>0.1782579385</v>
      </c>
      <c r="FX127">
        <v>-3.40191686521576</v>
      </c>
      <c r="FY127">
        <v>0.3452557025324248</v>
      </c>
      <c r="FZ127">
        <v>0</v>
      </c>
      <c r="GA127">
        <v>0</v>
      </c>
      <c r="GB127">
        <v>3</v>
      </c>
      <c r="GC127" t="s">
        <v>423</v>
      </c>
      <c r="GD127">
        <v>3.10994</v>
      </c>
      <c r="GE127">
        <v>2.72729</v>
      </c>
      <c r="GF127">
        <v>0.08826299999999999</v>
      </c>
      <c r="GG127">
        <v>0.08815720000000001</v>
      </c>
      <c r="GH127">
        <v>0.107797</v>
      </c>
      <c r="GI127">
        <v>0.110087</v>
      </c>
      <c r="GJ127">
        <v>23920.4</v>
      </c>
      <c r="GK127">
        <v>21728.5</v>
      </c>
      <c r="GL127">
        <v>26795.2</v>
      </c>
      <c r="GM127">
        <v>24037.5</v>
      </c>
      <c r="GN127">
        <v>38199.5</v>
      </c>
      <c r="GO127">
        <v>31572.6</v>
      </c>
      <c r="GP127">
        <v>46768.2</v>
      </c>
      <c r="GQ127">
        <v>38021</v>
      </c>
      <c r="GR127">
        <v>1.88762</v>
      </c>
      <c r="GS127">
        <v>1.85912</v>
      </c>
      <c r="GT127">
        <v>0.132326</v>
      </c>
      <c r="GU127">
        <v>0</v>
      </c>
      <c r="GV127">
        <v>27.9671</v>
      </c>
      <c r="GW127">
        <v>999.9</v>
      </c>
      <c r="GX127">
        <v>58.3</v>
      </c>
      <c r="GY127">
        <v>30.5</v>
      </c>
      <c r="GZ127">
        <v>28.2499</v>
      </c>
      <c r="HA127">
        <v>61.26</v>
      </c>
      <c r="HB127">
        <v>21.3542</v>
      </c>
      <c r="HC127">
        <v>1</v>
      </c>
      <c r="HD127">
        <v>0.0637424</v>
      </c>
      <c r="HE127">
        <v>-0.196065</v>
      </c>
      <c r="HF127">
        <v>20.3367</v>
      </c>
      <c r="HG127">
        <v>5.22193</v>
      </c>
      <c r="HH127">
        <v>11.98</v>
      </c>
      <c r="HI127">
        <v>4.96545</v>
      </c>
      <c r="HJ127">
        <v>3.27593</v>
      </c>
      <c r="HK127">
        <v>9999</v>
      </c>
      <c r="HL127">
        <v>9999</v>
      </c>
      <c r="HM127">
        <v>9999</v>
      </c>
      <c r="HN127">
        <v>999.9</v>
      </c>
      <c r="HO127">
        <v>1.86371</v>
      </c>
      <c r="HP127">
        <v>1.85976</v>
      </c>
      <c r="HQ127">
        <v>1.85806</v>
      </c>
      <c r="HR127">
        <v>1.85944</v>
      </c>
      <c r="HS127">
        <v>1.8596</v>
      </c>
      <c r="HT127">
        <v>1.85806</v>
      </c>
      <c r="HU127">
        <v>1.85715</v>
      </c>
      <c r="HV127">
        <v>1.85211</v>
      </c>
      <c r="HW127">
        <v>0</v>
      </c>
      <c r="HX127">
        <v>0</v>
      </c>
      <c r="HY127">
        <v>0</v>
      </c>
      <c r="HZ127">
        <v>0</v>
      </c>
      <c r="IA127" t="s">
        <v>424</v>
      </c>
      <c r="IB127" t="s">
        <v>425</v>
      </c>
      <c r="IC127" t="s">
        <v>426</v>
      </c>
      <c r="ID127" t="s">
        <v>426</v>
      </c>
      <c r="IE127" t="s">
        <v>426</v>
      </c>
      <c r="IF127" t="s">
        <v>426</v>
      </c>
      <c r="IG127">
        <v>0</v>
      </c>
      <c r="IH127">
        <v>100</v>
      </c>
      <c r="II127">
        <v>100</v>
      </c>
      <c r="IJ127">
        <v>-0.185</v>
      </c>
      <c r="IK127">
        <v>0.1956</v>
      </c>
      <c r="IL127">
        <v>-0.9728333905448761</v>
      </c>
      <c r="IM127">
        <v>0.001328113201692861</v>
      </c>
      <c r="IN127">
        <v>1.538283238170363E-06</v>
      </c>
      <c r="IO127">
        <v>-5.795655626708063E-10</v>
      </c>
      <c r="IP127">
        <v>-0.05896885829614162</v>
      </c>
      <c r="IQ127">
        <v>-0.004593102289677449</v>
      </c>
      <c r="IR127">
        <v>0.0008253994458280543</v>
      </c>
      <c r="IS127">
        <v>-7.403632370499484E-06</v>
      </c>
      <c r="IT127">
        <v>2</v>
      </c>
      <c r="IU127">
        <v>1985</v>
      </c>
      <c r="IV127">
        <v>1</v>
      </c>
      <c r="IW127">
        <v>27</v>
      </c>
      <c r="IX127">
        <v>1.8</v>
      </c>
      <c r="IY127">
        <v>1.7</v>
      </c>
      <c r="IZ127">
        <v>1.12915</v>
      </c>
      <c r="JA127">
        <v>2.58911</v>
      </c>
      <c r="JB127">
        <v>1.49658</v>
      </c>
      <c r="JC127">
        <v>2.34497</v>
      </c>
      <c r="JD127">
        <v>1.54907</v>
      </c>
      <c r="JE127">
        <v>2.38281</v>
      </c>
      <c r="JF127">
        <v>33.244</v>
      </c>
      <c r="JG127">
        <v>15.7344</v>
      </c>
      <c r="JH127">
        <v>18</v>
      </c>
      <c r="JI127">
        <v>483.472</v>
      </c>
      <c r="JJ127">
        <v>494.481</v>
      </c>
      <c r="JK127">
        <v>32.4514</v>
      </c>
      <c r="JL127">
        <v>28.0661</v>
      </c>
      <c r="JM127">
        <v>29.9981</v>
      </c>
      <c r="JN127">
        <v>28.3848</v>
      </c>
      <c r="JO127">
        <v>28.3913</v>
      </c>
      <c r="JP127">
        <v>22.7068</v>
      </c>
      <c r="JQ127">
        <v>18.4424</v>
      </c>
      <c r="JR127">
        <v>64.2901</v>
      </c>
      <c r="JS127">
        <v>32.2626</v>
      </c>
      <c r="JT127">
        <v>420</v>
      </c>
      <c r="JU127">
        <v>24.1716</v>
      </c>
      <c r="JV127">
        <v>102.272</v>
      </c>
      <c r="JW127">
        <v>91.7007</v>
      </c>
    </row>
    <row r="128" spans="1:283">
      <c r="A128">
        <v>110</v>
      </c>
      <c r="B128">
        <v>1761010228</v>
      </c>
      <c r="C128">
        <v>562</v>
      </c>
      <c r="D128" t="s">
        <v>652</v>
      </c>
      <c r="E128" t="s">
        <v>653</v>
      </c>
      <c r="F128">
        <v>5</v>
      </c>
      <c r="G128" t="s">
        <v>614</v>
      </c>
      <c r="H128">
        <v>1761010220</v>
      </c>
      <c r="I128">
        <f>(J128)/1000</f>
        <v>0</v>
      </c>
      <c r="J128">
        <f>1000*DJ128*AH128*(DF128-DG128)/(100*CY128*(1000-AH128*DF128))</f>
        <v>0</v>
      </c>
      <c r="K128">
        <f>DJ128*AH128*(DE128-DD128*(1000-AH128*DG128)/(1000-AH128*DF128))/(100*CY128)</f>
        <v>0</v>
      </c>
      <c r="L128">
        <f>DD128 - IF(AH128&gt;1, K128*CY128*100.0/(AJ128), 0)</f>
        <v>0</v>
      </c>
      <c r="M128">
        <f>((S128-I128/2)*L128-K128)/(S128+I128/2)</f>
        <v>0</v>
      </c>
      <c r="N128">
        <f>M128*(DK128+DL128)/1000.0</f>
        <v>0</v>
      </c>
      <c r="O128">
        <f>(DD128 - IF(AH128&gt;1, K128*CY128*100.0/(AJ128), 0))*(DK128+DL128)/1000.0</f>
        <v>0</v>
      </c>
      <c r="P128">
        <f>2.0/((1/R128-1/Q128)+SIGN(R128)*SQRT((1/R128-1/Q128)*(1/R128-1/Q128) + 4*CZ128/((CZ128+1)*(CZ128+1))*(2*1/R128*1/Q128-1/Q128*1/Q128)))</f>
        <v>0</v>
      </c>
      <c r="Q128">
        <f>IF(LEFT(DA128,1)&lt;&gt;"0",IF(LEFT(DA128,1)="1",3.0,DB128),$D$5+$E$5*(DR128*DK128/($K$5*1000))+$F$5*(DR128*DK128/($K$5*1000))*MAX(MIN(CY128,$J$5),$I$5)*MAX(MIN(CY128,$J$5),$I$5)+$G$5*MAX(MIN(CY128,$J$5),$I$5)*(DR128*DK128/($K$5*1000))+$H$5*(DR128*DK128/($K$5*1000))*(DR128*DK128/($K$5*1000)))</f>
        <v>0</v>
      </c>
      <c r="R128">
        <f>I128*(1000-(1000*0.61365*exp(17.502*V128/(240.97+V128))/(DK128+DL128)+DF128)/2)/(1000*0.61365*exp(17.502*V128/(240.97+V128))/(DK128+DL128)-DF128)</f>
        <v>0</v>
      </c>
      <c r="S128">
        <f>1/((CZ128+1)/(P128/1.6)+1/(Q128/1.37)) + CZ128/((CZ128+1)/(P128/1.6) + CZ128/(Q128/1.37))</f>
        <v>0</v>
      </c>
      <c r="T128">
        <f>(CU128*CX128)</f>
        <v>0</v>
      </c>
      <c r="U128">
        <f>(DM128+(T128+2*0.95*5.67E-8*(((DM128+$B$9)+273)^4-(DM128+273)^4)-44100*I128)/(1.84*29.3*Q128+8*0.95*5.67E-8*(DM128+273)^3))</f>
        <v>0</v>
      </c>
      <c r="V128">
        <f>($C$9*DN128+$D$9*DO128+$E$9*U128)</f>
        <v>0</v>
      </c>
      <c r="W128">
        <f>0.61365*exp(17.502*V128/(240.97+V128))</f>
        <v>0</v>
      </c>
      <c r="X128">
        <f>(Y128/Z128*100)</f>
        <v>0</v>
      </c>
      <c r="Y128">
        <f>DF128*(DK128+DL128)/1000</f>
        <v>0</v>
      </c>
      <c r="Z128">
        <f>0.61365*exp(17.502*DM128/(240.97+DM128))</f>
        <v>0</v>
      </c>
      <c r="AA128">
        <f>(W128-DF128*(DK128+DL128)/1000)</f>
        <v>0</v>
      </c>
      <c r="AB128">
        <f>(-I128*44100)</f>
        <v>0</v>
      </c>
      <c r="AC128">
        <f>2*29.3*Q128*0.92*(DM128-V128)</f>
        <v>0</v>
      </c>
      <c r="AD128">
        <f>2*0.95*5.67E-8*(((DM128+$B$9)+273)^4-(V128+273)^4)</f>
        <v>0</v>
      </c>
      <c r="AE128">
        <f>T128+AD128+AB128+AC128</f>
        <v>0</v>
      </c>
      <c r="AF128">
        <v>0</v>
      </c>
      <c r="AG128">
        <v>0</v>
      </c>
      <c r="AH128">
        <f>IF(AF128*$H$15&gt;=AJ128,1.0,(AJ128/(AJ128-AF128*$H$15)))</f>
        <v>0</v>
      </c>
      <c r="AI128">
        <f>(AH128-1)*100</f>
        <v>0</v>
      </c>
      <c r="AJ128">
        <f>MAX(0,($B$15+$C$15*DR128)/(1+$D$15*DR128)*DK128/(DM128+273)*$E$15)</f>
        <v>0</v>
      </c>
      <c r="AK128" t="s">
        <v>420</v>
      </c>
      <c r="AL128" t="s">
        <v>420</v>
      </c>
      <c r="AM128">
        <v>0</v>
      </c>
      <c r="AN128">
        <v>0</v>
      </c>
      <c r="AO128">
        <f>1-AM128/AN128</f>
        <v>0</v>
      </c>
      <c r="AP128">
        <v>0</v>
      </c>
      <c r="AQ128" t="s">
        <v>420</v>
      </c>
      <c r="AR128" t="s">
        <v>420</v>
      </c>
      <c r="AS128">
        <v>0</v>
      </c>
      <c r="AT128">
        <v>0</v>
      </c>
      <c r="AU128">
        <f>1-AS128/AT128</f>
        <v>0</v>
      </c>
      <c r="AV128">
        <v>0.5</v>
      </c>
      <c r="AW128">
        <f>CV128</f>
        <v>0</v>
      </c>
      <c r="AX128">
        <f>K128</f>
        <v>0</v>
      </c>
      <c r="AY128">
        <f>AU128*AV128*AW128</f>
        <v>0</v>
      </c>
      <c r="AZ128">
        <f>(AX128-AP128)/AW128</f>
        <v>0</v>
      </c>
      <c r="BA128">
        <f>(AN128-AT128)/AT128</f>
        <v>0</v>
      </c>
      <c r="BB128">
        <f>AM128/(AO128+AM128/AT128)</f>
        <v>0</v>
      </c>
      <c r="BC128" t="s">
        <v>420</v>
      </c>
      <c r="BD128">
        <v>0</v>
      </c>
      <c r="BE128">
        <f>IF(BD128&lt;&gt;0, BD128, BB128)</f>
        <v>0</v>
      </c>
      <c r="BF128">
        <f>1-BE128/AT128</f>
        <v>0</v>
      </c>
      <c r="BG128">
        <f>(AT128-AS128)/(AT128-BE128)</f>
        <v>0</v>
      </c>
      <c r="BH128">
        <f>(AN128-AT128)/(AN128-BE128)</f>
        <v>0</v>
      </c>
      <c r="BI128">
        <f>(AT128-AS128)/(AT128-AM128)</f>
        <v>0</v>
      </c>
      <c r="BJ128">
        <f>(AN128-AT128)/(AN128-AM128)</f>
        <v>0</v>
      </c>
      <c r="BK128">
        <f>(BG128*BE128/AS128)</f>
        <v>0</v>
      </c>
      <c r="BL128">
        <f>(1-BK128)</f>
        <v>0</v>
      </c>
      <c r="CU128">
        <f>$B$13*DS128+$C$13*DT128+$F$13*EE128*(1-EH128)</f>
        <v>0</v>
      </c>
      <c r="CV128">
        <f>CU128*CW128</f>
        <v>0</v>
      </c>
      <c r="CW128">
        <f>($B$13*$D$11+$C$13*$D$11+$F$13*((ER128+EJ128)/MAX(ER128+EJ128+ES128, 0.1)*$I$11+ES128/MAX(ER128+EJ128+ES128, 0.1)*$J$11))/($B$13+$C$13+$F$13)</f>
        <v>0</v>
      </c>
      <c r="CX128">
        <f>($B$13*$K$11+$C$13*$K$11+$F$13*((ER128+EJ128)/MAX(ER128+EJ128+ES128, 0.1)*$P$11+ES128/MAX(ER128+EJ128+ES128, 0.1)*$Q$11))/($B$13+$C$13+$F$13)</f>
        <v>0</v>
      </c>
      <c r="CY128">
        <v>4.6</v>
      </c>
      <c r="CZ128">
        <v>0.5</v>
      </c>
      <c r="DA128" t="s">
        <v>421</v>
      </c>
      <c r="DB128">
        <v>2</v>
      </c>
      <c r="DC128">
        <v>1761010220</v>
      </c>
      <c r="DD128">
        <v>420.634125</v>
      </c>
      <c r="DE128">
        <v>419.7842083333333</v>
      </c>
      <c r="DF128">
        <v>23.65775833333333</v>
      </c>
      <c r="DG128">
        <v>23.72929166666667</v>
      </c>
      <c r="DH128">
        <v>420.8189583333333</v>
      </c>
      <c r="DI128">
        <v>23.46567916666667</v>
      </c>
      <c r="DJ128">
        <v>500.0206249999999</v>
      </c>
      <c r="DK128">
        <v>90.48415833333333</v>
      </c>
      <c r="DL128">
        <v>0.0356127625</v>
      </c>
      <c r="DM128">
        <v>30.43730833333333</v>
      </c>
      <c r="DN128">
        <v>30.05814166666666</v>
      </c>
      <c r="DO128">
        <v>999.9</v>
      </c>
      <c r="DP128">
        <v>0</v>
      </c>
      <c r="DQ128">
        <v>0</v>
      </c>
      <c r="DR128">
        <v>9998.879583333333</v>
      </c>
      <c r="DS128">
        <v>0</v>
      </c>
      <c r="DT128">
        <v>0.242856</v>
      </c>
      <c r="DU128">
        <v>0.8500618750000001</v>
      </c>
      <c r="DV128">
        <v>430.8265833333333</v>
      </c>
      <c r="DW128">
        <v>429.9874166666667</v>
      </c>
      <c r="DX128">
        <v>-0.07152387916666665</v>
      </c>
      <c r="DY128">
        <v>419.7842083333333</v>
      </c>
      <c r="DZ128">
        <v>23.72929166666667</v>
      </c>
      <c r="EA128">
        <v>2.140653333333333</v>
      </c>
      <c r="EB128">
        <v>2.147125833333333</v>
      </c>
      <c r="EC128">
        <v>18.52480416666667</v>
      </c>
      <c r="ED128">
        <v>18.57143333333334</v>
      </c>
      <c r="EE128">
        <v>0.00500078</v>
      </c>
      <c r="EF128">
        <v>0</v>
      </c>
      <c r="EG128">
        <v>0</v>
      </c>
      <c r="EH128">
        <v>0</v>
      </c>
      <c r="EI128">
        <v>592.9625</v>
      </c>
      <c r="EJ128">
        <v>0.00500078</v>
      </c>
      <c r="EK128">
        <v>-17.32083333333333</v>
      </c>
      <c r="EL128">
        <v>0.08750000000000002</v>
      </c>
      <c r="EM128">
        <v>35.140375</v>
      </c>
      <c r="EN128">
        <v>38.73416666666667</v>
      </c>
      <c r="EO128">
        <v>37.07525</v>
      </c>
      <c r="EP128">
        <v>38.908625</v>
      </c>
      <c r="EQ128">
        <v>38.07258333333333</v>
      </c>
      <c r="ER128">
        <v>0</v>
      </c>
      <c r="ES128">
        <v>0</v>
      </c>
      <c r="ET128">
        <v>0</v>
      </c>
      <c r="EU128">
        <v>1761010227.1</v>
      </c>
      <c r="EV128">
        <v>0</v>
      </c>
      <c r="EW128">
        <v>592.4839999999999</v>
      </c>
      <c r="EX128">
        <v>-27.06923114235206</v>
      </c>
      <c r="EY128">
        <v>-35.16923086694944</v>
      </c>
      <c r="EZ128">
        <v>-16.816</v>
      </c>
      <c r="FA128">
        <v>15</v>
      </c>
      <c r="FB128">
        <v>1761010126.5</v>
      </c>
      <c r="FC128" t="s">
        <v>615</v>
      </c>
      <c r="FD128">
        <v>1761010118</v>
      </c>
      <c r="FE128">
        <v>1761010126.5</v>
      </c>
      <c r="FF128">
        <v>4</v>
      </c>
      <c r="FG128">
        <v>-0.248</v>
      </c>
      <c r="FH128">
        <v>-0.003</v>
      </c>
      <c r="FI128">
        <v>-0.187</v>
      </c>
      <c r="FJ128">
        <v>0.187</v>
      </c>
      <c r="FK128">
        <v>420</v>
      </c>
      <c r="FL128">
        <v>23</v>
      </c>
      <c r="FM128">
        <v>0.43</v>
      </c>
      <c r="FN128">
        <v>0.05</v>
      </c>
      <c r="FO128">
        <v>0.8225669512195121</v>
      </c>
      <c r="FP128">
        <v>0.1470469547038335</v>
      </c>
      <c r="FQ128">
        <v>0.09879320231353712</v>
      </c>
      <c r="FR128">
        <v>1</v>
      </c>
      <c r="FS128">
        <v>593.3205882352941</v>
      </c>
      <c r="FT128">
        <v>-18.21390384492627</v>
      </c>
      <c r="FU128">
        <v>6.476190756363086</v>
      </c>
      <c r="FV128">
        <v>0</v>
      </c>
      <c r="FW128">
        <v>0.08136157414634146</v>
      </c>
      <c r="FX128">
        <v>-3.717463345505224</v>
      </c>
      <c r="FY128">
        <v>0.3729116890003134</v>
      </c>
      <c r="FZ128">
        <v>0</v>
      </c>
      <c r="GA128">
        <v>1</v>
      </c>
      <c r="GB128">
        <v>3</v>
      </c>
      <c r="GC128" t="s">
        <v>459</v>
      </c>
      <c r="GD128">
        <v>3.10985</v>
      </c>
      <c r="GE128">
        <v>2.72704</v>
      </c>
      <c r="GF128">
        <v>0.0882722</v>
      </c>
      <c r="GG128">
        <v>0.0881748</v>
      </c>
      <c r="GH128">
        <v>0.108103</v>
      </c>
      <c r="GI128">
        <v>0.110406</v>
      </c>
      <c r="GJ128">
        <v>23920.5</v>
      </c>
      <c r="GK128">
        <v>21728</v>
      </c>
      <c r="GL128">
        <v>26795.4</v>
      </c>
      <c r="GM128">
        <v>24037.5</v>
      </c>
      <c r="GN128">
        <v>38186.6</v>
      </c>
      <c r="GO128">
        <v>31561</v>
      </c>
      <c r="GP128">
        <v>46768.6</v>
      </c>
      <c r="GQ128">
        <v>38020.8</v>
      </c>
      <c r="GR128">
        <v>1.88752</v>
      </c>
      <c r="GS128">
        <v>1.85947</v>
      </c>
      <c r="GT128">
        <v>0.131484</v>
      </c>
      <c r="GU128">
        <v>0</v>
      </c>
      <c r="GV128">
        <v>27.9767</v>
      </c>
      <c r="GW128">
        <v>999.9</v>
      </c>
      <c r="GX128">
        <v>58.3</v>
      </c>
      <c r="GY128">
        <v>30.5</v>
      </c>
      <c r="GZ128">
        <v>28.248</v>
      </c>
      <c r="HA128">
        <v>61.42</v>
      </c>
      <c r="HB128">
        <v>21.226</v>
      </c>
      <c r="HC128">
        <v>1</v>
      </c>
      <c r="HD128">
        <v>0.0613389</v>
      </c>
      <c r="HE128">
        <v>-0.762544</v>
      </c>
      <c r="HF128">
        <v>20.3358</v>
      </c>
      <c r="HG128">
        <v>5.21879</v>
      </c>
      <c r="HH128">
        <v>11.98</v>
      </c>
      <c r="HI128">
        <v>4.96505</v>
      </c>
      <c r="HJ128">
        <v>3.27533</v>
      </c>
      <c r="HK128">
        <v>9999</v>
      </c>
      <c r="HL128">
        <v>9999</v>
      </c>
      <c r="HM128">
        <v>9999</v>
      </c>
      <c r="HN128">
        <v>999.9</v>
      </c>
      <c r="HO128">
        <v>1.8637</v>
      </c>
      <c r="HP128">
        <v>1.85975</v>
      </c>
      <c r="HQ128">
        <v>1.85806</v>
      </c>
      <c r="HR128">
        <v>1.85944</v>
      </c>
      <c r="HS128">
        <v>1.8596</v>
      </c>
      <c r="HT128">
        <v>1.85806</v>
      </c>
      <c r="HU128">
        <v>1.85715</v>
      </c>
      <c r="HV128">
        <v>1.85211</v>
      </c>
      <c r="HW128">
        <v>0</v>
      </c>
      <c r="HX128">
        <v>0</v>
      </c>
      <c r="HY128">
        <v>0</v>
      </c>
      <c r="HZ128">
        <v>0</v>
      </c>
      <c r="IA128" t="s">
        <v>424</v>
      </c>
      <c r="IB128" t="s">
        <v>425</v>
      </c>
      <c r="IC128" t="s">
        <v>426</v>
      </c>
      <c r="ID128" t="s">
        <v>426</v>
      </c>
      <c r="IE128" t="s">
        <v>426</v>
      </c>
      <c r="IF128" t="s">
        <v>426</v>
      </c>
      <c r="IG128">
        <v>0</v>
      </c>
      <c r="IH128">
        <v>100</v>
      </c>
      <c r="II128">
        <v>100</v>
      </c>
      <c r="IJ128">
        <v>-0.184</v>
      </c>
      <c r="IK128">
        <v>0.1977</v>
      </c>
      <c r="IL128">
        <v>-0.9728333905448761</v>
      </c>
      <c r="IM128">
        <v>0.001328113201692861</v>
      </c>
      <c r="IN128">
        <v>1.538283238170363E-06</v>
      </c>
      <c r="IO128">
        <v>-5.795655626708063E-10</v>
      </c>
      <c r="IP128">
        <v>-0.05896885829614162</v>
      </c>
      <c r="IQ128">
        <v>-0.004593102289677449</v>
      </c>
      <c r="IR128">
        <v>0.0008253994458280543</v>
      </c>
      <c r="IS128">
        <v>-7.403632370499484E-06</v>
      </c>
      <c r="IT128">
        <v>2</v>
      </c>
      <c r="IU128">
        <v>1985</v>
      </c>
      <c r="IV128">
        <v>1</v>
      </c>
      <c r="IW128">
        <v>27</v>
      </c>
      <c r="IX128">
        <v>1.8</v>
      </c>
      <c r="IY128">
        <v>1.7</v>
      </c>
      <c r="IZ128">
        <v>1.12915</v>
      </c>
      <c r="JA128">
        <v>2.59155</v>
      </c>
      <c r="JB128">
        <v>1.49658</v>
      </c>
      <c r="JC128">
        <v>2.34497</v>
      </c>
      <c r="JD128">
        <v>1.54907</v>
      </c>
      <c r="JE128">
        <v>2.36694</v>
      </c>
      <c r="JF128">
        <v>33.2216</v>
      </c>
      <c r="JG128">
        <v>15.7256</v>
      </c>
      <c r="JH128">
        <v>18</v>
      </c>
      <c r="JI128">
        <v>483.394</v>
      </c>
      <c r="JJ128">
        <v>494.687</v>
      </c>
      <c r="JK128">
        <v>32.2569</v>
      </c>
      <c r="JL128">
        <v>28.0615</v>
      </c>
      <c r="JM128">
        <v>29.9969</v>
      </c>
      <c r="JN128">
        <v>28.3822</v>
      </c>
      <c r="JO128">
        <v>28.3883</v>
      </c>
      <c r="JP128">
        <v>22.7077</v>
      </c>
      <c r="JQ128">
        <v>19.0336</v>
      </c>
      <c r="JR128">
        <v>64.2901</v>
      </c>
      <c r="JS128">
        <v>32.2626</v>
      </c>
      <c r="JT128">
        <v>420</v>
      </c>
      <c r="JU128">
        <v>24.1314</v>
      </c>
      <c r="JV128">
        <v>102.273</v>
      </c>
      <c r="JW128">
        <v>91.7004</v>
      </c>
    </row>
    <row r="129" spans="1:283">
      <c r="A129">
        <v>111</v>
      </c>
      <c r="B129">
        <v>1761010230</v>
      </c>
      <c r="C129">
        <v>564</v>
      </c>
      <c r="D129" t="s">
        <v>654</v>
      </c>
      <c r="E129" t="s">
        <v>655</v>
      </c>
      <c r="F129">
        <v>5</v>
      </c>
      <c r="G129" t="s">
        <v>614</v>
      </c>
      <c r="H129">
        <v>1761010222</v>
      </c>
      <c r="I129">
        <f>(J129)/1000</f>
        <v>0</v>
      </c>
      <c r="J129">
        <f>1000*DJ129*AH129*(DF129-DG129)/(100*CY129*(1000-AH129*DF129))</f>
        <v>0</v>
      </c>
      <c r="K129">
        <f>DJ129*AH129*(DE129-DD129*(1000-AH129*DG129)/(1000-AH129*DF129))/(100*CY129)</f>
        <v>0</v>
      </c>
      <c r="L129">
        <f>DD129 - IF(AH129&gt;1, K129*CY129*100.0/(AJ129), 0)</f>
        <v>0</v>
      </c>
      <c r="M129">
        <f>((S129-I129/2)*L129-K129)/(S129+I129/2)</f>
        <v>0</v>
      </c>
      <c r="N129">
        <f>M129*(DK129+DL129)/1000.0</f>
        <v>0</v>
      </c>
      <c r="O129">
        <f>(DD129 - IF(AH129&gt;1, K129*CY129*100.0/(AJ129), 0))*(DK129+DL129)/1000.0</f>
        <v>0</v>
      </c>
      <c r="P129">
        <f>2.0/((1/R129-1/Q129)+SIGN(R129)*SQRT((1/R129-1/Q129)*(1/R129-1/Q129) + 4*CZ129/((CZ129+1)*(CZ129+1))*(2*1/R129*1/Q129-1/Q129*1/Q129)))</f>
        <v>0</v>
      </c>
      <c r="Q129">
        <f>IF(LEFT(DA129,1)&lt;&gt;"0",IF(LEFT(DA129,1)="1",3.0,DB129),$D$5+$E$5*(DR129*DK129/($K$5*1000))+$F$5*(DR129*DK129/($K$5*1000))*MAX(MIN(CY129,$J$5),$I$5)*MAX(MIN(CY129,$J$5),$I$5)+$G$5*MAX(MIN(CY129,$J$5),$I$5)*(DR129*DK129/($K$5*1000))+$H$5*(DR129*DK129/($K$5*1000))*(DR129*DK129/($K$5*1000)))</f>
        <v>0</v>
      </c>
      <c r="R129">
        <f>I129*(1000-(1000*0.61365*exp(17.502*V129/(240.97+V129))/(DK129+DL129)+DF129)/2)/(1000*0.61365*exp(17.502*V129/(240.97+V129))/(DK129+DL129)-DF129)</f>
        <v>0</v>
      </c>
      <c r="S129">
        <f>1/((CZ129+1)/(P129/1.6)+1/(Q129/1.37)) + CZ129/((CZ129+1)/(P129/1.6) + CZ129/(Q129/1.37))</f>
        <v>0</v>
      </c>
      <c r="T129">
        <f>(CU129*CX129)</f>
        <v>0</v>
      </c>
      <c r="U129">
        <f>(DM129+(T129+2*0.95*5.67E-8*(((DM129+$B$9)+273)^4-(DM129+273)^4)-44100*I129)/(1.84*29.3*Q129+8*0.95*5.67E-8*(DM129+273)^3))</f>
        <v>0</v>
      </c>
      <c r="V129">
        <f>($C$9*DN129+$D$9*DO129+$E$9*U129)</f>
        <v>0</v>
      </c>
      <c r="W129">
        <f>0.61365*exp(17.502*V129/(240.97+V129))</f>
        <v>0</v>
      </c>
      <c r="X129">
        <f>(Y129/Z129*100)</f>
        <v>0</v>
      </c>
      <c r="Y129">
        <f>DF129*(DK129+DL129)/1000</f>
        <v>0</v>
      </c>
      <c r="Z129">
        <f>0.61365*exp(17.502*DM129/(240.97+DM129))</f>
        <v>0</v>
      </c>
      <c r="AA129">
        <f>(W129-DF129*(DK129+DL129)/1000)</f>
        <v>0</v>
      </c>
      <c r="AB129">
        <f>(-I129*44100)</f>
        <v>0</v>
      </c>
      <c r="AC129">
        <f>2*29.3*Q129*0.92*(DM129-V129)</f>
        <v>0</v>
      </c>
      <c r="AD129">
        <f>2*0.95*5.67E-8*(((DM129+$B$9)+273)^4-(V129+273)^4)</f>
        <v>0</v>
      </c>
      <c r="AE129">
        <f>T129+AD129+AB129+AC129</f>
        <v>0</v>
      </c>
      <c r="AF129">
        <v>0</v>
      </c>
      <c r="AG129">
        <v>0</v>
      </c>
      <c r="AH129">
        <f>IF(AF129*$H$15&gt;=AJ129,1.0,(AJ129/(AJ129-AF129*$H$15)))</f>
        <v>0</v>
      </c>
      <c r="AI129">
        <f>(AH129-1)*100</f>
        <v>0</v>
      </c>
      <c r="AJ129">
        <f>MAX(0,($B$15+$C$15*DR129)/(1+$D$15*DR129)*DK129/(DM129+273)*$E$15)</f>
        <v>0</v>
      </c>
      <c r="AK129" t="s">
        <v>420</v>
      </c>
      <c r="AL129" t="s">
        <v>420</v>
      </c>
      <c r="AM129">
        <v>0</v>
      </c>
      <c r="AN129">
        <v>0</v>
      </c>
      <c r="AO129">
        <f>1-AM129/AN129</f>
        <v>0</v>
      </c>
      <c r="AP129">
        <v>0</v>
      </c>
      <c r="AQ129" t="s">
        <v>420</v>
      </c>
      <c r="AR129" t="s">
        <v>420</v>
      </c>
      <c r="AS129">
        <v>0</v>
      </c>
      <c r="AT129">
        <v>0</v>
      </c>
      <c r="AU129">
        <f>1-AS129/AT129</f>
        <v>0</v>
      </c>
      <c r="AV129">
        <v>0.5</v>
      </c>
      <c r="AW129">
        <f>CV129</f>
        <v>0</v>
      </c>
      <c r="AX129">
        <f>K129</f>
        <v>0</v>
      </c>
      <c r="AY129">
        <f>AU129*AV129*AW129</f>
        <v>0</v>
      </c>
      <c r="AZ129">
        <f>(AX129-AP129)/AW129</f>
        <v>0</v>
      </c>
      <c r="BA129">
        <f>(AN129-AT129)/AT129</f>
        <v>0</v>
      </c>
      <c r="BB129">
        <f>AM129/(AO129+AM129/AT129)</f>
        <v>0</v>
      </c>
      <c r="BC129" t="s">
        <v>420</v>
      </c>
      <c r="BD129">
        <v>0</v>
      </c>
      <c r="BE129">
        <f>IF(BD129&lt;&gt;0, BD129, BB129)</f>
        <v>0</v>
      </c>
      <c r="BF129">
        <f>1-BE129/AT129</f>
        <v>0</v>
      </c>
      <c r="BG129">
        <f>(AT129-AS129)/(AT129-BE129)</f>
        <v>0</v>
      </c>
      <c r="BH129">
        <f>(AN129-AT129)/(AN129-BE129)</f>
        <v>0</v>
      </c>
      <c r="BI129">
        <f>(AT129-AS129)/(AT129-AM129)</f>
        <v>0</v>
      </c>
      <c r="BJ129">
        <f>(AN129-AT129)/(AN129-AM129)</f>
        <v>0</v>
      </c>
      <c r="BK129">
        <f>(BG129*BE129/AS129)</f>
        <v>0</v>
      </c>
      <c r="BL129">
        <f>(1-BK129)</f>
        <v>0</v>
      </c>
      <c r="CU129">
        <f>$B$13*DS129+$C$13*DT129+$F$13*EE129*(1-EH129)</f>
        <v>0</v>
      </c>
      <c r="CV129">
        <f>CU129*CW129</f>
        <v>0</v>
      </c>
      <c r="CW129">
        <f>($B$13*$D$11+$C$13*$D$11+$F$13*((ER129+EJ129)/MAX(ER129+EJ129+ES129, 0.1)*$I$11+ES129/MAX(ER129+EJ129+ES129, 0.1)*$J$11))/($B$13+$C$13+$F$13)</f>
        <v>0</v>
      </c>
      <c r="CX129">
        <f>($B$13*$K$11+$C$13*$K$11+$F$13*((ER129+EJ129)/MAX(ER129+EJ129+ES129, 0.1)*$P$11+ES129/MAX(ER129+EJ129+ES129, 0.1)*$Q$11))/($B$13+$C$13+$F$13)</f>
        <v>0</v>
      </c>
      <c r="CY129">
        <v>4.6</v>
      </c>
      <c r="CZ129">
        <v>0.5</v>
      </c>
      <c r="DA129" t="s">
        <v>421</v>
      </c>
      <c r="DB129">
        <v>2</v>
      </c>
      <c r="DC129">
        <v>1761010222</v>
      </c>
      <c r="DD129">
        <v>420.6144583333334</v>
      </c>
      <c r="DE129">
        <v>419.7685416666666</v>
      </c>
      <c r="DF129">
        <v>23.69827083333334</v>
      </c>
      <c r="DG129">
        <v>23.873</v>
      </c>
      <c r="DH129">
        <v>420.7992916666666</v>
      </c>
      <c r="DI129">
        <v>23.5053125</v>
      </c>
      <c r="DJ129">
        <v>500.0203333333333</v>
      </c>
      <c r="DK129">
        <v>90.48459583333333</v>
      </c>
      <c r="DL129">
        <v>0.03556049166666667</v>
      </c>
      <c r="DM129">
        <v>30.45330416666667</v>
      </c>
      <c r="DN129">
        <v>30.07639166666667</v>
      </c>
      <c r="DO129">
        <v>999.9</v>
      </c>
      <c r="DP129">
        <v>0</v>
      </c>
      <c r="DQ129">
        <v>0</v>
      </c>
      <c r="DR129">
        <v>10003.46166666667</v>
      </c>
      <c r="DS129">
        <v>0</v>
      </c>
      <c r="DT129">
        <v>0.242856</v>
      </c>
      <c r="DU129">
        <v>0.8460577499999999</v>
      </c>
      <c r="DV129">
        <v>430.824375</v>
      </c>
      <c r="DW129">
        <v>430.0347083333334</v>
      </c>
      <c r="DX129">
        <v>-0.1747270458333333</v>
      </c>
      <c r="DY129">
        <v>419.7685416666666</v>
      </c>
      <c r="DZ129">
        <v>23.873</v>
      </c>
      <c r="EA129">
        <v>2.144329166666667</v>
      </c>
      <c r="EB129">
        <v>2.16014</v>
      </c>
      <c r="EC129">
        <v>18.55207083333334</v>
      </c>
      <c r="ED129">
        <v>18.6680875</v>
      </c>
      <c r="EE129">
        <v>0.00500078</v>
      </c>
      <c r="EF129">
        <v>0</v>
      </c>
      <c r="EG129">
        <v>0</v>
      </c>
      <c r="EH129">
        <v>0</v>
      </c>
      <c r="EI129">
        <v>592.65</v>
      </c>
      <c r="EJ129">
        <v>0.00500078</v>
      </c>
      <c r="EK129">
        <v>-17.1125</v>
      </c>
      <c r="EL129">
        <v>-0.02916666666666665</v>
      </c>
      <c r="EM129">
        <v>35.156</v>
      </c>
      <c r="EN129">
        <v>38.77320833333334</v>
      </c>
      <c r="EO129">
        <v>37.10908333333333</v>
      </c>
      <c r="EP129">
        <v>38.9555</v>
      </c>
      <c r="EQ129">
        <v>38.16370833333333</v>
      </c>
      <c r="ER129">
        <v>0</v>
      </c>
      <c r="ES129">
        <v>0</v>
      </c>
      <c r="ET129">
        <v>0</v>
      </c>
      <c r="EU129">
        <v>1761010228.9</v>
      </c>
      <c r="EV129">
        <v>0</v>
      </c>
      <c r="EW129">
        <v>592.45</v>
      </c>
      <c r="EX129">
        <v>-36.9264960329753</v>
      </c>
      <c r="EY129">
        <v>-18.27692310647588</v>
      </c>
      <c r="EZ129">
        <v>-17.33076923076923</v>
      </c>
      <c r="FA129">
        <v>15</v>
      </c>
      <c r="FB129">
        <v>1761010126.5</v>
      </c>
      <c r="FC129" t="s">
        <v>615</v>
      </c>
      <c r="FD129">
        <v>1761010118</v>
      </c>
      <c r="FE129">
        <v>1761010126.5</v>
      </c>
      <c r="FF129">
        <v>4</v>
      </c>
      <c r="FG129">
        <v>-0.248</v>
      </c>
      <c r="FH129">
        <v>-0.003</v>
      </c>
      <c r="FI129">
        <v>-0.187</v>
      </c>
      <c r="FJ129">
        <v>0.187</v>
      </c>
      <c r="FK129">
        <v>420</v>
      </c>
      <c r="FL129">
        <v>23</v>
      </c>
      <c r="FM129">
        <v>0.43</v>
      </c>
      <c r="FN129">
        <v>0.05</v>
      </c>
      <c r="FO129">
        <v>0.8248984</v>
      </c>
      <c r="FP129">
        <v>-0.1298263564727965</v>
      </c>
      <c r="FQ129">
        <v>0.09884367931481507</v>
      </c>
      <c r="FR129">
        <v>1</v>
      </c>
      <c r="FS129">
        <v>592.6529411764706</v>
      </c>
      <c r="FT129">
        <v>-16.81894585954424</v>
      </c>
      <c r="FU129">
        <v>6.408506997555373</v>
      </c>
      <c r="FV129">
        <v>0</v>
      </c>
      <c r="FW129">
        <v>-0.003228336500000001</v>
      </c>
      <c r="FX129">
        <v>-3.61930246716698</v>
      </c>
      <c r="FY129">
        <v>0.3575165953862782</v>
      </c>
      <c r="FZ129">
        <v>0</v>
      </c>
      <c r="GA129">
        <v>1</v>
      </c>
      <c r="GB129">
        <v>3</v>
      </c>
      <c r="GC129" t="s">
        <v>459</v>
      </c>
      <c r="GD129">
        <v>3.10994</v>
      </c>
      <c r="GE129">
        <v>2.72695</v>
      </c>
      <c r="GF129">
        <v>0.0882824</v>
      </c>
      <c r="GG129">
        <v>0.08818040000000001</v>
      </c>
      <c r="GH129">
        <v>0.108398</v>
      </c>
      <c r="GI129">
        <v>0.110619</v>
      </c>
      <c r="GJ129">
        <v>23920.4</v>
      </c>
      <c r="GK129">
        <v>21727.9</v>
      </c>
      <c r="GL129">
        <v>26795.7</v>
      </c>
      <c r="GM129">
        <v>24037.4</v>
      </c>
      <c r="GN129">
        <v>38174</v>
      </c>
      <c r="GO129">
        <v>31553.4</v>
      </c>
      <c r="GP129">
        <v>46769</v>
      </c>
      <c r="GQ129">
        <v>38020.9</v>
      </c>
      <c r="GR129">
        <v>1.88768</v>
      </c>
      <c r="GS129">
        <v>1.85945</v>
      </c>
      <c r="GT129">
        <v>0.130247</v>
      </c>
      <c r="GU129">
        <v>0</v>
      </c>
      <c r="GV129">
        <v>27.9862</v>
      </c>
      <c r="GW129">
        <v>999.9</v>
      </c>
      <c r="GX129">
        <v>58.3</v>
      </c>
      <c r="GY129">
        <v>30.5</v>
      </c>
      <c r="GZ129">
        <v>28.248</v>
      </c>
      <c r="HA129">
        <v>61.67</v>
      </c>
      <c r="HB129">
        <v>21.1979</v>
      </c>
      <c r="HC129">
        <v>1</v>
      </c>
      <c r="HD129">
        <v>0.060404</v>
      </c>
      <c r="HE129">
        <v>-1.23225</v>
      </c>
      <c r="HF129">
        <v>20.334</v>
      </c>
      <c r="HG129">
        <v>5.21849</v>
      </c>
      <c r="HH129">
        <v>11.9798</v>
      </c>
      <c r="HI129">
        <v>4.965</v>
      </c>
      <c r="HJ129">
        <v>3.27533</v>
      </c>
      <c r="HK129">
        <v>9999</v>
      </c>
      <c r="HL129">
        <v>9999</v>
      </c>
      <c r="HM129">
        <v>9999</v>
      </c>
      <c r="HN129">
        <v>999.9</v>
      </c>
      <c r="HO129">
        <v>1.86369</v>
      </c>
      <c r="HP129">
        <v>1.85975</v>
      </c>
      <c r="HQ129">
        <v>1.85806</v>
      </c>
      <c r="HR129">
        <v>1.85944</v>
      </c>
      <c r="HS129">
        <v>1.85959</v>
      </c>
      <c r="HT129">
        <v>1.85806</v>
      </c>
      <c r="HU129">
        <v>1.85715</v>
      </c>
      <c r="HV129">
        <v>1.85211</v>
      </c>
      <c r="HW129">
        <v>0</v>
      </c>
      <c r="HX129">
        <v>0</v>
      </c>
      <c r="HY129">
        <v>0</v>
      </c>
      <c r="HZ129">
        <v>0</v>
      </c>
      <c r="IA129" t="s">
        <v>424</v>
      </c>
      <c r="IB129" t="s">
        <v>425</v>
      </c>
      <c r="IC129" t="s">
        <v>426</v>
      </c>
      <c r="ID129" t="s">
        <v>426</v>
      </c>
      <c r="IE129" t="s">
        <v>426</v>
      </c>
      <c r="IF129" t="s">
        <v>426</v>
      </c>
      <c r="IG129">
        <v>0</v>
      </c>
      <c r="IH129">
        <v>100</v>
      </c>
      <c r="II129">
        <v>100</v>
      </c>
      <c r="IJ129">
        <v>-0.185</v>
      </c>
      <c r="IK129">
        <v>0.1998</v>
      </c>
      <c r="IL129">
        <v>-0.9728333905448761</v>
      </c>
      <c r="IM129">
        <v>0.001328113201692861</v>
      </c>
      <c r="IN129">
        <v>1.538283238170363E-06</v>
      </c>
      <c r="IO129">
        <v>-5.795655626708063E-10</v>
      </c>
      <c r="IP129">
        <v>-0.05896885829614162</v>
      </c>
      <c r="IQ129">
        <v>-0.004593102289677449</v>
      </c>
      <c r="IR129">
        <v>0.0008253994458280543</v>
      </c>
      <c r="IS129">
        <v>-7.403632370499484E-06</v>
      </c>
      <c r="IT129">
        <v>2</v>
      </c>
      <c r="IU129">
        <v>1985</v>
      </c>
      <c r="IV129">
        <v>1</v>
      </c>
      <c r="IW129">
        <v>27</v>
      </c>
      <c r="IX129">
        <v>1.9</v>
      </c>
      <c r="IY129">
        <v>1.7</v>
      </c>
      <c r="IZ129">
        <v>1.12915</v>
      </c>
      <c r="JA129">
        <v>2.58545</v>
      </c>
      <c r="JB129">
        <v>1.49658</v>
      </c>
      <c r="JC129">
        <v>2.34497</v>
      </c>
      <c r="JD129">
        <v>1.54907</v>
      </c>
      <c r="JE129">
        <v>2.44751</v>
      </c>
      <c r="JF129">
        <v>33.2216</v>
      </c>
      <c r="JG129">
        <v>15.7344</v>
      </c>
      <c r="JH129">
        <v>18</v>
      </c>
      <c r="JI129">
        <v>483.459</v>
      </c>
      <c r="JJ129">
        <v>494.65</v>
      </c>
      <c r="JK129">
        <v>32.1446</v>
      </c>
      <c r="JL129">
        <v>28.0579</v>
      </c>
      <c r="JM129">
        <v>29.9973</v>
      </c>
      <c r="JN129">
        <v>28.3792</v>
      </c>
      <c r="JO129">
        <v>28.3858</v>
      </c>
      <c r="JP129">
        <v>22.7112</v>
      </c>
      <c r="JQ129">
        <v>19.4081</v>
      </c>
      <c r="JR129">
        <v>64.2901</v>
      </c>
      <c r="JS129">
        <v>32.143</v>
      </c>
      <c r="JT129">
        <v>420</v>
      </c>
      <c r="JU129">
        <v>24.0762</v>
      </c>
      <c r="JV129">
        <v>102.274</v>
      </c>
      <c r="JW129">
        <v>91.70050000000001</v>
      </c>
    </row>
    <row r="130" spans="1:283">
      <c r="A130">
        <v>112</v>
      </c>
      <c r="B130">
        <v>1761010232</v>
      </c>
      <c r="C130">
        <v>566</v>
      </c>
      <c r="D130" t="s">
        <v>656</v>
      </c>
      <c r="E130" t="s">
        <v>657</v>
      </c>
      <c r="F130">
        <v>5</v>
      </c>
      <c r="G130" t="s">
        <v>614</v>
      </c>
      <c r="H130">
        <v>1761010224</v>
      </c>
      <c r="I130">
        <f>(J130)/1000</f>
        <v>0</v>
      </c>
      <c r="J130">
        <f>1000*DJ130*AH130*(DF130-DG130)/(100*CY130*(1000-AH130*DF130))</f>
        <v>0</v>
      </c>
      <c r="K130">
        <f>DJ130*AH130*(DE130-DD130*(1000-AH130*DG130)/(1000-AH130*DF130))/(100*CY130)</f>
        <v>0</v>
      </c>
      <c r="L130">
        <f>DD130 - IF(AH130&gt;1, K130*CY130*100.0/(AJ130), 0)</f>
        <v>0</v>
      </c>
      <c r="M130">
        <f>((S130-I130/2)*L130-K130)/(S130+I130/2)</f>
        <v>0</v>
      </c>
      <c r="N130">
        <f>M130*(DK130+DL130)/1000.0</f>
        <v>0</v>
      </c>
      <c r="O130">
        <f>(DD130 - IF(AH130&gt;1, K130*CY130*100.0/(AJ130), 0))*(DK130+DL130)/1000.0</f>
        <v>0</v>
      </c>
      <c r="P130">
        <f>2.0/((1/R130-1/Q130)+SIGN(R130)*SQRT((1/R130-1/Q130)*(1/R130-1/Q130) + 4*CZ130/((CZ130+1)*(CZ130+1))*(2*1/R130*1/Q130-1/Q130*1/Q130)))</f>
        <v>0</v>
      </c>
      <c r="Q130">
        <f>IF(LEFT(DA130,1)&lt;&gt;"0",IF(LEFT(DA130,1)="1",3.0,DB130),$D$5+$E$5*(DR130*DK130/($K$5*1000))+$F$5*(DR130*DK130/($K$5*1000))*MAX(MIN(CY130,$J$5),$I$5)*MAX(MIN(CY130,$J$5),$I$5)+$G$5*MAX(MIN(CY130,$J$5),$I$5)*(DR130*DK130/($K$5*1000))+$H$5*(DR130*DK130/($K$5*1000))*(DR130*DK130/($K$5*1000)))</f>
        <v>0</v>
      </c>
      <c r="R130">
        <f>I130*(1000-(1000*0.61365*exp(17.502*V130/(240.97+V130))/(DK130+DL130)+DF130)/2)/(1000*0.61365*exp(17.502*V130/(240.97+V130))/(DK130+DL130)-DF130)</f>
        <v>0</v>
      </c>
      <c r="S130">
        <f>1/((CZ130+1)/(P130/1.6)+1/(Q130/1.37)) + CZ130/((CZ130+1)/(P130/1.6) + CZ130/(Q130/1.37))</f>
        <v>0</v>
      </c>
      <c r="T130">
        <f>(CU130*CX130)</f>
        <v>0</v>
      </c>
      <c r="U130">
        <f>(DM130+(T130+2*0.95*5.67E-8*(((DM130+$B$9)+273)^4-(DM130+273)^4)-44100*I130)/(1.84*29.3*Q130+8*0.95*5.67E-8*(DM130+273)^3))</f>
        <v>0</v>
      </c>
      <c r="V130">
        <f>($C$9*DN130+$D$9*DO130+$E$9*U130)</f>
        <v>0</v>
      </c>
      <c r="W130">
        <f>0.61365*exp(17.502*V130/(240.97+V130))</f>
        <v>0</v>
      </c>
      <c r="X130">
        <f>(Y130/Z130*100)</f>
        <v>0</v>
      </c>
      <c r="Y130">
        <f>DF130*(DK130+DL130)/1000</f>
        <v>0</v>
      </c>
      <c r="Z130">
        <f>0.61365*exp(17.502*DM130/(240.97+DM130))</f>
        <v>0</v>
      </c>
      <c r="AA130">
        <f>(W130-DF130*(DK130+DL130)/1000)</f>
        <v>0</v>
      </c>
      <c r="AB130">
        <f>(-I130*44100)</f>
        <v>0</v>
      </c>
      <c r="AC130">
        <f>2*29.3*Q130*0.92*(DM130-V130)</f>
        <v>0</v>
      </c>
      <c r="AD130">
        <f>2*0.95*5.67E-8*(((DM130+$B$9)+273)^4-(V130+273)^4)</f>
        <v>0</v>
      </c>
      <c r="AE130">
        <f>T130+AD130+AB130+AC130</f>
        <v>0</v>
      </c>
      <c r="AF130">
        <v>0</v>
      </c>
      <c r="AG130">
        <v>0</v>
      </c>
      <c r="AH130">
        <f>IF(AF130*$H$15&gt;=AJ130,1.0,(AJ130/(AJ130-AF130*$H$15)))</f>
        <v>0</v>
      </c>
      <c r="AI130">
        <f>(AH130-1)*100</f>
        <v>0</v>
      </c>
      <c r="AJ130">
        <f>MAX(0,($B$15+$C$15*DR130)/(1+$D$15*DR130)*DK130/(DM130+273)*$E$15)</f>
        <v>0</v>
      </c>
      <c r="AK130" t="s">
        <v>420</v>
      </c>
      <c r="AL130" t="s">
        <v>420</v>
      </c>
      <c r="AM130">
        <v>0</v>
      </c>
      <c r="AN130">
        <v>0</v>
      </c>
      <c r="AO130">
        <f>1-AM130/AN130</f>
        <v>0</v>
      </c>
      <c r="AP130">
        <v>0</v>
      </c>
      <c r="AQ130" t="s">
        <v>420</v>
      </c>
      <c r="AR130" t="s">
        <v>420</v>
      </c>
      <c r="AS130">
        <v>0</v>
      </c>
      <c r="AT130">
        <v>0</v>
      </c>
      <c r="AU130">
        <f>1-AS130/AT130</f>
        <v>0</v>
      </c>
      <c r="AV130">
        <v>0.5</v>
      </c>
      <c r="AW130">
        <f>CV130</f>
        <v>0</v>
      </c>
      <c r="AX130">
        <f>K130</f>
        <v>0</v>
      </c>
      <c r="AY130">
        <f>AU130*AV130*AW130</f>
        <v>0</v>
      </c>
      <c r="AZ130">
        <f>(AX130-AP130)/AW130</f>
        <v>0</v>
      </c>
      <c r="BA130">
        <f>(AN130-AT130)/AT130</f>
        <v>0</v>
      </c>
      <c r="BB130">
        <f>AM130/(AO130+AM130/AT130)</f>
        <v>0</v>
      </c>
      <c r="BC130" t="s">
        <v>420</v>
      </c>
      <c r="BD130">
        <v>0</v>
      </c>
      <c r="BE130">
        <f>IF(BD130&lt;&gt;0, BD130, BB130)</f>
        <v>0</v>
      </c>
      <c r="BF130">
        <f>1-BE130/AT130</f>
        <v>0</v>
      </c>
      <c r="BG130">
        <f>(AT130-AS130)/(AT130-BE130)</f>
        <v>0</v>
      </c>
      <c r="BH130">
        <f>(AN130-AT130)/(AN130-BE130)</f>
        <v>0</v>
      </c>
      <c r="BI130">
        <f>(AT130-AS130)/(AT130-AM130)</f>
        <v>0</v>
      </c>
      <c r="BJ130">
        <f>(AN130-AT130)/(AN130-AM130)</f>
        <v>0</v>
      </c>
      <c r="BK130">
        <f>(BG130*BE130/AS130)</f>
        <v>0</v>
      </c>
      <c r="BL130">
        <f>(1-BK130)</f>
        <v>0</v>
      </c>
      <c r="CU130">
        <f>$B$13*DS130+$C$13*DT130+$F$13*EE130*(1-EH130)</f>
        <v>0</v>
      </c>
      <c r="CV130">
        <f>CU130*CW130</f>
        <v>0</v>
      </c>
      <c r="CW130">
        <f>($B$13*$D$11+$C$13*$D$11+$F$13*((ER130+EJ130)/MAX(ER130+EJ130+ES130, 0.1)*$I$11+ES130/MAX(ER130+EJ130+ES130, 0.1)*$J$11))/($B$13+$C$13+$F$13)</f>
        <v>0</v>
      </c>
      <c r="CX130">
        <f>($B$13*$K$11+$C$13*$K$11+$F$13*((ER130+EJ130)/MAX(ER130+EJ130+ES130, 0.1)*$P$11+ES130/MAX(ER130+EJ130+ES130, 0.1)*$Q$11))/($B$13+$C$13+$F$13)</f>
        <v>0</v>
      </c>
      <c r="CY130">
        <v>4.6</v>
      </c>
      <c r="CZ130">
        <v>0.5</v>
      </c>
      <c r="DA130" t="s">
        <v>421</v>
      </c>
      <c r="DB130">
        <v>2</v>
      </c>
      <c r="DC130">
        <v>1761010224</v>
      </c>
      <c r="DD130">
        <v>420.60275</v>
      </c>
      <c r="DE130">
        <v>419.7773333333333</v>
      </c>
      <c r="DF130">
        <v>23.75867083333334</v>
      </c>
      <c r="DG130">
        <v>24.01094583333333</v>
      </c>
      <c r="DH130">
        <v>420.7875416666668</v>
      </c>
      <c r="DI130">
        <v>23.56440833333333</v>
      </c>
      <c r="DJ130">
        <v>500.0239583333334</v>
      </c>
      <c r="DK130">
        <v>90.48524583333334</v>
      </c>
      <c r="DL130">
        <v>0.03555299166666667</v>
      </c>
      <c r="DM130">
        <v>30.46516666666666</v>
      </c>
      <c r="DN130">
        <v>30.08925</v>
      </c>
      <c r="DO130">
        <v>999.9</v>
      </c>
      <c r="DP130">
        <v>0</v>
      </c>
      <c r="DQ130">
        <v>0</v>
      </c>
      <c r="DR130">
        <v>9997.994583333333</v>
      </c>
      <c r="DS130">
        <v>0</v>
      </c>
      <c r="DT130">
        <v>0.242856</v>
      </c>
      <c r="DU130">
        <v>0.8254494583333334</v>
      </c>
      <c r="DV130">
        <v>430.8390416666666</v>
      </c>
      <c r="DW130">
        <v>430.1045416666668</v>
      </c>
      <c r="DX130">
        <v>-0.2522691708333333</v>
      </c>
      <c r="DY130">
        <v>419.7773333333333</v>
      </c>
      <c r="DZ130">
        <v>24.01094583333333</v>
      </c>
      <c r="EA130">
        <v>2.14981</v>
      </c>
      <c r="EB130">
        <v>2.1726375</v>
      </c>
      <c r="EC130">
        <v>18.5927125</v>
      </c>
      <c r="ED130">
        <v>18.76064166666667</v>
      </c>
      <c r="EE130">
        <v>0.00500078</v>
      </c>
      <c r="EF130">
        <v>0</v>
      </c>
      <c r="EG130">
        <v>0</v>
      </c>
      <c r="EH130">
        <v>0</v>
      </c>
      <c r="EI130">
        <v>592.2833333333334</v>
      </c>
      <c r="EJ130">
        <v>0.00500078</v>
      </c>
      <c r="EK130">
        <v>-17.82083333333333</v>
      </c>
      <c r="EL130">
        <v>-0.3125000000000001</v>
      </c>
      <c r="EM130">
        <v>35.16375</v>
      </c>
      <c r="EN130">
        <v>38.81745833333333</v>
      </c>
      <c r="EO130">
        <v>37.12995833333333</v>
      </c>
      <c r="EP130">
        <v>39.002375</v>
      </c>
      <c r="EQ130">
        <v>38.23925</v>
      </c>
      <c r="ER130">
        <v>0</v>
      </c>
      <c r="ES130">
        <v>0</v>
      </c>
      <c r="ET130">
        <v>0</v>
      </c>
      <c r="EU130">
        <v>1761010230.7</v>
      </c>
      <c r="EV130">
        <v>0</v>
      </c>
      <c r="EW130">
        <v>591.772</v>
      </c>
      <c r="EX130">
        <v>-39.83076946246383</v>
      </c>
      <c r="EY130">
        <v>4.761538554460584</v>
      </c>
      <c r="EZ130">
        <v>-17.828</v>
      </c>
      <c r="FA130">
        <v>15</v>
      </c>
      <c r="FB130">
        <v>1761010126.5</v>
      </c>
      <c r="FC130" t="s">
        <v>615</v>
      </c>
      <c r="FD130">
        <v>1761010118</v>
      </c>
      <c r="FE130">
        <v>1761010126.5</v>
      </c>
      <c r="FF130">
        <v>4</v>
      </c>
      <c r="FG130">
        <v>-0.248</v>
      </c>
      <c r="FH130">
        <v>-0.003</v>
      </c>
      <c r="FI130">
        <v>-0.187</v>
      </c>
      <c r="FJ130">
        <v>0.187</v>
      </c>
      <c r="FK130">
        <v>420</v>
      </c>
      <c r="FL130">
        <v>23</v>
      </c>
      <c r="FM130">
        <v>0.43</v>
      </c>
      <c r="FN130">
        <v>0.05</v>
      </c>
      <c r="FO130">
        <v>0.8278986097560976</v>
      </c>
      <c r="FP130">
        <v>-0.4509736306620182</v>
      </c>
      <c r="FQ130">
        <v>0.09415275347575992</v>
      </c>
      <c r="FR130">
        <v>1</v>
      </c>
      <c r="FS130">
        <v>592.0617647058824</v>
      </c>
      <c r="FT130">
        <v>-19.85790692436777</v>
      </c>
      <c r="FU130">
        <v>6.389652236964268</v>
      </c>
      <c r="FV130">
        <v>0</v>
      </c>
      <c r="FW130">
        <v>-0.1034694258536586</v>
      </c>
      <c r="FX130">
        <v>-2.924857164041812</v>
      </c>
      <c r="FY130">
        <v>0.3109177532524342</v>
      </c>
      <c r="FZ130">
        <v>0</v>
      </c>
      <c r="GA130">
        <v>1</v>
      </c>
      <c r="GB130">
        <v>3</v>
      </c>
      <c r="GC130" t="s">
        <v>459</v>
      </c>
      <c r="GD130">
        <v>3.1097</v>
      </c>
      <c r="GE130">
        <v>2.72739</v>
      </c>
      <c r="GF130">
        <v>0.0882925</v>
      </c>
      <c r="GG130">
        <v>0.088184</v>
      </c>
      <c r="GH130">
        <v>0.10867</v>
      </c>
      <c r="GI130">
        <v>0.110744</v>
      </c>
      <c r="GJ130">
        <v>23920.4</v>
      </c>
      <c r="GK130">
        <v>21727.8</v>
      </c>
      <c r="GL130">
        <v>26795.9</v>
      </c>
      <c r="GM130">
        <v>24037.4</v>
      </c>
      <c r="GN130">
        <v>38162.4</v>
      </c>
      <c r="GO130">
        <v>31549.1</v>
      </c>
      <c r="GP130">
        <v>46769.1</v>
      </c>
      <c r="GQ130">
        <v>38020.9</v>
      </c>
      <c r="GR130">
        <v>1.88748</v>
      </c>
      <c r="GS130">
        <v>1.8596</v>
      </c>
      <c r="GT130">
        <v>0.129297</v>
      </c>
      <c r="GU130">
        <v>0</v>
      </c>
      <c r="GV130">
        <v>27.9958</v>
      </c>
      <c r="GW130">
        <v>999.9</v>
      </c>
      <c r="GX130">
        <v>58.3</v>
      </c>
      <c r="GY130">
        <v>30.5</v>
      </c>
      <c r="GZ130">
        <v>28.2501</v>
      </c>
      <c r="HA130">
        <v>61.14</v>
      </c>
      <c r="HB130">
        <v>21.3942</v>
      </c>
      <c r="HC130">
        <v>1</v>
      </c>
      <c r="HD130">
        <v>0.0600076</v>
      </c>
      <c r="HE130">
        <v>-1.46015</v>
      </c>
      <c r="HF130">
        <v>20.3329</v>
      </c>
      <c r="HG130">
        <v>5.22193</v>
      </c>
      <c r="HH130">
        <v>11.9798</v>
      </c>
      <c r="HI130">
        <v>4.9655</v>
      </c>
      <c r="HJ130">
        <v>3.276</v>
      </c>
      <c r="HK130">
        <v>9999</v>
      </c>
      <c r="HL130">
        <v>9999</v>
      </c>
      <c r="HM130">
        <v>9999</v>
      </c>
      <c r="HN130">
        <v>999.9</v>
      </c>
      <c r="HO130">
        <v>1.86369</v>
      </c>
      <c r="HP130">
        <v>1.85975</v>
      </c>
      <c r="HQ130">
        <v>1.85806</v>
      </c>
      <c r="HR130">
        <v>1.85944</v>
      </c>
      <c r="HS130">
        <v>1.85959</v>
      </c>
      <c r="HT130">
        <v>1.85806</v>
      </c>
      <c r="HU130">
        <v>1.85715</v>
      </c>
      <c r="HV130">
        <v>1.85211</v>
      </c>
      <c r="HW130">
        <v>0</v>
      </c>
      <c r="HX130">
        <v>0</v>
      </c>
      <c r="HY130">
        <v>0</v>
      </c>
      <c r="HZ130">
        <v>0</v>
      </c>
      <c r="IA130" t="s">
        <v>424</v>
      </c>
      <c r="IB130" t="s">
        <v>425</v>
      </c>
      <c r="IC130" t="s">
        <v>426</v>
      </c>
      <c r="ID130" t="s">
        <v>426</v>
      </c>
      <c r="IE130" t="s">
        <v>426</v>
      </c>
      <c r="IF130" t="s">
        <v>426</v>
      </c>
      <c r="IG130">
        <v>0</v>
      </c>
      <c r="IH130">
        <v>100</v>
      </c>
      <c r="II130">
        <v>100</v>
      </c>
      <c r="IJ130">
        <v>-0.185</v>
      </c>
      <c r="IK130">
        <v>0.2017</v>
      </c>
      <c r="IL130">
        <v>-0.9728333905448761</v>
      </c>
      <c r="IM130">
        <v>0.001328113201692861</v>
      </c>
      <c r="IN130">
        <v>1.538283238170363E-06</v>
      </c>
      <c r="IO130">
        <v>-5.795655626708063E-10</v>
      </c>
      <c r="IP130">
        <v>-0.05896885829614162</v>
      </c>
      <c r="IQ130">
        <v>-0.004593102289677449</v>
      </c>
      <c r="IR130">
        <v>0.0008253994458280543</v>
      </c>
      <c r="IS130">
        <v>-7.403632370499484E-06</v>
      </c>
      <c r="IT130">
        <v>2</v>
      </c>
      <c r="IU130">
        <v>1985</v>
      </c>
      <c r="IV130">
        <v>1</v>
      </c>
      <c r="IW130">
        <v>27</v>
      </c>
      <c r="IX130">
        <v>1.9</v>
      </c>
      <c r="IY130">
        <v>1.8</v>
      </c>
      <c r="IZ130">
        <v>1.12915</v>
      </c>
      <c r="JA130">
        <v>2.59766</v>
      </c>
      <c r="JB130">
        <v>1.49658</v>
      </c>
      <c r="JC130">
        <v>2.34497</v>
      </c>
      <c r="JD130">
        <v>1.54907</v>
      </c>
      <c r="JE130">
        <v>2.39624</v>
      </c>
      <c r="JF130">
        <v>33.244</v>
      </c>
      <c r="JG130">
        <v>15.7169</v>
      </c>
      <c r="JH130">
        <v>18</v>
      </c>
      <c r="JI130">
        <v>483.32</v>
      </c>
      <c r="JJ130">
        <v>494.723</v>
      </c>
      <c r="JK130">
        <v>32.0716</v>
      </c>
      <c r="JL130">
        <v>28.0542</v>
      </c>
      <c r="JM130">
        <v>29.9979</v>
      </c>
      <c r="JN130">
        <v>28.3763</v>
      </c>
      <c r="JO130">
        <v>28.3828</v>
      </c>
      <c r="JP130">
        <v>22.7107</v>
      </c>
      <c r="JQ130">
        <v>19.8242</v>
      </c>
      <c r="JR130">
        <v>64.2901</v>
      </c>
      <c r="JS130">
        <v>32.143</v>
      </c>
      <c r="JT130">
        <v>420</v>
      </c>
      <c r="JU130">
        <v>24.05</v>
      </c>
      <c r="JV130">
        <v>102.275</v>
      </c>
      <c r="JW130">
        <v>91.70059999999999</v>
      </c>
    </row>
    <row r="131" spans="1:283">
      <c r="A131">
        <v>113</v>
      </c>
      <c r="B131">
        <v>1761010234</v>
      </c>
      <c r="C131">
        <v>568</v>
      </c>
      <c r="D131" t="s">
        <v>658</v>
      </c>
      <c r="E131" t="s">
        <v>659</v>
      </c>
      <c r="F131">
        <v>5</v>
      </c>
      <c r="G131" t="s">
        <v>614</v>
      </c>
      <c r="H131">
        <v>1761010226</v>
      </c>
      <c r="I131">
        <f>(J131)/1000</f>
        <v>0</v>
      </c>
      <c r="J131">
        <f>1000*DJ131*AH131*(DF131-DG131)/(100*CY131*(1000-AH131*DF131))</f>
        <v>0</v>
      </c>
      <c r="K131">
        <f>DJ131*AH131*(DE131-DD131*(1000-AH131*DG131)/(1000-AH131*DF131))/(100*CY131)</f>
        <v>0</v>
      </c>
      <c r="L131">
        <f>DD131 - IF(AH131&gt;1, K131*CY131*100.0/(AJ131), 0)</f>
        <v>0</v>
      </c>
      <c r="M131">
        <f>((S131-I131/2)*L131-K131)/(S131+I131/2)</f>
        <v>0</v>
      </c>
      <c r="N131">
        <f>M131*(DK131+DL131)/1000.0</f>
        <v>0</v>
      </c>
      <c r="O131">
        <f>(DD131 - IF(AH131&gt;1, K131*CY131*100.0/(AJ131), 0))*(DK131+DL131)/1000.0</f>
        <v>0</v>
      </c>
      <c r="P131">
        <f>2.0/((1/R131-1/Q131)+SIGN(R131)*SQRT((1/R131-1/Q131)*(1/R131-1/Q131) + 4*CZ131/((CZ131+1)*(CZ131+1))*(2*1/R131*1/Q131-1/Q131*1/Q131)))</f>
        <v>0</v>
      </c>
      <c r="Q131">
        <f>IF(LEFT(DA131,1)&lt;&gt;"0",IF(LEFT(DA131,1)="1",3.0,DB131),$D$5+$E$5*(DR131*DK131/($K$5*1000))+$F$5*(DR131*DK131/($K$5*1000))*MAX(MIN(CY131,$J$5),$I$5)*MAX(MIN(CY131,$J$5),$I$5)+$G$5*MAX(MIN(CY131,$J$5),$I$5)*(DR131*DK131/($K$5*1000))+$H$5*(DR131*DK131/($K$5*1000))*(DR131*DK131/($K$5*1000)))</f>
        <v>0</v>
      </c>
      <c r="R131">
        <f>I131*(1000-(1000*0.61365*exp(17.502*V131/(240.97+V131))/(DK131+DL131)+DF131)/2)/(1000*0.61365*exp(17.502*V131/(240.97+V131))/(DK131+DL131)-DF131)</f>
        <v>0</v>
      </c>
      <c r="S131">
        <f>1/((CZ131+1)/(P131/1.6)+1/(Q131/1.37)) + CZ131/((CZ131+1)/(P131/1.6) + CZ131/(Q131/1.37))</f>
        <v>0</v>
      </c>
      <c r="T131">
        <f>(CU131*CX131)</f>
        <v>0</v>
      </c>
      <c r="U131">
        <f>(DM131+(T131+2*0.95*5.67E-8*(((DM131+$B$9)+273)^4-(DM131+273)^4)-44100*I131)/(1.84*29.3*Q131+8*0.95*5.67E-8*(DM131+273)^3))</f>
        <v>0</v>
      </c>
      <c r="V131">
        <f>($C$9*DN131+$D$9*DO131+$E$9*U131)</f>
        <v>0</v>
      </c>
      <c r="W131">
        <f>0.61365*exp(17.502*V131/(240.97+V131))</f>
        <v>0</v>
      </c>
      <c r="X131">
        <f>(Y131/Z131*100)</f>
        <v>0</v>
      </c>
      <c r="Y131">
        <f>DF131*(DK131+DL131)/1000</f>
        <v>0</v>
      </c>
      <c r="Z131">
        <f>0.61365*exp(17.502*DM131/(240.97+DM131))</f>
        <v>0</v>
      </c>
      <c r="AA131">
        <f>(W131-DF131*(DK131+DL131)/1000)</f>
        <v>0</v>
      </c>
      <c r="AB131">
        <f>(-I131*44100)</f>
        <v>0</v>
      </c>
      <c r="AC131">
        <f>2*29.3*Q131*0.92*(DM131-V131)</f>
        <v>0</v>
      </c>
      <c r="AD131">
        <f>2*0.95*5.67E-8*(((DM131+$B$9)+273)^4-(V131+273)^4)</f>
        <v>0</v>
      </c>
      <c r="AE131">
        <f>T131+AD131+AB131+AC131</f>
        <v>0</v>
      </c>
      <c r="AF131">
        <v>0</v>
      </c>
      <c r="AG131">
        <v>0</v>
      </c>
      <c r="AH131">
        <f>IF(AF131*$H$15&gt;=AJ131,1.0,(AJ131/(AJ131-AF131*$H$15)))</f>
        <v>0</v>
      </c>
      <c r="AI131">
        <f>(AH131-1)*100</f>
        <v>0</v>
      </c>
      <c r="AJ131">
        <f>MAX(0,($B$15+$C$15*DR131)/(1+$D$15*DR131)*DK131/(DM131+273)*$E$15)</f>
        <v>0</v>
      </c>
      <c r="AK131" t="s">
        <v>420</v>
      </c>
      <c r="AL131" t="s">
        <v>420</v>
      </c>
      <c r="AM131">
        <v>0</v>
      </c>
      <c r="AN131">
        <v>0</v>
      </c>
      <c r="AO131">
        <f>1-AM131/AN131</f>
        <v>0</v>
      </c>
      <c r="AP131">
        <v>0</v>
      </c>
      <c r="AQ131" t="s">
        <v>420</v>
      </c>
      <c r="AR131" t="s">
        <v>420</v>
      </c>
      <c r="AS131">
        <v>0</v>
      </c>
      <c r="AT131">
        <v>0</v>
      </c>
      <c r="AU131">
        <f>1-AS131/AT131</f>
        <v>0</v>
      </c>
      <c r="AV131">
        <v>0.5</v>
      </c>
      <c r="AW131">
        <f>CV131</f>
        <v>0</v>
      </c>
      <c r="AX131">
        <f>K131</f>
        <v>0</v>
      </c>
      <c r="AY131">
        <f>AU131*AV131*AW131</f>
        <v>0</v>
      </c>
      <c r="AZ131">
        <f>(AX131-AP131)/AW131</f>
        <v>0</v>
      </c>
      <c r="BA131">
        <f>(AN131-AT131)/AT131</f>
        <v>0</v>
      </c>
      <c r="BB131">
        <f>AM131/(AO131+AM131/AT131)</f>
        <v>0</v>
      </c>
      <c r="BC131" t="s">
        <v>420</v>
      </c>
      <c r="BD131">
        <v>0</v>
      </c>
      <c r="BE131">
        <f>IF(BD131&lt;&gt;0, BD131, BB131)</f>
        <v>0</v>
      </c>
      <c r="BF131">
        <f>1-BE131/AT131</f>
        <v>0</v>
      </c>
      <c r="BG131">
        <f>(AT131-AS131)/(AT131-BE131)</f>
        <v>0</v>
      </c>
      <c r="BH131">
        <f>(AN131-AT131)/(AN131-BE131)</f>
        <v>0</v>
      </c>
      <c r="BI131">
        <f>(AT131-AS131)/(AT131-AM131)</f>
        <v>0</v>
      </c>
      <c r="BJ131">
        <f>(AN131-AT131)/(AN131-AM131)</f>
        <v>0</v>
      </c>
      <c r="BK131">
        <f>(BG131*BE131/AS131)</f>
        <v>0</v>
      </c>
      <c r="BL131">
        <f>(1-BK131)</f>
        <v>0</v>
      </c>
      <c r="CU131">
        <f>$B$13*DS131+$C$13*DT131+$F$13*EE131*(1-EH131)</f>
        <v>0</v>
      </c>
      <c r="CV131">
        <f>CU131*CW131</f>
        <v>0</v>
      </c>
      <c r="CW131">
        <f>($B$13*$D$11+$C$13*$D$11+$F$13*((ER131+EJ131)/MAX(ER131+EJ131+ES131, 0.1)*$I$11+ES131/MAX(ER131+EJ131+ES131, 0.1)*$J$11))/($B$13+$C$13+$F$13)</f>
        <v>0</v>
      </c>
      <c r="CX131">
        <f>($B$13*$K$11+$C$13*$K$11+$F$13*((ER131+EJ131)/MAX(ER131+EJ131+ES131, 0.1)*$P$11+ES131/MAX(ER131+EJ131+ES131, 0.1)*$Q$11))/($B$13+$C$13+$F$13)</f>
        <v>0</v>
      </c>
      <c r="CY131">
        <v>4.6</v>
      </c>
      <c r="CZ131">
        <v>0.5</v>
      </c>
      <c r="DA131" t="s">
        <v>421</v>
      </c>
      <c r="DB131">
        <v>2</v>
      </c>
      <c r="DC131">
        <v>1761010226</v>
      </c>
      <c r="DD131">
        <v>420.6005</v>
      </c>
      <c r="DE131">
        <v>419.8075833333333</v>
      </c>
      <c r="DF131">
        <v>23.83282916666667</v>
      </c>
      <c r="DG131">
        <v>24.13335</v>
      </c>
      <c r="DH131">
        <v>420.78525</v>
      </c>
      <c r="DI131">
        <v>23.63696666666667</v>
      </c>
      <c r="DJ131">
        <v>500.0182083333333</v>
      </c>
      <c r="DK131">
        <v>90.4859125</v>
      </c>
      <c r="DL131">
        <v>0.0355559</v>
      </c>
      <c r="DM131">
        <v>30.47336666666666</v>
      </c>
      <c r="DN131">
        <v>30.09845833333333</v>
      </c>
      <c r="DO131">
        <v>999.9</v>
      </c>
      <c r="DP131">
        <v>0</v>
      </c>
      <c r="DQ131">
        <v>0</v>
      </c>
      <c r="DR131">
        <v>9995.727083333333</v>
      </c>
      <c r="DS131">
        <v>0</v>
      </c>
      <c r="DT131">
        <v>0.242856</v>
      </c>
      <c r="DU131">
        <v>0.7929153750000001</v>
      </c>
      <c r="DV131">
        <v>430.8694583333333</v>
      </c>
      <c r="DW131">
        <v>430.1894583333333</v>
      </c>
      <c r="DX131">
        <v>-0.3005142041666667</v>
      </c>
      <c r="DY131">
        <v>419.8075833333333</v>
      </c>
      <c r="DZ131">
        <v>24.13335</v>
      </c>
      <c r="EA131">
        <v>2.156535833333333</v>
      </c>
      <c r="EB131">
        <v>2.183728333333333</v>
      </c>
      <c r="EC131">
        <v>18.6425375</v>
      </c>
      <c r="ED131">
        <v>18.84252083333334</v>
      </c>
      <c r="EE131">
        <v>0.00500078</v>
      </c>
      <c r="EF131">
        <v>0</v>
      </c>
      <c r="EG131">
        <v>0</v>
      </c>
      <c r="EH131">
        <v>0</v>
      </c>
      <c r="EI131">
        <v>591.0125</v>
      </c>
      <c r="EJ131">
        <v>0.00500078</v>
      </c>
      <c r="EK131">
        <v>-18.29166666666667</v>
      </c>
      <c r="EL131">
        <v>-0.5208333333333334</v>
      </c>
      <c r="EM131">
        <v>35.1715</v>
      </c>
      <c r="EN131">
        <v>38.85395833333333</v>
      </c>
      <c r="EO131">
        <v>37.16645833333333</v>
      </c>
      <c r="EP131">
        <v>39.05183333333333</v>
      </c>
      <c r="EQ131">
        <v>38.254875</v>
      </c>
      <c r="ER131">
        <v>0</v>
      </c>
      <c r="ES131">
        <v>0</v>
      </c>
      <c r="ET131">
        <v>0</v>
      </c>
      <c r="EU131">
        <v>1761010233.1</v>
      </c>
      <c r="EV131">
        <v>0</v>
      </c>
      <c r="EW131">
        <v>590.484</v>
      </c>
      <c r="EX131">
        <v>-14.93076924644939</v>
      </c>
      <c r="EY131">
        <v>19.37692290445752</v>
      </c>
      <c r="EZ131">
        <v>-18.152</v>
      </c>
      <c r="FA131">
        <v>15</v>
      </c>
      <c r="FB131">
        <v>1761010126.5</v>
      </c>
      <c r="FC131" t="s">
        <v>615</v>
      </c>
      <c r="FD131">
        <v>1761010118</v>
      </c>
      <c r="FE131">
        <v>1761010126.5</v>
      </c>
      <c r="FF131">
        <v>4</v>
      </c>
      <c r="FG131">
        <v>-0.248</v>
      </c>
      <c r="FH131">
        <v>-0.003</v>
      </c>
      <c r="FI131">
        <v>-0.187</v>
      </c>
      <c r="FJ131">
        <v>0.187</v>
      </c>
      <c r="FK131">
        <v>420</v>
      </c>
      <c r="FL131">
        <v>23</v>
      </c>
      <c r="FM131">
        <v>0.43</v>
      </c>
      <c r="FN131">
        <v>0.05</v>
      </c>
      <c r="FO131">
        <v>0.831063</v>
      </c>
      <c r="FP131">
        <v>-0.7076017711069424</v>
      </c>
      <c r="FQ131">
        <v>0.09367321388476003</v>
      </c>
      <c r="FR131">
        <v>0</v>
      </c>
      <c r="FS131">
        <v>591.9117647058823</v>
      </c>
      <c r="FT131">
        <v>-16.93812076728673</v>
      </c>
      <c r="FU131">
        <v>6.446511355029087</v>
      </c>
      <c r="FV131">
        <v>0</v>
      </c>
      <c r="FW131">
        <v>-0.1783080865</v>
      </c>
      <c r="FX131">
        <v>-2.217791607579739</v>
      </c>
      <c r="FY131">
        <v>0.2467941558752182</v>
      </c>
      <c r="FZ131">
        <v>0</v>
      </c>
      <c r="GA131">
        <v>0</v>
      </c>
      <c r="GB131">
        <v>3</v>
      </c>
      <c r="GC131" t="s">
        <v>423</v>
      </c>
      <c r="GD131">
        <v>3.10983</v>
      </c>
      <c r="GE131">
        <v>2.72758</v>
      </c>
      <c r="GF131">
        <v>0.0882971</v>
      </c>
      <c r="GG131">
        <v>0.08819299999999999</v>
      </c>
      <c r="GH131">
        <v>0.10891</v>
      </c>
      <c r="GI131">
        <v>0.110778</v>
      </c>
      <c r="GJ131">
        <v>23920.5</v>
      </c>
      <c r="GK131">
        <v>21727.7</v>
      </c>
      <c r="GL131">
        <v>26796.1</v>
      </c>
      <c r="GM131">
        <v>24037.6</v>
      </c>
      <c r="GN131">
        <v>38152.2</v>
      </c>
      <c r="GO131">
        <v>31547.8</v>
      </c>
      <c r="GP131">
        <v>46769.4</v>
      </c>
      <c r="GQ131">
        <v>38021</v>
      </c>
      <c r="GR131">
        <v>1.88743</v>
      </c>
      <c r="GS131">
        <v>1.8597</v>
      </c>
      <c r="GT131">
        <v>0.128608</v>
      </c>
      <c r="GU131">
        <v>0</v>
      </c>
      <c r="GV131">
        <v>28.0052</v>
      </c>
      <c r="GW131">
        <v>999.9</v>
      </c>
      <c r="GX131">
        <v>58.4</v>
      </c>
      <c r="GY131">
        <v>30.5</v>
      </c>
      <c r="GZ131">
        <v>28.2982</v>
      </c>
      <c r="HA131">
        <v>61.42</v>
      </c>
      <c r="HB131">
        <v>21.1538</v>
      </c>
      <c r="HC131">
        <v>1</v>
      </c>
      <c r="HD131">
        <v>0.0597104</v>
      </c>
      <c r="HE131">
        <v>-1.77719</v>
      </c>
      <c r="HF131">
        <v>20.33</v>
      </c>
      <c r="HG131">
        <v>5.22223</v>
      </c>
      <c r="HH131">
        <v>11.98</v>
      </c>
      <c r="HI131">
        <v>4.96545</v>
      </c>
      <c r="HJ131">
        <v>3.27598</v>
      </c>
      <c r="HK131">
        <v>9999</v>
      </c>
      <c r="HL131">
        <v>9999</v>
      </c>
      <c r="HM131">
        <v>9999</v>
      </c>
      <c r="HN131">
        <v>999.9</v>
      </c>
      <c r="HO131">
        <v>1.86369</v>
      </c>
      <c r="HP131">
        <v>1.85974</v>
      </c>
      <c r="HQ131">
        <v>1.85806</v>
      </c>
      <c r="HR131">
        <v>1.85944</v>
      </c>
      <c r="HS131">
        <v>1.85959</v>
      </c>
      <c r="HT131">
        <v>1.85806</v>
      </c>
      <c r="HU131">
        <v>1.85715</v>
      </c>
      <c r="HV131">
        <v>1.85211</v>
      </c>
      <c r="HW131">
        <v>0</v>
      </c>
      <c r="HX131">
        <v>0</v>
      </c>
      <c r="HY131">
        <v>0</v>
      </c>
      <c r="HZ131">
        <v>0</v>
      </c>
      <c r="IA131" t="s">
        <v>424</v>
      </c>
      <c r="IB131" t="s">
        <v>425</v>
      </c>
      <c r="IC131" t="s">
        <v>426</v>
      </c>
      <c r="ID131" t="s">
        <v>426</v>
      </c>
      <c r="IE131" t="s">
        <v>426</v>
      </c>
      <c r="IF131" t="s">
        <v>426</v>
      </c>
      <c r="IG131">
        <v>0</v>
      </c>
      <c r="IH131">
        <v>100</v>
      </c>
      <c r="II131">
        <v>100</v>
      </c>
      <c r="IJ131">
        <v>-0.185</v>
      </c>
      <c r="IK131">
        <v>0.2033</v>
      </c>
      <c r="IL131">
        <v>-0.9728333905448761</v>
      </c>
      <c r="IM131">
        <v>0.001328113201692861</v>
      </c>
      <c r="IN131">
        <v>1.538283238170363E-06</v>
      </c>
      <c r="IO131">
        <v>-5.795655626708063E-10</v>
      </c>
      <c r="IP131">
        <v>-0.05896885829614162</v>
      </c>
      <c r="IQ131">
        <v>-0.004593102289677449</v>
      </c>
      <c r="IR131">
        <v>0.0008253994458280543</v>
      </c>
      <c r="IS131">
        <v>-7.403632370499484E-06</v>
      </c>
      <c r="IT131">
        <v>2</v>
      </c>
      <c r="IU131">
        <v>1985</v>
      </c>
      <c r="IV131">
        <v>1</v>
      </c>
      <c r="IW131">
        <v>27</v>
      </c>
      <c r="IX131">
        <v>1.9</v>
      </c>
      <c r="IY131">
        <v>1.8</v>
      </c>
      <c r="IZ131">
        <v>1.12915</v>
      </c>
      <c r="JA131">
        <v>2.58667</v>
      </c>
      <c r="JB131">
        <v>1.49658</v>
      </c>
      <c r="JC131">
        <v>2.34497</v>
      </c>
      <c r="JD131">
        <v>1.54907</v>
      </c>
      <c r="JE131">
        <v>2.46582</v>
      </c>
      <c r="JF131">
        <v>33.244</v>
      </c>
      <c r="JG131">
        <v>15.7256</v>
      </c>
      <c r="JH131">
        <v>18</v>
      </c>
      <c r="JI131">
        <v>483.268</v>
      </c>
      <c r="JJ131">
        <v>494.758</v>
      </c>
      <c r="JK131">
        <v>32.0133</v>
      </c>
      <c r="JL131">
        <v>28.0502</v>
      </c>
      <c r="JM131">
        <v>29.9984</v>
      </c>
      <c r="JN131">
        <v>28.3733</v>
      </c>
      <c r="JO131">
        <v>28.3793</v>
      </c>
      <c r="JP131">
        <v>22.711</v>
      </c>
      <c r="JQ131">
        <v>20.4622</v>
      </c>
      <c r="JR131">
        <v>64.2901</v>
      </c>
      <c r="JS131">
        <v>32.0373</v>
      </c>
      <c r="JT131">
        <v>420</v>
      </c>
      <c r="JU131">
        <v>24.0119</v>
      </c>
      <c r="JV131">
        <v>102.275</v>
      </c>
      <c r="JW131">
        <v>91.7008</v>
      </c>
    </row>
    <row r="132" spans="1:283">
      <c r="A132">
        <v>114</v>
      </c>
      <c r="B132">
        <v>1761010236</v>
      </c>
      <c r="C132">
        <v>570</v>
      </c>
      <c r="D132" t="s">
        <v>660</v>
      </c>
      <c r="E132" t="s">
        <v>661</v>
      </c>
      <c r="F132">
        <v>5</v>
      </c>
      <c r="G132" t="s">
        <v>614</v>
      </c>
      <c r="H132">
        <v>1761010228</v>
      </c>
      <c r="I132">
        <f>(J132)/1000</f>
        <v>0</v>
      </c>
      <c r="J132">
        <f>1000*DJ132*AH132*(DF132-DG132)/(100*CY132*(1000-AH132*DF132))</f>
        <v>0</v>
      </c>
      <c r="K132">
        <f>DJ132*AH132*(DE132-DD132*(1000-AH132*DG132)/(1000-AH132*DF132))/(100*CY132)</f>
        <v>0</v>
      </c>
      <c r="L132">
        <f>DD132 - IF(AH132&gt;1, K132*CY132*100.0/(AJ132), 0)</f>
        <v>0</v>
      </c>
      <c r="M132">
        <f>((S132-I132/2)*L132-K132)/(S132+I132/2)</f>
        <v>0</v>
      </c>
      <c r="N132">
        <f>M132*(DK132+DL132)/1000.0</f>
        <v>0</v>
      </c>
      <c r="O132">
        <f>(DD132 - IF(AH132&gt;1, K132*CY132*100.0/(AJ132), 0))*(DK132+DL132)/1000.0</f>
        <v>0</v>
      </c>
      <c r="P132">
        <f>2.0/((1/R132-1/Q132)+SIGN(R132)*SQRT((1/R132-1/Q132)*(1/R132-1/Q132) + 4*CZ132/((CZ132+1)*(CZ132+1))*(2*1/R132*1/Q132-1/Q132*1/Q132)))</f>
        <v>0</v>
      </c>
      <c r="Q132">
        <f>IF(LEFT(DA132,1)&lt;&gt;"0",IF(LEFT(DA132,1)="1",3.0,DB132),$D$5+$E$5*(DR132*DK132/($K$5*1000))+$F$5*(DR132*DK132/($K$5*1000))*MAX(MIN(CY132,$J$5),$I$5)*MAX(MIN(CY132,$J$5),$I$5)+$G$5*MAX(MIN(CY132,$J$5),$I$5)*(DR132*DK132/($K$5*1000))+$H$5*(DR132*DK132/($K$5*1000))*(DR132*DK132/($K$5*1000)))</f>
        <v>0</v>
      </c>
      <c r="R132">
        <f>I132*(1000-(1000*0.61365*exp(17.502*V132/(240.97+V132))/(DK132+DL132)+DF132)/2)/(1000*0.61365*exp(17.502*V132/(240.97+V132))/(DK132+DL132)-DF132)</f>
        <v>0</v>
      </c>
      <c r="S132">
        <f>1/((CZ132+1)/(P132/1.6)+1/(Q132/1.37)) + CZ132/((CZ132+1)/(P132/1.6) + CZ132/(Q132/1.37))</f>
        <v>0</v>
      </c>
      <c r="T132">
        <f>(CU132*CX132)</f>
        <v>0</v>
      </c>
      <c r="U132">
        <f>(DM132+(T132+2*0.95*5.67E-8*(((DM132+$B$9)+273)^4-(DM132+273)^4)-44100*I132)/(1.84*29.3*Q132+8*0.95*5.67E-8*(DM132+273)^3))</f>
        <v>0</v>
      </c>
      <c r="V132">
        <f>($C$9*DN132+$D$9*DO132+$E$9*U132)</f>
        <v>0</v>
      </c>
      <c r="W132">
        <f>0.61365*exp(17.502*V132/(240.97+V132))</f>
        <v>0</v>
      </c>
      <c r="X132">
        <f>(Y132/Z132*100)</f>
        <v>0</v>
      </c>
      <c r="Y132">
        <f>DF132*(DK132+DL132)/1000</f>
        <v>0</v>
      </c>
      <c r="Z132">
        <f>0.61365*exp(17.502*DM132/(240.97+DM132))</f>
        <v>0</v>
      </c>
      <c r="AA132">
        <f>(W132-DF132*(DK132+DL132)/1000)</f>
        <v>0</v>
      </c>
      <c r="AB132">
        <f>(-I132*44100)</f>
        <v>0</v>
      </c>
      <c r="AC132">
        <f>2*29.3*Q132*0.92*(DM132-V132)</f>
        <v>0</v>
      </c>
      <c r="AD132">
        <f>2*0.95*5.67E-8*(((DM132+$B$9)+273)^4-(V132+273)^4)</f>
        <v>0</v>
      </c>
      <c r="AE132">
        <f>T132+AD132+AB132+AC132</f>
        <v>0</v>
      </c>
      <c r="AF132">
        <v>0</v>
      </c>
      <c r="AG132">
        <v>0</v>
      </c>
      <c r="AH132">
        <f>IF(AF132*$H$15&gt;=AJ132,1.0,(AJ132/(AJ132-AF132*$H$15)))</f>
        <v>0</v>
      </c>
      <c r="AI132">
        <f>(AH132-1)*100</f>
        <v>0</v>
      </c>
      <c r="AJ132">
        <f>MAX(0,($B$15+$C$15*DR132)/(1+$D$15*DR132)*DK132/(DM132+273)*$E$15)</f>
        <v>0</v>
      </c>
      <c r="AK132" t="s">
        <v>420</v>
      </c>
      <c r="AL132" t="s">
        <v>420</v>
      </c>
      <c r="AM132">
        <v>0</v>
      </c>
      <c r="AN132">
        <v>0</v>
      </c>
      <c r="AO132">
        <f>1-AM132/AN132</f>
        <v>0</v>
      </c>
      <c r="AP132">
        <v>0</v>
      </c>
      <c r="AQ132" t="s">
        <v>420</v>
      </c>
      <c r="AR132" t="s">
        <v>420</v>
      </c>
      <c r="AS132">
        <v>0</v>
      </c>
      <c r="AT132">
        <v>0</v>
      </c>
      <c r="AU132">
        <f>1-AS132/AT132</f>
        <v>0</v>
      </c>
      <c r="AV132">
        <v>0.5</v>
      </c>
      <c r="AW132">
        <f>CV132</f>
        <v>0</v>
      </c>
      <c r="AX132">
        <f>K132</f>
        <v>0</v>
      </c>
      <c r="AY132">
        <f>AU132*AV132*AW132</f>
        <v>0</v>
      </c>
      <c r="AZ132">
        <f>(AX132-AP132)/AW132</f>
        <v>0</v>
      </c>
      <c r="BA132">
        <f>(AN132-AT132)/AT132</f>
        <v>0</v>
      </c>
      <c r="BB132">
        <f>AM132/(AO132+AM132/AT132)</f>
        <v>0</v>
      </c>
      <c r="BC132" t="s">
        <v>420</v>
      </c>
      <c r="BD132">
        <v>0</v>
      </c>
      <c r="BE132">
        <f>IF(BD132&lt;&gt;0, BD132, BB132)</f>
        <v>0</v>
      </c>
      <c r="BF132">
        <f>1-BE132/AT132</f>
        <v>0</v>
      </c>
      <c r="BG132">
        <f>(AT132-AS132)/(AT132-BE132)</f>
        <v>0</v>
      </c>
      <c r="BH132">
        <f>(AN132-AT132)/(AN132-BE132)</f>
        <v>0</v>
      </c>
      <c r="BI132">
        <f>(AT132-AS132)/(AT132-AM132)</f>
        <v>0</v>
      </c>
      <c r="BJ132">
        <f>(AN132-AT132)/(AN132-AM132)</f>
        <v>0</v>
      </c>
      <c r="BK132">
        <f>(BG132*BE132/AS132)</f>
        <v>0</v>
      </c>
      <c r="BL132">
        <f>(1-BK132)</f>
        <v>0</v>
      </c>
      <c r="CU132">
        <f>$B$13*DS132+$C$13*DT132+$F$13*EE132*(1-EH132)</f>
        <v>0</v>
      </c>
      <c r="CV132">
        <f>CU132*CW132</f>
        <v>0</v>
      </c>
      <c r="CW132">
        <f>($B$13*$D$11+$C$13*$D$11+$F$13*((ER132+EJ132)/MAX(ER132+EJ132+ES132, 0.1)*$I$11+ES132/MAX(ER132+EJ132+ES132, 0.1)*$J$11))/($B$13+$C$13+$F$13)</f>
        <v>0</v>
      </c>
      <c r="CX132">
        <f>($B$13*$K$11+$C$13*$K$11+$F$13*((ER132+EJ132)/MAX(ER132+EJ132+ES132, 0.1)*$P$11+ES132/MAX(ER132+EJ132+ES132, 0.1)*$Q$11))/($B$13+$C$13+$F$13)</f>
        <v>0</v>
      </c>
      <c r="CY132">
        <v>4.6</v>
      </c>
      <c r="CZ132">
        <v>0.5</v>
      </c>
      <c r="DA132" t="s">
        <v>421</v>
      </c>
      <c r="DB132">
        <v>2</v>
      </c>
      <c r="DC132">
        <v>1761010228</v>
      </c>
      <c r="DD132">
        <v>420.6167916666666</v>
      </c>
      <c r="DE132">
        <v>419.8447916666667</v>
      </c>
      <c r="DF132">
        <v>23.91431666666667</v>
      </c>
      <c r="DG132">
        <v>24.23260416666666</v>
      </c>
      <c r="DH132">
        <v>420.8015416666667</v>
      </c>
      <c r="DI132">
        <v>23.7167</v>
      </c>
      <c r="DJ132">
        <v>500.0137916666667</v>
      </c>
      <c r="DK132">
        <v>90.48636666666668</v>
      </c>
      <c r="DL132">
        <v>0.03555707916666666</v>
      </c>
      <c r="DM132">
        <v>30.47804166666667</v>
      </c>
      <c r="DN132">
        <v>30.10407083333333</v>
      </c>
      <c r="DO132">
        <v>999.9</v>
      </c>
      <c r="DP132">
        <v>0</v>
      </c>
      <c r="DQ132">
        <v>0</v>
      </c>
      <c r="DR132">
        <v>10000.075</v>
      </c>
      <c r="DS132">
        <v>0</v>
      </c>
      <c r="DT132">
        <v>0.242856</v>
      </c>
      <c r="DU132">
        <v>0.7720032083333335</v>
      </c>
      <c r="DV132">
        <v>430.9221250000001</v>
      </c>
      <c r="DW132">
        <v>430.2713333333334</v>
      </c>
      <c r="DX132">
        <v>-0.318284</v>
      </c>
      <c r="DY132">
        <v>419.8447916666667</v>
      </c>
      <c r="DZ132">
        <v>24.23260416666666</v>
      </c>
      <c r="EA132">
        <v>2.16392</v>
      </c>
      <c r="EB132">
        <v>2.192720833333333</v>
      </c>
      <c r="EC132">
        <v>18.69715416666667</v>
      </c>
      <c r="ED132">
        <v>18.90868333333333</v>
      </c>
      <c r="EE132">
        <v>0.00500078</v>
      </c>
      <c r="EF132">
        <v>0</v>
      </c>
      <c r="EG132">
        <v>0</v>
      </c>
      <c r="EH132">
        <v>0</v>
      </c>
      <c r="EI132">
        <v>590.5833333333334</v>
      </c>
      <c r="EJ132">
        <v>0.00500078</v>
      </c>
      <c r="EK132">
        <v>-18.58333333333333</v>
      </c>
      <c r="EL132">
        <v>-0.5750000000000001</v>
      </c>
      <c r="EM132">
        <v>35.17933333333333</v>
      </c>
      <c r="EN132">
        <v>38.893</v>
      </c>
      <c r="EO132">
        <v>37.18725</v>
      </c>
      <c r="EP132">
        <v>39.09870833333333</v>
      </c>
      <c r="EQ132">
        <v>38.26270833333334</v>
      </c>
      <c r="ER132">
        <v>0</v>
      </c>
      <c r="ES132">
        <v>0</v>
      </c>
      <c r="ET132">
        <v>0</v>
      </c>
      <c r="EU132">
        <v>1761010234.9</v>
      </c>
      <c r="EV132">
        <v>0</v>
      </c>
      <c r="EW132">
        <v>590.3076923076924</v>
      </c>
      <c r="EX132">
        <v>-2.393162507905124</v>
      </c>
      <c r="EY132">
        <v>2.717948664235297</v>
      </c>
      <c r="EZ132">
        <v>-18.25769230769231</v>
      </c>
      <c r="FA132">
        <v>15</v>
      </c>
      <c r="FB132">
        <v>1761010126.5</v>
      </c>
      <c r="FC132" t="s">
        <v>615</v>
      </c>
      <c r="FD132">
        <v>1761010118</v>
      </c>
      <c r="FE132">
        <v>1761010126.5</v>
      </c>
      <c r="FF132">
        <v>4</v>
      </c>
      <c r="FG132">
        <v>-0.248</v>
      </c>
      <c r="FH132">
        <v>-0.003</v>
      </c>
      <c r="FI132">
        <v>-0.187</v>
      </c>
      <c r="FJ132">
        <v>0.187</v>
      </c>
      <c r="FK132">
        <v>420</v>
      </c>
      <c r="FL132">
        <v>23</v>
      </c>
      <c r="FM132">
        <v>0.43</v>
      </c>
      <c r="FN132">
        <v>0.05</v>
      </c>
      <c r="FO132">
        <v>0.8194467317073171</v>
      </c>
      <c r="FP132">
        <v>-0.7204506480836228</v>
      </c>
      <c r="FQ132">
        <v>0.09226163200193094</v>
      </c>
      <c r="FR132">
        <v>0</v>
      </c>
      <c r="FS132">
        <v>592.4852941176471</v>
      </c>
      <c r="FT132">
        <v>-22.35141335240249</v>
      </c>
      <c r="FU132">
        <v>6.48823062769817</v>
      </c>
      <c r="FV132">
        <v>0</v>
      </c>
      <c r="FW132">
        <v>-0.2355842063414634</v>
      </c>
      <c r="FX132">
        <v>-1.183643331010453</v>
      </c>
      <c r="FY132">
        <v>0.1741598325442923</v>
      </c>
      <c r="FZ132">
        <v>0</v>
      </c>
      <c r="GA132">
        <v>0</v>
      </c>
      <c r="GB132">
        <v>3</v>
      </c>
      <c r="GC132" t="s">
        <v>423</v>
      </c>
      <c r="GD132">
        <v>3.10995</v>
      </c>
      <c r="GE132">
        <v>2.72741</v>
      </c>
      <c r="GF132">
        <v>0.0883052</v>
      </c>
      <c r="GG132">
        <v>0.0882003</v>
      </c>
      <c r="GH132">
        <v>0.109105</v>
      </c>
      <c r="GI132">
        <v>0.110705</v>
      </c>
      <c r="GJ132">
        <v>23920.5</v>
      </c>
      <c r="GK132">
        <v>21727.7</v>
      </c>
      <c r="GL132">
        <v>26796.3</v>
      </c>
      <c r="GM132">
        <v>24037.7</v>
      </c>
      <c r="GN132">
        <v>38144.2</v>
      </c>
      <c r="GO132">
        <v>31550.5</v>
      </c>
      <c r="GP132">
        <v>46770.1</v>
      </c>
      <c r="GQ132">
        <v>38021</v>
      </c>
      <c r="GR132">
        <v>1.88785</v>
      </c>
      <c r="GS132">
        <v>1.85942</v>
      </c>
      <c r="GT132">
        <v>0.127707</v>
      </c>
      <c r="GU132">
        <v>0</v>
      </c>
      <c r="GV132">
        <v>28.0136</v>
      </c>
      <c r="GW132">
        <v>999.9</v>
      </c>
      <c r="GX132">
        <v>58.4</v>
      </c>
      <c r="GY132">
        <v>30.5</v>
      </c>
      <c r="GZ132">
        <v>28.2986</v>
      </c>
      <c r="HA132">
        <v>61.37</v>
      </c>
      <c r="HB132">
        <v>21.4062</v>
      </c>
      <c r="HC132">
        <v>1</v>
      </c>
      <c r="HD132">
        <v>0.0596138</v>
      </c>
      <c r="HE132">
        <v>-1.88722</v>
      </c>
      <c r="HF132">
        <v>20.3288</v>
      </c>
      <c r="HG132">
        <v>5.22223</v>
      </c>
      <c r="HH132">
        <v>11.98</v>
      </c>
      <c r="HI132">
        <v>4.96525</v>
      </c>
      <c r="HJ132">
        <v>3.27598</v>
      </c>
      <c r="HK132">
        <v>9999</v>
      </c>
      <c r="HL132">
        <v>9999</v>
      </c>
      <c r="HM132">
        <v>9999</v>
      </c>
      <c r="HN132">
        <v>999.9</v>
      </c>
      <c r="HO132">
        <v>1.8637</v>
      </c>
      <c r="HP132">
        <v>1.85974</v>
      </c>
      <c r="HQ132">
        <v>1.85806</v>
      </c>
      <c r="HR132">
        <v>1.85944</v>
      </c>
      <c r="HS132">
        <v>1.85959</v>
      </c>
      <c r="HT132">
        <v>1.85806</v>
      </c>
      <c r="HU132">
        <v>1.85715</v>
      </c>
      <c r="HV132">
        <v>1.85211</v>
      </c>
      <c r="HW132">
        <v>0</v>
      </c>
      <c r="HX132">
        <v>0</v>
      </c>
      <c r="HY132">
        <v>0</v>
      </c>
      <c r="HZ132">
        <v>0</v>
      </c>
      <c r="IA132" t="s">
        <v>424</v>
      </c>
      <c r="IB132" t="s">
        <v>425</v>
      </c>
      <c r="IC132" t="s">
        <v>426</v>
      </c>
      <c r="ID132" t="s">
        <v>426</v>
      </c>
      <c r="IE132" t="s">
        <v>426</v>
      </c>
      <c r="IF132" t="s">
        <v>426</v>
      </c>
      <c r="IG132">
        <v>0</v>
      </c>
      <c r="IH132">
        <v>100</v>
      </c>
      <c r="II132">
        <v>100</v>
      </c>
      <c r="IJ132">
        <v>-0.184</v>
      </c>
      <c r="IK132">
        <v>0.2046</v>
      </c>
      <c r="IL132">
        <v>-0.9728333905448761</v>
      </c>
      <c r="IM132">
        <v>0.001328113201692861</v>
      </c>
      <c r="IN132">
        <v>1.538283238170363E-06</v>
      </c>
      <c r="IO132">
        <v>-5.795655626708063E-10</v>
      </c>
      <c r="IP132">
        <v>-0.05896885829614162</v>
      </c>
      <c r="IQ132">
        <v>-0.004593102289677449</v>
      </c>
      <c r="IR132">
        <v>0.0008253994458280543</v>
      </c>
      <c r="IS132">
        <v>-7.403632370499484E-06</v>
      </c>
      <c r="IT132">
        <v>2</v>
      </c>
      <c r="IU132">
        <v>1985</v>
      </c>
      <c r="IV132">
        <v>1</v>
      </c>
      <c r="IW132">
        <v>27</v>
      </c>
      <c r="IX132">
        <v>2</v>
      </c>
      <c r="IY132">
        <v>1.8</v>
      </c>
      <c r="IZ132">
        <v>1.12915</v>
      </c>
      <c r="JA132">
        <v>2.58301</v>
      </c>
      <c r="JB132">
        <v>1.49658</v>
      </c>
      <c r="JC132">
        <v>2.34497</v>
      </c>
      <c r="JD132">
        <v>1.54907</v>
      </c>
      <c r="JE132">
        <v>2.4707</v>
      </c>
      <c r="JF132">
        <v>33.244</v>
      </c>
      <c r="JG132">
        <v>15.7256</v>
      </c>
      <c r="JH132">
        <v>18</v>
      </c>
      <c r="JI132">
        <v>483.492</v>
      </c>
      <c r="JJ132">
        <v>494.552</v>
      </c>
      <c r="JK132">
        <v>31.9839</v>
      </c>
      <c r="JL132">
        <v>28.0466</v>
      </c>
      <c r="JM132">
        <v>29.9988</v>
      </c>
      <c r="JN132">
        <v>28.3701</v>
      </c>
      <c r="JO132">
        <v>28.3762</v>
      </c>
      <c r="JP132">
        <v>22.7088</v>
      </c>
      <c r="JQ132">
        <v>20.8358</v>
      </c>
      <c r="JR132">
        <v>64.2901</v>
      </c>
      <c r="JS132">
        <v>32.0373</v>
      </c>
      <c r="JT132">
        <v>420</v>
      </c>
      <c r="JU132">
        <v>23.9768</v>
      </c>
      <c r="JV132">
        <v>102.277</v>
      </c>
      <c r="JW132">
        <v>91.7011</v>
      </c>
    </row>
    <row r="133" spans="1:283">
      <c r="A133">
        <v>115</v>
      </c>
      <c r="B133">
        <v>1761010238</v>
      </c>
      <c r="C133">
        <v>572</v>
      </c>
      <c r="D133" t="s">
        <v>662</v>
      </c>
      <c r="E133" t="s">
        <v>663</v>
      </c>
      <c r="F133">
        <v>5</v>
      </c>
      <c r="G133" t="s">
        <v>614</v>
      </c>
      <c r="H133">
        <v>1761010230</v>
      </c>
      <c r="I133">
        <f>(J133)/1000</f>
        <v>0</v>
      </c>
      <c r="J133">
        <f>1000*DJ133*AH133*(DF133-DG133)/(100*CY133*(1000-AH133*DF133))</f>
        <v>0</v>
      </c>
      <c r="K133">
        <f>DJ133*AH133*(DE133-DD133*(1000-AH133*DG133)/(1000-AH133*DF133))/(100*CY133)</f>
        <v>0</v>
      </c>
      <c r="L133">
        <f>DD133 - IF(AH133&gt;1, K133*CY133*100.0/(AJ133), 0)</f>
        <v>0</v>
      </c>
      <c r="M133">
        <f>((S133-I133/2)*L133-K133)/(S133+I133/2)</f>
        <v>0</v>
      </c>
      <c r="N133">
        <f>M133*(DK133+DL133)/1000.0</f>
        <v>0</v>
      </c>
      <c r="O133">
        <f>(DD133 - IF(AH133&gt;1, K133*CY133*100.0/(AJ133), 0))*(DK133+DL133)/1000.0</f>
        <v>0</v>
      </c>
      <c r="P133">
        <f>2.0/((1/R133-1/Q133)+SIGN(R133)*SQRT((1/R133-1/Q133)*(1/R133-1/Q133) + 4*CZ133/((CZ133+1)*(CZ133+1))*(2*1/R133*1/Q133-1/Q133*1/Q133)))</f>
        <v>0</v>
      </c>
      <c r="Q133">
        <f>IF(LEFT(DA133,1)&lt;&gt;"0",IF(LEFT(DA133,1)="1",3.0,DB133),$D$5+$E$5*(DR133*DK133/($K$5*1000))+$F$5*(DR133*DK133/($K$5*1000))*MAX(MIN(CY133,$J$5),$I$5)*MAX(MIN(CY133,$J$5),$I$5)+$G$5*MAX(MIN(CY133,$J$5),$I$5)*(DR133*DK133/($K$5*1000))+$H$5*(DR133*DK133/($K$5*1000))*(DR133*DK133/($K$5*1000)))</f>
        <v>0</v>
      </c>
      <c r="R133">
        <f>I133*(1000-(1000*0.61365*exp(17.502*V133/(240.97+V133))/(DK133+DL133)+DF133)/2)/(1000*0.61365*exp(17.502*V133/(240.97+V133))/(DK133+DL133)-DF133)</f>
        <v>0</v>
      </c>
      <c r="S133">
        <f>1/((CZ133+1)/(P133/1.6)+1/(Q133/1.37)) + CZ133/((CZ133+1)/(P133/1.6) + CZ133/(Q133/1.37))</f>
        <v>0</v>
      </c>
      <c r="T133">
        <f>(CU133*CX133)</f>
        <v>0</v>
      </c>
      <c r="U133">
        <f>(DM133+(T133+2*0.95*5.67E-8*(((DM133+$B$9)+273)^4-(DM133+273)^4)-44100*I133)/(1.84*29.3*Q133+8*0.95*5.67E-8*(DM133+273)^3))</f>
        <v>0</v>
      </c>
      <c r="V133">
        <f>($C$9*DN133+$D$9*DO133+$E$9*U133)</f>
        <v>0</v>
      </c>
      <c r="W133">
        <f>0.61365*exp(17.502*V133/(240.97+V133))</f>
        <v>0</v>
      </c>
      <c r="X133">
        <f>(Y133/Z133*100)</f>
        <v>0</v>
      </c>
      <c r="Y133">
        <f>DF133*(DK133+DL133)/1000</f>
        <v>0</v>
      </c>
      <c r="Z133">
        <f>0.61365*exp(17.502*DM133/(240.97+DM133))</f>
        <v>0</v>
      </c>
      <c r="AA133">
        <f>(W133-DF133*(DK133+DL133)/1000)</f>
        <v>0</v>
      </c>
      <c r="AB133">
        <f>(-I133*44100)</f>
        <v>0</v>
      </c>
      <c r="AC133">
        <f>2*29.3*Q133*0.92*(DM133-V133)</f>
        <v>0</v>
      </c>
      <c r="AD133">
        <f>2*0.95*5.67E-8*(((DM133+$B$9)+273)^4-(V133+273)^4)</f>
        <v>0</v>
      </c>
      <c r="AE133">
        <f>T133+AD133+AB133+AC133</f>
        <v>0</v>
      </c>
      <c r="AF133">
        <v>0</v>
      </c>
      <c r="AG133">
        <v>0</v>
      </c>
      <c r="AH133">
        <f>IF(AF133*$H$15&gt;=AJ133,1.0,(AJ133/(AJ133-AF133*$H$15)))</f>
        <v>0</v>
      </c>
      <c r="AI133">
        <f>(AH133-1)*100</f>
        <v>0</v>
      </c>
      <c r="AJ133">
        <f>MAX(0,($B$15+$C$15*DR133)/(1+$D$15*DR133)*DK133/(DM133+273)*$E$15)</f>
        <v>0</v>
      </c>
      <c r="AK133" t="s">
        <v>420</v>
      </c>
      <c r="AL133" t="s">
        <v>420</v>
      </c>
      <c r="AM133">
        <v>0</v>
      </c>
      <c r="AN133">
        <v>0</v>
      </c>
      <c r="AO133">
        <f>1-AM133/AN133</f>
        <v>0</v>
      </c>
      <c r="AP133">
        <v>0</v>
      </c>
      <c r="AQ133" t="s">
        <v>420</v>
      </c>
      <c r="AR133" t="s">
        <v>420</v>
      </c>
      <c r="AS133">
        <v>0</v>
      </c>
      <c r="AT133">
        <v>0</v>
      </c>
      <c r="AU133">
        <f>1-AS133/AT133</f>
        <v>0</v>
      </c>
      <c r="AV133">
        <v>0.5</v>
      </c>
      <c r="AW133">
        <f>CV133</f>
        <v>0</v>
      </c>
      <c r="AX133">
        <f>K133</f>
        <v>0</v>
      </c>
      <c r="AY133">
        <f>AU133*AV133*AW133</f>
        <v>0</v>
      </c>
      <c r="AZ133">
        <f>(AX133-AP133)/AW133</f>
        <v>0</v>
      </c>
      <c r="BA133">
        <f>(AN133-AT133)/AT133</f>
        <v>0</v>
      </c>
      <c r="BB133">
        <f>AM133/(AO133+AM133/AT133)</f>
        <v>0</v>
      </c>
      <c r="BC133" t="s">
        <v>420</v>
      </c>
      <c r="BD133">
        <v>0</v>
      </c>
      <c r="BE133">
        <f>IF(BD133&lt;&gt;0, BD133, BB133)</f>
        <v>0</v>
      </c>
      <c r="BF133">
        <f>1-BE133/AT133</f>
        <v>0</v>
      </c>
      <c r="BG133">
        <f>(AT133-AS133)/(AT133-BE133)</f>
        <v>0</v>
      </c>
      <c r="BH133">
        <f>(AN133-AT133)/(AN133-BE133)</f>
        <v>0</v>
      </c>
      <c r="BI133">
        <f>(AT133-AS133)/(AT133-AM133)</f>
        <v>0</v>
      </c>
      <c r="BJ133">
        <f>(AN133-AT133)/(AN133-AM133)</f>
        <v>0</v>
      </c>
      <c r="BK133">
        <f>(BG133*BE133/AS133)</f>
        <v>0</v>
      </c>
      <c r="BL133">
        <f>(1-BK133)</f>
        <v>0</v>
      </c>
      <c r="CU133">
        <f>$B$13*DS133+$C$13*DT133+$F$13*EE133*(1-EH133)</f>
        <v>0</v>
      </c>
      <c r="CV133">
        <f>CU133*CW133</f>
        <v>0</v>
      </c>
      <c r="CW133">
        <f>($B$13*$D$11+$C$13*$D$11+$F$13*((ER133+EJ133)/MAX(ER133+EJ133+ES133, 0.1)*$I$11+ES133/MAX(ER133+EJ133+ES133, 0.1)*$J$11))/($B$13+$C$13+$F$13)</f>
        <v>0</v>
      </c>
      <c r="CX133">
        <f>($B$13*$K$11+$C$13*$K$11+$F$13*((ER133+EJ133)/MAX(ER133+EJ133+ES133, 0.1)*$P$11+ES133/MAX(ER133+EJ133+ES133, 0.1)*$Q$11))/($B$13+$C$13+$F$13)</f>
        <v>0</v>
      </c>
      <c r="CY133">
        <v>4.6</v>
      </c>
      <c r="CZ133">
        <v>0.5</v>
      </c>
      <c r="DA133" t="s">
        <v>421</v>
      </c>
      <c r="DB133">
        <v>2</v>
      </c>
      <c r="DC133">
        <v>1761010230</v>
      </c>
      <c r="DD133">
        <v>420.64375</v>
      </c>
      <c r="DE133">
        <v>419.8718333333334</v>
      </c>
      <c r="DF133">
        <v>23.9963</v>
      </c>
      <c r="DG133">
        <v>24.30227916666666</v>
      </c>
      <c r="DH133">
        <v>420.8284999999999</v>
      </c>
      <c r="DI133">
        <v>23.79691666666666</v>
      </c>
      <c r="DJ133">
        <v>500.0253333333333</v>
      </c>
      <c r="DK133">
        <v>90.48674583333332</v>
      </c>
      <c r="DL133">
        <v>0.03557019583333334</v>
      </c>
      <c r="DM133">
        <v>30.479025</v>
      </c>
      <c r="DN133">
        <v>30.10558333333333</v>
      </c>
      <c r="DO133">
        <v>999.9</v>
      </c>
      <c r="DP133">
        <v>0</v>
      </c>
      <c r="DQ133">
        <v>0</v>
      </c>
      <c r="DR133">
        <v>9999.293750000001</v>
      </c>
      <c r="DS133">
        <v>0</v>
      </c>
      <c r="DT133">
        <v>0.242856</v>
      </c>
      <c r="DU133">
        <v>0.7719676250000002</v>
      </c>
      <c r="DV133">
        <v>430.9859583333334</v>
      </c>
      <c r="DW133">
        <v>430.32975</v>
      </c>
      <c r="DX133">
        <v>-0.3059746875</v>
      </c>
      <c r="DY133">
        <v>419.8718333333334</v>
      </c>
      <c r="DZ133">
        <v>24.30227916666666</v>
      </c>
      <c r="EA133">
        <v>2.1713475</v>
      </c>
      <c r="EB133">
        <v>2.199034583333333</v>
      </c>
      <c r="EC133">
        <v>18.75199166666667</v>
      </c>
      <c r="ED133">
        <v>18.95501666666667</v>
      </c>
      <c r="EE133">
        <v>0.00500078</v>
      </c>
      <c r="EF133">
        <v>0</v>
      </c>
      <c r="EG133">
        <v>0</v>
      </c>
      <c r="EH133">
        <v>0</v>
      </c>
      <c r="EI133">
        <v>590.3541666666666</v>
      </c>
      <c r="EJ133">
        <v>0.00500078</v>
      </c>
      <c r="EK133">
        <v>-17.7625</v>
      </c>
      <c r="EL133">
        <v>-0.4083333333333334</v>
      </c>
      <c r="EM133">
        <v>35.19495833333333</v>
      </c>
      <c r="EN133">
        <v>38.93725</v>
      </c>
      <c r="EO133">
        <v>37.21583333333333</v>
      </c>
      <c r="EP133">
        <v>39.143</v>
      </c>
      <c r="EQ133">
        <v>38.27566666666667</v>
      </c>
      <c r="ER133">
        <v>0</v>
      </c>
      <c r="ES133">
        <v>0</v>
      </c>
      <c r="ET133">
        <v>0</v>
      </c>
      <c r="EU133">
        <v>1761010236.7</v>
      </c>
      <c r="EV133">
        <v>0</v>
      </c>
      <c r="EW133">
        <v>590.288</v>
      </c>
      <c r="EX133">
        <v>4.284615336321795</v>
      </c>
      <c r="EY133">
        <v>0.1769231680112127</v>
      </c>
      <c r="EZ133">
        <v>-17.848</v>
      </c>
      <c r="FA133">
        <v>15</v>
      </c>
      <c r="FB133">
        <v>1761010126.5</v>
      </c>
      <c r="FC133" t="s">
        <v>615</v>
      </c>
      <c r="FD133">
        <v>1761010118</v>
      </c>
      <c r="FE133">
        <v>1761010126.5</v>
      </c>
      <c r="FF133">
        <v>4</v>
      </c>
      <c r="FG133">
        <v>-0.248</v>
      </c>
      <c r="FH133">
        <v>-0.003</v>
      </c>
      <c r="FI133">
        <v>-0.187</v>
      </c>
      <c r="FJ133">
        <v>0.187</v>
      </c>
      <c r="FK133">
        <v>420</v>
      </c>
      <c r="FL133">
        <v>23</v>
      </c>
      <c r="FM133">
        <v>0.43</v>
      </c>
      <c r="FN133">
        <v>0.05</v>
      </c>
      <c r="FO133">
        <v>0.7982756500000001</v>
      </c>
      <c r="FP133">
        <v>-0.4876279924953098</v>
      </c>
      <c r="FQ133">
        <v>0.07267357628861745</v>
      </c>
      <c r="FR133">
        <v>1</v>
      </c>
      <c r="FS133">
        <v>591.6323529411765</v>
      </c>
      <c r="FT133">
        <v>-17.33384277108375</v>
      </c>
      <c r="FU133">
        <v>6.369584001017704</v>
      </c>
      <c r="FV133">
        <v>0</v>
      </c>
      <c r="FW133">
        <v>-0.2684651889999999</v>
      </c>
      <c r="FX133">
        <v>-0.3685634935834894</v>
      </c>
      <c r="FY133">
        <v>0.1210627349405548</v>
      </c>
      <c r="FZ133">
        <v>0</v>
      </c>
      <c r="GA133">
        <v>1</v>
      </c>
      <c r="GB133">
        <v>3</v>
      </c>
      <c r="GC133" t="s">
        <v>459</v>
      </c>
      <c r="GD133">
        <v>3.10977</v>
      </c>
      <c r="GE133">
        <v>2.7273</v>
      </c>
      <c r="GF133">
        <v>0.08830929999999999</v>
      </c>
      <c r="GG133">
        <v>0.0881991</v>
      </c>
      <c r="GH133">
        <v>0.109235</v>
      </c>
      <c r="GI133">
        <v>0.1105</v>
      </c>
      <c r="GJ133">
        <v>23920.5</v>
      </c>
      <c r="GK133">
        <v>21727.7</v>
      </c>
      <c r="GL133">
        <v>26796.4</v>
      </c>
      <c r="GM133">
        <v>24037.7</v>
      </c>
      <c r="GN133">
        <v>38139</v>
      </c>
      <c r="GO133">
        <v>31557.6</v>
      </c>
      <c r="GP133">
        <v>46770.5</v>
      </c>
      <c r="GQ133">
        <v>38020.8</v>
      </c>
      <c r="GR133">
        <v>1.8878</v>
      </c>
      <c r="GS133">
        <v>1.8596</v>
      </c>
      <c r="GT133">
        <v>0.126466</v>
      </c>
      <c r="GU133">
        <v>0</v>
      </c>
      <c r="GV133">
        <v>28.022</v>
      </c>
      <c r="GW133">
        <v>999.9</v>
      </c>
      <c r="GX133">
        <v>58.4</v>
      </c>
      <c r="GY133">
        <v>30.5</v>
      </c>
      <c r="GZ133">
        <v>28.2961</v>
      </c>
      <c r="HA133">
        <v>61.68</v>
      </c>
      <c r="HB133">
        <v>21.2139</v>
      </c>
      <c r="HC133">
        <v>1</v>
      </c>
      <c r="HD133">
        <v>0.0595579</v>
      </c>
      <c r="HE133">
        <v>-1.94377</v>
      </c>
      <c r="HF133">
        <v>20.3279</v>
      </c>
      <c r="HG133">
        <v>5.22208</v>
      </c>
      <c r="HH133">
        <v>11.98</v>
      </c>
      <c r="HI133">
        <v>4.96505</v>
      </c>
      <c r="HJ133">
        <v>3.27595</v>
      </c>
      <c r="HK133">
        <v>9999</v>
      </c>
      <c r="HL133">
        <v>9999</v>
      </c>
      <c r="HM133">
        <v>9999</v>
      </c>
      <c r="HN133">
        <v>999.9</v>
      </c>
      <c r="HO133">
        <v>1.86371</v>
      </c>
      <c r="HP133">
        <v>1.85975</v>
      </c>
      <c r="HQ133">
        <v>1.85806</v>
      </c>
      <c r="HR133">
        <v>1.85944</v>
      </c>
      <c r="HS133">
        <v>1.85959</v>
      </c>
      <c r="HT133">
        <v>1.85806</v>
      </c>
      <c r="HU133">
        <v>1.85715</v>
      </c>
      <c r="HV133">
        <v>1.85211</v>
      </c>
      <c r="HW133">
        <v>0</v>
      </c>
      <c r="HX133">
        <v>0</v>
      </c>
      <c r="HY133">
        <v>0</v>
      </c>
      <c r="HZ133">
        <v>0</v>
      </c>
      <c r="IA133" t="s">
        <v>424</v>
      </c>
      <c r="IB133" t="s">
        <v>425</v>
      </c>
      <c r="IC133" t="s">
        <v>426</v>
      </c>
      <c r="ID133" t="s">
        <v>426</v>
      </c>
      <c r="IE133" t="s">
        <v>426</v>
      </c>
      <c r="IF133" t="s">
        <v>426</v>
      </c>
      <c r="IG133">
        <v>0</v>
      </c>
      <c r="IH133">
        <v>100</v>
      </c>
      <c r="II133">
        <v>100</v>
      </c>
      <c r="IJ133">
        <v>-0.184</v>
      </c>
      <c r="IK133">
        <v>0.2056</v>
      </c>
      <c r="IL133">
        <v>-0.9728333905448761</v>
      </c>
      <c r="IM133">
        <v>0.001328113201692861</v>
      </c>
      <c r="IN133">
        <v>1.538283238170363E-06</v>
      </c>
      <c r="IO133">
        <v>-5.795655626708063E-10</v>
      </c>
      <c r="IP133">
        <v>-0.05896885829614162</v>
      </c>
      <c r="IQ133">
        <v>-0.004593102289677449</v>
      </c>
      <c r="IR133">
        <v>0.0008253994458280543</v>
      </c>
      <c r="IS133">
        <v>-7.403632370499484E-06</v>
      </c>
      <c r="IT133">
        <v>2</v>
      </c>
      <c r="IU133">
        <v>1985</v>
      </c>
      <c r="IV133">
        <v>1</v>
      </c>
      <c r="IW133">
        <v>27</v>
      </c>
      <c r="IX133">
        <v>2</v>
      </c>
      <c r="IY133">
        <v>1.9</v>
      </c>
      <c r="IZ133">
        <v>1.12915</v>
      </c>
      <c r="JA133">
        <v>2.59155</v>
      </c>
      <c r="JB133">
        <v>1.49658</v>
      </c>
      <c r="JC133">
        <v>2.34497</v>
      </c>
      <c r="JD133">
        <v>1.54907</v>
      </c>
      <c r="JE133">
        <v>2.48535</v>
      </c>
      <c r="JF133">
        <v>33.244</v>
      </c>
      <c r="JG133">
        <v>15.7256</v>
      </c>
      <c r="JH133">
        <v>18</v>
      </c>
      <c r="JI133">
        <v>483.439</v>
      </c>
      <c r="JJ133">
        <v>494.636</v>
      </c>
      <c r="JK133">
        <v>31.9558</v>
      </c>
      <c r="JL133">
        <v>28.0424</v>
      </c>
      <c r="JM133">
        <v>29.9993</v>
      </c>
      <c r="JN133">
        <v>28.3671</v>
      </c>
      <c r="JO133">
        <v>28.3726</v>
      </c>
      <c r="JP133">
        <v>22.7119</v>
      </c>
      <c r="JQ133">
        <v>21.1503</v>
      </c>
      <c r="JR133">
        <v>64.2901</v>
      </c>
      <c r="JS133">
        <v>32.0373</v>
      </c>
      <c r="JT133">
        <v>420</v>
      </c>
      <c r="JU133">
        <v>23.9437</v>
      </c>
      <c r="JV133">
        <v>102.277</v>
      </c>
      <c r="JW133">
        <v>91.7008</v>
      </c>
    </row>
    <row r="134" spans="1:283">
      <c r="A134">
        <v>116</v>
      </c>
      <c r="B134">
        <v>1761010240</v>
      </c>
      <c r="C134">
        <v>574</v>
      </c>
      <c r="D134" t="s">
        <v>664</v>
      </c>
      <c r="E134" t="s">
        <v>665</v>
      </c>
      <c r="F134">
        <v>5</v>
      </c>
      <c r="G134" t="s">
        <v>614</v>
      </c>
      <c r="H134">
        <v>1761010232</v>
      </c>
      <c r="I134">
        <f>(J134)/1000</f>
        <v>0</v>
      </c>
      <c r="J134">
        <f>1000*DJ134*AH134*(DF134-DG134)/(100*CY134*(1000-AH134*DF134))</f>
        <v>0</v>
      </c>
      <c r="K134">
        <f>DJ134*AH134*(DE134-DD134*(1000-AH134*DG134)/(1000-AH134*DF134))/(100*CY134)</f>
        <v>0</v>
      </c>
      <c r="L134">
        <f>DD134 - IF(AH134&gt;1, K134*CY134*100.0/(AJ134), 0)</f>
        <v>0</v>
      </c>
      <c r="M134">
        <f>((S134-I134/2)*L134-K134)/(S134+I134/2)</f>
        <v>0</v>
      </c>
      <c r="N134">
        <f>M134*(DK134+DL134)/1000.0</f>
        <v>0</v>
      </c>
      <c r="O134">
        <f>(DD134 - IF(AH134&gt;1, K134*CY134*100.0/(AJ134), 0))*(DK134+DL134)/1000.0</f>
        <v>0</v>
      </c>
      <c r="P134">
        <f>2.0/((1/R134-1/Q134)+SIGN(R134)*SQRT((1/R134-1/Q134)*(1/R134-1/Q134) + 4*CZ134/((CZ134+1)*(CZ134+1))*(2*1/R134*1/Q134-1/Q134*1/Q134)))</f>
        <v>0</v>
      </c>
      <c r="Q134">
        <f>IF(LEFT(DA134,1)&lt;&gt;"0",IF(LEFT(DA134,1)="1",3.0,DB134),$D$5+$E$5*(DR134*DK134/($K$5*1000))+$F$5*(DR134*DK134/($K$5*1000))*MAX(MIN(CY134,$J$5),$I$5)*MAX(MIN(CY134,$J$5),$I$5)+$G$5*MAX(MIN(CY134,$J$5),$I$5)*(DR134*DK134/($K$5*1000))+$H$5*(DR134*DK134/($K$5*1000))*(DR134*DK134/($K$5*1000)))</f>
        <v>0</v>
      </c>
      <c r="R134">
        <f>I134*(1000-(1000*0.61365*exp(17.502*V134/(240.97+V134))/(DK134+DL134)+DF134)/2)/(1000*0.61365*exp(17.502*V134/(240.97+V134))/(DK134+DL134)-DF134)</f>
        <v>0</v>
      </c>
      <c r="S134">
        <f>1/((CZ134+1)/(P134/1.6)+1/(Q134/1.37)) + CZ134/((CZ134+1)/(P134/1.6) + CZ134/(Q134/1.37))</f>
        <v>0</v>
      </c>
      <c r="T134">
        <f>(CU134*CX134)</f>
        <v>0</v>
      </c>
      <c r="U134">
        <f>(DM134+(T134+2*0.95*5.67E-8*(((DM134+$B$9)+273)^4-(DM134+273)^4)-44100*I134)/(1.84*29.3*Q134+8*0.95*5.67E-8*(DM134+273)^3))</f>
        <v>0</v>
      </c>
      <c r="V134">
        <f>($C$9*DN134+$D$9*DO134+$E$9*U134)</f>
        <v>0</v>
      </c>
      <c r="W134">
        <f>0.61365*exp(17.502*V134/(240.97+V134))</f>
        <v>0</v>
      </c>
      <c r="X134">
        <f>(Y134/Z134*100)</f>
        <v>0</v>
      </c>
      <c r="Y134">
        <f>DF134*(DK134+DL134)/1000</f>
        <v>0</v>
      </c>
      <c r="Z134">
        <f>0.61365*exp(17.502*DM134/(240.97+DM134))</f>
        <v>0</v>
      </c>
      <c r="AA134">
        <f>(W134-DF134*(DK134+DL134)/1000)</f>
        <v>0</v>
      </c>
      <c r="AB134">
        <f>(-I134*44100)</f>
        <v>0</v>
      </c>
      <c r="AC134">
        <f>2*29.3*Q134*0.92*(DM134-V134)</f>
        <v>0</v>
      </c>
      <c r="AD134">
        <f>2*0.95*5.67E-8*(((DM134+$B$9)+273)^4-(V134+273)^4)</f>
        <v>0</v>
      </c>
      <c r="AE134">
        <f>T134+AD134+AB134+AC134</f>
        <v>0</v>
      </c>
      <c r="AF134">
        <v>0</v>
      </c>
      <c r="AG134">
        <v>0</v>
      </c>
      <c r="AH134">
        <f>IF(AF134*$H$15&gt;=AJ134,1.0,(AJ134/(AJ134-AF134*$H$15)))</f>
        <v>0</v>
      </c>
      <c r="AI134">
        <f>(AH134-1)*100</f>
        <v>0</v>
      </c>
      <c r="AJ134">
        <f>MAX(0,($B$15+$C$15*DR134)/(1+$D$15*DR134)*DK134/(DM134+273)*$E$15)</f>
        <v>0</v>
      </c>
      <c r="AK134" t="s">
        <v>420</v>
      </c>
      <c r="AL134" t="s">
        <v>420</v>
      </c>
      <c r="AM134">
        <v>0</v>
      </c>
      <c r="AN134">
        <v>0</v>
      </c>
      <c r="AO134">
        <f>1-AM134/AN134</f>
        <v>0</v>
      </c>
      <c r="AP134">
        <v>0</v>
      </c>
      <c r="AQ134" t="s">
        <v>420</v>
      </c>
      <c r="AR134" t="s">
        <v>420</v>
      </c>
      <c r="AS134">
        <v>0</v>
      </c>
      <c r="AT134">
        <v>0</v>
      </c>
      <c r="AU134">
        <f>1-AS134/AT134</f>
        <v>0</v>
      </c>
      <c r="AV134">
        <v>0.5</v>
      </c>
      <c r="AW134">
        <f>CV134</f>
        <v>0</v>
      </c>
      <c r="AX134">
        <f>K134</f>
        <v>0</v>
      </c>
      <c r="AY134">
        <f>AU134*AV134*AW134</f>
        <v>0</v>
      </c>
      <c r="AZ134">
        <f>(AX134-AP134)/AW134</f>
        <v>0</v>
      </c>
      <c r="BA134">
        <f>(AN134-AT134)/AT134</f>
        <v>0</v>
      </c>
      <c r="BB134">
        <f>AM134/(AO134+AM134/AT134)</f>
        <v>0</v>
      </c>
      <c r="BC134" t="s">
        <v>420</v>
      </c>
      <c r="BD134">
        <v>0</v>
      </c>
      <c r="BE134">
        <f>IF(BD134&lt;&gt;0, BD134, BB134)</f>
        <v>0</v>
      </c>
      <c r="BF134">
        <f>1-BE134/AT134</f>
        <v>0</v>
      </c>
      <c r="BG134">
        <f>(AT134-AS134)/(AT134-BE134)</f>
        <v>0</v>
      </c>
      <c r="BH134">
        <f>(AN134-AT134)/(AN134-BE134)</f>
        <v>0</v>
      </c>
      <c r="BI134">
        <f>(AT134-AS134)/(AT134-AM134)</f>
        <v>0</v>
      </c>
      <c r="BJ134">
        <f>(AN134-AT134)/(AN134-AM134)</f>
        <v>0</v>
      </c>
      <c r="BK134">
        <f>(BG134*BE134/AS134)</f>
        <v>0</v>
      </c>
      <c r="BL134">
        <f>(1-BK134)</f>
        <v>0</v>
      </c>
      <c r="CU134">
        <f>$B$13*DS134+$C$13*DT134+$F$13*EE134*(1-EH134)</f>
        <v>0</v>
      </c>
      <c r="CV134">
        <f>CU134*CW134</f>
        <v>0</v>
      </c>
      <c r="CW134">
        <f>($B$13*$D$11+$C$13*$D$11+$F$13*((ER134+EJ134)/MAX(ER134+EJ134+ES134, 0.1)*$I$11+ES134/MAX(ER134+EJ134+ES134, 0.1)*$J$11))/($B$13+$C$13+$F$13)</f>
        <v>0</v>
      </c>
      <c r="CX134">
        <f>($B$13*$K$11+$C$13*$K$11+$F$13*((ER134+EJ134)/MAX(ER134+EJ134+ES134, 0.1)*$P$11+ES134/MAX(ER134+EJ134+ES134, 0.1)*$Q$11))/($B$13+$C$13+$F$13)</f>
        <v>0</v>
      </c>
      <c r="CY134">
        <v>4.6</v>
      </c>
      <c r="CZ134">
        <v>0.5</v>
      </c>
      <c r="DA134" t="s">
        <v>421</v>
      </c>
      <c r="DB134">
        <v>2</v>
      </c>
      <c r="DC134">
        <v>1761010232</v>
      </c>
      <c r="DD134">
        <v>420.6719583333334</v>
      </c>
      <c r="DE134">
        <v>419.9065833333334</v>
      </c>
      <c r="DF134">
        <v>24.07258333333333</v>
      </c>
      <c r="DG134">
        <v>24.33890833333334</v>
      </c>
      <c r="DH134">
        <v>420.8566666666666</v>
      </c>
      <c r="DI134">
        <v>23.87154583333333</v>
      </c>
      <c r="DJ134">
        <v>500.007625</v>
      </c>
      <c r="DK134">
        <v>90.4869375</v>
      </c>
      <c r="DL134">
        <v>0.0355909625</v>
      </c>
      <c r="DM134">
        <v>30.47691666666667</v>
      </c>
      <c r="DN134">
        <v>30.10439583333333</v>
      </c>
      <c r="DO134">
        <v>999.9</v>
      </c>
      <c r="DP134">
        <v>0</v>
      </c>
      <c r="DQ134">
        <v>0</v>
      </c>
      <c r="DR134">
        <v>9998.045833333334</v>
      </c>
      <c r="DS134">
        <v>0</v>
      </c>
      <c r="DT134">
        <v>0.242856</v>
      </c>
      <c r="DU134">
        <v>0.7653707500000001</v>
      </c>
      <c r="DV134">
        <v>431.0484583333334</v>
      </c>
      <c r="DW134">
        <v>430.3815</v>
      </c>
      <c r="DX134">
        <v>-0.2663241233333333</v>
      </c>
      <c r="DY134">
        <v>419.9065833333334</v>
      </c>
      <c r="DZ134">
        <v>24.33890833333334</v>
      </c>
      <c r="EA134">
        <v>2.178254166666667</v>
      </c>
      <c r="EB134">
        <v>2.202354166666666</v>
      </c>
      <c r="EC134">
        <v>18.80288333333333</v>
      </c>
      <c r="ED134">
        <v>18.97933333333333</v>
      </c>
      <c r="EE134">
        <v>0.00500078</v>
      </c>
      <c r="EF134">
        <v>0</v>
      </c>
      <c r="EG134">
        <v>0</v>
      </c>
      <c r="EH134">
        <v>0</v>
      </c>
      <c r="EI134">
        <v>591.2916666666666</v>
      </c>
      <c r="EJ134">
        <v>0.00500078</v>
      </c>
      <c r="EK134">
        <v>-18.975</v>
      </c>
      <c r="EL134">
        <v>-0.5916666666666667</v>
      </c>
      <c r="EM134">
        <v>35.20279166666666</v>
      </c>
      <c r="EN134">
        <v>38.97633333333334</v>
      </c>
      <c r="EO134">
        <v>37.22891666666666</v>
      </c>
      <c r="EP134">
        <v>39.189875</v>
      </c>
      <c r="EQ134">
        <v>38.27304166666666</v>
      </c>
      <c r="ER134">
        <v>0</v>
      </c>
      <c r="ES134">
        <v>0</v>
      </c>
      <c r="ET134">
        <v>0</v>
      </c>
      <c r="EU134">
        <v>1761010239.1</v>
      </c>
      <c r="EV134">
        <v>0</v>
      </c>
      <c r="EW134">
        <v>590.864</v>
      </c>
      <c r="EX134">
        <v>24.31538466525454</v>
      </c>
      <c r="EY134">
        <v>-10.03846130260589</v>
      </c>
      <c r="EZ134">
        <v>-18.508</v>
      </c>
      <c r="FA134">
        <v>15</v>
      </c>
      <c r="FB134">
        <v>1761010126.5</v>
      </c>
      <c r="FC134" t="s">
        <v>615</v>
      </c>
      <c r="FD134">
        <v>1761010118</v>
      </c>
      <c r="FE134">
        <v>1761010126.5</v>
      </c>
      <c r="FF134">
        <v>4</v>
      </c>
      <c r="FG134">
        <v>-0.248</v>
      </c>
      <c r="FH134">
        <v>-0.003</v>
      </c>
      <c r="FI134">
        <v>-0.187</v>
      </c>
      <c r="FJ134">
        <v>0.187</v>
      </c>
      <c r="FK134">
        <v>420</v>
      </c>
      <c r="FL134">
        <v>23</v>
      </c>
      <c r="FM134">
        <v>0.43</v>
      </c>
      <c r="FN134">
        <v>0.05</v>
      </c>
      <c r="FO134">
        <v>0.7754613414634146</v>
      </c>
      <c r="FP134">
        <v>-0.1675432891986074</v>
      </c>
      <c r="FQ134">
        <v>0.03453267552701549</v>
      </c>
      <c r="FR134">
        <v>1</v>
      </c>
      <c r="FS134">
        <v>591.1882352941177</v>
      </c>
      <c r="FT134">
        <v>3.972498003505627</v>
      </c>
      <c r="FU134">
        <v>5.545680073178436</v>
      </c>
      <c r="FV134">
        <v>0</v>
      </c>
      <c r="FW134">
        <v>-0.2647709795121951</v>
      </c>
      <c r="FX134">
        <v>0.5988275908013931</v>
      </c>
      <c r="FY134">
        <v>0.1209800659087052</v>
      </c>
      <c r="FZ134">
        <v>0</v>
      </c>
      <c r="GA134">
        <v>1</v>
      </c>
      <c r="GB134">
        <v>3</v>
      </c>
      <c r="GC134" t="s">
        <v>459</v>
      </c>
      <c r="GD134">
        <v>3.10973</v>
      </c>
      <c r="GE134">
        <v>2.72737</v>
      </c>
      <c r="GF134">
        <v>0.08830880000000001</v>
      </c>
      <c r="GG134">
        <v>0.0882069</v>
      </c>
      <c r="GH134">
        <v>0.109296</v>
      </c>
      <c r="GI134">
        <v>0.110166</v>
      </c>
      <c r="GJ134">
        <v>23920.6</v>
      </c>
      <c r="GK134">
        <v>21727.5</v>
      </c>
      <c r="GL134">
        <v>26796.5</v>
      </c>
      <c r="GM134">
        <v>24037.7</v>
      </c>
      <c r="GN134">
        <v>38136.5</v>
      </c>
      <c r="GO134">
        <v>31569.3</v>
      </c>
      <c r="GP134">
        <v>46770.7</v>
      </c>
      <c r="GQ134">
        <v>38020.4</v>
      </c>
      <c r="GR134">
        <v>1.8879</v>
      </c>
      <c r="GS134">
        <v>1.85972</v>
      </c>
      <c r="GT134">
        <v>0.126265</v>
      </c>
      <c r="GU134">
        <v>0</v>
      </c>
      <c r="GV134">
        <v>28.0309</v>
      </c>
      <c r="GW134">
        <v>999.9</v>
      </c>
      <c r="GX134">
        <v>58.4</v>
      </c>
      <c r="GY134">
        <v>30.5</v>
      </c>
      <c r="GZ134">
        <v>28.296</v>
      </c>
      <c r="HA134">
        <v>61.3</v>
      </c>
      <c r="HB134">
        <v>21.3942</v>
      </c>
      <c r="HC134">
        <v>1</v>
      </c>
      <c r="HD134">
        <v>0.0595503</v>
      </c>
      <c r="HE134">
        <v>-2.09806</v>
      </c>
      <c r="HF134">
        <v>20.3261</v>
      </c>
      <c r="HG134">
        <v>5.22178</v>
      </c>
      <c r="HH134">
        <v>11.98</v>
      </c>
      <c r="HI134">
        <v>4.96535</v>
      </c>
      <c r="HJ134">
        <v>3.27593</v>
      </c>
      <c r="HK134">
        <v>9999</v>
      </c>
      <c r="HL134">
        <v>9999</v>
      </c>
      <c r="HM134">
        <v>9999</v>
      </c>
      <c r="HN134">
        <v>999.9</v>
      </c>
      <c r="HO134">
        <v>1.8637</v>
      </c>
      <c r="HP134">
        <v>1.85975</v>
      </c>
      <c r="HQ134">
        <v>1.85806</v>
      </c>
      <c r="HR134">
        <v>1.85944</v>
      </c>
      <c r="HS134">
        <v>1.85959</v>
      </c>
      <c r="HT134">
        <v>1.85806</v>
      </c>
      <c r="HU134">
        <v>1.85715</v>
      </c>
      <c r="HV134">
        <v>1.85211</v>
      </c>
      <c r="HW134">
        <v>0</v>
      </c>
      <c r="HX134">
        <v>0</v>
      </c>
      <c r="HY134">
        <v>0</v>
      </c>
      <c r="HZ134">
        <v>0</v>
      </c>
      <c r="IA134" t="s">
        <v>424</v>
      </c>
      <c r="IB134" t="s">
        <v>425</v>
      </c>
      <c r="IC134" t="s">
        <v>426</v>
      </c>
      <c r="ID134" t="s">
        <v>426</v>
      </c>
      <c r="IE134" t="s">
        <v>426</v>
      </c>
      <c r="IF134" t="s">
        <v>426</v>
      </c>
      <c r="IG134">
        <v>0</v>
      </c>
      <c r="IH134">
        <v>100</v>
      </c>
      <c r="II134">
        <v>100</v>
      </c>
      <c r="IJ134">
        <v>-0.185</v>
      </c>
      <c r="IK134">
        <v>0.206</v>
      </c>
      <c r="IL134">
        <v>-0.9728333905448761</v>
      </c>
      <c r="IM134">
        <v>0.001328113201692861</v>
      </c>
      <c r="IN134">
        <v>1.538283238170363E-06</v>
      </c>
      <c r="IO134">
        <v>-5.795655626708063E-10</v>
      </c>
      <c r="IP134">
        <v>-0.05896885829614162</v>
      </c>
      <c r="IQ134">
        <v>-0.004593102289677449</v>
      </c>
      <c r="IR134">
        <v>0.0008253994458280543</v>
      </c>
      <c r="IS134">
        <v>-7.403632370499484E-06</v>
      </c>
      <c r="IT134">
        <v>2</v>
      </c>
      <c r="IU134">
        <v>1985</v>
      </c>
      <c r="IV134">
        <v>1</v>
      </c>
      <c r="IW134">
        <v>27</v>
      </c>
      <c r="IX134">
        <v>2</v>
      </c>
      <c r="IY134">
        <v>1.9</v>
      </c>
      <c r="IZ134">
        <v>1.12915</v>
      </c>
      <c r="JA134">
        <v>2.58911</v>
      </c>
      <c r="JB134">
        <v>1.49658</v>
      </c>
      <c r="JC134">
        <v>2.34497</v>
      </c>
      <c r="JD134">
        <v>1.54907</v>
      </c>
      <c r="JE134">
        <v>2.39136</v>
      </c>
      <c r="JF134">
        <v>33.2216</v>
      </c>
      <c r="JG134">
        <v>15.7169</v>
      </c>
      <c r="JH134">
        <v>18</v>
      </c>
      <c r="JI134">
        <v>483.471</v>
      </c>
      <c r="JJ134">
        <v>494.689</v>
      </c>
      <c r="JK134">
        <v>31.9338</v>
      </c>
      <c r="JL134">
        <v>28.0388</v>
      </c>
      <c r="JM134">
        <v>29.9996</v>
      </c>
      <c r="JN134">
        <v>28.3637</v>
      </c>
      <c r="JO134">
        <v>28.3691</v>
      </c>
      <c r="JP134">
        <v>22.7093</v>
      </c>
      <c r="JQ134">
        <v>21.425</v>
      </c>
      <c r="JR134">
        <v>64.2901</v>
      </c>
      <c r="JS134">
        <v>31.9472</v>
      </c>
      <c r="JT134">
        <v>420</v>
      </c>
      <c r="JU134">
        <v>23.9321</v>
      </c>
      <c r="JV134">
        <v>102.278</v>
      </c>
      <c r="JW134">
        <v>91.7002</v>
      </c>
    </row>
    <row r="135" spans="1:283">
      <c r="A135">
        <v>117</v>
      </c>
      <c r="B135">
        <v>1761010242</v>
      </c>
      <c r="C135">
        <v>576</v>
      </c>
      <c r="D135" t="s">
        <v>666</v>
      </c>
      <c r="E135" t="s">
        <v>667</v>
      </c>
      <c r="F135">
        <v>5</v>
      </c>
      <c r="G135" t="s">
        <v>614</v>
      </c>
      <c r="H135">
        <v>1761010234</v>
      </c>
      <c r="I135">
        <f>(J135)/1000</f>
        <v>0</v>
      </c>
      <c r="J135">
        <f>1000*DJ135*AH135*(DF135-DG135)/(100*CY135*(1000-AH135*DF135))</f>
        <v>0</v>
      </c>
      <c r="K135">
        <f>DJ135*AH135*(DE135-DD135*(1000-AH135*DG135)/(1000-AH135*DF135))/(100*CY135)</f>
        <v>0</v>
      </c>
      <c r="L135">
        <f>DD135 - IF(AH135&gt;1, K135*CY135*100.0/(AJ135), 0)</f>
        <v>0</v>
      </c>
      <c r="M135">
        <f>((S135-I135/2)*L135-K135)/(S135+I135/2)</f>
        <v>0</v>
      </c>
      <c r="N135">
        <f>M135*(DK135+DL135)/1000.0</f>
        <v>0</v>
      </c>
      <c r="O135">
        <f>(DD135 - IF(AH135&gt;1, K135*CY135*100.0/(AJ135), 0))*(DK135+DL135)/1000.0</f>
        <v>0</v>
      </c>
      <c r="P135">
        <f>2.0/((1/R135-1/Q135)+SIGN(R135)*SQRT((1/R135-1/Q135)*(1/R135-1/Q135) + 4*CZ135/((CZ135+1)*(CZ135+1))*(2*1/R135*1/Q135-1/Q135*1/Q135)))</f>
        <v>0</v>
      </c>
      <c r="Q135">
        <f>IF(LEFT(DA135,1)&lt;&gt;"0",IF(LEFT(DA135,1)="1",3.0,DB135),$D$5+$E$5*(DR135*DK135/($K$5*1000))+$F$5*(DR135*DK135/($K$5*1000))*MAX(MIN(CY135,$J$5),$I$5)*MAX(MIN(CY135,$J$5),$I$5)+$G$5*MAX(MIN(CY135,$J$5),$I$5)*(DR135*DK135/($K$5*1000))+$H$5*(DR135*DK135/($K$5*1000))*(DR135*DK135/($K$5*1000)))</f>
        <v>0</v>
      </c>
      <c r="R135">
        <f>I135*(1000-(1000*0.61365*exp(17.502*V135/(240.97+V135))/(DK135+DL135)+DF135)/2)/(1000*0.61365*exp(17.502*V135/(240.97+V135))/(DK135+DL135)-DF135)</f>
        <v>0</v>
      </c>
      <c r="S135">
        <f>1/((CZ135+1)/(P135/1.6)+1/(Q135/1.37)) + CZ135/((CZ135+1)/(P135/1.6) + CZ135/(Q135/1.37))</f>
        <v>0</v>
      </c>
      <c r="T135">
        <f>(CU135*CX135)</f>
        <v>0</v>
      </c>
      <c r="U135">
        <f>(DM135+(T135+2*0.95*5.67E-8*(((DM135+$B$9)+273)^4-(DM135+273)^4)-44100*I135)/(1.84*29.3*Q135+8*0.95*5.67E-8*(DM135+273)^3))</f>
        <v>0</v>
      </c>
      <c r="V135">
        <f>($C$9*DN135+$D$9*DO135+$E$9*U135)</f>
        <v>0</v>
      </c>
      <c r="W135">
        <f>0.61365*exp(17.502*V135/(240.97+V135))</f>
        <v>0</v>
      </c>
      <c r="X135">
        <f>(Y135/Z135*100)</f>
        <v>0</v>
      </c>
      <c r="Y135">
        <f>DF135*(DK135+DL135)/1000</f>
        <v>0</v>
      </c>
      <c r="Z135">
        <f>0.61365*exp(17.502*DM135/(240.97+DM135))</f>
        <v>0</v>
      </c>
      <c r="AA135">
        <f>(W135-DF135*(DK135+DL135)/1000)</f>
        <v>0</v>
      </c>
      <c r="AB135">
        <f>(-I135*44100)</f>
        <v>0</v>
      </c>
      <c r="AC135">
        <f>2*29.3*Q135*0.92*(DM135-V135)</f>
        <v>0</v>
      </c>
      <c r="AD135">
        <f>2*0.95*5.67E-8*(((DM135+$B$9)+273)^4-(V135+273)^4)</f>
        <v>0</v>
      </c>
      <c r="AE135">
        <f>T135+AD135+AB135+AC135</f>
        <v>0</v>
      </c>
      <c r="AF135">
        <v>0</v>
      </c>
      <c r="AG135">
        <v>0</v>
      </c>
      <c r="AH135">
        <f>IF(AF135*$H$15&gt;=AJ135,1.0,(AJ135/(AJ135-AF135*$H$15)))</f>
        <v>0</v>
      </c>
      <c r="AI135">
        <f>(AH135-1)*100</f>
        <v>0</v>
      </c>
      <c r="AJ135">
        <f>MAX(0,($B$15+$C$15*DR135)/(1+$D$15*DR135)*DK135/(DM135+273)*$E$15)</f>
        <v>0</v>
      </c>
      <c r="AK135" t="s">
        <v>420</v>
      </c>
      <c r="AL135" t="s">
        <v>420</v>
      </c>
      <c r="AM135">
        <v>0</v>
      </c>
      <c r="AN135">
        <v>0</v>
      </c>
      <c r="AO135">
        <f>1-AM135/AN135</f>
        <v>0</v>
      </c>
      <c r="AP135">
        <v>0</v>
      </c>
      <c r="AQ135" t="s">
        <v>420</v>
      </c>
      <c r="AR135" t="s">
        <v>420</v>
      </c>
      <c r="AS135">
        <v>0</v>
      </c>
      <c r="AT135">
        <v>0</v>
      </c>
      <c r="AU135">
        <f>1-AS135/AT135</f>
        <v>0</v>
      </c>
      <c r="AV135">
        <v>0.5</v>
      </c>
      <c r="AW135">
        <f>CV135</f>
        <v>0</v>
      </c>
      <c r="AX135">
        <f>K135</f>
        <v>0</v>
      </c>
      <c r="AY135">
        <f>AU135*AV135*AW135</f>
        <v>0</v>
      </c>
      <c r="AZ135">
        <f>(AX135-AP135)/AW135</f>
        <v>0</v>
      </c>
      <c r="BA135">
        <f>(AN135-AT135)/AT135</f>
        <v>0</v>
      </c>
      <c r="BB135">
        <f>AM135/(AO135+AM135/AT135)</f>
        <v>0</v>
      </c>
      <c r="BC135" t="s">
        <v>420</v>
      </c>
      <c r="BD135">
        <v>0</v>
      </c>
      <c r="BE135">
        <f>IF(BD135&lt;&gt;0, BD135, BB135)</f>
        <v>0</v>
      </c>
      <c r="BF135">
        <f>1-BE135/AT135</f>
        <v>0</v>
      </c>
      <c r="BG135">
        <f>(AT135-AS135)/(AT135-BE135)</f>
        <v>0</v>
      </c>
      <c r="BH135">
        <f>(AN135-AT135)/(AN135-BE135)</f>
        <v>0</v>
      </c>
      <c r="BI135">
        <f>(AT135-AS135)/(AT135-AM135)</f>
        <v>0</v>
      </c>
      <c r="BJ135">
        <f>(AN135-AT135)/(AN135-AM135)</f>
        <v>0</v>
      </c>
      <c r="BK135">
        <f>(BG135*BE135/AS135)</f>
        <v>0</v>
      </c>
      <c r="BL135">
        <f>(1-BK135)</f>
        <v>0</v>
      </c>
      <c r="CU135">
        <f>$B$13*DS135+$C$13*DT135+$F$13*EE135*(1-EH135)</f>
        <v>0</v>
      </c>
      <c r="CV135">
        <f>CU135*CW135</f>
        <v>0</v>
      </c>
      <c r="CW135">
        <f>($B$13*$D$11+$C$13*$D$11+$F$13*((ER135+EJ135)/MAX(ER135+EJ135+ES135, 0.1)*$I$11+ES135/MAX(ER135+EJ135+ES135, 0.1)*$J$11))/($B$13+$C$13+$F$13)</f>
        <v>0</v>
      </c>
      <c r="CX135">
        <f>($B$13*$K$11+$C$13*$K$11+$F$13*((ER135+EJ135)/MAX(ER135+EJ135+ES135, 0.1)*$P$11+ES135/MAX(ER135+EJ135+ES135, 0.1)*$Q$11))/($B$13+$C$13+$F$13)</f>
        <v>0</v>
      </c>
      <c r="CY135">
        <v>4.6</v>
      </c>
      <c r="CZ135">
        <v>0.5</v>
      </c>
      <c r="DA135" t="s">
        <v>421</v>
      </c>
      <c r="DB135">
        <v>2</v>
      </c>
      <c r="DC135">
        <v>1761010234</v>
      </c>
      <c r="DD135">
        <v>420.7045</v>
      </c>
      <c r="DE135">
        <v>419.9504583333334</v>
      </c>
      <c r="DF135">
        <v>24.13835416666667</v>
      </c>
      <c r="DG135">
        <v>24.34173333333334</v>
      </c>
      <c r="DH135">
        <v>420.889125</v>
      </c>
      <c r="DI135">
        <v>23.93589166666667</v>
      </c>
      <c r="DJ135">
        <v>499.9868750000001</v>
      </c>
      <c r="DK135">
        <v>90.48682916666667</v>
      </c>
      <c r="DL135">
        <v>0.03563436666666667</v>
      </c>
      <c r="DM135">
        <v>30.47371666666666</v>
      </c>
      <c r="DN135">
        <v>30.10129166666667</v>
      </c>
      <c r="DO135">
        <v>999.9</v>
      </c>
      <c r="DP135">
        <v>0</v>
      </c>
      <c r="DQ135">
        <v>0</v>
      </c>
      <c r="DR135">
        <v>9998.644583333335</v>
      </c>
      <c r="DS135">
        <v>0</v>
      </c>
      <c r="DT135">
        <v>0.242856</v>
      </c>
      <c r="DU135">
        <v>0.7540563750000001</v>
      </c>
      <c r="DV135">
        <v>431.1109166666667</v>
      </c>
      <c r="DW135">
        <v>430.42775</v>
      </c>
      <c r="DX135">
        <v>-0.2033762108333333</v>
      </c>
      <c r="DY135">
        <v>419.9504583333334</v>
      </c>
      <c r="DZ135">
        <v>24.34173333333334</v>
      </c>
      <c r="EA135">
        <v>2.184202916666667</v>
      </c>
      <c r="EB135">
        <v>2.202607083333333</v>
      </c>
      <c r="EC135">
        <v>18.84664166666667</v>
      </c>
      <c r="ED135">
        <v>18.98118333333333</v>
      </c>
      <c r="EE135">
        <v>0.00500078</v>
      </c>
      <c r="EF135">
        <v>0</v>
      </c>
      <c r="EG135">
        <v>0</v>
      </c>
      <c r="EH135">
        <v>0</v>
      </c>
      <c r="EI135">
        <v>590.5875</v>
      </c>
      <c r="EJ135">
        <v>0.00500078</v>
      </c>
      <c r="EK135">
        <v>-18.9875</v>
      </c>
      <c r="EL135">
        <v>-0.7541666666666668</v>
      </c>
      <c r="EM135">
        <v>35.210625</v>
      </c>
      <c r="EN135">
        <v>39.01545833333333</v>
      </c>
      <c r="EO135">
        <v>37.25495833333333</v>
      </c>
      <c r="EP135">
        <v>39.23675</v>
      </c>
      <c r="EQ135">
        <v>38.249625</v>
      </c>
      <c r="ER135">
        <v>0</v>
      </c>
      <c r="ES135">
        <v>0</v>
      </c>
      <c r="ET135">
        <v>0</v>
      </c>
      <c r="EU135">
        <v>1761010240.9</v>
      </c>
      <c r="EV135">
        <v>0</v>
      </c>
      <c r="EW135">
        <v>590.6461538461538</v>
      </c>
      <c r="EX135">
        <v>21.5999998859271</v>
      </c>
      <c r="EY135">
        <v>-24.84786302761737</v>
      </c>
      <c r="EZ135">
        <v>-18.41538461538461</v>
      </c>
      <c r="FA135">
        <v>15</v>
      </c>
      <c r="FB135">
        <v>1761010126.5</v>
      </c>
      <c r="FC135" t="s">
        <v>615</v>
      </c>
      <c r="FD135">
        <v>1761010118</v>
      </c>
      <c r="FE135">
        <v>1761010126.5</v>
      </c>
      <c r="FF135">
        <v>4</v>
      </c>
      <c r="FG135">
        <v>-0.248</v>
      </c>
      <c r="FH135">
        <v>-0.003</v>
      </c>
      <c r="FI135">
        <v>-0.187</v>
      </c>
      <c r="FJ135">
        <v>0.187</v>
      </c>
      <c r="FK135">
        <v>420</v>
      </c>
      <c r="FL135">
        <v>23</v>
      </c>
      <c r="FM135">
        <v>0.43</v>
      </c>
      <c r="FN135">
        <v>0.05</v>
      </c>
      <c r="FO135">
        <v>0.767677325</v>
      </c>
      <c r="FP135">
        <v>-0.1272666078799274</v>
      </c>
      <c r="FQ135">
        <v>0.02786864177744182</v>
      </c>
      <c r="FR135">
        <v>1</v>
      </c>
      <c r="FS135">
        <v>591.0617647058822</v>
      </c>
      <c r="FT135">
        <v>9.465240569222788</v>
      </c>
      <c r="FU135">
        <v>5.480930293829059</v>
      </c>
      <c r="FV135">
        <v>0</v>
      </c>
      <c r="FW135">
        <v>-0.2476039065</v>
      </c>
      <c r="FX135">
        <v>1.295155710393997</v>
      </c>
      <c r="FY135">
        <v>0.1528335980577715</v>
      </c>
      <c r="FZ135">
        <v>0</v>
      </c>
      <c r="GA135">
        <v>1</v>
      </c>
      <c r="GB135">
        <v>3</v>
      </c>
      <c r="GC135" t="s">
        <v>459</v>
      </c>
      <c r="GD135">
        <v>3.10982</v>
      </c>
      <c r="GE135">
        <v>2.72744</v>
      </c>
      <c r="GF135">
        <v>0.0883164</v>
      </c>
      <c r="GG135">
        <v>0.0882173</v>
      </c>
      <c r="GH135">
        <v>0.10927</v>
      </c>
      <c r="GI135">
        <v>0.10975</v>
      </c>
      <c r="GJ135">
        <v>23920.5</v>
      </c>
      <c r="GK135">
        <v>21727.2</v>
      </c>
      <c r="GL135">
        <v>26796.6</v>
      </c>
      <c r="GM135">
        <v>24037.6</v>
      </c>
      <c r="GN135">
        <v>38137.7</v>
      </c>
      <c r="GO135">
        <v>31584.1</v>
      </c>
      <c r="GP135">
        <v>46770.8</v>
      </c>
      <c r="GQ135">
        <v>38020.5</v>
      </c>
      <c r="GR135">
        <v>1.88815</v>
      </c>
      <c r="GS135">
        <v>1.85952</v>
      </c>
      <c r="GT135">
        <v>0.125915</v>
      </c>
      <c r="GU135">
        <v>0</v>
      </c>
      <c r="GV135">
        <v>28.0392</v>
      </c>
      <c r="GW135">
        <v>999.9</v>
      </c>
      <c r="GX135">
        <v>58.4</v>
      </c>
      <c r="GY135">
        <v>30.5</v>
      </c>
      <c r="GZ135">
        <v>28.2991</v>
      </c>
      <c r="HA135">
        <v>61.76</v>
      </c>
      <c r="HB135">
        <v>21.2861</v>
      </c>
      <c r="HC135">
        <v>1</v>
      </c>
      <c r="HD135">
        <v>0.0595173</v>
      </c>
      <c r="HE135">
        <v>-2.07331</v>
      </c>
      <c r="HF135">
        <v>20.3264</v>
      </c>
      <c r="HG135">
        <v>5.22148</v>
      </c>
      <c r="HH135">
        <v>11.98</v>
      </c>
      <c r="HI135">
        <v>4.96545</v>
      </c>
      <c r="HJ135">
        <v>3.27598</v>
      </c>
      <c r="HK135">
        <v>9999</v>
      </c>
      <c r="HL135">
        <v>9999</v>
      </c>
      <c r="HM135">
        <v>9999</v>
      </c>
      <c r="HN135">
        <v>999.9</v>
      </c>
      <c r="HO135">
        <v>1.8637</v>
      </c>
      <c r="HP135">
        <v>1.85974</v>
      </c>
      <c r="HQ135">
        <v>1.85806</v>
      </c>
      <c r="HR135">
        <v>1.85944</v>
      </c>
      <c r="HS135">
        <v>1.85959</v>
      </c>
      <c r="HT135">
        <v>1.85806</v>
      </c>
      <c r="HU135">
        <v>1.85715</v>
      </c>
      <c r="HV135">
        <v>1.85211</v>
      </c>
      <c r="HW135">
        <v>0</v>
      </c>
      <c r="HX135">
        <v>0</v>
      </c>
      <c r="HY135">
        <v>0</v>
      </c>
      <c r="HZ135">
        <v>0</v>
      </c>
      <c r="IA135" t="s">
        <v>424</v>
      </c>
      <c r="IB135" t="s">
        <v>425</v>
      </c>
      <c r="IC135" t="s">
        <v>426</v>
      </c>
      <c r="ID135" t="s">
        <v>426</v>
      </c>
      <c r="IE135" t="s">
        <v>426</v>
      </c>
      <c r="IF135" t="s">
        <v>426</v>
      </c>
      <c r="IG135">
        <v>0</v>
      </c>
      <c r="IH135">
        <v>100</v>
      </c>
      <c r="II135">
        <v>100</v>
      </c>
      <c r="IJ135">
        <v>-0.184</v>
      </c>
      <c r="IK135">
        <v>0.2058</v>
      </c>
      <c r="IL135">
        <v>-0.9728333905448761</v>
      </c>
      <c r="IM135">
        <v>0.001328113201692861</v>
      </c>
      <c r="IN135">
        <v>1.538283238170363E-06</v>
      </c>
      <c r="IO135">
        <v>-5.795655626708063E-10</v>
      </c>
      <c r="IP135">
        <v>-0.05896885829614162</v>
      </c>
      <c r="IQ135">
        <v>-0.004593102289677449</v>
      </c>
      <c r="IR135">
        <v>0.0008253994458280543</v>
      </c>
      <c r="IS135">
        <v>-7.403632370499484E-06</v>
      </c>
      <c r="IT135">
        <v>2</v>
      </c>
      <c r="IU135">
        <v>1985</v>
      </c>
      <c r="IV135">
        <v>1</v>
      </c>
      <c r="IW135">
        <v>27</v>
      </c>
      <c r="IX135">
        <v>2.1</v>
      </c>
      <c r="IY135">
        <v>1.9</v>
      </c>
      <c r="IZ135">
        <v>1.12915</v>
      </c>
      <c r="JA135">
        <v>2.59155</v>
      </c>
      <c r="JB135">
        <v>1.49658</v>
      </c>
      <c r="JC135">
        <v>2.34497</v>
      </c>
      <c r="JD135">
        <v>1.54907</v>
      </c>
      <c r="JE135">
        <v>2.38159</v>
      </c>
      <c r="JF135">
        <v>33.244</v>
      </c>
      <c r="JG135">
        <v>15.7169</v>
      </c>
      <c r="JH135">
        <v>18</v>
      </c>
      <c r="JI135">
        <v>483.592</v>
      </c>
      <c r="JJ135">
        <v>494.531</v>
      </c>
      <c r="JK135">
        <v>31.9203</v>
      </c>
      <c r="JL135">
        <v>28.0352</v>
      </c>
      <c r="JM135">
        <v>29.9997</v>
      </c>
      <c r="JN135">
        <v>28.3605</v>
      </c>
      <c r="JO135">
        <v>28.366</v>
      </c>
      <c r="JP135">
        <v>22.7073</v>
      </c>
      <c r="JQ135">
        <v>21.425</v>
      </c>
      <c r="JR135">
        <v>64.2901</v>
      </c>
      <c r="JS135">
        <v>31.9472</v>
      </c>
      <c r="JT135">
        <v>420</v>
      </c>
      <c r="JU135">
        <v>23.9442</v>
      </c>
      <c r="JV135">
        <v>102.278</v>
      </c>
      <c r="JW135">
        <v>91.7002</v>
      </c>
    </row>
    <row r="136" spans="1:283">
      <c r="A136">
        <v>118</v>
      </c>
      <c r="B136">
        <v>1761010244</v>
      </c>
      <c r="C136">
        <v>578</v>
      </c>
      <c r="D136" t="s">
        <v>668</v>
      </c>
      <c r="E136" t="s">
        <v>669</v>
      </c>
      <c r="F136">
        <v>5</v>
      </c>
      <c r="G136" t="s">
        <v>614</v>
      </c>
      <c r="H136">
        <v>1761010236</v>
      </c>
      <c r="I136">
        <f>(J136)/1000</f>
        <v>0</v>
      </c>
      <c r="J136">
        <f>1000*DJ136*AH136*(DF136-DG136)/(100*CY136*(1000-AH136*DF136))</f>
        <v>0</v>
      </c>
      <c r="K136">
        <f>DJ136*AH136*(DE136-DD136*(1000-AH136*DG136)/(1000-AH136*DF136))/(100*CY136)</f>
        <v>0</v>
      </c>
      <c r="L136">
        <f>DD136 - IF(AH136&gt;1, K136*CY136*100.0/(AJ136), 0)</f>
        <v>0</v>
      </c>
      <c r="M136">
        <f>((S136-I136/2)*L136-K136)/(S136+I136/2)</f>
        <v>0</v>
      </c>
      <c r="N136">
        <f>M136*(DK136+DL136)/1000.0</f>
        <v>0</v>
      </c>
      <c r="O136">
        <f>(DD136 - IF(AH136&gt;1, K136*CY136*100.0/(AJ136), 0))*(DK136+DL136)/1000.0</f>
        <v>0</v>
      </c>
      <c r="P136">
        <f>2.0/((1/R136-1/Q136)+SIGN(R136)*SQRT((1/R136-1/Q136)*(1/R136-1/Q136) + 4*CZ136/((CZ136+1)*(CZ136+1))*(2*1/R136*1/Q136-1/Q136*1/Q136)))</f>
        <v>0</v>
      </c>
      <c r="Q136">
        <f>IF(LEFT(DA136,1)&lt;&gt;"0",IF(LEFT(DA136,1)="1",3.0,DB136),$D$5+$E$5*(DR136*DK136/($K$5*1000))+$F$5*(DR136*DK136/($K$5*1000))*MAX(MIN(CY136,$J$5),$I$5)*MAX(MIN(CY136,$J$5),$I$5)+$G$5*MAX(MIN(CY136,$J$5),$I$5)*(DR136*DK136/($K$5*1000))+$H$5*(DR136*DK136/($K$5*1000))*(DR136*DK136/($K$5*1000)))</f>
        <v>0</v>
      </c>
      <c r="R136">
        <f>I136*(1000-(1000*0.61365*exp(17.502*V136/(240.97+V136))/(DK136+DL136)+DF136)/2)/(1000*0.61365*exp(17.502*V136/(240.97+V136))/(DK136+DL136)-DF136)</f>
        <v>0</v>
      </c>
      <c r="S136">
        <f>1/((CZ136+1)/(P136/1.6)+1/(Q136/1.37)) + CZ136/((CZ136+1)/(P136/1.6) + CZ136/(Q136/1.37))</f>
        <v>0</v>
      </c>
      <c r="T136">
        <f>(CU136*CX136)</f>
        <v>0</v>
      </c>
      <c r="U136">
        <f>(DM136+(T136+2*0.95*5.67E-8*(((DM136+$B$9)+273)^4-(DM136+273)^4)-44100*I136)/(1.84*29.3*Q136+8*0.95*5.67E-8*(DM136+273)^3))</f>
        <v>0</v>
      </c>
      <c r="V136">
        <f>($C$9*DN136+$D$9*DO136+$E$9*U136)</f>
        <v>0</v>
      </c>
      <c r="W136">
        <f>0.61365*exp(17.502*V136/(240.97+V136))</f>
        <v>0</v>
      </c>
      <c r="X136">
        <f>(Y136/Z136*100)</f>
        <v>0</v>
      </c>
      <c r="Y136">
        <f>DF136*(DK136+DL136)/1000</f>
        <v>0</v>
      </c>
      <c r="Z136">
        <f>0.61365*exp(17.502*DM136/(240.97+DM136))</f>
        <v>0</v>
      </c>
      <c r="AA136">
        <f>(W136-DF136*(DK136+DL136)/1000)</f>
        <v>0</v>
      </c>
      <c r="AB136">
        <f>(-I136*44100)</f>
        <v>0</v>
      </c>
      <c r="AC136">
        <f>2*29.3*Q136*0.92*(DM136-V136)</f>
        <v>0</v>
      </c>
      <c r="AD136">
        <f>2*0.95*5.67E-8*(((DM136+$B$9)+273)^4-(V136+273)^4)</f>
        <v>0</v>
      </c>
      <c r="AE136">
        <f>T136+AD136+AB136+AC136</f>
        <v>0</v>
      </c>
      <c r="AF136">
        <v>0</v>
      </c>
      <c r="AG136">
        <v>0</v>
      </c>
      <c r="AH136">
        <f>IF(AF136*$H$15&gt;=AJ136,1.0,(AJ136/(AJ136-AF136*$H$15)))</f>
        <v>0</v>
      </c>
      <c r="AI136">
        <f>(AH136-1)*100</f>
        <v>0</v>
      </c>
      <c r="AJ136">
        <f>MAX(0,($B$15+$C$15*DR136)/(1+$D$15*DR136)*DK136/(DM136+273)*$E$15)</f>
        <v>0</v>
      </c>
      <c r="AK136" t="s">
        <v>420</v>
      </c>
      <c r="AL136" t="s">
        <v>420</v>
      </c>
      <c r="AM136">
        <v>0</v>
      </c>
      <c r="AN136">
        <v>0</v>
      </c>
      <c r="AO136">
        <f>1-AM136/AN136</f>
        <v>0</v>
      </c>
      <c r="AP136">
        <v>0</v>
      </c>
      <c r="AQ136" t="s">
        <v>420</v>
      </c>
      <c r="AR136" t="s">
        <v>420</v>
      </c>
      <c r="AS136">
        <v>0</v>
      </c>
      <c r="AT136">
        <v>0</v>
      </c>
      <c r="AU136">
        <f>1-AS136/AT136</f>
        <v>0</v>
      </c>
      <c r="AV136">
        <v>0.5</v>
      </c>
      <c r="AW136">
        <f>CV136</f>
        <v>0</v>
      </c>
      <c r="AX136">
        <f>K136</f>
        <v>0</v>
      </c>
      <c r="AY136">
        <f>AU136*AV136*AW136</f>
        <v>0</v>
      </c>
      <c r="AZ136">
        <f>(AX136-AP136)/AW136</f>
        <v>0</v>
      </c>
      <c r="BA136">
        <f>(AN136-AT136)/AT136</f>
        <v>0</v>
      </c>
      <c r="BB136">
        <f>AM136/(AO136+AM136/AT136)</f>
        <v>0</v>
      </c>
      <c r="BC136" t="s">
        <v>420</v>
      </c>
      <c r="BD136">
        <v>0</v>
      </c>
      <c r="BE136">
        <f>IF(BD136&lt;&gt;0, BD136, BB136)</f>
        <v>0</v>
      </c>
      <c r="BF136">
        <f>1-BE136/AT136</f>
        <v>0</v>
      </c>
      <c r="BG136">
        <f>(AT136-AS136)/(AT136-BE136)</f>
        <v>0</v>
      </c>
      <c r="BH136">
        <f>(AN136-AT136)/(AN136-BE136)</f>
        <v>0</v>
      </c>
      <c r="BI136">
        <f>(AT136-AS136)/(AT136-AM136)</f>
        <v>0</v>
      </c>
      <c r="BJ136">
        <f>(AN136-AT136)/(AN136-AM136)</f>
        <v>0</v>
      </c>
      <c r="BK136">
        <f>(BG136*BE136/AS136)</f>
        <v>0</v>
      </c>
      <c r="BL136">
        <f>(1-BK136)</f>
        <v>0</v>
      </c>
      <c r="CU136">
        <f>$B$13*DS136+$C$13*DT136+$F$13*EE136*(1-EH136)</f>
        <v>0</v>
      </c>
      <c r="CV136">
        <f>CU136*CW136</f>
        <v>0</v>
      </c>
      <c r="CW136">
        <f>($B$13*$D$11+$C$13*$D$11+$F$13*((ER136+EJ136)/MAX(ER136+EJ136+ES136, 0.1)*$I$11+ES136/MAX(ER136+EJ136+ES136, 0.1)*$J$11))/($B$13+$C$13+$F$13)</f>
        <v>0</v>
      </c>
      <c r="CX136">
        <f>($B$13*$K$11+$C$13*$K$11+$F$13*((ER136+EJ136)/MAX(ER136+EJ136+ES136, 0.1)*$P$11+ES136/MAX(ER136+EJ136+ES136, 0.1)*$Q$11))/($B$13+$C$13+$F$13)</f>
        <v>0</v>
      </c>
      <c r="CY136">
        <v>4.6</v>
      </c>
      <c r="CZ136">
        <v>0.5</v>
      </c>
      <c r="DA136" t="s">
        <v>421</v>
      </c>
      <c r="DB136">
        <v>2</v>
      </c>
      <c r="DC136">
        <v>1761010236</v>
      </c>
      <c r="DD136">
        <v>420.7414583333334</v>
      </c>
      <c r="DE136">
        <v>419.9912916666667</v>
      </c>
      <c r="DF136">
        <v>24.189375</v>
      </c>
      <c r="DG136">
        <v>24.31293333333333</v>
      </c>
      <c r="DH136">
        <v>420.9260416666667</v>
      </c>
      <c r="DI136">
        <v>23.98580833333333</v>
      </c>
      <c r="DJ136">
        <v>499.9749166666667</v>
      </c>
      <c r="DK136">
        <v>90.4865875</v>
      </c>
      <c r="DL136">
        <v>0.03569307083333333</v>
      </c>
      <c r="DM136">
        <v>30.47101666666667</v>
      </c>
      <c r="DN136">
        <v>30.09677083333333</v>
      </c>
      <c r="DO136">
        <v>999.9</v>
      </c>
      <c r="DP136">
        <v>0</v>
      </c>
      <c r="DQ136">
        <v>0</v>
      </c>
      <c r="DR136">
        <v>9995.677083333334</v>
      </c>
      <c r="DS136">
        <v>0</v>
      </c>
      <c r="DT136">
        <v>0.242856</v>
      </c>
      <c r="DU136">
        <v>0.7502390833333333</v>
      </c>
      <c r="DV136">
        <v>431.1713333333334</v>
      </c>
      <c r="DW136">
        <v>430.456875</v>
      </c>
      <c r="DX136">
        <v>-0.1235555858333333</v>
      </c>
      <c r="DY136">
        <v>419.9912916666667</v>
      </c>
      <c r="DZ136">
        <v>24.31293333333333</v>
      </c>
      <c r="EA136">
        <v>2.188813333333333</v>
      </c>
      <c r="EB136">
        <v>2.199995</v>
      </c>
      <c r="EC136">
        <v>18.88050833333334</v>
      </c>
      <c r="ED136">
        <v>18.96205416666666</v>
      </c>
      <c r="EE136">
        <v>0.00500078</v>
      </c>
      <c r="EF136">
        <v>0</v>
      </c>
      <c r="EG136">
        <v>0</v>
      </c>
      <c r="EH136">
        <v>0</v>
      </c>
      <c r="EI136">
        <v>591.3541666666666</v>
      </c>
      <c r="EJ136">
        <v>0.00500078</v>
      </c>
      <c r="EK136">
        <v>-19.8</v>
      </c>
      <c r="EL136">
        <v>-1.029166666666667</v>
      </c>
      <c r="EM136">
        <v>35.22366666666667</v>
      </c>
      <c r="EN136">
        <v>39.051875</v>
      </c>
      <c r="EO136">
        <v>37.26804166666667</v>
      </c>
      <c r="EP136">
        <v>39.283625</v>
      </c>
      <c r="EQ136">
        <v>38.25220833333334</v>
      </c>
      <c r="ER136">
        <v>0</v>
      </c>
      <c r="ES136">
        <v>0</v>
      </c>
      <c r="ET136">
        <v>0</v>
      </c>
      <c r="EU136">
        <v>1761010242.7</v>
      </c>
      <c r="EV136">
        <v>0</v>
      </c>
      <c r="EW136">
        <v>591.264</v>
      </c>
      <c r="EX136">
        <v>5.315384510234892</v>
      </c>
      <c r="EY136">
        <v>-29.96923056626929</v>
      </c>
      <c r="EZ136">
        <v>-19.924</v>
      </c>
      <c r="FA136">
        <v>15</v>
      </c>
      <c r="FB136">
        <v>1761010126.5</v>
      </c>
      <c r="FC136" t="s">
        <v>615</v>
      </c>
      <c r="FD136">
        <v>1761010118</v>
      </c>
      <c r="FE136">
        <v>1761010126.5</v>
      </c>
      <c r="FF136">
        <v>4</v>
      </c>
      <c r="FG136">
        <v>-0.248</v>
      </c>
      <c r="FH136">
        <v>-0.003</v>
      </c>
      <c r="FI136">
        <v>-0.187</v>
      </c>
      <c r="FJ136">
        <v>0.187</v>
      </c>
      <c r="FK136">
        <v>420</v>
      </c>
      <c r="FL136">
        <v>23</v>
      </c>
      <c r="FM136">
        <v>0.43</v>
      </c>
      <c r="FN136">
        <v>0.05</v>
      </c>
      <c r="FO136">
        <v>0.7590875853658536</v>
      </c>
      <c r="FP136">
        <v>-0.1854851916376305</v>
      </c>
      <c r="FQ136">
        <v>0.03178479632180019</v>
      </c>
      <c r="FR136">
        <v>1</v>
      </c>
      <c r="FS136">
        <v>590.770588235294</v>
      </c>
      <c r="FT136">
        <v>5.91596637281088</v>
      </c>
      <c r="FU136">
        <v>5.301582971803835</v>
      </c>
      <c r="FV136">
        <v>0</v>
      </c>
      <c r="FW136">
        <v>-0.1876183234146341</v>
      </c>
      <c r="FX136">
        <v>2.007891588292683</v>
      </c>
      <c r="FY136">
        <v>0.2124582110394349</v>
      </c>
      <c r="FZ136">
        <v>0</v>
      </c>
      <c r="GA136">
        <v>1</v>
      </c>
      <c r="GB136">
        <v>3</v>
      </c>
      <c r="GC136" t="s">
        <v>459</v>
      </c>
      <c r="GD136">
        <v>3.10984</v>
      </c>
      <c r="GE136">
        <v>2.72748</v>
      </c>
      <c r="GF136">
        <v>0.0883237</v>
      </c>
      <c r="GG136">
        <v>0.0882207</v>
      </c>
      <c r="GH136">
        <v>0.109167</v>
      </c>
      <c r="GI136">
        <v>0.109323</v>
      </c>
      <c r="GJ136">
        <v>23920.4</v>
      </c>
      <c r="GK136">
        <v>21727.2</v>
      </c>
      <c r="GL136">
        <v>26796.7</v>
      </c>
      <c r="GM136">
        <v>24037.6</v>
      </c>
      <c r="GN136">
        <v>38142.3</v>
      </c>
      <c r="GO136">
        <v>31599.3</v>
      </c>
      <c r="GP136">
        <v>46771.1</v>
      </c>
      <c r="GQ136">
        <v>38020.3</v>
      </c>
      <c r="GR136">
        <v>1.88805</v>
      </c>
      <c r="GS136">
        <v>1.8594</v>
      </c>
      <c r="GT136">
        <v>0.125002</v>
      </c>
      <c r="GU136">
        <v>0</v>
      </c>
      <c r="GV136">
        <v>28.0471</v>
      </c>
      <c r="GW136">
        <v>999.9</v>
      </c>
      <c r="GX136">
        <v>58.4</v>
      </c>
      <c r="GY136">
        <v>30.5</v>
      </c>
      <c r="GZ136">
        <v>28.2977</v>
      </c>
      <c r="HA136">
        <v>61.56</v>
      </c>
      <c r="HB136">
        <v>21.258</v>
      </c>
      <c r="HC136">
        <v>1</v>
      </c>
      <c r="HD136">
        <v>0.0594512</v>
      </c>
      <c r="HE136">
        <v>-2.14862</v>
      </c>
      <c r="HF136">
        <v>20.3255</v>
      </c>
      <c r="HG136">
        <v>5.22148</v>
      </c>
      <c r="HH136">
        <v>11.98</v>
      </c>
      <c r="HI136">
        <v>4.9654</v>
      </c>
      <c r="HJ136">
        <v>3.276</v>
      </c>
      <c r="HK136">
        <v>9999</v>
      </c>
      <c r="HL136">
        <v>9999</v>
      </c>
      <c r="HM136">
        <v>9999</v>
      </c>
      <c r="HN136">
        <v>999.9</v>
      </c>
      <c r="HO136">
        <v>1.8637</v>
      </c>
      <c r="HP136">
        <v>1.85974</v>
      </c>
      <c r="HQ136">
        <v>1.85806</v>
      </c>
      <c r="HR136">
        <v>1.85944</v>
      </c>
      <c r="HS136">
        <v>1.85959</v>
      </c>
      <c r="HT136">
        <v>1.85806</v>
      </c>
      <c r="HU136">
        <v>1.85715</v>
      </c>
      <c r="HV136">
        <v>1.85211</v>
      </c>
      <c r="HW136">
        <v>0</v>
      </c>
      <c r="HX136">
        <v>0</v>
      </c>
      <c r="HY136">
        <v>0</v>
      </c>
      <c r="HZ136">
        <v>0</v>
      </c>
      <c r="IA136" t="s">
        <v>424</v>
      </c>
      <c r="IB136" t="s">
        <v>425</v>
      </c>
      <c r="IC136" t="s">
        <v>426</v>
      </c>
      <c r="ID136" t="s">
        <v>426</v>
      </c>
      <c r="IE136" t="s">
        <v>426</v>
      </c>
      <c r="IF136" t="s">
        <v>426</v>
      </c>
      <c r="IG136">
        <v>0</v>
      </c>
      <c r="IH136">
        <v>100</v>
      </c>
      <c r="II136">
        <v>100</v>
      </c>
      <c r="IJ136">
        <v>-0.184</v>
      </c>
      <c r="IK136">
        <v>0.2052</v>
      </c>
      <c r="IL136">
        <v>-0.9728333905448761</v>
      </c>
      <c r="IM136">
        <v>0.001328113201692861</v>
      </c>
      <c r="IN136">
        <v>1.538283238170363E-06</v>
      </c>
      <c r="IO136">
        <v>-5.795655626708063E-10</v>
      </c>
      <c r="IP136">
        <v>-0.05896885829614162</v>
      </c>
      <c r="IQ136">
        <v>-0.004593102289677449</v>
      </c>
      <c r="IR136">
        <v>0.0008253994458280543</v>
      </c>
      <c r="IS136">
        <v>-7.403632370499484E-06</v>
      </c>
      <c r="IT136">
        <v>2</v>
      </c>
      <c r="IU136">
        <v>1985</v>
      </c>
      <c r="IV136">
        <v>1</v>
      </c>
      <c r="IW136">
        <v>27</v>
      </c>
      <c r="IX136">
        <v>2.1</v>
      </c>
      <c r="IY136">
        <v>2</v>
      </c>
      <c r="IZ136">
        <v>1.12915</v>
      </c>
      <c r="JA136">
        <v>2.58423</v>
      </c>
      <c r="JB136">
        <v>1.49658</v>
      </c>
      <c r="JC136">
        <v>2.34497</v>
      </c>
      <c r="JD136">
        <v>1.54907</v>
      </c>
      <c r="JE136">
        <v>2.43896</v>
      </c>
      <c r="JF136">
        <v>33.244</v>
      </c>
      <c r="JG136">
        <v>15.7169</v>
      </c>
      <c r="JH136">
        <v>18</v>
      </c>
      <c r="JI136">
        <v>483.511</v>
      </c>
      <c r="JJ136">
        <v>494.418</v>
      </c>
      <c r="JK136">
        <v>31.8978</v>
      </c>
      <c r="JL136">
        <v>28.0316</v>
      </c>
      <c r="JM136">
        <v>29.9997</v>
      </c>
      <c r="JN136">
        <v>28.3575</v>
      </c>
      <c r="JO136">
        <v>28.3624</v>
      </c>
      <c r="JP136">
        <v>22.704</v>
      </c>
      <c r="JQ136">
        <v>21.425</v>
      </c>
      <c r="JR136">
        <v>64.2901</v>
      </c>
      <c r="JS136">
        <v>31.8582</v>
      </c>
      <c r="JT136">
        <v>420</v>
      </c>
      <c r="JU136">
        <v>23.9702</v>
      </c>
      <c r="JV136">
        <v>102.279</v>
      </c>
      <c r="JW136">
        <v>91.7</v>
      </c>
    </row>
    <row r="137" spans="1:283">
      <c r="A137">
        <v>119</v>
      </c>
      <c r="B137">
        <v>1761010246</v>
      </c>
      <c r="C137">
        <v>580</v>
      </c>
      <c r="D137" t="s">
        <v>670</v>
      </c>
      <c r="E137" t="s">
        <v>671</v>
      </c>
      <c r="F137">
        <v>5</v>
      </c>
      <c r="G137" t="s">
        <v>614</v>
      </c>
      <c r="H137">
        <v>1761010238</v>
      </c>
      <c r="I137">
        <f>(J137)/1000</f>
        <v>0</v>
      </c>
      <c r="J137">
        <f>1000*DJ137*AH137*(DF137-DG137)/(100*CY137*(1000-AH137*DF137))</f>
        <v>0</v>
      </c>
      <c r="K137">
        <f>DJ137*AH137*(DE137-DD137*(1000-AH137*DG137)/(1000-AH137*DF137))/(100*CY137)</f>
        <v>0</v>
      </c>
      <c r="L137">
        <f>DD137 - IF(AH137&gt;1, K137*CY137*100.0/(AJ137), 0)</f>
        <v>0</v>
      </c>
      <c r="M137">
        <f>((S137-I137/2)*L137-K137)/(S137+I137/2)</f>
        <v>0</v>
      </c>
      <c r="N137">
        <f>M137*(DK137+DL137)/1000.0</f>
        <v>0</v>
      </c>
      <c r="O137">
        <f>(DD137 - IF(AH137&gt;1, K137*CY137*100.0/(AJ137), 0))*(DK137+DL137)/1000.0</f>
        <v>0</v>
      </c>
      <c r="P137">
        <f>2.0/((1/R137-1/Q137)+SIGN(R137)*SQRT((1/R137-1/Q137)*(1/R137-1/Q137) + 4*CZ137/((CZ137+1)*(CZ137+1))*(2*1/R137*1/Q137-1/Q137*1/Q137)))</f>
        <v>0</v>
      </c>
      <c r="Q137">
        <f>IF(LEFT(DA137,1)&lt;&gt;"0",IF(LEFT(DA137,1)="1",3.0,DB137),$D$5+$E$5*(DR137*DK137/($K$5*1000))+$F$5*(DR137*DK137/($K$5*1000))*MAX(MIN(CY137,$J$5),$I$5)*MAX(MIN(CY137,$J$5),$I$5)+$G$5*MAX(MIN(CY137,$J$5),$I$5)*(DR137*DK137/($K$5*1000))+$H$5*(DR137*DK137/($K$5*1000))*(DR137*DK137/($K$5*1000)))</f>
        <v>0</v>
      </c>
      <c r="R137">
        <f>I137*(1000-(1000*0.61365*exp(17.502*V137/(240.97+V137))/(DK137+DL137)+DF137)/2)/(1000*0.61365*exp(17.502*V137/(240.97+V137))/(DK137+DL137)-DF137)</f>
        <v>0</v>
      </c>
      <c r="S137">
        <f>1/((CZ137+1)/(P137/1.6)+1/(Q137/1.37)) + CZ137/((CZ137+1)/(P137/1.6) + CZ137/(Q137/1.37))</f>
        <v>0</v>
      </c>
      <c r="T137">
        <f>(CU137*CX137)</f>
        <v>0</v>
      </c>
      <c r="U137">
        <f>(DM137+(T137+2*0.95*5.67E-8*(((DM137+$B$9)+273)^4-(DM137+273)^4)-44100*I137)/(1.84*29.3*Q137+8*0.95*5.67E-8*(DM137+273)^3))</f>
        <v>0</v>
      </c>
      <c r="V137">
        <f>($C$9*DN137+$D$9*DO137+$E$9*U137)</f>
        <v>0</v>
      </c>
      <c r="W137">
        <f>0.61365*exp(17.502*V137/(240.97+V137))</f>
        <v>0</v>
      </c>
      <c r="X137">
        <f>(Y137/Z137*100)</f>
        <v>0</v>
      </c>
      <c r="Y137">
        <f>DF137*(DK137+DL137)/1000</f>
        <v>0</v>
      </c>
      <c r="Z137">
        <f>0.61365*exp(17.502*DM137/(240.97+DM137))</f>
        <v>0</v>
      </c>
      <c r="AA137">
        <f>(W137-DF137*(DK137+DL137)/1000)</f>
        <v>0</v>
      </c>
      <c r="AB137">
        <f>(-I137*44100)</f>
        <v>0</v>
      </c>
      <c r="AC137">
        <f>2*29.3*Q137*0.92*(DM137-V137)</f>
        <v>0</v>
      </c>
      <c r="AD137">
        <f>2*0.95*5.67E-8*(((DM137+$B$9)+273)^4-(V137+273)^4)</f>
        <v>0</v>
      </c>
      <c r="AE137">
        <f>T137+AD137+AB137+AC137</f>
        <v>0</v>
      </c>
      <c r="AF137">
        <v>0</v>
      </c>
      <c r="AG137">
        <v>0</v>
      </c>
      <c r="AH137">
        <f>IF(AF137*$H$15&gt;=AJ137,1.0,(AJ137/(AJ137-AF137*$H$15)))</f>
        <v>0</v>
      </c>
      <c r="AI137">
        <f>(AH137-1)*100</f>
        <v>0</v>
      </c>
      <c r="AJ137">
        <f>MAX(0,($B$15+$C$15*DR137)/(1+$D$15*DR137)*DK137/(DM137+273)*$E$15)</f>
        <v>0</v>
      </c>
      <c r="AK137" t="s">
        <v>420</v>
      </c>
      <c r="AL137" t="s">
        <v>420</v>
      </c>
      <c r="AM137">
        <v>0</v>
      </c>
      <c r="AN137">
        <v>0</v>
      </c>
      <c r="AO137">
        <f>1-AM137/AN137</f>
        <v>0</v>
      </c>
      <c r="AP137">
        <v>0</v>
      </c>
      <c r="AQ137" t="s">
        <v>420</v>
      </c>
      <c r="AR137" t="s">
        <v>420</v>
      </c>
      <c r="AS137">
        <v>0</v>
      </c>
      <c r="AT137">
        <v>0</v>
      </c>
      <c r="AU137">
        <f>1-AS137/AT137</f>
        <v>0</v>
      </c>
      <c r="AV137">
        <v>0.5</v>
      </c>
      <c r="AW137">
        <f>CV137</f>
        <v>0</v>
      </c>
      <c r="AX137">
        <f>K137</f>
        <v>0</v>
      </c>
      <c r="AY137">
        <f>AU137*AV137*AW137</f>
        <v>0</v>
      </c>
      <c r="AZ137">
        <f>(AX137-AP137)/AW137</f>
        <v>0</v>
      </c>
      <c r="BA137">
        <f>(AN137-AT137)/AT137</f>
        <v>0</v>
      </c>
      <c r="BB137">
        <f>AM137/(AO137+AM137/AT137)</f>
        <v>0</v>
      </c>
      <c r="BC137" t="s">
        <v>420</v>
      </c>
      <c r="BD137">
        <v>0</v>
      </c>
      <c r="BE137">
        <f>IF(BD137&lt;&gt;0, BD137, BB137)</f>
        <v>0</v>
      </c>
      <c r="BF137">
        <f>1-BE137/AT137</f>
        <v>0</v>
      </c>
      <c r="BG137">
        <f>(AT137-AS137)/(AT137-BE137)</f>
        <v>0</v>
      </c>
      <c r="BH137">
        <f>(AN137-AT137)/(AN137-BE137)</f>
        <v>0</v>
      </c>
      <c r="BI137">
        <f>(AT137-AS137)/(AT137-AM137)</f>
        <v>0</v>
      </c>
      <c r="BJ137">
        <f>(AN137-AT137)/(AN137-AM137)</f>
        <v>0</v>
      </c>
      <c r="BK137">
        <f>(BG137*BE137/AS137)</f>
        <v>0</v>
      </c>
      <c r="BL137">
        <f>(1-BK137)</f>
        <v>0</v>
      </c>
      <c r="CU137">
        <f>$B$13*DS137+$C$13*DT137+$F$13*EE137*(1-EH137)</f>
        <v>0</v>
      </c>
      <c r="CV137">
        <f>CU137*CW137</f>
        <v>0</v>
      </c>
      <c r="CW137">
        <f>($B$13*$D$11+$C$13*$D$11+$F$13*((ER137+EJ137)/MAX(ER137+EJ137+ES137, 0.1)*$I$11+ES137/MAX(ER137+EJ137+ES137, 0.1)*$J$11))/($B$13+$C$13+$F$13)</f>
        <v>0</v>
      </c>
      <c r="CX137">
        <f>($B$13*$K$11+$C$13*$K$11+$F$13*((ER137+EJ137)/MAX(ER137+EJ137+ES137, 0.1)*$P$11+ES137/MAX(ER137+EJ137+ES137, 0.1)*$Q$11))/($B$13+$C$13+$F$13)</f>
        <v>0</v>
      </c>
      <c r="CY137">
        <v>4.6</v>
      </c>
      <c r="CZ137">
        <v>0.5</v>
      </c>
      <c r="DA137" t="s">
        <v>421</v>
      </c>
      <c r="DB137">
        <v>2</v>
      </c>
      <c r="DC137">
        <v>1761010238</v>
      </c>
      <c r="DD137">
        <v>420.7735</v>
      </c>
      <c r="DE137">
        <v>420.027625</v>
      </c>
      <c r="DF137">
        <v>24.2228875</v>
      </c>
      <c r="DG137">
        <v>24.25762916666666</v>
      </c>
      <c r="DH137">
        <v>420.9579583333332</v>
      </c>
      <c r="DI137">
        <v>24.0186</v>
      </c>
      <c r="DJ137">
        <v>499.9682916666667</v>
      </c>
      <c r="DK137">
        <v>90.48622916666666</v>
      </c>
      <c r="DL137">
        <v>0.03575884583333333</v>
      </c>
      <c r="DM137">
        <v>30.46937916666667</v>
      </c>
      <c r="DN137">
        <v>30.0929125</v>
      </c>
      <c r="DO137">
        <v>999.9</v>
      </c>
      <c r="DP137">
        <v>0</v>
      </c>
      <c r="DQ137">
        <v>0</v>
      </c>
      <c r="DR137">
        <v>9994.037083333335</v>
      </c>
      <c r="DS137">
        <v>0</v>
      </c>
      <c r="DT137">
        <v>0.242856</v>
      </c>
      <c r="DU137">
        <v>0.7458687083333334</v>
      </c>
      <c r="DV137">
        <v>431.2189166666667</v>
      </c>
      <c r="DW137">
        <v>430.4697916666667</v>
      </c>
      <c r="DX137">
        <v>-0.03473621083333334</v>
      </c>
      <c r="DY137">
        <v>420.027625</v>
      </c>
      <c r="DZ137">
        <v>24.25762916666666</v>
      </c>
      <c r="EA137">
        <v>2.191837083333333</v>
      </c>
      <c r="EB137">
        <v>2.194982083333333</v>
      </c>
      <c r="EC137">
        <v>18.9027</v>
      </c>
      <c r="ED137">
        <v>18.92530833333333</v>
      </c>
      <c r="EE137">
        <v>0.00500078</v>
      </c>
      <c r="EF137">
        <v>0</v>
      </c>
      <c r="EG137">
        <v>0</v>
      </c>
      <c r="EH137">
        <v>0</v>
      </c>
      <c r="EI137">
        <v>591.0875</v>
      </c>
      <c r="EJ137">
        <v>0.00500078</v>
      </c>
      <c r="EK137">
        <v>-19.94583333333333</v>
      </c>
      <c r="EL137">
        <v>-0.8166666666666668</v>
      </c>
      <c r="EM137">
        <v>35.23154166666666</v>
      </c>
      <c r="EN137">
        <v>39.08570833333333</v>
      </c>
      <c r="EO137">
        <v>37.29929166666667</v>
      </c>
      <c r="EP137">
        <v>39.3305</v>
      </c>
      <c r="EQ137">
        <v>38.21579166666667</v>
      </c>
      <c r="ER137">
        <v>0</v>
      </c>
      <c r="ES137">
        <v>0</v>
      </c>
      <c r="ET137">
        <v>0</v>
      </c>
      <c r="EU137">
        <v>1761010245.1</v>
      </c>
      <c r="EV137">
        <v>0</v>
      </c>
      <c r="EW137">
        <v>591.2080000000001</v>
      </c>
      <c r="EX137">
        <v>-10.57692328409332</v>
      </c>
      <c r="EY137">
        <v>-12.78461532160137</v>
      </c>
      <c r="EZ137">
        <v>-19.724</v>
      </c>
      <c r="FA137">
        <v>15</v>
      </c>
      <c r="FB137">
        <v>1761010126.5</v>
      </c>
      <c r="FC137" t="s">
        <v>615</v>
      </c>
      <c r="FD137">
        <v>1761010118</v>
      </c>
      <c r="FE137">
        <v>1761010126.5</v>
      </c>
      <c r="FF137">
        <v>4</v>
      </c>
      <c r="FG137">
        <v>-0.248</v>
      </c>
      <c r="FH137">
        <v>-0.003</v>
      </c>
      <c r="FI137">
        <v>-0.187</v>
      </c>
      <c r="FJ137">
        <v>0.187</v>
      </c>
      <c r="FK137">
        <v>420</v>
      </c>
      <c r="FL137">
        <v>23</v>
      </c>
      <c r="FM137">
        <v>0.43</v>
      </c>
      <c r="FN137">
        <v>0.05</v>
      </c>
      <c r="FO137">
        <v>0.7494850750000001</v>
      </c>
      <c r="FP137">
        <v>-0.1486712082551613</v>
      </c>
      <c r="FQ137">
        <v>0.02783869213647392</v>
      </c>
      <c r="FR137">
        <v>1</v>
      </c>
      <c r="FS137">
        <v>590.464705882353</v>
      </c>
      <c r="FT137">
        <v>-4.10695191373035</v>
      </c>
      <c r="FU137">
        <v>5.630164680119002</v>
      </c>
      <c r="FV137">
        <v>0</v>
      </c>
      <c r="FW137">
        <v>-0.1333232565</v>
      </c>
      <c r="FX137">
        <v>2.445878353846156</v>
      </c>
      <c r="FY137">
        <v>0.2425853228663688</v>
      </c>
      <c r="FZ137">
        <v>0</v>
      </c>
      <c r="GA137">
        <v>1</v>
      </c>
      <c r="GB137">
        <v>3</v>
      </c>
      <c r="GC137" t="s">
        <v>459</v>
      </c>
      <c r="GD137">
        <v>3.10965</v>
      </c>
      <c r="GE137">
        <v>2.72738</v>
      </c>
      <c r="GF137">
        <v>0.08832669999999999</v>
      </c>
      <c r="GG137">
        <v>0.0882198</v>
      </c>
      <c r="GH137">
        <v>0.109008</v>
      </c>
      <c r="GI137">
        <v>0.108948</v>
      </c>
      <c r="GJ137">
        <v>23920.5</v>
      </c>
      <c r="GK137">
        <v>21727.2</v>
      </c>
      <c r="GL137">
        <v>26796.9</v>
      </c>
      <c r="GM137">
        <v>24037.6</v>
      </c>
      <c r="GN137">
        <v>38149.4</v>
      </c>
      <c r="GO137">
        <v>31612.4</v>
      </c>
      <c r="GP137">
        <v>46771.3</v>
      </c>
      <c r="GQ137">
        <v>38020</v>
      </c>
      <c r="GR137">
        <v>1.8881</v>
      </c>
      <c r="GS137">
        <v>1.8596</v>
      </c>
      <c r="GT137">
        <v>0.124272</v>
      </c>
      <c r="GU137">
        <v>0</v>
      </c>
      <c r="GV137">
        <v>28.0549</v>
      </c>
      <c r="GW137">
        <v>999.9</v>
      </c>
      <c r="GX137">
        <v>58.4</v>
      </c>
      <c r="GY137">
        <v>30.5</v>
      </c>
      <c r="GZ137">
        <v>28.2968</v>
      </c>
      <c r="HA137">
        <v>61.63</v>
      </c>
      <c r="HB137">
        <v>21.4143</v>
      </c>
      <c r="HC137">
        <v>1</v>
      </c>
      <c r="HD137">
        <v>0.0592734</v>
      </c>
      <c r="HE137">
        <v>-2.0829</v>
      </c>
      <c r="HF137">
        <v>20.3261</v>
      </c>
      <c r="HG137">
        <v>5.22088</v>
      </c>
      <c r="HH137">
        <v>11.98</v>
      </c>
      <c r="HI137">
        <v>4.9655</v>
      </c>
      <c r="HJ137">
        <v>3.27598</v>
      </c>
      <c r="HK137">
        <v>9999</v>
      </c>
      <c r="HL137">
        <v>9999</v>
      </c>
      <c r="HM137">
        <v>9999</v>
      </c>
      <c r="HN137">
        <v>999.9</v>
      </c>
      <c r="HO137">
        <v>1.86369</v>
      </c>
      <c r="HP137">
        <v>1.85974</v>
      </c>
      <c r="HQ137">
        <v>1.85806</v>
      </c>
      <c r="HR137">
        <v>1.85944</v>
      </c>
      <c r="HS137">
        <v>1.85959</v>
      </c>
      <c r="HT137">
        <v>1.85806</v>
      </c>
      <c r="HU137">
        <v>1.85715</v>
      </c>
      <c r="HV137">
        <v>1.85211</v>
      </c>
      <c r="HW137">
        <v>0</v>
      </c>
      <c r="HX137">
        <v>0</v>
      </c>
      <c r="HY137">
        <v>0</v>
      </c>
      <c r="HZ137">
        <v>0</v>
      </c>
      <c r="IA137" t="s">
        <v>424</v>
      </c>
      <c r="IB137" t="s">
        <v>425</v>
      </c>
      <c r="IC137" t="s">
        <v>426</v>
      </c>
      <c r="ID137" t="s">
        <v>426</v>
      </c>
      <c r="IE137" t="s">
        <v>426</v>
      </c>
      <c r="IF137" t="s">
        <v>426</v>
      </c>
      <c r="IG137">
        <v>0</v>
      </c>
      <c r="IH137">
        <v>100</v>
      </c>
      <c r="II137">
        <v>100</v>
      </c>
      <c r="IJ137">
        <v>-0.184</v>
      </c>
      <c r="IK137">
        <v>0.204</v>
      </c>
      <c r="IL137">
        <v>-0.9728333905448761</v>
      </c>
      <c r="IM137">
        <v>0.001328113201692861</v>
      </c>
      <c r="IN137">
        <v>1.538283238170363E-06</v>
      </c>
      <c r="IO137">
        <v>-5.795655626708063E-10</v>
      </c>
      <c r="IP137">
        <v>-0.05896885829614162</v>
      </c>
      <c r="IQ137">
        <v>-0.004593102289677449</v>
      </c>
      <c r="IR137">
        <v>0.0008253994458280543</v>
      </c>
      <c r="IS137">
        <v>-7.403632370499484E-06</v>
      </c>
      <c r="IT137">
        <v>2</v>
      </c>
      <c r="IU137">
        <v>1985</v>
      </c>
      <c r="IV137">
        <v>1</v>
      </c>
      <c r="IW137">
        <v>27</v>
      </c>
      <c r="IX137">
        <v>2.1</v>
      </c>
      <c r="IY137">
        <v>2</v>
      </c>
      <c r="IZ137">
        <v>1.12915</v>
      </c>
      <c r="JA137">
        <v>2.59644</v>
      </c>
      <c r="JB137">
        <v>1.49658</v>
      </c>
      <c r="JC137">
        <v>2.34497</v>
      </c>
      <c r="JD137">
        <v>1.54907</v>
      </c>
      <c r="JE137">
        <v>2.38037</v>
      </c>
      <c r="JF137">
        <v>33.244</v>
      </c>
      <c r="JG137">
        <v>15.7081</v>
      </c>
      <c r="JH137">
        <v>18</v>
      </c>
      <c r="JI137">
        <v>483.513</v>
      </c>
      <c r="JJ137">
        <v>494.52</v>
      </c>
      <c r="JK137">
        <v>31.8825</v>
      </c>
      <c r="JL137">
        <v>28.0281</v>
      </c>
      <c r="JM137">
        <v>29.9996</v>
      </c>
      <c r="JN137">
        <v>28.3541</v>
      </c>
      <c r="JO137">
        <v>28.3589</v>
      </c>
      <c r="JP137">
        <v>22.7039</v>
      </c>
      <c r="JQ137">
        <v>21.1363</v>
      </c>
      <c r="JR137">
        <v>64.2901</v>
      </c>
      <c r="JS137">
        <v>31.8582</v>
      </c>
      <c r="JT137">
        <v>420</v>
      </c>
      <c r="JU137">
        <v>23.989</v>
      </c>
      <c r="JV137">
        <v>102.279</v>
      </c>
      <c r="JW137">
        <v>91.6995</v>
      </c>
    </row>
    <row r="138" spans="1:283">
      <c r="A138">
        <v>120</v>
      </c>
      <c r="B138">
        <v>1761010248</v>
      </c>
      <c r="C138">
        <v>582</v>
      </c>
      <c r="D138" t="s">
        <v>672</v>
      </c>
      <c r="E138" t="s">
        <v>673</v>
      </c>
      <c r="F138">
        <v>5</v>
      </c>
      <c r="G138" t="s">
        <v>614</v>
      </c>
      <c r="H138">
        <v>1761010240</v>
      </c>
      <c r="I138">
        <f>(J138)/1000</f>
        <v>0</v>
      </c>
      <c r="J138">
        <f>1000*DJ138*AH138*(DF138-DG138)/(100*CY138*(1000-AH138*DF138))</f>
        <v>0</v>
      </c>
      <c r="K138">
        <f>DJ138*AH138*(DE138-DD138*(1000-AH138*DG138)/(1000-AH138*DF138))/(100*CY138)</f>
        <v>0</v>
      </c>
      <c r="L138">
        <f>DD138 - IF(AH138&gt;1, K138*CY138*100.0/(AJ138), 0)</f>
        <v>0</v>
      </c>
      <c r="M138">
        <f>((S138-I138/2)*L138-K138)/(S138+I138/2)</f>
        <v>0</v>
      </c>
      <c r="N138">
        <f>M138*(DK138+DL138)/1000.0</f>
        <v>0</v>
      </c>
      <c r="O138">
        <f>(DD138 - IF(AH138&gt;1, K138*CY138*100.0/(AJ138), 0))*(DK138+DL138)/1000.0</f>
        <v>0</v>
      </c>
      <c r="P138">
        <f>2.0/((1/R138-1/Q138)+SIGN(R138)*SQRT((1/R138-1/Q138)*(1/R138-1/Q138) + 4*CZ138/((CZ138+1)*(CZ138+1))*(2*1/R138*1/Q138-1/Q138*1/Q138)))</f>
        <v>0</v>
      </c>
      <c r="Q138">
        <f>IF(LEFT(DA138,1)&lt;&gt;"0",IF(LEFT(DA138,1)="1",3.0,DB138),$D$5+$E$5*(DR138*DK138/($K$5*1000))+$F$5*(DR138*DK138/($K$5*1000))*MAX(MIN(CY138,$J$5),$I$5)*MAX(MIN(CY138,$J$5),$I$5)+$G$5*MAX(MIN(CY138,$J$5),$I$5)*(DR138*DK138/($K$5*1000))+$H$5*(DR138*DK138/($K$5*1000))*(DR138*DK138/($K$5*1000)))</f>
        <v>0</v>
      </c>
      <c r="R138">
        <f>I138*(1000-(1000*0.61365*exp(17.502*V138/(240.97+V138))/(DK138+DL138)+DF138)/2)/(1000*0.61365*exp(17.502*V138/(240.97+V138))/(DK138+DL138)-DF138)</f>
        <v>0</v>
      </c>
      <c r="S138">
        <f>1/((CZ138+1)/(P138/1.6)+1/(Q138/1.37)) + CZ138/((CZ138+1)/(P138/1.6) + CZ138/(Q138/1.37))</f>
        <v>0</v>
      </c>
      <c r="T138">
        <f>(CU138*CX138)</f>
        <v>0</v>
      </c>
      <c r="U138">
        <f>(DM138+(T138+2*0.95*5.67E-8*(((DM138+$B$9)+273)^4-(DM138+273)^4)-44100*I138)/(1.84*29.3*Q138+8*0.95*5.67E-8*(DM138+273)^3))</f>
        <v>0</v>
      </c>
      <c r="V138">
        <f>($C$9*DN138+$D$9*DO138+$E$9*U138)</f>
        <v>0</v>
      </c>
      <c r="W138">
        <f>0.61365*exp(17.502*V138/(240.97+V138))</f>
        <v>0</v>
      </c>
      <c r="X138">
        <f>(Y138/Z138*100)</f>
        <v>0</v>
      </c>
      <c r="Y138">
        <f>DF138*(DK138+DL138)/1000</f>
        <v>0</v>
      </c>
      <c r="Z138">
        <f>0.61365*exp(17.502*DM138/(240.97+DM138))</f>
        <v>0</v>
      </c>
      <c r="AA138">
        <f>(W138-DF138*(DK138+DL138)/1000)</f>
        <v>0</v>
      </c>
      <c r="AB138">
        <f>(-I138*44100)</f>
        <v>0</v>
      </c>
      <c r="AC138">
        <f>2*29.3*Q138*0.92*(DM138-V138)</f>
        <v>0</v>
      </c>
      <c r="AD138">
        <f>2*0.95*5.67E-8*(((DM138+$B$9)+273)^4-(V138+273)^4)</f>
        <v>0</v>
      </c>
      <c r="AE138">
        <f>T138+AD138+AB138+AC138</f>
        <v>0</v>
      </c>
      <c r="AF138">
        <v>0</v>
      </c>
      <c r="AG138">
        <v>0</v>
      </c>
      <c r="AH138">
        <f>IF(AF138*$H$15&gt;=AJ138,1.0,(AJ138/(AJ138-AF138*$H$15)))</f>
        <v>0</v>
      </c>
      <c r="AI138">
        <f>(AH138-1)*100</f>
        <v>0</v>
      </c>
      <c r="AJ138">
        <f>MAX(0,($B$15+$C$15*DR138)/(1+$D$15*DR138)*DK138/(DM138+273)*$E$15)</f>
        <v>0</v>
      </c>
      <c r="AK138" t="s">
        <v>420</v>
      </c>
      <c r="AL138" t="s">
        <v>420</v>
      </c>
      <c r="AM138">
        <v>0</v>
      </c>
      <c r="AN138">
        <v>0</v>
      </c>
      <c r="AO138">
        <f>1-AM138/AN138</f>
        <v>0</v>
      </c>
      <c r="AP138">
        <v>0</v>
      </c>
      <c r="AQ138" t="s">
        <v>420</v>
      </c>
      <c r="AR138" t="s">
        <v>420</v>
      </c>
      <c r="AS138">
        <v>0</v>
      </c>
      <c r="AT138">
        <v>0</v>
      </c>
      <c r="AU138">
        <f>1-AS138/AT138</f>
        <v>0</v>
      </c>
      <c r="AV138">
        <v>0.5</v>
      </c>
      <c r="AW138">
        <f>CV138</f>
        <v>0</v>
      </c>
      <c r="AX138">
        <f>K138</f>
        <v>0</v>
      </c>
      <c r="AY138">
        <f>AU138*AV138*AW138</f>
        <v>0</v>
      </c>
      <c r="AZ138">
        <f>(AX138-AP138)/AW138</f>
        <v>0</v>
      </c>
      <c r="BA138">
        <f>(AN138-AT138)/AT138</f>
        <v>0</v>
      </c>
      <c r="BB138">
        <f>AM138/(AO138+AM138/AT138)</f>
        <v>0</v>
      </c>
      <c r="BC138" t="s">
        <v>420</v>
      </c>
      <c r="BD138">
        <v>0</v>
      </c>
      <c r="BE138">
        <f>IF(BD138&lt;&gt;0, BD138, BB138)</f>
        <v>0</v>
      </c>
      <c r="BF138">
        <f>1-BE138/AT138</f>
        <v>0</v>
      </c>
      <c r="BG138">
        <f>(AT138-AS138)/(AT138-BE138)</f>
        <v>0</v>
      </c>
      <c r="BH138">
        <f>(AN138-AT138)/(AN138-BE138)</f>
        <v>0</v>
      </c>
      <c r="BI138">
        <f>(AT138-AS138)/(AT138-AM138)</f>
        <v>0</v>
      </c>
      <c r="BJ138">
        <f>(AN138-AT138)/(AN138-AM138)</f>
        <v>0</v>
      </c>
      <c r="BK138">
        <f>(BG138*BE138/AS138)</f>
        <v>0</v>
      </c>
      <c r="BL138">
        <f>(1-BK138)</f>
        <v>0</v>
      </c>
      <c r="CU138">
        <f>$B$13*DS138+$C$13*DT138+$F$13*EE138*(1-EH138)</f>
        <v>0</v>
      </c>
      <c r="CV138">
        <f>CU138*CW138</f>
        <v>0</v>
      </c>
      <c r="CW138">
        <f>($B$13*$D$11+$C$13*$D$11+$F$13*((ER138+EJ138)/MAX(ER138+EJ138+ES138, 0.1)*$I$11+ES138/MAX(ER138+EJ138+ES138, 0.1)*$J$11))/($B$13+$C$13+$F$13)</f>
        <v>0</v>
      </c>
      <c r="CX138">
        <f>($B$13*$K$11+$C$13*$K$11+$F$13*((ER138+EJ138)/MAX(ER138+EJ138+ES138, 0.1)*$P$11+ES138/MAX(ER138+EJ138+ES138, 0.1)*$Q$11))/($B$13+$C$13+$F$13)</f>
        <v>0</v>
      </c>
      <c r="CY138">
        <v>4.6</v>
      </c>
      <c r="CZ138">
        <v>0.5</v>
      </c>
      <c r="DA138" t="s">
        <v>421</v>
      </c>
      <c r="DB138">
        <v>2</v>
      </c>
      <c r="DC138">
        <v>1761010240</v>
      </c>
      <c r="DD138">
        <v>420.8031666666666</v>
      </c>
      <c r="DE138">
        <v>420.0513333333333</v>
      </c>
      <c r="DF138">
        <v>24.23787916666667</v>
      </c>
      <c r="DG138">
        <v>24.18275833333334</v>
      </c>
      <c r="DH138">
        <v>420.9875833333334</v>
      </c>
      <c r="DI138">
        <v>24.03326666666667</v>
      </c>
      <c r="DJ138">
        <v>499.979875</v>
      </c>
      <c r="DK138">
        <v>90.48583333333333</v>
      </c>
      <c r="DL138">
        <v>0.03575914166666667</v>
      </c>
      <c r="DM138">
        <v>30.46877083333333</v>
      </c>
      <c r="DN138">
        <v>30.08950833333333</v>
      </c>
      <c r="DO138">
        <v>999.9</v>
      </c>
      <c r="DP138">
        <v>0</v>
      </c>
      <c r="DQ138">
        <v>0</v>
      </c>
      <c r="DR138">
        <v>9998.204166666666</v>
      </c>
      <c r="DS138">
        <v>0</v>
      </c>
      <c r="DT138">
        <v>0.242856</v>
      </c>
      <c r="DU138">
        <v>0.7518882916666666</v>
      </c>
      <c r="DV138">
        <v>431.2559166666667</v>
      </c>
      <c r="DW138">
        <v>430.4610000000001</v>
      </c>
      <c r="DX138">
        <v>0.05512653916666666</v>
      </c>
      <c r="DY138">
        <v>420.0513333333333</v>
      </c>
      <c r="DZ138">
        <v>24.18275833333334</v>
      </c>
      <c r="EA138">
        <v>2.193184166666667</v>
      </c>
      <c r="EB138">
        <v>2.1881975</v>
      </c>
      <c r="EC138">
        <v>18.912575</v>
      </c>
      <c r="ED138">
        <v>18.87552916666667</v>
      </c>
      <c r="EE138">
        <v>0.00500078</v>
      </c>
      <c r="EF138">
        <v>0</v>
      </c>
      <c r="EG138">
        <v>0</v>
      </c>
      <c r="EH138">
        <v>0</v>
      </c>
      <c r="EI138">
        <v>590.1833333333333</v>
      </c>
      <c r="EJ138">
        <v>0.00500078</v>
      </c>
      <c r="EK138">
        <v>-19.44166666666667</v>
      </c>
      <c r="EL138">
        <v>-0.6625</v>
      </c>
      <c r="EM138">
        <v>35.24458333333333</v>
      </c>
      <c r="EN138">
        <v>39.11695833333334</v>
      </c>
      <c r="EO138">
        <v>37.3175</v>
      </c>
      <c r="EP138">
        <v>39.377375</v>
      </c>
      <c r="EQ138">
        <v>38.18195833333333</v>
      </c>
      <c r="ER138">
        <v>0</v>
      </c>
      <c r="ES138">
        <v>0</v>
      </c>
      <c r="ET138">
        <v>0</v>
      </c>
      <c r="EU138">
        <v>1761010246.9</v>
      </c>
      <c r="EV138">
        <v>0</v>
      </c>
      <c r="EW138">
        <v>590.3307692307692</v>
      </c>
      <c r="EX138">
        <v>-28.4854702173062</v>
      </c>
      <c r="EY138">
        <v>9.555555624735131</v>
      </c>
      <c r="EZ138">
        <v>-19.36538461538462</v>
      </c>
      <c r="FA138">
        <v>15</v>
      </c>
      <c r="FB138">
        <v>1761010126.5</v>
      </c>
      <c r="FC138" t="s">
        <v>615</v>
      </c>
      <c r="FD138">
        <v>1761010118</v>
      </c>
      <c r="FE138">
        <v>1761010126.5</v>
      </c>
      <c r="FF138">
        <v>4</v>
      </c>
      <c r="FG138">
        <v>-0.248</v>
      </c>
      <c r="FH138">
        <v>-0.003</v>
      </c>
      <c r="FI138">
        <v>-0.187</v>
      </c>
      <c r="FJ138">
        <v>0.187</v>
      </c>
      <c r="FK138">
        <v>420</v>
      </c>
      <c r="FL138">
        <v>23</v>
      </c>
      <c r="FM138">
        <v>0.43</v>
      </c>
      <c r="FN138">
        <v>0.05</v>
      </c>
      <c r="FO138">
        <v>0.7509185365853659</v>
      </c>
      <c r="FP138">
        <v>-0.01871009059233401</v>
      </c>
      <c r="FQ138">
        <v>0.03264726618749193</v>
      </c>
      <c r="FR138">
        <v>1</v>
      </c>
      <c r="FS138">
        <v>589.5705882352942</v>
      </c>
      <c r="FT138">
        <v>-9.469824377767488</v>
      </c>
      <c r="FU138">
        <v>5.924055120079823</v>
      </c>
      <c r="FV138">
        <v>0</v>
      </c>
      <c r="FW138">
        <v>-0.04750078682926829</v>
      </c>
      <c r="FX138">
        <v>2.717896823414633</v>
      </c>
      <c r="FY138">
        <v>0.2710785254635154</v>
      </c>
      <c r="FZ138">
        <v>0</v>
      </c>
      <c r="GA138">
        <v>1</v>
      </c>
      <c r="GB138">
        <v>3</v>
      </c>
      <c r="GC138" t="s">
        <v>459</v>
      </c>
      <c r="GD138">
        <v>3.10975</v>
      </c>
      <c r="GE138">
        <v>2.72727</v>
      </c>
      <c r="GF138">
        <v>0.08833539999999999</v>
      </c>
      <c r="GG138">
        <v>0.0882058</v>
      </c>
      <c r="GH138">
        <v>0.108813</v>
      </c>
      <c r="GI138">
        <v>0.108683</v>
      </c>
      <c r="GJ138">
        <v>23920.4</v>
      </c>
      <c r="GK138">
        <v>21727.5</v>
      </c>
      <c r="GL138">
        <v>26797.1</v>
      </c>
      <c r="GM138">
        <v>24037.6</v>
      </c>
      <c r="GN138">
        <v>38158.1</v>
      </c>
      <c r="GO138">
        <v>31621.7</v>
      </c>
      <c r="GP138">
        <v>46771.6</v>
      </c>
      <c r="GQ138">
        <v>38019.7</v>
      </c>
      <c r="GR138">
        <v>1.88832</v>
      </c>
      <c r="GS138">
        <v>1.85968</v>
      </c>
      <c r="GT138">
        <v>0.12349</v>
      </c>
      <c r="GU138">
        <v>0</v>
      </c>
      <c r="GV138">
        <v>28.0626</v>
      </c>
      <c r="GW138">
        <v>999.9</v>
      </c>
      <c r="GX138">
        <v>58.4</v>
      </c>
      <c r="GY138">
        <v>30.5</v>
      </c>
      <c r="GZ138">
        <v>28.2972</v>
      </c>
      <c r="HA138">
        <v>61.79</v>
      </c>
      <c r="HB138">
        <v>21.1739</v>
      </c>
      <c r="HC138">
        <v>1</v>
      </c>
      <c r="HD138">
        <v>0.0587805</v>
      </c>
      <c r="HE138">
        <v>-2.0155</v>
      </c>
      <c r="HF138">
        <v>20.327</v>
      </c>
      <c r="HG138">
        <v>5.22073</v>
      </c>
      <c r="HH138">
        <v>11.98</v>
      </c>
      <c r="HI138">
        <v>4.96555</v>
      </c>
      <c r="HJ138">
        <v>3.27598</v>
      </c>
      <c r="HK138">
        <v>9999</v>
      </c>
      <c r="HL138">
        <v>9999</v>
      </c>
      <c r="HM138">
        <v>9999</v>
      </c>
      <c r="HN138">
        <v>999.9</v>
      </c>
      <c r="HO138">
        <v>1.86369</v>
      </c>
      <c r="HP138">
        <v>1.85974</v>
      </c>
      <c r="HQ138">
        <v>1.85806</v>
      </c>
      <c r="HR138">
        <v>1.85944</v>
      </c>
      <c r="HS138">
        <v>1.85959</v>
      </c>
      <c r="HT138">
        <v>1.85806</v>
      </c>
      <c r="HU138">
        <v>1.85715</v>
      </c>
      <c r="HV138">
        <v>1.85211</v>
      </c>
      <c r="HW138">
        <v>0</v>
      </c>
      <c r="HX138">
        <v>0</v>
      </c>
      <c r="HY138">
        <v>0</v>
      </c>
      <c r="HZ138">
        <v>0</v>
      </c>
      <c r="IA138" t="s">
        <v>424</v>
      </c>
      <c r="IB138" t="s">
        <v>425</v>
      </c>
      <c r="IC138" t="s">
        <v>426</v>
      </c>
      <c r="ID138" t="s">
        <v>426</v>
      </c>
      <c r="IE138" t="s">
        <v>426</v>
      </c>
      <c r="IF138" t="s">
        <v>426</v>
      </c>
      <c r="IG138">
        <v>0</v>
      </c>
      <c r="IH138">
        <v>100</v>
      </c>
      <c r="II138">
        <v>100</v>
      </c>
      <c r="IJ138">
        <v>-0.184</v>
      </c>
      <c r="IK138">
        <v>0.2026</v>
      </c>
      <c r="IL138">
        <v>-0.9728333905448761</v>
      </c>
      <c r="IM138">
        <v>0.001328113201692861</v>
      </c>
      <c r="IN138">
        <v>1.538283238170363E-06</v>
      </c>
      <c r="IO138">
        <v>-5.795655626708063E-10</v>
      </c>
      <c r="IP138">
        <v>-0.05896885829614162</v>
      </c>
      <c r="IQ138">
        <v>-0.004593102289677449</v>
      </c>
      <c r="IR138">
        <v>0.0008253994458280543</v>
      </c>
      <c r="IS138">
        <v>-7.403632370499484E-06</v>
      </c>
      <c r="IT138">
        <v>2</v>
      </c>
      <c r="IU138">
        <v>1985</v>
      </c>
      <c r="IV138">
        <v>1</v>
      </c>
      <c r="IW138">
        <v>27</v>
      </c>
      <c r="IX138">
        <v>2.2</v>
      </c>
      <c r="IY138">
        <v>2</v>
      </c>
      <c r="IZ138">
        <v>1.12915</v>
      </c>
      <c r="JA138">
        <v>2.58545</v>
      </c>
      <c r="JB138">
        <v>1.49658</v>
      </c>
      <c r="JC138">
        <v>2.34619</v>
      </c>
      <c r="JD138">
        <v>1.54907</v>
      </c>
      <c r="JE138">
        <v>2.45361</v>
      </c>
      <c r="JF138">
        <v>33.2216</v>
      </c>
      <c r="JG138">
        <v>15.7256</v>
      </c>
      <c r="JH138">
        <v>18</v>
      </c>
      <c r="JI138">
        <v>483.62</v>
      </c>
      <c r="JJ138">
        <v>494.544</v>
      </c>
      <c r="JK138">
        <v>31.8572</v>
      </c>
      <c r="JL138">
        <v>28.0245</v>
      </c>
      <c r="JM138">
        <v>29.9994</v>
      </c>
      <c r="JN138">
        <v>28.3509</v>
      </c>
      <c r="JO138">
        <v>28.3559</v>
      </c>
      <c r="JP138">
        <v>22.7036</v>
      </c>
      <c r="JQ138">
        <v>20.4578</v>
      </c>
      <c r="JR138">
        <v>64.2901</v>
      </c>
      <c r="JS138">
        <v>31.8582</v>
      </c>
      <c r="JT138">
        <v>420</v>
      </c>
      <c r="JU138">
        <v>24.0227</v>
      </c>
      <c r="JV138">
        <v>102.28</v>
      </c>
      <c r="JW138">
        <v>91.699</v>
      </c>
    </row>
    <row r="139" spans="1:283">
      <c r="A139">
        <v>121</v>
      </c>
      <c r="B139">
        <v>1761010395.5</v>
      </c>
      <c r="C139">
        <v>729.5</v>
      </c>
      <c r="D139" t="s">
        <v>674</v>
      </c>
      <c r="E139" t="s">
        <v>675</v>
      </c>
      <c r="F139">
        <v>5</v>
      </c>
      <c r="G139" t="s">
        <v>676</v>
      </c>
      <c r="H139">
        <v>1761010387.75</v>
      </c>
      <c r="I139">
        <f>(J139)/1000</f>
        <v>0</v>
      </c>
      <c r="J139">
        <f>1000*DJ139*AH139*(DF139-DG139)/(100*CY139*(1000-AH139*DF139))</f>
        <v>0</v>
      </c>
      <c r="K139">
        <f>DJ139*AH139*(DE139-DD139*(1000-AH139*DG139)/(1000-AH139*DF139))/(100*CY139)</f>
        <v>0</v>
      </c>
      <c r="L139">
        <f>DD139 - IF(AH139&gt;1, K139*CY139*100.0/(AJ139), 0)</f>
        <v>0</v>
      </c>
      <c r="M139">
        <f>((S139-I139/2)*L139-K139)/(S139+I139/2)</f>
        <v>0</v>
      </c>
      <c r="N139">
        <f>M139*(DK139+DL139)/1000.0</f>
        <v>0</v>
      </c>
      <c r="O139">
        <f>(DD139 - IF(AH139&gt;1, K139*CY139*100.0/(AJ139), 0))*(DK139+DL139)/1000.0</f>
        <v>0</v>
      </c>
      <c r="P139">
        <f>2.0/((1/R139-1/Q139)+SIGN(R139)*SQRT((1/R139-1/Q139)*(1/R139-1/Q139) + 4*CZ139/((CZ139+1)*(CZ139+1))*(2*1/R139*1/Q139-1/Q139*1/Q139)))</f>
        <v>0</v>
      </c>
      <c r="Q139">
        <f>IF(LEFT(DA139,1)&lt;&gt;"0",IF(LEFT(DA139,1)="1",3.0,DB139),$D$5+$E$5*(DR139*DK139/($K$5*1000))+$F$5*(DR139*DK139/($K$5*1000))*MAX(MIN(CY139,$J$5),$I$5)*MAX(MIN(CY139,$J$5),$I$5)+$G$5*MAX(MIN(CY139,$J$5),$I$5)*(DR139*DK139/($K$5*1000))+$H$5*(DR139*DK139/($K$5*1000))*(DR139*DK139/($K$5*1000)))</f>
        <v>0</v>
      </c>
      <c r="R139">
        <f>I139*(1000-(1000*0.61365*exp(17.502*V139/(240.97+V139))/(DK139+DL139)+DF139)/2)/(1000*0.61365*exp(17.502*V139/(240.97+V139))/(DK139+DL139)-DF139)</f>
        <v>0</v>
      </c>
      <c r="S139">
        <f>1/((CZ139+1)/(P139/1.6)+1/(Q139/1.37)) + CZ139/((CZ139+1)/(P139/1.6) + CZ139/(Q139/1.37))</f>
        <v>0</v>
      </c>
      <c r="T139">
        <f>(CU139*CX139)</f>
        <v>0</v>
      </c>
      <c r="U139">
        <f>(DM139+(T139+2*0.95*5.67E-8*(((DM139+$B$9)+273)^4-(DM139+273)^4)-44100*I139)/(1.84*29.3*Q139+8*0.95*5.67E-8*(DM139+273)^3))</f>
        <v>0</v>
      </c>
      <c r="V139">
        <f>($C$9*DN139+$D$9*DO139+$E$9*U139)</f>
        <v>0</v>
      </c>
      <c r="W139">
        <f>0.61365*exp(17.502*V139/(240.97+V139))</f>
        <v>0</v>
      </c>
      <c r="X139">
        <f>(Y139/Z139*100)</f>
        <v>0</v>
      </c>
      <c r="Y139">
        <f>DF139*(DK139+DL139)/1000</f>
        <v>0</v>
      </c>
      <c r="Z139">
        <f>0.61365*exp(17.502*DM139/(240.97+DM139))</f>
        <v>0</v>
      </c>
      <c r="AA139">
        <f>(W139-DF139*(DK139+DL139)/1000)</f>
        <v>0</v>
      </c>
      <c r="AB139">
        <f>(-I139*44100)</f>
        <v>0</v>
      </c>
      <c r="AC139">
        <f>2*29.3*Q139*0.92*(DM139-V139)</f>
        <v>0</v>
      </c>
      <c r="AD139">
        <f>2*0.95*5.67E-8*(((DM139+$B$9)+273)^4-(V139+273)^4)</f>
        <v>0</v>
      </c>
      <c r="AE139">
        <f>T139+AD139+AB139+AC139</f>
        <v>0</v>
      </c>
      <c r="AF139">
        <v>0</v>
      </c>
      <c r="AG139">
        <v>0</v>
      </c>
      <c r="AH139">
        <f>IF(AF139*$H$15&gt;=AJ139,1.0,(AJ139/(AJ139-AF139*$H$15)))</f>
        <v>0</v>
      </c>
      <c r="AI139">
        <f>(AH139-1)*100</f>
        <v>0</v>
      </c>
      <c r="AJ139">
        <f>MAX(0,($B$15+$C$15*DR139)/(1+$D$15*DR139)*DK139/(DM139+273)*$E$15)</f>
        <v>0</v>
      </c>
      <c r="AK139" t="s">
        <v>420</v>
      </c>
      <c r="AL139" t="s">
        <v>420</v>
      </c>
      <c r="AM139">
        <v>0</v>
      </c>
      <c r="AN139">
        <v>0</v>
      </c>
      <c r="AO139">
        <f>1-AM139/AN139</f>
        <v>0</v>
      </c>
      <c r="AP139">
        <v>0</v>
      </c>
      <c r="AQ139" t="s">
        <v>420</v>
      </c>
      <c r="AR139" t="s">
        <v>420</v>
      </c>
      <c r="AS139">
        <v>0</v>
      </c>
      <c r="AT139">
        <v>0</v>
      </c>
      <c r="AU139">
        <f>1-AS139/AT139</f>
        <v>0</v>
      </c>
      <c r="AV139">
        <v>0.5</v>
      </c>
      <c r="AW139">
        <f>CV139</f>
        <v>0</v>
      </c>
      <c r="AX139">
        <f>K139</f>
        <v>0</v>
      </c>
      <c r="AY139">
        <f>AU139*AV139*AW139</f>
        <v>0</v>
      </c>
      <c r="AZ139">
        <f>(AX139-AP139)/AW139</f>
        <v>0</v>
      </c>
      <c r="BA139">
        <f>(AN139-AT139)/AT139</f>
        <v>0</v>
      </c>
      <c r="BB139">
        <f>AM139/(AO139+AM139/AT139)</f>
        <v>0</v>
      </c>
      <c r="BC139" t="s">
        <v>420</v>
      </c>
      <c r="BD139">
        <v>0</v>
      </c>
      <c r="BE139">
        <f>IF(BD139&lt;&gt;0, BD139, BB139)</f>
        <v>0</v>
      </c>
      <c r="BF139">
        <f>1-BE139/AT139</f>
        <v>0</v>
      </c>
      <c r="BG139">
        <f>(AT139-AS139)/(AT139-BE139)</f>
        <v>0</v>
      </c>
      <c r="BH139">
        <f>(AN139-AT139)/(AN139-BE139)</f>
        <v>0</v>
      </c>
      <c r="BI139">
        <f>(AT139-AS139)/(AT139-AM139)</f>
        <v>0</v>
      </c>
      <c r="BJ139">
        <f>(AN139-AT139)/(AN139-AM139)</f>
        <v>0</v>
      </c>
      <c r="BK139">
        <f>(BG139*BE139/AS139)</f>
        <v>0</v>
      </c>
      <c r="BL139">
        <f>(1-BK139)</f>
        <v>0</v>
      </c>
      <c r="CU139">
        <f>$B$13*DS139+$C$13*DT139+$F$13*EE139*(1-EH139)</f>
        <v>0</v>
      </c>
      <c r="CV139">
        <f>CU139*CW139</f>
        <v>0</v>
      </c>
      <c r="CW139">
        <f>($B$13*$D$11+$C$13*$D$11+$F$13*((ER139+EJ139)/MAX(ER139+EJ139+ES139, 0.1)*$I$11+ES139/MAX(ER139+EJ139+ES139, 0.1)*$J$11))/($B$13+$C$13+$F$13)</f>
        <v>0</v>
      </c>
      <c r="CX139">
        <f>($B$13*$K$11+$C$13*$K$11+$F$13*((ER139+EJ139)/MAX(ER139+EJ139+ES139, 0.1)*$P$11+ES139/MAX(ER139+EJ139+ES139, 0.1)*$Q$11))/($B$13+$C$13+$F$13)</f>
        <v>0</v>
      </c>
      <c r="CY139">
        <v>5.18</v>
      </c>
      <c r="CZ139">
        <v>0.5</v>
      </c>
      <c r="DA139" t="s">
        <v>421</v>
      </c>
      <c r="DB139">
        <v>2</v>
      </c>
      <c r="DC139">
        <v>1761010387.75</v>
      </c>
      <c r="DD139">
        <v>420.6548333333333</v>
      </c>
      <c r="DE139">
        <v>419.8318333333333</v>
      </c>
      <c r="DF139">
        <v>23.25461333333334</v>
      </c>
      <c r="DG139">
        <v>24.05381</v>
      </c>
      <c r="DH139">
        <v>420.9748</v>
      </c>
      <c r="DI139">
        <v>23.07302333333333</v>
      </c>
      <c r="DJ139">
        <v>500.0020000000001</v>
      </c>
      <c r="DK139">
        <v>90.49752000000004</v>
      </c>
      <c r="DL139">
        <v>0.03522377666666667</v>
      </c>
      <c r="DM139">
        <v>30.15971666666666</v>
      </c>
      <c r="DN139">
        <v>29.7463</v>
      </c>
      <c r="DO139">
        <v>999.9000000000002</v>
      </c>
      <c r="DP139">
        <v>0</v>
      </c>
      <c r="DQ139">
        <v>0</v>
      </c>
      <c r="DR139">
        <v>9997.353000000003</v>
      </c>
      <c r="DS139">
        <v>0</v>
      </c>
      <c r="DT139">
        <v>0.2428559999999999</v>
      </c>
      <c r="DU139">
        <v>0.8228739666666665</v>
      </c>
      <c r="DV139">
        <v>430.6699</v>
      </c>
      <c r="DW139">
        <v>430.1794666666667</v>
      </c>
      <c r="DX139">
        <v>-0.7992018666666667</v>
      </c>
      <c r="DY139">
        <v>419.8318333333333</v>
      </c>
      <c r="DZ139">
        <v>24.05381</v>
      </c>
      <c r="EA139">
        <v>2.104485</v>
      </c>
      <c r="EB139">
        <v>2.176810666666667</v>
      </c>
      <c r="EC139">
        <v>18.25118333333333</v>
      </c>
      <c r="ED139">
        <v>18.79193333333334</v>
      </c>
      <c r="EE139">
        <v>0.005000780000000002</v>
      </c>
      <c r="EF139">
        <v>0</v>
      </c>
      <c r="EG139">
        <v>0</v>
      </c>
      <c r="EH139">
        <v>0</v>
      </c>
      <c r="EI139">
        <v>805.2533333333332</v>
      </c>
      <c r="EJ139">
        <v>0.005000780000000002</v>
      </c>
      <c r="EK139">
        <v>-10.29</v>
      </c>
      <c r="EL139">
        <v>-0.17</v>
      </c>
      <c r="EM139">
        <v>36.02056666666667</v>
      </c>
      <c r="EN139">
        <v>40.72049999999999</v>
      </c>
      <c r="EO139">
        <v>38.37479999999999</v>
      </c>
      <c r="EP139">
        <v>41.82059999999998</v>
      </c>
      <c r="EQ139">
        <v>39.03933333333332</v>
      </c>
      <c r="ER139">
        <v>0</v>
      </c>
      <c r="ES139">
        <v>0</v>
      </c>
      <c r="ET139">
        <v>0</v>
      </c>
      <c r="EU139">
        <v>1761010394.5</v>
      </c>
      <c r="EV139">
        <v>0</v>
      </c>
      <c r="EW139">
        <v>804.1615384615385</v>
      </c>
      <c r="EX139">
        <v>-105.8529915718496</v>
      </c>
      <c r="EY139">
        <v>12.93675210214607</v>
      </c>
      <c r="EZ139">
        <v>-9.484615384615385</v>
      </c>
      <c r="FA139">
        <v>15</v>
      </c>
      <c r="FB139">
        <v>1761010283.5</v>
      </c>
      <c r="FC139" t="s">
        <v>677</v>
      </c>
      <c r="FD139">
        <v>1761010278.5</v>
      </c>
      <c r="FE139">
        <v>1761010283.5</v>
      </c>
      <c r="FF139">
        <v>5</v>
      </c>
      <c r="FG139">
        <v>-0.135</v>
      </c>
      <c r="FH139">
        <v>-0.002</v>
      </c>
      <c r="FI139">
        <v>-0.323</v>
      </c>
      <c r="FJ139">
        <v>0.203</v>
      </c>
      <c r="FK139">
        <v>419</v>
      </c>
      <c r="FL139">
        <v>24</v>
      </c>
      <c r="FM139">
        <v>0.75</v>
      </c>
      <c r="FN139">
        <v>0.12</v>
      </c>
      <c r="FO139">
        <v>1.028163225</v>
      </c>
      <c r="FP139">
        <v>-4.344698555347098</v>
      </c>
      <c r="FQ139">
        <v>0.426578891803526</v>
      </c>
      <c r="FR139">
        <v>0</v>
      </c>
      <c r="FS139">
        <v>810.0294117647057</v>
      </c>
      <c r="FT139">
        <v>-118.5087854601575</v>
      </c>
      <c r="FU139">
        <v>13.56252469581411</v>
      </c>
      <c r="FV139">
        <v>0</v>
      </c>
      <c r="FW139">
        <v>-0.842191375</v>
      </c>
      <c r="FX139">
        <v>1.624875816135089</v>
      </c>
      <c r="FY139">
        <v>0.1829236164450462</v>
      </c>
      <c r="FZ139">
        <v>0</v>
      </c>
      <c r="GA139">
        <v>0</v>
      </c>
      <c r="GB139">
        <v>3</v>
      </c>
      <c r="GC139" t="s">
        <v>423</v>
      </c>
      <c r="GD139">
        <v>3.10978</v>
      </c>
      <c r="GE139">
        <v>2.72683</v>
      </c>
      <c r="GF139">
        <v>0.0883346</v>
      </c>
      <c r="GG139">
        <v>0.0882512</v>
      </c>
      <c r="GH139">
        <v>0.107938</v>
      </c>
      <c r="GI139">
        <v>0.11005</v>
      </c>
      <c r="GJ139">
        <v>23924.5</v>
      </c>
      <c r="GK139">
        <v>21724.2</v>
      </c>
      <c r="GL139">
        <v>26801.2</v>
      </c>
      <c r="GM139">
        <v>24034.6</v>
      </c>
      <c r="GN139">
        <v>38201.4</v>
      </c>
      <c r="GO139">
        <v>31565.6</v>
      </c>
      <c r="GP139">
        <v>46778.7</v>
      </c>
      <c r="GQ139">
        <v>38011.4</v>
      </c>
      <c r="GR139">
        <v>1.88923</v>
      </c>
      <c r="GS139">
        <v>1.86375</v>
      </c>
      <c r="GT139">
        <v>0.115827</v>
      </c>
      <c r="GU139">
        <v>0</v>
      </c>
      <c r="GV139">
        <v>28.0425</v>
      </c>
      <c r="GW139">
        <v>999.9</v>
      </c>
      <c r="GX139">
        <v>58.8</v>
      </c>
      <c r="GY139">
        <v>30.4</v>
      </c>
      <c r="GZ139">
        <v>28.3254</v>
      </c>
      <c r="HA139">
        <v>61.25</v>
      </c>
      <c r="HB139">
        <v>21.27</v>
      </c>
      <c r="HC139">
        <v>1</v>
      </c>
      <c r="HD139">
        <v>0.0531479</v>
      </c>
      <c r="HE139">
        <v>-4.34005</v>
      </c>
      <c r="HF139">
        <v>20.2805</v>
      </c>
      <c r="HG139">
        <v>5.21879</v>
      </c>
      <c r="HH139">
        <v>11.98</v>
      </c>
      <c r="HI139">
        <v>4.96485</v>
      </c>
      <c r="HJ139">
        <v>3.27523</v>
      </c>
      <c r="HK139">
        <v>9999</v>
      </c>
      <c r="HL139">
        <v>9999</v>
      </c>
      <c r="HM139">
        <v>9999</v>
      </c>
      <c r="HN139">
        <v>999.9</v>
      </c>
      <c r="HO139">
        <v>1.86368</v>
      </c>
      <c r="HP139">
        <v>1.85974</v>
      </c>
      <c r="HQ139">
        <v>1.85806</v>
      </c>
      <c r="HR139">
        <v>1.85944</v>
      </c>
      <c r="HS139">
        <v>1.85959</v>
      </c>
      <c r="HT139">
        <v>1.85806</v>
      </c>
      <c r="HU139">
        <v>1.85715</v>
      </c>
      <c r="HV139">
        <v>1.85211</v>
      </c>
      <c r="HW139">
        <v>0</v>
      </c>
      <c r="HX139">
        <v>0</v>
      </c>
      <c r="HY139">
        <v>0</v>
      </c>
      <c r="HZ139">
        <v>0</v>
      </c>
      <c r="IA139" t="s">
        <v>424</v>
      </c>
      <c r="IB139" t="s">
        <v>425</v>
      </c>
      <c r="IC139" t="s">
        <v>426</v>
      </c>
      <c r="ID139" t="s">
        <v>426</v>
      </c>
      <c r="IE139" t="s">
        <v>426</v>
      </c>
      <c r="IF139" t="s">
        <v>426</v>
      </c>
      <c r="IG139">
        <v>0</v>
      </c>
      <c r="IH139">
        <v>100</v>
      </c>
      <c r="II139">
        <v>100</v>
      </c>
      <c r="IJ139">
        <v>-0.32</v>
      </c>
      <c r="IK139">
        <v>0.1942</v>
      </c>
      <c r="IL139">
        <v>-1.108384760006345</v>
      </c>
      <c r="IM139">
        <v>0.001328113201692861</v>
      </c>
      <c r="IN139">
        <v>1.538283238170363E-06</v>
      </c>
      <c r="IO139">
        <v>-5.795655626708063E-10</v>
      </c>
      <c r="IP139">
        <v>-0.06095124045971822</v>
      </c>
      <c r="IQ139">
        <v>-0.004593102289677449</v>
      </c>
      <c r="IR139">
        <v>0.0008253994458280543</v>
      </c>
      <c r="IS139">
        <v>-7.403632370499484E-06</v>
      </c>
      <c r="IT139">
        <v>2</v>
      </c>
      <c r="IU139">
        <v>1985</v>
      </c>
      <c r="IV139">
        <v>1</v>
      </c>
      <c r="IW139">
        <v>27</v>
      </c>
      <c r="IX139">
        <v>1.9</v>
      </c>
      <c r="IY139">
        <v>1.9</v>
      </c>
      <c r="IZ139">
        <v>1.13159</v>
      </c>
      <c r="JA139">
        <v>2.59399</v>
      </c>
      <c r="JB139">
        <v>1.49658</v>
      </c>
      <c r="JC139">
        <v>2.34619</v>
      </c>
      <c r="JD139">
        <v>1.54907</v>
      </c>
      <c r="JE139">
        <v>2.46582</v>
      </c>
      <c r="JF139">
        <v>33.0429</v>
      </c>
      <c r="JG139">
        <v>15.6993</v>
      </c>
      <c r="JH139">
        <v>18</v>
      </c>
      <c r="JI139">
        <v>482.883</v>
      </c>
      <c r="JJ139">
        <v>495.85</v>
      </c>
      <c r="JK139">
        <v>34.5225</v>
      </c>
      <c r="JL139">
        <v>27.8796</v>
      </c>
      <c r="JM139">
        <v>29.9984</v>
      </c>
      <c r="JN139">
        <v>28.1862</v>
      </c>
      <c r="JO139">
        <v>28.1935</v>
      </c>
      <c r="JP139">
        <v>22.748</v>
      </c>
      <c r="JQ139">
        <v>21.068</v>
      </c>
      <c r="JR139">
        <v>64.7722</v>
      </c>
      <c r="JS139">
        <v>34.5104</v>
      </c>
      <c r="JT139">
        <v>420</v>
      </c>
      <c r="JU139">
        <v>23.8379</v>
      </c>
      <c r="JV139">
        <v>102.295</v>
      </c>
      <c r="JW139">
        <v>91.68219999999999</v>
      </c>
    </row>
    <row r="140" spans="1:283">
      <c r="A140">
        <v>122</v>
      </c>
      <c r="B140">
        <v>1761010397.5</v>
      </c>
      <c r="C140">
        <v>731.5</v>
      </c>
      <c r="D140" t="s">
        <v>678</v>
      </c>
      <c r="E140" t="s">
        <v>679</v>
      </c>
      <c r="F140">
        <v>5</v>
      </c>
      <c r="G140" t="s">
        <v>676</v>
      </c>
      <c r="H140">
        <v>1761010389.551724</v>
      </c>
      <c r="I140">
        <f>(J140)/1000</f>
        <v>0</v>
      </c>
      <c r="J140">
        <f>1000*DJ140*AH140*(DF140-DG140)/(100*CY140*(1000-AH140*DF140))</f>
        <v>0</v>
      </c>
      <c r="K140">
        <f>DJ140*AH140*(DE140-DD140*(1000-AH140*DG140)/(1000-AH140*DF140))/(100*CY140)</f>
        <v>0</v>
      </c>
      <c r="L140">
        <f>DD140 - IF(AH140&gt;1, K140*CY140*100.0/(AJ140), 0)</f>
        <v>0</v>
      </c>
      <c r="M140">
        <f>((S140-I140/2)*L140-K140)/(S140+I140/2)</f>
        <v>0</v>
      </c>
      <c r="N140">
        <f>M140*(DK140+DL140)/1000.0</f>
        <v>0</v>
      </c>
      <c r="O140">
        <f>(DD140 - IF(AH140&gt;1, K140*CY140*100.0/(AJ140), 0))*(DK140+DL140)/1000.0</f>
        <v>0</v>
      </c>
      <c r="P140">
        <f>2.0/((1/R140-1/Q140)+SIGN(R140)*SQRT((1/R140-1/Q140)*(1/R140-1/Q140) + 4*CZ140/((CZ140+1)*(CZ140+1))*(2*1/R140*1/Q140-1/Q140*1/Q140)))</f>
        <v>0</v>
      </c>
      <c r="Q140">
        <f>IF(LEFT(DA140,1)&lt;&gt;"0",IF(LEFT(DA140,1)="1",3.0,DB140),$D$5+$E$5*(DR140*DK140/($K$5*1000))+$F$5*(DR140*DK140/($K$5*1000))*MAX(MIN(CY140,$J$5),$I$5)*MAX(MIN(CY140,$J$5),$I$5)+$G$5*MAX(MIN(CY140,$J$5),$I$5)*(DR140*DK140/($K$5*1000))+$H$5*(DR140*DK140/($K$5*1000))*(DR140*DK140/($K$5*1000)))</f>
        <v>0</v>
      </c>
      <c r="R140">
        <f>I140*(1000-(1000*0.61365*exp(17.502*V140/(240.97+V140))/(DK140+DL140)+DF140)/2)/(1000*0.61365*exp(17.502*V140/(240.97+V140))/(DK140+DL140)-DF140)</f>
        <v>0</v>
      </c>
      <c r="S140">
        <f>1/((CZ140+1)/(P140/1.6)+1/(Q140/1.37)) + CZ140/((CZ140+1)/(P140/1.6) + CZ140/(Q140/1.37))</f>
        <v>0</v>
      </c>
      <c r="T140">
        <f>(CU140*CX140)</f>
        <v>0</v>
      </c>
      <c r="U140">
        <f>(DM140+(T140+2*0.95*5.67E-8*(((DM140+$B$9)+273)^4-(DM140+273)^4)-44100*I140)/(1.84*29.3*Q140+8*0.95*5.67E-8*(DM140+273)^3))</f>
        <v>0</v>
      </c>
      <c r="V140">
        <f>($C$9*DN140+$D$9*DO140+$E$9*U140)</f>
        <v>0</v>
      </c>
      <c r="W140">
        <f>0.61365*exp(17.502*V140/(240.97+V140))</f>
        <v>0</v>
      </c>
      <c r="X140">
        <f>(Y140/Z140*100)</f>
        <v>0</v>
      </c>
      <c r="Y140">
        <f>DF140*(DK140+DL140)/1000</f>
        <v>0</v>
      </c>
      <c r="Z140">
        <f>0.61365*exp(17.502*DM140/(240.97+DM140))</f>
        <v>0</v>
      </c>
      <c r="AA140">
        <f>(W140-DF140*(DK140+DL140)/1000)</f>
        <v>0</v>
      </c>
      <c r="AB140">
        <f>(-I140*44100)</f>
        <v>0</v>
      </c>
      <c r="AC140">
        <f>2*29.3*Q140*0.92*(DM140-V140)</f>
        <v>0</v>
      </c>
      <c r="AD140">
        <f>2*0.95*5.67E-8*(((DM140+$B$9)+273)^4-(V140+273)^4)</f>
        <v>0</v>
      </c>
      <c r="AE140">
        <f>T140+AD140+AB140+AC140</f>
        <v>0</v>
      </c>
      <c r="AF140">
        <v>0</v>
      </c>
      <c r="AG140">
        <v>0</v>
      </c>
      <c r="AH140">
        <f>IF(AF140*$H$15&gt;=AJ140,1.0,(AJ140/(AJ140-AF140*$H$15)))</f>
        <v>0</v>
      </c>
      <c r="AI140">
        <f>(AH140-1)*100</f>
        <v>0</v>
      </c>
      <c r="AJ140">
        <f>MAX(0,($B$15+$C$15*DR140)/(1+$D$15*DR140)*DK140/(DM140+273)*$E$15)</f>
        <v>0</v>
      </c>
      <c r="AK140" t="s">
        <v>420</v>
      </c>
      <c r="AL140" t="s">
        <v>420</v>
      </c>
      <c r="AM140">
        <v>0</v>
      </c>
      <c r="AN140">
        <v>0</v>
      </c>
      <c r="AO140">
        <f>1-AM140/AN140</f>
        <v>0</v>
      </c>
      <c r="AP140">
        <v>0</v>
      </c>
      <c r="AQ140" t="s">
        <v>420</v>
      </c>
      <c r="AR140" t="s">
        <v>420</v>
      </c>
      <c r="AS140">
        <v>0</v>
      </c>
      <c r="AT140">
        <v>0</v>
      </c>
      <c r="AU140">
        <f>1-AS140/AT140</f>
        <v>0</v>
      </c>
      <c r="AV140">
        <v>0.5</v>
      </c>
      <c r="AW140">
        <f>CV140</f>
        <v>0</v>
      </c>
      <c r="AX140">
        <f>K140</f>
        <v>0</v>
      </c>
      <c r="AY140">
        <f>AU140*AV140*AW140</f>
        <v>0</v>
      </c>
      <c r="AZ140">
        <f>(AX140-AP140)/AW140</f>
        <v>0</v>
      </c>
      <c r="BA140">
        <f>(AN140-AT140)/AT140</f>
        <v>0</v>
      </c>
      <c r="BB140">
        <f>AM140/(AO140+AM140/AT140)</f>
        <v>0</v>
      </c>
      <c r="BC140" t="s">
        <v>420</v>
      </c>
      <c r="BD140">
        <v>0</v>
      </c>
      <c r="BE140">
        <f>IF(BD140&lt;&gt;0, BD140, BB140)</f>
        <v>0</v>
      </c>
      <c r="BF140">
        <f>1-BE140/AT140</f>
        <v>0</v>
      </c>
      <c r="BG140">
        <f>(AT140-AS140)/(AT140-BE140)</f>
        <v>0</v>
      </c>
      <c r="BH140">
        <f>(AN140-AT140)/(AN140-BE140)</f>
        <v>0</v>
      </c>
      <c r="BI140">
        <f>(AT140-AS140)/(AT140-AM140)</f>
        <v>0</v>
      </c>
      <c r="BJ140">
        <f>(AN140-AT140)/(AN140-AM140)</f>
        <v>0</v>
      </c>
      <c r="BK140">
        <f>(BG140*BE140/AS140)</f>
        <v>0</v>
      </c>
      <c r="BL140">
        <f>(1-BK140)</f>
        <v>0</v>
      </c>
      <c r="CU140">
        <f>$B$13*DS140+$C$13*DT140+$F$13*EE140*(1-EH140)</f>
        <v>0</v>
      </c>
      <c r="CV140">
        <f>CU140*CW140</f>
        <v>0</v>
      </c>
      <c r="CW140">
        <f>($B$13*$D$11+$C$13*$D$11+$F$13*((ER140+EJ140)/MAX(ER140+EJ140+ES140, 0.1)*$I$11+ES140/MAX(ER140+EJ140+ES140, 0.1)*$J$11))/($B$13+$C$13+$F$13)</f>
        <v>0</v>
      </c>
      <c r="CX140">
        <f>($B$13*$K$11+$C$13*$K$11+$F$13*((ER140+EJ140)/MAX(ER140+EJ140+ES140, 0.1)*$P$11+ES140/MAX(ER140+EJ140+ES140, 0.1)*$Q$11))/($B$13+$C$13+$F$13)</f>
        <v>0</v>
      </c>
      <c r="CY140">
        <v>5.18</v>
      </c>
      <c r="CZ140">
        <v>0.5</v>
      </c>
      <c r="DA140" t="s">
        <v>421</v>
      </c>
      <c r="DB140">
        <v>2</v>
      </c>
      <c r="DC140">
        <v>1761010389.551724</v>
      </c>
      <c r="DD140">
        <v>420.5903103448275</v>
      </c>
      <c r="DE140">
        <v>419.8576551724138</v>
      </c>
      <c r="DF140">
        <v>23.40504137931034</v>
      </c>
      <c r="DG140">
        <v>24.12821379310344</v>
      </c>
      <c r="DH140">
        <v>420.9104137931034</v>
      </c>
      <c r="DI140">
        <v>23.22026206896551</v>
      </c>
      <c r="DJ140">
        <v>500.0069310344828</v>
      </c>
      <c r="DK140">
        <v>90.49752758620691</v>
      </c>
      <c r="DL140">
        <v>0.03522336896551725</v>
      </c>
      <c r="DM140">
        <v>30.20202413793104</v>
      </c>
      <c r="DN140">
        <v>29.79025862068966</v>
      </c>
      <c r="DO140">
        <v>999.9000000000002</v>
      </c>
      <c r="DP140">
        <v>0</v>
      </c>
      <c r="DQ140">
        <v>0</v>
      </c>
      <c r="DR140">
        <v>9998.382068965515</v>
      </c>
      <c r="DS140">
        <v>0</v>
      </c>
      <c r="DT140">
        <v>0.242856</v>
      </c>
      <c r="DU140">
        <v>0.732520724137931</v>
      </c>
      <c r="DV140">
        <v>430.6701379310344</v>
      </c>
      <c r="DW140">
        <v>430.238724137931</v>
      </c>
      <c r="DX140">
        <v>-0.723173172413793</v>
      </c>
      <c r="DY140">
        <v>419.8576551724138</v>
      </c>
      <c r="DZ140">
        <v>24.12821379310344</v>
      </c>
      <c r="EA140">
        <v>2.118098965517241</v>
      </c>
      <c r="EB140">
        <v>2.183543793103448</v>
      </c>
      <c r="EC140">
        <v>18.35436896551725</v>
      </c>
      <c r="ED140">
        <v>18.84179310344828</v>
      </c>
      <c r="EE140">
        <v>0.005000780000000002</v>
      </c>
      <c r="EF140">
        <v>0</v>
      </c>
      <c r="EG140">
        <v>0</v>
      </c>
      <c r="EH140">
        <v>0</v>
      </c>
      <c r="EI140">
        <v>802.9172413793103</v>
      </c>
      <c r="EJ140">
        <v>0.005000780000000002</v>
      </c>
      <c r="EK140">
        <v>-10.96206896551725</v>
      </c>
      <c r="EL140">
        <v>-0.3586206896551724</v>
      </c>
      <c r="EM140">
        <v>36.00406896551724</v>
      </c>
      <c r="EN140">
        <v>40.73031034482758</v>
      </c>
      <c r="EO140">
        <v>38.40493103448275</v>
      </c>
      <c r="EP140">
        <v>41.8208620689655</v>
      </c>
      <c r="EQ140">
        <v>39.04503448275862</v>
      </c>
      <c r="ER140">
        <v>0</v>
      </c>
      <c r="ES140">
        <v>0</v>
      </c>
      <c r="ET140">
        <v>0</v>
      </c>
      <c r="EU140">
        <v>1761010396.3</v>
      </c>
      <c r="EV140">
        <v>0</v>
      </c>
      <c r="EW140">
        <v>801.3040000000001</v>
      </c>
      <c r="EX140">
        <v>-118.561538934591</v>
      </c>
      <c r="EY140">
        <v>26.80769256447426</v>
      </c>
      <c r="EZ140">
        <v>-10.112</v>
      </c>
      <c r="FA140">
        <v>15</v>
      </c>
      <c r="FB140">
        <v>1761010283.5</v>
      </c>
      <c r="FC140" t="s">
        <v>677</v>
      </c>
      <c r="FD140">
        <v>1761010278.5</v>
      </c>
      <c r="FE140">
        <v>1761010283.5</v>
      </c>
      <c r="FF140">
        <v>5</v>
      </c>
      <c r="FG140">
        <v>-0.135</v>
      </c>
      <c r="FH140">
        <v>-0.002</v>
      </c>
      <c r="FI140">
        <v>-0.323</v>
      </c>
      <c r="FJ140">
        <v>0.203</v>
      </c>
      <c r="FK140">
        <v>419</v>
      </c>
      <c r="FL140">
        <v>24</v>
      </c>
      <c r="FM140">
        <v>0.75</v>
      </c>
      <c r="FN140">
        <v>0.12</v>
      </c>
      <c r="FO140">
        <v>0.9469443414634148</v>
      </c>
      <c r="FP140">
        <v>-3.867639386759581</v>
      </c>
      <c r="FQ140">
        <v>0.3915182591036361</v>
      </c>
      <c r="FR140">
        <v>0</v>
      </c>
      <c r="FS140">
        <v>807.6235294117646</v>
      </c>
      <c r="FT140">
        <v>-108.2505731970354</v>
      </c>
      <c r="FU140">
        <v>12.60046821780677</v>
      </c>
      <c r="FV140">
        <v>0</v>
      </c>
      <c r="FW140">
        <v>-0.7875889756097563</v>
      </c>
      <c r="FX140">
        <v>1.902765324041811</v>
      </c>
      <c r="FY140">
        <v>0.2184356461802197</v>
      </c>
      <c r="FZ140">
        <v>0</v>
      </c>
      <c r="GA140">
        <v>0</v>
      </c>
      <c r="GB140">
        <v>3</v>
      </c>
      <c r="GC140" t="s">
        <v>423</v>
      </c>
      <c r="GD140">
        <v>3.10988</v>
      </c>
      <c r="GE140">
        <v>2.72679</v>
      </c>
      <c r="GF140">
        <v>0.088339</v>
      </c>
      <c r="GG140">
        <v>0.08825</v>
      </c>
      <c r="GH140">
        <v>0.108135</v>
      </c>
      <c r="GI140">
        <v>0.109677</v>
      </c>
      <c r="GJ140">
        <v>23924.6</v>
      </c>
      <c r="GK140">
        <v>21724.3</v>
      </c>
      <c r="GL140">
        <v>26801.4</v>
      </c>
      <c r="GM140">
        <v>24034.6</v>
      </c>
      <c r="GN140">
        <v>38193.1</v>
      </c>
      <c r="GO140">
        <v>31579.1</v>
      </c>
      <c r="GP140">
        <v>46779</v>
      </c>
      <c r="GQ140">
        <v>38011.5</v>
      </c>
      <c r="GR140">
        <v>1.88943</v>
      </c>
      <c r="GS140">
        <v>1.86345</v>
      </c>
      <c r="GT140">
        <v>0.117667</v>
      </c>
      <c r="GU140">
        <v>0</v>
      </c>
      <c r="GV140">
        <v>28.0484</v>
      </c>
      <c r="GW140">
        <v>999.9</v>
      </c>
      <c r="GX140">
        <v>58.8</v>
      </c>
      <c r="GY140">
        <v>30.4</v>
      </c>
      <c r="GZ140">
        <v>28.3246</v>
      </c>
      <c r="HA140">
        <v>60.96</v>
      </c>
      <c r="HB140">
        <v>21.2821</v>
      </c>
      <c r="HC140">
        <v>1</v>
      </c>
      <c r="HD140">
        <v>0.0524085</v>
      </c>
      <c r="HE140">
        <v>-4.29156</v>
      </c>
      <c r="HF140">
        <v>20.2823</v>
      </c>
      <c r="HG140">
        <v>5.21969</v>
      </c>
      <c r="HH140">
        <v>11.98</v>
      </c>
      <c r="HI140">
        <v>4.96505</v>
      </c>
      <c r="HJ140">
        <v>3.27538</v>
      </c>
      <c r="HK140">
        <v>9999</v>
      </c>
      <c r="HL140">
        <v>9999</v>
      </c>
      <c r="HM140">
        <v>9999</v>
      </c>
      <c r="HN140">
        <v>999.9</v>
      </c>
      <c r="HO140">
        <v>1.86368</v>
      </c>
      <c r="HP140">
        <v>1.85974</v>
      </c>
      <c r="HQ140">
        <v>1.85806</v>
      </c>
      <c r="HR140">
        <v>1.85944</v>
      </c>
      <c r="HS140">
        <v>1.85959</v>
      </c>
      <c r="HT140">
        <v>1.85806</v>
      </c>
      <c r="HU140">
        <v>1.85715</v>
      </c>
      <c r="HV140">
        <v>1.85211</v>
      </c>
      <c r="HW140">
        <v>0</v>
      </c>
      <c r="HX140">
        <v>0</v>
      </c>
      <c r="HY140">
        <v>0</v>
      </c>
      <c r="HZ140">
        <v>0</v>
      </c>
      <c r="IA140" t="s">
        <v>424</v>
      </c>
      <c r="IB140" t="s">
        <v>425</v>
      </c>
      <c r="IC140" t="s">
        <v>426</v>
      </c>
      <c r="ID140" t="s">
        <v>426</v>
      </c>
      <c r="IE140" t="s">
        <v>426</v>
      </c>
      <c r="IF140" t="s">
        <v>426</v>
      </c>
      <c r="IG140">
        <v>0</v>
      </c>
      <c r="IH140">
        <v>100</v>
      </c>
      <c r="II140">
        <v>100</v>
      </c>
      <c r="IJ140">
        <v>-0.32</v>
      </c>
      <c r="IK140">
        <v>0.1955</v>
      </c>
      <c r="IL140">
        <v>-1.108384760006345</v>
      </c>
      <c r="IM140">
        <v>0.001328113201692861</v>
      </c>
      <c r="IN140">
        <v>1.538283238170363E-06</v>
      </c>
      <c r="IO140">
        <v>-5.795655626708063E-10</v>
      </c>
      <c r="IP140">
        <v>-0.06095124045971822</v>
      </c>
      <c r="IQ140">
        <v>-0.004593102289677449</v>
      </c>
      <c r="IR140">
        <v>0.0008253994458280543</v>
      </c>
      <c r="IS140">
        <v>-7.403632370499484E-06</v>
      </c>
      <c r="IT140">
        <v>2</v>
      </c>
      <c r="IU140">
        <v>1985</v>
      </c>
      <c r="IV140">
        <v>1</v>
      </c>
      <c r="IW140">
        <v>27</v>
      </c>
      <c r="IX140">
        <v>2</v>
      </c>
      <c r="IY140">
        <v>1.9</v>
      </c>
      <c r="IZ140">
        <v>1.13159</v>
      </c>
      <c r="JA140">
        <v>2.59644</v>
      </c>
      <c r="JB140">
        <v>1.49658</v>
      </c>
      <c r="JC140">
        <v>2.34619</v>
      </c>
      <c r="JD140">
        <v>1.54907</v>
      </c>
      <c r="JE140">
        <v>2.44751</v>
      </c>
      <c r="JF140">
        <v>33.0429</v>
      </c>
      <c r="JG140">
        <v>15.6906</v>
      </c>
      <c r="JH140">
        <v>18</v>
      </c>
      <c r="JI140">
        <v>482.984</v>
      </c>
      <c r="JJ140">
        <v>495.629</v>
      </c>
      <c r="JK140">
        <v>34.5468</v>
      </c>
      <c r="JL140">
        <v>27.8783</v>
      </c>
      <c r="JM140">
        <v>29.9984</v>
      </c>
      <c r="JN140">
        <v>28.1842</v>
      </c>
      <c r="JO140">
        <v>28.1908</v>
      </c>
      <c r="JP140">
        <v>22.7471</v>
      </c>
      <c r="JQ140">
        <v>21.068</v>
      </c>
      <c r="JR140">
        <v>64.7722</v>
      </c>
      <c r="JS140">
        <v>34.5104</v>
      </c>
      <c r="JT140">
        <v>420</v>
      </c>
      <c r="JU140">
        <v>23.8795</v>
      </c>
      <c r="JV140">
        <v>102.296</v>
      </c>
      <c r="JW140">
        <v>91.6825</v>
      </c>
    </row>
    <row r="141" spans="1:283">
      <c r="A141">
        <v>123</v>
      </c>
      <c r="B141">
        <v>1761010399.5</v>
      </c>
      <c r="C141">
        <v>733.5</v>
      </c>
      <c r="D141" t="s">
        <v>680</v>
      </c>
      <c r="E141" t="s">
        <v>681</v>
      </c>
      <c r="F141">
        <v>5</v>
      </c>
      <c r="G141" t="s">
        <v>676</v>
      </c>
      <c r="H141">
        <v>1761010391.410714</v>
      </c>
      <c r="I141">
        <f>(J141)/1000</f>
        <v>0</v>
      </c>
      <c r="J141">
        <f>1000*DJ141*AH141*(DF141-DG141)/(100*CY141*(1000-AH141*DF141))</f>
        <v>0</v>
      </c>
      <c r="K141">
        <f>DJ141*AH141*(DE141-DD141*(1000-AH141*DG141)/(1000-AH141*DF141))/(100*CY141)</f>
        <v>0</v>
      </c>
      <c r="L141">
        <f>DD141 - IF(AH141&gt;1, K141*CY141*100.0/(AJ141), 0)</f>
        <v>0</v>
      </c>
      <c r="M141">
        <f>((S141-I141/2)*L141-K141)/(S141+I141/2)</f>
        <v>0</v>
      </c>
      <c r="N141">
        <f>M141*(DK141+DL141)/1000.0</f>
        <v>0</v>
      </c>
      <c r="O141">
        <f>(DD141 - IF(AH141&gt;1, K141*CY141*100.0/(AJ141), 0))*(DK141+DL141)/1000.0</f>
        <v>0</v>
      </c>
      <c r="P141">
        <f>2.0/((1/R141-1/Q141)+SIGN(R141)*SQRT((1/R141-1/Q141)*(1/R141-1/Q141) + 4*CZ141/((CZ141+1)*(CZ141+1))*(2*1/R141*1/Q141-1/Q141*1/Q141)))</f>
        <v>0</v>
      </c>
      <c r="Q141">
        <f>IF(LEFT(DA141,1)&lt;&gt;"0",IF(LEFT(DA141,1)="1",3.0,DB141),$D$5+$E$5*(DR141*DK141/($K$5*1000))+$F$5*(DR141*DK141/($K$5*1000))*MAX(MIN(CY141,$J$5),$I$5)*MAX(MIN(CY141,$J$5),$I$5)+$G$5*MAX(MIN(CY141,$J$5),$I$5)*(DR141*DK141/($K$5*1000))+$H$5*(DR141*DK141/($K$5*1000))*(DR141*DK141/($K$5*1000)))</f>
        <v>0</v>
      </c>
      <c r="R141">
        <f>I141*(1000-(1000*0.61365*exp(17.502*V141/(240.97+V141))/(DK141+DL141)+DF141)/2)/(1000*0.61365*exp(17.502*V141/(240.97+V141))/(DK141+DL141)-DF141)</f>
        <v>0</v>
      </c>
      <c r="S141">
        <f>1/((CZ141+1)/(P141/1.6)+1/(Q141/1.37)) + CZ141/((CZ141+1)/(P141/1.6) + CZ141/(Q141/1.37))</f>
        <v>0</v>
      </c>
      <c r="T141">
        <f>(CU141*CX141)</f>
        <v>0</v>
      </c>
      <c r="U141">
        <f>(DM141+(T141+2*0.95*5.67E-8*(((DM141+$B$9)+273)^4-(DM141+273)^4)-44100*I141)/(1.84*29.3*Q141+8*0.95*5.67E-8*(DM141+273)^3))</f>
        <v>0</v>
      </c>
      <c r="V141">
        <f>($C$9*DN141+$D$9*DO141+$E$9*U141)</f>
        <v>0</v>
      </c>
      <c r="W141">
        <f>0.61365*exp(17.502*V141/(240.97+V141))</f>
        <v>0</v>
      </c>
      <c r="X141">
        <f>(Y141/Z141*100)</f>
        <v>0</v>
      </c>
      <c r="Y141">
        <f>DF141*(DK141+DL141)/1000</f>
        <v>0</v>
      </c>
      <c r="Z141">
        <f>0.61365*exp(17.502*DM141/(240.97+DM141))</f>
        <v>0</v>
      </c>
      <c r="AA141">
        <f>(W141-DF141*(DK141+DL141)/1000)</f>
        <v>0</v>
      </c>
      <c r="AB141">
        <f>(-I141*44100)</f>
        <v>0</v>
      </c>
      <c r="AC141">
        <f>2*29.3*Q141*0.92*(DM141-V141)</f>
        <v>0</v>
      </c>
      <c r="AD141">
        <f>2*0.95*5.67E-8*(((DM141+$B$9)+273)^4-(V141+273)^4)</f>
        <v>0</v>
      </c>
      <c r="AE141">
        <f>T141+AD141+AB141+AC141</f>
        <v>0</v>
      </c>
      <c r="AF141">
        <v>0</v>
      </c>
      <c r="AG141">
        <v>0</v>
      </c>
      <c r="AH141">
        <f>IF(AF141*$H$15&gt;=AJ141,1.0,(AJ141/(AJ141-AF141*$H$15)))</f>
        <v>0</v>
      </c>
      <c r="AI141">
        <f>(AH141-1)*100</f>
        <v>0</v>
      </c>
      <c r="AJ141">
        <f>MAX(0,($B$15+$C$15*DR141)/(1+$D$15*DR141)*DK141/(DM141+273)*$E$15)</f>
        <v>0</v>
      </c>
      <c r="AK141" t="s">
        <v>420</v>
      </c>
      <c r="AL141" t="s">
        <v>420</v>
      </c>
      <c r="AM141">
        <v>0</v>
      </c>
      <c r="AN141">
        <v>0</v>
      </c>
      <c r="AO141">
        <f>1-AM141/AN141</f>
        <v>0</v>
      </c>
      <c r="AP141">
        <v>0</v>
      </c>
      <c r="AQ141" t="s">
        <v>420</v>
      </c>
      <c r="AR141" t="s">
        <v>420</v>
      </c>
      <c r="AS141">
        <v>0</v>
      </c>
      <c r="AT141">
        <v>0</v>
      </c>
      <c r="AU141">
        <f>1-AS141/AT141</f>
        <v>0</v>
      </c>
      <c r="AV141">
        <v>0.5</v>
      </c>
      <c r="AW141">
        <f>CV141</f>
        <v>0</v>
      </c>
      <c r="AX141">
        <f>K141</f>
        <v>0</v>
      </c>
      <c r="AY141">
        <f>AU141*AV141*AW141</f>
        <v>0</v>
      </c>
      <c r="AZ141">
        <f>(AX141-AP141)/AW141</f>
        <v>0</v>
      </c>
      <c r="BA141">
        <f>(AN141-AT141)/AT141</f>
        <v>0</v>
      </c>
      <c r="BB141">
        <f>AM141/(AO141+AM141/AT141)</f>
        <v>0</v>
      </c>
      <c r="BC141" t="s">
        <v>420</v>
      </c>
      <c r="BD141">
        <v>0</v>
      </c>
      <c r="BE141">
        <f>IF(BD141&lt;&gt;0, BD141, BB141)</f>
        <v>0</v>
      </c>
      <c r="BF141">
        <f>1-BE141/AT141</f>
        <v>0</v>
      </c>
      <c r="BG141">
        <f>(AT141-AS141)/(AT141-BE141)</f>
        <v>0</v>
      </c>
      <c r="BH141">
        <f>(AN141-AT141)/(AN141-BE141)</f>
        <v>0</v>
      </c>
      <c r="BI141">
        <f>(AT141-AS141)/(AT141-AM141)</f>
        <v>0</v>
      </c>
      <c r="BJ141">
        <f>(AN141-AT141)/(AN141-AM141)</f>
        <v>0</v>
      </c>
      <c r="BK141">
        <f>(BG141*BE141/AS141)</f>
        <v>0</v>
      </c>
      <c r="BL141">
        <f>(1-BK141)</f>
        <v>0</v>
      </c>
      <c r="CU141">
        <f>$B$13*DS141+$C$13*DT141+$F$13*EE141*(1-EH141)</f>
        <v>0</v>
      </c>
      <c r="CV141">
        <f>CU141*CW141</f>
        <v>0</v>
      </c>
      <c r="CW141">
        <f>($B$13*$D$11+$C$13*$D$11+$F$13*((ER141+EJ141)/MAX(ER141+EJ141+ES141, 0.1)*$I$11+ES141/MAX(ER141+EJ141+ES141, 0.1)*$J$11))/($B$13+$C$13+$F$13)</f>
        <v>0</v>
      </c>
      <c r="CX141">
        <f>($B$13*$K$11+$C$13*$K$11+$F$13*((ER141+EJ141)/MAX(ER141+EJ141+ES141, 0.1)*$P$11+ES141/MAX(ER141+EJ141+ES141, 0.1)*$Q$11))/($B$13+$C$13+$F$13)</f>
        <v>0</v>
      </c>
      <c r="CY141">
        <v>5.18</v>
      </c>
      <c r="CZ141">
        <v>0.5</v>
      </c>
      <c r="DA141" t="s">
        <v>421</v>
      </c>
      <c r="DB141">
        <v>2</v>
      </c>
      <c r="DC141">
        <v>1761010391.410714</v>
      </c>
      <c r="DD141">
        <v>420.5523571428571</v>
      </c>
      <c r="DE141">
        <v>419.8988928571429</v>
      </c>
      <c r="DF141">
        <v>23.54209999999999</v>
      </c>
      <c r="DG141">
        <v>24.15972142857143</v>
      </c>
      <c r="DH141">
        <v>420.8725714285715</v>
      </c>
      <c r="DI141">
        <v>23.35441428571428</v>
      </c>
      <c r="DJ141">
        <v>500.0203571428572</v>
      </c>
      <c r="DK141">
        <v>90.49766071428571</v>
      </c>
      <c r="DL141">
        <v>0.03522185357142858</v>
      </c>
      <c r="DM141">
        <v>30.24457857142857</v>
      </c>
      <c r="DN141">
        <v>29.83329642857143</v>
      </c>
      <c r="DO141">
        <v>999.9000000000002</v>
      </c>
      <c r="DP141">
        <v>0</v>
      </c>
      <c r="DQ141">
        <v>0</v>
      </c>
      <c r="DR141">
        <v>9995.066071428573</v>
      </c>
      <c r="DS141">
        <v>0</v>
      </c>
      <c r="DT141">
        <v>0.242856</v>
      </c>
      <c r="DU141">
        <v>0.6534282500000002</v>
      </c>
      <c r="DV141">
        <v>430.69175</v>
      </c>
      <c r="DW141">
        <v>430.2947857142857</v>
      </c>
      <c r="DX141">
        <v>-0.6176127178571428</v>
      </c>
      <c r="DY141">
        <v>419.8988928571429</v>
      </c>
      <c r="DZ141">
        <v>24.15972142857143</v>
      </c>
      <c r="EA141">
        <v>2.130506428571429</v>
      </c>
      <c r="EB141">
        <v>2.1863975</v>
      </c>
      <c r="EC141">
        <v>18.44795714285715</v>
      </c>
      <c r="ED141">
        <v>18.86286428571429</v>
      </c>
      <c r="EE141">
        <v>0.005000780000000002</v>
      </c>
      <c r="EF141">
        <v>0</v>
      </c>
      <c r="EG141">
        <v>0</v>
      </c>
      <c r="EH141">
        <v>0</v>
      </c>
      <c r="EI141">
        <v>800.1</v>
      </c>
      <c r="EJ141">
        <v>0.005000780000000002</v>
      </c>
      <c r="EK141">
        <v>-11.36071428571429</v>
      </c>
      <c r="EL141">
        <v>-0.4142857142857143</v>
      </c>
      <c r="EM141">
        <v>36.00646428571428</v>
      </c>
      <c r="EN141">
        <v>40.74524999999999</v>
      </c>
      <c r="EO141">
        <v>38.48639285714285</v>
      </c>
      <c r="EP141">
        <v>41.83903571428571</v>
      </c>
      <c r="EQ141">
        <v>39.0935</v>
      </c>
      <c r="ER141">
        <v>0</v>
      </c>
      <c r="ES141">
        <v>0</v>
      </c>
      <c r="ET141">
        <v>0</v>
      </c>
      <c r="EU141">
        <v>1761010398.1</v>
      </c>
      <c r="EV141">
        <v>0</v>
      </c>
      <c r="EW141">
        <v>799.4615384615385</v>
      </c>
      <c r="EX141">
        <v>-108.9504274307258</v>
      </c>
      <c r="EY141">
        <v>15.67179488759543</v>
      </c>
      <c r="EZ141">
        <v>-10.14615384615385</v>
      </c>
      <c r="FA141">
        <v>15</v>
      </c>
      <c r="FB141">
        <v>1761010283.5</v>
      </c>
      <c r="FC141" t="s">
        <v>677</v>
      </c>
      <c r="FD141">
        <v>1761010278.5</v>
      </c>
      <c r="FE141">
        <v>1761010283.5</v>
      </c>
      <c r="FF141">
        <v>5</v>
      </c>
      <c r="FG141">
        <v>-0.135</v>
      </c>
      <c r="FH141">
        <v>-0.002</v>
      </c>
      <c r="FI141">
        <v>-0.323</v>
      </c>
      <c r="FJ141">
        <v>0.203</v>
      </c>
      <c r="FK141">
        <v>419</v>
      </c>
      <c r="FL141">
        <v>24</v>
      </c>
      <c r="FM141">
        <v>0.75</v>
      </c>
      <c r="FN141">
        <v>0.12</v>
      </c>
      <c r="FO141">
        <v>0.786739375</v>
      </c>
      <c r="FP141">
        <v>-2.906119238273921</v>
      </c>
      <c r="FQ141">
        <v>0.2915701980839852</v>
      </c>
      <c r="FR141">
        <v>0</v>
      </c>
      <c r="FS141">
        <v>803.1235294117647</v>
      </c>
      <c r="FT141">
        <v>-101.1398014916048</v>
      </c>
      <c r="FU141">
        <v>11.99092938613403</v>
      </c>
      <c r="FV141">
        <v>0</v>
      </c>
      <c r="FW141">
        <v>-0.6803836025000001</v>
      </c>
      <c r="FX141">
        <v>2.880584578986869</v>
      </c>
      <c r="FY141">
        <v>0.2997241773664535</v>
      </c>
      <c r="FZ141">
        <v>0</v>
      </c>
      <c r="GA141">
        <v>0</v>
      </c>
      <c r="GB141">
        <v>3</v>
      </c>
      <c r="GC141" t="s">
        <v>423</v>
      </c>
      <c r="GD141">
        <v>3.10985</v>
      </c>
      <c r="GE141">
        <v>2.72632</v>
      </c>
      <c r="GF141">
        <v>0.08834210000000001</v>
      </c>
      <c r="GG141">
        <v>0.088265</v>
      </c>
      <c r="GH141">
        <v>0.108209</v>
      </c>
      <c r="GI141">
        <v>0.109281</v>
      </c>
      <c r="GJ141">
        <v>23924.7</v>
      </c>
      <c r="GK141">
        <v>21724</v>
      </c>
      <c r="GL141">
        <v>26801.6</v>
      </c>
      <c r="GM141">
        <v>24034.7</v>
      </c>
      <c r="GN141">
        <v>38190</v>
      </c>
      <c r="GO141">
        <v>31593.3</v>
      </c>
      <c r="GP141">
        <v>46779.2</v>
      </c>
      <c r="GQ141">
        <v>38011.6</v>
      </c>
      <c r="GR141">
        <v>1.8896</v>
      </c>
      <c r="GS141">
        <v>1.86335</v>
      </c>
      <c r="GT141">
        <v>0.119545</v>
      </c>
      <c r="GU141">
        <v>0</v>
      </c>
      <c r="GV141">
        <v>28.0548</v>
      </c>
      <c r="GW141">
        <v>999.9</v>
      </c>
      <c r="GX141">
        <v>58.8</v>
      </c>
      <c r="GY141">
        <v>30.4</v>
      </c>
      <c r="GZ141">
        <v>28.3236</v>
      </c>
      <c r="HA141">
        <v>61.87</v>
      </c>
      <c r="HB141">
        <v>21.4263</v>
      </c>
      <c r="HC141">
        <v>1</v>
      </c>
      <c r="HD141">
        <v>0.051781</v>
      </c>
      <c r="HE141">
        <v>-4.22788</v>
      </c>
      <c r="HF141">
        <v>20.284</v>
      </c>
      <c r="HG141">
        <v>5.21924</v>
      </c>
      <c r="HH141">
        <v>11.98</v>
      </c>
      <c r="HI141">
        <v>4.9651</v>
      </c>
      <c r="HJ141">
        <v>3.27528</v>
      </c>
      <c r="HK141">
        <v>9999</v>
      </c>
      <c r="HL141">
        <v>9999</v>
      </c>
      <c r="HM141">
        <v>9999</v>
      </c>
      <c r="HN141">
        <v>999.9</v>
      </c>
      <c r="HO141">
        <v>1.8637</v>
      </c>
      <c r="HP141">
        <v>1.85974</v>
      </c>
      <c r="HQ141">
        <v>1.85806</v>
      </c>
      <c r="HR141">
        <v>1.85944</v>
      </c>
      <c r="HS141">
        <v>1.85959</v>
      </c>
      <c r="HT141">
        <v>1.85806</v>
      </c>
      <c r="HU141">
        <v>1.85715</v>
      </c>
      <c r="HV141">
        <v>1.85211</v>
      </c>
      <c r="HW141">
        <v>0</v>
      </c>
      <c r="HX141">
        <v>0</v>
      </c>
      <c r="HY141">
        <v>0</v>
      </c>
      <c r="HZ141">
        <v>0</v>
      </c>
      <c r="IA141" t="s">
        <v>424</v>
      </c>
      <c r="IB141" t="s">
        <v>425</v>
      </c>
      <c r="IC141" t="s">
        <v>426</v>
      </c>
      <c r="ID141" t="s">
        <v>426</v>
      </c>
      <c r="IE141" t="s">
        <v>426</v>
      </c>
      <c r="IF141" t="s">
        <v>426</v>
      </c>
      <c r="IG141">
        <v>0</v>
      </c>
      <c r="IH141">
        <v>100</v>
      </c>
      <c r="II141">
        <v>100</v>
      </c>
      <c r="IJ141">
        <v>-0.321</v>
      </c>
      <c r="IK141">
        <v>0.196</v>
      </c>
      <c r="IL141">
        <v>-1.108384760006345</v>
      </c>
      <c r="IM141">
        <v>0.001328113201692861</v>
      </c>
      <c r="IN141">
        <v>1.538283238170363E-06</v>
      </c>
      <c r="IO141">
        <v>-5.795655626708063E-10</v>
      </c>
      <c r="IP141">
        <v>-0.06095124045971822</v>
      </c>
      <c r="IQ141">
        <v>-0.004593102289677449</v>
      </c>
      <c r="IR141">
        <v>0.0008253994458280543</v>
      </c>
      <c r="IS141">
        <v>-7.403632370499484E-06</v>
      </c>
      <c r="IT141">
        <v>2</v>
      </c>
      <c r="IU141">
        <v>1985</v>
      </c>
      <c r="IV141">
        <v>1</v>
      </c>
      <c r="IW141">
        <v>27</v>
      </c>
      <c r="IX141">
        <v>2</v>
      </c>
      <c r="IY141">
        <v>1.9</v>
      </c>
      <c r="IZ141">
        <v>1.13159</v>
      </c>
      <c r="JA141">
        <v>2.60376</v>
      </c>
      <c r="JB141">
        <v>1.49658</v>
      </c>
      <c r="JC141">
        <v>2.34619</v>
      </c>
      <c r="JD141">
        <v>1.54907</v>
      </c>
      <c r="JE141">
        <v>2.3645</v>
      </c>
      <c r="JF141">
        <v>33.0429</v>
      </c>
      <c r="JG141">
        <v>15.6818</v>
      </c>
      <c r="JH141">
        <v>18</v>
      </c>
      <c r="JI141">
        <v>483.072</v>
      </c>
      <c r="JJ141">
        <v>495.54</v>
      </c>
      <c r="JK141">
        <v>34.5721</v>
      </c>
      <c r="JL141">
        <v>27.8771</v>
      </c>
      <c r="JM141">
        <v>29.9984</v>
      </c>
      <c r="JN141">
        <v>28.1824</v>
      </c>
      <c r="JO141">
        <v>28.1881</v>
      </c>
      <c r="JP141">
        <v>22.7446</v>
      </c>
      <c r="JQ141">
        <v>21.068</v>
      </c>
      <c r="JR141">
        <v>64.7722</v>
      </c>
      <c r="JS141">
        <v>34.5104</v>
      </c>
      <c r="JT141">
        <v>420</v>
      </c>
      <c r="JU141">
        <v>23.8866</v>
      </c>
      <c r="JV141">
        <v>102.297</v>
      </c>
      <c r="JW141">
        <v>91.6827</v>
      </c>
    </row>
    <row r="142" spans="1:283">
      <c r="A142">
        <v>124</v>
      </c>
      <c r="B142">
        <v>1761010401.5</v>
      </c>
      <c r="C142">
        <v>735.5</v>
      </c>
      <c r="D142" t="s">
        <v>682</v>
      </c>
      <c r="E142" t="s">
        <v>683</v>
      </c>
      <c r="F142">
        <v>5</v>
      </c>
      <c r="G142" t="s">
        <v>676</v>
      </c>
      <c r="H142">
        <v>1761010393.333333</v>
      </c>
      <c r="I142">
        <f>(J142)/1000</f>
        <v>0</v>
      </c>
      <c r="J142">
        <f>1000*DJ142*AH142*(DF142-DG142)/(100*CY142*(1000-AH142*DF142))</f>
        <v>0</v>
      </c>
      <c r="K142">
        <f>DJ142*AH142*(DE142-DD142*(1000-AH142*DG142)/(1000-AH142*DF142))/(100*CY142)</f>
        <v>0</v>
      </c>
      <c r="L142">
        <f>DD142 - IF(AH142&gt;1, K142*CY142*100.0/(AJ142), 0)</f>
        <v>0</v>
      </c>
      <c r="M142">
        <f>((S142-I142/2)*L142-K142)/(S142+I142/2)</f>
        <v>0</v>
      </c>
      <c r="N142">
        <f>M142*(DK142+DL142)/1000.0</f>
        <v>0</v>
      </c>
      <c r="O142">
        <f>(DD142 - IF(AH142&gt;1, K142*CY142*100.0/(AJ142), 0))*(DK142+DL142)/1000.0</f>
        <v>0</v>
      </c>
      <c r="P142">
        <f>2.0/((1/R142-1/Q142)+SIGN(R142)*SQRT((1/R142-1/Q142)*(1/R142-1/Q142) + 4*CZ142/((CZ142+1)*(CZ142+1))*(2*1/R142*1/Q142-1/Q142*1/Q142)))</f>
        <v>0</v>
      </c>
      <c r="Q142">
        <f>IF(LEFT(DA142,1)&lt;&gt;"0",IF(LEFT(DA142,1)="1",3.0,DB142),$D$5+$E$5*(DR142*DK142/($K$5*1000))+$F$5*(DR142*DK142/($K$5*1000))*MAX(MIN(CY142,$J$5),$I$5)*MAX(MIN(CY142,$J$5),$I$5)+$G$5*MAX(MIN(CY142,$J$5),$I$5)*(DR142*DK142/($K$5*1000))+$H$5*(DR142*DK142/($K$5*1000))*(DR142*DK142/($K$5*1000)))</f>
        <v>0</v>
      </c>
      <c r="R142">
        <f>I142*(1000-(1000*0.61365*exp(17.502*V142/(240.97+V142))/(DK142+DL142)+DF142)/2)/(1000*0.61365*exp(17.502*V142/(240.97+V142))/(DK142+DL142)-DF142)</f>
        <v>0</v>
      </c>
      <c r="S142">
        <f>1/((CZ142+1)/(P142/1.6)+1/(Q142/1.37)) + CZ142/((CZ142+1)/(P142/1.6) + CZ142/(Q142/1.37))</f>
        <v>0</v>
      </c>
      <c r="T142">
        <f>(CU142*CX142)</f>
        <v>0</v>
      </c>
      <c r="U142">
        <f>(DM142+(T142+2*0.95*5.67E-8*(((DM142+$B$9)+273)^4-(DM142+273)^4)-44100*I142)/(1.84*29.3*Q142+8*0.95*5.67E-8*(DM142+273)^3))</f>
        <v>0</v>
      </c>
      <c r="V142">
        <f>($C$9*DN142+$D$9*DO142+$E$9*U142)</f>
        <v>0</v>
      </c>
      <c r="W142">
        <f>0.61365*exp(17.502*V142/(240.97+V142))</f>
        <v>0</v>
      </c>
      <c r="X142">
        <f>(Y142/Z142*100)</f>
        <v>0</v>
      </c>
      <c r="Y142">
        <f>DF142*(DK142+DL142)/1000</f>
        <v>0</v>
      </c>
      <c r="Z142">
        <f>0.61365*exp(17.502*DM142/(240.97+DM142))</f>
        <v>0</v>
      </c>
      <c r="AA142">
        <f>(W142-DF142*(DK142+DL142)/1000)</f>
        <v>0</v>
      </c>
      <c r="AB142">
        <f>(-I142*44100)</f>
        <v>0</v>
      </c>
      <c r="AC142">
        <f>2*29.3*Q142*0.92*(DM142-V142)</f>
        <v>0</v>
      </c>
      <c r="AD142">
        <f>2*0.95*5.67E-8*(((DM142+$B$9)+273)^4-(V142+273)^4)</f>
        <v>0</v>
      </c>
      <c r="AE142">
        <f>T142+AD142+AB142+AC142</f>
        <v>0</v>
      </c>
      <c r="AF142">
        <v>0</v>
      </c>
      <c r="AG142">
        <v>0</v>
      </c>
      <c r="AH142">
        <f>IF(AF142*$H$15&gt;=AJ142,1.0,(AJ142/(AJ142-AF142*$H$15)))</f>
        <v>0</v>
      </c>
      <c r="AI142">
        <f>(AH142-1)*100</f>
        <v>0</v>
      </c>
      <c r="AJ142">
        <f>MAX(0,($B$15+$C$15*DR142)/(1+$D$15*DR142)*DK142/(DM142+273)*$E$15)</f>
        <v>0</v>
      </c>
      <c r="AK142" t="s">
        <v>420</v>
      </c>
      <c r="AL142" t="s">
        <v>420</v>
      </c>
      <c r="AM142">
        <v>0</v>
      </c>
      <c r="AN142">
        <v>0</v>
      </c>
      <c r="AO142">
        <f>1-AM142/AN142</f>
        <v>0</v>
      </c>
      <c r="AP142">
        <v>0</v>
      </c>
      <c r="AQ142" t="s">
        <v>420</v>
      </c>
      <c r="AR142" t="s">
        <v>420</v>
      </c>
      <c r="AS142">
        <v>0</v>
      </c>
      <c r="AT142">
        <v>0</v>
      </c>
      <c r="AU142">
        <f>1-AS142/AT142</f>
        <v>0</v>
      </c>
      <c r="AV142">
        <v>0.5</v>
      </c>
      <c r="AW142">
        <f>CV142</f>
        <v>0</v>
      </c>
      <c r="AX142">
        <f>K142</f>
        <v>0</v>
      </c>
      <c r="AY142">
        <f>AU142*AV142*AW142</f>
        <v>0</v>
      </c>
      <c r="AZ142">
        <f>(AX142-AP142)/AW142</f>
        <v>0</v>
      </c>
      <c r="BA142">
        <f>(AN142-AT142)/AT142</f>
        <v>0</v>
      </c>
      <c r="BB142">
        <f>AM142/(AO142+AM142/AT142)</f>
        <v>0</v>
      </c>
      <c r="BC142" t="s">
        <v>420</v>
      </c>
      <c r="BD142">
        <v>0</v>
      </c>
      <c r="BE142">
        <f>IF(BD142&lt;&gt;0, BD142, BB142)</f>
        <v>0</v>
      </c>
      <c r="BF142">
        <f>1-BE142/AT142</f>
        <v>0</v>
      </c>
      <c r="BG142">
        <f>(AT142-AS142)/(AT142-BE142)</f>
        <v>0</v>
      </c>
      <c r="BH142">
        <f>(AN142-AT142)/(AN142-BE142)</f>
        <v>0</v>
      </c>
      <c r="BI142">
        <f>(AT142-AS142)/(AT142-AM142)</f>
        <v>0</v>
      </c>
      <c r="BJ142">
        <f>(AN142-AT142)/(AN142-AM142)</f>
        <v>0</v>
      </c>
      <c r="BK142">
        <f>(BG142*BE142/AS142)</f>
        <v>0</v>
      </c>
      <c r="BL142">
        <f>(1-BK142)</f>
        <v>0</v>
      </c>
      <c r="CU142">
        <f>$B$13*DS142+$C$13*DT142+$F$13*EE142*(1-EH142)</f>
        <v>0</v>
      </c>
      <c r="CV142">
        <f>CU142*CW142</f>
        <v>0</v>
      </c>
      <c r="CW142">
        <f>($B$13*$D$11+$C$13*$D$11+$F$13*((ER142+EJ142)/MAX(ER142+EJ142+ES142, 0.1)*$I$11+ES142/MAX(ER142+EJ142+ES142, 0.1)*$J$11))/($B$13+$C$13+$F$13)</f>
        <v>0</v>
      </c>
      <c r="CX142">
        <f>($B$13*$K$11+$C$13*$K$11+$F$13*((ER142+EJ142)/MAX(ER142+EJ142+ES142, 0.1)*$P$11+ES142/MAX(ER142+EJ142+ES142, 0.1)*$Q$11))/($B$13+$C$13+$F$13)</f>
        <v>0</v>
      </c>
      <c r="CY142">
        <v>5.18</v>
      </c>
      <c r="CZ142">
        <v>0.5</v>
      </c>
      <c r="DA142" t="s">
        <v>421</v>
      </c>
      <c r="DB142">
        <v>2</v>
      </c>
      <c r="DC142">
        <v>1761010393.333333</v>
      </c>
      <c r="DD142">
        <v>420.5354814814816</v>
      </c>
      <c r="DE142">
        <v>419.952851851852</v>
      </c>
      <c r="DF142">
        <v>23.65941111111111</v>
      </c>
      <c r="DG142">
        <v>24.1522</v>
      </c>
      <c r="DH142">
        <v>420.8557037037037</v>
      </c>
      <c r="DI142">
        <v>23.46922222222222</v>
      </c>
      <c r="DJ142">
        <v>499.9987037037037</v>
      </c>
      <c r="DK142">
        <v>90.49795185185185</v>
      </c>
      <c r="DL142">
        <v>0.03526997777777777</v>
      </c>
      <c r="DM142">
        <v>30.2875</v>
      </c>
      <c r="DN142">
        <v>29.87598888888889</v>
      </c>
      <c r="DO142">
        <v>999.9000000000001</v>
      </c>
      <c r="DP142">
        <v>0</v>
      </c>
      <c r="DQ142">
        <v>0</v>
      </c>
      <c r="DR142">
        <v>9990.185555555556</v>
      </c>
      <c r="DS142">
        <v>0</v>
      </c>
      <c r="DT142">
        <v>0.242856</v>
      </c>
      <c r="DU142">
        <v>0.5825591111111111</v>
      </c>
      <c r="DV142">
        <v>430.7262222222223</v>
      </c>
      <c r="DW142">
        <v>430.3467777777777</v>
      </c>
      <c r="DX142">
        <v>-0.4927826740740741</v>
      </c>
      <c r="DY142">
        <v>419.952851851852</v>
      </c>
      <c r="DZ142">
        <v>24.1522</v>
      </c>
      <c r="EA142">
        <v>2.14112962962963</v>
      </c>
      <c r="EB142">
        <v>2.185723703703704</v>
      </c>
      <c r="EC142">
        <v>18.52775185185185</v>
      </c>
      <c r="ED142">
        <v>18.85787037037037</v>
      </c>
      <c r="EE142">
        <v>0.005000780000000001</v>
      </c>
      <c r="EF142">
        <v>0</v>
      </c>
      <c r="EG142">
        <v>0</v>
      </c>
      <c r="EH142">
        <v>0</v>
      </c>
      <c r="EI142">
        <v>797.1814814814816</v>
      </c>
      <c r="EJ142">
        <v>0.005000780000000001</v>
      </c>
      <c r="EK142">
        <v>-10.74444444444445</v>
      </c>
      <c r="EL142">
        <v>-0.2259259259259259</v>
      </c>
      <c r="EM142">
        <v>36.02059259259259</v>
      </c>
      <c r="EN142">
        <v>40.76362962962963</v>
      </c>
      <c r="EO142">
        <v>38.47659259259259</v>
      </c>
      <c r="EP142">
        <v>41.86551851851851</v>
      </c>
      <c r="EQ142">
        <v>39.17799999999999</v>
      </c>
      <c r="ER142">
        <v>0</v>
      </c>
      <c r="ES142">
        <v>0</v>
      </c>
      <c r="ET142">
        <v>0</v>
      </c>
      <c r="EU142">
        <v>1761010400.5</v>
      </c>
      <c r="EV142">
        <v>0</v>
      </c>
      <c r="EW142">
        <v>795.8846153846155</v>
      </c>
      <c r="EX142">
        <v>-81.01880347960898</v>
      </c>
      <c r="EY142">
        <v>13.15897460361773</v>
      </c>
      <c r="EZ142">
        <v>-9.450000000000001</v>
      </c>
      <c r="FA142">
        <v>15</v>
      </c>
      <c r="FB142">
        <v>1761010283.5</v>
      </c>
      <c r="FC142" t="s">
        <v>677</v>
      </c>
      <c r="FD142">
        <v>1761010278.5</v>
      </c>
      <c r="FE142">
        <v>1761010283.5</v>
      </c>
      <c r="FF142">
        <v>5</v>
      </c>
      <c r="FG142">
        <v>-0.135</v>
      </c>
      <c r="FH142">
        <v>-0.002</v>
      </c>
      <c r="FI142">
        <v>-0.323</v>
      </c>
      <c r="FJ142">
        <v>0.203</v>
      </c>
      <c r="FK142">
        <v>419</v>
      </c>
      <c r="FL142">
        <v>24</v>
      </c>
      <c r="FM142">
        <v>0.75</v>
      </c>
      <c r="FN142">
        <v>0.12</v>
      </c>
      <c r="FO142">
        <v>0.7294929512195122</v>
      </c>
      <c r="FP142">
        <v>-2.579738529616724</v>
      </c>
      <c r="FQ142">
        <v>0.2659823958278801</v>
      </c>
      <c r="FR142">
        <v>0</v>
      </c>
      <c r="FS142">
        <v>801.4264705882354</v>
      </c>
      <c r="FT142">
        <v>-83.66539349748409</v>
      </c>
      <c r="FU142">
        <v>10.70017341320524</v>
      </c>
      <c r="FV142">
        <v>0</v>
      </c>
      <c r="FW142">
        <v>-0.6189712363414634</v>
      </c>
      <c r="FX142">
        <v>3.323036926411148</v>
      </c>
      <c r="FY142">
        <v>0.3430239708665692</v>
      </c>
      <c r="FZ142">
        <v>0</v>
      </c>
      <c r="GA142">
        <v>0</v>
      </c>
      <c r="GB142">
        <v>3</v>
      </c>
      <c r="GC142" t="s">
        <v>423</v>
      </c>
      <c r="GD142">
        <v>3.10959</v>
      </c>
      <c r="GE142">
        <v>2.72674</v>
      </c>
      <c r="GF142">
        <v>0.08834450000000001</v>
      </c>
      <c r="GG142">
        <v>0.0882691</v>
      </c>
      <c r="GH142">
        <v>0.108192</v>
      </c>
      <c r="GI142">
        <v>0.108975</v>
      </c>
      <c r="GJ142">
        <v>23924.8</v>
      </c>
      <c r="GK142">
        <v>21723.9</v>
      </c>
      <c r="GL142">
        <v>26801.7</v>
      </c>
      <c r="GM142">
        <v>24034.7</v>
      </c>
      <c r="GN142">
        <v>38191</v>
      </c>
      <c r="GO142">
        <v>31604.1</v>
      </c>
      <c r="GP142">
        <v>46779.6</v>
      </c>
      <c r="GQ142">
        <v>38011.5</v>
      </c>
      <c r="GR142">
        <v>1.8892</v>
      </c>
      <c r="GS142">
        <v>1.8639</v>
      </c>
      <c r="GT142">
        <v>0.121593</v>
      </c>
      <c r="GU142">
        <v>0</v>
      </c>
      <c r="GV142">
        <v>28.0625</v>
      </c>
      <c r="GW142">
        <v>999.9</v>
      </c>
      <c r="GX142">
        <v>58.8</v>
      </c>
      <c r="GY142">
        <v>30.4</v>
      </c>
      <c r="GZ142">
        <v>28.3239</v>
      </c>
      <c r="HA142">
        <v>61.49</v>
      </c>
      <c r="HB142">
        <v>21.262</v>
      </c>
      <c r="HC142">
        <v>1</v>
      </c>
      <c r="HD142">
        <v>0.0512805</v>
      </c>
      <c r="HE142">
        <v>-4.07361</v>
      </c>
      <c r="HF142">
        <v>20.2883</v>
      </c>
      <c r="HG142">
        <v>5.22058</v>
      </c>
      <c r="HH142">
        <v>11.98</v>
      </c>
      <c r="HI142">
        <v>4.96535</v>
      </c>
      <c r="HJ142">
        <v>3.2756</v>
      </c>
      <c r="HK142">
        <v>9999</v>
      </c>
      <c r="HL142">
        <v>9999</v>
      </c>
      <c r="HM142">
        <v>9999</v>
      </c>
      <c r="HN142">
        <v>999.9</v>
      </c>
      <c r="HO142">
        <v>1.86371</v>
      </c>
      <c r="HP142">
        <v>1.85975</v>
      </c>
      <c r="HQ142">
        <v>1.85805</v>
      </c>
      <c r="HR142">
        <v>1.85944</v>
      </c>
      <c r="HS142">
        <v>1.85959</v>
      </c>
      <c r="HT142">
        <v>1.85806</v>
      </c>
      <c r="HU142">
        <v>1.85715</v>
      </c>
      <c r="HV142">
        <v>1.85211</v>
      </c>
      <c r="HW142">
        <v>0</v>
      </c>
      <c r="HX142">
        <v>0</v>
      </c>
      <c r="HY142">
        <v>0</v>
      </c>
      <c r="HZ142">
        <v>0</v>
      </c>
      <c r="IA142" t="s">
        <v>424</v>
      </c>
      <c r="IB142" t="s">
        <v>425</v>
      </c>
      <c r="IC142" t="s">
        <v>426</v>
      </c>
      <c r="ID142" t="s">
        <v>426</v>
      </c>
      <c r="IE142" t="s">
        <v>426</v>
      </c>
      <c r="IF142" t="s">
        <v>426</v>
      </c>
      <c r="IG142">
        <v>0</v>
      </c>
      <c r="IH142">
        <v>100</v>
      </c>
      <c r="II142">
        <v>100</v>
      </c>
      <c r="IJ142">
        <v>-0.32</v>
      </c>
      <c r="IK142">
        <v>0.196</v>
      </c>
      <c r="IL142">
        <v>-1.108384760006345</v>
      </c>
      <c r="IM142">
        <v>0.001328113201692861</v>
      </c>
      <c r="IN142">
        <v>1.538283238170363E-06</v>
      </c>
      <c r="IO142">
        <v>-5.795655626708063E-10</v>
      </c>
      <c r="IP142">
        <v>-0.06095124045971822</v>
      </c>
      <c r="IQ142">
        <v>-0.004593102289677449</v>
      </c>
      <c r="IR142">
        <v>0.0008253994458280543</v>
      </c>
      <c r="IS142">
        <v>-7.403632370499484E-06</v>
      </c>
      <c r="IT142">
        <v>2</v>
      </c>
      <c r="IU142">
        <v>1985</v>
      </c>
      <c r="IV142">
        <v>1</v>
      </c>
      <c r="IW142">
        <v>27</v>
      </c>
      <c r="IX142">
        <v>2</v>
      </c>
      <c r="IY142">
        <v>2</v>
      </c>
      <c r="IZ142">
        <v>1.13159</v>
      </c>
      <c r="JA142">
        <v>2.59277</v>
      </c>
      <c r="JB142">
        <v>1.49658</v>
      </c>
      <c r="JC142">
        <v>2.34619</v>
      </c>
      <c r="JD142">
        <v>1.54907</v>
      </c>
      <c r="JE142">
        <v>2.46704</v>
      </c>
      <c r="JF142">
        <v>33.0206</v>
      </c>
      <c r="JG142">
        <v>15.6993</v>
      </c>
      <c r="JH142">
        <v>18</v>
      </c>
      <c r="JI142">
        <v>482.823</v>
      </c>
      <c r="JJ142">
        <v>495.885</v>
      </c>
      <c r="JK142">
        <v>34.588</v>
      </c>
      <c r="JL142">
        <v>27.8759</v>
      </c>
      <c r="JM142">
        <v>29.9986</v>
      </c>
      <c r="JN142">
        <v>28.1802</v>
      </c>
      <c r="JO142">
        <v>28.1861</v>
      </c>
      <c r="JP142">
        <v>22.7443</v>
      </c>
      <c r="JQ142">
        <v>20.7679</v>
      </c>
      <c r="JR142">
        <v>64.7722</v>
      </c>
      <c r="JS142">
        <v>34.5304</v>
      </c>
      <c r="JT142">
        <v>420</v>
      </c>
      <c r="JU142">
        <v>24.0106</v>
      </c>
      <c r="JV142">
        <v>102.297</v>
      </c>
      <c r="JW142">
        <v>91.6827</v>
      </c>
    </row>
    <row r="143" spans="1:283">
      <c r="A143">
        <v>125</v>
      </c>
      <c r="B143">
        <v>1761010403.5</v>
      </c>
      <c r="C143">
        <v>737.5</v>
      </c>
      <c r="D143" t="s">
        <v>684</v>
      </c>
      <c r="E143" t="s">
        <v>685</v>
      </c>
      <c r="F143">
        <v>5</v>
      </c>
      <c r="G143" t="s">
        <v>676</v>
      </c>
      <c r="H143">
        <v>1761010395.326923</v>
      </c>
      <c r="I143">
        <f>(J143)/1000</f>
        <v>0</v>
      </c>
      <c r="J143">
        <f>1000*DJ143*AH143*(DF143-DG143)/(100*CY143*(1000-AH143*DF143))</f>
        <v>0</v>
      </c>
      <c r="K143">
        <f>DJ143*AH143*(DE143-DD143*(1000-AH143*DG143)/(1000-AH143*DF143))/(100*CY143)</f>
        <v>0</v>
      </c>
      <c r="L143">
        <f>DD143 - IF(AH143&gt;1, K143*CY143*100.0/(AJ143), 0)</f>
        <v>0</v>
      </c>
      <c r="M143">
        <f>((S143-I143/2)*L143-K143)/(S143+I143/2)</f>
        <v>0</v>
      </c>
      <c r="N143">
        <f>M143*(DK143+DL143)/1000.0</f>
        <v>0</v>
      </c>
      <c r="O143">
        <f>(DD143 - IF(AH143&gt;1, K143*CY143*100.0/(AJ143), 0))*(DK143+DL143)/1000.0</f>
        <v>0</v>
      </c>
      <c r="P143">
        <f>2.0/((1/R143-1/Q143)+SIGN(R143)*SQRT((1/R143-1/Q143)*(1/R143-1/Q143) + 4*CZ143/((CZ143+1)*(CZ143+1))*(2*1/R143*1/Q143-1/Q143*1/Q143)))</f>
        <v>0</v>
      </c>
      <c r="Q143">
        <f>IF(LEFT(DA143,1)&lt;&gt;"0",IF(LEFT(DA143,1)="1",3.0,DB143),$D$5+$E$5*(DR143*DK143/($K$5*1000))+$F$5*(DR143*DK143/($K$5*1000))*MAX(MIN(CY143,$J$5),$I$5)*MAX(MIN(CY143,$J$5),$I$5)+$G$5*MAX(MIN(CY143,$J$5),$I$5)*(DR143*DK143/($K$5*1000))+$H$5*(DR143*DK143/($K$5*1000))*(DR143*DK143/($K$5*1000)))</f>
        <v>0</v>
      </c>
      <c r="R143">
        <f>I143*(1000-(1000*0.61365*exp(17.502*V143/(240.97+V143))/(DK143+DL143)+DF143)/2)/(1000*0.61365*exp(17.502*V143/(240.97+V143))/(DK143+DL143)-DF143)</f>
        <v>0</v>
      </c>
      <c r="S143">
        <f>1/((CZ143+1)/(P143/1.6)+1/(Q143/1.37)) + CZ143/((CZ143+1)/(P143/1.6) + CZ143/(Q143/1.37))</f>
        <v>0</v>
      </c>
      <c r="T143">
        <f>(CU143*CX143)</f>
        <v>0</v>
      </c>
      <c r="U143">
        <f>(DM143+(T143+2*0.95*5.67E-8*(((DM143+$B$9)+273)^4-(DM143+273)^4)-44100*I143)/(1.84*29.3*Q143+8*0.95*5.67E-8*(DM143+273)^3))</f>
        <v>0</v>
      </c>
      <c r="V143">
        <f>($C$9*DN143+$D$9*DO143+$E$9*U143)</f>
        <v>0</v>
      </c>
      <c r="W143">
        <f>0.61365*exp(17.502*V143/(240.97+V143))</f>
        <v>0</v>
      </c>
      <c r="X143">
        <f>(Y143/Z143*100)</f>
        <v>0</v>
      </c>
      <c r="Y143">
        <f>DF143*(DK143+DL143)/1000</f>
        <v>0</v>
      </c>
      <c r="Z143">
        <f>0.61365*exp(17.502*DM143/(240.97+DM143))</f>
        <v>0</v>
      </c>
      <c r="AA143">
        <f>(W143-DF143*(DK143+DL143)/1000)</f>
        <v>0</v>
      </c>
      <c r="AB143">
        <f>(-I143*44100)</f>
        <v>0</v>
      </c>
      <c r="AC143">
        <f>2*29.3*Q143*0.92*(DM143-V143)</f>
        <v>0</v>
      </c>
      <c r="AD143">
        <f>2*0.95*5.67E-8*(((DM143+$B$9)+273)^4-(V143+273)^4)</f>
        <v>0</v>
      </c>
      <c r="AE143">
        <f>T143+AD143+AB143+AC143</f>
        <v>0</v>
      </c>
      <c r="AF143">
        <v>0</v>
      </c>
      <c r="AG143">
        <v>0</v>
      </c>
      <c r="AH143">
        <f>IF(AF143*$H$15&gt;=AJ143,1.0,(AJ143/(AJ143-AF143*$H$15)))</f>
        <v>0</v>
      </c>
      <c r="AI143">
        <f>(AH143-1)*100</f>
        <v>0</v>
      </c>
      <c r="AJ143">
        <f>MAX(0,($B$15+$C$15*DR143)/(1+$D$15*DR143)*DK143/(DM143+273)*$E$15)</f>
        <v>0</v>
      </c>
      <c r="AK143" t="s">
        <v>420</v>
      </c>
      <c r="AL143" t="s">
        <v>420</v>
      </c>
      <c r="AM143">
        <v>0</v>
      </c>
      <c r="AN143">
        <v>0</v>
      </c>
      <c r="AO143">
        <f>1-AM143/AN143</f>
        <v>0</v>
      </c>
      <c r="AP143">
        <v>0</v>
      </c>
      <c r="AQ143" t="s">
        <v>420</v>
      </c>
      <c r="AR143" t="s">
        <v>420</v>
      </c>
      <c r="AS143">
        <v>0</v>
      </c>
      <c r="AT143">
        <v>0</v>
      </c>
      <c r="AU143">
        <f>1-AS143/AT143</f>
        <v>0</v>
      </c>
      <c r="AV143">
        <v>0.5</v>
      </c>
      <c r="AW143">
        <f>CV143</f>
        <v>0</v>
      </c>
      <c r="AX143">
        <f>K143</f>
        <v>0</v>
      </c>
      <c r="AY143">
        <f>AU143*AV143*AW143</f>
        <v>0</v>
      </c>
      <c r="AZ143">
        <f>(AX143-AP143)/AW143</f>
        <v>0</v>
      </c>
      <c r="BA143">
        <f>(AN143-AT143)/AT143</f>
        <v>0</v>
      </c>
      <c r="BB143">
        <f>AM143/(AO143+AM143/AT143)</f>
        <v>0</v>
      </c>
      <c r="BC143" t="s">
        <v>420</v>
      </c>
      <c r="BD143">
        <v>0</v>
      </c>
      <c r="BE143">
        <f>IF(BD143&lt;&gt;0, BD143, BB143)</f>
        <v>0</v>
      </c>
      <c r="BF143">
        <f>1-BE143/AT143</f>
        <v>0</v>
      </c>
      <c r="BG143">
        <f>(AT143-AS143)/(AT143-BE143)</f>
        <v>0</v>
      </c>
      <c r="BH143">
        <f>(AN143-AT143)/(AN143-BE143)</f>
        <v>0</v>
      </c>
      <c r="BI143">
        <f>(AT143-AS143)/(AT143-AM143)</f>
        <v>0</v>
      </c>
      <c r="BJ143">
        <f>(AN143-AT143)/(AN143-AM143)</f>
        <v>0</v>
      </c>
      <c r="BK143">
        <f>(BG143*BE143/AS143)</f>
        <v>0</v>
      </c>
      <c r="BL143">
        <f>(1-BK143)</f>
        <v>0</v>
      </c>
      <c r="CU143">
        <f>$B$13*DS143+$C$13*DT143+$F$13*EE143*(1-EH143)</f>
        <v>0</v>
      </c>
      <c r="CV143">
        <f>CU143*CW143</f>
        <v>0</v>
      </c>
      <c r="CW143">
        <f>($B$13*$D$11+$C$13*$D$11+$F$13*((ER143+EJ143)/MAX(ER143+EJ143+ES143, 0.1)*$I$11+ES143/MAX(ER143+EJ143+ES143, 0.1)*$J$11))/($B$13+$C$13+$F$13)</f>
        <v>0</v>
      </c>
      <c r="CX143">
        <f>($B$13*$K$11+$C$13*$K$11+$F$13*((ER143+EJ143)/MAX(ER143+EJ143+ES143, 0.1)*$P$11+ES143/MAX(ER143+EJ143+ES143, 0.1)*$Q$11))/($B$13+$C$13+$F$13)</f>
        <v>0</v>
      </c>
      <c r="CY143">
        <v>5.18</v>
      </c>
      <c r="CZ143">
        <v>0.5</v>
      </c>
      <c r="DA143" t="s">
        <v>421</v>
      </c>
      <c r="DB143">
        <v>2</v>
      </c>
      <c r="DC143">
        <v>1761010395.326923</v>
      </c>
      <c r="DD143">
        <v>420.5333461538461</v>
      </c>
      <c r="DE143">
        <v>419.9973076923077</v>
      </c>
      <c r="DF143">
        <v>23.75311923076923</v>
      </c>
      <c r="DG143">
        <v>24.11416153846153</v>
      </c>
      <c r="DH143">
        <v>420.8535769230769</v>
      </c>
      <c r="DI143">
        <v>23.56092307692307</v>
      </c>
      <c r="DJ143">
        <v>499.9680769230769</v>
      </c>
      <c r="DK143">
        <v>90.49802692307694</v>
      </c>
      <c r="DL143">
        <v>0.03525676538461538</v>
      </c>
      <c r="DM143">
        <v>30.33088846153846</v>
      </c>
      <c r="DN143">
        <v>29.9188076923077</v>
      </c>
      <c r="DO143">
        <v>999.9000000000001</v>
      </c>
      <c r="DP143">
        <v>0</v>
      </c>
      <c r="DQ143">
        <v>0</v>
      </c>
      <c r="DR143">
        <v>9989.086538461539</v>
      </c>
      <c r="DS143">
        <v>0</v>
      </c>
      <c r="DT143">
        <v>0.242856</v>
      </c>
      <c r="DU143">
        <v>0.5360401153846154</v>
      </c>
      <c r="DV143">
        <v>430.7653461538461</v>
      </c>
      <c r="DW143">
        <v>430.3755</v>
      </c>
      <c r="DX143">
        <v>-0.3610342923076923</v>
      </c>
      <c r="DY143">
        <v>419.9973076923077</v>
      </c>
      <c r="DZ143">
        <v>24.11416153846153</v>
      </c>
      <c r="EA143">
        <v>2.149611923076923</v>
      </c>
      <c r="EB143">
        <v>2.182283461538462</v>
      </c>
      <c r="EC143">
        <v>18.59122307692308</v>
      </c>
      <c r="ED143">
        <v>18.8325</v>
      </c>
      <c r="EE143">
        <v>0.005000780000000001</v>
      </c>
      <c r="EF143">
        <v>0</v>
      </c>
      <c r="EG143">
        <v>0</v>
      </c>
      <c r="EH143">
        <v>0</v>
      </c>
      <c r="EI143">
        <v>793.7038461538463</v>
      </c>
      <c r="EJ143">
        <v>0.005000780000000001</v>
      </c>
      <c r="EK143">
        <v>-9.219230769230769</v>
      </c>
      <c r="EL143">
        <v>0.05000000000000003</v>
      </c>
      <c r="EM143">
        <v>36.03580769230769</v>
      </c>
      <c r="EN143">
        <v>40.77615384615384</v>
      </c>
      <c r="EO143">
        <v>38.57903846153846</v>
      </c>
      <c r="EP143">
        <v>41.89642307692307</v>
      </c>
      <c r="EQ143">
        <v>39.21134615384615</v>
      </c>
      <c r="ER143">
        <v>0</v>
      </c>
      <c r="ES143">
        <v>0</v>
      </c>
      <c r="ET143">
        <v>0</v>
      </c>
      <c r="EU143">
        <v>1761010402.3</v>
      </c>
      <c r="EV143">
        <v>0</v>
      </c>
      <c r="EW143">
        <v>792.6160000000001</v>
      </c>
      <c r="EX143">
        <v>-60.84615391170622</v>
      </c>
      <c r="EY143">
        <v>-6.769230737958925</v>
      </c>
      <c r="EZ143">
        <v>-8.399999999999999</v>
      </c>
      <c r="FA143">
        <v>15</v>
      </c>
      <c r="FB143">
        <v>1761010283.5</v>
      </c>
      <c r="FC143" t="s">
        <v>677</v>
      </c>
      <c r="FD143">
        <v>1761010278.5</v>
      </c>
      <c r="FE143">
        <v>1761010283.5</v>
      </c>
      <c r="FF143">
        <v>5</v>
      </c>
      <c r="FG143">
        <v>-0.135</v>
      </c>
      <c r="FH143">
        <v>-0.002</v>
      </c>
      <c r="FI143">
        <v>-0.323</v>
      </c>
      <c r="FJ143">
        <v>0.203</v>
      </c>
      <c r="FK143">
        <v>419</v>
      </c>
      <c r="FL143">
        <v>24</v>
      </c>
      <c r="FM143">
        <v>0.75</v>
      </c>
      <c r="FN143">
        <v>0.12</v>
      </c>
      <c r="FO143">
        <v>0.622982025</v>
      </c>
      <c r="FP143">
        <v>-1.830496333958726</v>
      </c>
      <c r="FQ143">
        <v>0.1912267078052236</v>
      </c>
      <c r="FR143">
        <v>0</v>
      </c>
      <c r="FS143">
        <v>798.2705882352942</v>
      </c>
      <c r="FT143">
        <v>-88.96256697365075</v>
      </c>
      <c r="FU143">
        <v>11.03335929357138</v>
      </c>
      <c r="FV143">
        <v>0</v>
      </c>
      <c r="FW143">
        <v>-0.48066200475</v>
      </c>
      <c r="FX143">
        <v>3.965322615196998</v>
      </c>
      <c r="FY143">
        <v>0.38527207905203</v>
      </c>
      <c r="FZ143">
        <v>0</v>
      </c>
      <c r="GA143">
        <v>0</v>
      </c>
      <c r="GB143">
        <v>3</v>
      </c>
      <c r="GC143" t="s">
        <v>423</v>
      </c>
      <c r="GD143">
        <v>3.10964</v>
      </c>
      <c r="GE143">
        <v>2.72676</v>
      </c>
      <c r="GF143">
        <v>0.0883487</v>
      </c>
      <c r="GG143">
        <v>0.0882541</v>
      </c>
      <c r="GH143">
        <v>0.108124</v>
      </c>
      <c r="GI143">
        <v>0.10881</v>
      </c>
      <c r="GJ143">
        <v>23924.8</v>
      </c>
      <c r="GK143">
        <v>21724.3</v>
      </c>
      <c r="GL143">
        <v>26801.9</v>
      </c>
      <c r="GM143">
        <v>24034.8</v>
      </c>
      <c r="GN143">
        <v>38194.2</v>
      </c>
      <c r="GO143">
        <v>31610.2</v>
      </c>
      <c r="GP143">
        <v>46779.8</v>
      </c>
      <c r="GQ143">
        <v>38011.7</v>
      </c>
      <c r="GR143">
        <v>1.88955</v>
      </c>
      <c r="GS143">
        <v>1.86395</v>
      </c>
      <c r="GT143">
        <v>0.123657</v>
      </c>
      <c r="GU143">
        <v>0</v>
      </c>
      <c r="GV143">
        <v>28.0707</v>
      </c>
      <c r="GW143">
        <v>999.9</v>
      </c>
      <c r="GX143">
        <v>58.8</v>
      </c>
      <c r="GY143">
        <v>30.4</v>
      </c>
      <c r="GZ143">
        <v>28.3245</v>
      </c>
      <c r="HA143">
        <v>61.71</v>
      </c>
      <c r="HB143">
        <v>21.3862</v>
      </c>
      <c r="HC143">
        <v>1</v>
      </c>
      <c r="HD143">
        <v>0.0508587</v>
      </c>
      <c r="HE143">
        <v>-4.00727</v>
      </c>
      <c r="HF143">
        <v>20.2896</v>
      </c>
      <c r="HG143">
        <v>5.21894</v>
      </c>
      <c r="HH143">
        <v>11.98</v>
      </c>
      <c r="HI143">
        <v>4.965</v>
      </c>
      <c r="HJ143">
        <v>3.27523</v>
      </c>
      <c r="HK143">
        <v>9999</v>
      </c>
      <c r="HL143">
        <v>9999</v>
      </c>
      <c r="HM143">
        <v>9999</v>
      </c>
      <c r="HN143">
        <v>999.9</v>
      </c>
      <c r="HO143">
        <v>1.86371</v>
      </c>
      <c r="HP143">
        <v>1.85975</v>
      </c>
      <c r="HQ143">
        <v>1.85806</v>
      </c>
      <c r="HR143">
        <v>1.85944</v>
      </c>
      <c r="HS143">
        <v>1.85959</v>
      </c>
      <c r="HT143">
        <v>1.85806</v>
      </c>
      <c r="HU143">
        <v>1.85715</v>
      </c>
      <c r="HV143">
        <v>1.85211</v>
      </c>
      <c r="HW143">
        <v>0</v>
      </c>
      <c r="HX143">
        <v>0</v>
      </c>
      <c r="HY143">
        <v>0</v>
      </c>
      <c r="HZ143">
        <v>0</v>
      </c>
      <c r="IA143" t="s">
        <v>424</v>
      </c>
      <c r="IB143" t="s">
        <v>425</v>
      </c>
      <c r="IC143" t="s">
        <v>426</v>
      </c>
      <c r="ID143" t="s">
        <v>426</v>
      </c>
      <c r="IE143" t="s">
        <v>426</v>
      </c>
      <c r="IF143" t="s">
        <v>426</v>
      </c>
      <c r="IG143">
        <v>0</v>
      </c>
      <c r="IH143">
        <v>100</v>
      </c>
      <c r="II143">
        <v>100</v>
      </c>
      <c r="IJ143">
        <v>-0.32</v>
      </c>
      <c r="IK143">
        <v>0.1954</v>
      </c>
      <c r="IL143">
        <v>-1.108384760006345</v>
      </c>
      <c r="IM143">
        <v>0.001328113201692861</v>
      </c>
      <c r="IN143">
        <v>1.538283238170363E-06</v>
      </c>
      <c r="IO143">
        <v>-5.795655626708063E-10</v>
      </c>
      <c r="IP143">
        <v>-0.06095124045971822</v>
      </c>
      <c r="IQ143">
        <v>-0.004593102289677449</v>
      </c>
      <c r="IR143">
        <v>0.0008253994458280543</v>
      </c>
      <c r="IS143">
        <v>-7.403632370499484E-06</v>
      </c>
      <c r="IT143">
        <v>2</v>
      </c>
      <c r="IU143">
        <v>1985</v>
      </c>
      <c r="IV143">
        <v>1</v>
      </c>
      <c r="IW143">
        <v>27</v>
      </c>
      <c r="IX143">
        <v>2.1</v>
      </c>
      <c r="IY143">
        <v>2</v>
      </c>
      <c r="IZ143">
        <v>1.13037</v>
      </c>
      <c r="JA143">
        <v>2.59399</v>
      </c>
      <c r="JB143">
        <v>1.49658</v>
      </c>
      <c r="JC143">
        <v>2.34619</v>
      </c>
      <c r="JD143">
        <v>1.54907</v>
      </c>
      <c r="JE143">
        <v>2.42188</v>
      </c>
      <c r="JF143">
        <v>33.0429</v>
      </c>
      <c r="JG143">
        <v>15.6818</v>
      </c>
      <c r="JH143">
        <v>18</v>
      </c>
      <c r="JI143">
        <v>483.013</v>
      </c>
      <c r="JJ143">
        <v>495.903</v>
      </c>
      <c r="JK143">
        <v>34.5874</v>
      </c>
      <c r="JL143">
        <v>27.8741</v>
      </c>
      <c r="JM143">
        <v>29.9987</v>
      </c>
      <c r="JN143">
        <v>28.1784</v>
      </c>
      <c r="JO143">
        <v>28.1843</v>
      </c>
      <c r="JP143">
        <v>22.7442</v>
      </c>
      <c r="JQ143">
        <v>20.4781</v>
      </c>
      <c r="JR143">
        <v>64.7722</v>
      </c>
      <c r="JS143">
        <v>34.5304</v>
      </c>
      <c r="JT143">
        <v>420</v>
      </c>
      <c r="JU143">
        <v>24.0571</v>
      </c>
      <c r="JV143">
        <v>102.298</v>
      </c>
      <c r="JW143">
        <v>91.68300000000001</v>
      </c>
    </row>
    <row r="144" spans="1:283">
      <c r="A144">
        <v>126</v>
      </c>
      <c r="B144">
        <v>1761010405.5</v>
      </c>
      <c r="C144">
        <v>739.5</v>
      </c>
      <c r="D144" t="s">
        <v>686</v>
      </c>
      <c r="E144" t="s">
        <v>687</v>
      </c>
      <c r="F144">
        <v>5</v>
      </c>
      <c r="G144" t="s">
        <v>676</v>
      </c>
      <c r="H144">
        <v>1761010397.4</v>
      </c>
      <c r="I144">
        <f>(J144)/1000</f>
        <v>0</v>
      </c>
      <c r="J144">
        <f>1000*DJ144*AH144*(DF144-DG144)/(100*CY144*(1000-AH144*DF144))</f>
        <v>0</v>
      </c>
      <c r="K144">
        <f>DJ144*AH144*(DE144-DD144*(1000-AH144*DG144)/(1000-AH144*DF144))/(100*CY144)</f>
        <v>0</v>
      </c>
      <c r="L144">
        <f>DD144 - IF(AH144&gt;1, K144*CY144*100.0/(AJ144), 0)</f>
        <v>0</v>
      </c>
      <c r="M144">
        <f>((S144-I144/2)*L144-K144)/(S144+I144/2)</f>
        <v>0</v>
      </c>
      <c r="N144">
        <f>M144*(DK144+DL144)/1000.0</f>
        <v>0</v>
      </c>
      <c r="O144">
        <f>(DD144 - IF(AH144&gt;1, K144*CY144*100.0/(AJ144), 0))*(DK144+DL144)/1000.0</f>
        <v>0</v>
      </c>
      <c r="P144">
        <f>2.0/((1/R144-1/Q144)+SIGN(R144)*SQRT((1/R144-1/Q144)*(1/R144-1/Q144) + 4*CZ144/((CZ144+1)*(CZ144+1))*(2*1/R144*1/Q144-1/Q144*1/Q144)))</f>
        <v>0</v>
      </c>
      <c r="Q144">
        <f>IF(LEFT(DA144,1)&lt;&gt;"0",IF(LEFT(DA144,1)="1",3.0,DB144),$D$5+$E$5*(DR144*DK144/($K$5*1000))+$F$5*(DR144*DK144/($K$5*1000))*MAX(MIN(CY144,$J$5),$I$5)*MAX(MIN(CY144,$J$5),$I$5)+$G$5*MAX(MIN(CY144,$J$5),$I$5)*(DR144*DK144/($K$5*1000))+$H$5*(DR144*DK144/($K$5*1000))*(DR144*DK144/($K$5*1000)))</f>
        <v>0</v>
      </c>
      <c r="R144">
        <f>I144*(1000-(1000*0.61365*exp(17.502*V144/(240.97+V144))/(DK144+DL144)+DF144)/2)/(1000*0.61365*exp(17.502*V144/(240.97+V144))/(DK144+DL144)-DF144)</f>
        <v>0</v>
      </c>
      <c r="S144">
        <f>1/((CZ144+1)/(P144/1.6)+1/(Q144/1.37)) + CZ144/((CZ144+1)/(P144/1.6) + CZ144/(Q144/1.37))</f>
        <v>0</v>
      </c>
      <c r="T144">
        <f>(CU144*CX144)</f>
        <v>0</v>
      </c>
      <c r="U144">
        <f>(DM144+(T144+2*0.95*5.67E-8*(((DM144+$B$9)+273)^4-(DM144+273)^4)-44100*I144)/(1.84*29.3*Q144+8*0.95*5.67E-8*(DM144+273)^3))</f>
        <v>0</v>
      </c>
      <c r="V144">
        <f>($C$9*DN144+$D$9*DO144+$E$9*U144)</f>
        <v>0</v>
      </c>
      <c r="W144">
        <f>0.61365*exp(17.502*V144/(240.97+V144))</f>
        <v>0</v>
      </c>
      <c r="X144">
        <f>(Y144/Z144*100)</f>
        <v>0</v>
      </c>
      <c r="Y144">
        <f>DF144*(DK144+DL144)/1000</f>
        <v>0</v>
      </c>
      <c r="Z144">
        <f>0.61365*exp(17.502*DM144/(240.97+DM144))</f>
        <v>0</v>
      </c>
      <c r="AA144">
        <f>(W144-DF144*(DK144+DL144)/1000)</f>
        <v>0</v>
      </c>
      <c r="AB144">
        <f>(-I144*44100)</f>
        <v>0</v>
      </c>
      <c r="AC144">
        <f>2*29.3*Q144*0.92*(DM144-V144)</f>
        <v>0</v>
      </c>
      <c r="AD144">
        <f>2*0.95*5.67E-8*(((DM144+$B$9)+273)^4-(V144+273)^4)</f>
        <v>0</v>
      </c>
      <c r="AE144">
        <f>T144+AD144+AB144+AC144</f>
        <v>0</v>
      </c>
      <c r="AF144">
        <v>0</v>
      </c>
      <c r="AG144">
        <v>0</v>
      </c>
      <c r="AH144">
        <f>IF(AF144*$H$15&gt;=AJ144,1.0,(AJ144/(AJ144-AF144*$H$15)))</f>
        <v>0</v>
      </c>
      <c r="AI144">
        <f>(AH144-1)*100</f>
        <v>0</v>
      </c>
      <c r="AJ144">
        <f>MAX(0,($B$15+$C$15*DR144)/(1+$D$15*DR144)*DK144/(DM144+273)*$E$15)</f>
        <v>0</v>
      </c>
      <c r="AK144" t="s">
        <v>420</v>
      </c>
      <c r="AL144" t="s">
        <v>420</v>
      </c>
      <c r="AM144">
        <v>0</v>
      </c>
      <c r="AN144">
        <v>0</v>
      </c>
      <c r="AO144">
        <f>1-AM144/AN144</f>
        <v>0</v>
      </c>
      <c r="AP144">
        <v>0</v>
      </c>
      <c r="AQ144" t="s">
        <v>420</v>
      </c>
      <c r="AR144" t="s">
        <v>420</v>
      </c>
      <c r="AS144">
        <v>0</v>
      </c>
      <c r="AT144">
        <v>0</v>
      </c>
      <c r="AU144">
        <f>1-AS144/AT144</f>
        <v>0</v>
      </c>
      <c r="AV144">
        <v>0.5</v>
      </c>
      <c r="AW144">
        <f>CV144</f>
        <v>0</v>
      </c>
      <c r="AX144">
        <f>K144</f>
        <v>0</v>
      </c>
      <c r="AY144">
        <f>AU144*AV144*AW144</f>
        <v>0</v>
      </c>
      <c r="AZ144">
        <f>(AX144-AP144)/AW144</f>
        <v>0</v>
      </c>
      <c r="BA144">
        <f>(AN144-AT144)/AT144</f>
        <v>0</v>
      </c>
      <c r="BB144">
        <f>AM144/(AO144+AM144/AT144)</f>
        <v>0</v>
      </c>
      <c r="BC144" t="s">
        <v>420</v>
      </c>
      <c r="BD144">
        <v>0</v>
      </c>
      <c r="BE144">
        <f>IF(BD144&lt;&gt;0, BD144, BB144)</f>
        <v>0</v>
      </c>
      <c r="BF144">
        <f>1-BE144/AT144</f>
        <v>0</v>
      </c>
      <c r="BG144">
        <f>(AT144-AS144)/(AT144-BE144)</f>
        <v>0</v>
      </c>
      <c r="BH144">
        <f>(AN144-AT144)/(AN144-BE144)</f>
        <v>0</v>
      </c>
      <c r="BI144">
        <f>(AT144-AS144)/(AT144-AM144)</f>
        <v>0</v>
      </c>
      <c r="BJ144">
        <f>(AN144-AT144)/(AN144-AM144)</f>
        <v>0</v>
      </c>
      <c r="BK144">
        <f>(BG144*BE144/AS144)</f>
        <v>0</v>
      </c>
      <c r="BL144">
        <f>(1-BK144)</f>
        <v>0</v>
      </c>
      <c r="CU144">
        <f>$B$13*DS144+$C$13*DT144+$F$13*EE144*(1-EH144)</f>
        <v>0</v>
      </c>
      <c r="CV144">
        <f>CU144*CW144</f>
        <v>0</v>
      </c>
      <c r="CW144">
        <f>($B$13*$D$11+$C$13*$D$11+$F$13*((ER144+EJ144)/MAX(ER144+EJ144+ES144, 0.1)*$I$11+ES144/MAX(ER144+EJ144+ES144, 0.1)*$J$11))/($B$13+$C$13+$F$13)</f>
        <v>0</v>
      </c>
      <c r="CX144">
        <f>($B$13*$K$11+$C$13*$K$11+$F$13*((ER144+EJ144)/MAX(ER144+EJ144+ES144, 0.1)*$P$11+ES144/MAX(ER144+EJ144+ES144, 0.1)*$Q$11))/($B$13+$C$13+$F$13)</f>
        <v>0</v>
      </c>
      <c r="CY144">
        <v>5.18</v>
      </c>
      <c r="CZ144">
        <v>0.5</v>
      </c>
      <c r="DA144" t="s">
        <v>421</v>
      </c>
      <c r="DB144">
        <v>2</v>
      </c>
      <c r="DC144">
        <v>1761010397.4</v>
      </c>
      <c r="DD144">
        <v>420.54076</v>
      </c>
      <c r="DE144">
        <v>420.02688</v>
      </c>
      <c r="DF144">
        <v>23.821496</v>
      </c>
      <c r="DG144">
        <v>24.05524</v>
      </c>
      <c r="DH144">
        <v>420.86088</v>
      </c>
      <c r="DI144">
        <v>23.62783199999999</v>
      </c>
      <c r="DJ144">
        <v>499.9856</v>
      </c>
      <c r="DK144">
        <v>90.497844</v>
      </c>
      <c r="DL144">
        <v>0.035175164</v>
      </c>
      <c r="DM144">
        <v>30.37492</v>
      </c>
      <c r="DN144">
        <v>29.962588</v>
      </c>
      <c r="DO144">
        <v>999.9</v>
      </c>
      <c r="DP144">
        <v>0</v>
      </c>
      <c r="DQ144">
        <v>0</v>
      </c>
      <c r="DR144">
        <v>9991.974800000002</v>
      </c>
      <c r="DS144">
        <v>0</v>
      </c>
      <c r="DT144">
        <v>0.242856</v>
      </c>
      <c r="DU144">
        <v>0.51383552</v>
      </c>
      <c r="DV144">
        <v>430.80304</v>
      </c>
      <c r="DW144">
        <v>430.37976</v>
      </c>
      <c r="DX144">
        <v>-0.2337346240000001</v>
      </c>
      <c r="DY144">
        <v>420.02688</v>
      </c>
      <c r="DZ144">
        <v>24.05524</v>
      </c>
      <c r="EA144">
        <v>2.1557952</v>
      </c>
      <c r="EB144">
        <v>2.1769468</v>
      </c>
      <c r="EC144">
        <v>18.637348</v>
      </c>
      <c r="ED144">
        <v>18.793208</v>
      </c>
      <c r="EE144">
        <v>0.00500078</v>
      </c>
      <c r="EF144">
        <v>0</v>
      </c>
      <c r="EG144">
        <v>0</v>
      </c>
      <c r="EH144">
        <v>0</v>
      </c>
      <c r="EI144">
        <v>790.8200000000001</v>
      </c>
      <c r="EJ144">
        <v>0.00500078</v>
      </c>
      <c r="EK144">
        <v>-9.443999999999999</v>
      </c>
      <c r="EL144">
        <v>0.068</v>
      </c>
      <c r="EM144">
        <v>36.02224</v>
      </c>
      <c r="EN144">
        <v>40.78464</v>
      </c>
      <c r="EO144">
        <v>38.63464</v>
      </c>
      <c r="EP144">
        <v>41.90479999999999</v>
      </c>
      <c r="EQ144">
        <v>39.24984</v>
      </c>
      <c r="ER144">
        <v>0</v>
      </c>
      <c r="ES144">
        <v>0</v>
      </c>
      <c r="ET144">
        <v>0</v>
      </c>
      <c r="EU144">
        <v>1761010404.1</v>
      </c>
      <c r="EV144">
        <v>0</v>
      </c>
      <c r="EW144">
        <v>790.623076923077</v>
      </c>
      <c r="EX144">
        <v>-55.81538459937759</v>
      </c>
      <c r="EY144">
        <v>-6.560683931145444</v>
      </c>
      <c r="EZ144">
        <v>-8.634615384615385</v>
      </c>
      <c r="FA144">
        <v>15</v>
      </c>
      <c r="FB144">
        <v>1761010283.5</v>
      </c>
      <c r="FC144" t="s">
        <v>677</v>
      </c>
      <c r="FD144">
        <v>1761010278.5</v>
      </c>
      <c r="FE144">
        <v>1761010283.5</v>
      </c>
      <c r="FF144">
        <v>5</v>
      </c>
      <c r="FG144">
        <v>-0.135</v>
      </c>
      <c r="FH144">
        <v>-0.002</v>
      </c>
      <c r="FI144">
        <v>-0.323</v>
      </c>
      <c r="FJ144">
        <v>0.203</v>
      </c>
      <c r="FK144">
        <v>419</v>
      </c>
      <c r="FL144">
        <v>24</v>
      </c>
      <c r="FM144">
        <v>0.75</v>
      </c>
      <c r="FN144">
        <v>0.12</v>
      </c>
      <c r="FO144">
        <v>0.5980090975609756</v>
      </c>
      <c r="FP144">
        <v>-1.3798512543554</v>
      </c>
      <c r="FQ144">
        <v>0.1622372056532829</v>
      </c>
      <c r="FR144">
        <v>0</v>
      </c>
      <c r="FS144">
        <v>795.4823529411765</v>
      </c>
      <c r="FT144">
        <v>-81.54316277006012</v>
      </c>
      <c r="FU144">
        <v>10.32784558674595</v>
      </c>
      <c r="FV144">
        <v>0</v>
      </c>
      <c r="FW144">
        <v>-0.412786346097561</v>
      </c>
      <c r="FX144">
        <v>3.940597595121952</v>
      </c>
      <c r="FY144">
        <v>0.3922288203617421</v>
      </c>
      <c r="FZ144">
        <v>0</v>
      </c>
      <c r="GA144">
        <v>0</v>
      </c>
      <c r="GB144">
        <v>3</v>
      </c>
      <c r="GC144" t="s">
        <v>423</v>
      </c>
      <c r="GD144">
        <v>3.10976</v>
      </c>
      <c r="GE144">
        <v>2.72664</v>
      </c>
      <c r="GF144">
        <v>0.0883506</v>
      </c>
      <c r="GG144">
        <v>0.08825239999999999</v>
      </c>
      <c r="GH144">
        <v>0.10804</v>
      </c>
      <c r="GI144">
        <v>0.108743</v>
      </c>
      <c r="GJ144">
        <v>23924.9</v>
      </c>
      <c r="GK144">
        <v>21724.6</v>
      </c>
      <c r="GL144">
        <v>26802.1</v>
      </c>
      <c r="GM144">
        <v>24035</v>
      </c>
      <c r="GN144">
        <v>38197.9</v>
      </c>
      <c r="GO144">
        <v>31612.6</v>
      </c>
      <c r="GP144">
        <v>46780</v>
      </c>
      <c r="GQ144">
        <v>38011.7</v>
      </c>
      <c r="GR144">
        <v>1.89002</v>
      </c>
      <c r="GS144">
        <v>1.86375</v>
      </c>
      <c r="GT144">
        <v>0.125721</v>
      </c>
      <c r="GU144">
        <v>0</v>
      </c>
      <c r="GV144">
        <v>28.0794</v>
      </c>
      <c r="GW144">
        <v>999.9</v>
      </c>
      <c r="GX144">
        <v>58.8</v>
      </c>
      <c r="GY144">
        <v>30.4</v>
      </c>
      <c r="GZ144">
        <v>28.323</v>
      </c>
      <c r="HA144">
        <v>61.3</v>
      </c>
      <c r="HB144">
        <v>21.4183</v>
      </c>
      <c r="HC144">
        <v>1</v>
      </c>
      <c r="HD144">
        <v>0.0505335</v>
      </c>
      <c r="HE144">
        <v>-2.94304</v>
      </c>
      <c r="HF144">
        <v>20.2859</v>
      </c>
      <c r="HG144">
        <v>5.22073</v>
      </c>
      <c r="HH144">
        <v>11.98</v>
      </c>
      <c r="HI144">
        <v>4.96535</v>
      </c>
      <c r="HJ144">
        <v>3.27553</v>
      </c>
      <c r="HK144">
        <v>9999</v>
      </c>
      <c r="HL144">
        <v>9999</v>
      </c>
      <c r="HM144">
        <v>9999</v>
      </c>
      <c r="HN144">
        <v>999.9</v>
      </c>
      <c r="HO144">
        <v>1.8637</v>
      </c>
      <c r="HP144">
        <v>1.85974</v>
      </c>
      <c r="HQ144">
        <v>1.85806</v>
      </c>
      <c r="HR144">
        <v>1.85944</v>
      </c>
      <c r="HS144">
        <v>1.85959</v>
      </c>
      <c r="HT144">
        <v>1.85806</v>
      </c>
      <c r="HU144">
        <v>1.85715</v>
      </c>
      <c r="HV144">
        <v>1.85211</v>
      </c>
      <c r="HW144">
        <v>0</v>
      </c>
      <c r="HX144">
        <v>0</v>
      </c>
      <c r="HY144">
        <v>0</v>
      </c>
      <c r="HZ144">
        <v>0</v>
      </c>
      <c r="IA144" t="s">
        <v>424</v>
      </c>
      <c r="IB144" t="s">
        <v>425</v>
      </c>
      <c r="IC144" t="s">
        <v>426</v>
      </c>
      <c r="ID144" t="s">
        <v>426</v>
      </c>
      <c r="IE144" t="s">
        <v>426</v>
      </c>
      <c r="IF144" t="s">
        <v>426</v>
      </c>
      <c r="IG144">
        <v>0</v>
      </c>
      <c r="IH144">
        <v>100</v>
      </c>
      <c r="II144">
        <v>100</v>
      </c>
      <c r="IJ144">
        <v>-0.32</v>
      </c>
      <c r="IK144">
        <v>0.1949</v>
      </c>
      <c r="IL144">
        <v>-1.108384760006345</v>
      </c>
      <c r="IM144">
        <v>0.001328113201692861</v>
      </c>
      <c r="IN144">
        <v>1.538283238170363E-06</v>
      </c>
      <c r="IO144">
        <v>-5.795655626708063E-10</v>
      </c>
      <c r="IP144">
        <v>-0.06095124045971822</v>
      </c>
      <c r="IQ144">
        <v>-0.004593102289677449</v>
      </c>
      <c r="IR144">
        <v>0.0008253994458280543</v>
      </c>
      <c r="IS144">
        <v>-7.403632370499484E-06</v>
      </c>
      <c r="IT144">
        <v>2</v>
      </c>
      <c r="IU144">
        <v>1985</v>
      </c>
      <c r="IV144">
        <v>1</v>
      </c>
      <c r="IW144">
        <v>27</v>
      </c>
      <c r="IX144">
        <v>2.1</v>
      </c>
      <c r="IY144">
        <v>2</v>
      </c>
      <c r="IZ144">
        <v>1.13037</v>
      </c>
      <c r="JA144">
        <v>2.59033</v>
      </c>
      <c r="JB144">
        <v>1.49658</v>
      </c>
      <c r="JC144">
        <v>2.34619</v>
      </c>
      <c r="JD144">
        <v>1.54907</v>
      </c>
      <c r="JE144">
        <v>2.41333</v>
      </c>
      <c r="JF144">
        <v>33.0206</v>
      </c>
      <c r="JG144">
        <v>15.6468</v>
      </c>
      <c r="JH144">
        <v>18</v>
      </c>
      <c r="JI144">
        <v>483.274</v>
      </c>
      <c r="JJ144">
        <v>495.759</v>
      </c>
      <c r="JK144">
        <v>34.5844</v>
      </c>
      <c r="JL144">
        <v>27.8725</v>
      </c>
      <c r="JM144">
        <v>29.9989</v>
      </c>
      <c r="JN144">
        <v>28.1766</v>
      </c>
      <c r="JO144">
        <v>28.1828</v>
      </c>
      <c r="JP144">
        <v>22.7427</v>
      </c>
      <c r="JQ144">
        <v>20.1464</v>
      </c>
      <c r="JR144">
        <v>64.7722</v>
      </c>
      <c r="JS144">
        <v>32.7195</v>
      </c>
      <c r="JT144">
        <v>420</v>
      </c>
      <c r="JU144">
        <v>24.1087</v>
      </c>
      <c r="JV144">
        <v>102.298</v>
      </c>
      <c r="JW144">
        <v>91.68340000000001</v>
      </c>
    </row>
    <row r="145" spans="1:283">
      <c r="A145">
        <v>127</v>
      </c>
      <c r="B145">
        <v>1761010407.5</v>
      </c>
      <c r="C145">
        <v>741.5</v>
      </c>
      <c r="D145" t="s">
        <v>688</v>
      </c>
      <c r="E145" t="s">
        <v>689</v>
      </c>
      <c r="F145">
        <v>5</v>
      </c>
      <c r="G145" t="s">
        <v>676</v>
      </c>
      <c r="H145">
        <v>1761010399.5625</v>
      </c>
      <c r="I145">
        <f>(J145)/1000</f>
        <v>0</v>
      </c>
      <c r="J145">
        <f>1000*DJ145*AH145*(DF145-DG145)/(100*CY145*(1000-AH145*DF145))</f>
        <v>0</v>
      </c>
      <c r="K145">
        <f>DJ145*AH145*(DE145-DD145*(1000-AH145*DG145)/(1000-AH145*DF145))/(100*CY145)</f>
        <v>0</v>
      </c>
      <c r="L145">
        <f>DD145 - IF(AH145&gt;1, K145*CY145*100.0/(AJ145), 0)</f>
        <v>0</v>
      </c>
      <c r="M145">
        <f>((S145-I145/2)*L145-K145)/(S145+I145/2)</f>
        <v>0</v>
      </c>
      <c r="N145">
        <f>M145*(DK145+DL145)/1000.0</f>
        <v>0</v>
      </c>
      <c r="O145">
        <f>(DD145 - IF(AH145&gt;1, K145*CY145*100.0/(AJ145), 0))*(DK145+DL145)/1000.0</f>
        <v>0</v>
      </c>
      <c r="P145">
        <f>2.0/((1/R145-1/Q145)+SIGN(R145)*SQRT((1/R145-1/Q145)*(1/R145-1/Q145) + 4*CZ145/((CZ145+1)*(CZ145+1))*(2*1/R145*1/Q145-1/Q145*1/Q145)))</f>
        <v>0</v>
      </c>
      <c r="Q145">
        <f>IF(LEFT(DA145,1)&lt;&gt;"0",IF(LEFT(DA145,1)="1",3.0,DB145),$D$5+$E$5*(DR145*DK145/($K$5*1000))+$F$5*(DR145*DK145/($K$5*1000))*MAX(MIN(CY145,$J$5),$I$5)*MAX(MIN(CY145,$J$5),$I$5)+$G$5*MAX(MIN(CY145,$J$5),$I$5)*(DR145*DK145/($K$5*1000))+$H$5*(DR145*DK145/($K$5*1000))*(DR145*DK145/($K$5*1000)))</f>
        <v>0</v>
      </c>
      <c r="R145">
        <f>I145*(1000-(1000*0.61365*exp(17.502*V145/(240.97+V145))/(DK145+DL145)+DF145)/2)/(1000*0.61365*exp(17.502*V145/(240.97+V145))/(DK145+DL145)-DF145)</f>
        <v>0</v>
      </c>
      <c r="S145">
        <f>1/((CZ145+1)/(P145/1.6)+1/(Q145/1.37)) + CZ145/((CZ145+1)/(P145/1.6) + CZ145/(Q145/1.37))</f>
        <v>0</v>
      </c>
      <c r="T145">
        <f>(CU145*CX145)</f>
        <v>0</v>
      </c>
      <c r="U145">
        <f>(DM145+(T145+2*0.95*5.67E-8*(((DM145+$B$9)+273)^4-(DM145+273)^4)-44100*I145)/(1.84*29.3*Q145+8*0.95*5.67E-8*(DM145+273)^3))</f>
        <v>0</v>
      </c>
      <c r="V145">
        <f>($C$9*DN145+$D$9*DO145+$E$9*U145)</f>
        <v>0</v>
      </c>
      <c r="W145">
        <f>0.61365*exp(17.502*V145/(240.97+V145))</f>
        <v>0</v>
      </c>
      <c r="X145">
        <f>(Y145/Z145*100)</f>
        <v>0</v>
      </c>
      <c r="Y145">
        <f>DF145*(DK145+DL145)/1000</f>
        <v>0</v>
      </c>
      <c r="Z145">
        <f>0.61365*exp(17.502*DM145/(240.97+DM145))</f>
        <v>0</v>
      </c>
      <c r="AA145">
        <f>(W145-DF145*(DK145+DL145)/1000)</f>
        <v>0</v>
      </c>
      <c r="AB145">
        <f>(-I145*44100)</f>
        <v>0</v>
      </c>
      <c r="AC145">
        <f>2*29.3*Q145*0.92*(DM145-V145)</f>
        <v>0</v>
      </c>
      <c r="AD145">
        <f>2*0.95*5.67E-8*(((DM145+$B$9)+273)^4-(V145+273)^4)</f>
        <v>0</v>
      </c>
      <c r="AE145">
        <f>T145+AD145+AB145+AC145</f>
        <v>0</v>
      </c>
      <c r="AF145">
        <v>0</v>
      </c>
      <c r="AG145">
        <v>0</v>
      </c>
      <c r="AH145">
        <f>IF(AF145*$H$15&gt;=AJ145,1.0,(AJ145/(AJ145-AF145*$H$15)))</f>
        <v>0</v>
      </c>
      <c r="AI145">
        <f>(AH145-1)*100</f>
        <v>0</v>
      </c>
      <c r="AJ145">
        <f>MAX(0,($B$15+$C$15*DR145)/(1+$D$15*DR145)*DK145/(DM145+273)*$E$15)</f>
        <v>0</v>
      </c>
      <c r="AK145" t="s">
        <v>420</v>
      </c>
      <c r="AL145" t="s">
        <v>420</v>
      </c>
      <c r="AM145">
        <v>0</v>
      </c>
      <c r="AN145">
        <v>0</v>
      </c>
      <c r="AO145">
        <f>1-AM145/AN145</f>
        <v>0</v>
      </c>
      <c r="AP145">
        <v>0</v>
      </c>
      <c r="AQ145" t="s">
        <v>420</v>
      </c>
      <c r="AR145" t="s">
        <v>420</v>
      </c>
      <c r="AS145">
        <v>0</v>
      </c>
      <c r="AT145">
        <v>0</v>
      </c>
      <c r="AU145">
        <f>1-AS145/AT145</f>
        <v>0</v>
      </c>
      <c r="AV145">
        <v>0.5</v>
      </c>
      <c r="AW145">
        <f>CV145</f>
        <v>0</v>
      </c>
      <c r="AX145">
        <f>K145</f>
        <v>0</v>
      </c>
      <c r="AY145">
        <f>AU145*AV145*AW145</f>
        <v>0</v>
      </c>
      <c r="AZ145">
        <f>(AX145-AP145)/AW145</f>
        <v>0</v>
      </c>
      <c r="BA145">
        <f>(AN145-AT145)/AT145</f>
        <v>0</v>
      </c>
      <c r="BB145">
        <f>AM145/(AO145+AM145/AT145)</f>
        <v>0</v>
      </c>
      <c r="BC145" t="s">
        <v>420</v>
      </c>
      <c r="BD145">
        <v>0</v>
      </c>
      <c r="BE145">
        <f>IF(BD145&lt;&gt;0, BD145, BB145)</f>
        <v>0</v>
      </c>
      <c r="BF145">
        <f>1-BE145/AT145</f>
        <v>0</v>
      </c>
      <c r="BG145">
        <f>(AT145-AS145)/(AT145-BE145)</f>
        <v>0</v>
      </c>
      <c r="BH145">
        <f>(AN145-AT145)/(AN145-BE145)</f>
        <v>0</v>
      </c>
      <c r="BI145">
        <f>(AT145-AS145)/(AT145-AM145)</f>
        <v>0</v>
      </c>
      <c r="BJ145">
        <f>(AN145-AT145)/(AN145-AM145)</f>
        <v>0</v>
      </c>
      <c r="BK145">
        <f>(BG145*BE145/AS145)</f>
        <v>0</v>
      </c>
      <c r="BL145">
        <f>(1-BK145)</f>
        <v>0</v>
      </c>
      <c r="CU145">
        <f>$B$13*DS145+$C$13*DT145+$F$13*EE145*(1-EH145)</f>
        <v>0</v>
      </c>
      <c r="CV145">
        <f>CU145*CW145</f>
        <v>0</v>
      </c>
      <c r="CW145">
        <f>($B$13*$D$11+$C$13*$D$11+$F$13*((ER145+EJ145)/MAX(ER145+EJ145+ES145, 0.1)*$I$11+ES145/MAX(ER145+EJ145+ES145, 0.1)*$J$11))/($B$13+$C$13+$F$13)</f>
        <v>0</v>
      </c>
      <c r="CX145">
        <f>($B$13*$K$11+$C$13*$K$11+$F$13*((ER145+EJ145)/MAX(ER145+EJ145+ES145, 0.1)*$P$11+ES145/MAX(ER145+EJ145+ES145, 0.1)*$Q$11))/($B$13+$C$13+$F$13)</f>
        <v>0</v>
      </c>
      <c r="CY145">
        <v>5.18</v>
      </c>
      <c r="CZ145">
        <v>0.5</v>
      </c>
      <c r="DA145" t="s">
        <v>421</v>
      </c>
      <c r="DB145">
        <v>2</v>
      </c>
      <c r="DC145">
        <v>1761010399.5625</v>
      </c>
      <c r="DD145">
        <v>420.5457916666666</v>
      </c>
      <c r="DE145">
        <v>420.041375</v>
      </c>
      <c r="DF145">
        <v>23.8651</v>
      </c>
      <c r="DG145">
        <v>23.98345</v>
      </c>
      <c r="DH145">
        <v>420.865875</v>
      </c>
      <c r="DI145">
        <v>23.67050416666666</v>
      </c>
      <c r="DJ145">
        <v>500.004375</v>
      </c>
      <c r="DK145">
        <v>90.4977875</v>
      </c>
      <c r="DL145">
        <v>0.03512808333333334</v>
      </c>
      <c r="DM145">
        <v>30.41955</v>
      </c>
      <c r="DN145">
        <v>30.00652083333334</v>
      </c>
      <c r="DO145">
        <v>999.9</v>
      </c>
      <c r="DP145">
        <v>0</v>
      </c>
      <c r="DQ145">
        <v>0</v>
      </c>
      <c r="DR145">
        <v>9994.456250000001</v>
      </c>
      <c r="DS145">
        <v>0</v>
      </c>
      <c r="DT145">
        <v>0.242856</v>
      </c>
      <c r="DU145">
        <v>0.5044085833333333</v>
      </c>
      <c r="DV145">
        <v>430.827375</v>
      </c>
      <c r="DW145">
        <v>430.3629166666666</v>
      </c>
      <c r="DX145">
        <v>-0.1183397666666667</v>
      </c>
      <c r="DY145">
        <v>420.041375</v>
      </c>
      <c r="DZ145">
        <v>23.98345</v>
      </c>
      <c r="EA145">
        <v>2.15974</v>
      </c>
      <c r="EB145">
        <v>2.170449166666666</v>
      </c>
      <c r="EC145">
        <v>18.66669166666667</v>
      </c>
      <c r="ED145">
        <v>18.74540416666667</v>
      </c>
      <c r="EE145">
        <v>0.00500078</v>
      </c>
      <c r="EF145">
        <v>0</v>
      </c>
      <c r="EG145">
        <v>0</v>
      </c>
      <c r="EH145">
        <v>0</v>
      </c>
      <c r="EI145">
        <v>787.7625000000002</v>
      </c>
      <c r="EJ145">
        <v>0.00500078</v>
      </c>
      <c r="EK145">
        <v>-9.441666666666668</v>
      </c>
      <c r="EL145">
        <v>0.03749999999999997</v>
      </c>
      <c r="EM145">
        <v>36.041375</v>
      </c>
      <c r="EN145">
        <v>40.78608333333333</v>
      </c>
      <c r="EO145">
        <v>38.67925</v>
      </c>
      <c r="EP145">
        <v>41.921625</v>
      </c>
      <c r="EQ145">
        <v>39.26545833333333</v>
      </c>
      <c r="ER145">
        <v>0</v>
      </c>
      <c r="ES145">
        <v>0</v>
      </c>
      <c r="ET145">
        <v>0</v>
      </c>
      <c r="EU145">
        <v>1761010406.5</v>
      </c>
      <c r="EV145">
        <v>0</v>
      </c>
      <c r="EW145">
        <v>787.8076923076923</v>
      </c>
      <c r="EX145">
        <v>-48.3692308318042</v>
      </c>
      <c r="EY145">
        <v>2.444444326404965</v>
      </c>
      <c r="EZ145">
        <v>-8.542307692307691</v>
      </c>
      <c r="FA145">
        <v>15</v>
      </c>
      <c r="FB145">
        <v>1761010283.5</v>
      </c>
      <c r="FC145" t="s">
        <v>677</v>
      </c>
      <c r="FD145">
        <v>1761010278.5</v>
      </c>
      <c r="FE145">
        <v>1761010283.5</v>
      </c>
      <c r="FF145">
        <v>5</v>
      </c>
      <c r="FG145">
        <v>-0.135</v>
      </c>
      <c r="FH145">
        <v>-0.002</v>
      </c>
      <c r="FI145">
        <v>-0.323</v>
      </c>
      <c r="FJ145">
        <v>0.203</v>
      </c>
      <c r="FK145">
        <v>419</v>
      </c>
      <c r="FL145">
        <v>24</v>
      </c>
      <c r="FM145">
        <v>0.75</v>
      </c>
      <c r="FN145">
        <v>0.12</v>
      </c>
      <c r="FO145">
        <v>0.54903185</v>
      </c>
      <c r="FP145">
        <v>-0.5583260262664179</v>
      </c>
      <c r="FQ145">
        <v>0.09882626049551557</v>
      </c>
      <c r="FR145">
        <v>0</v>
      </c>
      <c r="FS145">
        <v>792.2176470588236</v>
      </c>
      <c r="FT145">
        <v>-85.54316280540624</v>
      </c>
      <c r="FU145">
        <v>10.37331050987369</v>
      </c>
      <c r="FV145">
        <v>0</v>
      </c>
      <c r="FW145">
        <v>-0.26796909975</v>
      </c>
      <c r="FX145">
        <v>3.581939818649157</v>
      </c>
      <c r="FY145">
        <v>0.3555942657879057</v>
      </c>
      <c r="FZ145">
        <v>0</v>
      </c>
      <c r="GA145">
        <v>0</v>
      </c>
      <c r="GB145">
        <v>3</v>
      </c>
      <c r="GC145" t="s">
        <v>423</v>
      </c>
      <c r="GD145">
        <v>3.10982</v>
      </c>
      <c r="GE145">
        <v>2.72681</v>
      </c>
      <c r="GF145">
        <v>0.0883418</v>
      </c>
      <c r="GG145">
        <v>0.0882438</v>
      </c>
      <c r="GH145">
        <v>0.107965</v>
      </c>
      <c r="GI145">
        <v>0.108761</v>
      </c>
      <c r="GJ145">
        <v>23925.1</v>
      </c>
      <c r="GK145">
        <v>21724.8</v>
      </c>
      <c r="GL145">
        <v>26802</v>
      </c>
      <c r="GM145">
        <v>24035.1</v>
      </c>
      <c r="GN145">
        <v>38201.2</v>
      </c>
      <c r="GO145">
        <v>31611.9</v>
      </c>
      <c r="GP145">
        <v>46779.9</v>
      </c>
      <c r="GQ145">
        <v>38011.6</v>
      </c>
      <c r="GR145">
        <v>1.88965</v>
      </c>
      <c r="GS145">
        <v>1.864</v>
      </c>
      <c r="GT145">
        <v>0.126719</v>
      </c>
      <c r="GU145">
        <v>0</v>
      </c>
      <c r="GV145">
        <v>28.089</v>
      </c>
      <c r="GW145">
        <v>999.9</v>
      </c>
      <c r="GX145">
        <v>58.9</v>
      </c>
      <c r="GY145">
        <v>30.4</v>
      </c>
      <c r="GZ145">
        <v>28.3731</v>
      </c>
      <c r="HA145">
        <v>61.25</v>
      </c>
      <c r="HB145">
        <v>21.1659</v>
      </c>
      <c r="HC145">
        <v>1</v>
      </c>
      <c r="HD145">
        <v>0.0527693</v>
      </c>
      <c r="HE145">
        <v>0.989115</v>
      </c>
      <c r="HF145">
        <v>20.2732</v>
      </c>
      <c r="HG145">
        <v>5.22088</v>
      </c>
      <c r="HH145">
        <v>11.98</v>
      </c>
      <c r="HI145">
        <v>4.96545</v>
      </c>
      <c r="HJ145">
        <v>3.27563</v>
      </c>
      <c r="HK145">
        <v>9999</v>
      </c>
      <c r="HL145">
        <v>9999</v>
      </c>
      <c r="HM145">
        <v>9999</v>
      </c>
      <c r="HN145">
        <v>999.9</v>
      </c>
      <c r="HO145">
        <v>1.8637</v>
      </c>
      <c r="HP145">
        <v>1.85974</v>
      </c>
      <c r="HQ145">
        <v>1.85806</v>
      </c>
      <c r="HR145">
        <v>1.85944</v>
      </c>
      <c r="HS145">
        <v>1.85959</v>
      </c>
      <c r="HT145">
        <v>1.85806</v>
      </c>
      <c r="HU145">
        <v>1.85715</v>
      </c>
      <c r="HV145">
        <v>1.85211</v>
      </c>
      <c r="HW145">
        <v>0</v>
      </c>
      <c r="HX145">
        <v>0</v>
      </c>
      <c r="HY145">
        <v>0</v>
      </c>
      <c r="HZ145">
        <v>0</v>
      </c>
      <c r="IA145" t="s">
        <v>424</v>
      </c>
      <c r="IB145" t="s">
        <v>425</v>
      </c>
      <c r="IC145" t="s">
        <v>426</v>
      </c>
      <c r="ID145" t="s">
        <v>426</v>
      </c>
      <c r="IE145" t="s">
        <v>426</v>
      </c>
      <c r="IF145" t="s">
        <v>426</v>
      </c>
      <c r="IG145">
        <v>0</v>
      </c>
      <c r="IH145">
        <v>100</v>
      </c>
      <c r="II145">
        <v>100</v>
      </c>
      <c r="IJ145">
        <v>-0.32</v>
      </c>
      <c r="IK145">
        <v>0.1943</v>
      </c>
      <c r="IL145">
        <v>-1.108384760006345</v>
      </c>
      <c r="IM145">
        <v>0.001328113201692861</v>
      </c>
      <c r="IN145">
        <v>1.538283238170363E-06</v>
      </c>
      <c r="IO145">
        <v>-5.795655626708063E-10</v>
      </c>
      <c r="IP145">
        <v>-0.06095124045971822</v>
      </c>
      <c r="IQ145">
        <v>-0.004593102289677449</v>
      </c>
      <c r="IR145">
        <v>0.0008253994458280543</v>
      </c>
      <c r="IS145">
        <v>-7.403632370499484E-06</v>
      </c>
      <c r="IT145">
        <v>2</v>
      </c>
      <c r="IU145">
        <v>1985</v>
      </c>
      <c r="IV145">
        <v>1</v>
      </c>
      <c r="IW145">
        <v>27</v>
      </c>
      <c r="IX145">
        <v>2.1</v>
      </c>
      <c r="IY145">
        <v>2.1</v>
      </c>
      <c r="IZ145">
        <v>1.13159</v>
      </c>
      <c r="JA145">
        <v>2.59521</v>
      </c>
      <c r="JB145">
        <v>1.49658</v>
      </c>
      <c r="JC145">
        <v>2.34619</v>
      </c>
      <c r="JD145">
        <v>1.54907</v>
      </c>
      <c r="JE145">
        <v>2.47192</v>
      </c>
      <c r="JF145">
        <v>33.0206</v>
      </c>
      <c r="JG145">
        <v>15.6906</v>
      </c>
      <c r="JH145">
        <v>18</v>
      </c>
      <c r="JI145">
        <v>483.042</v>
      </c>
      <c r="JJ145">
        <v>495.911</v>
      </c>
      <c r="JK145">
        <v>34.3288</v>
      </c>
      <c r="JL145">
        <v>27.8712</v>
      </c>
      <c r="JM145">
        <v>30.0012</v>
      </c>
      <c r="JN145">
        <v>28.1747</v>
      </c>
      <c r="JO145">
        <v>28.1814</v>
      </c>
      <c r="JP145">
        <v>22.7454</v>
      </c>
      <c r="JQ145">
        <v>19.4659</v>
      </c>
      <c r="JR145">
        <v>64.7722</v>
      </c>
      <c r="JS145">
        <v>32.7195</v>
      </c>
      <c r="JT145">
        <v>420</v>
      </c>
      <c r="JU145">
        <v>24.1568</v>
      </c>
      <c r="JV145">
        <v>102.298</v>
      </c>
      <c r="JW145">
        <v>91.6833</v>
      </c>
    </row>
    <row r="146" spans="1:283">
      <c r="A146">
        <v>128</v>
      </c>
      <c r="B146">
        <v>1761010409.5</v>
      </c>
      <c r="C146">
        <v>743.5</v>
      </c>
      <c r="D146" t="s">
        <v>690</v>
      </c>
      <c r="E146" t="s">
        <v>691</v>
      </c>
      <c r="F146">
        <v>5</v>
      </c>
      <c r="G146" t="s">
        <v>676</v>
      </c>
      <c r="H146">
        <v>1761010401.826087</v>
      </c>
      <c r="I146">
        <f>(J146)/1000</f>
        <v>0</v>
      </c>
      <c r="J146">
        <f>1000*DJ146*AH146*(DF146-DG146)/(100*CY146*(1000-AH146*DF146))</f>
        <v>0</v>
      </c>
      <c r="K146">
        <f>DJ146*AH146*(DE146-DD146*(1000-AH146*DG146)/(1000-AH146*DF146))/(100*CY146)</f>
        <v>0</v>
      </c>
      <c r="L146">
        <f>DD146 - IF(AH146&gt;1, K146*CY146*100.0/(AJ146), 0)</f>
        <v>0</v>
      </c>
      <c r="M146">
        <f>((S146-I146/2)*L146-K146)/(S146+I146/2)</f>
        <v>0</v>
      </c>
      <c r="N146">
        <f>M146*(DK146+DL146)/1000.0</f>
        <v>0</v>
      </c>
      <c r="O146">
        <f>(DD146 - IF(AH146&gt;1, K146*CY146*100.0/(AJ146), 0))*(DK146+DL146)/1000.0</f>
        <v>0</v>
      </c>
      <c r="P146">
        <f>2.0/((1/R146-1/Q146)+SIGN(R146)*SQRT((1/R146-1/Q146)*(1/R146-1/Q146) + 4*CZ146/((CZ146+1)*(CZ146+1))*(2*1/R146*1/Q146-1/Q146*1/Q146)))</f>
        <v>0</v>
      </c>
      <c r="Q146">
        <f>IF(LEFT(DA146,1)&lt;&gt;"0",IF(LEFT(DA146,1)="1",3.0,DB146),$D$5+$E$5*(DR146*DK146/($K$5*1000))+$F$5*(DR146*DK146/($K$5*1000))*MAX(MIN(CY146,$J$5),$I$5)*MAX(MIN(CY146,$J$5),$I$5)+$G$5*MAX(MIN(CY146,$J$5),$I$5)*(DR146*DK146/($K$5*1000))+$H$5*(DR146*DK146/($K$5*1000))*(DR146*DK146/($K$5*1000)))</f>
        <v>0</v>
      </c>
      <c r="R146">
        <f>I146*(1000-(1000*0.61365*exp(17.502*V146/(240.97+V146))/(DK146+DL146)+DF146)/2)/(1000*0.61365*exp(17.502*V146/(240.97+V146))/(DK146+DL146)-DF146)</f>
        <v>0</v>
      </c>
      <c r="S146">
        <f>1/((CZ146+1)/(P146/1.6)+1/(Q146/1.37)) + CZ146/((CZ146+1)/(P146/1.6) + CZ146/(Q146/1.37))</f>
        <v>0</v>
      </c>
      <c r="T146">
        <f>(CU146*CX146)</f>
        <v>0</v>
      </c>
      <c r="U146">
        <f>(DM146+(T146+2*0.95*5.67E-8*(((DM146+$B$9)+273)^4-(DM146+273)^4)-44100*I146)/(1.84*29.3*Q146+8*0.95*5.67E-8*(DM146+273)^3))</f>
        <v>0</v>
      </c>
      <c r="V146">
        <f>($C$9*DN146+$D$9*DO146+$E$9*U146)</f>
        <v>0</v>
      </c>
      <c r="W146">
        <f>0.61365*exp(17.502*V146/(240.97+V146))</f>
        <v>0</v>
      </c>
      <c r="X146">
        <f>(Y146/Z146*100)</f>
        <v>0</v>
      </c>
      <c r="Y146">
        <f>DF146*(DK146+DL146)/1000</f>
        <v>0</v>
      </c>
      <c r="Z146">
        <f>0.61365*exp(17.502*DM146/(240.97+DM146))</f>
        <v>0</v>
      </c>
      <c r="AA146">
        <f>(W146-DF146*(DK146+DL146)/1000)</f>
        <v>0</v>
      </c>
      <c r="AB146">
        <f>(-I146*44100)</f>
        <v>0</v>
      </c>
      <c r="AC146">
        <f>2*29.3*Q146*0.92*(DM146-V146)</f>
        <v>0</v>
      </c>
      <c r="AD146">
        <f>2*0.95*5.67E-8*(((DM146+$B$9)+273)^4-(V146+273)^4)</f>
        <v>0</v>
      </c>
      <c r="AE146">
        <f>T146+AD146+AB146+AC146</f>
        <v>0</v>
      </c>
      <c r="AF146">
        <v>0</v>
      </c>
      <c r="AG146">
        <v>0</v>
      </c>
      <c r="AH146">
        <f>IF(AF146*$H$15&gt;=AJ146,1.0,(AJ146/(AJ146-AF146*$H$15)))</f>
        <v>0</v>
      </c>
      <c r="AI146">
        <f>(AH146-1)*100</f>
        <v>0</v>
      </c>
      <c r="AJ146">
        <f>MAX(0,($B$15+$C$15*DR146)/(1+$D$15*DR146)*DK146/(DM146+273)*$E$15)</f>
        <v>0</v>
      </c>
      <c r="AK146" t="s">
        <v>420</v>
      </c>
      <c r="AL146" t="s">
        <v>420</v>
      </c>
      <c r="AM146">
        <v>0</v>
      </c>
      <c r="AN146">
        <v>0</v>
      </c>
      <c r="AO146">
        <f>1-AM146/AN146</f>
        <v>0</v>
      </c>
      <c r="AP146">
        <v>0</v>
      </c>
      <c r="AQ146" t="s">
        <v>420</v>
      </c>
      <c r="AR146" t="s">
        <v>420</v>
      </c>
      <c r="AS146">
        <v>0</v>
      </c>
      <c r="AT146">
        <v>0</v>
      </c>
      <c r="AU146">
        <f>1-AS146/AT146</f>
        <v>0</v>
      </c>
      <c r="AV146">
        <v>0.5</v>
      </c>
      <c r="AW146">
        <f>CV146</f>
        <v>0</v>
      </c>
      <c r="AX146">
        <f>K146</f>
        <v>0</v>
      </c>
      <c r="AY146">
        <f>AU146*AV146*AW146</f>
        <v>0</v>
      </c>
      <c r="AZ146">
        <f>(AX146-AP146)/AW146</f>
        <v>0</v>
      </c>
      <c r="BA146">
        <f>(AN146-AT146)/AT146</f>
        <v>0</v>
      </c>
      <c r="BB146">
        <f>AM146/(AO146+AM146/AT146)</f>
        <v>0</v>
      </c>
      <c r="BC146" t="s">
        <v>420</v>
      </c>
      <c r="BD146">
        <v>0</v>
      </c>
      <c r="BE146">
        <f>IF(BD146&lt;&gt;0, BD146, BB146)</f>
        <v>0</v>
      </c>
      <c r="BF146">
        <f>1-BE146/AT146</f>
        <v>0</v>
      </c>
      <c r="BG146">
        <f>(AT146-AS146)/(AT146-BE146)</f>
        <v>0</v>
      </c>
      <c r="BH146">
        <f>(AN146-AT146)/(AN146-BE146)</f>
        <v>0</v>
      </c>
      <c r="BI146">
        <f>(AT146-AS146)/(AT146-AM146)</f>
        <v>0</v>
      </c>
      <c r="BJ146">
        <f>(AN146-AT146)/(AN146-AM146)</f>
        <v>0</v>
      </c>
      <c r="BK146">
        <f>(BG146*BE146/AS146)</f>
        <v>0</v>
      </c>
      <c r="BL146">
        <f>(1-BK146)</f>
        <v>0</v>
      </c>
      <c r="CU146">
        <f>$B$13*DS146+$C$13*DT146+$F$13*EE146*(1-EH146)</f>
        <v>0</v>
      </c>
      <c r="CV146">
        <f>CU146*CW146</f>
        <v>0</v>
      </c>
      <c r="CW146">
        <f>($B$13*$D$11+$C$13*$D$11+$F$13*((ER146+EJ146)/MAX(ER146+EJ146+ES146, 0.1)*$I$11+ES146/MAX(ER146+EJ146+ES146, 0.1)*$J$11))/($B$13+$C$13+$F$13)</f>
        <v>0</v>
      </c>
      <c r="CX146">
        <f>($B$13*$K$11+$C$13*$K$11+$F$13*((ER146+EJ146)/MAX(ER146+EJ146+ES146, 0.1)*$P$11+ES146/MAX(ER146+EJ146+ES146, 0.1)*$Q$11))/($B$13+$C$13+$F$13)</f>
        <v>0</v>
      </c>
      <c r="CY146">
        <v>5.18</v>
      </c>
      <c r="CZ146">
        <v>0.5</v>
      </c>
      <c r="DA146" t="s">
        <v>421</v>
      </c>
      <c r="DB146">
        <v>2</v>
      </c>
      <c r="DC146">
        <v>1761010401.826087</v>
      </c>
      <c r="DD146">
        <v>420.5502608695652</v>
      </c>
      <c r="DE146">
        <v>420.0338260869565</v>
      </c>
      <c r="DF146">
        <v>23.88616956521739</v>
      </c>
      <c r="DG146">
        <v>23.91025652173913</v>
      </c>
      <c r="DH146">
        <v>420.8703913043478</v>
      </c>
      <c r="DI146">
        <v>23.69111739130435</v>
      </c>
      <c r="DJ146">
        <v>500.0177391304347</v>
      </c>
      <c r="DK146">
        <v>90.49776956521738</v>
      </c>
      <c r="DL146">
        <v>0.03509834347826088</v>
      </c>
      <c r="DM146">
        <v>30.46439130434783</v>
      </c>
      <c r="DN146">
        <v>30.04985652173913</v>
      </c>
      <c r="DO146">
        <v>999.9000000000003</v>
      </c>
      <c r="DP146">
        <v>0</v>
      </c>
      <c r="DQ146">
        <v>0</v>
      </c>
      <c r="DR146">
        <v>9991.525217391305</v>
      </c>
      <c r="DS146">
        <v>0</v>
      </c>
      <c r="DT146">
        <v>0.2428559999999999</v>
      </c>
      <c r="DU146">
        <v>0.5164954782608697</v>
      </c>
      <c r="DV146">
        <v>430.8413043478261</v>
      </c>
      <c r="DW146">
        <v>430.3228695652174</v>
      </c>
      <c r="DX146">
        <v>-0.02407796956521738</v>
      </c>
      <c r="DY146">
        <v>420.0338260869565</v>
      </c>
      <c r="DZ146">
        <v>23.91025652173913</v>
      </c>
      <c r="EA146">
        <v>2.16164652173913</v>
      </c>
      <c r="EB146">
        <v>2.163825217391304</v>
      </c>
      <c r="EC146">
        <v>18.68083913043478</v>
      </c>
      <c r="ED146">
        <v>18.69667826086956</v>
      </c>
      <c r="EE146">
        <v>0.005000779999999999</v>
      </c>
      <c r="EF146">
        <v>0</v>
      </c>
      <c r="EG146">
        <v>0</v>
      </c>
      <c r="EH146">
        <v>0</v>
      </c>
      <c r="EI146">
        <v>785.7869565217392</v>
      </c>
      <c r="EJ146">
        <v>0.005000779999999999</v>
      </c>
      <c r="EK146">
        <v>-9.678260869565218</v>
      </c>
      <c r="EL146">
        <v>0.04347826086956522</v>
      </c>
      <c r="EM146">
        <v>36.03504347826087</v>
      </c>
      <c r="EN146">
        <v>40.76869565217392</v>
      </c>
      <c r="EO146">
        <v>38.68708695652174</v>
      </c>
      <c r="EP146">
        <v>41.89378260869565</v>
      </c>
      <c r="EQ146">
        <v>39.31773913043479</v>
      </c>
      <c r="ER146">
        <v>0</v>
      </c>
      <c r="ES146">
        <v>0</v>
      </c>
      <c r="ET146">
        <v>0</v>
      </c>
      <c r="EU146">
        <v>1761010408.3</v>
      </c>
      <c r="EV146">
        <v>0</v>
      </c>
      <c r="EW146">
        <v>785.6439999999999</v>
      </c>
      <c r="EX146">
        <v>-82.25384635697429</v>
      </c>
      <c r="EY146">
        <v>16.31538456988757</v>
      </c>
      <c r="EZ146">
        <v>-9.252000000000002</v>
      </c>
      <c r="FA146">
        <v>15</v>
      </c>
      <c r="FB146">
        <v>1761010283.5</v>
      </c>
      <c r="FC146" t="s">
        <v>677</v>
      </c>
      <c r="FD146">
        <v>1761010278.5</v>
      </c>
      <c r="FE146">
        <v>1761010283.5</v>
      </c>
      <c r="FF146">
        <v>5</v>
      </c>
      <c r="FG146">
        <v>-0.135</v>
      </c>
      <c r="FH146">
        <v>-0.002</v>
      </c>
      <c r="FI146">
        <v>-0.323</v>
      </c>
      <c r="FJ146">
        <v>0.203</v>
      </c>
      <c r="FK146">
        <v>419</v>
      </c>
      <c r="FL146">
        <v>24</v>
      </c>
      <c r="FM146">
        <v>0.75</v>
      </c>
      <c r="FN146">
        <v>0.12</v>
      </c>
      <c r="FO146">
        <v>0.5416289756097561</v>
      </c>
      <c r="FP146">
        <v>-0.2528934773519166</v>
      </c>
      <c r="FQ146">
        <v>0.08470362879417767</v>
      </c>
      <c r="FR146">
        <v>1</v>
      </c>
      <c r="FS146">
        <v>790.2794117647057</v>
      </c>
      <c r="FT146">
        <v>-71.28647831258397</v>
      </c>
      <c r="FU146">
        <v>9.057553864422804</v>
      </c>
      <c r="FV146">
        <v>0</v>
      </c>
      <c r="FW146">
        <v>-0.2136542192682927</v>
      </c>
      <c r="FX146">
        <v>3.172100640836237</v>
      </c>
      <c r="FY146">
        <v>0.3320323710722141</v>
      </c>
      <c r="FZ146">
        <v>0</v>
      </c>
      <c r="GA146">
        <v>1</v>
      </c>
      <c r="GB146">
        <v>3</v>
      </c>
      <c r="GC146" t="s">
        <v>459</v>
      </c>
      <c r="GD146">
        <v>3.10969</v>
      </c>
      <c r="GE146">
        <v>2.7267</v>
      </c>
      <c r="GF146">
        <v>0.088337</v>
      </c>
      <c r="GG146">
        <v>0.0882304</v>
      </c>
      <c r="GH146">
        <v>0.107915</v>
      </c>
      <c r="GI146">
        <v>0.108908</v>
      </c>
      <c r="GJ146">
        <v>23925.1</v>
      </c>
      <c r="GK146">
        <v>21725.1</v>
      </c>
      <c r="GL146">
        <v>26801.9</v>
      </c>
      <c r="GM146">
        <v>24035</v>
      </c>
      <c r="GN146">
        <v>38203.3</v>
      </c>
      <c r="GO146">
        <v>31606.4</v>
      </c>
      <c r="GP146">
        <v>46779.9</v>
      </c>
      <c r="GQ146">
        <v>38011.4</v>
      </c>
      <c r="GR146">
        <v>1.88915</v>
      </c>
      <c r="GS146">
        <v>1.86448</v>
      </c>
      <c r="GT146">
        <v>0.127822</v>
      </c>
      <c r="GU146">
        <v>0</v>
      </c>
      <c r="GV146">
        <v>28.0986</v>
      </c>
      <c r="GW146">
        <v>999.9</v>
      </c>
      <c r="GX146">
        <v>58.9</v>
      </c>
      <c r="GY146">
        <v>30.4</v>
      </c>
      <c r="GZ146">
        <v>28.3694</v>
      </c>
      <c r="HA146">
        <v>61.56</v>
      </c>
      <c r="HB146">
        <v>21.4143</v>
      </c>
      <c r="HC146">
        <v>1</v>
      </c>
      <c r="HD146">
        <v>0.0564355</v>
      </c>
      <c r="HE146">
        <v>2.73281</v>
      </c>
      <c r="HF146">
        <v>20.2914</v>
      </c>
      <c r="HG146">
        <v>5.21954</v>
      </c>
      <c r="HH146">
        <v>11.98</v>
      </c>
      <c r="HI146">
        <v>4.96525</v>
      </c>
      <c r="HJ146">
        <v>3.27533</v>
      </c>
      <c r="HK146">
        <v>9999</v>
      </c>
      <c r="HL146">
        <v>9999</v>
      </c>
      <c r="HM146">
        <v>9999</v>
      </c>
      <c r="HN146">
        <v>999.9</v>
      </c>
      <c r="HO146">
        <v>1.86371</v>
      </c>
      <c r="HP146">
        <v>1.85975</v>
      </c>
      <c r="HQ146">
        <v>1.85806</v>
      </c>
      <c r="HR146">
        <v>1.85944</v>
      </c>
      <c r="HS146">
        <v>1.85959</v>
      </c>
      <c r="HT146">
        <v>1.85806</v>
      </c>
      <c r="HU146">
        <v>1.85715</v>
      </c>
      <c r="HV146">
        <v>1.85211</v>
      </c>
      <c r="HW146">
        <v>0</v>
      </c>
      <c r="HX146">
        <v>0</v>
      </c>
      <c r="HY146">
        <v>0</v>
      </c>
      <c r="HZ146">
        <v>0</v>
      </c>
      <c r="IA146" t="s">
        <v>424</v>
      </c>
      <c r="IB146" t="s">
        <v>425</v>
      </c>
      <c r="IC146" t="s">
        <v>426</v>
      </c>
      <c r="ID146" t="s">
        <v>426</v>
      </c>
      <c r="IE146" t="s">
        <v>426</v>
      </c>
      <c r="IF146" t="s">
        <v>426</v>
      </c>
      <c r="IG146">
        <v>0</v>
      </c>
      <c r="IH146">
        <v>100</v>
      </c>
      <c r="II146">
        <v>100</v>
      </c>
      <c r="IJ146">
        <v>-0.32</v>
      </c>
      <c r="IK146">
        <v>0.194</v>
      </c>
      <c r="IL146">
        <v>-1.108384760006345</v>
      </c>
      <c r="IM146">
        <v>0.001328113201692861</v>
      </c>
      <c r="IN146">
        <v>1.538283238170363E-06</v>
      </c>
      <c r="IO146">
        <v>-5.795655626708063E-10</v>
      </c>
      <c r="IP146">
        <v>-0.06095124045971822</v>
      </c>
      <c r="IQ146">
        <v>-0.004593102289677449</v>
      </c>
      <c r="IR146">
        <v>0.0008253994458280543</v>
      </c>
      <c r="IS146">
        <v>-7.403632370499484E-06</v>
      </c>
      <c r="IT146">
        <v>2</v>
      </c>
      <c r="IU146">
        <v>1985</v>
      </c>
      <c r="IV146">
        <v>1</v>
      </c>
      <c r="IW146">
        <v>27</v>
      </c>
      <c r="IX146">
        <v>2.2</v>
      </c>
      <c r="IY146">
        <v>2.1</v>
      </c>
      <c r="IZ146">
        <v>1.13159</v>
      </c>
      <c r="JA146">
        <v>2.59155</v>
      </c>
      <c r="JB146">
        <v>1.49658</v>
      </c>
      <c r="JC146">
        <v>2.34619</v>
      </c>
      <c r="JD146">
        <v>1.54907</v>
      </c>
      <c r="JE146">
        <v>2.46582</v>
      </c>
      <c r="JF146">
        <v>33.0206</v>
      </c>
      <c r="JG146">
        <v>15.7344</v>
      </c>
      <c r="JH146">
        <v>18</v>
      </c>
      <c r="JI146">
        <v>482.738</v>
      </c>
      <c r="JJ146">
        <v>496.209</v>
      </c>
      <c r="JK146">
        <v>33.6325</v>
      </c>
      <c r="JL146">
        <v>27.87</v>
      </c>
      <c r="JM146">
        <v>30.0037</v>
      </c>
      <c r="JN146">
        <v>28.1729</v>
      </c>
      <c r="JO146">
        <v>28.1796</v>
      </c>
      <c r="JP146">
        <v>22.7478</v>
      </c>
      <c r="JQ146">
        <v>19.1938</v>
      </c>
      <c r="JR146">
        <v>64.7722</v>
      </c>
      <c r="JS146">
        <v>32.7195</v>
      </c>
      <c r="JT146">
        <v>420</v>
      </c>
      <c r="JU146">
        <v>24.1997</v>
      </c>
      <c r="JV146">
        <v>102.298</v>
      </c>
      <c r="JW146">
        <v>91.6828</v>
      </c>
    </row>
    <row r="147" spans="1:283">
      <c r="A147">
        <v>129</v>
      </c>
      <c r="B147">
        <v>1761010411.5</v>
      </c>
      <c r="C147">
        <v>745.5</v>
      </c>
      <c r="D147" t="s">
        <v>692</v>
      </c>
      <c r="E147" t="s">
        <v>693</v>
      </c>
      <c r="F147">
        <v>5</v>
      </c>
      <c r="G147" t="s">
        <v>676</v>
      </c>
      <c r="H147">
        <v>1761010403.5</v>
      </c>
      <c r="I147">
        <f>(J147)/1000</f>
        <v>0</v>
      </c>
      <c r="J147">
        <f>1000*DJ147*AH147*(DF147-DG147)/(100*CY147*(1000-AH147*DF147))</f>
        <v>0</v>
      </c>
      <c r="K147">
        <f>DJ147*AH147*(DE147-DD147*(1000-AH147*DG147)/(1000-AH147*DF147))/(100*CY147)</f>
        <v>0</v>
      </c>
      <c r="L147">
        <f>DD147 - IF(AH147&gt;1, K147*CY147*100.0/(AJ147), 0)</f>
        <v>0</v>
      </c>
      <c r="M147">
        <f>((S147-I147/2)*L147-K147)/(S147+I147/2)</f>
        <v>0</v>
      </c>
      <c r="N147">
        <f>M147*(DK147+DL147)/1000.0</f>
        <v>0</v>
      </c>
      <c r="O147">
        <f>(DD147 - IF(AH147&gt;1, K147*CY147*100.0/(AJ147), 0))*(DK147+DL147)/1000.0</f>
        <v>0</v>
      </c>
      <c r="P147">
        <f>2.0/((1/R147-1/Q147)+SIGN(R147)*SQRT((1/R147-1/Q147)*(1/R147-1/Q147) + 4*CZ147/((CZ147+1)*(CZ147+1))*(2*1/R147*1/Q147-1/Q147*1/Q147)))</f>
        <v>0</v>
      </c>
      <c r="Q147">
        <f>IF(LEFT(DA147,1)&lt;&gt;"0",IF(LEFT(DA147,1)="1",3.0,DB147),$D$5+$E$5*(DR147*DK147/($K$5*1000))+$F$5*(DR147*DK147/($K$5*1000))*MAX(MIN(CY147,$J$5),$I$5)*MAX(MIN(CY147,$J$5),$I$5)+$G$5*MAX(MIN(CY147,$J$5),$I$5)*(DR147*DK147/($K$5*1000))+$H$5*(DR147*DK147/($K$5*1000))*(DR147*DK147/($K$5*1000)))</f>
        <v>0</v>
      </c>
      <c r="R147">
        <f>I147*(1000-(1000*0.61365*exp(17.502*V147/(240.97+V147))/(DK147+DL147)+DF147)/2)/(1000*0.61365*exp(17.502*V147/(240.97+V147))/(DK147+DL147)-DF147)</f>
        <v>0</v>
      </c>
      <c r="S147">
        <f>1/((CZ147+1)/(P147/1.6)+1/(Q147/1.37)) + CZ147/((CZ147+1)/(P147/1.6) + CZ147/(Q147/1.37))</f>
        <v>0</v>
      </c>
      <c r="T147">
        <f>(CU147*CX147)</f>
        <v>0</v>
      </c>
      <c r="U147">
        <f>(DM147+(T147+2*0.95*5.67E-8*(((DM147+$B$9)+273)^4-(DM147+273)^4)-44100*I147)/(1.84*29.3*Q147+8*0.95*5.67E-8*(DM147+273)^3))</f>
        <v>0</v>
      </c>
      <c r="V147">
        <f>($C$9*DN147+$D$9*DO147+$E$9*U147)</f>
        <v>0</v>
      </c>
      <c r="W147">
        <f>0.61365*exp(17.502*V147/(240.97+V147))</f>
        <v>0</v>
      </c>
      <c r="X147">
        <f>(Y147/Z147*100)</f>
        <v>0</v>
      </c>
      <c r="Y147">
        <f>DF147*(DK147+DL147)/1000</f>
        <v>0</v>
      </c>
      <c r="Z147">
        <f>0.61365*exp(17.502*DM147/(240.97+DM147))</f>
        <v>0</v>
      </c>
      <c r="AA147">
        <f>(W147-DF147*(DK147+DL147)/1000)</f>
        <v>0</v>
      </c>
      <c r="AB147">
        <f>(-I147*44100)</f>
        <v>0</v>
      </c>
      <c r="AC147">
        <f>2*29.3*Q147*0.92*(DM147-V147)</f>
        <v>0</v>
      </c>
      <c r="AD147">
        <f>2*0.95*5.67E-8*(((DM147+$B$9)+273)^4-(V147+273)^4)</f>
        <v>0</v>
      </c>
      <c r="AE147">
        <f>T147+AD147+AB147+AC147</f>
        <v>0</v>
      </c>
      <c r="AF147">
        <v>0</v>
      </c>
      <c r="AG147">
        <v>0</v>
      </c>
      <c r="AH147">
        <f>IF(AF147*$H$15&gt;=AJ147,1.0,(AJ147/(AJ147-AF147*$H$15)))</f>
        <v>0</v>
      </c>
      <c r="AI147">
        <f>(AH147-1)*100</f>
        <v>0</v>
      </c>
      <c r="AJ147">
        <f>MAX(0,($B$15+$C$15*DR147)/(1+$D$15*DR147)*DK147/(DM147+273)*$E$15)</f>
        <v>0</v>
      </c>
      <c r="AK147" t="s">
        <v>420</v>
      </c>
      <c r="AL147" t="s">
        <v>420</v>
      </c>
      <c r="AM147">
        <v>0</v>
      </c>
      <c r="AN147">
        <v>0</v>
      </c>
      <c r="AO147">
        <f>1-AM147/AN147</f>
        <v>0</v>
      </c>
      <c r="AP147">
        <v>0</v>
      </c>
      <c r="AQ147" t="s">
        <v>420</v>
      </c>
      <c r="AR147" t="s">
        <v>420</v>
      </c>
      <c r="AS147">
        <v>0</v>
      </c>
      <c r="AT147">
        <v>0</v>
      </c>
      <c r="AU147">
        <f>1-AS147/AT147</f>
        <v>0</v>
      </c>
      <c r="AV147">
        <v>0.5</v>
      </c>
      <c r="AW147">
        <f>CV147</f>
        <v>0</v>
      </c>
      <c r="AX147">
        <f>K147</f>
        <v>0</v>
      </c>
      <c r="AY147">
        <f>AU147*AV147*AW147</f>
        <v>0</v>
      </c>
      <c r="AZ147">
        <f>(AX147-AP147)/AW147</f>
        <v>0</v>
      </c>
      <c r="BA147">
        <f>(AN147-AT147)/AT147</f>
        <v>0</v>
      </c>
      <c r="BB147">
        <f>AM147/(AO147+AM147/AT147)</f>
        <v>0</v>
      </c>
      <c r="BC147" t="s">
        <v>420</v>
      </c>
      <c r="BD147">
        <v>0</v>
      </c>
      <c r="BE147">
        <f>IF(BD147&lt;&gt;0, BD147, BB147)</f>
        <v>0</v>
      </c>
      <c r="BF147">
        <f>1-BE147/AT147</f>
        <v>0</v>
      </c>
      <c r="BG147">
        <f>(AT147-AS147)/(AT147-BE147)</f>
        <v>0</v>
      </c>
      <c r="BH147">
        <f>(AN147-AT147)/(AN147-BE147)</f>
        <v>0</v>
      </c>
      <c r="BI147">
        <f>(AT147-AS147)/(AT147-AM147)</f>
        <v>0</v>
      </c>
      <c r="BJ147">
        <f>(AN147-AT147)/(AN147-AM147)</f>
        <v>0</v>
      </c>
      <c r="BK147">
        <f>(BG147*BE147/AS147)</f>
        <v>0</v>
      </c>
      <c r="BL147">
        <f>(1-BK147)</f>
        <v>0</v>
      </c>
      <c r="CU147">
        <f>$B$13*DS147+$C$13*DT147+$F$13*EE147*(1-EH147)</f>
        <v>0</v>
      </c>
      <c r="CV147">
        <f>CU147*CW147</f>
        <v>0</v>
      </c>
      <c r="CW147">
        <f>($B$13*$D$11+$C$13*$D$11+$F$13*((ER147+EJ147)/MAX(ER147+EJ147+ES147, 0.1)*$I$11+ES147/MAX(ER147+EJ147+ES147, 0.1)*$J$11))/($B$13+$C$13+$F$13)</f>
        <v>0</v>
      </c>
      <c r="CX147">
        <f>($B$13*$K$11+$C$13*$K$11+$F$13*((ER147+EJ147)/MAX(ER147+EJ147+ES147, 0.1)*$P$11+ES147/MAX(ER147+EJ147+ES147, 0.1)*$Q$11))/($B$13+$C$13+$F$13)</f>
        <v>0</v>
      </c>
      <c r="CY147">
        <v>5.18</v>
      </c>
      <c r="CZ147">
        <v>0.5</v>
      </c>
      <c r="DA147" t="s">
        <v>421</v>
      </c>
      <c r="DB147">
        <v>2</v>
      </c>
      <c r="DC147">
        <v>1761010403.5</v>
      </c>
      <c r="DD147">
        <v>420.5456666666666</v>
      </c>
      <c r="DE147">
        <v>420.0134166666667</v>
      </c>
      <c r="DF147">
        <v>23.88564166666667</v>
      </c>
      <c r="DG147">
        <v>23.878275</v>
      </c>
      <c r="DH147">
        <v>420.865875</v>
      </c>
      <c r="DI147">
        <v>23.6906</v>
      </c>
      <c r="DJ147">
        <v>500.006375</v>
      </c>
      <c r="DK147">
        <v>90.49773333333333</v>
      </c>
      <c r="DL147">
        <v>0.03510590416666667</v>
      </c>
      <c r="DM147">
        <v>30.49440416666667</v>
      </c>
      <c r="DN147">
        <v>30.07911666666667</v>
      </c>
      <c r="DO147">
        <v>999.9</v>
      </c>
      <c r="DP147">
        <v>0</v>
      </c>
      <c r="DQ147">
        <v>0</v>
      </c>
      <c r="DR147">
        <v>9987.423333333334</v>
      </c>
      <c r="DS147">
        <v>0</v>
      </c>
      <c r="DT147">
        <v>0.242856</v>
      </c>
      <c r="DU147">
        <v>0.532329625</v>
      </c>
      <c r="DV147">
        <v>430.8364166666667</v>
      </c>
      <c r="DW147">
        <v>430.287875</v>
      </c>
      <c r="DX147">
        <v>0.007379142916666665</v>
      </c>
      <c r="DY147">
        <v>420.0134166666667</v>
      </c>
      <c r="DZ147">
        <v>23.878275</v>
      </c>
      <c r="EA147">
        <v>2.1615975</v>
      </c>
      <c r="EB147">
        <v>2.160929583333333</v>
      </c>
      <c r="EC147">
        <v>18.68047916666667</v>
      </c>
      <c r="ED147">
        <v>18.6753875</v>
      </c>
      <c r="EE147">
        <v>0.00500078</v>
      </c>
      <c r="EF147">
        <v>0</v>
      </c>
      <c r="EG147">
        <v>0</v>
      </c>
      <c r="EH147">
        <v>0</v>
      </c>
      <c r="EI147">
        <v>783.6208333333334</v>
      </c>
      <c r="EJ147">
        <v>0.00500078</v>
      </c>
      <c r="EK147">
        <v>-10</v>
      </c>
      <c r="EL147">
        <v>0.01666666666666667</v>
      </c>
      <c r="EM147">
        <v>36.023125</v>
      </c>
      <c r="EN147">
        <v>40.73408333333333</v>
      </c>
      <c r="EO147">
        <v>38.67408333333334</v>
      </c>
      <c r="EP147">
        <v>41.84870833333333</v>
      </c>
      <c r="EQ147">
        <v>39.30708333333333</v>
      </c>
      <c r="ER147">
        <v>0</v>
      </c>
      <c r="ES147">
        <v>0</v>
      </c>
      <c r="ET147">
        <v>0</v>
      </c>
      <c r="EU147">
        <v>1761010410.1</v>
      </c>
      <c r="EV147">
        <v>0</v>
      </c>
      <c r="EW147">
        <v>783.5653846153847</v>
      </c>
      <c r="EX147">
        <v>-92.0649572615319</v>
      </c>
      <c r="EY147">
        <v>15.01196573743587</v>
      </c>
      <c r="EZ147">
        <v>-9.057692307692308</v>
      </c>
      <c r="FA147">
        <v>15</v>
      </c>
      <c r="FB147">
        <v>1761010283.5</v>
      </c>
      <c r="FC147" t="s">
        <v>677</v>
      </c>
      <c r="FD147">
        <v>1761010278.5</v>
      </c>
      <c r="FE147">
        <v>1761010283.5</v>
      </c>
      <c r="FF147">
        <v>5</v>
      </c>
      <c r="FG147">
        <v>-0.135</v>
      </c>
      <c r="FH147">
        <v>-0.002</v>
      </c>
      <c r="FI147">
        <v>-0.323</v>
      </c>
      <c r="FJ147">
        <v>0.203</v>
      </c>
      <c r="FK147">
        <v>419</v>
      </c>
      <c r="FL147">
        <v>24</v>
      </c>
      <c r="FM147">
        <v>0.75</v>
      </c>
      <c r="FN147">
        <v>0.12</v>
      </c>
      <c r="FO147">
        <v>0.529907275</v>
      </c>
      <c r="FP147">
        <v>0.3608001163227019</v>
      </c>
      <c r="FQ147">
        <v>0.06833699111571548</v>
      </c>
      <c r="FR147">
        <v>1</v>
      </c>
      <c r="FS147">
        <v>785.935294117647</v>
      </c>
      <c r="FT147">
        <v>-75.08938122753997</v>
      </c>
      <c r="FU147">
        <v>9.150213187903509</v>
      </c>
      <c r="FV147">
        <v>0</v>
      </c>
      <c r="FW147">
        <v>-0.1039993515</v>
      </c>
      <c r="FX147">
        <v>2.074919210656661</v>
      </c>
      <c r="FY147">
        <v>0.2436838563965015</v>
      </c>
      <c r="FZ147">
        <v>0</v>
      </c>
      <c r="GA147">
        <v>1</v>
      </c>
      <c r="GB147">
        <v>3</v>
      </c>
      <c r="GC147" t="s">
        <v>459</v>
      </c>
      <c r="GD147">
        <v>3.10953</v>
      </c>
      <c r="GE147">
        <v>2.72657</v>
      </c>
      <c r="GF147">
        <v>0.0883341</v>
      </c>
      <c r="GG147">
        <v>0.0882236</v>
      </c>
      <c r="GH147">
        <v>0.107896</v>
      </c>
      <c r="GI147">
        <v>0.109169</v>
      </c>
      <c r="GJ147">
        <v>23925.1</v>
      </c>
      <c r="GK147">
        <v>21724.9</v>
      </c>
      <c r="GL147">
        <v>26801.7</v>
      </c>
      <c r="GM147">
        <v>24034.6</v>
      </c>
      <c r="GN147">
        <v>38204.1</v>
      </c>
      <c r="GO147">
        <v>31596.7</v>
      </c>
      <c r="GP147">
        <v>46779.8</v>
      </c>
      <c r="GQ147">
        <v>38011</v>
      </c>
      <c r="GR147">
        <v>1.889</v>
      </c>
      <c r="GS147">
        <v>1.86472</v>
      </c>
      <c r="GT147">
        <v>0.128269</v>
      </c>
      <c r="GU147">
        <v>0</v>
      </c>
      <c r="GV147">
        <v>28.1091</v>
      </c>
      <c r="GW147">
        <v>999.9</v>
      </c>
      <c r="GX147">
        <v>58.9</v>
      </c>
      <c r="GY147">
        <v>30.4</v>
      </c>
      <c r="GZ147">
        <v>28.3705</v>
      </c>
      <c r="HA147">
        <v>61.45</v>
      </c>
      <c r="HB147">
        <v>21.4103</v>
      </c>
      <c r="HC147">
        <v>1</v>
      </c>
      <c r="HD147">
        <v>0.0547307</v>
      </c>
      <c r="HE147">
        <v>1.18316</v>
      </c>
      <c r="HF147">
        <v>20.3225</v>
      </c>
      <c r="HG147">
        <v>5.21699</v>
      </c>
      <c r="HH147">
        <v>11.9798</v>
      </c>
      <c r="HI147">
        <v>4.9647</v>
      </c>
      <c r="HJ147">
        <v>3.27495</v>
      </c>
      <c r="HK147">
        <v>9999</v>
      </c>
      <c r="HL147">
        <v>9999</v>
      </c>
      <c r="HM147">
        <v>9999</v>
      </c>
      <c r="HN147">
        <v>999.9</v>
      </c>
      <c r="HO147">
        <v>1.86371</v>
      </c>
      <c r="HP147">
        <v>1.85975</v>
      </c>
      <c r="HQ147">
        <v>1.85806</v>
      </c>
      <c r="HR147">
        <v>1.85944</v>
      </c>
      <c r="HS147">
        <v>1.85959</v>
      </c>
      <c r="HT147">
        <v>1.85806</v>
      </c>
      <c r="HU147">
        <v>1.85715</v>
      </c>
      <c r="HV147">
        <v>1.85211</v>
      </c>
      <c r="HW147">
        <v>0</v>
      </c>
      <c r="HX147">
        <v>0</v>
      </c>
      <c r="HY147">
        <v>0</v>
      </c>
      <c r="HZ147">
        <v>0</v>
      </c>
      <c r="IA147" t="s">
        <v>424</v>
      </c>
      <c r="IB147" t="s">
        <v>425</v>
      </c>
      <c r="IC147" t="s">
        <v>426</v>
      </c>
      <c r="ID147" t="s">
        <v>426</v>
      </c>
      <c r="IE147" t="s">
        <v>426</v>
      </c>
      <c r="IF147" t="s">
        <v>426</v>
      </c>
      <c r="IG147">
        <v>0</v>
      </c>
      <c r="IH147">
        <v>100</v>
      </c>
      <c r="II147">
        <v>100</v>
      </c>
      <c r="IJ147">
        <v>-0.32</v>
      </c>
      <c r="IK147">
        <v>0.1939</v>
      </c>
      <c r="IL147">
        <v>-1.108384760006345</v>
      </c>
      <c r="IM147">
        <v>0.001328113201692861</v>
      </c>
      <c r="IN147">
        <v>1.538283238170363E-06</v>
      </c>
      <c r="IO147">
        <v>-5.795655626708063E-10</v>
      </c>
      <c r="IP147">
        <v>-0.06095124045971822</v>
      </c>
      <c r="IQ147">
        <v>-0.004593102289677449</v>
      </c>
      <c r="IR147">
        <v>0.0008253994458280543</v>
      </c>
      <c r="IS147">
        <v>-7.403632370499484E-06</v>
      </c>
      <c r="IT147">
        <v>2</v>
      </c>
      <c r="IU147">
        <v>1985</v>
      </c>
      <c r="IV147">
        <v>1</v>
      </c>
      <c r="IW147">
        <v>27</v>
      </c>
      <c r="IX147">
        <v>2.2</v>
      </c>
      <c r="IY147">
        <v>2.1</v>
      </c>
      <c r="IZ147">
        <v>1.13159</v>
      </c>
      <c r="JA147">
        <v>2.6001</v>
      </c>
      <c r="JB147">
        <v>1.49658</v>
      </c>
      <c r="JC147">
        <v>2.34619</v>
      </c>
      <c r="JD147">
        <v>1.54907</v>
      </c>
      <c r="JE147">
        <v>2.41089</v>
      </c>
      <c r="JF147">
        <v>33.0206</v>
      </c>
      <c r="JG147">
        <v>15.7169</v>
      </c>
      <c r="JH147">
        <v>18</v>
      </c>
      <c r="JI147">
        <v>482.639</v>
      </c>
      <c r="JJ147">
        <v>496.364</v>
      </c>
      <c r="JK147">
        <v>32.984</v>
      </c>
      <c r="JL147">
        <v>27.8688</v>
      </c>
      <c r="JM147">
        <v>30.0009</v>
      </c>
      <c r="JN147">
        <v>28.1712</v>
      </c>
      <c r="JO147">
        <v>28.1784</v>
      </c>
      <c r="JP147">
        <v>22.752</v>
      </c>
      <c r="JQ147">
        <v>18.7127</v>
      </c>
      <c r="JR147">
        <v>65.1426</v>
      </c>
      <c r="JS147">
        <v>32.5607</v>
      </c>
      <c r="JT147">
        <v>420</v>
      </c>
      <c r="JU147">
        <v>24.408</v>
      </c>
      <c r="JV147">
        <v>102.298</v>
      </c>
      <c r="JW147">
        <v>91.6816</v>
      </c>
    </row>
    <row r="148" spans="1:283">
      <c r="A148">
        <v>130</v>
      </c>
      <c r="B148">
        <v>1761010413.5</v>
      </c>
      <c r="C148">
        <v>747.5</v>
      </c>
      <c r="D148" t="s">
        <v>694</v>
      </c>
      <c r="E148" t="s">
        <v>695</v>
      </c>
      <c r="F148">
        <v>5</v>
      </c>
      <c r="G148" t="s">
        <v>676</v>
      </c>
      <c r="H148">
        <v>1761010405.5</v>
      </c>
      <c r="I148">
        <f>(J148)/1000</f>
        <v>0</v>
      </c>
      <c r="J148">
        <f>1000*DJ148*AH148*(DF148-DG148)/(100*CY148*(1000-AH148*DF148))</f>
        <v>0</v>
      </c>
      <c r="K148">
        <f>DJ148*AH148*(DE148-DD148*(1000-AH148*DG148)/(1000-AH148*DF148))/(100*CY148)</f>
        <v>0</v>
      </c>
      <c r="L148">
        <f>DD148 - IF(AH148&gt;1, K148*CY148*100.0/(AJ148), 0)</f>
        <v>0</v>
      </c>
      <c r="M148">
        <f>((S148-I148/2)*L148-K148)/(S148+I148/2)</f>
        <v>0</v>
      </c>
      <c r="N148">
        <f>M148*(DK148+DL148)/1000.0</f>
        <v>0</v>
      </c>
      <c r="O148">
        <f>(DD148 - IF(AH148&gt;1, K148*CY148*100.0/(AJ148), 0))*(DK148+DL148)/1000.0</f>
        <v>0</v>
      </c>
      <c r="P148">
        <f>2.0/((1/R148-1/Q148)+SIGN(R148)*SQRT((1/R148-1/Q148)*(1/R148-1/Q148) + 4*CZ148/((CZ148+1)*(CZ148+1))*(2*1/R148*1/Q148-1/Q148*1/Q148)))</f>
        <v>0</v>
      </c>
      <c r="Q148">
        <f>IF(LEFT(DA148,1)&lt;&gt;"0",IF(LEFT(DA148,1)="1",3.0,DB148),$D$5+$E$5*(DR148*DK148/($K$5*1000))+$F$5*(DR148*DK148/($K$5*1000))*MAX(MIN(CY148,$J$5),$I$5)*MAX(MIN(CY148,$J$5),$I$5)+$G$5*MAX(MIN(CY148,$J$5),$I$5)*(DR148*DK148/($K$5*1000))+$H$5*(DR148*DK148/($K$5*1000))*(DR148*DK148/($K$5*1000)))</f>
        <v>0</v>
      </c>
      <c r="R148">
        <f>I148*(1000-(1000*0.61365*exp(17.502*V148/(240.97+V148))/(DK148+DL148)+DF148)/2)/(1000*0.61365*exp(17.502*V148/(240.97+V148))/(DK148+DL148)-DF148)</f>
        <v>0</v>
      </c>
      <c r="S148">
        <f>1/((CZ148+1)/(P148/1.6)+1/(Q148/1.37)) + CZ148/((CZ148+1)/(P148/1.6) + CZ148/(Q148/1.37))</f>
        <v>0</v>
      </c>
      <c r="T148">
        <f>(CU148*CX148)</f>
        <v>0</v>
      </c>
      <c r="U148">
        <f>(DM148+(T148+2*0.95*5.67E-8*(((DM148+$B$9)+273)^4-(DM148+273)^4)-44100*I148)/(1.84*29.3*Q148+8*0.95*5.67E-8*(DM148+273)^3))</f>
        <v>0</v>
      </c>
      <c r="V148">
        <f>($C$9*DN148+$D$9*DO148+$E$9*U148)</f>
        <v>0</v>
      </c>
      <c r="W148">
        <f>0.61365*exp(17.502*V148/(240.97+V148))</f>
        <v>0</v>
      </c>
      <c r="X148">
        <f>(Y148/Z148*100)</f>
        <v>0</v>
      </c>
      <c r="Y148">
        <f>DF148*(DK148+DL148)/1000</f>
        <v>0</v>
      </c>
      <c r="Z148">
        <f>0.61365*exp(17.502*DM148/(240.97+DM148))</f>
        <v>0</v>
      </c>
      <c r="AA148">
        <f>(W148-DF148*(DK148+DL148)/1000)</f>
        <v>0</v>
      </c>
      <c r="AB148">
        <f>(-I148*44100)</f>
        <v>0</v>
      </c>
      <c r="AC148">
        <f>2*29.3*Q148*0.92*(DM148-V148)</f>
        <v>0</v>
      </c>
      <c r="AD148">
        <f>2*0.95*5.67E-8*(((DM148+$B$9)+273)^4-(V148+273)^4)</f>
        <v>0</v>
      </c>
      <c r="AE148">
        <f>T148+AD148+AB148+AC148</f>
        <v>0</v>
      </c>
      <c r="AF148">
        <v>0</v>
      </c>
      <c r="AG148">
        <v>0</v>
      </c>
      <c r="AH148">
        <f>IF(AF148*$H$15&gt;=AJ148,1.0,(AJ148/(AJ148-AF148*$H$15)))</f>
        <v>0</v>
      </c>
      <c r="AI148">
        <f>(AH148-1)*100</f>
        <v>0</v>
      </c>
      <c r="AJ148">
        <f>MAX(0,($B$15+$C$15*DR148)/(1+$D$15*DR148)*DK148/(DM148+273)*$E$15)</f>
        <v>0</v>
      </c>
      <c r="AK148" t="s">
        <v>420</v>
      </c>
      <c r="AL148" t="s">
        <v>420</v>
      </c>
      <c r="AM148">
        <v>0</v>
      </c>
      <c r="AN148">
        <v>0</v>
      </c>
      <c r="AO148">
        <f>1-AM148/AN148</f>
        <v>0</v>
      </c>
      <c r="AP148">
        <v>0</v>
      </c>
      <c r="AQ148" t="s">
        <v>420</v>
      </c>
      <c r="AR148" t="s">
        <v>420</v>
      </c>
      <c r="AS148">
        <v>0</v>
      </c>
      <c r="AT148">
        <v>0</v>
      </c>
      <c r="AU148">
        <f>1-AS148/AT148</f>
        <v>0</v>
      </c>
      <c r="AV148">
        <v>0.5</v>
      </c>
      <c r="AW148">
        <f>CV148</f>
        <v>0</v>
      </c>
      <c r="AX148">
        <f>K148</f>
        <v>0</v>
      </c>
      <c r="AY148">
        <f>AU148*AV148*AW148</f>
        <v>0</v>
      </c>
      <c r="AZ148">
        <f>(AX148-AP148)/AW148</f>
        <v>0</v>
      </c>
      <c r="BA148">
        <f>(AN148-AT148)/AT148</f>
        <v>0</v>
      </c>
      <c r="BB148">
        <f>AM148/(AO148+AM148/AT148)</f>
        <v>0</v>
      </c>
      <c r="BC148" t="s">
        <v>420</v>
      </c>
      <c r="BD148">
        <v>0</v>
      </c>
      <c r="BE148">
        <f>IF(BD148&lt;&gt;0, BD148, BB148)</f>
        <v>0</v>
      </c>
      <c r="BF148">
        <f>1-BE148/AT148</f>
        <v>0</v>
      </c>
      <c r="BG148">
        <f>(AT148-AS148)/(AT148-BE148)</f>
        <v>0</v>
      </c>
      <c r="BH148">
        <f>(AN148-AT148)/(AN148-BE148)</f>
        <v>0</v>
      </c>
      <c r="BI148">
        <f>(AT148-AS148)/(AT148-AM148)</f>
        <v>0</v>
      </c>
      <c r="BJ148">
        <f>(AN148-AT148)/(AN148-AM148)</f>
        <v>0</v>
      </c>
      <c r="BK148">
        <f>(BG148*BE148/AS148)</f>
        <v>0</v>
      </c>
      <c r="BL148">
        <f>(1-BK148)</f>
        <v>0</v>
      </c>
      <c r="CU148">
        <f>$B$13*DS148+$C$13*DT148+$F$13*EE148*(1-EH148)</f>
        <v>0</v>
      </c>
      <c r="CV148">
        <f>CU148*CW148</f>
        <v>0</v>
      </c>
      <c r="CW148">
        <f>($B$13*$D$11+$C$13*$D$11+$F$13*((ER148+EJ148)/MAX(ER148+EJ148+ES148, 0.1)*$I$11+ES148/MAX(ER148+EJ148+ES148, 0.1)*$J$11))/($B$13+$C$13+$F$13)</f>
        <v>0</v>
      </c>
      <c r="CX148">
        <f>($B$13*$K$11+$C$13*$K$11+$F$13*((ER148+EJ148)/MAX(ER148+EJ148+ES148, 0.1)*$P$11+ES148/MAX(ER148+EJ148+ES148, 0.1)*$Q$11))/($B$13+$C$13+$F$13)</f>
        <v>0</v>
      </c>
      <c r="CY148">
        <v>5.18</v>
      </c>
      <c r="CZ148">
        <v>0.5</v>
      </c>
      <c r="DA148" t="s">
        <v>421</v>
      </c>
      <c r="DB148">
        <v>2</v>
      </c>
      <c r="DC148">
        <v>1761010405.5</v>
      </c>
      <c r="DD148">
        <v>420.540125</v>
      </c>
      <c r="DE148">
        <v>419.9936250000001</v>
      </c>
      <c r="DF148">
        <v>23.87965416666666</v>
      </c>
      <c r="DG148">
        <v>23.85621666666667</v>
      </c>
      <c r="DH148">
        <v>420.860375</v>
      </c>
      <c r="DI148">
        <v>23.6847375</v>
      </c>
      <c r="DJ148">
        <v>499.9949583333334</v>
      </c>
      <c r="DK148">
        <v>90.49779166666667</v>
      </c>
      <c r="DL148">
        <v>0.0350578625</v>
      </c>
      <c r="DM148">
        <v>30.5264875</v>
      </c>
      <c r="DN148">
        <v>30.11129166666666</v>
      </c>
      <c r="DO148">
        <v>999.9</v>
      </c>
      <c r="DP148">
        <v>0</v>
      </c>
      <c r="DQ148">
        <v>0</v>
      </c>
      <c r="DR148">
        <v>9991.615416666667</v>
      </c>
      <c r="DS148">
        <v>0</v>
      </c>
      <c r="DT148">
        <v>0.242856</v>
      </c>
      <c r="DU148">
        <v>0.5466537916666666</v>
      </c>
      <c r="DV148">
        <v>430.8281666666667</v>
      </c>
      <c r="DW148">
        <v>430.2578333333333</v>
      </c>
      <c r="DX148">
        <v>0.02344602625</v>
      </c>
      <c r="DY148">
        <v>419.9936250000001</v>
      </c>
      <c r="DZ148">
        <v>23.85621666666667</v>
      </c>
      <c r="EA148">
        <v>2.161057083333333</v>
      </c>
      <c r="EB148">
        <v>2.158935</v>
      </c>
      <c r="EC148">
        <v>18.67647916666667</v>
      </c>
      <c r="ED148">
        <v>18.66072083333333</v>
      </c>
      <c r="EE148">
        <v>0.00500078</v>
      </c>
      <c r="EF148">
        <v>0</v>
      </c>
      <c r="EG148">
        <v>0</v>
      </c>
      <c r="EH148">
        <v>0</v>
      </c>
      <c r="EI148">
        <v>781.7541666666666</v>
      </c>
      <c r="EJ148">
        <v>0.00500078</v>
      </c>
      <c r="EK148">
        <v>-10.15833333333333</v>
      </c>
      <c r="EL148">
        <v>0.1208333333333333</v>
      </c>
      <c r="EM148">
        <v>36.03608333333333</v>
      </c>
      <c r="EN148">
        <v>40.692375</v>
      </c>
      <c r="EO148">
        <v>38.63245833333333</v>
      </c>
      <c r="EP148">
        <v>41.81225</v>
      </c>
      <c r="EQ148">
        <v>39.32004166666666</v>
      </c>
      <c r="ER148">
        <v>0</v>
      </c>
      <c r="ES148">
        <v>0</v>
      </c>
      <c r="ET148">
        <v>0</v>
      </c>
      <c r="EU148">
        <v>1761010412.5</v>
      </c>
      <c r="EV148">
        <v>0</v>
      </c>
      <c r="EW148">
        <v>781.0692307692309</v>
      </c>
      <c r="EX148">
        <v>-80.70427337683071</v>
      </c>
      <c r="EY148">
        <v>-22.11965816552237</v>
      </c>
      <c r="EZ148">
        <v>-9.492307692307692</v>
      </c>
      <c r="FA148">
        <v>15</v>
      </c>
      <c r="FB148">
        <v>1761010283.5</v>
      </c>
      <c r="FC148" t="s">
        <v>677</v>
      </c>
      <c r="FD148">
        <v>1761010278.5</v>
      </c>
      <c r="FE148">
        <v>1761010283.5</v>
      </c>
      <c r="FF148">
        <v>5</v>
      </c>
      <c r="FG148">
        <v>-0.135</v>
      </c>
      <c r="FH148">
        <v>-0.002</v>
      </c>
      <c r="FI148">
        <v>-0.323</v>
      </c>
      <c r="FJ148">
        <v>0.203</v>
      </c>
      <c r="FK148">
        <v>419</v>
      </c>
      <c r="FL148">
        <v>24</v>
      </c>
      <c r="FM148">
        <v>0.75</v>
      </c>
      <c r="FN148">
        <v>0.12</v>
      </c>
      <c r="FO148">
        <v>0.5346196341463414</v>
      </c>
      <c r="FP148">
        <v>0.4959241254355395</v>
      </c>
      <c r="FQ148">
        <v>0.07151177945463663</v>
      </c>
      <c r="FR148">
        <v>1</v>
      </c>
      <c r="FS148">
        <v>784.5470588235294</v>
      </c>
      <c r="FT148">
        <v>-65.0786859768959</v>
      </c>
      <c r="FU148">
        <v>8.559797801835316</v>
      </c>
      <c r="FV148">
        <v>0</v>
      </c>
      <c r="FW148">
        <v>-0.07697442341463416</v>
      </c>
      <c r="FX148">
        <v>1.449026590034844</v>
      </c>
      <c r="FY148">
        <v>0.2071950576455417</v>
      </c>
      <c r="FZ148">
        <v>0</v>
      </c>
      <c r="GA148">
        <v>1</v>
      </c>
      <c r="GB148">
        <v>3</v>
      </c>
      <c r="GC148" t="s">
        <v>459</v>
      </c>
      <c r="GD148">
        <v>3.10996</v>
      </c>
      <c r="GE148">
        <v>2.72665</v>
      </c>
      <c r="GF148">
        <v>0.08833299999999999</v>
      </c>
      <c r="GG148">
        <v>0.0882251</v>
      </c>
      <c r="GH148">
        <v>0.107927</v>
      </c>
      <c r="GI148">
        <v>0.109471</v>
      </c>
      <c r="GJ148">
        <v>23925.2</v>
      </c>
      <c r="GK148">
        <v>21724.5</v>
      </c>
      <c r="GL148">
        <v>26801.8</v>
      </c>
      <c r="GM148">
        <v>24034.2</v>
      </c>
      <c r="GN148">
        <v>38202.7</v>
      </c>
      <c r="GO148">
        <v>31585.7</v>
      </c>
      <c r="GP148">
        <v>46779.7</v>
      </c>
      <c r="GQ148">
        <v>38010.6</v>
      </c>
      <c r="GR148">
        <v>1.88983</v>
      </c>
      <c r="GS148">
        <v>1.86435</v>
      </c>
      <c r="GT148">
        <v>0.128165</v>
      </c>
      <c r="GU148">
        <v>0</v>
      </c>
      <c r="GV148">
        <v>28.1203</v>
      </c>
      <c r="GW148">
        <v>999.9</v>
      </c>
      <c r="GX148">
        <v>58.9</v>
      </c>
      <c r="GY148">
        <v>30.4</v>
      </c>
      <c r="GZ148">
        <v>28.3714</v>
      </c>
      <c r="HA148">
        <v>61.13</v>
      </c>
      <c r="HB148">
        <v>21.1418</v>
      </c>
      <c r="HC148">
        <v>1</v>
      </c>
      <c r="HD148">
        <v>0.0502515</v>
      </c>
      <c r="HE148">
        <v>0.36927</v>
      </c>
      <c r="HF148">
        <v>20.3306</v>
      </c>
      <c r="HG148">
        <v>5.21819</v>
      </c>
      <c r="HH148">
        <v>11.9798</v>
      </c>
      <c r="HI148">
        <v>4.9649</v>
      </c>
      <c r="HJ148">
        <v>3.27523</v>
      </c>
      <c r="HK148">
        <v>9999</v>
      </c>
      <c r="HL148">
        <v>9999</v>
      </c>
      <c r="HM148">
        <v>9999</v>
      </c>
      <c r="HN148">
        <v>999.9</v>
      </c>
      <c r="HO148">
        <v>1.86371</v>
      </c>
      <c r="HP148">
        <v>1.85976</v>
      </c>
      <c r="HQ148">
        <v>1.85806</v>
      </c>
      <c r="HR148">
        <v>1.85944</v>
      </c>
      <c r="HS148">
        <v>1.85959</v>
      </c>
      <c r="HT148">
        <v>1.85806</v>
      </c>
      <c r="HU148">
        <v>1.85715</v>
      </c>
      <c r="HV148">
        <v>1.85211</v>
      </c>
      <c r="HW148">
        <v>0</v>
      </c>
      <c r="HX148">
        <v>0</v>
      </c>
      <c r="HY148">
        <v>0</v>
      </c>
      <c r="HZ148">
        <v>0</v>
      </c>
      <c r="IA148" t="s">
        <v>424</v>
      </c>
      <c r="IB148" t="s">
        <v>425</v>
      </c>
      <c r="IC148" t="s">
        <v>426</v>
      </c>
      <c r="ID148" t="s">
        <v>426</v>
      </c>
      <c r="IE148" t="s">
        <v>426</v>
      </c>
      <c r="IF148" t="s">
        <v>426</v>
      </c>
      <c r="IG148">
        <v>0</v>
      </c>
      <c r="IH148">
        <v>100</v>
      </c>
      <c r="II148">
        <v>100</v>
      </c>
      <c r="IJ148">
        <v>-0.32</v>
      </c>
      <c r="IK148">
        <v>0.1941</v>
      </c>
      <c r="IL148">
        <v>-1.108384760006345</v>
      </c>
      <c r="IM148">
        <v>0.001328113201692861</v>
      </c>
      <c r="IN148">
        <v>1.538283238170363E-06</v>
      </c>
      <c r="IO148">
        <v>-5.795655626708063E-10</v>
      </c>
      <c r="IP148">
        <v>-0.06095124045971822</v>
      </c>
      <c r="IQ148">
        <v>-0.004593102289677449</v>
      </c>
      <c r="IR148">
        <v>0.0008253994458280543</v>
      </c>
      <c r="IS148">
        <v>-7.403632370499484E-06</v>
      </c>
      <c r="IT148">
        <v>2</v>
      </c>
      <c r="IU148">
        <v>1985</v>
      </c>
      <c r="IV148">
        <v>1</v>
      </c>
      <c r="IW148">
        <v>27</v>
      </c>
      <c r="IX148">
        <v>2.2</v>
      </c>
      <c r="IY148">
        <v>2.2</v>
      </c>
      <c r="IZ148">
        <v>1.13159</v>
      </c>
      <c r="JA148">
        <v>2.59155</v>
      </c>
      <c r="JB148">
        <v>1.49658</v>
      </c>
      <c r="JC148">
        <v>2.34619</v>
      </c>
      <c r="JD148">
        <v>1.54907</v>
      </c>
      <c r="JE148">
        <v>2.4585</v>
      </c>
      <c r="JF148">
        <v>33.0206</v>
      </c>
      <c r="JG148">
        <v>15.7431</v>
      </c>
      <c r="JH148">
        <v>18</v>
      </c>
      <c r="JI148">
        <v>483.106</v>
      </c>
      <c r="JJ148">
        <v>496.106</v>
      </c>
      <c r="JK148">
        <v>32.6469</v>
      </c>
      <c r="JL148">
        <v>27.867</v>
      </c>
      <c r="JM148">
        <v>29.9972</v>
      </c>
      <c r="JN148">
        <v>28.1699</v>
      </c>
      <c r="JO148">
        <v>28.1772</v>
      </c>
      <c r="JP148">
        <v>22.7539</v>
      </c>
      <c r="JQ148">
        <v>18.0705</v>
      </c>
      <c r="JR148">
        <v>65.5279</v>
      </c>
      <c r="JS148">
        <v>32.5607</v>
      </c>
      <c r="JT148">
        <v>420</v>
      </c>
      <c r="JU148">
        <v>24.4513</v>
      </c>
      <c r="JV148">
        <v>102.298</v>
      </c>
      <c r="JW148">
        <v>91.6806</v>
      </c>
    </row>
    <row r="149" spans="1:283">
      <c r="A149">
        <v>131</v>
      </c>
      <c r="B149">
        <v>1761010415.5</v>
      </c>
      <c r="C149">
        <v>749.5</v>
      </c>
      <c r="D149" t="s">
        <v>696</v>
      </c>
      <c r="E149" t="s">
        <v>697</v>
      </c>
      <c r="F149">
        <v>5</v>
      </c>
      <c r="G149" t="s">
        <v>676</v>
      </c>
      <c r="H149">
        <v>1761010407.5</v>
      </c>
      <c r="I149">
        <f>(J149)/1000</f>
        <v>0</v>
      </c>
      <c r="J149">
        <f>1000*DJ149*AH149*(DF149-DG149)/(100*CY149*(1000-AH149*DF149))</f>
        <v>0</v>
      </c>
      <c r="K149">
        <f>DJ149*AH149*(DE149-DD149*(1000-AH149*DG149)/(1000-AH149*DF149))/(100*CY149)</f>
        <v>0</v>
      </c>
      <c r="L149">
        <f>DD149 - IF(AH149&gt;1, K149*CY149*100.0/(AJ149), 0)</f>
        <v>0</v>
      </c>
      <c r="M149">
        <f>((S149-I149/2)*L149-K149)/(S149+I149/2)</f>
        <v>0</v>
      </c>
      <c r="N149">
        <f>M149*(DK149+DL149)/1000.0</f>
        <v>0</v>
      </c>
      <c r="O149">
        <f>(DD149 - IF(AH149&gt;1, K149*CY149*100.0/(AJ149), 0))*(DK149+DL149)/1000.0</f>
        <v>0</v>
      </c>
      <c r="P149">
        <f>2.0/((1/R149-1/Q149)+SIGN(R149)*SQRT((1/R149-1/Q149)*(1/R149-1/Q149) + 4*CZ149/((CZ149+1)*(CZ149+1))*(2*1/R149*1/Q149-1/Q149*1/Q149)))</f>
        <v>0</v>
      </c>
      <c r="Q149">
        <f>IF(LEFT(DA149,1)&lt;&gt;"0",IF(LEFT(DA149,1)="1",3.0,DB149),$D$5+$E$5*(DR149*DK149/($K$5*1000))+$F$5*(DR149*DK149/($K$5*1000))*MAX(MIN(CY149,$J$5),$I$5)*MAX(MIN(CY149,$J$5),$I$5)+$G$5*MAX(MIN(CY149,$J$5),$I$5)*(DR149*DK149/($K$5*1000))+$H$5*(DR149*DK149/($K$5*1000))*(DR149*DK149/($K$5*1000)))</f>
        <v>0</v>
      </c>
      <c r="R149">
        <f>I149*(1000-(1000*0.61365*exp(17.502*V149/(240.97+V149))/(DK149+DL149)+DF149)/2)/(1000*0.61365*exp(17.502*V149/(240.97+V149))/(DK149+DL149)-DF149)</f>
        <v>0</v>
      </c>
      <c r="S149">
        <f>1/((CZ149+1)/(P149/1.6)+1/(Q149/1.37)) + CZ149/((CZ149+1)/(P149/1.6) + CZ149/(Q149/1.37))</f>
        <v>0</v>
      </c>
      <c r="T149">
        <f>(CU149*CX149)</f>
        <v>0</v>
      </c>
      <c r="U149">
        <f>(DM149+(T149+2*0.95*5.67E-8*(((DM149+$B$9)+273)^4-(DM149+273)^4)-44100*I149)/(1.84*29.3*Q149+8*0.95*5.67E-8*(DM149+273)^3))</f>
        <v>0</v>
      </c>
      <c r="V149">
        <f>($C$9*DN149+$D$9*DO149+$E$9*U149)</f>
        <v>0</v>
      </c>
      <c r="W149">
        <f>0.61365*exp(17.502*V149/(240.97+V149))</f>
        <v>0</v>
      </c>
      <c r="X149">
        <f>(Y149/Z149*100)</f>
        <v>0</v>
      </c>
      <c r="Y149">
        <f>DF149*(DK149+DL149)/1000</f>
        <v>0</v>
      </c>
      <c r="Z149">
        <f>0.61365*exp(17.502*DM149/(240.97+DM149))</f>
        <v>0</v>
      </c>
      <c r="AA149">
        <f>(W149-DF149*(DK149+DL149)/1000)</f>
        <v>0</v>
      </c>
      <c r="AB149">
        <f>(-I149*44100)</f>
        <v>0</v>
      </c>
      <c r="AC149">
        <f>2*29.3*Q149*0.92*(DM149-V149)</f>
        <v>0</v>
      </c>
      <c r="AD149">
        <f>2*0.95*5.67E-8*(((DM149+$B$9)+273)^4-(V149+273)^4)</f>
        <v>0</v>
      </c>
      <c r="AE149">
        <f>T149+AD149+AB149+AC149</f>
        <v>0</v>
      </c>
      <c r="AF149">
        <v>0</v>
      </c>
      <c r="AG149">
        <v>0</v>
      </c>
      <c r="AH149">
        <f>IF(AF149*$H$15&gt;=AJ149,1.0,(AJ149/(AJ149-AF149*$H$15)))</f>
        <v>0</v>
      </c>
      <c r="AI149">
        <f>(AH149-1)*100</f>
        <v>0</v>
      </c>
      <c r="AJ149">
        <f>MAX(0,($B$15+$C$15*DR149)/(1+$D$15*DR149)*DK149/(DM149+273)*$E$15)</f>
        <v>0</v>
      </c>
      <c r="AK149" t="s">
        <v>420</v>
      </c>
      <c r="AL149" t="s">
        <v>420</v>
      </c>
      <c r="AM149">
        <v>0</v>
      </c>
      <c r="AN149">
        <v>0</v>
      </c>
      <c r="AO149">
        <f>1-AM149/AN149</f>
        <v>0</v>
      </c>
      <c r="AP149">
        <v>0</v>
      </c>
      <c r="AQ149" t="s">
        <v>420</v>
      </c>
      <c r="AR149" t="s">
        <v>420</v>
      </c>
      <c r="AS149">
        <v>0</v>
      </c>
      <c r="AT149">
        <v>0</v>
      </c>
      <c r="AU149">
        <f>1-AS149/AT149</f>
        <v>0</v>
      </c>
      <c r="AV149">
        <v>0.5</v>
      </c>
      <c r="AW149">
        <f>CV149</f>
        <v>0</v>
      </c>
      <c r="AX149">
        <f>K149</f>
        <v>0</v>
      </c>
      <c r="AY149">
        <f>AU149*AV149*AW149</f>
        <v>0</v>
      </c>
      <c r="AZ149">
        <f>(AX149-AP149)/AW149</f>
        <v>0</v>
      </c>
      <c r="BA149">
        <f>(AN149-AT149)/AT149</f>
        <v>0</v>
      </c>
      <c r="BB149">
        <f>AM149/(AO149+AM149/AT149)</f>
        <v>0</v>
      </c>
      <c r="BC149" t="s">
        <v>420</v>
      </c>
      <c r="BD149">
        <v>0</v>
      </c>
      <c r="BE149">
        <f>IF(BD149&lt;&gt;0, BD149, BB149)</f>
        <v>0</v>
      </c>
      <c r="BF149">
        <f>1-BE149/AT149</f>
        <v>0</v>
      </c>
      <c r="BG149">
        <f>(AT149-AS149)/(AT149-BE149)</f>
        <v>0</v>
      </c>
      <c r="BH149">
        <f>(AN149-AT149)/(AN149-BE149)</f>
        <v>0</v>
      </c>
      <c r="BI149">
        <f>(AT149-AS149)/(AT149-AM149)</f>
        <v>0</v>
      </c>
      <c r="BJ149">
        <f>(AN149-AT149)/(AN149-AM149)</f>
        <v>0</v>
      </c>
      <c r="BK149">
        <f>(BG149*BE149/AS149)</f>
        <v>0</v>
      </c>
      <c r="BL149">
        <f>(1-BK149)</f>
        <v>0</v>
      </c>
      <c r="CU149">
        <f>$B$13*DS149+$C$13*DT149+$F$13*EE149*(1-EH149)</f>
        <v>0</v>
      </c>
      <c r="CV149">
        <f>CU149*CW149</f>
        <v>0</v>
      </c>
      <c r="CW149">
        <f>($B$13*$D$11+$C$13*$D$11+$F$13*((ER149+EJ149)/MAX(ER149+EJ149+ES149, 0.1)*$I$11+ES149/MAX(ER149+EJ149+ES149, 0.1)*$J$11))/($B$13+$C$13+$F$13)</f>
        <v>0</v>
      </c>
      <c r="CX149">
        <f>($B$13*$K$11+$C$13*$K$11+$F$13*((ER149+EJ149)/MAX(ER149+EJ149+ES149, 0.1)*$P$11+ES149/MAX(ER149+EJ149+ES149, 0.1)*$Q$11))/($B$13+$C$13+$F$13)</f>
        <v>0</v>
      </c>
      <c r="CY149">
        <v>5.18</v>
      </c>
      <c r="CZ149">
        <v>0.5</v>
      </c>
      <c r="DA149" t="s">
        <v>421</v>
      </c>
      <c r="DB149">
        <v>2</v>
      </c>
      <c r="DC149">
        <v>1761010407.5</v>
      </c>
      <c r="DD149">
        <v>420.5360416666667</v>
      </c>
      <c r="DE149">
        <v>419.9642916666667</v>
      </c>
      <c r="DF149">
        <v>23.87098333333333</v>
      </c>
      <c r="DG149">
        <v>23.86222916666667</v>
      </c>
      <c r="DH149">
        <v>420.85625</v>
      </c>
      <c r="DI149">
        <v>23.67625416666667</v>
      </c>
      <c r="DJ149">
        <v>500.0096666666666</v>
      </c>
      <c r="DK149">
        <v>90.49772083333335</v>
      </c>
      <c r="DL149">
        <v>0.03498362083333333</v>
      </c>
      <c r="DM149">
        <v>30.55317916666667</v>
      </c>
      <c r="DN149">
        <v>30.14031666666667</v>
      </c>
      <c r="DO149">
        <v>999.9</v>
      </c>
      <c r="DP149">
        <v>0</v>
      </c>
      <c r="DQ149">
        <v>0</v>
      </c>
      <c r="DR149">
        <v>10000.13333333333</v>
      </c>
      <c r="DS149">
        <v>0</v>
      </c>
      <c r="DT149">
        <v>0.242856</v>
      </c>
      <c r="DU149">
        <v>0.5718040416666667</v>
      </c>
      <c r="DV149">
        <v>430.8200833333333</v>
      </c>
      <c r="DW149">
        <v>430.2304583333333</v>
      </c>
      <c r="DX149">
        <v>0.008759363749999999</v>
      </c>
      <c r="DY149">
        <v>419.9642916666667</v>
      </c>
      <c r="DZ149">
        <v>23.86222916666667</v>
      </c>
      <c r="EA149">
        <v>2.160270416666667</v>
      </c>
      <c r="EB149">
        <v>2.159478333333334</v>
      </c>
      <c r="EC149">
        <v>18.6706625</v>
      </c>
      <c r="ED149">
        <v>18.66470833333333</v>
      </c>
      <c r="EE149">
        <v>0.00500078</v>
      </c>
      <c r="EF149">
        <v>0</v>
      </c>
      <c r="EG149">
        <v>0</v>
      </c>
      <c r="EH149">
        <v>0</v>
      </c>
      <c r="EI149">
        <v>778.3875000000002</v>
      </c>
      <c r="EJ149">
        <v>0.00500078</v>
      </c>
      <c r="EK149">
        <v>-9.608333333333333</v>
      </c>
      <c r="EL149">
        <v>0.1583333333333333</v>
      </c>
      <c r="EM149">
        <v>36.02304166666666</v>
      </c>
      <c r="EN149">
        <v>40.63775</v>
      </c>
      <c r="EO149">
        <v>38.52829166666667</v>
      </c>
      <c r="EP149">
        <v>41.73670833333333</v>
      </c>
      <c r="EQ149">
        <v>39.265375</v>
      </c>
      <c r="ER149">
        <v>0</v>
      </c>
      <c r="ES149">
        <v>0</v>
      </c>
      <c r="ET149">
        <v>0</v>
      </c>
      <c r="EU149">
        <v>1761010414.3</v>
      </c>
      <c r="EV149">
        <v>0</v>
      </c>
      <c r="EW149">
        <v>777.204</v>
      </c>
      <c r="EX149">
        <v>-81.14615387961301</v>
      </c>
      <c r="EY149">
        <v>-27.36923104240108</v>
      </c>
      <c r="EZ149">
        <v>-9.308</v>
      </c>
      <c r="FA149">
        <v>15</v>
      </c>
      <c r="FB149">
        <v>1761010283.5</v>
      </c>
      <c r="FC149" t="s">
        <v>677</v>
      </c>
      <c r="FD149">
        <v>1761010278.5</v>
      </c>
      <c r="FE149">
        <v>1761010283.5</v>
      </c>
      <c r="FF149">
        <v>5</v>
      </c>
      <c r="FG149">
        <v>-0.135</v>
      </c>
      <c r="FH149">
        <v>-0.002</v>
      </c>
      <c r="FI149">
        <v>-0.323</v>
      </c>
      <c r="FJ149">
        <v>0.203</v>
      </c>
      <c r="FK149">
        <v>419</v>
      </c>
      <c r="FL149">
        <v>24</v>
      </c>
      <c r="FM149">
        <v>0.75</v>
      </c>
      <c r="FN149">
        <v>0.12</v>
      </c>
      <c r="FO149">
        <v>0.5540756250000001</v>
      </c>
      <c r="FP149">
        <v>0.7170582326454031</v>
      </c>
      <c r="FQ149">
        <v>0.08188765656058533</v>
      </c>
      <c r="FR149">
        <v>0</v>
      </c>
      <c r="FS149">
        <v>782.1764705882351</v>
      </c>
      <c r="FT149">
        <v>-79.33078683164554</v>
      </c>
      <c r="FU149">
        <v>9.434606473401983</v>
      </c>
      <c r="FV149">
        <v>0</v>
      </c>
      <c r="FW149">
        <v>-0.027245734</v>
      </c>
      <c r="FX149">
        <v>0.05974260495309561</v>
      </c>
      <c r="FY149">
        <v>0.1280120878469093</v>
      </c>
      <c r="FZ149">
        <v>1</v>
      </c>
      <c r="GA149">
        <v>1</v>
      </c>
      <c r="GB149">
        <v>3</v>
      </c>
      <c r="GC149" t="s">
        <v>459</v>
      </c>
      <c r="GD149">
        <v>3.11014</v>
      </c>
      <c r="GE149">
        <v>2.72654</v>
      </c>
      <c r="GF149">
        <v>0.088338</v>
      </c>
      <c r="GG149">
        <v>0.08823209999999999</v>
      </c>
      <c r="GH149">
        <v>0.108019</v>
      </c>
      <c r="GI149">
        <v>0.109792</v>
      </c>
      <c r="GJ149">
        <v>23925.2</v>
      </c>
      <c r="GK149">
        <v>21724.5</v>
      </c>
      <c r="GL149">
        <v>26802</v>
      </c>
      <c r="GM149">
        <v>24034.3</v>
      </c>
      <c r="GN149">
        <v>38198.8</v>
      </c>
      <c r="GO149">
        <v>31574.2</v>
      </c>
      <c r="GP149">
        <v>46779.9</v>
      </c>
      <c r="GQ149">
        <v>38010.7</v>
      </c>
      <c r="GR149">
        <v>1.8903</v>
      </c>
      <c r="GS149">
        <v>1.86427</v>
      </c>
      <c r="GT149">
        <v>0.128582</v>
      </c>
      <c r="GU149">
        <v>0</v>
      </c>
      <c r="GV149">
        <v>28.1313</v>
      </c>
      <c r="GW149">
        <v>999.9</v>
      </c>
      <c r="GX149">
        <v>58.9</v>
      </c>
      <c r="GY149">
        <v>30.4</v>
      </c>
      <c r="GZ149">
        <v>28.372</v>
      </c>
      <c r="HA149">
        <v>61.32</v>
      </c>
      <c r="HB149">
        <v>21.2901</v>
      </c>
      <c r="HC149">
        <v>1</v>
      </c>
      <c r="HD149">
        <v>0.0477058</v>
      </c>
      <c r="HE149">
        <v>-0.375022</v>
      </c>
      <c r="HF149">
        <v>20.3342</v>
      </c>
      <c r="HG149">
        <v>5.22268</v>
      </c>
      <c r="HH149">
        <v>11.98</v>
      </c>
      <c r="HI149">
        <v>4.9656</v>
      </c>
      <c r="HJ149">
        <v>3.27598</v>
      </c>
      <c r="HK149">
        <v>9999</v>
      </c>
      <c r="HL149">
        <v>9999</v>
      </c>
      <c r="HM149">
        <v>9999</v>
      </c>
      <c r="HN149">
        <v>999.9</v>
      </c>
      <c r="HO149">
        <v>1.86371</v>
      </c>
      <c r="HP149">
        <v>1.85976</v>
      </c>
      <c r="HQ149">
        <v>1.85806</v>
      </c>
      <c r="HR149">
        <v>1.85944</v>
      </c>
      <c r="HS149">
        <v>1.85959</v>
      </c>
      <c r="HT149">
        <v>1.85806</v>
      </c>
      <c r="HU149">
        <v>1.85715</v>
      </c>
      <c r="HV149">
        <v>1.85211</v>
      </c>
      <c r="HW149">
        <v>0</v>
      </c>
      <c r="HX149">
        <v>0</v>
      </c>
      <c r="HY149">
        <v>0</v>
      </c>
      <c r="HZ149">
        <v>0</v>
      </c>
      <c r="IA149" t="s">
        <v>424</v>
      </c>
      <c r="IB149" t="s">
        <v>425</v>
      </c>
      <c r="IC149" t="s">
        <v>426</v>
      </c>
      <c r="ID149" t="s">
        <v>426</v>
      </c>
      <c r="IE149" t="s">
        <v>426</v>
      </c>
      <c r="IF149" t="s">
        <v>426</v>
      </c>
      <c r="IG149">
        <v>0</v>
      </c>
      <c r="IH149">
        <v>100</v>
      </c>
      <c r="II149">
        <v>100</v>
      </c>
      <c r="IJ149">
        <v>-0.32</v>
      </c>
      <c r="IK149">
        <v>0.1947</v>
      </c>
      <c r="IL149">
        <v>-1.108384760006345</v>
      </c>
      <c r="IM149">
        <v>0.001328113201692861</v>
      </c>
      <c r="IN149">
        <v>1.538283238170363E-06</v>
      </c>
      <c r="IO149">
        <v>-5.795655626708063E-10</v>
      </c>
      <c r="IP149">
        <v>-0.06095124045971822</v>
      </c>
      <c r="IQ149">
        <v>-0.004593102289677449</v>
      </c>
      <c r="IR149">
        <v>0.0008253994458280543</v>
      </c>
      <c r="IS149">
        <v>-7.403632370499484E-06</v>
      </c>
      <c r="IT149">
        <v>2</v>
      </c>
      <c r="IU149">
        <v>1985</v>
      </c>
      <c r="IV149">
        <v>1</v>
      </c>
      <c r="IW149">
        <v>27</v>
      </c>
      <c r="IX149">
        <v>2.3</v>
      </c>
      <c r="IY149">
        <v>2.2</v>
      </c>
      <c r="IZ149">
        <v>1.13159</v>
      </c>
      <c r="JA149">
        <v>2.59399</v>
      </c>
      <c r="JB149">
        <v>1.49658</v>
      </c>
      <c r="JC149">
        <v>2.34619</v>
      </c>
      <c r="JD149">
        <v>1.54907</v>
      </c>
      <c r="JE149">
        <v>2.3938</v>
      </c>
      <c r="JF149">
        <v>33.0206</v>
      </c>
      <c r="JG149">
        <v>15.7344</v>
      </c>
      <c r="JH149">
        <v>18</v>
      </c>
      <c r="JI149">
        <v>483.368</v>
      </c>
      <c r="JJ149">
        <v>496.046</v>
      </c>
      <c r="JK149">
        <v>32.4415</v>
      </c>
      <c r="JL149">
        <v>27.8659</v>
      </c>
      <c r="JM149">
        <v>29.9962</v>
      </c>
      <c r="JN149">
        <v>28.1681</v>
      </c>
      <c r="JO149">
        <v>28.176</v>
      </c>
      <c r="JP149">
        <v>22.7546</v>
      </c>
      <c r="JQ149">
        <v>18.0705</v>
      </c>
      <c r="JR149">
        <v>65.5279</v>
      </c>
      <c r="JS149">
        <v>32.3541</v>
      </c>
      <c r="JT149">
        <v>420</v>
      </c>
      <c r="JU149">
        <v>24.4836</v>
      </c>
      <c r="JV149">
        <v>102.298</v>
      </c>
      <c r="JW149">
        <v>91.6808</v>
      </c>
    </row>
    <row r="150" spans="1:283">
      <c r="A150">
        <v>132</v>
      </c>
      <c r="B150">
        <v>1761010417.5</v>
      </c>
      <c r="C150">
        <v>751.5</v>
      </c>
      <c r="D150" t="s">
        <v>698</v>
      </c>
      <c r="E150" t="s">
        <v>699</v>
      </c>
      <c r="F150">
        <v>5</v>
      </c>
      <c r="G150" t="s">
        <v>676</v>
      </c>
      <c r="H150">
        <v>1761010409.5</v>
      </c>
      <c r="I150">
        <f>(J150)/1000</f>
        <v>0</v>
      </c>
      <c r="J150">
        <f>1000*DJ150*AH150*(DF150-DG150)/(100*CY150*(1000-AH150*DF150))</f>
        <v>0</v>
      </c>
      <c r="K150">
        <f>DJ150*AH150*(DE150-DD150*(1000-AH150*DG150)/(1000-AH150*DF150))/(100*CY150)</f>
        <v>0</v>
      </c>
      <c r="L150">
        <f>DD150 - IF(AH150&gt;1, K150*CY150*100.0/(AJ150), 0)</f>
        <v>0</v>
      </c>
      <c r="M150">
        <f>((S150-I150/2)*L150-K150)/(S150+I150/2)</f>
        <v>0</v>
      </c>
      <c r="N150">
        <f>M150*(DK150+DL150)/1000.0</f>
        <v>0</v>
      </c>
      <c r="O150">
        <f>(DD150 - IF(AH150&gt;1, K150*CY150*100.0/(AJ150), 0))*(DK150+DL150)/1000.0</f>
        <v>0</v>
      </c>
      <c r="P150">
        <f>2.0/((1/R150-1/Q150)+SIGN(R150)*SQRT((1/R150-1/Q150)*(1/R150-1/Q150) + 4*CZ150/((CZ150+1)*(CZ150+1))*(2*1/R150*1/Q150-1/Q150*1/Q150)))</f>
        <v>0</v>
      </c>
      <c r="Q150">
        <f>IF(LEFT(DA150,1)&lt;&gt;"0",IF(LEFT(DA150,1)="1",3.0,DB150),$D$5+$E$5*(DR150*DK150/($K$5*1000))+$F$5*(DR150*DK150/($K$5*1000))*MAX(MIN(CY150,$J$5),$I$5)*MAX(MIN(CY150,$J$5),$I$5)+$G$5*MAX(MIN(CY150,$J$5),$I$5)*(DR150*DK150/($K$5*1000))+$H$5*(DR150*DK150/($K$5*1000))*(DR150*DK150/($K$5*1000)))</f>
        <v>0</v>
      </c>
      <c r="R150">
        <f>I150*(1000-(1000*0.61365*exp(17.502*V150/(240.97+V150))/(DK150+DL150)+DF150)/2)/(1000*0.61365*exp(17.502*V150/(240.97+V150))/(DK150+DL150)-DF150)</f>
        <v>0</v>
      </c>
      <c r="S150">
        <f>1/((CZ150+1)/(P150/1.6)+1/(Q150/1.37)) + CZ150/((CZ150+1)/(P150/1.6) + CZ150/(Q150/1.37))</f>
        <v>0</v>
      </c>
      <c r="T150">
        <f>(CU150*CX150)</f>
        <v>0</v>
      </c>
      <c r="U150">
        <f>(DM150+(T150+2*0.95*5.67E-8*(((DM150+$B$9)+273)^4-(DM150+273)^4)-44100*I150)/(1.84*29.3*Q150+8*0.95*5.67E-8*(DM150+273)^3))</f>
        <v>0</v>
      </c>
      <c r="V150">
        <f>($C$9*DN150+$D$9*DO150+$E$9*U150)</f>
        <v>0</v>
      </c>
      <c r="W150">
        <f>0.61365*exp(17.502*V150/(240.97+V150))</f>
        <v>0</v>
      </c>
      <c r="X150">
        <f>(Y150/Z150*100)</f>
        <v>0</v>
      </c>
      <c r="Y150">
        <f>DF150*(DK150+DL150)/1000</f>
        <v>0</v>
      </c>
      <c r="Z150">
        <f>0.61365*exp(17.502*DM150/(240.97+DM150))</f>
        <v>0</v>
      </c>
      <c r="AA150">
        <f>(W150-DF150*(DK150+DL150)/1000)</f>
        <v>0</v>
      </c>
      <c r="AB150">
        <f>(-I150*44100)</f>
        <v>0</v>
      </c>
      <c r="AC150">
        <f>2*29.3*Q150*0.92*(DM150-V150)</f>
        <v>0</v>
      </c>
      <c r="AD150">
        <f>2*0.95*5.67E-8*(((DM150+$B$9)+273)^4-(V150+273)^4)</f>
        <v>0</v>
      </c>
      <c r="AE150">
        <f>T150+AD150+AB150+AC150</f>
        <v>0</v>
      </c>
      <c r="AF150">
        <v>0</v>
      </c>
      <c r="AG150">
        <v>0</v>
      </c>
      <c r="AH150">
        <f>IF(AF150*$H$15&gt;=AJ150,1.0,(AJ150/(AJ150-AF150*$H$15)))</f>
        <v>0</v>
      </c>
      <c r="AI150">
        <f>(AH150-1)*100</f>
        <v>0</v>
      </c>
      <c r="AJ150">
        <f>MAX(0,($B$15+$C$15*DR150)/(1+$D$15*DR150)*DK150/(DM150+273)*$E$15)</f>
        <v>0</v>
      </c>
      <c r="AK150" t="s">
        <v>420</v>
      </c>
      <c r="AL150" t="s">
        <v>420</v>
      </c>
      <c r="AM150">
        <v>0</v>
      </c>
      <c r="AN150">
        <v>0</v>
      </c>
      <c r="AO150">
        <f>1-AM150/AN150</f>
        <v>0</v>
      </c>
      <c r="AP150">
        <v>0</v>
      </c>
      <c r="AQ150" t="s">
        <v>420</v>
      </c>
      <c r="AR150" t="s">
        <v>420</v>
      </c>
      <c r="AS150">
        <v>0</v>
      </c>
      <c r="AT150">
        <v>0</v>
      </c>
      <c r="AU150">
        <f>1-AS150/AT150</f>
        <v>0</v>
      </c>
      <c r="AV150">
        <v>0.5</v>
      </c>
      <c r="AW150">
        <f>CV150</f>
        <v>0</v>
      </c>
      <c r="AX150">
        <f>K150</f>
        <v>0</v>
      </c>
      <c r="AY150">
        <f>AU150*AV150*AW150</f>
        <v>0</v>
      </c>
      <c r="AZ150">
        <f>(AX150-AP150)/AW150</f>
        <v>0</v>
      </c>
      <c r="BA150">
        <f>(AN150-AT150)/AT150</f>
        <v>0</v>
      </c>
      <c r="BB150">
        <f>AM150/(AO150+AM150/AT150)</f>
        <v>0</v>
      </c>
      <c r="BC150" t="s">
        <v>420</v>
      </c>
      <c r="BD150">
        <v>0</v>
      </c>
      <c r="BE150">
        <f>IF(BD150&lt;&gt;0, BD150, BB150)</f>
        <v>0</v>
      </c>
      <c r="BF150">
        <f>1-BE150/AT150</f>
        <v>0</v>
      </c>
      <c r="BG150">
        <f>(AT150-AS150)/(AT150-BE150)</f>
        <v>0</v>
      </c>
      <c r="BH150">
        <f>(AN150-AT150)/(AN150-BE150)</f>
        <v>0</v>
      </c>
      <c r="BI150">
        <f>(AT150-AS150)/(AT150-AM150)</f>
        <v>0</v>
      </c>
      <c r="BJ150">
        <f>(AN150-AT150)/(AN150-AM150)</f>
        <v>0</v>
      </c>
      <c r="BK150">
        <f>(BG150*BE150/AS150)</f>
        <v>0</v>
      </c>
      <c r="BL150">
        <f>(1-BK150)</f>
        <v>0</v>
      </c>
      <c r="CU150">
        <f>$B$13*DS150+$C$13*DT150+$F$13*EE150*(1-EH150)</f>
        <v>0</v>
      </c>
      <c r="CV150">
        <f>CU150*CW150</f>
        <v>0</v>
      </c>
      <c r="CW150">
        <f>($B$13*$D$11+$C$13*$D$11+$F$13*((ER150+EJ150)/MAX(ER150+EJ150+ES150, 0.1)*$I$11+ES150/MAX(ER150+EJ150+ES150, 0.1)*$J$11))/($B$13+$C$13+$F$13)</f>
        <v>0</v>
      </c>
      <c r="CX150">
        <f>($B$13*$K$11+$C$13*$K$11+$F$13*((ER150+EJ150)/MAX(ER150+EJ150+ES150, 0.1)*$P$11+ES150/MAX(ER150+EJ150+ES150, 0.1)*$Q$11))/($B$13+$C$13+$F$13)</f>
        <v>0</v>
      </c>
      <c r="CY150">
        <v>5.18</v>
      </c>
      <c r="CZ150">
        <v>0.5</v>
      </c>
      <c r="DA150" t="s">
        <v>421</v>
      </c>
      <c r="DB150">
        <v>2</v>
      </c>
      <c r="DC150">
        <v>1761010409.5</v>
      </c>
      <c r="DD150">
        <v>420.5308333333334</v>
      </c>
      <c r="DE150">
        <v>419.9292916666666</v>
      </c>
      <c r="DF150">
        <v>23.86590416666667</v>
      </c>
      <c r="DG150">
        <v>23.89581666666666</v>
      </c>
      <c r="DH150">
        <v>420.851125</v>
      </c>
      <c r="DI150">
        <v>23.6712875</v>
      </c>
      <c r="DJ150">
        <v>500.0426666666667</v>
      </c>
      <c r="DK150">
        <v>90.49746666666665</v>
      </c>
      <c r="DL150">
        <v>0.0348947625</v>
      </c>
      <c r="DM150">
        <v>30.57407916666666</v>
      </c>
      <c r="DN150">
        <v>30.16491666666667</v>
      </c>
      <c r="DO150">
        <v>999.9</v>
      </c>
      <c r="DP150">
        <v>0</v>
      </c>
      <c r="DQ150">
        <v>0</v>
      </c>
      <c r="DR150">
        <v>10005.65541666667</v>
      </c>
      <c r="DS150">
        <v>0</v>
      </c>
      <c r="DT150">
        <v>0.242856</v>
      </c>
      <c r="DU150">
        <v>0.6016705833333333</v>
      </c>
      <c r="DV150">
        <v>430.8125833333334</v>
      </c>
      <c r="DW150">
        <v>430.2094583333333</v>
      </c>
      <c r="DX150">
        <v>-0.02990942375</v>
      </c>
      <c r="DY150">
        <v>419.9292916666666</v>
      </c>
      <c r="DZ150">
        <v>23.89581666666666</v>
      </c>
      <c r="EA150">
        <v>2.159804583333333</v>
      </c>
      <c r="EB150">
        <v>2.162512083333333</v>
      </c>
      <c r="EC150">
        <v>18.66722083333334</v>
      </c>
      <c r="ED150">
        <v>18.68703333333333</v>
      </c>
      <c r="EE150">
        <v>0.00500078</v>
      </c>
      <c r="EF150">
        <v>0</v>
      </c>
      <c r="EG150">
        <v>0</v>
      </c>
      <c r="EH150">
        <v>0</v>
      </c>
      <c r="EI150">
        <v>775.2208333333334</v>
      </c>
      <c r="EJ150">
        <v>0.00500078</v>
      </c>
      <c r="EK150">
        <v>-8.866666666666665</v>
      </c>
      <c r="EL150">
        <v>0.2333333333333333</v>
      </c>
      <c r="EM150">
        <v>35.99183333333333</v>
      </c>
      <c r="EN150">
        <v>40.564875</v>
      </c>
      <c r="EO150">
        <v>38.55433333333333</v>
      </c>
      <c r="EP150">
        <v>41.635125</v>
      </c>
      <c r="EQ150">
        <v>39.17158333333333</v>
      </c>
      <c r="ER150">
        <v>0</v>
      </c>
      <c r="ES150">
        <v>0</v>
      </c>
      <c r="ET150">
        <v>0</v>
      </c>
      <c r="EU150">
        <v>1761010416.1</v>
      </c>
      <c r="EV150">
        <v>0</v>
      </c>
      <c r="EW150">
        <v>775.4038461538463</v>
      </c>
      <c r="EX150">
        <v>-85.35726494907476</v>
      </c>
      <c r="EY150">
        <v>5.972649475631051</v>
      </c>
      <c r="EZ150">
        <v>-8.926923076923076</v>
      </c>
      <c r="FA150">
        <v>15</v>
      </c>
      <c r="FB150">
        <v>1761010283.5</v>
      </c>
      <c r="FC150" t="s">
        <v>677</v>
      </c>
      <c r="FD150">
        <v>1761010278.5</v>
      </c>
      <c r="FE150">
        <v>1761010283.5</v>
      </c>
      <c r="FF150">
        <v>5</v>
      </c>
      <c r="FG150">
        <v>-0.135</v>
      </c>
      <c r="FH150">
        <v>-0.002</v>
      </c>
      <c r="FI150">
        <v>-0.323</v>
      </c>
      <c r="FJ150">
        <v>0.203</v>
      </c>
      <c r="FK150">
        <v>419</v>
      </c>
      <c r="FL150">
        <v>24</v>
      </c>
      <c r="FM150">
        <v>0.75</v>
      </c>
      <c r="FN150">
        <v>0.12</v>
      </c>
      <c r="FO150">
        <v>0.5625587804878049</v>
      </c>
      <c r="FP150">
        <v>0.7181933728223008</v>
      </c>
      <c r="FQ150">
        <v>0.08269091269727233</v>
      </c>
      <c r="FR150">
        <v>0</v>
      </c>
      <c r="FS150">
        <v>779.4852941176472</v>
      </c>
      <c r="FT150">
        <v>-91.07868594426145</v>
      </c>
      <c r="FU150">
        <v>10.44307066496703</v>
      </c>
      <c r="FV150">
        <v>0</v>
      </c>
      <c r="FW150">
        <v>-0.02932571609756098</v>
      </c>
      <c r="FX150">
        <v>-0.46590205358885</v>
      </c>
      <c r="FY150">
        <v>0.124443749229484</v>
      </c>
      <c r="FZ150">
        <v>0</v>
      </c>
      <c r="GA150">
        <v>0</v>
      </c>
      <c r="GB150">
        <v>3</v>
      </c>
      <c r="GC150" t="s">
        <v>423</v>
      </c>
      <c r="GD150">
        <v>3.10978</v>
      </c>
      <c r="GE150">
        <v>2.72619</v>
      </c>
      <c r="GF150">
        <v>0.08833820000000001</v>
      </c>
      <c r="GG150">
        <v>0.0882314</v>
      </c>
      <c r="GH150">
        <v>0.108155</v>
      </c>
      <c r="GI150">
        <v>0.110149</v>
      </c>
      <c r="GJ150">
        <v>23925.3</v>
      </c>
      <c r="GK150">
        <v>21724.6</v>
      </c>
      <c r="GL150">
        <v>26802.1</v>
      </c>
      <c r="GM150">
        <v>24034.4</v>
      </c>
      <c r="GN150">
        <v>38193.1</v>
      </c>
      <c r="GO150">
        <v>31561.6</v>
      </c>
      <c r="GP150">
        <v>46780.1</v>
      </c>
      <c r="GQ150">
        <v>38010.9</v>
      </c>
      <c r="GR150">
        <v>1.88965</v>
      </c>
      <c r="GS150">
        <v>1.86497</v>
      </c>
      <c r="GT150">
        <v>0.127368</v>
      </c>
      <c r="GU150">
        <v>0</v>
      </c>
      <c r="GV150">
        <v>28.1422</v>
      </c>
      <c r="GW150">
        <v>999.9</v>
      </c>
      <c r="GX150">
        <v>58.9</v>
      </c>
      <c r="GY150">
        <v>30.4</v>
      </c>
      <c r="GZ150">
        <v>28.3705</v>
      </c>
      <c r="HA150">
        <v>61.18</v>
      </c>
      <c r="HB150">
        <v>21.3341</v>
      </c>
      <c r="HC150">
        <v>1</v>
      </c>
      <c r="HD150">
        <v>0.046372</v>
      </c>
      <c r="HE150">
        <v>-0.684148</v>
      </c>
      <c r="HF150">
        <v>20.3339</v>
      </c>
      <c r="HG150">
        <v>5.21909</v>
      </c>
      <c r="HH150">
        <v>11.98</v>
      </c>
      <c r="HI150">
        <v>4.9651</v>
      </c>
      <c r="HJ150">
        <v>3.27533</v>
      </c>
      <c r="HK150">
        <v>9999</v>
      </c>
      <c r="HL150">
        <v>9999</v>
      </c>
      <c r="HM150">
        <v>9999</v>
      </c>
      <c r="HN150">
        <v>999.9</v>
      </c>
      <c r="HO150">
        <v>1.86371</v>
      </c>
      <c r="HP150">
        <v>1.85975</v>
      </c>
      <c r="HQ150">
        <v>1.85806</v>
      </c>
      <c r="HR150">
        <v>1.85944</v>
      </c>
      <c r="HS150">
        <v>1.85959</v>
      </c>
      <c r="HT150">
        <v>1.85806</v>
      </c>
      <c r="HU150">
        <v>1.85715</v>
      </c>
      <c r="HV150">
        <v>1.85211</v>
      </c>
      <c r="HW150">
        <v>0</v>
      </c>
      <c r="HX150">
        <v>0</v>
      </c>
      <c r="HY150">
        <v>0</v>
      </c>
      <c r="HZ150">
        <v>0</v>
      </c>
      <c r="IA150" t="s">
        <v>424</v>
      </c>
      <c r="IB150" t="s">
        <v>425</v>
      </c>
      <c r="IC150" t="s">
        <v>426</v>
      </c>
      <c r="ID150" t="s">
        <v>426</v>
      </c>
      <c r="IE150" t="s">
        <v>426</v>
      </c>
      <c r="IF150" t="s">
        <v>426</v>
      </c>
      <c r="IG150">
        <v>0</v>
      </c>
      <c r="IH150">
        <v>100</v>
      </c>
      <c r="II150">
        <v>100</v>
      </c>
      <c r="IJ150">
        <v>-0.32</v>
      </c>
      <c r="IK150">
        <v>0.1957</v>
      </c>
      <c r="IL150">
        <v>-1.108384760006345</v>
      </c>
      <c r="IM150">
        <v>0.001328113201692861</v>
      </c>
      <c r="IN150">
        <v>1.538283238170363E-06</v>
      </c>
      <c r="IO150">
        <v>-5.795655626708063E-10</v>
      </c>
      <c r="IP150">
        <v>-0.06095124045971822</v>
      </c>
      <c r="IQ150">
        <v>-0.004593102289677449</v>
      </c>
      <c r="IR150">
        <v>0.0008253994458280543</v>
      </c>
      <c r="IS150">
        <v>-7.403632370499484E-06</v>
      </c>
      <c r="IT150">
        <v>2</v>
      </c>
      <c r="IU150">
        <v>1985</v>
      </c>
      <c r="IV150">
        <v>1</v>
      </c>
      <c r="IW150">
        <v>27</v>
      </c>
      <c r="IX150">
        <v>2.3</v>
      </c>
      <c r="IY150">
        <v>2.2</v>
      </c>
      <c r="IZ150">
        <v>1.13159</v>
      </c>
      <c r="JA150">
        <v>2.59277</v>
      </c>
      <c r="JB150">
        <v>1.49658</v>
      </c>
      <c r="JC150">
        <v>2.34619</v>
      </c>
      <c r="JD150">
        <v>1.54907</v>
      </c>
      <c r="JE150">
        <v>2.41699</v>
      </c>
      <c r="JF150">
        <v>33.0206</v>
      </c>
      <c r="JG150">
        <v>15.7431</v>
      </c>
      <c r="JH150">
        <v>18</v>
      </c>
      <c r="JI150">
        <v>482.979</v>
      </c>
      <c r="JJ150">
        <v>496.498</v>
      </c>
      <c r="JK150">
        <v>32.3118</v>
      </c>
      <c r="JL150">
        <v>27.8647</v>
      </c>
      <c r="JM150">
        <v>29.9964</v>
      </c>
      <c r="JN150">
        <v>28.1664</v>
      </c>
      <c r="JO150">
        <v>28.1748</v>
      </c>
      <c r="JP150">
        <v>22.7576</v>
      </c>
      <c r="JQ150">
        <v>17.7808</v>
      </c>
      <c r="JR150">
        <v>65.5279</v>
      </c>
      <c r="JS150">
        <v>32.3541</v>
      </c>
      <c r="JT150">
        <v>420</v>
      </c>
      <c r="JU150">
        <v>24.494</v>
      </c>
      <c r="JV150">
        <v>102.299</v>
      </c>
      <c r="JW150">
        <v>91.6812</v>
      </c>
    </row>
    <row r="151" spans="1:283">
      <c r="A151">
        <v>133</v>
      </c>
      <c r="B151">
        <v>1761010419.5</v>
      </c>
      <c r="C151">
        <v>753.5</v>
      </c>
      <c r="D151" t="s">
        <v>700</v>
      </c>
      <c r="E151" t="s">
        <v>701</v>
      </c>
      <c r="F151">
        <v>5</v>
      </c>
      <c r="G151" t="s">
        <v>676</v>
      </c>
      <c r="H151">
        <v>1761010411.5</v>
      </c>
      <c r="I151">
        <f>(J151)/1000</f>
        <v>0</v>
      </c>
      <c r="J151">
        <f>1000*DJ151*AH151*(DF151-DG151)/(100*CY151*(1000-AH151*DF151))</f>
        <v>0</v>
      </c>
      <c r="K151">
        <f>DJ151*AH151*(DE151-DD151*(1000-AH151*DG151)/(1000-AH151*DF151))/(100*CY151)</f>
        <v>0</v>
      </c>
      <c r="L151">
        <f>DD151 - IF(AH151&gt;1, K151*CY151*100.0/(AJ151), 0)</f>
        <v>0</v>
      </c>
      <c r="M151">
        <f>((S151-I151/2)*L151-K151)/(S151+I151/2)</f>
        <v>0</v>
      </c>
      <c r="N151">
        <f>M151*(DK151+DL151)/1000.0</f>
        <v>0</v>
      </c>
      <c r="O151">
        <f>(DD151 - IF(AH151&gt;1, K151*CY151*100.0/(AJ151), 0))*(DK151+DL151)/1000.0</f>
        <v>0</v>
      </c>
      <c r="P151">
        <f>2.0/((1/R151-1/Q151)+SIGN(R151)*SQRT((1/R151-1/Q151)*(1/R151-1/Q151) + 4*CZ151/((CZ151+1)*(CZ151+1))*(2*1/R151*1/Q151-1/Q151*1/Q151)))</f>
        <v>0</v>
      </c>
      <c r="Q151">
        <f>IF(LEFT(DA151,1)&lt;&gt;"0",IF(LEFT(DA151,1)="1",3.0,DB151),$D$5+$E$5*(DR151*DK151/($K$5*1000))+$F$5*(DR151*DK151/($K$5*1000))*MAX(MIN(CY151,$J$5),$I$5)*MAX(MIN(CY151,$J$5),$I$5)+$G$5*MAX(MIN(CY151,$J$5),$I$5)*(DR151*DK151/($K$5*1000))+$H$5*(DR151*DK151/($K$5*1000))*(DR151*DK151/($K$5*1000)))</f>
        <v>0</v>
      </c>
      <c r="R151">
        <f>I151*(1000-(1000*0.61365*exp(17.502*V151/(240.97+V151))/(DK151+DL151)+DF151)/2)/(1000*0.61365*exp(17.502*V151/(240.97+V151))/(DK151+DL151)-DF151)</f>
        <v>0</v>
      </c>
      <c r="S151">
        <f>1/((CZ151+1)/(P151/1.6)+1/(Q151/1.37)) + CZ151/((CZ151+1)/(P151/1.6) + CZ151/(Q151/1.37))</f>
        <v>0</v>
      </c>
      <c r="T151">
        <f>(CU151*CX151)</f>
        <v>0</v>
      </c>
      <c r="U151">
        <f>(DM151+(T151+2*0.95*5.67E-8*(((DM151+$B$9)+273)^4-(DM151+273)^4)-44100*I151)/(1.84*29.3*Q151+8*0.95*5.67E-8*(DM151+273)^3))</f>
        <v>0</v>
      </c>
      <c r="V151">
        <f>($C$9*DN151+$D$9*DO151+$E$9*U151)</f>
        <v>0</v>
      </c>
      <c r="W151">
        <f>0.61365*exp(17.502*V151/(240.97+V151))</f>
        <v>0</v>
      </c>
      <c r="X151">
        <f>(Y151/Z151*100)</f>
        <v>0</v>
      </c>
      <c r="Y151">
        <f>DF151*(DK151+DL151)/1000</f>
        <v>0</v>
      </c>
      <c r="Z151">
        <f>0.61365*exp(17.502*DM151/(240.97+DM151))</f>
        <v>0</v>
      </c>
      <c r="AA151">
        <f>(W151-DF151*(DK151+DL151)/1000)</f>
        <v>0</v>
      </c>
      <c r="AB151">
        <f>(-I151*44100)</f>
        <v>0</v>
      </c>
      <c r="AC151">
        <f>2*29.3*Q151*0.92*(DM151-V151)</f>
        <v>0</v>
      </c>
      <c r="AD151">
        <f>2*0.95*5.67E-8*(((DM151+$B$9)+273)^4-(V151+273)^4)</f>
        <v>0</v>
      </c>
      <c r="AE151">
        <f>T151+AD151+AB151+AC151</f>
        <v>0</v>
      </c>
      <c r="AF151">
        <v>0</v>
      </c>
      <c r="AG151">
        <v>0</v>
      </c>
      <c r="AH151">
        <f>IF(AF151*$H$15&gt;=AJ151,1.0,(AJ151/(AJ151-AF151*$H$15)))</f>
        <v>0</v>
      </c>
      <c r="AI151">
        <f>(AH151-1)*100</f>
        <v>0</v>
      </c>
      <c r="AJ151">
        <f>MAX(0,($B$15+$C$15*DR151)/(1+$D$15*DR151)*DK151/(DM151+273)*$E$15)</f>
        <v>0</v>
      </c>
      <c r="AK151" t="s">
        <v>420</v>
      </c>
      <c r="AL151" t="s">
        <v>420</v>
      </c>
      <c r="AM151">
        <v>0</v>
      </c>
      <c r="AN151">
        <v>0</v>
      </c>
      <c r="AO151">
        <f>1-AM151/AN151</f>
        <v>0</v>
      </c>
      <c r="AP151">
        <v>0</v>
      </c>
      <c r="AQ151" t="s">
        <v>420</v>
      </c>
      <c r="AR151" t="s">
        <v>420</v>
      </c>
      <c r="AS151">
        <v>0</v>
      </c>
      <c r="AT151">
        <v>0</v>
      </c>
      <c r="AU151">
        <f>1-AS151/AT151</f>
        <v>0</v>
      </c>
      <c r="AV151">
        <v>0.5</v>
      </c>
      <c r="AW151">
        <f>CV151</f>
        <v>0</v>
      </c>
      <c r="AX151">
        <f>K151</f>
        <v>0</v>
      </c>
      <c r="AY151">
        <f>AU151*AV151*AW151</f>
        <v>0</v>
      </c>
      <c r="AZ151">
        <f>(AX151-AP151)/AW151</f>
        <v>0</v>
      </c>
      <c r="BA151">
        <f>(AN151-AT151)/AT151</f>
        <v>0</v>
      </c>
      <c r="BB151">
        <f>AM151/(AO151+AM151/AT151)</f>
        <v>0</v>
      </c>
      <c r="BC151" t="s">
        <v>420</v>
      </c>
      <c r="BD151">
        <v>0</v>
      </c>
      <c r="BE151">
        <f>IF(BD151&lt;&gt;0, BD151, BB151)</f>
        <v>0</v>
      </c>
      <c r="BF151">
        <f>1-BE151/AT151</f>
        <v>0</v>
      </c>
      <c r="BG151">
        <f>(AT151-AS151)/(AT151-BE151)</f>
        <v>0</v>
      </c>
      <c r="BH151">
        <f>(AN151-AT151)/(AN151-BE151)</f>
        <v>0</v>
      </c>
      <c r="BI151">
        <f>(AT151-AS151)/(AT151-AM151)</f>
        <v>0</v>
      </c>
      <c r="BJ151">
        <f>(AN151-AT151)/(AN151-AM151)</f>
        <v>0</v>
      </c>
      <c r="BK151">
        <f>(BG151*BE151/AS151)</f>
        <v>0</v>
      </c>
      <c r="BL151">
        <f>(1-BK151)</f>
        <v>0</v>
      </c>
      <c r="CU151">
        <f>$B$13*DS151+$C$13*DT151+$F$13*EE151*(1-EH151)</f>
        <v>0</v>
      </c>
      <c r="CV151">
        <f>CU151*CW151</f>
        <v>0</v>
      </c>
      <c r="CW151">
        <f>($B$13*$D$11+$C$13*$D$11+$F$13*((ER151+EJ151)/MAX(ER151+EJ151+ES151, 0.1)*$I$11+ES151/MAX(ER151+EJ151+ES151, 0.1)*$J$11))/($B$13+$C$13+$F$13)</f>
        <v>0</v>
      </c>
      <c r="CX151">
        <f>($B$13*$K$11+$C$13*$K$11+$F$13*((ER151+EJ151)/MAX(ER151+EJ151+ES151, 0.1)*$P$11+ES151/MAX(ER151+EJ151+ES151, 0.1)*$Q$11))/($B$13+$C$13+$F$13)</f>
        <v>0</v>
      </c>
      <c r="CY151">
        <v>5.18</v>
      </c>
      <c r="CZ151">
        <v>0.5</v>
      </c>
      <c r="DA151" t="s">
        <v>421</v>
      </c>
      <c r="DB151">
        <v>2</v>
      </c>
      <c r="DC151">
        <v>1761010411.5</v>
      </c>
      <c r="DD151">
        <v>420.5206249999999</v>
      </c>
      <c r="DE151">
        <v>419.901875</v>
      </c>
      <c r="DF151">
        <v>23.86894583333334</v>
      </c>
      <c r="DG151">
        <v>23.95348333333333</v>
      </c>
      <c r="DH151">
        <v>420.8409583333333</v>
      </c>
      <c r="DI151">
        <v>23.6742625</v>
      </c>
      <c r="DJ151">
        <v>500.0559583333334</v>
      </c>
      <c r="DK151">
        <v>90.49740833333334</v>
      </c>
      <c r="DL151">
        <v>0.03484130833333333</v>
      </c>
      <c r="DM151">
        <v>30.5893875</v>
      </c>
      <c r="DN151">
        <v>30.1832</v>
      </c>
      <c r="DO151">
        <v>999.9</v>
      </c>
      <c r="DP151">
        <v>0</v>
      </c>
      <c r="DQ151">
        <v>0</v>
      </c>
      <c r="DR151">
        <v>10006.645</v>
      </c>
      <c r="DS151">
        <v>0</v>
      </c>
      <c r="DT151">
        <v>0.242856</v>
      </c>
      <c r="DU151">
        <v>0.6188557499999999</v>
      </c>
      <c r="DV151">
        <v>430.8035</v>
      </c>
      <c r="DW151">
        <v>430.2067916666667</v>
      </c>
      <c r="DX151">
        <v>-0.08453515708333333</v>
      </c>
      <c r="DY151">
        <v>419.901875</v>
      </c>
      <c r="DZ151">
        <v>23.95348333333333</v>
      </c>
      <c r="EA151">
        <v>2.160077916666667</v>
      </c>
      <c r="EB151">
        <v>2.16772875</v>
      </c>
      <c r="EC151">
        <v>18.66924583333333</v>
      </c>
      <c r="ED151">
        <v>18.72539583333333</v>
      </c>
      <c r="EE151">
        <v>0.00500078</v>
      </c>
      <c r="EF151">
        <v>0</v>
      </c>
      <c r="EG151">
        <v>0</v>
      </c>
      <c r="EH151">
        <v>0</v>
      </c>
      <c r="EI151">
        <v>772.8541666666666</v>
      </c>
      <c r="EJ151">
        <v>0.00500078</v>
      </c>
      <c r="EK151">
        <v>-8.4625</v>
      </c>
      <c r="EL151">
        <v>0.1541666666666667</v>
      </c>
      <c r="EM151">
        <v>35.97104166666666</v>
      </c>
      <c r="EN151">
        <v>40.484125</v>
      </c>
      <c r="EO151">
        <v>38.48145833333333</v>
      </c>
      <c r="EP151">
        <v>41.53091666666666</v>
      </c>
      <c r="EQ151">
        <v>39.067375</v>
      </c>
      <c r="ER151">
        <v>0</v>
      </c>
      <c r="ES151">
        <v>0</v>
      </c>
      <c r="ET151">
        <v>0</v>
      </c>
      <c r="EU151">
        <v>1761010418.5</v>
      </c>
      <c r="EV151">
        <v>0</v>
      </c>
      <c r="EW151">
        <v>772.5615384615386</v>
      </c>
      <c r="EX151">
        <v>-81.05299122570182</v>
      </c>
      <c r="EY151">
        <v>15.03931605499536</v>
      </c>
      <c r="EZ151">
        <v>-8.28846153846154</v>
      </c>
      <c r="FA151">
        <v>15</v>
      </c>
      <c r="FB151">
        <v>1761010283.5</v>
      </c>
      <c r="FC151" t="s">
        <v>677</v>
      </c>
      <c r="FD151">
        <v>1761010278.5</v>
      </c>
      <c r="FE151">
        <v>1761010283.5</v>
      </c>
      <c r="FF151">
        <v>5</v>
      </c>
      <c r="FG151">
        <v>-0.135</v>
      </c>
      <c r="FH151">
        <v>-0.002</v>
      </c>
      <c r="FI151">
        <v>-0.323</v>
      </c>
      <c r="FJ151">
        <v>0.203</v>
      </c>
      <c r="FK151">
        <v>419</v>
      </c>
      <c r="FL151">
        <v>24</v>
      </c>
      <c r="FM151">
        <v>0.75</v>
      </c>
      <c r="FN151">
        <v>0.12</v>
      </c>
      <c r="FO151">
        <v>0.580696825</v>
      </c>
      <c r="FP151">
        <v>0.6846195984990606</v>
      </c>
      <c r="FQ151">
        <v>0.07989931458463442</v>
      </c>
      <c r="FR151">
        <v>0</v>
      </c>
      <c r="FS151">
        <v>776.6882352941177</v>
      </c>
      <c r="FT151">
        <v>-78.21543155688786</v>
      </c>
      <c r="FU151">
        <v>9.573792803822268</v>
      </c>
      <c r="FV151">
        <v>0</v>
      </c>
      <c r="FW151">
        <v>-0.04877208149999999</v>
      </c>
      <c r="FX151">
        <v>-1.42691814934334</v>
      </c>
      <c r="FY151">
        <v>0.1526857074833977</v>
      </c>
      <c r="FZ151">
        <v>0</v>
      </c>
      <c r="GA151">
        <v>0</v>
      </c>
      <c r="GB151">
        <v>3</v>
      </c>
      <c r="GC151" t="s">
        <v>423</v>
      </c>
      <c r="GD151">
        <v>3.10969</v>
      </c>
      <c r="GE151">
        <v>2.7265</v>
      </c>
      <c r="GF151">
        <v>0.0883369</v>
      </c>
      <c r="GG151">
        <v>0.0882328</v>
      </c>
      <c r="GH151">
        <v>0.108338</v>
      </c>
      <c r="GI151">
        <v>0.11053</v>
      </c>
      <c r="GJ151">
        <v>23925.4</v>
      </c>
      <c r="GK151">
        <v>21724.6</v>
      </c>
      <c r="GL151">
        <v>26802.2</v>
      </c>
      <c r="GM151">
        <v>24034.4</v>
      </c>
      <c r="GN151">
        <v>38185.2</v>
      </c>
      <c r="GO151">
        <v>31547.9</v>
      </c>
      <c r="GP151">
        <v>46780.3</v>
      </c>
      <c r="GQ151">
        <v>38010.7</v>
      </c>
      <c r="GR151">
        <v>1.88943</v>
      </c>
      <c r="GS151">
        <v>1.86553</v>
      </c>
      <c r="GT151">
        <v>0.125788</v>
      </c>
      <c r="GU151">
        <v>0</v>
      </c>
      <c r="GV151">
        <v>28.153</v>
      </c>
      <c r="GW151">
        <v>999.9</v>
      </c>
      <c r="GX151">
        <v>58.9</v>
      </c>
      <c r="GY151">
        <v>30.4</v>
      </c>
      <c r="GZ151">
        <v>28.3717</v>
      </c>
      <c r="HA151">
        <v>61.4</v>
      </c>
      <c r="HB151">
        <v>21.1538</v>
      </c>
      <c r="HC151">
        <v>1</v>
      </c>
      <c r="HD151">
        <v>0.0456021</v>
      </c>
      <c r="HE151">
        <v>-1.05092</v>
      </c>
      <c r="HF151">
        <v>20.3322</v>
      </c>
      <c r="HG151">
        <v>5.21894</v>
      </c>
      <c r="HH151">
        <v>11.9798</v>
      </c>
      <c r="HI151">
        <v>4.9652</v>
      </c>
      <c r="HJ151">
        <v>3.27533</v>
      </c>
      <c r="HK151">
        <v>9999</v>
      </c>
      <c r="HL151">
        <v>9999</v>
      </c>
      <c r="HM151">
        <v>9999</v>
      </c>
      <c r="HN151">
        <v>999.9</v>
      </c>
      <c r="HO151">
        <v>1.8637</v>
      </c>
      <c r="HP151">
        <v>1.85976</v>
      </c>
      <c r="HQ151">
        <v>1.85806</v>
      </c>
      <c r="HR151">
        <v>1.85944</v>
      </c>
      <c r="HS151">
        <v>1.85959</v>
      </c>
      <c r="HT151">
        <v>1.85806</v>
      </c>
      <c r="HU151">
        <v>1.85715</v>
      </c>
      <c r="HV151">
        <v>1.85211</v>
      </c>
      <c r="HW151">
        <v>0</v>
      </c>
      <c r="HX151">
        <v>0</v>
      </c>
      <c r="HY151">
        <v>0</v>
      </c>
      <c r="HZ151">
        <v>0</v>
      </c>
      <c r="IA151" t="s">
        <v>424</v>
      </c>
      <c r="IB151" t="s">
        <v>425</v>
      </c>
      <c r="IC151" t="s">
        <v>426</v>
      </c>
      <c r="ID151" t="s">
        <v>426</v>
      </c>
      <c r="IE151" t="s">
        <v>426</v>
      </c>
      <c r="IF151" t="s">
        <v>426</v>
      </c>
      <c r="IG151">
        <v>0</v>
      </c>
      <c r="IH151">
        <v>100</v>
      </c>
      <c r="II151">
        <v>100</v>
      </c>
      <c r="IJ151">
        <v>-0.32</v>
      </c>
      <c r="IK151">
        <v>0.1969</v>
      </c>
      <c r="IL151">
        <v>-1.108384760006345</v>
      </c>
      <c r="IM151">
        <v>0.001328113201692861</v>
      </c>
      <c r="IN151">
        <v>1.538283238170363E-06</v>
      </c>
      <c r="IO151">
        <v>-5.795655626708063E-10</v>
      </c>
      <c r="IP151">
        <v>-0.06095124045971822</v>
      </c>
      <c r="IQ151">
        <v>-0.004593102289677449</v>
      </c>
      <c r="IR151">
        <v>0.0008253994458280543</v>
      </c>
      <c r="IS151">
        <v>-7.403632370499484E-06</v>
      </c>
      <c r="IT151">
        <v>2</v>
      </c>
      <c r="IU151">
        <v>1985</v>
      </c>
      <c r="IV151">
        <v>1</v>
      </c>
      <c r="IW151">
        <v>27</v>
      </c>
      <c r="IX151">
        <v>2.4</v>
      </c>
      <c r="IY151">
        <v>2.3</v>
      </c>
      <c r="IZ151">
        <v>1.13159</v>
      </c>
      <c r="JA151">
        <v>2.58911</v>
      </c>
      <c r="JB151">
        <v>1.49658</v>
      </c>
      <c r="JC151">
        <v>2.34619</v>
      </c>
      <c r="JD151">
        <v>1.54907</v>
      </c>
      <c r="JE151">
        <v>2.46338</v>
      </c>
      <c r="JF151">
        <v>33.0206</v>
      </c>
      <c r="JG151">
        <v>15.7431</v>
      </c>
      <c r="JH151">
        <v>18</v>
      </c>
      <c r="JI151">
        <v>482.838</v>
      </c>
      <c r="JJ151">
        <v>496.852</v>
      </c>
      <c r="JK151">
        <v>32.2016</v>
      </c>
      <c r="JL151">
        <v>27.863</v>
      </c>
      <c r="JM151">
        <v>29.997</v>
      </c>
      <c r="JN151">
        <v>28.1651</v>
      </c>
      <c r="JO151">
        <v>28.1736</v>
      </c>
      <c r="JP151">
        <v>22.7591</v>
      </c>
      <c r="JQ151">
        <v>17.7808</v>
      </c>
      <c r="JR151">
        <v>65.5279</v>
      </c>
      <c r="JS151">
        <v>32.3541</v>
      </c>
      <c r="JT151">
        <v>420</v>
      </c>
      <c r="JU151">
        <v>24.4874</v>
      </c>
      <c r="JV151">
        <v>102.299</v>
      </c>
      <c r="JW151">
        <v>91.6811</v>
      </c>
    </row>
    <row r="152" spans="1:283">
      <c r="A152">
        <v>134</v>
      </c>
      <c r="B152">
        <v>1761010421.5</v>
      </c>
      <c r="C152">
        <v>755.5</v>
      </c>
      <c r="D152" t="s">
        <v>702</v>
      </c>
      <c r="E152" t="s">
        <v>703</v>
      </c>
      <c r="F152">
        <v>5</v>
      </c>
      <c r="G152" t="s">
        <v>676</v>
      </c>
      <c r="H152">
        <v>1761010413.5</v>
      </c>
      <c r="I152">
        <f>(J152)/1000</f>
        <v>0</v>
      </c>
      <c r="J152">
        <f>1000*DJ152*AH152*(DF152-DG152)/(100*CY152*(1000-AH152*DF152))</f>
        <v>0</v>
      </c>
      <c r="K152">
        <f>DJ152*AH152*(DE152-DD152*(1000-AH152*DG152)/(1000-AH152*DF152))/(100*CY152)</f>
        <v>0</v>
      </c>
      <c r="L152">
        <f>DD152 - IF(AH152&gt;1, K152*CY152*100.0/(AJ152), 0)</f>
        <v>0</v>
      </c>
      <c r="M152">
        <f>((S152-I152/2)*L152-K152)/(S152+I152/2)</f>
        <v>0</v>
      </c>
      <c r="N152">
        <f>M152*(DK152+DL152)/1000.0</f>
        <v>0</v>
      </c>
      <c r="O152">
        <f>(DD152 - IF(AH152&gt;1, K152*CY152*100.0/(AJ152), 0))*(DK152+DL152)/1000.0</f>
        <v>0</v>
      </c>
      <c r="P152">
        <f>2.0/((1/R152-1/Q152)+SIGN(R152)*SQRT((1/R152-1/Q152)*(1/R152-1/Q152) + 4*CZ152/((CZ152+1)*(CZ152+1))*(2*1/R152*1/Q152-1/Q152*1/Q152)))</f>
        <v>0</v>
      </c>
      <c r="Q152">
        <f>IF(LEFT(DA152,1)&lt;&gt;"0",IF(LEFT(DA152,1)="1",3.0,DB152),$D$5+$E$5*(DR152*DK152/($K$5*1000))+$F$5*(DR152*DK152/($K$5*1000))*MAX(MIN(CY152,$J$5),$I$5)*MAX(MIN(CY152,$J$5),$I$5)+$G$5*MAX(MIN(CY152,$J$5),$I$5)*(DR152*DK152/($K$5*1000))+$H$5*(DR152*DK152/($K$5*1000))*(DR152*DK152/($K$5*1000)))</f>
        <v>0</v>
      </c>
      <c r="R152">
        <f>I152*(1000-(1000*0.61365*exp(17.502*V152/(240.97+V152))/(DK152+DL152)+DF152)/2)/(1000*0.61365*exp(17.502*V152/(240.97+V152))/(DK152+DL152)-DF152)</f>
        <v>0</v>
      </c>
      <c r="S152">
        <f>1/((CZ152+1)/(P152/1.6)+1/(Q152/1.37)) + CZ152/((CZ152+1)/(P152/1.6) + CZ152/(Q152/1.37))</f>
        <v>0</v>
      </c>
      <c r="T152">
        <f>(CU152*CX152)</f>
        <v>0</v>
      </c>
      <c r="U152">
        <f>(DM152+(T152+2*0.95*5.67E-8*(((DM152+$B$9)+273)^4-(DM152+273)^4)-44100*I152)/(1.84*29.3*Q152+8*0.95*5.67E-8*(DM152+273)^3))</f>
        <v>0</v>
      </c>
      <c r="V152">
        <f>($C$9*DN152+$D$9*DO152+$E$9*U152)</f>
        <v>0</v>
      </c>
      <c r="W152">
        <f>0.61365*exp(17.502*V152/(240.97+V152))</f>
        <v>0</v>
      </c>
      <c r="X152">
        <f>(Y152/Z152*100)</f>
        <v>0</v>
      </c>
      <c r="Y152">
        <f>DF152*(DK152+DL152)/1000</f>
        <v>0</v>
      </c>
      <c r="Z152">
        <f>0.61365*exp(17.502*DM152/(240.97+DM152))</f>
        <v>0</v>
      </c>
      <c r="AA152">
        <f>(W152-DF152*(DK152+DL152)/1000)</f>
        <v>0</v>
      </c>
      <c r="AB152">
        <f>(-I152*44100)</f>
        <v>0</v>
      </c>
      <c r="AC152">
        <f>2*29.3*Q152*0.92*(DM152-V152)</f>
        <v>0</v>
      </c>
      <c r="AD152">
        <f>2*0.95*5.67E-8*(((DM152+$B$9)+273)^4-(V152+273)^4)</f>
        <v>0</v>
      </c>
      <c r="AE152">
        <f>T152+AD152+AB152+AC152</f>
        <v>0</v>
      </c>
      <c r="AF152">
        <v>0</v>
      </c>
      <c r="AG152">
        <v>0</v>
      </c>
      <c r="AH152">
        <f>IF(AF152*$H$15&gt;=AJ152,1.0,(AJ152/(AJ152-AF152*$H$15)))</f>
        <v>0</v>
      </c>
      <c r="AI152">
        <f>(AH152-1)*100</f>
        <v>0</v>
      </c>
      <c r="AJ152">
        <f>MAX(0,($B$15+$C$15*DR152)/(1+$D$15*DR152)*DK152/(DM152+273)*$E$15)</f>
        <v>0</v>
      </c>
      <c r="AK152" t="s">
        <v>420</v>
      </c>
      <c r="AL152" t="s">
        <v>420</v>
      </c>
      <c r="AM152">
        <v>0</v>
      </c>
      <c r="AN152">
        <v>0</v>
      </c>
      <c r="AO152">
        <f>1-AM152/AN152</f>
        <v>0</v>
      </c>
      <c r="AP152">
        <v>0</v>
      </c>
      <c r="AQ152" t="s">
        <v>420</v>
      </c>
      <c r="AR152" t="s">
        <v>420</v>
      </c>
      <c r="AS152">
        <v>0</v>
      </c>
      <c r="AT152">
        <v>0</v>
      </c>
      <c r="AU152">
        <f>1-AS152/AT152</f>
        <v>0</v>
      </c>
      <c r="AV152">
        <v>0.5</v>
      </c>
      <c r="AW152">
        <f>CV152</f>
        <v>0</v>
      </c>
      <c r="AX152">
        <f>K152</f>
        <v>0</v>
      </c>
      <c r="AY152">
        <f>AU152*AV152*AW152</f>
        <v>0</v>
      </c>
      <c r="AZ152">
        <f>(AX152-AP152)/AW152</f>
        <v>0</v>
      </c>
      <c r="BA152">
        <f>(AN152-AT152)/AT152</f>
        <v>0</v>
      </c>
      <c r="BB152">
        <f>AM152/(AO152+AM152/AT152)</f>
        <v>0</v>
      </c>
      <c r="BC152" t="s">
        <v>420</v>
      </c>
      <c r="BD152">
        <v>0</v>
      </c>
      <c r="BE152">
        <f>IF(BD152&lt;&gt;0, BD152, BB152)</f>
        <v>0</v>
      </c>
      <c r="BF152">
        <f>1-BE152/AT152</f>
        <v>0</v>
      </c>
      <c r="BG152">
        <f>(AT152-AS152)/(AT152-BE152)</f>
        <v>0</v>
      </c>
      <c r="BH152">
        <f>(AN152-AT152)/(AN152-BE152)</f>
        <v>0</v>
      </c>
      <c r="BI152">
        <f>(AT152-AS152)/(AT152-AM152)</f>
        <v>0</v>
      </c>
      <c r="BJ152">
        <f>(AN152-AT152)/(AN152-AM152)</f>
        <v>0</v>
      </c>
      <c r="BK152">
        <f>(BG152*BE152/AS152)</f>
        <v>0</v>
      </c>
      <c r="BL152">
        <f>(1-BK152)</f>
        <v>0</v>
      </c>
      <c r="CU152">
        <f>$B$13*DS152+$C$13*DT152+$F$13*EE152*(1-EH152)</f>
        <v>0</v>
      </c>
      <c r="CV152">
        <f>CU152*CW152</f>
        <v>0</v>
      </c>
      <c r="CW152">
        <f>($B$13*$D$11+$C$13*$D$11+$F$13*((ER152+EJ152)/MAX(ER152+EJ152+ES152, 0.1)*$I$11+ES152/MAX(ER152+EJ152+ES152, 0.1)*$J$11))/($B$13+$C$13+$F$13)</f>
        <v>0</v>
      </c>
      <c r="CX152">
        <f>($B$13*$K$11+$C$13*$K$11+$F$13*((ER152+EJ152)/MAX(ER152+EJ152+ES152, 0.1)*$P$11+ES152/MAX(ER152+EJ152+ES152, 0.1)*$Q$11))/($B$13+$C$13+$F$13)</f>
        <v>0</v>
      </c>
      <c r="CY152">
        <v>5.18</v>
      </c>
      <c r="CZ152">
        <v>0.5</v>
      </c>
      <c r="DA152" t="s">
        <v>421</v>
      </c>
      <c r="DB152">
        <v>2</v>
      </c>
      <c r="DC152">
        <v>1761010413.5</v>
      </c>
      <c r="DD152">
        <v>420.5045833333334</v>
      </c>
      <c r="DE152">
        <v>419.8813333333333</v>
      </c>
      <c r="DF152">
        <v>23.88346666666667</v>
      </c>
      <c r="DG152">
        <v>24.03023333333333</v>
      </c>
      <c r="DH152">
        <v>420.8249583333333</v>
      </c>
      <c r="DI152">
        <v>23.6884625</v>
      </c>
      <c r="DJ152">
        <v>500.0431666666667</v>
      </c>
      <c r="DK152">
        <v>90.49755416666669</v>
      </c>
      <c r="DL152">
        <v>0.03487889583333333</v>
      </c>
      <c r="DM152">
        <v>30.5995625</v>
      </c>
      <c r="DN152">
        <v>30.19506666666666</v>
      </c>
      <c r="DO152">
        <v>999.9</v>
      </c>
      <c r="DP152">
        <v>0</v>
      </c>
      <c r="DQ152">
        <v>0</v>
      </c>
      <c r="DR152">
        <v>10003.44166666667</v>
      </c>
      <c r="DS152">
        <v>0</v>
      </c>
      <c r="DT152">
        <v>0.242856</v>
      </c>
      <c r="DU152">
        <v>0.62339775</v>
      </c>
      <c r="DV152">
        <v>430.7935</v>
      </c>
      <c r="DW152">
        <v>430.2195833333333</v>
      </c>
      <c r="DX152">
        <v>-0.1467747404166667</v>
      </c>
      <c r="DY152">
        <v>419.8813333333333</v>
      </c>
      <c r="DZ152">
        <v>24.03023333333333</v>
      </c>
      <c r="EA152">
        <v>2.161395416666667</v>
      </c>
      <c r="EB152">
        <v>2.174678333333333</v>
      </c>
      <c r="EC152">
        <v>18.67896666666667</v>
      </c>
      <c r="ED152">
        <v>18.77642083333333</v>
      </c>
      <c r="EE152">
        <v>0.00500078</v>
      </c>
      <c r="EF152">
        <v>0</v>
      </c>
      <c r="EG152">
        <v>0</v>
      </c>
      <c r="EH152">
        <v>0</v>
      </c>
      <c r="EI152">
        <v>771.3166666666666</v>
      </c>
      <c r="EJ152">
        <v>0.00500078</v>
      </c>
      <c r="EK152">
        <v>-9.295833333333333</v>
      </c>
      <c r="EL152">
        <v>0.008333333333333318</v>
      </c>
      <c r="EM152">
        <v>35.958</v>
      </c>
      <c r="EN152">
        <v>40.395625</v>
      </c>
      <c r="EO152">
        <v>38.44766666666666</v>
      </c>
      <c r="EP152">
        <v>41.41629166666667</v>
      </c>
      <c r="EQ152">
        <v>39.00225</v>
      </c>
      <c r="ER152">
        <v>0</v>
      </c>
      <c r="ES152">
        <v>0</v>
      </c>
      <c r="ET152">
        <v>0</v>
      </c>
      <c r="EU152">
        <v>1761010420.3</v>
      </c>
      <c r="EV152">
        <v>0</v>
      </c>
      <c r="EW152">
        <v>770.5080000000002</v>
      </c>
      <c r="EX152">
        <v>-58.13076932286805</v>
      </c>
      <c r="EY152">
        <v>0.1538462209513529</v>
      </c>
      <c r="EZ152">
        <v>-8.968</v>
      </c>
      <c r="FA152">
        <v>15</v>
      </c>
      <c r="FB152">
        <v>1761010283.5</v>
      </c>
      <c r="FC152" t="s">
        <v>677</v>
      </c>
      <c r="FD152">
        <v>1761010278.5</v>
      </c>
      <c r="FE152">
        <v>1761010283.5</v>
      </c>
      <c r="FF152">
        <v>5</v>
      </c>
      <c r="FG152">
        <v>-0.135</v>
      </c>
      <c r="FH152">
        <v>-0.002</v>
      </c>
      <c r="FI152">
        <v>-0.323</v>
      </c>
      <c r="FJ152">
        <v>0.203</v>
      </c>
      <c r="FK152">
        <v>419</v>
      </c>
      <c r="FL152">
        <v>24</v>
      </c>
      <c r="FM152">
        <v>0.75</v>
      </c>
      <c r="FN152">
        <v>0.12</v>
      </c>
      <c r="FO152">
        <v>0.5915772439024389</v>
      </c>
      <c r="FP152">
        <v>0.5519439094076665</v>
      </c>
      <c r="FQ152">
        <v>0.07136405685134481</v>
      </c>
      <c r="FR152">
        <v>0</v>
      </c>
      <c r="FS152">
        <v>775.4117647058824</v>
      </c>
      <c r="FT152">
        <v>-75.30634085324164</v>
      </c>
      <c r="FU152">
        <v>9.543114693970923</v>
      </c>
      <c r="FV152">
        <v>0</v>
      </c>
      <c r="FW152">
        <v>-0.07529696268292684</v>
      </c>
      <c r="FX152">
        <v>-1.663705775540069</v>
      </c>
      <c r="FY152">
        <v>0.1721578809879176</v>
      </c>
      <c r="FZ152">
        <v>0</v>
      </c>
      <c r="GA152">
        <v>0</v>
      </c>
      <c r="GB152">
        <v>3</v>
      </c>
      <c r="GC152" t="s">
        <v>423</v>
      </c>
      <c r="GD152">
        <v>3.10995</v>
      </c>
      <c r="GE152">
        <v>2.72679</v>
      </c>
      <c r="GF152">
        <v>0.0883388</v>
      </c>
      <c r="GG152">
        <v>0.08823540000000001</v>
      </c>
      <c r="GH152">
        <v>0.108566</v>
      </c>
      <c r="GI152">
        <v>0.110888</v>
      </c>
      <c r="GJ152">
        <v>23925.5</v>
      </c>
      <c r="GK152">
        <v>21724.6</v>
      </c>
      <c r="GL152">
        <v>26802.3</v>
      </c>
      <c r="GM152">
        <v>24034.5</v>
      </c>
      <c r="GN152">
        <v>38175.5</v>
      </c>
      <c r="GO152">
        <v>31535</v>
      </c>
      <c r="GP152">
        <v>46780.5</v>
      </c>
      <c r="GQ152">
        <v>38010.6</v>
      </c>
      <c r="GR152">
        <v>1.88985</v>
      </c>
      <c r="GS152">
        <v>1.86515</v>
      </c>
      <c r="GT152">
        <v>0.12473</v>
      </c>
      <c r="GU152">
        <v>0</v>
      </c>
      <c r="GV152">
        <v>28.1631</v>
      </c>
      <c r="GW152">
        <v>999.9</v>
      </c>
      <c r="GX152">
        <v>58.9</v>
      </c>
      <c r="GY152">
        <v>30.4</v>
      </c>
      <c r="GZ152">
        <v>28.3744</v>
      </c>
      <c r="HA152">
        <v>60.69</v>
      </c>
      <c r="HB152">
        <v>21.3101</v>
      </c>
      <c r="HC152">
        <v>1</v>
      </c>
      <c r="HD152">
        <v>0.0452947</v>
      </c>
      <c r="HE152">
        <v>-1.28923</v>
      </c>
      <c r="HF152">
        <v>20.3315</v>
      </c>
      <c r="HG152">
        <v>5.22268</v>
      </c>
      <c r="HH152">
        <v>11.9798</v>
      </c>
      <c r="HI152">
        <v>4.96575</v>
      </c>
      <c r="HJ152">
        <v>3.276</v>
      </c>
      <c r="HK152">
        <v>9999</v>
      </c>
      <c r="HL152">
        <v>9999</v>
      </c>
      <c r="HM152">
        <v>9999</v>
      </c>
      <c r="HN152">
        <v>999.9</v>
      </c>
      <c r="HO152">
        <v>1.8637</v>
      </c>
      <c r="HP152">
        <v>1.85977</v>
      </c>
      <c r="HQ152">
        <v>1.85806</v>
      </c>
      <c r="HR152">
        <v>1.85944</v>
      </c>
      <c r="HS152">
        <v>1.85959</v>
      </c>
      <c r="HT152">
        <v>1.85806</v>
      </c>
      <c r="HU152">
        <v>1.85715</v>
      </c>
      <c r="HV152">
        <v>1.85211</v>
      </c>
      <c r="HW152">
        <v>0</v>
      </c>
      <c r="HX152">
        <v>0</v>
      </c>
      <c r="HY152">
        <v>0</v>
      </c>
      <c r="HZ152">
        <v>0</v>
      </c>
      <c r="IA152" t="s">
        <v>424</v>
      </c>
      <c r="IB152" t="s">
        <v>425</v>
      </c>
      <c r="IC152" t="s">
        <v>426</v>
      </c>
      <c r="ID152" t="s">
        <v>426</v>
      </c>
      <c r="IE152" t="s">
        <v>426</v>
      </c>
      <c r="IF152" t="s">
        <v>426</v>
      </c>
      <c r="IG152">
        <v>0</v>
      </c>
      <c r="IH152">
        <v>100</v>
      </c>
      <c r="II152">
        <v>100</v>
      </c>
      <c r="IJ152">
        <v>-0.32</v>
      </c>
      <c r="IK152">
        <v>0.1985</v>
      </c>
      <c r="IL152">
        <v>-1.108384760006345</v>
      </c>
      <c r="IM152">
        <v>0.001328113201692861</v>
      </c>
      <c r="IN152">
        <v>1.538283238170363E-06</v>
      </c>
      <c r="IO152">
        <v>-5.795655626708063E-10</v>
      </c>
      <c r="IP152">
        <v>-0.06095124045971822</v>
      </c>
      <c r="IQ152">
        <v>-0.004593102289677449</v>
      </c>
      <c r="IR152">
        <v>0.0008253994458280543</v>
      </c>
      <c r="IS152">
        <v>-7.403632370499484E-06</v>
      </c>
      <c r="IT152">
        <v>2</v>
      </c>
      <c r="IU152">
        <v>1985</v>
      </c>
      <c r="IV152">
        <v>1</v>
      </c>
      <c r="IW152">
        <v>27</v>
      </c>
      <c r="IX152">
        <v>2.4</v>
      </c>
      <c r="IY152">
        <v>2.3</v>
      </c>
      <c r="IZ152">
        <v>1.13159</v>
      </c>
      <c r="JA152">
        <v>2.59277</v>
      </c>
      <c r="JB152">
        <v>1.49658</v>
      </c>
      <c r="JC152">
        <v>2.34619</v>
      </c>
      <c r="JD152">
        <v>1.54907</v>
      </c>
      <c r="JE152">
        <v>2.47437</v>
      </c>
      <c r="JF152">
        <v>33.0206</v>
      </c>
      <c r="JG152">
        <v>15.7431</v>
      </c>
      <c r="JH152">
        <v>18</v>
      </c>
      <c r="JI152">
        <v>483.075</v>
      </c>
      <c r="JJ152">
        <v>496.594</v>
      </c>
      <c r="JK152">
        <v>32.1325</v>
      </c>
      <c r="JL152">
        <v>27.8617</v>
      </c>
      <c r="JM152">
        <v>29.9978</v>
      </c>
      <c r="JN152">
        <v>28.1639</v>
      </c>
      <c r="JO152">
        <v>28.1724</v>
      </c>
      <c r="JP152">
        <v>22.7618</v>
      </c>
      <c r="JQ152">
        <v>17.7808</v>
      </c>
      <c r="JR152">
        <v>65.5279</v>
      </c>
      <c r="JS152">
        <v>32.1392</v>
      </c>
      <c r="JT152">
        <v>420</v>
      </c>
      <c r="JU152">
        <v>24.4646</v>
      </c>
      <c r="JV152">
        <v>102.299</v>
      </c>
      <c r="JW152">
        <v>91.68089999999999</v>
      </c>
    </row>
    <row r="153" spans="1:283">
      <c r="A153">
        <v>135</v>
      </c>
      <c r="B153">
        <v>1761010423.5</v>
      </c>
      <c r="C153">
        <v>757.5</v>
      </c>
      <c r="D153" t="s">
        <v>704</v>
      </c>
      <c r="E153" t="s">
        <v>705</v>
      </c>
      <c r="F153">
        <v>5</v>
      </c>
      <c r="G153" t="s">
        <v>676</v>
      </c>
      <c r="H153">
        <v>1761010415.5</v>
      </c>
      <c r="I153">
        <f>(J153)/1000</f>
        <v>0</v>
      </c>
      <c r="J153">
        <f>1000*DJ153*AH153*(DF153-DG153)/(100*CY153*(1000-AH153*DF153))</f>
        <v>0</v>
      </c>
      <c r="K153">
        <f>DJ153*AH153*(DE153-DD153*(1000-AH153*DG153)/(1000-AH153*DF153))/(100*CY153)</f>
        <v>0</v>
      </c>
      <c r="L153">
        <f>DD153 - IF(AH153&gt;1, K153*CY153*100.0/(AJ153), 0)</f>
        <v>0</v>
      </c>
      <c r="M153">
        <f>((S153-I153/2)*L153-K153)/(S153+I153/2)</f>
        <v>0</v>
      </c>
      <c r="N153">
        <f>M153*(DK153+DL153)/1000.0</f>
        <v>0</v>
      </c>
      <c r="O153">
        <f>(DD153 - IF(AH153&gt;1, K153*CY153*100.0/(AJ153), 0))*(DK153+DL153)/1000.0</f>
        <v>0</v>
      </c>
      <c r="P153">
        <f>2.0/((1/R153-1/Q153)+SIGN(R153)*SQRT((1/R153-1/Q153)*(1/R153-1/Q153) + 4*CZ153/((CZ153+1)*(CZ153+1))*(2*1/R153*1/Q153-1/Q153*1/Q153)))</f>
        <v>0</v>
      </c>
      <c r="Q153">
        <f>IF(LEFT(DA153,1)&lt;&gt;"0",IF(LEFT(DA153,1)="1",3.0,DB153),$D$5+$E$5*(DR153*DK153/($K$5*1000))+$F$5*(DR153*DK153/($K$5*1000))*MAX(MIN(CY153,$J$5),$I$5)*MAX(MIN(CY153,$J$5),$I$5)+$G$5*MAX(MIN(CY153,$J$5),$I$5)*(DR153*DK153/($K$5*1000))+$H$5*(DR153*DK153/($K$5*1000))*(DR153*DK153/($K$5*1000)))</f>
        <v>0</v>
      </c>
      <c r="R153">
        <f>I153*(1000-(1000*0.61365*exp(17.502*V153/(240.97+V153))/(DK153+DL153)+DF153)/2)/(1000*0.61365*exp(17.502*V153/(240.97+V153))/(DK153+DL153)-DF153)</f>
        <v>0</v>
      </c>
      <c r="S153">
        <f>1/((CZ153+1)/(P153/1.6)+1/(Q153/1.37)) + CZ153/((CZ153+1)/(P153/1.6) + CZ153/(Q153/1.37))</f>
        <v>0</v>
      </c>
      <c r="T153">
        <f>(CU153*CX153)</f>
        <v>0</v>
      </c>
      <c r="U153">
        <f>(DM153+(T153+2*0.95*5.67E-8*(((DM153+$B$9)+273)^4-(DM153+273)^4)-44100*I153)/(1.84*29.3*Q153+8*0.95*5.67E-8*(DM153+273)^3))</f>
        <v>0</v>
      </c>
      <c r="V153">
        <f>($C$9*DN153+$D$9*DO153+$E$9*U153)</f>
        <v>0</v>
      </c>
      <c r="W153">
        <f>0.61365*exp(17.502*V153/(240.97+V153))</f>
        <v>0</v>
      </c>
      <c r="X153">
        <f>(Y153/Z153*100)</f>
        <v>0</v>
      </c>
      <c r="Y153">
        <f>DF153*(DK153+DL153)/1000</f>
        <v>0</v>
      </c>
      <c r="Z153">
        <f>0.61365*exp(17.502*DM153/(240.97+DM153))</f>
        <v>0</v>
      </c>
      <c r="AA153">
        <f>(W153-DF153*(DK153+DL153)/1000)</f>
        <v>0</v>
      </c>
      <c r="AB153">
        <f>(-I153*44100)</f>
        <v>0</v>
      </c>
      <c r="AC153">
        <f>2*29.3*Q153*0.92*(DM153-V153)</f>
        <v>0</v>
      </c>
      <c r="AD153">
        <f>2*0.95*5.67E-8*(((DM153+$B$9)+273)^4-(V153+273)^4)</f>
        <v>0</v>
      </c>
      <c r="AE153">
        <f>T153+AD153+AB153+AC153</f>
        <v>0</v>
      </c>
      <c r="AF153">
        <v>0</v>
      </c>
      <c r="AG153">
        <v>0</v>
      </c>
      <c r="AH153">
        <f>IF(AF153*$H$15&gt;=AJ153,1.0,(AJ153/(AJ153-AF153*$H$15)))</f>
        <v>0</v>
      </c>
      <c r="AI153">
        <f>(AH153-1)*100</f>
        <v>0</v>
      </c>
      <c r="AJ153">
        <f>MAX(0,($B$15+$C$15*DR153)/(1+$D$15*DR153)*DK153/(DM153+273)*$E$15)</f>
        <v>0</v>
      </c>
      <c r="AK153" t="s">
        <v>420</v>
      </c>
      <c r="AL153" t="s">
        <v>420</v>
      </c>
      <c r="AM153">
        <v>0</v>
      </c>
      <c r="AN153">
        <v>0</v>
      </c>
      <c r="AO153">
        <f>1-AM153/AN153</f>
        <v>0</v>
      </c>
      <c r="AP153">
        <v>0</v>
      </c>
      <c r="AQ153" t="s">
        <v>420</v>
      </c>
      <c r="AR153" t="s">
        <v>420</v>
      </c>
      <c r="AS153">
        <v>0</v>
      </c>
      <c r="AT153">
        <v>0</v>
      </c>
      <c r="AU153">
        <f>1-AS153/AT153</f>
        <v>0</v>
      </c>
      <c r="AV153">
        <v>0.5</v>
      </c>
      <c r="AW153">
        <f>CV153</f>
        <v>0</v>
      </c>
      <c r="AX153">
        <f>K153</f>
        <v>0</v>
      </c>
      <c r="AY153">
        <f>AU153*AV153*AW153</f>
        <v>0</v>
      </c>
      <c r="AZ153">
        <f>(AX153-AP153)/AW153</f>
        <v>0</v>
      </c>
      <c r="BA153">
        <f>(AN153-AT153)/AT153</f>
        <v>0</v>
      </c>
      <c r="BB153">
        <f>AM153/(AO153+AM153/AT153)</f>
        <v>0</v>
      </c>
      <c r="BC153" t="s">
        <v>420</v>
      </c>
      <c r="BD153">
        <v>0</v>
      </c>
      <c r="BE153">
        <f>IF(BD153&lt;&gt;0, BD153, BB153)</f>
        <v>0</v>
      </c>
      <c r="BF153">
        <f>1-BE153/AT153</f>
        <v>0</v>
      </c>
      <c r="BG153">
        <f>(AT153-AS153)/(AT153-BE153)</f>
        <v>0</v>
      </c>
      <c r="BH153">
        <f>(AN153-AT153)/(AN153-BE153)</f>
        <v>0</v>
      </c>
      <c r="BI153">
        <f>(AT153-AS153)/(AT153-AM153)</f>
        <v>0</v>
      </c>
      <c r="BJ153">
        <f>(AN153-AT153)/(AN153-AM153)</f>
        <v>0</v>
      </c>
      <c r="BK153">
        <f>(BG153*BE153/AS153)</f>
        <v>0</v>
      </c>
      <c r="BL153">
        <f>(1-BK153)</f>
        <v>0</v>
      </c>
      <c r="CU153">
        <f>$B$13*DS153+$C$13*DT153+$F$13*EE153*(1-EH153)</f>
        <v>0</v>
      </c>
      <c r="CV153">
        <f>CU153*CW153</f>
        <v>0</v>
      </c>
      <c r="CW153">
        <f>($B$13*$D$11+$C$13*$D$11+$F$13*((ER153+EJ153)/MAX(ER153+EJ153+ES153, 0.1)*$I$11+ES153/MAX(ER153+EJ153+ES153, 0.1)*$J$11))/($B$13+$C$13+$F$13)</f>
        <v>0</v>
      </c>
      <c r="CX153">
        <f>($B$13*$K$11+$C$13*$K$11+$F$13*((ER153+EJ153)/MAX(ER153+EJ153+ES153, 0.1)*$P$11+ES153/MAX(ER153+EJ153+ES153, 0.1)*$Q$11))/($B$13+$C$13+$F$13)</f>
        <v>0</v>
      </c>
      <c r="CY153">
        <v>5.18</v>
      </c>
      <c r="CZ153">
        <v>0.5</v>
      </c>
      <c r="DA153" t="s">
        <v>421</v>
      </c>
      <c r="DB153">
        <v>2</v>
      </c>
      <c r="DC153">
        <v>1761010415.5</v>
      </c>
      <c r="DD153">
        <v>420.4975416666666</v>
      </c>
      <c r="DE153">
        <v>419.863625</v>
      </c>
      <c r="DF153">
        <v>23.91086666666667</v>
      </c>
      <c r="DG153">
        <v>24.1209</v>
      </c>
      <c r="DH153">
        <v>420.8179166666666</v>
      </c>
      <c r="DI153">
        <v>23.71527083333334</v>
      </c>
      <c r="DJ153">
        <v>500.0504583333334</v>
      </c>
      <c r="DK153">
        <v>90.49754166666666</v>
      </c>
      <c r="DL153">
        <v>0.03486627083333333</v>
      </c>
      <c r="DM153">
        <v>30.60481666666666</v>
      </c>
      <c r="DN153">
        <v>30.20099166666667</v>
      </c>
      <c r="DO153">
        <v>999.9</v>
      </c>
      <c r="DP153">
        <v>0</v>
      </c>
      <c r="DQ153">
        <v>0</v>
      </c>
      <c r="DR153">
        <v>10001.35625</v>
      </c>
      <c r="DS153">
        <v>0</v>
      </c>
      <c r="DT153">
        <v>0.242856</v>
      </c>
      <c r="DU153">
        <v>0.634049625</v>
      </c>
      <c r="DV153">
        <v>430.798375</v>
      </c>
      <c r="DW153">
        <v>430.2414166666667</v>
      </c>
      <c r="DX153">
        <v>-0.21004112375</v>
      </c>
      <c r="DY153">
        <v>419.863625</v>
      </c>
      <c r="DZ153">
        <v>24.1209</v>
      </c>
      <c r="EA153">
        <v>2.163874166666667</v>
      </c>
      <c r="EB153">
        <v>2.182882916666667</v>
      </c>
      <c r="EC153">
        <v>18.6972375</v>
      </c>
      <c r="ED153">
        <v>18.83655416666667</v>
      </c>
      <c r="EE153">
        <v>0.00500078</v>
      </c>
      <c r="EF153">
        <v>0</v>
      </c>
      <c r="EG153">
        <v>0</v>
      </c>
      <c r="EH153">
        <v>0</v>
      </c>
      <c r="EI153">
        <v>769.15</v>
      </c>
      <c r="EJ153">
        <v>0.00500078</v>
      </c>
      <c r="EK153">
        <v>-9.420833333333334</v>
      </c>
      <c r="EL153">
        <v>-0.07916666666666666</v>
      </c>
      <c r="EM153">
        <v>35.942375</v>
      </c>
      <c r="EN153">
        <v>40.31233333333333</v>
      </c>
      <c r="EO153">
        <v>38.43470833333333</v>
      </c>
      <c r="EP153">
        <v>41.30175</v>
      </c>
      <c r="EQ153">
        <v>38.93716666666666</v>
      </c>
      <c r="ER153">
        <v>0</v>
      </c>
      <c r="ES153">
        <v>0</v>
      </c>
      <c r="ET153">
        <v>0</v>
      </c>
      <c r="EU153">
        <v>1761010422.1</v>
      </c>
      <c r="EV153">
        <v>0</v>
      </c>
      <c r="EW153">
        <v>768.4153846153847</v>
      </c>
      <c r="EX153">
        <v>-54.26324768158681</v>
      </c>
      <c r="EY153">
        <v>10.22564091244575</v>
      </c>
      <c r="EZ153">
        <v>-9.165384615384614</v>
      </c>
      <c r="FA153">
        <v>15</v>
      </c>
      <c r="FB153">
        <v>1761010283.5</v>
      </c>
      <c r="FC153" t="s">
        <v>677</v>
      </c>
      <c r="FD153">
        <v>1761010278.5</v>
      </c>
      <c r="FE153">
        <v>1761010283.5</v>
      </c>
      <c r="FF153">
        <v>5</v>
      </c>
      <c r="FG153">
        <v>-0.135</v>
      </c>
      <c r="FH153">
        <v>-0.002</v>
      </c>
      <c r="FI153">
        <v>-0.323</v>
      </c>
      <c r="FJ153">
        <v>0.203</v>
      </c>
      <c r="FK153">
        <v>419</v>
      </c>
      <c r="FL153">
        <v>24</v>
      </c>
      <c r="FM153">
        <v>0.75</v>
      </c>
      <c r="FN153">
        <v>0.12</v>
      </c>
      <c r="FO153">
        <v>0.62040015</v>
      </c>
      <c r="FP153">
        <v>0.2187104240150085</v>
      </c>
      <c r="FQ153">
        <v>0.03328021457754592</v>
      </c>
      <c r="FR153">
        <v>1</v>
      </c>
      <c r="FS153">
        <v>771.65</v>
      </c>
      <c r="FT153">
        <v>-67.91596640214873</v>
      </c>
      <c r="FU153">
        <v>8.99055877344804</v>
      </c>
      <c r="FV153">
        <v>0</v>
      </c>
      <c r="FW153">
        <v>-0.14059272925</v>
      </c>
      <c r="FX153">
        <v>-1.951240779624766</v>
      </c>
      <c r="FY153">
        <v>0.1893213088107018</v>
      </c>
      <c r="FZ153">
        <v>0</v>
      </c>
      <c r="GA153">
        <v>1</v>
      </c>
      <c r="GB153">
        <v>3</v>
      </c>
      <c r="GC153" t="s">
        <v>459</v>
      </c>
      <c r="GD153">
        <v>3.11002</v>
      </c>
      <c r="GE153">
        <v>2.72659</v>
      </c>
      <c r="GF153">
        <v>0.08834309999999999</v>
      </c>
      <c r="GG153">
        <v>0.0882304</v>
      </c>
      <c r="GH153">
        <v>0.108818</v>
      </c>
      <c r="GI153">
        <v>0.111161</v>
      </c>
      <c r="GJ153">
        <v>23925.5</v>
      </c>
      <c r="GK153">
        <v>21724.7</v>
      </c>
      <c r="GL153">
        <v>26802.4</v>
      </c>
      <c r="GM153">
        <v>24034.5</v>
      </c>
      <c r="GN153">
        <v>38164.7</v>
      </c>
      <c r="GO153">
        <v>31525.2</v>
      </c>
      <c r="GP153">
        <v>46780.6</v>
      </c>
      <c r="GQ153">
        <v>38010.5</v>
      </c>
      <c r="GR153">
        <v>1.8901</v>
      </c>
      <c r="GS153">
        <v>1.86497</v>
      </c>
      <c r="GT153">
        <v>0.12362</v>
      </c>
      <c r="GU153">
        <v>0</v>
      </c>
      <c r="GV153">
        <v>28.1715</v>
      </c>
      <c r="GW153">
        <v>999.9</v>
      </c>
      <c r="GX153">
        <v>58.9</v>
      </c>
      <c r="GY153">
        <v>30.4</v>
      </c>
      <c r="GZ153">
        <v>28.3731</v>
      </c>
      <c r="HA153">
        <v>61.63</v>
      </c>
      <c r="HB153">
        <v>21.27</v>
      </c>
      <c r="HC153">
        <v>1</v>
      </c>
      <c r="HD153">
        <v>0.0451397</v>
      </c>
      <c r="HE153">
        <v>-1.29916</v>
      </c>
      <c r="HF153">
        <v>20.3312</v>
      </c>
      <c r="HG153">
        <v>5.22268</v>
      </c>
      <c r="HH153">
        <v>11.9798</v>
      </c>
      <c r="HI153">
        <v>4.96565</v>
      </c>
      <c r="HJ153">
        <v>3.276</v>
      </c>
      <c r="HK153">
        <v>9999</v>
      </c>
      <c r="HL153">
        <v>9999</v>
      </c>
      <c r="HM153">
        <v>9999</v>
      </c>
      <c r="HN153">
        <v>999.9</v>
      </c>
      <c r="HO153">
        <v>1.8637</v>
      </c>
      <c r="HP153">
        <v>1.85975</v>
      </c>
      <c r="HQ153">
        <v>1.85806</v>
      </c>
      <c r="HR153">
        <v>1.85944</v>
      </c>
      <c r="HS153">
        <v>1.85959</v>
      </c>
      <c r="HT153">
        <v>1.85806</v>
      </c>
      <c r="HU153">
        <v>1.85715</v>
      </c>
      <c r="HV153">
        <v>1.85211</v>
      </c>
      <c r="HW153">
        <v>0</v>
      </c>
      <c r="HX153">
        <v>0</v>
      </c>
      <c r="HY153">
        <v>0</v>
      </c>
      <c r="HZ153">
        <v>0</v>
      </c>
      <c r="IA153" t="s">
        <v>424</v>
      </c>
      <c r="IB153" t="s">
        <v>425</v>
      </c>
      <c r="IC153" t="s">
        <v>426</v>
      </c>
      <c r="ID153" t="s">
        <v>426</v>
      </c>
      <c r="IE153" t="s">
        <v>426</v>
      </c>
      <c r="IF153" t="s">
        <v>426</v>
      </c>
      <c r="IG153">
        <v>0</v>
      </c>
      <c r="IH153">
        <v>100</v>
      </c>
      <c r="II153">
        <v>100</v>
      </c>
      <c r="IJ153">
        <v>-0.321</v>
      </c>
      <c r="IK153">
        <v>0.2003</v>
      </c>
      <c r="IL153">
        <v>-1.108384760006345</v>
      </c>
      <c r="IM153">
        <v>0.001328113201692861</v>
      </c>
      <c r="IN153">
        <v>1.538283238170363E-06</v>
      </c>
      <c r="IO153">
        <v>-5.795655626708063E-10</v>
      </c>
      <c r="IP153">
        <v>-0.06095124045971822</v>
      </c>
      <c r="IQ153">
        <v>-0.004593102289677449</v>
      </c>
      <c r="IR153">
        <v>0.0008253994458280543</v>
      </c>
      <c r="IS153">
        <v>-7.403632370499484E-06</v>
      </c>
      <c r="IT153">
        <v>2</v>
      </c>
      <c r="IU153">
        <v>1985</v>
      </c>
      <c r="IV153">
        <v>1</v>
      </c>
      <c r="IW153">
        <v>27</v>
      </c>
      <c r="IX153">
        <v>2.4</v>
      </c>
      <c r="IY153">
        <v>2.3</v>
      </c>
      <c r="IZ153">
        <v>1.13281</v>
      </c>
      <c r="JA153">
        <v>2.6001</v>
      </c>
      <c r="JB153">
        <v>1.49658</v>
      </c>
      <c r="JC153">
        <v>2.34619</v>
      </c>
      <c r="JD153">
        <v>1.54907</v>
      </c>
      <c r="JE153">
        <v>2.42554</v>
      </c>
      <c r="JF153">
        <v>33.0206</v>
      </c>
      <c r="JG153">
        <v>15.7256</v>
      </c>
      <c r="JH153">
        <v>18</v>
      </c>
      <c r="JI153">
        <v>483.211</v>
      </c>
      <c r="JJ153">
        <v>496.468</v>
      </c>
      <c r="JK153">
        <v>32.07</v>
      </c>
      <c r="JL153">
        <v>27.8605</v>
      </c>
      <c r="JM153">
        <v>29.9984</v>
      </c>
      <c r="JN153">
        <v>28.1627</v>
      </c>
      <c r="JO153">
        <v>28.1713</v>
      </c>
      <c r="JP153">
        <v>22.7661</v>
      </c>
      <c r="JQ153">
        <v>18.1106</v>
      </c>
      <c r="JR153">
        <v>65.5279</v>
      </c>
      <c r="JS153">
        <v>32.1392</v>
      </c>
      <c r="JT153">
        <v>420</v>
      </c>
      <c r="JU153">
        <v>24.4258</v>
      </c>
      <c r="JV153">
        <v>102.3</v>
      </c>
      <c r="JW153">
        <v>91.6808</v>
      </c>
    </row>
    <row r="154" spans="1:283">
      <c r="A154">
        <v>136</v>
      </c>
      <c r="B154">
        <v>1761010425.5</v>
      </c>
      <c r="C154">
        <v>759.5</v>
      </c>
      <c r="D154" t="s">
        <v>706</v>
      </c>
      <c r="E154" t="s">
        <v>707</v>
      </c>
      <c r="F154">
        <v>5</v>
      </c>
      <c r="G154" t="s">
        <v>676</v>
      </c>
      <c r="H154">
        <v>1761010417.5</v>
      </c>
      <c r="I154">
        <f>(J154)/1000</f>
        <v>0</v>
      </c>
      <c r="J154">
        <f>1000*DJ154*AH154*(DF154-DG154)/(100*CY154*(1000-AH154*DF154))</f>
        <v>0</v>
      </c>
      <c r="K154">
        <f>DJ154*AH154*(DE154-DD154*(1000-AH154*DG154)/(1000-AH154*DF154))/(100*CY154)</f>
        <v>0</v>
      </c>
      <c r="L154">
        <f>DD154 - IF(AH154&gt;1, K154*CY154*100.0/(AJ154), 0)</f>
        <v>0</v>
      </c>
      <c r="M154">
        <f>((S154-I154/2)*L154-K154)/(S154+I154/2)</f>
        <v>0</v>
      </c>
      <c r="N154">
        <f>M154*(DK154+DL154)/1000.0</f>
        <v>0</v>
      </c>
      <c r="O154">
        <f>(DD154 - IF(AH154&gt;1, K154*CY154*100.0/(AJ154), 0))*(DK154+DL154)/1000.0</f>
        <v>0</v>
      </c>
      <c r="P154">
        <f>2.0/((1/R154-1/Q154)+SIGN(R154)*SQRT((1/R154-1/Q154)*(1/R154-1/Q154) + 4*CZ154/((CZ154+1)*(CZ154+1))*(2*1/R154*1/Q154-1/Q154*1/Q154)))</f>
        <v>0</v>
      </c>
      <c r="Q154">
        <f>IF(LEFT(DA154,1)&lt;&gt;"0",IF(LEFT(DA154,1)="1",3.0,DB154),$D$5+$E$5*(DR154*DK154/($K$5*1000))+$F$5*(DR154*DK154/($K$5*1000))*MAX(MIN(CY154,$J$5),$I$5)*MAX(MIN(CY154,$J$5),$I$5)+$G$5*MAX(MIN(CY154,$J$5),$I$5)*(DR154*DK154/($K$5*1000))+$H$5*(DR154*DK154/($K$5*1000))*(DR154*DK154/($K$5*1000)))</f>
        <v>0</v>
      </c>
      <c r="R154">
        <f>I154*(1000-(1000*0.61365*exp(17.502*V154/(240.97+V154))/(DK154+DL154)+DF154)/2)/(1000*0.61365*exp(17.502*V154/(240.97+V154))/(DK154+DL154)-DF154)</f>
        <v>0</v>
      </c>
      <c r="S154">
        <f>1/((CZ154+1)/(P154/1.6)+1/(Q154/1.37)) + CZ154/((CZ154+1)/(P154/1.6) + CZ154/(Q154/1.37))</f>
        <v>0</v>
      </c>
      <c r="T154">
        <f>(CU154*CX154)</f>
        <v>0</v>
      </c>
      <c r="U154">
        <f>(DM154+(T154+2*0.95*5.67E-8*(((DM154+$B$9)+273)^4-(DM154+273)^4)-44100*I154)/(1.84*29.3*Q154+8*0.95*5.67E-8*(DM154+273)^3))</f>
        <v>0</v>
      </c>
      <c r="V154">
        <f>($C$9*DN154+$D$9*DO154+$E$9*U154)</f>
        <v>0</v>
      </c>
      <c r="W154">
        <f>0.61365*exp(17.502*V154/(240.97+V154))</f>
        <v>0</v>
      </c>
      <c r="X154">
        <f>(Y154/Z154*100)</f>
        <v>0</v>
      </c>
      <c r="Y154">
        <f>DF154*(DK154+DL154)/1000</f>
        <v>0</v>
      </c>
      <c r="Z154">
        <f>0.61365*exp(17.502*DM154/(240.97+DM154))</f>
        <v>0</v>
      </c>
      <c r="AA154">
        <f>(W154-DF154*(DK154+DL154)/1000)</f>
        <v>0</v>
      </c>
      <c r="AB154">
        <f>(-I154*44100)</f>
        <v>0</v>
      </c>
      <c r="AC154">
        <f>2*29.3*Q154*0.92*(DM154-V154)</f>
        <v>0</v>
      </c>
      <c r="AD154">
        <f>2*0.95*5.67E-8*(((DM154+$B$9)+273)^4-(V154+273)^4)</f>
        <v>0</v>
      </c>
      <c r="AE154">
        <f>T154+AD154+AB154+AC154</f>
        <v>0</v>
      </c>
      <c r="AF154">
        <v>0</v>
      </c>
      <c r="AG154">
        <v>0</v>
      </c>
      <c r="AH154">
        <f>IF(AF154*$H$15&gt;=AJ154,1.0,(AJ154/(AJ154-AF154*$H$15)))</f>
        <v>0</v>
      </c>
      <c r="AI154">
        <f>(AH154-1)*100</f>
        <v>0</v>
      </c>
      <c r="AJ154">
        <f>MAX(0,($B$15+$C$15*DR154)/(1+$D$15*DR154)*DK154/(DM154+273)*$E$15)</f>
        <v>0</v>
      </c>
      <c r="AK154" t="s">
        <v>420</v>
      </c>
      <c r="AL154" t="s">
        <v>420</v>
      </c>
      <c r="AM154">
        <v>0</v>
      </c>
      <c r="AN154">
        <v>0</v>
      </c>
      <c r="AO154">
        <f>1-AM154/AN154</f>
        <v>0</v>
      </c>
      <c r="AP154">
        <v>0</v>
      </c>
      <c r="AQ154" t="s">
        <v>420</v>
      </c>
      <c r="AR154" t="s">
        <v>420</v>
      </c>
      <c r="AS154">
        <v>0</v>
      </c>
      <c r="AT154">
        <v>0</v>
      </c>
      <c r="AU154">
        <f>1-AS154/AT154</f>
        <v>0</v>
      </c>
      <c r="AV154">
        <v>0.5</v>
      </c>
      <c r="AW154">
        <f>CV154</f>
        <v>0</v>
      </c>
      <c r="AX154">
        <f>K154</f>
        <v>0</v>
      </c>
      <c r="AY154">
        <f>AU154*AV154*AW154</f>
        <v>0</v>
      </c>
      <c r="AZ154">
        <f>(AX154-AP154)/AW154</f>
        <v>0</v>
      </c>
      <c r="BA154">
        <f>(AN154-AT154)/AT154</f>
        <v>0</v>
      </c>
      <c r="BB154">
        <f>AM154/(AO154+AM154/AT154)</f>
        <v>0</v>
      </c>
      <c r="BC154" t="s">
        <v>420</v>
      </c>
      <c r="BD154">
        <v>0</v>
      </c>
      <c r="BE154">
        <f>IF(BD154&lt;&gt;0, BD154, BB154)</f>
        <v>0</v>
      </c>
      <c r="BF154">
        <f>1-BE154/AT154</f>
        <v>0</v>
      </c>
      <c r="BG154">
        <f>(AT154-AS154)/(AT154-BE154)</f>
        <v>0</v>
      </c>
      <c r="BH154">
        <f>(AN154-AT154)/(AN154-BE154)</f>
        <v>0</v>
      </c>
      <c r="BI154">
        <f>(AT154-AS154)/(AT154-AM154)</f>
        <v>0</v>
      </c>
      <c r="BJ154">
        <f>(AN154-AT154)/(AN154-AM154)</f>
        <v>0</v>
      </c>
      <c r="BK154">
        <f>(BG154*BE154/AS154)</f>
        <v>0</v>
      </c>
      <c r="BL154">
        <f>(1-BK154)</f>
        <v>0</v>
      </c>
      <c r="CU154">
        <f>$B$13*DS154+$C$13*DT154+$F$13*EE154*(1-EH154)</f>
        <v>0</v>
      </c>
      <c r="CV154">
        <f>CU154*CW154</f>
        <v>0</v>
      </c>
      <c r="CW154">
        <f>($B$13*$D$11+$C$13*$D$11+$F$13*((ER154+EJ154)/MAX(ER154+EJ154+ES154, 0.1)*$I$11+ES154/MAX(ER154+EJ154+ES154, 0.1)*$J$11))/($B$13+$C$13+$F$13)</f>
        <v>0</v>
      </c>
      <c r="CX154">
        <f>($B$13*$K$11+$C$13*$K$11+$F$13*((ER154+EJ154)/MAX(ER154+EJ154+ES154, 0.1)*$P$11+ES154/MAX(ER154+EJ154+ES154, 0.1)*$Q$11))/($B$13+$C$13+$F$13)</f>
        <v>0</v>
      </c>
      <c r="CY154">
        <v>5.18</v>
      </c>
      <c r="CZ154">
        <v>0.5</v>
      </c>
      <c r="DA154" t="s">
        <v>421</v>
      </c>
      <c r="DB154">
        <v>2</v>
      </c>
      <c r="DC154">
        <v>1761010417.5</v>
      </c>
      <c r="DD154">
        <v>420.4964583333334</v>
      </c>
      <c r="DE154">
        <v>419.8482916666667</v>
      </c>
      <c r="DF154">
        <v>23.95108333333333</v>
      </c>
      <c r="DG154">
        <v>24.21729583333333</v>
      </c>
      <c r="DH154">
        <v>420.8167916666666</v>
      </c>
      <c r="DI154">
        <v>23.75462083333333</v>
      </c>
      <c r="DJ154">
        <v>500.039875</v>
      </c>
      <c r="DK154">
        <v>90.49751666666668</v>
      </c>
      <c r="DL154">
        <v>0.034846125</v>
      </c>
      <c r="DM154">
        <v>30.60575416666667</v>
      </c>
      <c r="DN154">
        <v>30.20249583333333</v>
      </c>
      <c r="DO154">
        <v>999.9</v>
      </c>
      <c r="DP154">
        <v>0</v>
      </c>
      <c r="DQ154">
        <v>0</v>
      </c>
      <c r="DR154">
        <v>10003.75</v>
      </c>
      <c r="DS154">
        <v>0</v>
      </c>
      <c r="DT154">
        <v>0.242856</v>
      </c>
      <c r="DU154">
        <v>0.6483152916666667</v>
      </c>
      <c r="DV154">
        <v>430.815</v>
      </c>
      <c r="DW154">
        <v>430.2681666666667</v>
      </c>
      <c r="DX154">
        <v>-0.2662178779166667</v>
      </c>
      <c r="DY154">
        <v>419.8482916666667</v>
      </c>
      <c r="DZ154">
        <v>24.21729583333333</v>
      </c>
      <c r="EA154">
        <v>2.167512916666667</v>
      </c>
      <c r="EB154">
        <v>2.191605833333333</v>
      </c>
      <c r="EC154">
        <v>18.72403333333333</v>
      </c>
      <c r="ED154">
        <v>18.90037916666667</v>
      </c>
      <c r="EE154">
        <v>0.00500078</v>
      </c>
      <c r="EF154">
        <v>0</v>
      </c>
      <c r="EG154">
        <v>0</v>
      </c>
      <c r="EH154">
        <v>0</v>
      </c>
      <c r="EI154">
        <v>768.3708333333334</v>
      </c>
      <c r="EJ154">
        <v>0.00500078</v>
      </c>
      <c r="EK154">
        <v>-8.870833333333334</v>
      </c>
      <c r="EL154">
        <v>0.1708333333333333</v>
      </c>
      <c r="EM154">
        <v>35.9215</v>
      </c>
      <c r="EN154">
        <v>40.22895833333333</v>
      </c>
      <c r="EO154">
        <v>38.41129166666666</v>
      </c>
      <c r="EP154">
        <v>41.18979166666666</v>
      </c>
      <c r="EQ154">
        <v>38.87466666666666</v>
      </c>
      <c r="ER154">
        <v>0</v>
      </c>
      <c r="ES154">
        <v>0</v>
      </c>
      <c r="ET154">
        <v>0</v>
      </c>
      <c r="EU154">
        <v>1761010424.5</v>
      </c>
      <c r="EV154">
        <v>0</v>
      </c>
      <c r="EW154">
        <v>767.2</v>
      </c>
      <c r="EX154">
        <v>-51.26153822770665</v>
      </c>
      <c r="EY154">
        <v>15.6034188050397</v>
      </c>
      <c r="EZ154">
        <v>-8.992307692307692</v>
      </c>
      <c r="FA154">
        <v>15</v>
      </c>
      <c r="FB154">
        <v>1761010283.5</v>
      </c>
      <c r="FC154" t="s">
        <v>677</v>
      </c>
      <c r="FD154">
        <v>1761010278.5</v>
      </c>
      <c r="FE154">
        <v>1761010283.5</v>
      </c>
      <c r="FF154">
        <v>5</v>
      </c>
      <c r="FG154">
        <v>-0.135</v>
      </c>
      <c r="FH154">
        <v>-0.002</v>
      </c>
      <c r="FI154">
        <v>-0.323</v>
      </c>
      <c r="FJ154">
        <v>0.203</v>
      </c>
      <c r="FK154">
        <v>419</v>
      </c>
      <c r="FL154">
        <v>24</v>
      </c>
      <c r="FM154">
        <v>0.75</v>
      </c>
      <c r="FN154">
        <v>0.12</v>
      </c>
      <c r="FO154">
        <v>0.6300539268292683</v>
      </c>
      <c r="FP154">
        <v>0.2587858954703846</v>
      </c>
      <c r="FQ154">
        <v>0.03798536682716972</v>
      </c>
      <c r="FR154">
        <v>1</v>
      </c>
      <c r="FS154">
        <v>770.8441176470589</v>
      </c>
      <c r="FT154">
        <v>-60.41711228395187</v>
      </c>
      <c r="FU154">
        <v>8.700141688382081</v>
      </c>
      <c r="FV154">
        <v>0</v>
      </c>
      <c r="FW154">
        <v>-0.1722831504878049</v>
      </c>
      <c r="FX154">
        <v>-1.897110885783972</v>
      </c>
      <c r="FY154">
        <v>0.189455601405988</v>
      </c>
      <c r="FZ154">
        <v>0</v>
      </c>
      <c r="GA154">
        <v>1</v>
      </c>
      <c r="GB154">
        <v>3</v>
      </c>
      <c r="GC154" t="s">
        <v>459</v>
      </c>
      <c r="GD154">
        <v>3.10986</v>
      </c>
      <c r="GE154">
        <v>2.72679</v>
      </c>
      <c r="GF154">
        <v>0.0883423</v>
      </c>
      <c r="GG154">
        <v>0.0882233</v>
      </c>
      <c r="GH154">
        <v>0.109069</v>
      </c>
      <c r="GI154">
        <v>0.111332</v>
      </c>
      <c r="GJ154">
        <v>23925.6</v>
      </c>
      <c r="GK154">
        <v>21724.8</v>
      </c>
      <c r="GL154">
        <v>26802.5</v>
      </c>
      <c r="GM154">
        <v>24034.3</v>
      </c>
      <c r="GN154">
        <v>38154</v>
      </c>
      <c r="GO154">
        <v>31518.8</v>
      </c>
      <c r="GP154">
        <v>46780.9</v>
      </c>
      <c r="GQ154">
        <v>38010.3</v>
      </c>
      <c r="GR154">
        <v>1.88967</v>
      </c>
      <c r="GS154">
        <v>1.86563</v>
      </c>
      <c r="GT154">
        <v>0.122584</v>
      </c>
      <c r="GU154">
        <v>0</v>
      </c>
      <c r="GV154">
        <v>28.1799</v>
      </c>
      <c r="GW154">
        <v>999.9</v>
      </c>
      <c r="GX154">
        <v>58.9</v>
      </c>
      <c r="GY154">
        <v>30.4</v>
      </c>
      <c r="GZ154">
        <v>28.3723</v>
      </c>
      <c r="HA154">
        <v>61.4</v>
      </c>
      <c r="HB154">
        <v>21.1418</v>
      </c>
      <c r="HC154">
        <v>1</v>
      </c>
      <c r="HD154">
        <v>0.0450508</v>
      </c>
      <c r="HE154">
        <v>-1.55356</v>
      </c>
      <c r="HF154">
        <v>20.3292</v>
      </c>
      <c r="HG154">
        <v>5.22253</v>
      </c>
      <c r="HH154">
        <v>11.9797</v>
      </c>
      <c r="HI154">
        <v>4.96555</v>
      </c>
      <c r="HJ154">
        <v>3.276</v>
      </c>
      <c r="HK154">
        <v>9999</v>
      </c>
      <c r="HL154">
        <v>9999</v>
      </c>
      <c r="HM154">
        <v>9999</v>
      </c>
      <c r="HN154">
        <v>999.9</v>
      </c>
      <c r="HO154">
        <v>1.86371</v>
      </c>
      <c r="HP154">
        <v>1.85975</v>
      </c>
      <c r="HQ154">
        <v>1.85806</v>
      </c>
      <c r="HR154">
        <v>1.85944</v>
      </c>
      <c r="HS154">
        <v>1.85959</v>
      </c>
      <c r="HT154">
        <v>1.85806</v>
      </c>
      <c r="HU154">
        <v>1.85715</v>
      </c>
      <c r="HV154">
        <v>1.85211</v>
      </c>
      <c r="HW154">
        <v>0</v>
      </c>
      <c r="HX154">
        <v>0</v>
      </c>
      <c r="HY154">
        <v>0</v>
      </c>
      <c r="HZ154">
        <v>0</v>
      </c>
      <c r="IA154" t="s">
        <v>424</v>
      </c>
      <c r="IB154" t="s">
        <v>425</v>
      </c>
      <c r="IC154" t="s">
        <v>426</v>
      </c>
      <c r="ID154" t="s">
        <v>426</v>
      </c>
      <c r="IE154" t="s">
        <v>426</v>
      </c>
      <c r="IF154" t="s">
        <v>426</v>
      </c>
      <c r="IG154">
        <v>0</v>
      </c>
      <c r="IH154">
        <v>100</v>
      </c>
      <c r="II154">
        <v>100</v>
      </c>
      <c r="IJ154">
        <v>-0.321</v>
      </c>
      <c r="IK154">
        <v>0.202</v>
      </c>
      <c r="IL154">
        <v>-1.108384760006345</v>
      </c>
      <c r="IM154">
        <v>0.001328113201692861</v>
      </c>
      <c r="IN154">
        <v>1.538283238170363E-06</v>
      </c>
      <c r="IO154">
        <v>-5.795655626708063E-10</v>
      </c>
      <c r="IP154">
        <v>-0.06095124045971822</v>
      </c>
      <c r="IQ154">
        <v>-0.004593102289677449</v>
      </c>
      <c r="IR154">
        <v>0.0008253994458280543</v>
      </c>
      <c r="IS154">
        <v>-7.403632370499484E-06</v>
      </c>
      <c r="IT154">
        <v>2</v>
      </c>
      <c r="IU154">
        <v>1985</v>
      </c>
      <c r="IV154">
        <v>1</v>
      </c>
      <c r="IW154">
        <v>27</v>
      </c>
      <c r="IX154">
        <v>2.5</v>
      </c>
      <c r="IY154">
        <v>2.4</v>
      </c>
      <c r="IZ154">
        <v>1.13281</v>
      </c>
      <c r="JA154">
        <v>2.59521</v>
      </c>
      <c r="JB154">
        <v>1.49658</v>
      </c>
      <c r="JC154">
        <v>2.34619</v>
      </c>
      <c r="JD154">
        <v>1.54907</v>
      </c>
      <c r="JE154">
        <v>2.45605</v>
      </c>
      <c r="JF154">
        <v>33.0206</v>
      </c>
      <c r="JG154">
        <v>15.7344</v>
      </c>
      <c r="JH154">
        <v>18</v>
      </c>
      <c r="JI154">
        <v>482.955</v>
      </c>
      <c r="JJ154">
        <v>496.888</v>
      </c>
      <c r="JK154">
        <v>32.0037</v>
      </c>
      <c r="JL154">
        <v>27.8593</v>
      </c>
      <c r="JM154">
        <v>29.9989</v>
      </c>
      <c r="JN154">
        <v>28.1615</v>
      </c>
      <c r="JO154">
        <v>28.1701</v>
      </c>
      <c r="JP154">
        <v>22.7686</v>
      </c>
      <c r="JQ154">
        <v>18.4345</v>
      </c>
      <c r="JR154">
        <v>65.5279</v>
      </c>
      <c r="JS154">
        <v>31.9498</v>
      </c>
      <c r="JT154">
        <v>420</v>
      </c>
      <c r="JU154">
        <v>24.3886</v>
      </c>
      <c r="JV154">
        <v>102.3</v>
      </c>
      <c r="JW154">
        <v>91.6803</v>
      </c>
    </row>
    <row r="155" spans="1:283">
      <c r="A155">
        <v>137</v>
      </c>
      <c r="B155">
        <v>1761010427.5</v>
      </c>
      <c r="C155">
        <v>761.5</v>
      </c>
      <c r="D155" t="s">
        <v>708</v>
      </c>
      <c r="E155" t="s">
        <v>709</v>
      </c>
      <c r="F155">
        <v>5</v>
      </c>
      <c r="G155" t="s">
        <v>676</v>
      </c>
      <c r="H155">
        <v>1761010419.5</v>
      </c>
      <c r="I155">
        <f>(J155)/1000</f>
        <v>0</v>
      </c>
      <c r="J155">
        <f>1000*DJ155*AH155*(DF155-DG155)/(100*CY155*(1000-AH155*DF155))</f>
        <v>0</v>
      </c>
      <c r="K155">
        <f>DJ155*AH155*(DE155-DD155*(1000-AH155*DG155)/(1000-AH155*DF155))/(100*CY155)</f>
        <v>0</v>
      </c>
      <c r="L155">
        <f>DD155 - IF(AH155&gt;1, K155*CY155*100.0/(AJ155), 0)</f>
        <v>0</v>
      </c>
      <c r="M155">
        <f>((S155-I155/2)*L155-K155)/(S155+I155/2)</f>
        <v>0</v>
      </c>
      <c r="N155">
        <f>M155*(DK155+DL155)/1000.0</f>
        <v>0</v>
      </c>
      <c r="O155">
        <f>(DD155 - IF(AH155&gt;1, K155*CY155*100.0/(AJ155), 0))*(DK155+DL155)/1000.0</f>
        <v>0</v>
      </c>
      <c r="P155">
        <f>2.0/((1/R155-1/Q155)+SIGN(R155)*SQRT((1/R155-1/Q155)*(1/R155-1/Q155) + 4*CZ155/((CZ155+1)*(CZ155+1))*(2*1/R155*1/Q155-1/Q155*1/Q155)))</f>
        <v>0</v>
      </c>
      <c r="Q155">
        <f>IF(LEFT(DA155,1)&lt;&gt;"0",IF(LEFT(DA155,1)="1",3.0,DB155),$D$5+$E$5*(DR155*DK155/($K$5*1000))+$F$5*(DR155*DK155/($K$5*1000))*MAX(MIN(CY155,$J$5),$I$5)*MAX(MIN(CY155,$J$5),$I$5)+$G$5*MAX(MIN(CY155,$J$5),$I$5)*(DR155*DK155/($K$5*1000))+$H$5*(DR155*DK155/($K$5*1000))*(DR155*DK155/($K$5*1000)))</f>
        <v>0</v>
      </c>
      <c r="R155">
        <f>I155*(1000-(1000*0.61365*exp(17.502*V155/(240.97+V155))/(DK155+DL155)+DF155)/2)/(1000*0.61365*exp(17.502*V155/(240.97+V155))/(DK155+DL155)-DF155)</f>
        <v>0</v>
      </c>
      <c r="S155">
        <f>1/((CZ155+1)/(P155/1.6)+1/(Q155/1.37)) + CZ155/((CZ155+1)/(P155/1.6) + CZ155/(Q155/1.37))</f>
        <v>0</v>
      </c>
      <c r="T155">
        <f>(CU155*CX155)</f>
        <v>0</v>
      </c>
      <c r="U155">
        <f>(DM155+(T155+2*0.95*5.67E-8*(((DM155+$B$9)+273)^4-(DM155+273)^4)-44100*I155)/(1.84*29.3*Q155+8*0.95*5.67E-8*(DM155+273)^3))</f>
        <v>0</v>
      </c>
      <c r="V155">
        <f>($C$9*DN155+$D$9*DO155+$E$9*U155)</f>
        <v>0</v>
      </c>
      <c r="W155">
        <f>0.61365*exp(17.502*V155/(240.97+V155))</f>
        <v>0</v>
      </c>
      <c r="X155">
        <f>(Y155/Z155*100)</f>
        <v>0</v>
      </c>
      <c r="Y155">
        <f>DF155*(DK155+DL155)/1000</f>
        <v>0</v>
      </c>
      <c r="Z155">
        <f>0.61365*exp(17.502*DM155/(240.97+DM155))</f>
        <v>0</v>
      </c>
      <c r="AA155">
        <f>(W155-DF155*(DK155+DL155)/1000)</f>
        <v>0</v>
      </c>
      <c r="AB155">
        <f>(-I155*44100)</f>
        <v>0</v>
      </c>
      <c r="AC155">
        <f>2*29.3*Q155*0.92*(DM155-V155)</f>
        <v>0</v>
      </c>
      <c r="AD155">
        <f>2*0.95*5.67E-8*(((DM155+$B$9)+273)^4-(V155+273)^4)</f>
        <v>0</v>
      </c>
      <c r="AE155">
        <f>T155+AD155+AB155+AC155</f>
        <v>0</v>
      </c>
      <c r="AF155">
        <v>0</v>
      </c>
      <c r="AG155">
        <v>0</v>
      </c>
      <c r="AH155">
        <f>IF(AF155*$H$15&gt;=AJ155,1.0,(AJ155/(AJ155-AF155*$H$15)))</f>
        <v>0</v>
      </c>
      <c r="AI155">
        <f>(AH155-1)*100</f>
        <v>0</v>
      </c>
      <c r="AJ155">
        <f>MAX(0,($B$15+$C$15*DR155)/(1+$D$15*DR155)*DK155/(DM155+273)*$E$15)</f>
        <v>0</v>
      </c>
      <c r="AK155" t="s">
        <v>420</v>
      </c>
      <c r="AL155" t="s">
        <v>420</v>
      </c>
      <c r="AM155">
        <v>0</v>
      </c>
      <c r="AN155">
        <v>0</v>
      </c>
      <c r="AO155">
        <f>1-AM155/AN155</f>
        <v>0</v>
      </c>
      <c r="AP155">
        <v>0</v>
      </c>
      <c r="AQ155" t="s">
        <v>420</v>
      </c>
      <c r="AR155" t="s">
        <v>420</v>
      </c>
      <c r="AS155">
        <v>0</v>
      </c>
      <c r="AT155">
        <v>0</v>
      </c>
      <c r="AU155">
        <f>1-AS155/AT155</f>
        <v>0</v>
      </c>
      <c r="AV155">
        <v>0.5</v>
      </c>
      <c r="AW155">
        <f>CV155</f>
        <v>0</v>
      </c>
      <c r="AX155">
        <f>K155</f>
        <v>0</v>
      </c>
      <c r="AY155">
        <f>AU155*AV155*AW155</f>
        <v>0</v>
      </c>
      <c r="AZ155">
        <f>(AX155-AP155)/AW155</f>
        <v>0</v>
      </c>
      <c r="BA155">
        <f>(AN155-AT155)/AT155</f>
        <v>0</v>
      </c>
      <c r="BB155">
        <f>AM155/(AO155+AM155/AT155)</f>
        <v>0</v>
      </c>
      <c r="BC155" t="s">
        <v>420</v>
      </c>
      <c r="BD155">
        <v>0</v>
      </c>
      <c r="BE155">
        <f>IF(BD155&lt;&gt;0, BD155, BB155)</f>
        <v>0</v>
      </c>
      <c r="BF155">
        <f>1-BE155/AT155</f>
        <v>0</v>
      </c>
      <c r="BG155">
        <f>(AT155-AS155)/(AT155-BE155)</f>
        <v>0</v>
      </c>
      <c r="BH155">
        <f>(AN155-AT155)/(AN155-BE155)</f>
        <v>0</v>
      </c>
      <c r="BI155">
        <f>(AT155-AS155)/(AT155-AM155)</f>
        <v>0</v>
      </c>
      <c r="BJ155">
        <f>(AN155-AT155)/(AN155-AM155)</f>
        <v>0</v>
      </c>
      <c r="BK155">
        <f>(BG155*BE155/AS155)</f>
        <v>0</v>
      </c>
      <c r="BL155">
        <f>(1-BK155)</f>
        <v>0</v>
      </c>
      <c r="CU155">
        <f>$B$13*DS155+$C$13*DT155+$F$13*EE155*(1-EH155)</f>
        <v>0</v>
      </c>
      <c r="CV155">
        <f>CU155*CW155</f>
        <v>0</v>
      </c>
      <c r="CW155">
        <f>($B$13*$D$11+$C$13*$D$11+$F$13*((ER155+EJ155)/MAX(ER155+EJ155+ES155, 0.1)*$I$11+ES155/MAX(ER155+EJ155+ES155, 0.1)*$J$11))/($B$13+$C$13+$F$13)</f>
        <v>0</v>
      </c>
      <c r="CX155">
        <f>($B$13*$K$11+$C$13*$K$11+$F$13*((ER155+EJ155)/MAX(ER155+EJ155+ES155, 0.1)*$P$11+ES155/MAX(ER155+EJ155+ES155, 0.1)*$Q$11))/($B$13+$C$13+$F$13)</f>
        <v>0</v>
      </c>
      <c r="CY155">
        <v>5.18</v>
      </c>
      <c r="CZ155">
        <v>0.5</v>
      </c>
      <c r="DA155" t="s">
        <v>421</v>
      </c>
      <c r="DB155">
        <v>2</v>
      </c>
      <c r="DC155">
        <v>1761010419.5</v>
      </c>
      <c r="DD155">
        <v>420.4985416666667</v>
      </c>
      <c r="DE155">
        <v>419.843875</v>
      </c>
      <c r="DF155">
        <v>24.00255</v>
      </c>
      <c r="DG155">
        <v>24.31070833333334</v>
      </c>
      <c r="DH155">
        <v>420.818875</v>
      </c>
      <c r="DI155">
        <v>23.80497083333333</v>
      </c>
      <c r="DJ155">
        <v>500.0257083333333</v>
      </c>
      <c r="DK155">
        <v>90.49759166666666</v>
      </c>
      <c r="DL155">
        <v>0.03488436666666667</v>
      </c>
      <c r="DM155">
        <v>30.6039375</v>
      </c>
      <c r="DN155">
        <v>30.20010416666667</v>
      </c>
      <c r="DO155">
        <v>999.9</v>
      </c>
      <c r="DP155">
        <v>0</v>
      </c>
      <c r="DQ155">
        <v>0</v>
      </c>
      <c r="DR155">
        <v>10004.66125</v>
      </c>
      <c r="DS155">
        <v>0</v>
      </c>
      <c r="DT155">
        <v>0.242856</v>
      </c>
      <c r="DU155">
        <v>0.6548180833333334</v>
      </c>
      <c r="DV155">
        <v>430.8398333333333</v>
      </c>
      <c r="DW155">
        <v>430.3048333333334</v>
      </c>
      <c r="DX155">
        <v>-0.3081667833333333</v>
      </c>
      <c r="DY155">
        <v>419.843875</v>
      </c>
      <c r="DZ155">
        <v>24.31070833333334</v>
      </c>
      <c r="EA155">
        <v>2.1721725</v>
      </c>
      <c r="EB155">
        <v>2.20006125</v>
      </c>
      <c r="EC155">
        <v>18.75829583333333</v>
      </c>
      <c r="ED155">
        <v>18.96212083333333</v>
      </c>
      <c r="EE155">
        <v>0.00500078</v>
      </c>
      <c r="EF155">
        <v>0</v>
      </c>
      <c r="EG155">
        <v>0</v>
      </c>
      <c r="EH155">
        <v>0</v>
      </c>
      <c r="EI155">
        <v>766.7333333333332</v>
      </c>
      <c r="EJ155">
        <v>0.00500078</v>
      </c>
      <c r="EK155">
        <v>-8.9625</v>
      </c>
      <c r="EL155">
        <v>0.15</v>
      </c>
      <c r="EM155">
        <v>35.905875</v>
      </c>
      <c r="EN155">
        <v>40.15341666666666</v>
      </c>
      <c r="EO155">
        <v>38.37225</v>
      </c>
      <c r="EP155">
        <v>41.090875</v>
      </c>
      <c r="EQ155">
        <v>38.830375</v>
      </c>
      <c r="ER155">
        <v>0</v>
      </c>
      <c r="ES155">
        <v>0</v>
      </c>
      <c r="ET155">
        <v>0</v>
      </c>
      <c r="EU155">
        <v>1761010426.3</v>
      </c>
      <c r="EV155">
        <v>0</v>
      </c>
      <c r="EW155">
        <v>764.984</v>
      </c>
      <c r="EX155">
        <v>-38.09230772193334</v>
      </c>
      <c r="EY155">
        <v>2.561538765863077</v>
      </c>
      <c r="EZ155">
        <v>-8.472</v>
      </c>
      <c r="FA155">
        <v>15</v>
      </c>
      <c r="FB155">
        <v>1761010283.5</v>
      </c>
      <c r="FC155" t="s">
        <v>677</v>
      </c>
      <c r="FD155">
        <v>1761010278.5</v>
      </c>
      <c r="FE155">
        <v>1761010283.5</v>
      </c>
      <c r="FF155">
        <v>5</v>
      </c>
      <c r="FG155">
        <v>-0.135</v>
      </c>
      <c r="FH155">
        <v>-0.002</v>
      </c>
      <c r="FI155">
        <v>-0.323</v>
      </c>
      <c r="FJ155">
        <v>0.203</v>
      </c>
      <c r="FK155">
        <v>419</v>
      </c>
      <c r="FL155">
        <v>24</v>
      </c>
      <c r="FM155">
        <v>0.75</v>
      </c>
      <c r="FN155">
        <v>0.12</v>
      </c>
      <c r="FO155">
        <v>0.64691075</v>
      </c>
      <c r="FP155">
        <v>0.2500731332082544</v>
      </c>
      <c r="FQ155">
        <v>0.03836996508843213</v>
      </c>
      <c r="FR155">
        <v>1</v>
      </c>
      <c r="FS155">
        <v>768.2058823529412</v>
      </c>
      <c r="FT155">
        <v>-54.04430858013832</v>
      </c>
      <c r="FU155">
        <v>8.247243431683899</v>
      </c>
      <c r="FV155">
        <v>0</v>
      </c>
      <c r="FW155">
        <v>-0.23864020925</v>
      </c>
      <c r="FX155">
        <v>-1.576588098348968</v>
      </c>
      <c r="FY155">
        <v>0.1612726817649215</v>
      </c>
      <c r="FZ155">
        <v>0</v>
      </c>
      <c r="GA155">
        <v>1</v>
      </c>
      <c r="GB155">
        <v>3</v>
      </c>
      <c r="GC155" t="s">
        <v>459</v>
      </c>
      <c r="GD155">
        <v>3.10966</v>
      </c>
      <c r="GE155">
        <v>2.72708</v>
      </c>
      <c r="GF155">
        <v>0.0883447</v>
      </c>
      <c r="GG155">
        <v>0.0882356</v>
      </c>
      <c r="GH155">
        <v>0.1093</v>
      </c>
      <c r="GI155">
        <v>0.111433</v>
      </c>
      <c r="GJ155">
        <v>23925.7</v>
      </c>
      <c r="GK155">
        <v>21724.4</v>
      </c>
      <c r="GL155">
        <v>26802.7</v>
      </c>
      <c r="GM155">
        <v>24034.3</v>
      </c>
      <c r="GN155">
        <v>38144.1</v>
      </c>
      <c r="GO155">
        <v>31515.1</v>
      </c>
      <c r="GP155">
        <v>46781</v>
      </c>
      <c r="GQ155">
        <v>38010.2</v>
      </c>
      <c r="GR155">
        <v>1.88913</v>
      </c>
      <c r="GS155">
        <v>1.86585</v>
      </c>
      <c r="GT155">
        <v>0.12175</v>
      </c>
      <c r="GU155">
        <v>0</v>
      </c>
      <c r="GV155">
        <v>28.1879</v>
      </c>
      <c r="GW155">
        <v>999.9</v>
      </c>
      <c r="GX155">
        <v>58.9</v>
      </c>
      <c r="GY155">
        <v>30.4</v>
      </c>
      <c r="GZ155">
        <v>28.3709</v>
      </c>
      <c r="HA155">
        <v>61.59</v>
      </c>
      <c r="HB155">
        <v>21.4263</v>
      </c>
      <c r="HC155">
        <v>1</v>
      </c>
      <c r="HD155">
        <v>0.0453532</v>
      </c>
      <c r="HE155">
        <v>-1.47878</v>
      </c>
      <c r="HF155">
        <v>20.3296</v>
      </c>
      <c r="HG155">
        <v>5.22253</v>
      </c>
      <c r="HH155">
        <v>11.9797</v>
      </c>
      <c r="HI155">
        <v>4.96555</v>
      </c>
      <c r="HJ155">
        <v>3.276</v>
      </c>
      <c r="HK155">
        <v>9999</v>
      </c>
      <c r="HL155">
        <v>9999</v>
      </c>
      <c r="HM155">
        <v>9999</v>
      </c>
      <c r="HN155">
        <v>999.9</v>
      </c>
      <c r="HO155">
        <v>1.86371</v>
      </c>
      <c r="HP155">
        <v>1.85975</v>
      </c>
      <c r="HQ155">
        <v>1.85806</v>
      </c>
      <c r="HR155">
        <v>1.85944</v>
      </c>
      <c r="HS155">
        <v>1.85959</v>
      </c>
      <c r="HT155">
        <v>1.85806</v>
      </c>
      <c r="HU155">
        <v>1.85715</v>
      </c>
      <c r="HV155">
        <v>1.85211</v>
      </c>
      <c r="HW155">
        <v>0</v>
      </c>
      <c r="HX155">
        <v>0</v>
      </c>
      <c r="HY155">
        <v>0</v>
      </c>
      <c r="HZ155">
        <v>0</v>
      </c>
      <c r="IA155" t="s">
        <v>424</v>
      </c>
      <c r="IB155" t="s">
        <v>425</v>
      </c>
      <c r="IC155" t="s">
        <v>426</v>
      </c>
      <c r="ID155" t="s">
        <v>426</v>
      </c>
      <c r="IE155" t="s">
        <v>426</v>
      </c>
      <c r="IF155" t="s">
        <v>426</v>
      </c>
      <c r="IG155">
        <v>0</v>
      </c>
      <c r="IH155">
        <v>100</v>
      </c>
      <c r="II155">
        <v>100</v>
      </c>
      <c r="IJ155">
        <v>-0.32</v>
      </c>
      <c r="IK155">
        <v>0.2036</v>
      </c>
      <c r="IL155">
        <v>-1.108384760006345</v>
      </c>
      <c r="IM155">
        <v>0.001328113201692861</v>
      </c>
      <c r="IN155">
        <v>1.538283238170363E-06</v>
      </c>
      <c r="IO155">
        <v>-5.795655626708063E-10</v>
      </c>
      <c r="IP155">
        <v>-0.06095124045971822</v>
      </c>
      <c r="IQ155">
        <v>-0.004593102289677449</v>
      </c>
      <c r="IR155">
        <v>0.0008253994458280543</v>
      </c>
      <c r="IS155">
        <v>-7.403632370499484E-06</v>
      </c>
      <c r="IT155">
        <v>2</v>
      </c>
      <c r="IU155">
        <v>1985</v>
      </c>
      <c r="IV155">
        <v>1</v>
      </c>
      <c r="IW155">
        <v>27</v>
      </c>
      <c r="IX155">
        <v>2.5</v>
      </c>
      <c r="IY155">
        <v>2.4</v>
      </c>
      <c r="IZ155">
        <v>1.13281</v>
      </c>
      <c r="JA155">
        <v>2.59766</v>
      </c>
      <c r="JB155">
        <v>1.49658</v>
      </c>
      <c r="JC155">
        <v>2.34619</v>
      </c>
      <c r="JD155">
        <v>1.54907</v>
      </c>
      <c r="JE155">
        <v>2.35474</v>
      </c>
      <c r="JF155">
        <v>33.0206</v>
      </c>
      <c r="JG155">
        <v>15.7256</v>
      </c>
      <c r="JH155">
        <v>18</v>
      </c>
      <c r="JI155">
        <v>482.627</v>
      </c>
      <c r="JJ155">
        <v>497.018</v>
      </c>
      <c r="JK155">
        <v>31.9603</v>
      </c>
      <c r="JL155">
        <v>27.8586</v>
      </c>
      <c r="JM155">
        <v>29.9995</v>
      </c>
      <c r="JN155">
        <v>28.1603</v>
      </c>
      <c r="JO155">
        <v>28.1679</v>
      </c>
      <c r="JP155">
        <v>22.7695</v>
      </c>
      <c r="JQ155">
        <v>18.7297</v>
      </c>
      <c r="JR155">
        <v>65.5279</v>
      </c>
      <c r="JS155">
        <v>31.9498</v>
      </c>
      <c r="JT155">
        <v>420</v>
      </c>
      <c r="JU155">
        <v>24.3485</v>
      </c>
      <c r="JV155">
        <v>102.301</v>
      </c>
      <c r="JW155">
        <v>91.68000000000001</v>
      </c>
    </row>
    <row r="156" spans="1:283">
      <c r="A156">
        <v>138</v>
      </c>
      <c r="B156">
        <v>1761010429.5</v>
      </c>
      <c r="C156">
        <v>763.5</v>
      </c>
      <c r="D156" t="s">
        <v>710</v>
      </c>
      <c r="E156" t="s">
        <v>711</v>
      </c>
      <c r="F156">
        <v>5</v>
      </c>
      <c r="G156" t="s">
        <v>676</v>
      </c>
      <c r="H156">
        <v>1761010421.5</v>
      </c>
      <c r="I156">
        <f>(J156)/1000</f>
        <v>0</v>
      </c>
      <c r="J156">
        <f>1000*DJ156*AH156*(DF156-DG156)/(100*CY156*(1000-AH156*DF156))</f>
        <v>0</v>
      </c>
      <c r="K156">
        <f>DJ156*AH156*(DE156-DD156*(1000-AH156*DG156)/(1000-AH156*DF156))/(100*CY156)</f>
        <v>0</v>
      </c>
      <c r="L156">
        <f>DD156 - IF(AH156&gt;1, K156*CY156*100.0/(AJ156), 0)</f>
        <v>0</v>
      </c>
      <c r="M156">
        <f>((S156-I156/2)*L156-K156)/(S156+I156/2)</f>
        <v>0</v>
      </c>
      <c r="N156">
        <f>M156*(DK156+DL156)/1000.0</f>
        <v>0</v>
      </c>
      <c r="O156">
        <f>(DD156 - IF(AH156&gt;1, K156*CY156*100.0/(AJ156), 0))*(DK156+DL156)/1000.0</f>
        <v>0</v>
      </c>
      <c r="P156">
        <f>2.0/((1/R156-1/Q156)+SIGN(R156)*SQRT((1/R156-1/Q156)*(1/R156-1/Q156) + 4*CZ156/((CZ156+1)*(CZ156+1))*(2*1/R156*1/Q156-1/Q156*1/Q156)))</f>
        <v>0</v>
      </c>
      <c r="Q156">
        <f>IF(LEFT(DA156,1)&lt;&gt;"0",IF(LEFT(DA156,1)="1",3.0,DB156),$D$5+$E$5*(DR156*DK156/($K$5*1000))+$F$5*(DR156*DK156/($K$5*1000))*MAX(MIN(CY156,$J$5),$I$5)*MAX(MIN(CY156,$J$5),$I$5)+$G$5*MAX(MIN(CY156,$J$5),$I$5)*(DR156*DK156/($K$5*1000))+$H$5*(DR156*DK156/($K$5*1000))*(DR156*DK156/($K$5*1000)))</f>
        <v>0</v>
      </c>
      <c r="R156">
        <f>I156*(1000-(1000*0.61365*exp(17.502*V156/(240.97+V156))/(DK156+DL156)+DF156)/2)/(1000*0.61365*exp(17.502*V156/(240.97+V156))/(DK156+DL156)-DF156)</f>
        <v>0</v>
      </c>
      <c r="S156">
        <f>1/((CZ156+1)/(P156/1.6)+1/(Q156/1.37)) + CZ156/((CZ156+1)/(P156/1.6) + CZ156/(Q156/1.37))</f>
        <v>0</v>
      </c>
      <c r="T156">
        <f>(CU156*CX156)</f>
        <v>0</v>
      </c>
      <c r="U156">
        <f>(DM156+(T156+2*0.95*5.67E-8*(((DM156+$B$9)+273)^4-(DM156+273)^4)-44100*I156)/(1.84*29.3*Q156+8*0.95*5.67E-8*(DM156+273)^3))</f>
        <v>0</v>
      </c>
      <c r="V156">
        <f>($C$9*DN156+$D$9*DO156+$E$9*U156)</f>
        <v>0</v>
      </c>
      <c r="W156">
        <f>0.61365*exp(17.502*V156/(240.97+V156))</f>
        <v>0</v>
      </c>
      <c r="X156">
        <f>(Y156/Z156*100)</f>
        <v>0</v>
      </c>
      <c r="Y156">
        <f>DF156*(DK156+DL156)/1000</f>
        <v>0</v>
      </c>
      <c r="Z156">
        <f>0.61365*exp(17.502*DM156/(240.97+DM156))</f>
        <v>0</v>
      </c>
      <c r="AA156">
        <f>(W156-DF156*(DK156+DL156)/1000)</f>
        <v>0</v>
      </c>
      <c r="AB156">
        <f>(-I156*44100)</f>
        <v>0</v>
      </c>
      <c r="AC156">
        <f>2*29.3*Q156*0.92*(DM156-V156)</f>
        <v>0</v>
      </c>
      <c r="AD156">
        <f>2*0.95*5.67E-8*(((DM156+$B$9)+273)^4-(V156+273)^4)</f>
        <v>0</v>
      </c>
      <c r="AE156">
        <f>T156+AD156+AB156+AC156</f>
        <v>0</v>
      </c>
      <c r="AF156">
        <v>0</v>
      </c>
      <c r="AG156">
        <v>0</v>
      </c>
      <c r="AH156">
        <f>IF(AF156*$H$15&gt;=AJ156,1.0,(AJ156/(AJ156-AF156*$H$15)))</f>
        <v>0</v>
      </c>
      <c r="AI156">
        <f>(AH156-1)*100</f>
        <v>0</v>
      </c>
      <c r="AJ156">
        <f>MAX(0,($B$15+$C$15*DR156)/(1+$D$15*DR156)*DK156/(DM156+273)*$E$15)</f>
        <v>0</v>
      </c>
      <c r="AK156" t="s">
        <v>420</v>
      </c>
      <c r="AL156" t="s">
        <v>420</v>
      </c>
      <c r="AM156">
        <v>0</v>
      </c>
      <c r="AN156">
        <v>0</v>
      </c>
      <c r="AO156">
        <f>1-AM156/AN156</f>
        <v>0</v>
      </c>
      <c r="AP156">
        <v>0</v>
      </c>
      <c r="AQ156" t="s">
        <v>420</v>
      </c>
      <c r="AR156" t="s">
        <v>420</v>
      </c>
      <c r="AS156">
        <v>0</v>
      </c>
      <c r="AT156">
        <v>0</v>
      </c>
      <c r="AU156">
        <f>1-AS156/AT156</f>
        <v>0</v>
      </c>
      <c r="AV156">
        <v>0.5</v>
      </c>
      <c r="AW156">
        <f>CV156</f>
        <v>0</v>
      </c>
      <c r="AX156">
        <f>K156</f>
        <v>0</v>
      </c>
      <c r="AY156">
        <f>AU156*AV156*AW156</f>
        <v>0</v>
      </c>
      <c r="AZ156">
        <f>(AX156-AP156)/AW156</f>
        <v>0</v>
      </c>
      <c r="BA156">
        <f>(AN156-AT156)/AT156</f>
        <v>0</v>
      </c>
      <c r="BB156">
        <f>AM156/(AO156+AM156/AT156)</f>
        <v>0</v>
      </c>
      <c r="BC156" t="s">
        <v>420</v>
      </c>
      <c r="BD156">
        <v>0</v>
      </c>
      <c r="BE156">
        <f>IF(BD156&lt;&gt;0, BD156, BB156)</f>
        <v>0</v>
      </c>
      <c r="BF156">
        <f>1-BE156/AT156</f>
        <v>0</v>
      </c>
      <c r="BG156">
        <f>(AT156-AS156)/(AT156-BE156)</f>
        <v>0</v>
      </c>
      <c r="BH156">
        <f>(AN156-AT156)/(AN156-BE156)</f>
        <v>0</v>
      </c>
      <c r="BI156">
        <f>(AT156-AS156)/(AT156-AM156)</f>
        <v>0</v>
      </c>
      <c r="BJ156">
        <f>(AN156-AT156)/(AN156-AM156)</f>
        <v>0</v>
      </c>
      <c r="BK156">
        <f>(BG156*BE156/AS156)</f>
        <v>0</v>
      </c>
      <c r="BL156">
        <f>(1-BK156)</f>
        <v>0</v>
      </c>
      <c r="CU156">
        <f>$B$13*DS156+$C$13*DT156+$F$13*EE156*(1-EH156)</f>
        <v>0</v>
      </c>
      <c r="CV156">
        <f>CU156*CW156</f>
        <v>0</v>
      </c>
      <c r="CW156">
        <f>($B$13*$D$11+$C$13*$D$11+$F$13*((ER156+EJ156)/MAX(ER156+EJ156+ES156, 0.1)*$I$11+ES156/MAX(ER156+EJ156+ES156, 0.1)*$J$11))/($B$13+$C$13+$F$13)</f>
        <v>0</v>
      </c>
      <c r="CX156">
        <f>($B$13*$K$11+$C$13*$K$11+$F$13*((ER156+EJ156)/MAX(ER156+EJ156+ES156, 0.1)*$P$11+ES156/MAX(ER156+EJ156+ES156, 0.1)*$Q$11))/($B$13+$C$13+$F$13)</f>
        <v>0</v>
      </c>
      <c r="CY156">
        <v>5.18</v>
      </c>
      <c r="CZ156">
        <v>0.5</v>
      </c>
      <c r="DA156" t="s">
        <v>421</v>
      </c>
      <c r="DB156">
        <v>2</v>
      </c>
      <c r="DC156">
        <v>1761010421.5</v>
      </c>
      <c r="DD156">
        <v>420.5055416666667</v>
      </c>
      <c r="DE156">
        <v>419.8507916666667</v>
      </c>
      <c r="DF156">
        <v>24.06249583333333</v>
      </c>
      <c r="DG156">
        <v>24.39569166666666</v>
      </c>
      <c r="DH156">
        <v>420.8259166666667</v>
      </c>
      <c r="DI156">
        <v>23.8636125</v>
      </c>
      <c r="DJ156">
        <v>500.0176666666667</v>
      </c>
      <c r="DK156">
        <v>90.49769583333334</v>
      </c>
      <c r="DL156">
        <v>0.03497692083333333</v>
      </c>
      <c r="DM156">
        <v>30.60138333333333</v>
      </c>
      <c r="DN156">
        <v>30.19607083333333</v>
      </c>
      <c r="DO156">
        <v>999.9</v>
      </c>
      <c r="DP156">
        <v>0</v>
      </c>
      <c r="DQ156">
        <v>0</v>
      </c>
      <c r="DR156">
        <v>9999.219583333334</v>
      </c>
      <c r="DS156">
        <v>0</v>
      </c>
      <c r="DT156">
        <v>0.242856</v>
      </c>
      <c r="DU156">
        <v>0.654895625</v>
      </c>
      <c r="DV156">
        <v>430.8734166666666</v>
      </c>
      <c r="DW156">
        <v>430.3494166666667</v>
      </c>
      <c r="DX156">
        <v>-0.3332067916666667</v>
      </c>
      <c r="DY156">
        <v>419.8507916666667</v>
      </c>
      <c r="DZ156">
        <v>24.39569166666666</v>
      </c>
      <c r="EA156">
        <v>2.177599583333333</v>
      </c>
      <c r="EB156">
        <v>2.207754166666667</v>
      </c>
      <c r="EC156">
        <v>18.79815416666667</v>
      </c>
      <c r="ED156">
        <v>19.01818333333333</v>
      </c>
      <c r="EE156">
        <v>0.00500078</v>
      </c>
      <c r="EF156">
        <v>0</v>
      </c>
      <c r="EG156">
        <v>0</v>
      </c>
      <c r="EH156">
        <v>0</v>
      </c>
      <c r="EI156">
        <v>765.2916666666666</v>
      </c>
      <c r="EJ156">
        <v>0.00500078</v>
      </c>
      <c r="EK156">
        <v>-8.891666666666666</v>
      </c>
      <c r="EL156">
        <v>0.2083333333333334</v>
      </c>
      <c r="EM156">
        <v>35.89025</v>
      </c>
      <c r="EN156">
        <v>40.07791666666667</v>
      </c>
      <c r="EO156">
        <v>38.341</v>
      </c>
      <c r="EP156">
        <v>40.98675</v>
      </c>
      <c r="EQ156">
        <v>38.77833333333334</v>
      </c>
      <c r="ER156">
        <v>0</v>
      </c>
      <c r="ES156">
        <v>0</v>
      </c>
      <c r="ET156">
        <v>0</v>
      </c>
      <c r="EU156">
        <v>1761010428.1</v>
      </c>
      <c r="EV156">
        <v>0</v>
      </c>
      <c r="EW156">
        <v>764.3846153846154</v>
      </c>
      <c r="EX156">
        <v>-16.71794858335553</v>
      </c>
      <c r="EY156">
        <v>-29.4632476605581</v>
      </c>
      <c r="EZ156">
        <v>-8.699999999999999</v>
      </c>
      <c r="FA156">
        <v>15</v>
      </c>
      <c r="FB156">
        <v>1761010283.5</v>
      </c>
      <c r="FC156" t="s">
        <v>677</v>
      </c>
      <c r="FD156">
        <v>1761010278.5</v>
      </c>
      <c r="FE156">
        <v>1761010283.5</v>
      </c>
      <c r="FF156">
        <v>5</v>
      </c>
      <c r="FG156">
        <v>-0.135</v>
      </c>
      <c r="FH156">
        <v>-0.002</v>
      </c>
      <c r="FI156">
        <v>-0.323</v>
      </c>
      <c r="FJ156">
        <v>0.203</v>
      </c>
      <c r="FK156">
        <v>419</v>
      </c>
      <c r="FL156">
        <v>24</v>
      </c>
      <c r="FM156">
        <v>0.75</v>
      </c>
      <c r="FN156">
        <v>0.12</v>
      </c>
      <c r="FO156">
        <v>0.649049243902439</v>
      </c>
      <c r="FP156">
        <v>0.1676105017421614</v>
      </c>
      <c r="FQ156">
        <v>0.03571111697700578</v>
      </c>
      <c r="FR156">
        <v>1</v>
      </c>
      <c r="FS156">
        <v>766.9264705882352</v>
      </c>
      <c r="FT156">
        <v>-40.98854069883971</v>
      </c>
      <c r="FU156">
        <v>8.015914641714476</v>
      </c>
      <c r="FV156">
        <v>0</v>
      </c>
      <c r="FW156">
        <v>-0.2604750651219512</v>
      </c>
      <c r="FX156">
        <v>-1.291916916585365</v>
      </c>
      <c r="FY156">
        <v>0.1441585256337681</v>
      </c>
      <c r="FZ156">
        <v>0</v>
      </c>
      <c r="GA156">
        <v>1</v>
      </c>
      <c r="GB156">
        <v>3</v>
      </c>
      <c r="GC156" t="s">
        <v>459</v>
      </c>
      <c r="GD156">
        <v>3.10976</v>
      </c>
      <c r="GE156">
        <v>2.727</v>
      </c>
      <c r="GF156">
        <v>0.0883543</v>
      </c>
      <c r="GG156">
        <v>0.08825280000000001</v>
      </c>
      <c r="GH156">
        <v>0.109504</v>
      </c>
      <c r="GI156">
        <v>0.11148</v>
      </c>
      <c r="GJ156">
        <v>23925.6</v>
      </c>
      <c r="GK156">
        <v>21723.9</v>
      </c>
      <c r="GL156">
        <v>26802.8</v>
      </c>
      <c r="GM156">
        <v>24034.2</v>
      </c>
      <c r="GN156">
        <v>38135.4</v>
      </c>
      <c r="GO156">
        <v>31513.5</v>
      </c>
      <c r="GP156">
        <v>46781.3</v>
      </c>
      <c r="GQ156">
        <v>38010.2</v>
      </c>
      <c r="GR156">
        <v>1.8896</v>
      </c>
      <c r="GS156">
        <v>1.86537</v>
      </c>
      <c r="GT156">
        <v>0.121474</v>
      </c>
      <c r="GU156">
        <v>0</v>
      </c>
      <c r="GV156">
        <v>28.1952</v>
      </c>
      <c r="GW156">
        <v>999.9</v>
      </c>
      <c r="GX156">
        <v>58.9</v>
      </c>
      <c r="GY156">
        <v>30.3</v>
      </c>
      <c r="GZ156">
        <v>28.2094</v>
      </c>
      <c r="HA156">
        <v>61.42</v>
      </c>
      <c r="HB156">
        <v>21.2861</v>
      </c>
      <c r="HC156">
        <v>1</v>
      </c>
      <c r="HD156">
        <v>0.0451423</v>
      </c>
      <c r="HE156">
        <v>-1.51027</v>
      </c>
      <c r="HF156">
        <v>20.3295</v>
      </c>
      <c r="HG156">
        <v>5.22253</v>
      </c>
      <c r="HH156">
        <v>11.9798</v>
      </c>
      <c r="HI156">
        <v>4.96545</v>
      </c>
      <c r="HJ156">
        <v>3.276</v>
      </c>
      <c r="HK156">
        <v>9999</v>
      </c>
      <c r="HL156">
        <v>9999</v>
      </c>
      <c r="HM156">
        <v>9999</v>
      </c>
      <c r="HN156">
        <v>999.9</v>
      </c>
      <c r="HO156">
        <v>1.86371</v>
      </c>
      <c r="HP156">
        <v>1.85975</v>
      </c>
      <c r="HQ156">
        <v>1.85806</v>
      </c>
      <c r="HR156">
        <v>1.85944</v>
      </c>
      <c r="HS156">
        <v>1.85959</v>
      </c>
      <c r="HT156">
        <v>1.85806</v>
      </c>
      <c r="HU156">
        <v>1.85715</v>
      </c>
      <c r="HV156">
        <v>1.85211</v>
      </c>
      <c r="HW156">
        <v>0</v>
      </c>
      <c r="HX156">
        <v>0</v>
      </c>
      <c r="HY156">
        <v>0</v>
      </c>
      <c r="HZ156">
        <v>0</v>
      </c>
      <c r="IA156" t="s">
        <v>424</v>
      </c>
      <c r="IB156" t="s">
        <v>425</v>
      </c>
      <c r="IC156" t="s">
        <v>426</v>
      </c>
      <c r="ID156" t="s">
        <v>426</v>
      </c>
      <c r="IE156" t="s">
        <v>426</v>
      </c>
      <c r="IF156" t="s">
        <v>426</v>
      </c>
      <c r="IG156">
        <v>0</v>
      </c>
      <c r="IH156">
        <v>100</v>
      </c>
      <c r="II156">
        <v>100</v>
      </c>
      <c r="IJ156">
        <v>-0.32</v>
      </c>
      <c r="IK156">
        <v>0.205</v>
      </c>
      <c r="IL156">
        <v>-1.108384760006345</v>
      </c>
      <c r="IM156">
        <v>0.001328113201692861</v>
      </c>
      <c r="IN156">
        <v>1.538283238170363E-06</v>
      </c>
      <c r="IO156">
        <v>-5.795655626708063E-10</v>
      </c>
      <c r="IP156">
        <v>-0.06095124045971822</v>
      </c>
      <c r="IQ156">
        <v>-0.004593102289677449</v>
      </c>
      <c r="IR156">
        <v>0.0008253994458280543</v>
      </c>
      <c r="IS156">
        <v>-7.403632370499484E-06</v>
      </c>
      <c r="IT156">
        <v>2</v>
      </c>
      <c r="IU156">
        <v>1985</v>
      </c>
      <c r="IV156">
        <v>1</v>
      </c>
      <c r="IW156">
        <v>27</v>
      </c>
      <c r="IX156">
        <v>2.5</v>
      </c>
      <c r="IY156">
        <v>2.4</v>
      </c>
      <c r="IZ156">
        <v>1.13281</v>
      </c>
      <c r="JA156">
        <v>2.59521</v>
      </c>
      <c r="JB156">
        <v>1.49658</v>
      </c>
      <c r="JC156">
        <v>2.34619</v>
      </c>
      <c r="JD156">
        <v>1.54907</v>
      </c>
      <c r="JE156">
        <v>2.36694</v>
      </c>
      <c r="JF156">
        <v>33.0206</v>
      </c>
      <c r="JG156">
        <v>15.7256</v>
      </c>
      <c r="JH156">
        <v>18</v>
      </c>
      <c r="JI156">
        <v>482.889</v>
      </c>
      <c r="JJ156">
        <v>496.689</v>
      </c>
      <c r="JK156">
        <v>31.8998</v>
      </c>
      <c r="JL156">
        <v>27.8576</v>
      </c>
      <c r="JM156">
        <v>29.9996</v>
      </c>
      <c r="JN156">
        <v>28.1585</v>
      </c>
      <c r="JO156">
        <v>28.1662</v>
      </c>
      <c r="JP156">
        <v>22.7692</v>
      </c>
      <c r="JQ156">
        <v>19.0093</v>
      </c>
      <c r="JR156">
        <v>66.03660000000001</v>
      </c>
      <c r="JS156">
        <v>31.9498</v>
      </c>
      <c r="JT156">
        <v>420</v>
      </c>
      <c r="JU156">
        <v>24.345</v>
      </c>
      <c r="JV156">
        <v>102.301</v>
      </c>
      <c r="JW156">
        <v>91.6799</v>
      </c>
    </row>
    <row r="157" spans="1:283">
      <c r="A157">
        <v>139</v>
      </c>
      <c r="B157">
        <v>1761010431.5</v>
      </c>
      <c r="C157">
        <v>765.5</v>
      </c>
      <c r="D157" t="s">
        <v>712</v>
      </c>
      <c r="E157" t="s">
        <v>713</v>
      </c>
      <c r="F157">
        <v>5</v>
      </c>
      <c r="G157" t="s">
        <v>676</v>
      </c>
      <c r="H157">
        <v>1761010423.5</v>
      </c>
      <c r="I157">
        <f>(J157)/1000</f>
        <v>0</v>
      </c>
      <c r="J157">
        <f>1000*DJ157*AH157*(DF157-DG157)/(100*CY157*(1000-AH157*DF157))</f>
        <v>0</v>
      </c>
      <c r="K157">
        <f>DJ157*AH157*(DE157-DD157*(1000-AH157*DG157)/(1000-AH157*DF157))/(100*CY157)</f>
        <v>0</v>
      </c>
      <c r="L157">
        <f>DD157 - IF(AH157&gt;1, K157*CY157*100.0/(AJ157), 0)</f>
        <v>0</v>
      </c>
      <c r="M157">
        <f>((S157-I157/2)*L157-K157)/(S157+I157/2)</f>
        <v>0</v>
      </c>
      <c r="N157">
        <f>M157*(DK157+DL157)/1000.0</f>
        <v>0</v>
      </c>
      <c r="O157">
        <f>(DD157 - IF(AH157&gt;1, K157*CY157*100.0/(AJ157), 0))*(DK157+DL157)/1000.0</f>
        <v>0</v>
      </c>
      <c r="P157">
        <f>2.0/((1/R157-1/Q157)+SIGN(R157)*SQRT((1/R157-1/Q157)*(1/R157-1/Q157) + 4*CZ157/((CZ157+1)*(CZ157+1))*(2*1/R157*1/Q157-1/Q157*1/Q157)))</f>
        <v>0</v>
      </c>
      <c r="Q157">
        <f>IF(LEFT(DA157,1)&lt;&gt;"0",IF(LEFT(DA157,1)="1",3.0,DB157),$D$5+$E$5*(DR157*DK157/($K$5*1000))+$F$5*(DR157*DK157/($K$5*1000))*MAX(MIN(CY157,$J$5),$I$5)*MAX(MIN(CY157,$J$5),$I$5)+$G$5*MAX(MIN(CY157,$J$5),$I$5)*(DR157*DK157/($K$5*1000))+$H$5*(DR157*DK157/($K$5*1000))*(DR157*DK157/($K$5*1000)))</f>
        <v>0</v>
      </c>
      <c r="R157">
        <f>I157*(1000-(1000*0.61365*exp(17.502*V157/(240.97+V157))/(DK157+DL157)+DF157)/2)/(1000*0.61365*exp(17.502*V157/(240.97+V157))/(DK157+DL157)-DF157)</f>
        <v>0</v>
      </c>
      <c r="S157">
        <f>1/((CZ157+1)/(P157/1.6)+1/(Q157/1.37)) + CZ157/((CZ157+1)/(P157/1.6) + CZ157/(Q157/1.37))</f>
        <v>0</v>
      </c>
      <c r="T157">
        <f>(CU157*CX157)</f>
        <v>0</v>
      </c>
      <c r="U157">
        <f>(DM157+(T157+2*0.95*5.67E-8*(((DM157+$B$9)+273)^4-(DM157+273)^4)-44100*I157)/(1.84*29.3*Q157+8*0.95*5.67E-8*(DM157+273)^3))</f>
        <v>0</v>
      </c>
      <c r="V157">
        <f>($C$9*DN157+$D$9*DO157+$E$9*U157)</f>
        <v>0</v>
      </c>
      <c r="W157">
        <f>0.61365*exp(17.502*V157/(240.97+V157))</f>
        <v>0</v>
      </c>
      <c r="X157">
        <f>(Y157/Z157*100)</f>
        <v>0</v>
      </c>
      <c r="Y157">
        <f>DF157*(DK157+DL157)/1000</f>
        <v>0</v>
      </c>
      <c r="Z157">
        <f>0.61365*exp(17.502*DM157/(240.97+DM157))</f>
        <v>0</v>
      </c>
      <c r="AA157">
        <f>(W157-DF157*(DK157+DL157)/1000)</f>
        <v>0</v>
      </c>
      <c r="AB157">
        <f>(-I157*44100)</f>
        <v>0</v>
      </c>
      <c r="AC157">
        <f>2*29.3*Q157*0.92*(DM157-V157)</f>
        <v>0</v>
      </c>
      <c r="AD157">
        <f>2*0.95*5.67E-8*(((DM157+$B$9)+273)^4-(V157+273)^4)</f>
        <v>0</v>
      </c>
      <c r="AE157">
        <f>T157+AD157+AB157+AC157</f>
        <v>0</v>
      </c>
      <c r="AF157">
        <v>0</v>
      </c>
      <c r="AG157">
        <v>0</v>
      </c>
      <c r="AH157">
        <f>IF(AF157*$H$15&gt;=AJ157,1.0,(AJ157/(AJ157-AF157*$H$15)))</f>
        <v>0</v>
      </c>
      <c r="AI157">
        <f>(AH157-1)*100</f>
        <v>0</v>
      </c>
      <c r="AJ157">
        <f>MAX(0,($B$15+$C$15*DR157)/(1+$D$15*DR157)*DK157/(DM157+273)*$E$15)</f>
        <v>0</v>
      </c>
      <c r="AK157" t="s">
        <v>420</v>
      </c>
      <c r="AL157" t="s">
        <v>420</v>
      </c>
      <c r="AM157">
        <v>0</v>
      </c>
      <c r="AN157">
        <v>0</v>
      </c>
      <c r="AO157">
        <f>1-AM157/AN157</f>
        <v>0</v>
      </c>
      <c r="AP157">
        <v>0</v>
      </c>
      <c r="AQ157" t="s">
        <v>420</v>
      </c>
      <c r="AR157" t="s">
        <v>420</v>
      </c>
      <c r="AS157">
        <v>0</v>
      </c>
      <c r="AT157">
        <v>0</v>
      </c>
      <c r="AU157">
        <f>1-AS157/AT157</f>
        <v>0</v>
      </c>
      <c r="AV157">
        <v>0.5</v>
      </c>
      <c r="AW157">
        <f>CV157</f>
        <v>0</v>
      </c>
      <c r="AX157">
        <f>K157</f>
        <v>0</v>
      </c>
      <c r="AY157">
        <f>AU157*AV157*AW157</f>
        <v>0</v>
      </c>
      <c r="AZ157">
        <f>(AX157-AP157)/AW157</f>
        <v>0</v>
      </c>
      <c r="BA157">
        <f>(AN157-AT157)/AT157</f>
        <v>0</v>
      </c>
      <c r="BB157">
        <f>AM157/(AO157+AM157/AT157)</f>
        <v>0</v>
      </c>
      <c r="BC157" t="s">
        <v>420</v>
      </c>
      <c r="BD157">
        <v>0</v>
      </c>
      <c r="BE157">
        <f>IF(BD157&lt;&gt;0, BD157, BB157)</f>
        <v>0</v>
      </c>
      <c r="BF157">
        <f>1-BE157/AT157</f>
        <v>0</v>
      </c>
      <c r="BG157">
        <f>(AT157-AS157)/(AT157-BE157)</f>
        <v>0</v>
      </c>
      <c r="BH157">
        <f>(AN157-AT157)/(AN157-BE157)</f>
        <v>0</v>
      </c>
      <c r="BI157">
        <f>(AT157-AS157)/(AT157-AM157)</f>
        <v>0</v>
      </c>
      <c r="BJ157">
        <f>(AN157-AT157)/(AN157-AM157)</f>
        <v>0</v>
      </c>
      <c r="BK157">
        <f>(BG157*BE157/AS157)</f>
        <v>0</v>
      </c>
      <c r="BL157">
        <f>(1-BK157)</f>
        <v>0</v>
      </c>
      <c r="CU157">
        <f>$B$13*DS157+$C$13*DT157+$F$13*EE157*(1-EH157)</f>
        <v>0</v>
      </c>
      <c r="CV157">
        <f>CU157*CW157</f>
        <v>0</v>
      </c>
      <c r="CW157">
        <f>($B$13*$D$11+$C$13*$D$11+$F$13*((ER157+EJ157)/MAX(ER157+EJ157+ES157, 0.1)*$I$11+ES157/MAX(ER157+EJ157+ES157, 0.1)*$J$11))/($B$13+$C$13+$F$13)</f>
        <v>0</v>
      </c>
      <c r="CX157">
        <f>($B$13*$K$11+$C$13*$K$11+$F$13*((ER157+EJ157)/MAX(ER157+EJ157+ES157, 0.1)*$P$11+ES157/MAX(ER157+EJ157+ES157, 0.1)*$Q$11))/($B$13+$C$13+$F$13)</f>
        <v>0</v>
      </c>
      <c r="CY157">
        <v>5.18</v>
      </c>
      <c r="CZ157">
        <v>0.5</v>
      </c>
      <c r="DA157" t="s">
        <v>421</v>
      </c>
      <c r="DB157">
        <v>2</v>
      </c>
      <c r="DC157">
        <v>1761010423.5</v>
      </c>
      <c r="DD157">
        <v>420.514375</v>
      </c>
      <c r="DE157">
        <v>419.8678750000001</v>
      </c>
      <c r="DF157">
        <v>24.12724166666667</v>
      </c>
      <c r="DG157">
        <v>24.4685125</v>
      </c>
      <c r="DH157">
        <v>420.83475</v>
      </c>
      <c r="DI157">
        <v>23.92694999999999</v>
      </c>
      <c r="DJ157">
        <v>499.9681666666667</v>
      </c>
      <c r="DK157">
        <v>90.49799166666666</v>
      </c>
      <c r="DL157">
        <v>0.03510324583333333</v>
      </c>
      <c r="DM157">
        <v>30.59932916666667</v>
      </c>
      <c r="DN157">
        <v>30.1909625</v>
      </c>
      <c r="DO157">
        <v>999.9</v>
      </c>
      <c r="DP157">
        <v>0</v>
      </c>
      <c r="DQ157">
        <v>0</v>
      </c>
      <c r="DR157">
        <v>9991.848749999999</v>
      </c>
      <c r="DS157">
        <v>0</v>
      </c>
      <c r="DT157">
        <v>0.242856</v>
      </c>
      <c r="DU157">
        <v>0.6466571250000001</v>
      </c>
      <c r="DV157">
        <v>430.9110833333334</v>
      </c>
      <c r="DW157">
        <v>430.3990833333334</v>
      </c>
      <c r="DX157">
        <v>-0.3412891666666666</v>
      </c>
      <c r="DY157">
        <v>419.8678750000001</v>
      </c>
      <c r="DZ157">
        <v>24.4685125</v>
      </c>
      <c r="EA157">
        <v>2.183465833333333</v>
      </c>
      <c r="EB157">
        <v>2.214352083333333</v>
      </c>
      <c r="EC157">
        <v>18.84117916666667</v>
      </c>
      <c r="ED157">
        <v>19.06617916666667</v>
      </c>
      <c r="EE157">
        <v>0.00500078</v>
      </c>
      <c r="EF157">
        <v>0</v>
      </c>
      <c r="EG157">
        <v>0</v>
      </c>
      <c r="EH157">
        <v>0</v>
      </c>
      <c r="EI157">
        <v>765.4458333333332</v>
      </c>
      <c r="EJ157">
        <v>0.00500078</v>
      </c>
      <c r="EK157">
        <v>-10.52916666666667</v>
      </c>
      <c r="EL157">
        <v>0.05000000000000001</v>
      </c>
      <c r="EM157">
        <v>35.86945833333333</v>
      </c>
      <c r="EN157">
        <v>39.99979166666666</v>
      </c>
      <c r="EO157">
        <v>38.36183333333333</v>
      </c>
      <c r="EP157">
        <v>40.88525</v>
      </c>
      <c r="EQ157">
        <v>38.73141666666667</v>
      </c>
      <c r="ER157">
        <v>0</v>
      </c>
      <c r="ES157">
        <v>0</v>
      </c>
      <c r="ET157">
        <v>0</v>
      </c>
      <c r="EU157">
        <v>1761010430.5</v>
      </c>
      <c r="EV157">
        <v>0</v>
      </c>
      <c r="EW157">
        <v>764.4076923076923</v>
      </c>
      <c r="EX157">
        <v>-16.09572626831997</v>
      </c>
      <c r="EY157">
        <v>-34.55726504106531</v>
      </c>
      <c r="EZ157">
        <v>-10.78461538461538</v>
      </c>
      <c r="FA157">
        <v>15</v>
      </c>
      <c r="FB157">
        <v>1761010283.5</v>
      </c>
      <c r="FC157" t="s">
        <v>677</v>
      </c>
      <c r="FD157">
        <v>1761010278.5</v>
      </c>
      <c r="FE157">
        <v>1761010283.5</v>
      </c>
      <c r="FF157">
        <v>5</v>
      </c>
      <c r="FG157">
        <v>-0.135</v>
      </c>
      <c r="FH157">
        <v>-0.002</v>
      </c>
      <c r="FI157">
        <v>-0.323</v>
      </c>
      <c r="FJ157">
        <v>0.203</v>
      </c>
      <c r="FK157">
        <v>419</v>
      </c>
      <c r="FL157">
        <v>24</v>
      </c>
      <c r="FM157">
        <v>0.75</v>
      </c>
      <c r="FN157">
        <v>0.12</v>
      </c>
      <c r="FO157">
        <v>0.647946</v>
      </c>
      <c r="FP157">
        <v>0.02758919324577674</v>
      </c>
      <c r="FQ157">
        <v>0.0379085335663357</v>
      </c>
      <c r="FR157">
        <v>1</v>
      </c>
      <c r="FS157">
        <v>766.0176470588237</v>
      </c>
      <c r="FT157">
        <v>-25.98013729198903</v>
      </c>
      <c r="FU157">
        <v>8.081259023496536</v>
      </c>
      <c r="FV157">
        <v>0</v>
      </c>
      <c r="FW157">
        <v>-0.3018272325</v>
      </c>
      <c r="FX157">
        <v>-0.5866428619136961</v>
      </c>
      <c r="FY157">
        <v>0.09505258639759989</v>
      </c>
      <c r="FZ157">
        <v>0</v>
      </c>
      <c r="GA157">
        <v>1</v>
      </c>
      <c r="GB157">
        <v>3</v>
      </c>
      <c r="GC157" t="s">
        <v>459</v>
      </c>
      <c r="GD157">
        <v>3.10985</v>
      </c>
      <c r="GE157">
        <v>2.72702</v>
      </c>
      <c r="GF157">
        <v>0.0883607</v>
      </c>
      <c r="GG157">
        <v>0.08826349999999999</v>
      </c>
      <c r="GH157">
        <v>0.109665</v>
      </c>
      <c r="GI157">
        <v>0.111438</v>
      </c>
      <c r="GJ157">
        <v>23925.3</v>
      </c>
      <c r="GK157">
        <v>21723.7</v>
      </c>
      <c r="GL157">
        <v>26802.7</v>
      </c>
      <c r="GM157">
        <v>24034.2</v>
      </c>
      <c r="GN157">
        <v>38128.4</v>
      </c>
      <c r="GO157">
        <v>31514.8</v>
      </c>
      <c r="GP157">
        <v>46781.2</v>
      </c>
      <c r="GQ157">
        <v>38009.9</v>
      </c>
      <c r="GR157">
        <v>1.88995</v>
      </c>
      <c r="GS157">
        <v>1.86518</v>
      </c>
      <c r="GT157">
        <v>0.12102</v>
      </c>
      <c r="GU157">
        <v>0</v>
      </c>
      <c r="GV157">
        <v>28.2014</v>
      </c>
      <c r="GW157">
        <v>999.9</v>
      </c>
      <c r="GX157">
        <v>59</v>
      </c>
      <c r="GY157">
        <v>30.4</v>
      </c>
      <c r="GZ157">
        <v>28.4226</v>
      </c>
      <c r="HA157">
        <v>61.58</v>
      </c>
      <c r="HB157">
        <v>21.27</v>
      </c>
      <c r="HC157">
        <v>1</v>
      </c>
      <c r="HD157">
        <v>0.0450229</v>
      </c>
      <c r="HE157">
        <v>-1.52894</v>
      </c>
      <c r="HF157">
        <v>20.3292</v>
      </c>
      <c r="HG157">
        <v>5.22238</v>
      </c>
      <c r="HH157">
        <v>11.98</v>
      </c>
      <c r="HI157">
        <v>4.9655</v>
      </c>
      <c r="HJ157">
        <v>3.276</v>
      </c>
      <c r="HK157">
        <v>9999</v>
      </c>
      <c r="HL157">
        <v>9999</v>
      </c>
      <c r="HM157">
        <v>9999</v>
      </c>
      <c r="HN157">
        <v>999.9</v>
      </c>
      <c r="HO157">
        <v>1.86371</v>
      </c>
      <c r="HP157">
        <v>1.85976</v>
      </c>
      <c r="HQ157">
        <v>1.85806</v>
      </c>
      <c r="HR157">
        <v>1.85944</v>
      </c>
      <c r="HS157">
        <v>1.85959</v>
      </c>
      <c r="HT157">
        <v>1.85806</v>
      </c>
      <c r="HU157">
        <v>1.85715</v>
      </c>
      <c r="HV157">
        <v>1.85211</v>
      </c>
      <c r="HW157">
        <v>0</v>
      </c>
      <c r="HX157">
        <v>0</v>
      </c>
      <c r="HY157">
        <v>0</v>
      </c>
      <c r="HZ157">
        <v>0</v>
      </c>
      <c r="IA157" t="s">
        <v>424</v>
      </c>
      <c r="IB157" t="s">
        <v>425</v>
      </c>
      <c r="IC157" t="s">
        <v>426</v>
      </c>
      <c r="ID157" t="s">
        <v>426</v>
      </c>
      <c r="IE157" t="s">
        <v>426</v>
      </c>
      <c r="IF157" t="s">
        <v>426</v>
      </c>
      <c r="IG157">
        <v>0</v>
      </c>
      <c r="IH157">
        <v>100</v>
      </c>
      <c r="II157">
        <v>100</v>
      </c>
      <c r="IJ157">
        <v>-0.321</v>
      </c>
      <c r="IK157">
        <v>0.2061</v>
      </c>
      <c r="IL157">
        <v>-1.108384760006345</v>
      </c>
      <c r="IM157">
        <v>0.001328113201692861</v>
      </c>
      <c r="IN157">
        <v>1.538283238170363E-06</v>
      </c>
      <c r="IO157">
        <v>-5.795655626708063E-10</v>
      </c>
      <c r="IP157">
        <v>-0.06095124045971822</v>
      </c>
      <c r="IQ157">
        <v>-0.004593102289677449</v>
      </c>
      <c r="IR157">
        <v>0.0008253994458280543</v>
      </c>
      <c r="IS157">
        <v>-7.403632370499484E-06</v>
      </c>
      <c r="IT157">
        <v>2</v>
      </c>
      <c r="IU157">
        <v>1985</v>
      </c>
      <c r="IV157">
        <v>1</v>
      </c>
      <c r="IW157">
        <v>27</v>
      </c>
      <c r="IX157">
        <v>2.5</v>
      </c>
      <c r="IY157">
        <v>2.5</v>
      </c>
      <c r="IZ157">
        <v>1.13281</v>
      </c>
      <c r="JA157">
        <v>2.59033</v>
      </c>
      <c r="JB157">
        <v>1.49658</v>
      </c>
      <c r="JC157">
        <v>2.34619</v>
      </c>
      <c r="JD157">
        <v>1.54907</v>
      </c>
      <c r="JE157">
        <v>2.4707</v>
      </c>
      <c r="JF157">
        <v>33.0206</v>
      </c>
      <c r="JG157">
        <v>15.7344</v>
      </c>
      <c r="JH157">
        <v>18</v>
      </c>
      <c r="JI157">
        <v>483.08</v>
      </c>
      <c r="JJ157">
        <v>496.542</v>
      </c>
      <c r="JK157">
        <v>31.852</v>
      </c>
      <c r="JL157">
        <v>27.8564</v>
      </c>
      <c r="JM157">
        <v>29.9997</v>
      </c>
      <c r="JN157">
        <v>28.1569</v>
      </c>
      <c r="JO157">
        <v>28.1644</v>
      </c>
      <c r="JP157">
        <v>22.7675</v>
      </c>
      <c r="JQ157">
        <v>19.313</v>
      </c>
      <c r="JR157">
        <v>66.03660000000001</v>
      </c>
      <c r="JS157">
        <v>31.7758</v>
      </c>
      <c r="JT157">
        <v>420</v>
      </c>
      <c r="JU157">
        <v>24.3171</v>
      </c>
      <c r="JV157">
        <v>102.301</v>
      </c>
      <c r="JW157">
        <v>91.67959999999999</v>
      </c>
    </row>
    <row r="158" spans="1:283">
      <c r="A158">
        <v>140</v>
      </c>
      <c r="B158">
        <v>1761010433.5</v>
      </c>
      <c r="C158">
        <v>767.5</v>
      </c>
      <c r="D158" t="s">
        <v>714</v>
      </c>
      <c r="E158" t="s">
        <v>715</v>
      </c>
      <c r="F158">
        <v>5</v>
      </c>
      <c r="G158" t="s">
        <v>676</v>
      </c>
      <c r="H158">
        <v>1761010425.5</v>
      </c>
      <c r="I158">
        <f>(J158)/1000</f>
        <v>0</v>
      </c>
      <c r="J158">
        <f>1000*DJ158*AH158*(DF158-DG158)/(100*CY158*(1000-AH158*DF158))</f>
        <v>0</v>
      </c>
      <c r="K158">
        <f>DJ158*AH158*(DE158-DD158*(1000-AH158*DG158)/(1000-AH158*DF158))/(100*CY158)</f>
        <v>0</v>
      </c>
      <c r="L158">
        <f>DD158 - IF(AH158&gt;1, K158*CY158*100.0/(AJ158), 0)</f>
        <v>0</v>
      </c>
      <c r="M158">
        <f>((S158-I158/2)*L158-K158)/(S158+I158/2)</f>
        <v>0</v>
      </c>
      <c r="N158">
        <f>M158*(DK158+DL158)/1000.0</f>
        <v>0</v>
      </c>
      <c r="O158">
        <f>(DD158 - IF(AH158&gt;1, K158*CY158*100.0/(AJ158), 0))*(DK158+DL158)/1000.0</f>
        <v>0</v>
      </c>
      <c r="P158">
        <f>2.0/((1/R158-1/Q158)+SIGN(R158)*SQRT((1/R158-1/Q158)*(1/R158-1/Q158) + 4*CZ158/((CZ158+1)*(CZ158+1))*(2*1/R158*1/Q158-1/Q158*1/Q158)))</f>
        <v>0</v>
      </c>
      <c r="Q158">
        <f>IF(LEFT(DA158,1)&lt;&gt;"0",IF(LEFT(DA158,1)="1",3.0,DB158),$D$5+$E$5*(DR158*DK158/($K$5*1000))+$F$5*(DR158*DK158/($K$5*1000))*MAX(MIN(CY158,$J$5),$I$5)*MAX(MIN(CY158,$J$5),$I$5)+$G$5*MAX(MIN(CY158,$J$5),$I$5)*(DR158*DK158/($K$5*1000))+$H$5*(DR158*DK158/($K$5*1000))*(DR158*DK158/($K$5*1000)))</f>
        <v>0</v>
      </c>
      <c r="R158">
        <f>I158*(1000-(1000*0.61365*exp(17.502*V158/(240.97+V158))/(DK158+DL158)+DF158)/2)/(1000*0.61365*exp(17.502*V158/(240.97+V158))/(DK158+DL158)-DF158)</f>
        <v>0</v>
      </c>
      <c r="S158">
        <f>1/((CZ158+1)/(P158/1.6)+1/(Q158/1.37)) + CZ158/((CZ158+1)/(P158/1.6) + CZ158/(Q158/1.37))</f>
        <v>0</v>
      </c>
      <c r="T158">
        <f>(CU158*CX158)</f>
        <v>0</v>
      </c>
      <c r="U158">
        <f>(DM158+(T158+2*0.95*5.67E-8*(((DM158+$B$9)+273)^4-(DM158+273)^4)-44100*I158)/(1.84*29.3*Q158+8*0.95*5.67E-8*(DM158+273)^3))</f>
        <v>0</v>
      </c>
      <c r="V158">
        <f>($C$9*DN158+$D$9*DO158+$E$9*U158)</f>
        <v>0</v>
      </c>
      <c r="W158">
        <f>0.61365*exp(17.502*V158/(240.97+V158))</f>
        <v>0</v>
      </c>
      <c r="X158">
        <f>(Y158/Z158*100)</f>
        <v>0</v>
      </c>
      <c r="Y158">
        <f>DF158*(DK158+DL158)/1000</f>
        <v>0</v>
      </c>
      <c r="Z158">
        <f>0.61365*exp(17.502*DM158/(240.97+DM158))</f>
        <v>0</v>
      </c>
      <c r="AA158">
        <f>(W158-DF158*(DK158+DL158)/1000)</f>
        <v>0</v>
      </c>
      <c r="AB158">
        <f>(-I158*44100)</f>
        <v>0</v>
      </c>
      <c r="AC158">
        <f>2*29.3*Q158*0.92*(DM158-V158)</f>
        <v>0</v>
      </c>
      <c r="AD158">
        <f>2*0.95*5.67E-8*(((DM158+$B$9)+273)^4-(V158+273)^4)</f>
        <v>0</v>
      </c>
      <c r="AE158">
        <f>T158+AD158+AB158+AC158</f>
        <v>0</v>
      </c>
      <c r="AF158">
        <v>0</v>
      </c>
      <c r="AG158">
        <v>0</v>
      </c>
      <c r="AH158">
        <f>IF(AF158*$H$15&gt;=AJ158,1.0,(AJ158/(AJ158-AF158*$H$15)))</f>
        <v>0</v>
      </c>
      <c r="AI158">
        <f>(AH158-1)*100</f>
        <v>0</v>
      </c>
      <c r="AJ158">
        <f>MAX(0,($B$15+$C$15*DR158)/(1+$D$15*DR158)*DK158/(DM158+273)*$E$15)</f>
        <v>0</v>
      </c>
      <c r="AK158" t="s">
        <v>420</v>
      </c>
      <c r="AL158" t="s">
        <v>420</v>
      </c>
      <c r="AM158">
        <v>0</v>
      </c>
      <c r="AN158">
        <v>0</v>
      </c>
      <c r="AO158">
        <f>1-AM158/AN158</f>
        <v>0</v>
      </c>
      <c r="AP158">
        <v>0</v>
      </c>
      <c r="AQ158" t="s">
        <v>420</v>
      </c>
      <c r="AR158" t="s">
        <v>420</v>
      </c>
      <c r="AS158">
        <v>0</v>
      </c>
      <c r="AT158">
        <v>0</v>
      </c>
      <c r="AU158">
        <f>1-AS158/AT158</f>
        <v>0</v>
      </c>
      <c r="AV158">
        <v>0.5</v>
      </c>
      <c r="AW158">
        <f>CV158</f>
        <v>0</v>
      </c>
      <c r="AX158">
        <f>K158</f>
        <v>0</v>
      </c>
      <c r="AY158">
        <f>AU158*AV158*AW158</f>
        <v>0</v>
      </c>
      <c r="AZ158">
        <f>(AX158-AP158)/AW158</f>
        <v>0</v>
      </c>
      <c r="BA158">
        <f>(AN158-AT158)/AT158</f>
        <v>0</v>
      </c>
      <c r="BB158">
        <f>AM158/(AO158+AM158/AT158)</f>
        <v>0</v>
      </c>
      <c r="BC158" t="s">
        <v>420</v>
      </c>
      <c r="BD158">
        <v>0</v>
      </c>
      <c r="BE158">
        <f>IF(BD158&lt;&gt;0, BD158, BB158)</f>
        <v>0</v>
      </c>
      <c r="BF158">
        <f>1-BE158/AT158</f>
        <v>0</v>
      </c>
      <c r="BG158">
        <f>(AT158-AS158)/(AT158-BE158)</f>
        <v>0</v>
      </c>
      <c r="BH158">
        <f>(AN158-AT158)/(AN158-BE158)</f>
        <v>0</v>
      </c>
      <c r="BI158">
        <f>(AT158-AS158)/(AT158-AM158)</f>
        <v>0</v>
      </c>
      <c r="BJ158">
        <f>(AN158-AT158)/(AN158-AM158)</f>
        <v>0</v>
      </c>
      <c r="BK158">
        <f>(BG158*BE158/AS158)</f>
        <v>0</v>
      </c>
      <c r="BL158">
        <f>(1-BK158)</f>
        <v>0</v>
      </c>
      <c r="CU158">
        <f>$B$13*DS158+$C$13*DT158+$F$13*EE158*(1-EH158)</f>
        <v>0</v>
      </c>
      <c r="CV158">
        <f>CU158*CW158</f>
        <v>0</v>
      </c>
      <c r="CW158">
        <f>($B$13*$D$11+$C$13*$D$11+$F$13*((ER158+EJ158)/MAX(ER158+EJ158+ES158, 0.1)*$I$11+ES158/MAX(ER158+EJ158+ES158, 0.1)*$J$11))/($B$13+$C$13+$F$13)</f>
        <v>0</v>
      </c>
      <c r="CX158">
        <f>($B$13*$K$11+$C$13*$K$11+$F$13*((ER158+EJ158)/MAX(ER158+EJ158+ES158, 0.1)*$P$11+ES158/MAX(ER158+EJ158+ES158, 0.1)*$Q$11))/($B$13+$C$13+$F$13)</f>
        <v>0</v>
      </c>
      <c r="CY158">
        <v>5.18</v>
      </c>
      <c r="CZ158">
        <v>0.5</v>
      </c>
      <c r="DA158" t="s">
        <v>421</v>
      </c>
      <c r="DB158">
        <v>2</v>
      </c>
      <c r="DC158">
        <v>1761010425.5</v>
      </c>
      <c r="DD158">
        <v>420.5267083333333</v>
      </c>
      <c r="DE158">
        <v>419.8895416666667</v>
      </c>
      <c r="DF158">
        <v>24.193025</v>
      </c>
      <c r="DG158">
        <v>24.524375</v>
      </c>
      <c r="DH158">
        <v>420.8469999999999</v>
      </c>
      <c r="DI158">
        <v>23.9913</v>
      </c>
      <c r="DJ158">
        <v>499.9459166666667</v>
      </c>
      <c r="DK158">
        <v>90.49834166666666</v>
      </c>
      <c r="DL158">
        <v>0.03516662916666666</v>
      </c>
      <c r="DM158">
        <v>30.5983125</v>
      </c>
      <c r="DN158">
        <v>30.18480833333334</v>
      </c>
      <c r="DO158">
        <v>999.9</v>
      </c>
      <c r="DP158">
        <v>0</v>
      </c>
      <c r="DQ158">
        <v>0</v>
      </c>
      <c r="DR158">
        <v>9995.078750000001</v>
      </c>
      <c r="DS158">
        <v>0</v>
      </c>
      <c r="DT158">
        <v>0.242856</v>
      </c>
      <c r="DU158">
        <v>0.6372399166666667</v>
      </c>
      <c r="DV158">
        <v>430.9527083333333</v>
      </c>
      <c r="DW158">
        <v>430.4459583333333</v>
      </c>
      <c r="DX158">
        <v>-0.331374125</v>
      </c>
      <c r="DY158">
        <v>419.8895416666667</v>
      </c>
      <c r="DZ158">
        <v>24.524375</v>
      </c>
      <c r="EA158">
        <v>2.189426666666666</v>
      </c>
      <c r="EB158">
        <v>2.219415833333333</v>
      </c>
      <c r="EC158">
        <v>18.8848375</v>
      </c>
      <c r="ED158">
        <v>19.10296666666666</v>
      </c>
      <c r="EE158">
        <v>0.00500078</v>
      </c>
      <c r="EF158">
        <v>0</v>
      </c>
      <c r="EG158">
        <v>0</v>
      </c>
      <c r="EH158">
        <v>0</v>
      </c>
      <c r="EI158">
        <v>763.2083333333334</v>
      </c>
      <c r="EJ158">
        <v>0.00500078</v>
      </c>
      <c r="EK158">
        <v>-11.59166666666667</v>
      </c>
      <c r="EL158">
        <v>-0.2416666666666666</v>
      </c>
      <c r="EM158">
        <v>35.85641666666667</v>
      </c>
      <c r="EN158">
        <v>39.93204166666666</v>
      </c>
      <c r="EO158">
        <v>38.33058333333333</v>
      </c>
      <c r="EP158">
        <v>40.78625</v>
      </c>
      <c r="EQ158">
        <v>38.70016666666667</v>
      </c>
      <c r="ER158">
        <v>0</v>
      </c>
      <c r="ES158">
        <v>0</v>
      </c>
      <c r="ET158">
        <v>0</v>
      </c>
      <c r="EU158">
        <v>1761010432.3</v>
      </c>
      <c r="EV158">
        <v>0</v>
      </c>
      <c r="EW158">
        <v>762.1679999999999</v>
      </c>
      <c r="EX158">
        <v>-28.19999964726251</v>
      </c>
      <c r="EY158">
        <v>-18.85384621758901</v>
      </c>
      <c r="EZ158">
        <v>-10.736</v>
      </c>
      <c r="FA158">
        <v>15</v>
      </c>
      <c r="FB158">
        <v>1761010283.5</v>
      </c>
      <c r="FC158" t="s">
        <v>677</v>
      </c>
      <c r="FD158">
        <v>1761010278.5</v>
      </c>
      <c r="FE158">
        <v>1761010283.5</v>
      </c>
      <c r="FF158">
        <v>5</v>
      </c>
      <c r="FG158">
        <v>-0.135</v>
      </c>
      <c r="FH158">
        <v>-0.002</v>
      </c>
      <c r="FI158">
        <v>-0.323</v>
      </c>
      <c r="FJ158">
        <v>0.203</v>
      </c>
      <c r="FK158">
        <v>419</v>
      </c>
      <c r="FL158">
        <v>24</v>
      </c>
      <c r="FM158">
        <v>0.75</v>
      </c>
      <c r="FN158">
        <v>0.12</v>
      </c>
      <c r="FO158">
        <v>0.6429516097560977</v>
      </c>
      <c r="FP158">
        <v>-0.08254519860627188</v>
      </c>
      <c r="FQ158">
        <v>0.04242859693010678</v>
      </c>
      <c r="FR158">
        <v>1</v>
      </c>
      <c r="FS158">
        <v>764.6205882352942</v>
      </c>
      <c r="FT158">
        <v>-27.56455289683819</v>
      </c>
      <c r="FU158">
        <v>7.988328965057658</v>
      </c>
      <c r="FV158">
        <v>0</v>
      </c>
      <c r="FW158">
        <v>-0.305355487804878</v>
      </c>
      <c r="FX158">
        <v>-0.2326808571428573</v>
      </c>
      <c r="FY158">
        <v>0.08480203370407699</v>
      </c>
      <c r="FZ158">
        <v>0</v>
      </c>
      <c r="GA158">
        <v>1</v>
      </c>
      <c r="GB158">
        <v>3</v>
      </c>
      <c r="GC158" t="s">
        <v>459</v>
      </c>
      <c r="GD158">
        <v>3.10994</v>
      </c>
      <c r="GE158">
        <v>2.72699</v>
      </c>
      <c r="GF158">
        <v>0.08836479999999999</v>
      </c>
      <c r="GG158">
        <v>0.0882704</v>
      </c>
      <c r="GH158">
        <v>0.109776</v>
      </c>
      <c r="GI158">
        <v>0.111301</v>
      </c>
      <c r="GJ158">
        <v>23925.2</v>
      </c>
      <c r="GK158">
        <v>21723.6</v>
      </c>
      <c r="GL158">
        <v>26802.7</v>
      </c>
      <c r="GM158">
        <v>24034.2</v>
      </c>
      <c r="GN158">
        <v>38123.5</v>
      </c>
      <c r="GO158">
        <v>31519.4</v>
      </c>
      <c r="GP158">
        <v>46781.1</v>
      </c>
      <c r="GQ158">
        <v>38009.7</v>
      </c>
      <c r="GR158">
        <v>1.89015</v>
      </c>
      <c r="GS158">
        <v>1.86485</v>
      </c>
      <c r="GT158">
        <v>0.120893</v>
      </c>
      <c r="GU158">
        <v>0</v>
      </c>
      <c r="GV158">
        <v>28.2074</v>
      </c>
      <c r="GW158">
        <v>999.9</v>
      </c>
      <c r="GX158">
        <v>59</v>
      </c>
      <c r="GY158">
        <v>30.3</v>
      </c>
      <c r="GZ158">
        <v>28.2549</v>
      </c>
      <c r="HA158">
        <v>61.38</v>
      </c>
      <c r="HB158">
        <v>21.4143</v>
      </c>
      <c r="HC158">
        <v>1</v>
      </c>
      <c r="HD158">
        <v>0.045122</v>
      </c>
      <c r="HE158">
        <v>-1.40008</v>
      </c>
      <c r="HF158">
        <v>20.3303</v>
      </c>
      <c r="HG158">
        <v>5.22253</v>
      </c>
      <c r="HH158">
        <v>11.98</v>
      </c>
      <c r="HI158">
        <v>4.96565</v>
      </c>
      <c r="HJ158">
        <v>3.276</v>
      </c>
      <c r="HK158">
        <v>9999</v>
      </c>
      <c r="HL158">
        <v>9999</v>
      </c>
      <c r="HM158">
        <v>9999</v>
      </c>
      <c r="HN158">
        <v>999.9</v>
      </c>
      <c r="HO158">
        <v>1.86371</v>
      </c>
      <c r="HP158">
        <v>1.85977</v>
      </c>
      <c r="HQ158">
        <v>1.85806</v>
      </c>
      <c r="HR158">
        <v>1.85944</v>
      </c>
      <c r="HS158">
        <v>1.85959</v>
      </c>
      <c r="HT158">
        <v>1.85806</v>
      </c>
      <c r="HU158">
        <v>1.85715</v>
      </c>
      <c r="HV158">
        <v>1.85211</v>
      </c>
      <c r="HW158">
        <v>0</v>
      </c>
      <c r="HX158">
        <v>0</v>
      </c>
      <c r="HY158">
        <v>0</v>
      </c>
      <c r="HZ158">
        <v>0</v>
      </c>
      <c r="IA158" t="s">
        <v>424</v>
      </c>
      <c r="IB158" t="s">
        <v>425</v>
      </c>
      <c r="IC158" t="s">
        <v>426</v>
      </c>
      <c r="ID158" t="s">
        <v>426</v>
      </c>
      <c r="IE158" t="s">
        <v>426</v>
      </c>
      <c r="IF158" t="s">
        <v>426</v>
      </c>
      <c r="IG158">
        <v>0</v>
      </c>
      <c r="IH158">
        <v>100</v>
      </c>
      <c r="II158">
        <v>100</v>
      </c>
      <c r="IJ158">
        <v>-0.32</v>
      </c>
      <c r="IK158">
        <v>0.207</v>
      </c>
      <c r="IL158">
        <v>-1.108384760006345</v>
      </c>
      <c r="IM158">
        <v>0.001328113201692861</v>
      </c>
      <c r="IN158">
        <v>1.538283238170363E-06</v>
      </c>
      <c r="IO158">
        <v>-5.795655626708063E-10</v>
      </c>
      <c r="IP158">
        <v>-0.06095124045971822</v>
      </c>
      <c r="IQ158">
        <v>-0.004593102289677449</v>
      </c>
      <c r="IR158">
        <v>0.0008253994458280543</v>
      </c>
      <c r="IS158">
        <v>-7.403632370499484E-06</v>
      </c>
      <c r="IT158">
        <v>2</v>
      </c>
      <c r="IU158">
        <v>1985</v>
      </c>
      <c r="IV158">
        <v>1</v>
      </c>
      <c r="IW158">
        <v>27</v>
      </c>
      <c r="IX158">
        <v>2.6</v>
      </c>
      <c r="IY158">
        <v>2.5</v>
      </c>
      <c r="IZ158">
        <v>1.13281</v>
      </c>
      <c r="JA158">
        <v>2.60498</v>
      </c>
      <c r="JB158">
        <v>1.49658</v>
      </c>
      <c r="JC158">
        <v>2.34619</v>
      </c>
      <c r="JD158">
        <v>1.54907</v>
      </c>
      <c r="JE158">
        <v>2.34375</v>
      </c>
      <c r="JF158">
        <v>33.0206</v>
      </c>
      <c r="JG158">
        <v>15.7256</v>
      </c>
      <c r="JH158">
        <v>18</v>
      </c>
      <c r="JI158">
        <v>483.185</v>
      </c>
      <c r="JJ158">
        <v>496.309</v>
      </c>
      <c r="JK158">
        <v>31.7997</v>
      </c>
      <c r="JL158">
        <v>27.8558</v>
      </c>
      <c r="JM158">
        <v>29.9999</v>
      </c>
      <c r="JN158">
        <v>28.1556</v>
      </c>
      <c r="JO158">
        <v>28.1623</v>
      </c>
      <c r="JP158">
        <v>22.7666</v>
      </c>
      <c r="JQ158">
        <v>19.5968</v>
      </c>
      <c r="JR158">
        <v>66.03660000000001</v>
      </c>
      <c r="JS158">
        <v>31.7758</v>
      </c>
      <c r="JT158">
        <v>420</v>
      </c>
      <c r="JU158">
        <v>24.2948</v>
      </c>
      <c r="JV158">
        <v>102.301</v>
      </c>
      <c r="JW158">
        <v>91.67919999999999</v>
      </c>
    </row>
    <row r="159" spans="1:283">
      <c r="A159">
        <v>141</v>
      </c>
      <c r="B159">
        <v>1761010435.5</v>
      </c>
      <c r="C159">
        <v>769.5</v>
      </c>
      <c r="D159" t="s">
        <v>716</v>
      </c>
      <c r="E159" t="s">
        <v>717</v>
      </c>
      <c r="F159">
        <v>5</v>
      </c>
      <c r="G159" t="s">
        <v>676</v>
      </c>
      <c r="H159">
        <v>1761010427.5</v>
      </c>
      <c r="I159">
        <f>(J159)/1000</f>
        <v>0</v>
      </c>
      <c r="J159">
        <f>1000*DJ159*AH159*(DF159-DG159)/(100*CY159*(1000-AH159*DF159))</f>
        <v>0</v>
      </c>
      <c r="K159">
        <f>DJ159*AH159*(DE159-DD159*(1000-AH159*DG159)/(1000-AH159*DF159))/(100*CY159)</f>
        <v>0</v>
      </c>
      <c r="L159">
        <f>DD159 - IF(AH159&gt;1, K159*CY159*100.0/(AJ159), 0)</f>
        <v>0</v>
      </c>
      <c r="M159">
        <f>((S159-I159/2)*L159-K159)/(S159+I159/2)</f>
        <v>0</v>
      </c>
      <c r="N159">
        <f>M159*(DK159+DL159)/1000.0</f>
        <v>0</v>
      </c>
      <c r="O159">
        <f>(DD159 - IF(AH159&gt;1, K159*CY159*100.0/(AJ159), 0))*(DK159+DL159)/1000.0</f>
        <v>0</v>
      </c>
      <c r="P159">
        <f>2.0/((1/R159-1/Q159)+SIGN(R159)*SQRT((1/R159-1/Q159)*(1/R159-1/Q159) + 4*CZ159/((CZ159+1)*(CZ159+1))*(2*1/R159*1/Q159-1/Q159*1/Q159)))</f>
        <v>0</v>
      </c>
      <c r="Q159">
        <f>IF(LEFT(DA159,1)&lt;&gt;"0",IF(LEFT(DA159,1)="1",3.0,DB159),$D$5+$E$5*(DR159*DK159/($K$5*1000))+$F$5*(DR159*DK159/($K$5*1000))*MAX(MIN(CY159,$J$5),$I$5)*MAX(MIN(CY159,$J$5),$I$5)+$G$5*MAX(MIN(CY159,$J$5),$I$5)*(DR159*DK159/($K$5*1000))+$H$5*(DR159*DK159/($K$5*1000))*(DR159*DK159/($K$5*1000)))</f>
        <v>0</v>
      </c>
      <c r="R159">
        <f>I159*(1000-(1000*0.61365*exp(17.502*V159/(240.97+V159))/(DK159+DL159)+DF159)/2)/(1000*0.61365*exp(17.502*V159/(240.97+V159))/(DK159+DL159)-DF159)</f>
        <v>0</v>
      </c>
      <c r="S159">
        <f>1/((CZ159+1)/(P159/1.6)+1/(Q159/1.37)) + CZ159/((CZ159+1)/(P159/1.6) + CZ159/(Q159/1.37))</f>
        <v>0</v>
      </c>
      <c r="T159">
        <f>(CU159*CX159)</f>
        <v>0</v>
      </c>
      <c r="U159">
        <f>(DM159+(T159+2*0.95*5.67E-8*(((DM159+$B$9)+273)^4-(DM159+273)^4)-44100*I159)/(1.84*29.3*Q159+8*0.95*5.67E-8*(DM159+273)^3))</f>
        <v>0</v>
      </c>
      <c r="V159">
        <f>($C$9*DN159+$D$9*DO159+$E$9*U159)</f>
        <v>0</v>
      </c>
      <c r="W159">
        <f>0.61365*exp(17.502*V159/(240.97+V159))</f>
        <v>0</v>
      </c>
      <c r="X159">
        <f>(Y159/Z159*100)</f>
        <v>0</v>
      </c>
      <c r="Y159">
        <f>DF159*(DK159+DL159)/1000</f>
        <v>0</v>
      </c>
      <c r="Z159">
        <f>0.61365*exp(17.502*DM159/(240.97+DM159))</f>
        <v>0</v>
      </c>
      <c r="AA159">
        <f>(W159-DF159*(DK159+DL159)/1000)</f>
        <v>0</v>
      </c>
      <c r="AB159">
        <f>(-I159*44100)</f>
        <v>0</v>
      </c>
      <c r="AC159">
        <f>2*29.3*Q159*0.92*(DM159-V159)</f>
        <v>0</v>
      </c>
      <c r="AD159">
        <f>2*0.95*5.67E-8*(((DM159+$B$9)+273)^4-(V159+273)^4)</f>
        <v>0</v>
      </c>
      <c r="AE159">
        <f>T159+AD159+AB159+AC159</f>
        <v>0</v>
      </c>
      <c r="AF159">
        <v>0</v>
      </c>
      <c r="AG159">
        <v>0</v>
      </c>
      <c r="AH159">
        <f>IF(AF159*$H$15&gt;=AJ159,1.0,(AJ159/(AJ159-AF159*$H$15)))</f>
        <v>0</v>
      </c>
      <c r="AI159">
        <f>(AH159-1)*100</f>
        <v>0</v>
      </c>
      <c r="AJ159">
        <f>MAX(0,($B$15+$C$15*DR159)/(1+$D$15*DR159)*DK159/(DM159+273)*$E$15)</f>
        <v>0</v>
      </c>
      <c r="AK159" t="s">
        <v>420</v>
      </c>
      <c r="AL159" t="s">
        <v>420</v>
      </c>
      <c r="AM159">
        <v>0</v>
      </c>
      <c r="AN159">
        <v>0</v>
      </c>
      <c r="AO159">
        <f>1-AM159/AN159</f>
        <v>0</v>
      </c>
      <c r="AP159">
        <v>0</v>
      </c>
      <c r="AQ159" t="s">
        <v>420</v>
      </c>
      <c r="AR159" t="s">
        <v>420</v>
      </c>
      <c r="AS159">
        <v>0</v>
      </c>
      <c r="AT159">
        <v>0</v>
      </c>
      <c r="AU159">
        <f>1-AS159/AT159</f>
        <v>0</v>
      </c>
      <c r="AV159">
        <v>0.5</v>
      </c>
      <c r="AW159">
        <f>CV159</f>
        <v>0</v>
      </c>
      <c r="AX159">
        <f>K159</f>
        <v>0</v>
      </c>
      <c r="AY159">
        <f>AU159*AV159*AW159</f>
        <v>0</v>
      </c>
      <c r="AZ159">
        <f>(AX159-AP159)/AW159</f>
        <v>0</v>
      </c>
      <c r="BA159">
        <f>(AN159-AT159)/AT159</f>
        <v>0</v>
      </c>
      <c r="BB159">
        <f>AM159/(AO159+AM159/AT159)</f>
        <v>0</v>
      </c>
      <c r="BC159" t="s">
        <v>420</v>
      </c>
      <c r="BD159">
        <v>0</v>
      </c>
      <c r="BE159">
        <f>IF(BD159&lt;&gt;0, BD159, BB159)</f>
        <v>0</v>
      </c>
      <c r="BF159">
        <f>1-BE159/AT159</f>
        <v>0</v>
      </c>
      <c r="BG159">
        <f>(AT159-AS159)/(AT159-BE159)</f>
        <v>0</v>
      </c>
      <c r="BH159">
        <f>(AN159-AT159)/(AN159-BE159)</f>
        <v>0</v>
      </c>
      <c r="BI159">
        <f>(AT159-AS159)/(AT159-AM159)</f>
        <v>0</v>
      </c>
      <c r="BJ159">
        <f>(AN159-AT159)/(AN159-AM159)</f>
        <v>0</v>
      </c>
      <c r="BK159">
        <f>(BG159*BE159/AS159)</f>
        <v>0</v>
      </c>
      <c r="BL159">
        <f>(1-BK159)</f>
        <v>0</v>
      </c>
      <c r="CU159">
        <f>$B$13*DS159+$C$13*DT159+$F$13*EE159*(1-EH159)</f>
        <v>0</v>
      </c>
      <c r="CV159">
        <f>CU159*CW159</f>
        <v>0</v>
      </c>
      <c r="CW159">
        <f>($B$13*$D$11+$C$13*$D$11+$F$13*((ER159+EJ159)/MAX(ER159+EJ159+ES159, 0.1)*$I$11+ES159/MAX(ER159+EJ159+ES159, 0.1)*$J$11))/($B$13+$C$13+$F$13)</f>
        <v>0</v>
      </c>
      <c r="CX159">
        <f>($B$13*$K$11+$C$13*$K$11+$F$13*((ER159+EJ159)/MAX(ER159+EJ159+ES159, 0.1)*$P$11+ES159/MAX(ER159+EJ159+ES159, 0.1)*$Q$11))/($B$13+$C$13+$F$13)</f>
        <v>0</v>
      </c>
      <c r="CY159">
        <v>5.18</v>
      </c>
      <c r="CZ159">
        <v>0.5</v>
      </c>
      <c r="DA159" t="s">
        <v>421</v>
      </c>
      <c r="DB159">
        <v>2</v>
      </c>
      <c r="DC159">
        <v>1761010427.5</v>
      </c>
      <c r="DD159">
        <v>420.5470416666667</v>
      </c>
      <c r="DE159">
        <v>419.912875</v>
      </c>
      <c r="DF159">
        <v>24.25582083333333</v>
      </c>
      <c r="DG159">
        <v>24.55856666666667</v>
      </c>
      <c r="DH159">
        <v>420.8672916666666</v>
      </c>
      <c r="DI159">
        <v>24.05272916666667</v>
      </c>
      <c r="DJ159">
        <v>499.9702916666667</v>
      </c>
      <c r="DK159">
        <v>90.49860833333332</v>
      </c>
      <c r="DL159">
        <v>0.03519936666666667</v>
      </c>
      <c r="DM159">
        <v>30.59814166666667</v>
      </c>
      <c r="DN159">
        <v>30.18074166666667</v>
      </c>
      <c r="DO159">
        <v>999.9</v>
      </c>
      <c r="DP159">
        <v>0</v>
      </c>
      <c r="DQ159">
        <v>0</v>
      </c>
      <c r="DR159">
        <v>9999.84375</v>
      </c>
      <c r="DS159">
        <v>0</v>
      </c>
      <c r="DT159">
        <v>0.242856</v>
      </c>
      <c r="DU159">
        <v>0.6342123333333333</v>
      </c>
      <c r="DV159">
        <v>431.0012916666666</v>
      </c>
      <c r="DW159">
        <v>430.485</v>
      </c>
      <c r="DX159">
        <v>-0.3027741541666667</v>
      </c>
      <c r="DY159">
        <v>419.912875</v>
      </c>
      <c r="DZ159">
        <v>24.55856666666667</v>
      </c>
      <c r="EA159">
        <v>2.19511625</v>
      </c>
      <c r="EB159">
        <v>2.222517083333333</v>
      </c>
      <c r="EC159">
        <v>18.92644166666667</v>
      </c>
      <c r="ED159">
        <v>19.12547083333333</v>
      </c>
      <c r="EE159">
        <v>0.00500078</v>
      </c>
      <c r="EF159">
        <v>0</v>
      </c>
      <c r="EG159">
        <v>0</v>
      </c>
      <c r="EH159">
        <v>0</v>
      </c>
      <c r="EI159">
        <v>762.7791666666667</v>
      </c>
      <c r="EJ159">
        <v>0.00500078</v>
      </c>
      <c r="EK159">
        <v>-13.3</v>
      </c>
      <c r="EL159">
        <v>-0.4708333333333333</v>
      </c>
      <c r="EM159">
        <v>35.83295833333333</v>
      </c>
      <c r="EN159">
        <v>39.86695833333334</v>
      </c>
      <c r="EO159">
        <v>38.29929166666667</v>
      </c>
      <c r="EP159">
        <v>40.68208333333333</v>
      </c>
      <c r="EQ159">
        <v>38.66375</v>
      </c>
      <c r="ER159">
        <v>0</v>
      </c>
      <c r="ES159">
        <v>0</v>
      </c>
      <c r="ET159">
        <v>0</v>
      </c>
      <c r="EU159">
        <v>1761010434.1</v>
      </c>
      <c r="EV159">
        <v>0</v>
      </c>
      <c r="EW159">
        <v>762.623076923077</v>
      </c>
      <c r="EX159">
        <v>-22.94700821528177</v>
      </c>
      <c r="EY159">
        <v>-27.02564116211905</v>
      </c>
      <c r="EZ159">
        <v>-12.45769230769231</v>
      </c>
      <c r="FA159">
        <v>15</v>
      </c>
      <c r="FB159">
        <v>1761010283.5</v>
      </c>
      <c r="FC159" t="s">
        <v>677</v>
      </c>
      <c r="FD159">
        <v>1761010278.5</v>
      </c>
      <c r="FE159">
        <v>1761010283.5</v>
      </c>
      <c r="FF159">
        <v>5</v>
      </c>
      <c r="FG159">
        <v>-0.135</v>
      </c>
      <c r="FH159">
        <v>-0.002</v>
      </c>
      <c r="FI159">
        <v>-0.323</v>
      </c>
      <c r="FJ159">
        <v>0.203</v>
      </c>
      <c r="FK159">
        <v>419</v>
      </c>
      <c r="FL159">
        <v>24</v>
      </c>
      <c r="FM159">
        <v>0.75</v>
      </c>
      <c r="FN159">
        <v>0.12</v>
      </c>
      <c r="FO159">
        <v>0.6331419500000001</v>
      </c>
      <c r="FP159">
        <v>-0.184122844277674</v>
      </c>
      <c r="FQ159">
        <v>0.04689848465886186</v>
      </c>
      <c r="FR159">
        <v>1</v>
      </c>
      <c r="FS159">
        <v>763.2205882352941</v>
      </c>
      <c r="FT159">
        <v>-18.47975543961147</v>
      </c>
      <c r="FU159">
        <v>8.027774558360584</v>
      </c>
      <c r="FV159">
        <v>0</v>
      </c>
      <c r="FW159">
        <v>-0.3036723675</v>
      </c>
      <c r="FX159">
        <v>0.5499889159474678</v>
      </c>
      <c r="FY159">
        <v>0.09210900206349103</v>
      </c>
      <c r="FZ159">
        <v>0</v>
      </c>
      <c r="GA159">
        <v>1</v>
      </c>
      <c r="GB159">
        <v>3</v>
      </c>
      <c r="GC159" t="s">
        <v>459</v>
      </c>
      <c r="GD159">
        <v>3.11001</v>
      </c>
      <c r="GE159">
        <v>2.72692</v>
      </c>
      <c r="GF159">
        <v>0.088375</v>
      </c>
      <c r="GG159">
        <v>0.0882703</v>
      </c>
      <c r="GH159">
        <v>0.109835</v>
      </c>
      <c r="GI159">
        <v>0.111102</v>
      </c>
      <c r="GJ159">
        <v>23925</v>
      </c>
      <c r="GK159">
        <v>21723.3</v>
      </c>
      <c r="GL159">
        <v>26802.7</v>
      </c>
      <c r="GM159">
        <v>24034</v>
      </c>
      <c r="GN159">
        <v>38120.9</v>
      </c>
      <c r="GO159">
        <v>31526.2</v>
      </c>
      <c r="GP159">
        <v>46781.1</v>
      </c>
      <c r="GQ159">
        <v>38009.3</v>
      </c>
      <c r="GR159">
        <v>1.89025</v>
      </c>
      <c r="GS159">
        <v>1.86485</v>
      </c>
      <c r="GT159">
        <v>0.120759</v>
      </c>
      <c r="GU159">
        <v>0</v>
      </c>
      <c r="GV159">
        <v>28.2135</v>
      </c>
      <c r="GW159">
        <v>999.9</v>
      </c>
      <c r="GX159">
        <v>59</v>
      </c>
      <c r="GY159">
        <v>30.3</v>
      </c>
      <c r="GZ159">
        <v>28.2574</v>
      </c>
      <c r="HA159">
        <v>61.48</v>
      </c>
      <c r="HB159">
        <v>21.258</v>
      </c>
      <c r="HC159">
        <v>1</v>
      </c>
      <c r="HD159">
        <v>0.0450813</v>
      </c>
      <c r="HE159">
        <v>-1.50333</v>
      </c>
      <c r="HF159">
        <v>20.3296</v>
      </c>
      <c r="HG159">
        <v>5.22283</v>
      </c>
      <c r="HH159">
        <v>11.9796</v>
      </c>
      <c r="HI159">
        <v>4.96565</v>
      </c>
      <c r="HJ159">
        <v>3.27598</v>
      </c>
      <c r="HK159">
        <v>9999</v>
      </c>
      <c r="HL159">
        <v>9999</v>
      </c>
      <c r="HM159">
        <v>9999</v>
      </c>
      <c r="HN159">
        <v>999.9</v>
      </c>
      <c r="HO159">
        <v>1.8637</v>
      </c>
      <c r="HP159">
        <v>1.85977</v>
      </c>
      <c r="HQ159">
        <v>1.85805</v>
      </c>
      <c r="HR159">
        <v>1.85944</v>
      </c>
      <c r="HS159">
        <v>1.85959</v>
      </c>
      <c r="HT159">
        <v>1.85807</v>
      </c>
      <c r="HU159">
        <v>1.85715</v>
      </c>
      <c r="HV159">
        <v>1.85211</v>
      </c>
      <c r="HW159">
        <v>0</v>
      </c>
      <c r="HX159">
        <v>0</v>
      </c>
      <c r="HY159">
        <v>0</v>
      </c>
      <c r="HZ159">
        <v>0</v>
      </c>
      <c r="IA159" t="s">
        <v>424</v>
      </c>
      <c r="IB159" t="s">
        <v>425</v>
      </c>
      <c r="IC159" t="s">
        <v>426</v>
      </c>
      <c r="ID159" t="s">
        <v>426</v>
      </c>
      <c r="IE159" t="s">
        <v>426</v>
      </c>
      <c r="IF159" t="s">
        <v>426</v>
      </c>
      <c r="IG159">
        <v>0</v>
      </c>
      <c r="IH159">
        <v>100</v>
      </c>
      <c r="II159">
        <v>100</v>
      </c>
      <c r="IJ159">
        <v>-0.32</v>
      </c>
      <c r="IK159">
        <v>0.2073</v>
      </c>
      <c r="IL159">
        <v>-1.108384760006345</v>
      </c>
      <c r="IM159">
        <v>0.001328113201692861</v>
      </c>
      <c r="IN159">
        <v>1.538283238170363E-06</v>
      </c>
      <c r="IO159">
        <v>-5.795655626708063E-10</v>
      </c>
      <c r="IP159">
        <v>-0.06095124045971822</v>
      </c>
      <c r="IQ159">
        <v>-0.004593102289677449</v>
      </c>
      <c r="IR159">
        <v>0.0008253994458280543</v>
      </c>
      <c r="IS159">
        <v>-7.403632370499484E-06</v>
      </c>
      <c r="IT159">
        <v>2</v>
      </c>
      <c r="IU159">
        <v>1985</v>
      </c>
      <c r="IV159">
        <v>1</v>
      </c>
      <c r="IW159">
        <v>27</v>
      </c>
      <c r="IX159">
        <v>2.6</v>
      </c>
      <c r="IY159">
        <v>2.5</v>
      </c>
      <c r="IZ159">
        <v>1.13281</v>
      </c>
      <c r="JA159">
        <v>2.59644</v>
      </c>
      <c r="JB159">
        <v>1.49658</v>
      </c>
      <c r="JC159">
        <v>2.34619</v>
      </c>
      <c r="JD159">
        <v>1.54907</v>
      </c>
      <c r="JE159">
        <v>2.44629</v>
      </c>
      <c r="JF159">
        <v>33.0206</v>
      </c>
      <c r="JG159">
        <v>15.7344</v>
      </c>
      <c r="JH159">
        <v>18</v>
      </c>
      <c r="JI159">
        <v>483.234</v>
      </c>
      <c r="JJ159">
        <v>496.294</v>
      </c>
      <c r="JK159">
        <v>31.7364</v>
      </c>
      <c r="JL159">
        <v>27.8546</v>
      </c>
      <c r="JM159">
        <v>29.9999</v>
      </c>
      <c r="JN159">
        <v>28.1544</v>
      </c>
      <c r="JO159">
        <v>28.1606</v>
      </c>
      <c r="JP159">
        <v>22.7658</v>
      </c>
      <c r="JQ159">
        <v>19.5968</v>
      </c>
      <c r="JR159">
        <v>66.03660000000001</v>
      </c>
      <c r="JS159">
        <v>31.5998</v>
      </c>
      <c r="JT159">
        <v>420</v>
      </c>
      <c r="JU159">
        <v>24.2802</v>
      </c>
      <c r="JV159">
        <v>102.301</v>
      </c>
      <c r="JW159">
        <v>91.67829999999999</v>
      </c>
    </row>
    <row r="160" spans="1:283">
      <c r="A160">
        <v>142</v>
      </c>
      <c r="B160">
        <v>1761010437.5</v>
      </c>
      <c r="C160">
        <v>771.5</v>
      </c>
      <c r="D160" t="s">
        <v>718</v>
      </c>
      <c r="E160" t="s">
        <v>719</v>
      </c>
      <c r="F160">
        <v>5</v>
      </c>
      <c r="G160" t="s">
        <v>676</v>
      </c>
      <c r="H160">
        <v>1761010429.5</v>
      </c>
      <c r="I160">
        <f>(J160)/1000</f>
        <v>0</v>
      </c>
      <c r="J160">
        <f>1000*DJ160*AH160*(DF160-DG160)/(100*CY160*(1000-AH160*DF160))</f>
        <v>0</v>
      </c>
      <c r="K160">
        <f>DJ160*AH160*(DE160-DD160*(1000-AH160*DG160)/(1000-AH160*DF160))/(100*CY160)</f>
        <v>0</v>
      </c>
      <c r="L160">
        <f>DD160 - IF(AH160&gt;1, K160*CY160*100.0/(AJ160), 0)</f>
        <v>0</v>
      </c>
      <c r="M160">
        <f>((S160-I160/2)*L160-K160)/(S160+I160/2)</f>
        <v>0</v>
      </c>
      <c r="N160">
        <f>M160*(DK160+DL160)/1000.0</f>
        <v>0</v>
      </c>
      <c r="O160">
        <f>(DD160 - IF(AH160&gt;1, K160*CY160*100.0/(AJ160), 0))*(DK160+DL160)/1000.0</f>
        <v>0</v>
      </c>
      <c r="P160">
        <f>2.0/((1/R160-1/Q160)+SIGN(R160)*SQRT((1/R160-1/Q160)*(1/R160-1/Q160) + 4*CZ160/((CZ160+1)*(CZ160+1))*(2*1/R160*1/Q160-1/Q160*1/Q160)))</f>
        <v>0</v>
      </c>
      <c r="Q160">
        <f>IF(LEFT(DA160,1)&lt;&gt;"0",IF(LEFT(DA160,1)="1",3.0,DB160),$D$5+$E$5*(DR160*DK160/($K$5*1000))+$F$5*(DR160*DK160/($K$5*1000))*MAX(MIN(CY160,$J$5),$I$5)*MAX(MIN(CY160,$J$5),$I$5)+$G$5*MAX(MIN(CY160,$J$5),$I$5)*(DR160*DK160/($K$5*1000))+$H$5*(DR160*DK160/($K$5*1000))*(DR160*DK160/($K$5*1000)))</f>
        <v>0</v>
      </c>
      <c r="R160">
        <f>I160*(1000-(1000*0.61365*exp(17.502*V160/(240.97+V160))/(DK160+DL160)+DF160)/2)/(1000*0.61365*exp(17.502*V160/(240.97+V160))/(DK160+DL160)-DF160)</f>
        <v>0</v>
      </c>
      <c r="S160">
        <f>1/((CZ160+1)/(P160/1.6)+1/(Q160/1.37)) + CZ160/((CZ160+1)/(P160/1.6) + CZ160/(Q160/1.37))</f>
        <v>0</v>
      </c>
      <c r="T160">
        <f>(CU160*CX160)</f>
        <v>0</v>
      </c>
      <c r="U160">
        <f>(DM160+(T160+2*0.95*5.67E-8*(((DM160+$B$9)+273)^4-(DM160+273)^4)-44100*I160)/(1.84*29.3*Q160+8*0.95*5.67E-8*(DM160+273)^3))</f>
        <v>0</v>
      </c>
      <c r="V160">
        <f>($C$9*DN160+$D$9*DO160+$E$9*U160)</f>
        <v>0</v>
      </c>
      <c r="W160">
        <f>0.61365*exp(17.502*V160/(240.97+V160))</f>
        <v>0</v>
      </c>
      <c r="X160">
        <f>(Y160/Z160*100)</f>
        <v>0</v>
      </c>
      <c r="Y160">
        <f>DF160*(DK160+DL160)/1000</f>
        <v>0</v>
      </c>
      <c r="Z160">
        <f>0.61365*exp(17.502*DM160/(240.97+DM160))</f>
        <v>0</v>
      </c>
      <c r="AA160">
        <f>(W160-DF160*(DK160+DL160)/1000)</f>
        <v>0</v>
      </c>
      <c r="AB160">
        <f>(-I160*44100)</f>
        <v>0</v>
      </c>
      <c r="AC160">
        <f>2*29.3*Q160*0.92*(DM160-V160)</f>
        <v>0</v>
      </c>
      <c r="AD160">
        <f>2*0.95*5.67E-8*(((DM160+$B$9)+273)^4-(V160+273)^4)</f>
        <v>0</v>
      </c>
      <c r="AE160">
        <f>T160+AD160+AB160+AC160</f>
        <v>0</v>
      </c>
      <c r="AF160">
        <v>0</v>
      </c>
      <c r="AG160">
        <v>0</v>
      </c>
      <c r="AH160">
        <f>IF(AF160*$H$15&gt;=AJ160,1.0,(AJ160/(AJ160-AF160*$H$15)))</f>
        <v>0</v>
      </c>
      <c r="AI160">
        <f>(AH160-1)*100</f>
        <v>0</v>
      </c>
      <c r="AJ160">
        <f>MAX(0,($B$15+$C$15*DR160)/(1+$D$15*DR160)*DK160/(DM160+273)*$E$15)</f>
        <v>0</v>
      </c>
      <c r="AK160" t="s">
        <v>420</v>
      </c>
      <c r="AL160" t="s">
        <v>420</v>
      </c>
      <c r="AM160">
        <v>0</v>
      </c>
      <c r="AN160">
        <v>0</v>
      </c>
      <c r="AO160">
        <f>1-AM160/AN160</f>
        <v>0</v>
      </c>
      <c r="AP160">
        <v>0</v>
      </c>
      <c r="AQ160" t="s">
        <v>420</v>
      </c>
      <c r="AR160" t="s">
        <v>420</v>
      </c>
      <c r="AS160">
        <v>0</v>
      </c>
      <c r="AT160">
        <v>0</v>
      </c>
      <c r="AU160">
        <f>1-AS160/AT160</f>
        <v>0</v>
      </c>
      <c r="AV160">
        <v>0.5</v>
      </c>
      <c r="AW160">
        <f>CV160</f>
        <v>0</v>
      </c>
      <c r="AX160">
        <f>K160</f>
        <v>0</v>
      </c>
      <c r="AY160">
        <f>AU160*AV160*AW160</f>
        <v>0</v>
      </c>
      <c r="AZ160">
        <f>(AX160-AP160)/AW160</f>
        <v>0</v>
      </c>
      <c r="BA160">
        <f>(AN160-AT160)/AT160</f>
        <v>0</v>
      </c>
      <c r="BB160">
        <f>AM160/(AO160+AM160/AT160)</f>
        <v>0</v>
      </c>
      <c r="BC160" t="s">
        <v>420</v>
      </c>
      <c r="BD160">
        <v>0</v>
      </c>
      <c r="BE160">
        <f>IF(BD160&lt;&gt;0, BD160, BB160)</f>
        <v>0</v>
      </c>
      <c r="BF160">
        <f>1-BE160/AT160</f>
        <v>0</v>
      </c>
      <c r="BG160">
        <f>(AT160-AS160)/(AT160-BE160)</f>
        <v>0</v>
      </c>
      <c r="BH160">
        <f>(AN160-AT160)/(AN160-BE160)</f>
        <v>0</v>
      </c>
      <c r="BI160">
        <f>(AT160-AS160)/(AT160-AM160)</f>
        <v>0</v>
      </c>
      <c r="BJ160">
        <f>(AN160-AT160)/(AN160-AM160)</f>
        <v>0</v>
      </c>
      <c r="BK160">
        <f>(BG160*BE160/AS160)</f>
        <v>0</v>
      </c>
      <c r="BL160">
        <f>(1-BK160)</f>
        <v>0</v>
      </c>
      <c r="CU160">
        <f>$B$13*DS160+$C$13*DT160+$F$13*EE160*(1-EH160)</f>
        <v>0</v>
      </c>
      <c r="CV160">
        <f>CU160*CW160</f>
        <v>0</v>
      </c>
      <c r="CW160">
        <f>($B$13*$D$11+$C$13*$D$11+$F$13*((ER160+EJ160)/MAX(ER160+EJ160+ES160, 0.1)*$I$11+ES160/MAX(ER160+EJ160+ES160, 0.1)*$J$11))/($B$13+$C$13+$F$13)</f>
        <v>0</v>
      </c>
      <c r="CX160">
        <f>($B$13*$K$11+$C$13*$K$11+$F$13*((ER160+EJ160)/MAX(ER160+EJ160+ES160, 0.1)*$P$11+ES160/MAX(ER160+EJ160+ES160, 0.1)*$Q$11))/($B$13+$C$13+$F$13)</f>
        <v>0</v>
      </c>
      <c r="CY160">
        <v>5.18</v>
      </c>
      <c r="CZ160">
        <v>0.5</v>
      </c>
      <c r="DA160" t="s">
        <v>421</v>
      </c>
      <c r="DB160">
        <v>2</v>
      </c>
      <c r="DC160">
        <v>1761010429.5</v>
      </c>
      <c r="DD160">
        <v>420.5756666666666</v>
      </c>
      <c r="DE160">
        <v>419.9363333333334</v>
      </c>
      <c r="DF160">
        <v>24.31159583333333</v>
      </c>
      <c r="DG160">
        <v>24.56915416666667</v>
      </c>
      <c r="DH160">
        <v>420.895875</v>
      </c>
      <c r="DI160">
        <v>24.1073</v>
      </c>
      <c r="DJ160">
        <v>499.9892916666667</v>
      </c>
      <c r="DK160">
        <v>90.4989125</v>
      </c>
      <c r="DL160">
        <v>0.0352057875</v>
      </c>
      <c r="DM160">
        <v>30.59835833333333</v>
      </c>
      <c r="DN160">
        <v>30.1782125</v>
      </c>
      <c r="DO160">
        <v>999.9</v>
      </c>
      <c r="DP160">
        <v>0</v>
      </c>
      <c r="DQ160">
        <v>0</v>
      </c>
      <c r="DR160">
        <v>10000.33875</v>
      </c>
      <c r="DS160">
        <v>0</v>
      </c>
      <c r="DT160">
        <v>0.242856</v>
      </c>
      <c r="DU160">
        <v>0.6393672916666667</v>
      </c>
      <c r="DV160">
        <v>431.0552916666666</v>
      </c>
      <c r="DW160">
        <v>430.5137500000001</v>
      </c>
      <c r="DX160">
        <v>-0.2575760058333333</v>
      </c>
      <c r="DY160">
        <v>419.9363333333334</v>
      </c>
      <c r="DZ160">
        <v>24.56915416666667</v>
      </c>
      <c r="EA160">
        <v>2.20017125</v>
      </c>
      <c r="EB160">
        <v>2.223482916666667</v>
      </c>
      <c r="EC160">
        <v>18.9633625</v>
      </c>
      <c r="ED160">
        <v>19.13247083333333</v>
      </c>
      <c r="EE160">
        <v>0.00500078</v>
      </c>
      <c r="EF160">
        <v>0</v>
      </c>
      <c r="EG160">
        <v>0</v>
      </c>
      <c r="EH160">
        <v>0</v>
      </c>
      <c r="EI160">
        <v>761.1791666666667</v>
      </c>
      <c r="EJ160">
        <v>0.00500078</v>
      </c>
      <c r="EK160">
        <v>-12.85</v>
      </c>
      <c r="EL160">
        <v>-0.3625</v>
      </c>
      <c r="EM160">
        <v>35.80958333333334</v>
      </c>
      <c r="EN160">
        <v>39.80183333333333</v>
      </c>
      <c r="EO160">
        <v>38.25758333333333</v>
      </c>
      <c r="EP160">
        <v>40.58833333333333</v>
      </c>
      <c r="EQ160">
        <v>38.62725</v>
      </c>
      <c r="ER160">
        <v>0</v>
      </c>
      <c r="ES160">
        <v>0</v>
      </c>
      <c r="ET160">
        <v>0</v>
      </c>
      <c r="EU160">
        <v>1761010436.5</v>
      </c>
      <c r="EV160">
        <v>0</v>
      </c>
      <c r="EW160">
        <v>760.676923076923</v>
      </c>
      <c r="EX160">
        <v>-18.11282001366628</v>
      </c>
      <c r="EY160">
        <v>-28.19487198344699</v>
      </c>
      <c r="EZ160">
        <v>-12.22692307692307</v>
      </c>
      <c r="FA160">
        <v>15</v>
      </c>
      <c r="FB160">
        <v>1761010283.5</v>
      </c>
      <c r="FC160" t="s">
        <v>677</v>
      </c>
      <c r="FD160">
        <v>1761010278.5</v>
      </c>
      <c r="FE160">
        <v>1761010283.5</v>
      </c>
      <c r="FF160">
        <v>5</v>
      </c>
      <c r="FG160">
        <v>-0.135</v>
      </c>
      <c r="FH160">
        <v>-0.002</v>
      </c>
      <c r="FI160">
        <v>-0.323</v>
      </c>
      <c r="FJ160">
        <v>0.203</v>
      </c>
      <c r="FK160">
        <v>419</v>
      </c>
      <c r="FL160">
        <v>24</v>
      </c>
      <c r="FM160">
        <v>0.75</v>
      </c>
      <c r="FN160">
        <v>0.12</v>
      </c>
      <c r="FO160">
        <v>0.6336571951219513</v>
      </c>
      <c r="FP160">
        <v>-0.1581924250871077</v>
      </c>
      <c r="FQ160">
        <v>0.04663855607427867</v>
      </c>
      <c r="FR160">
        <v>1</v>
      </c>
      <c r="FS160">
        <v>762.8970588235293</v>
      </c>
      <c r="FT160">
        <v>-25.72498077275618</v>
      </c>
      <c r="FU160">
        <v>8.226767119095676</v>
      </c>
      <c r="FV160">
        <v>0</v>
      </c>
      <c r="FW160">
        <v>-0.2877822609756097</v>
      </c>
      <c r="FX160">
        <v>0.8809439790940763</v>
      </c>
      <c r="FY160">
        <v>0.1131537532466461</v>
      </c>
      <c r="FZ160">
        <v>0</v>
      </c>
      <c r="GA160">
        <v>1</v>
      </c>
      <c r="GB160">
        <v>3</v>
      </c>
      <c r="GC160" t="s">
        <v>459</v>
      </c>
      <c r="GD160">
        <v>3.10996</v>
      </c>
      <c r="GE160">
        <v>2.72673</v>
      </c>
      <c r="GF160">
        <v>0.08838</v>
      </c>
      <c r="GG160">
        <v>0.0882667</v>
      </c>
      <c r="GH160">
        <v>0.109841</v>
      </c>
      <c r="GI160">
        <v>0.11087</v>
      </c>
      <c r="GJ160">
        <v>23924.7</v>
      </c>
      <c r="GK160">
        <v>21723.1</v>
      </c>
      <c r="GL160">
        <v>26802.5</v>
      </c>
      <c r="GM160">
        <v>24033.7</v>
      </c>
      <c r="GN160">
        <v>38120.5</v>
      </c>
      <c r="GO160">
        <v>31534.1</v>
      </c>
      <c r="GP160">
        <v>46780.9</v>
      </c>
      <c r="GQ160">
        <v>38008.7</v>
      </c>
      <c r="GR160">
        <v>1.89032</v>
      </c>
      <c r="GS160">
        <v>1.86497</v>
      </c>
      <c r="GT160">
        <v>0.120193</v>
      </c>
      <c r="GU160">
        <v>0</v>
      </c>
      <c r="GV160">
        <v>28.2185</v>
      </c>
      <c r="GW160">
        <v>999.9</v>
      </c>
      <c r="GX160">
        <v>59</v>
      </c>
      <c r="GY160">
        <v>30.3</v>
      </c>
      <c r="GZ160">
        <v>28.2571</v>
      </c>
      <c r="HA160">
        <v>61.61</v>
      </c>
      <c r="HB160">
        <v>21.222</v>
      </c>
      <c r="HC160">
        <v>1</v>
      </c>
      <c r="HD160">
        <v>0.0450762</v>
      </c>
      <c r="HE160">
        <v>-1.33034</v>
      </c>
      <c r="HF160">
        <v>20.3308</v>
      </c>
      <c r="HG160">
        <v>5.22268</v>
      </c>
      <c r="HH160">
        <v>11.9794</v>
      </c>
      <c r="HI160">
        <v>4.9656</v>
      </c>
      <c r="HJ160">
        <v>3.27598</v>
      </c>
      <c r="HK160">
        <v>9999</v>
      </c>
      <c r="HL160">
        <v>9999</v>
      </c>
      <c r="HM160">
        <v>9999</v>
      </c>
      <c r="HN160">
        <v>999.9</v>
      </c>
      <c r="HO160">
        <v>1.8637</v>
      </c>
      <c r="HP160">
        <v>1.85976</v>
      </c>
      <c r="HQ160">
        <v>1.85806</v>
      </c>
      <c r="HR160">
        <v>1.85944</v>
      </c>
      <c r="HS160">
        <v>1.85959</v>
      </c>
      <c r="HT160">
        <v>1.85807</v>
      </c>
      <c r="HU160">
        <v>1.85715</v>
      </c>
      <c r="HV160">
        <v>1.85211</v>
      </c>
      <c r="HW160">
        <v>0</v>
      </c>
      <c r="HX160">
        <v>0</v>
      </c>
      <c r="HY160">
        <v>0</v>
      </c>
      <c r="HZ160">
        <v>0</v>
      </c>
      <c r="IA160" t="s">
        <v>424</v>
      </c>
      <c r="IB160" t="s">
        <v>425</v>
      </c>
      <c r="IC160" t="s">
        <v>426</v>
      </c>
      <c r="ID160" t="s">
        <v>426</v>
      </c>
      <c r="IE160" t="s">
        <v>426</v>
      </c>
      <c r="IF160" t="s">
        <v>426</v>
      </c>
      <c r="IG160">
        <v>0</v>
      </c>
      <c r="IH160">
        <v>100</v>
      </c>
      <c r="II160">
        <v>100</v>
      </c>
      <c r="IJ160">
        <v>-0.32</v>
      </c>
      <c r="IK160">
        <v>0.2074</v>
      </c>
      <c r="IL160">
        <v>-1.108384760006345</v>
      </c>
      <c r="IM160">
        <v>0.001328113201692861</v>
      </c>
      <c r="IN160">
        <v>1.538283238170363E-06</v>
      </c>
      <c r="IO160">
        <v>-5.795655626708063E-10</v>
      </c>
      <c r="IP160">
        <v>-0.06095124045971822</v>
      </c>
      <c r="IQ160">
        <v>-0.004593102289677449</v>
      </c>
      <c r="IR160">
        <v>0.0008253994458280543</v>
      </c>
      <c r="IS160">
        <v>-7.403632370499484E-06</v>
      </c>
      <c r="IT160">
        <v>2</v>
      </c>
      <c r="IU160">
        <v>1985</v>
      </c>
      <c r="IV160">
        <v>1</v>
      </c>
      <c r="IW160">
        <v>27</v>
      </c>
      <c r="IX160">
        <v>2.6</v>
      </c>
      <c r="IY160">
        <v>2.6</v>
      </c>
      <c r="IZ160">
        <v>1.13281</v>
      </c>
      <c r="JA160">
        <v>2.59521</v>
      </c>
      <c r="JB160">
        <v>1.49658</v>
      </c>
      <c r="JC160">
        <v>2.34619</v>
      </c>
      <c r="JD160">
        <v>1.54907</v>
      </c>
      <c r="JE160">
        <v>2.45972</v>
      </c>
      <c r="JF160">
        <v>33.0206</v>
      </c>
      <c r="JG160">
        <v>15.7431</v>
      </c>
      <c r="JH160">
        <v>18</v>
      </c>
      <c r="JI160">
        <v>483.268</v>
      </c>
      <c r="JJ160">
        <v>496.359</v>
      </c>
      <c r="JK160">
        <v>31.6865</v>
      </c>
      <c r="JL160">
        <v>27.8539</v>
      </c>
      <c r="JM160">
        <v>29.9999</v>
      </c>
      <c r="JN160">
        <v>28.1532</v>
      </c>
      <c r="JO160">
        <v>28.1584</v>
      </c>
      <c r="JP160">
        <v>22.7667</v>
      </c>
      <c r="JQ160">
        <v>19.5968</v>
      </c>
      <c r="JR160">
        <v>66.03660000000001</v>
      </c>
      <c r="JS160">
        <v>31.5998</v>
      </c>
      <c r="JT160">
        <v>420</v>
      </c>
      <c r="JU160">
        <v>24.2817</v>
      </c>
      <c r="JV160">
        <v>102.3</v>
      </c>
      <c r="JW160">
        <v>91.67700000000001</v>
      </c>
    </row>
    <row r="161" spans="1:283">
      <c r="A161">
        <v>143</v>
      </c>
      <c r="B161">
        <v>1761010439.5</v>
      </c>
      <c r="C161">
        <v>773.5</v>
      </c>
      <c r="D161" t="s">
        <v>720</v>
      </c>
      <c r="E161" t="s">
        <v>721</v>
      </c>
      <c r="F161">
        <v>5</v>
      </c>
      <c r="G161" t="s">
        <v>676</v>
      </c>
      <c r="H161">
        <v>1761010431.5</v>
      </c>
      <c r="I161">
        <f>(J161)/1000</f>
        <v>0</v>
      </c>
      <c r="J161">
        <f>1000*DJ161*AH161*(DF161-DG161)/(100*CY161*(1000-AH161*DF161))</f>
        <v>0</v>
      </c>
      <c r="K161">
        <f>DJ161*AH161*(DE161-DD161*(1000-AH161*DG161)/(1000-AH161*DF161))/(100*CY161)</f>
        <v>0</v>
      </c>
      <c r="L161">
        <f>DD161 - IF(AH161&gt;1, K161*CY161*100.0/(AJ161), 0)</f>
        <v>0</v>
      </c>
      <c r="M161">
        <f>((S161-I161/2)*L161-K161)/(S161+I161/2)</f>
        <v>0</v>
      </c>
      <c r="N161">
        <f>M161*(DK161+DL161)/1000.0</f>
        <v>0</v>
      </c>
      <c r="O161">
        <f>(DD161 - IF(AH161&gt;1, K161*CY161*100.0/(AJ161), 0))*(DK161+DL161)/1000.0</f>
        <v>0</v>
      </c>
      <c r="P161">
        <f>2.0/((1/R161-1/Q161)+SIGN(R161)*SQRT((1/R161-1/Q161)*(1/R161-1/Q161) + 4*CZ161/((CZ161+1)*(CZ161+1))*(2*1/R161*1/Q161-1/Q161*1/Q161)))</f>
        <v>0</v>
      </c>
      <c r="Q161">
        <f>IF(LEFT(DA161,1)&lt;&gt;"0",IF(LEFT(DA161,1)="1",3.0,DB161),$D$5+$E$5*(DR161*DK161/($K$5*1000))+$F$5*(DR161*DK161/($K$5*1000))*MAX(MIN(CY161,$J$5),$I$5)*MAX(MIN(CY161,$J$5),$I$5)+$G$5*MAX(MIN(CY161,$J$5),$I$5)*(DR161*DK161/($K$5*1000))+$H$5*(DR161*DK161/($K$5*1000))*(DR161*DK161/($K$5*1000)))</f>
        <v>0</v>
      </c>
      <c r="R161">
        <f>I161*(1000-(1000*0.61365*exp(17.502*V161/(240.97+V161))/(DK161+DL161)+DF161)/2)/(1000*0.61365*exp(17.502*V161/(240.97+V161))/(DK161+DL161)-DF161)</f>
        <v>0</v>
      </c>
      <c r="S161">
        <f>1/((CZ161+1)/(P161/1.6)+1/(Q161/1.37)) + CZ161/((CZ161+1)/(P161/1.6) + CZ161/(Q161/1.37))</f>
        <v>0</v>
      </c>
      <c r="T161">
        <f>(CU161*CX161)</f>
        <v>0</v>
      </c>
      <c r="U161">
        <f>(DM161+(T161+2*0.95*5.67E-8*(((DM161+$B$9)+273)^4-(DM161+273)^4)-44100*I161)/(1.84*29.3*Q161+8*0.95*5.67E-8*(DM161+273)^3))</f>
        <v>0</v>
      </c>
      <c r="V161">
        <f>($C$9*DN161+$D$9*DO161+$E$9*U161)</f>
        <v>0</v>
      </c>
      <c r="W161">
        <f>0.61365*exp(17.502*V161/(240.97+V161))</f>
        <v>0</v>
      </c>
      <c r="X161">
        <f>(Y161/Z161*100)</f>
        <v>0</v>
      </c>
      <c r="Y161">
        <f>DF161*(DK161+DL161)/1000</f>
        <v>0</v>
      </c>
      <c r="Z161">
        <f>0.61365*exp(17.502*DM161/(240.97+DM161))</f>
        <v>0</v>
      </c>
      <c r="AA161">
        <f>(W161-DF161*(DK161+DL161)/1000)</f>
        <v>0</v>
      </c>
      <c r="AB161">
        <f>(-I161*44100)</f>
        <v>0</v>
      </c>
      <c r="AC161">
        <f>2*29.3*Q161*0.92*(DM161-V161)</f>
        <v>0</v>
      </c>
      <c r="AD161">
        <f>2*0.95*5.67E-8*(((DM161+$B$9)+273)^4-(V161+273)^4)</f>
        <v>0</v>
      </c>
      <c r="AE161">
        <f>T161+AD161+AB161+AC161</f>
        <v>0</v>
      </c>
      <c r="AF161">
        <v>0</v>
      </c>
      <c r="AG161">
        <v>0</v>
      </c>
      <c r="AH161">
        <f>IF(AF161*$H$15&gt;=AJ161,1.0,(AJ161/(AJ161-AF161*$H$15)))</f>
        <v>0</v>
      </c>
      <c r="AI161">
        <f>(AH161-1)*100</f>
        <v>0</v>
      </c>
      <c r="AJ161">
        <f>MAX(0,($B$15+$C$15*DR161)/(1+$D$15*DR161)*DK161/(DM161+273)*$E$15)</f>
        <v>0</v>
      </c>
      <c r="AK161" t="s">
        <v>420</v>
      </c>
      <c r="AL161" t="s">
        <v>420</v>
      </c>
      <c r="AM161">
        <v>0</v>
      </c>
      <c r="AN161">
        <v>0</v>
      </c>
      <c r="AO161">
        <f>1-AM161/AN161</f>
        <v>0</v>
      </c>
      <c r="AP161">
        <v>0</v>
      </c>
      <c r="AQ161" t="s">
        <v>420</v>
      </c>
      <c r="AR161" t="s">
        <v>420</v>
      </c>
      <c r="AS161">
        <v>0</v>
      </c>
      <c r="AT161">
        <v>0</v>
      </c>
      <c r="AU161">
        <f>1-AS161/AT161</f>
        <v>0</v>
      </c>
      <c r="AV161">
        <v>0.5</v>
      </c>
      <c r="AW161">
        <f>CV161</f>
        <v>0</v>
      </c>
      <c r="AX161">
        <f>K161</f>
        <v>0</v>
      </c>
      <c r="AY161">
        <f>AU161*AV161*AW161</f>
        <v>0</v>
      </c>
      <c r="AZ161">
        <f>(AX161-AP161)/AW161</f>
        <v>0</v>
      </c>
      <c r="BA161">
        <f>(AN161-AT161)/AT161</f>
        <v>0</v>
      </c>
      <c r="BB161">
        <f>AM161/(AO161+AM161/AT161)</f>
        <v>0</v>
      </c>
      <c r="BC161" t="s">
        <v>420</v>
      </c>
      <c r="BD161">
        <v>0</v>
      </c>
      <c r="BE161">
        <f>IF(BD161&lt;&gt;0, BD161, BB161)</f>
        <v>0</v>
      </c>
      <c r="BF161">
        <f>1-BE161/AT161</f>
        <v>0</v>
      </c>
      <c r="BG161">
        <f>(AT161-AS161)/(AT161-BE161)</f>
        <v>0</v>
      </c>
      <c r="BH161">
        <f>(AN161-AT161)/(AN161-BE161)</f>
        <v>0</v>
      </c>
      <c r="BI161">
        <f>(AT161-AS161)/(AT161-AM161)</f>
        <v>0</v>
      </c>
      <c r="BJ161">
        <f>(AN161-AT161)/(AN161-AM161)</f>
        <v>0</v>
      </c>
      <c r="BK161">
        <f>(BG161*BE161/AS161)</f>
        <v>0</v>
      </c>
      <c r="BL161">
        <f>(1-BK161)</f>
        <v>0</v>
      </c>
      <c r="CU161">
        <f>$B$13*DS161+$C$13*DT161+$F$13*EE161*(1-EH161)</f>
        <v>0</v>
      </c>
      <c r="CV161">
        <f>CU161*CW161</f>
        <v>0</v>
      </c>
      <c r="CW161">
        <f>($B$13*$D$11+$C$13*$D$11+$F$13*((ER161+EJ161)/MAX(ER161+EJ161+ES161, 0.1)*$I$11+ES161/MAX(ER161+EJ161+ES161, 0.1)*$J$11))/($B$13+$C$13+$F$13)</f>
        <v>0</v>
      </c>
      <c r="CX161">
        <f>($B$13*$K$11+$C$13*$K$11+$F$13*((ER161+EJ161)/MAX(ER161+EJ161+ES161, 0.1)*$P$11+ES161/MAX(ER161+EJ161+ES161, 0.1)*$Q$11))/($B$13+$C$13+$F$13)</f>
        <v>0</v>
      </c>
      <c r="CY161">
        <v>5.18</v>
      </c>
      <c r="CZ161">
        <v>0.5</v>
      </c>
      <c r="DA161" t="s">
        <v>421</v>
      </c>
      <c r="DB161">
        <v>2</v>
      </c>
      <c r="DC161">
        <v>1761010431.5</v>
      </c>
      <c r="DD161">
        <v>420.5986666666667</v>
      </c>
      <c r="DE161">
        <v>419.9587083333333</v>
      </c>
      <c r="DF161">
        <v>24.357025</v>
      </c>
      <c r="DG161">
        <v>24.55778333333333</v>
      </c>
      <c r="DH161">
        <v>420.9187916666667</v>
      </c>
      <c r="DI161">
        <v>24.15174166666667</v>
      </c>
      <c r="DJ161">
        <v>499.9759999999999</v>
      </c>
      <c r="DK161">
        <v>90.49941249999999</v>
      </c>
      <c r="DL161">
        <v>0.035202125</v>
      </c>
      <c r="DM161">
        <v>30.59895833333333</v>
      </c>
      <c r="DN161">
        <v>30.1763375</v>
      </c>
      <c r="DO161">
        <v>999.9</v>
      </c>
      <c r="DP161">
        <v>0</v>
      </c>
      <c r="DQ161">
        <v>0</v>
      </c>
      <c r="DR161">
        <v>10001.84916666667</v>
      </c>
      <c r="DS161">
        <v>0</v>
      </c>
      <c r="DT161">
        <v>0.242856</v>
      </c>
      <c r="DU161">
        <v>0.6399420833333332</v>
      </c>
      <c r="DV161">
        <v>431.0989166666666</v>
      </c>
      <c r="DW161">
        <v>430.5317083333334</v>
      </c>
      <c r="DX161">
        <v>-0.20077571</v>
      </c>
      <c r="DY161">
        <v>419.9587083333333</v>
      </c>
      <c r="DZ161">
        <v>24.55778333333333</v>
      </c>
      <c r="EA161">
        <v>2.204295</v>
      </c>
      <c r="EB161">
        <v>2.222465833333333</v>
      </c>
      <c r="EC161">
        <v>18.9934375</v>
      </c>
      <c r="ED161">
        <v>19.12510416666667</v>
      </c>
      <c r="EE161">
        <v>0.00500078</v>
      </c>
      <c r="EF161">
        <v>0</v>
      </c>
      <c r="EG161">
        <v>0</v>
      </c>
      <c r="EH161">
        <v>0</v>
      </c>
      <c r="EI161">
        <v>760.7708333333334</v>
      </c>
      <c r="EJ161">
        <v>0.00500078</v>
      </c>
      <c r="EK161">
        <v>-13.24583333333333</v>
      </c>
      <c r="EL161">
        <v>-0.2625</v>
      </c>
      <c r="EM161">
        <v>35.78358333333333</v>
      </c>
      <c r="EN161">
        <v>39.73933333333333</v>
      </c>
      <c r="EO161">
        <v>38.184625</v>
      </c>
      <c r="EP161">
        <v>40.49975</v>
      </c>
      <c r="EQ161">
        <v>38.596</v>
      </c>
      <c r="ER161">
        <v>0</v>
      </c>
      <c r="ES161">
        <v>0</v>
      </c>
      <c r="ET161">
        <v>0</v>
      </c>
      <c r="EU161">
        <v>1761010438.3</v>
      </c>
      <c r="EV161">
        <v>0</v>
      </c>
      <c r="EW161">
        <v>759.9639999999999</v>
      </c>
      <c r="EX161">
        <v>-28.94615347063288</v>
      </c>
      <c r="EY161">
        <v>-14.36153884839263</v>
      </c>
      <c r="EZ161">
        <v>-13.56</v>
      </c>
      <c r="FA161">
        <v>15</v>
      </c>
      <c r="FB161">
        <v>1761010283.5</v>
      </c>
      <c r="FC161" t="s">
        <v>677</v>
      </c>
      <c r="FD161">
        <v>1761010278.5</v>
      </c>
      <c r="FE161">
        <v>1761010283.5</v>
      </c>
      <c r="FF161">
        <v>5</v>
      </c>
      <c r="FG161">
        <v>-0.135</v>
      </c>
      <c r="FH161">
        <v>-0.002</v>
      </c>
      <c r="FI161">
        <v>-0.323</v>
      </c>
      <c r="FJ161">
        <v>0.203</v>
      </c>
      <c r="FK161">
        <v>419</v>
      </c>
      <c r="FL161">
        <v>24</v>
      </c>
      <c r="FM161">
        <v>0.75</v>
      </c>
      <c r="FN161">
        <v>0.12</v>
      </c>
      <c r="FO161">
        <v>0.638814475</v>
      </c>
      <c r="FP161">
        <v>-0.1213084615384624</v>
      </c>
      <c r="FQ161">
        <v>0.04782506690480815</v>
      </c>
      <c r="FR161">
        <v>1</v>
      </c>
      <c r="FS161">
        <v>761.2970588235294</v>
      </c>
      <c r="FT161">
        <v>-25.21466756242764</v>
      </c>
      <c r="FU161">
        <v>8.077145873829933</v>
      </c>
      <c r="FV161">
        <v>0</v>
      </c>
      <c r="FW161">
        <v>-0.2453021285</v>
      </c>
      <c r="FX161">
        <v>1.520001578161351</v>
      </c>
      <c r="FY161">
        <v>0.1538962387575849</v>
      </c>
      <c r="FZ161">
        <v>0</v>
      </c>
      <c r="GA161">
        <v>1</v>
      </c>
      <c r="GB161">
        <v>3</v>
      </c>
      <c r="GC161" t="s">
        <v>459</v>
      </c>
      <c r="GD161">
        <v>3.10992</v>
      </c>
      <c r="GE161">
        <v>2.72667</v>
      </c>
      <c r="GF161">
        <v>0.08838169999999999</v>
      </c>
      <c r="GG161">
        <v>0.0882638</v>
      </c>
      <c r="GH161">
        <v>0.1098</v>
      </c>
      <c r="GI161">
        <v>0.110654</v>
      </c>
      <c r="GJ161">
        <v>23924.6</v>
      </c>
      <c r="GK161">
        <v>21723</v>
      </c>
      <c r="GL161">
        <v>26802.5</v>
      </c>
      <c r="GM161">
        <v>24033.5</v>
      </c>
      <c r="GN161">
        <v>38122.3</v>
      </c>
      <c r="GO161">
        <v>31541.3</v>
      </c>
      <c r="GP161">
        <v>46780.9</v>
      </c>
      <c r="GQ161">
        <v>38008.2</v>
      </c>
      <c r="GR161">
        <v>1.89032</v>
      </c>
      <c r="GS161">
        <v>1.86502</v>
      </c>
      <c r="GT161">
        <v>0.119701</v>
      </c>
      <c r="GU161">
        <v>0</v>
      </c>
      <c r="GV161">
        <v>28.2224</v>
      </c>
      <c r="GW161">
        <v>999.9</v>
      </c>
      <c r="GX161">
        <v>59</v>
      </c>
      <c r="GY161">
        <v>30.3</v>
      </c>
      <c r="GZ161">
        <v>28.2598</v>
      </c>
      <c r="HA161">
        <v>61.44</v>
      </c>
      <c r="HB161">
        <v>21.4303</v>
      </c>
      <c r="HC161">
        <v>1</v>
      </c>
      <c r="HD161">
        <v>0.0448984</v>
      </c>
      <c r="HE161">
        <v>-1.30072</v>
      </c>
      <c r="HF161">
        <v>20.3312</v>
      </c>
      <c r="HG161">
        <v>5.22253</v>
      </c>
      <c r="HH161">
        <v>11.9797</v>
      </c>
      <c r="HI161">
        <v>4.96555</v>
      </c>
      <c r="HJ161">
        <v>3.276</v>
      </c>
      <c r="HK161">
        <v>9999</v>
      </c>
      <c r="HL161">
        <v>9999</v>
      </c>
      <c r="HM161">
        <v>9999</v>
      </c>
      <c r="HN161">
        <v>999.9</v>
      </c>
      <c r="HO161">
        <v>1.8637</v>
      </c>
      <c r="HP161">
        <v>1.85975</v>
      </c>
      <c r="HQ161">
        <v>1.85806</v>
      </c>
      <c r="HR161">
        <v>1.85944</v>
      </c>
      <c r="HS161">
        <v>1.85959</v>
      </c>
      <c r="HT161">
        <v>1.85806</v>
      </c>
      <c r="HU161">
        <v>1.85715</v>
      </c>
      <c r="HV161">
        <v>1.85211</v>
      </c>
      <c r="HW161">
        <v>0</v>
      </c>
      <c r="HX161">
        <v>0</v>
      </c>
      <c r="HY161">
        <v>0</v>
      </c>
      <c r="HZ161">
        <v>0</v>
      </c>
      <c r="IA161" t="s">
        <v>424</v>
      </c>
      <c r="IB161" t="s">
        <v>425</v>
      </c>
      <c r="IC161" t="s">
        <v>426</v>
      </c>
      <c r="ID161" t="s">
        <v>426</v>
      </c>
      <c r="IE161" t="s">
        <v>426</v>
      </c>
      <c r="IF161" t="s">
        <v>426</v>
      </c>
      <c r="IG161">
        <v>0</v>
      </c>
      <c r="IH161">
        <v>100</v>
      </c>
      <c r="II161">
        <v>100</v>
      </c>
      <c r="IJ161">
        <v>-0.32</v>
      </c>
      <c r="IK161">
        <v>0.207</v>
      </c>
      <c r="IL161">
        <v>-1.108384760006345</v>
      </c>
      <c r="IM161">
        <v>0.001328113201692861</v>
      </c>
      <c r="IN161">
        <v>1.538283238170363E-06</v>
      </c>
      <c r="IO161">
        <v>-5.795655626708063E-10</v>
      </c>
      <c r="IP161">
        <v>-0.06095124045971822</v>
      </c>
      <c r="IQ161">
        <v>-0.004593102289677449</v>
      </c>
      <c r="IR161">
        <v>0.0008253994458280543</v>
      </c>
      <c r="IS161">
        <v>-7.403632370499484E-06</v>
      </c>
      <c r="IT161">
        <v>2</v>
      </c>
      <c r="IU161">
        <v>1985</v>
      </c>
      <c r="IV161">
        <v>1</v>
      </c>
      <c r="IW161">
        <v>27</v>
      </c>
      <c r="IX161">
        <v>2.7</v>
      </c>
      <c r="IY161">
        <v>2.6</v>
      </c>
      <c r="IZ161">
        <v>1.13281</v>
      </c>
      <c r="JA161">
        <v>2.6001</v>
      </c>
      <c r="JB161">
        <v>1.49658</v>
      </c>
      <c r="JC161">
        <v>2.34619</v>
      </c>
      <c r="JD161">
        <v>1.54907</v>
      </c>
      <c r="JE161">
        <v>2.35107</v>
      </c>
      <c r="JF161">
        <v>33.0206</v>
      </c>
      <c r="JG161">
        <v>15.7256</v>
      </c>
      <c r="JH161">
        <v>18</v>
      </c>
      <c r="JI161">
        <v>483.254</v>
      </c>
      <c r="JJ161">
        <v>496.377</v>
      </c>
      <c r="JK161">
        <v>31.6155</v>
      </c>
      <c r="JL161">
        <v>27.8539</v>
      </c>
      <c r="JM161">
        <v>29.9998</v>
      </c>
      <c r="JN161">
        <v>28.1514</v>
      </c>
      <c r="JO161">
        <v>28.1566</v>
      </c>
      <c r="JP161">
        <v>22.7669</v>
      </c>
      <c r="JQ161">
        <v>19.5968</v>
      </c>
      <c r="JR161">
        <v>66.03660000000001</v>
      </c>
      <c r="JS161">
        <v>31.5998</v>
      </c>
      <c r="JT161">
        <v>420</v>
      </c>
      <c r="JU161">
        <v>24.299</v>
      </c>
      <c r="JV161">
        <v>102.3</v>
      </c>
      <c r="JW161">
        <v>91.6759</v>
      </c>
    </row>
    <row r="162" spans="1:283">
      <c r="A162">
        <v>144</v>
      </c>
      <c r="B162">
        <v>1761010441.5</v>
      </c>
      <c r="C162">
        <v>775.5</v>
      </c>
      <c r="D162" t="s">
        <v>722</v>
      </c>
      <c r="E162" t="s">
        <v>723</v>
      </c>
      <c r="F162">
        <v>5</v>
      </c>
      <c r="G162" t="s">
        <v>676</v>
      </c>
      <c r="H162">
        <v>1761010433.5</v>
      </c>
      <c r="I162">
        <f>(J162)/1000</f>
        <v>0</v>
      </c>
      <c r="J162">
        <f>1000*DJ162*AH162*(DF162-DG162)/(100*CY162*(1000-AH162*DF162))</f>
        <v>0</v>
      </c>
      <c r="K162">
        <f>DJ162*AH162*(DE162-DD162*(1000-AH162*DG162)/(1000-AH162*DF162))/(100*CY162)</f>
        <v>0</v>
      </c>
      <c r="L162">
        <f>DD162 - IF(AH162&gt;1, K162*CY162*100.0/(AJ162), 0)</f>
        <v>0</v>
      </c>
      <c r="M162">
        <f>((S162-I162/2)*L162-K162)/(S162+I162/2)</f>
        <v>0</v>
      </c>
      <c r="N162">
        <f>M162*(DK162+DL162)/1000.0</f>
        <v>0</v>
      </c>
      <c r="O162">
        <f>(DD162 - IF(AH162&gt;1, K162*CY162*100.0/(AJ162), 0))*(DK162+DL162)/1000.0</f>
        <v>0</v>
      </c>
      <c r="P162">
        <f>2.0/((1/R162-1/Q162)+SIGN(R162)*SQRT((1/R162-1/Q162)*(1/R162-1/Q162) + 4*CZ162/((CZ162+1)*(CZ162+1))*(2*1/R162*1/Q162-1/Q162*1/Q162)))</f>
        <v>0</v>
      </c>
      <c r="Q162">
        <f>IF(LEFT(DA162,1)&lt;&gt;"0",IF(LEFT(DA162,1)="1",3.0,DB162),$D$5+$E$5*(DR162*DK162/($K$5*1000))+$F$5*(DR162*DK162/($K$5*1000))*MAX(MIN(CY162,$J$5),$I$5)*MAX(MIN(CY162,$J$5),$I$5)+$G$5*MAX(MIN(CY162,$J$5),$I$5)*(DR162*DK162/($K$5*1000))+$H$5*(DR162*DK162/($K$5*1000))*(DR162*DK162/($K$5*1000)))</f>
        <v>0</v>
      </c>
      <c r="R162">
        <f>I162*(1000-(1000*0.61365*exp(17.502*V162/(240.97+V162))/(DK162+DL162)+DF162)/2)/(1000*0.61365*exp(17.502*V162/(240.97+V162))/(DK162+DL162)-DF162)</f>
        <v>0</v>
      </c>
      <c r="S162">
        <f>1/((CZ162+1)/(P162/1.6)+1/(Q162/1.37)) + CZ162/((CZ162+1)/(P162/1.6) + CZ162/(Q162/1.37))</f>
        <v>0</v>
      </c>
      <c r="T162">
        <f>(CU162*CX162)</f>
        <v>0</v>
      </c>
      <c r="U162">
        <f>(DM162+(T162+2*0.95*5.67E-8*(((DM162+$B$9)+273)^4-(DM162+273)^4)-44100*I162)/(1.84*29.3*Q162+8*0.95*5.67E-8*(DM162+273)^3))</f>
        <v>0</v>
      </c>
      <c r="V162">
        <f>($C$9*DN162+$D$9*DO162+$E$9*U162)</f>
        <v>0</v>
      </c>
      <c r="W162">
        <f>0.61365*exp(17.502*V162/(240.97+V162))</f>
        <v>0</v>
      </c>
      <c r="X162">
        <f>(Y162/Z162*100)</f>
        <v>0</v>
      </c>
      <c r="Y162">
        <f>DF162*(DK162+DL162)/1000</f>
        <v>0</v>
      </c>
      <c r="Z162">
        <f>0.61365*exp(17.502*DM162/(240.97+DM162))</f>
        <v>0</v>
      </c>
      <c r="AA162">
        <f>(W162-DF162*(DK162+DL162)/1000)</f>
        <v>0</v>
      </c>
      <c r="AB162">
        <f>(-I162*44100)</f>
        <v>0</v>
      </c>
      <c r="AC162">
        <f>2*29.3*Q162*0.92*(DM162-V162)</f>
        <v>0</v>
      </c>
      <c r="AD162">
        <f>2*0.95*5.67E-8*(((DM162+$B$9)+273)^4-(V162+273)^4)</f>
        <v>0</v>
      </c>
      <c r="AE162">
        <f>T162+AD162+AB162+AC162</f>
        <v>0</v>
      </c>
      <c r="AF162">
        <v>0</v>
      </c>
      <c r="AG162">
        <v>0</v>
      </c>
      <c r="AH162">
        <f>IF(AF162*$H$15&gt;=AJ162,1.0,(AJ162/(AJ162-AF162*$H$15)))</f>
        <v>0</v>
      </c>
      <c r="AI162">
        <f>(AH162-1)*100</f>
        <v>0</v>
      </c>
      <c r="AJ162">
        <f>MAX(0,($B$15+$C$15*DR162)/(1+$D$15*DR162)*DK162/(DM162+273)*$E$15)</f>
        <v>0</v>
      </c>
      <c r="AK162" t="s">
        <v>420</v>
      </c>
      <c r="AL162" t="s">
        <v>420</v>
      </c>
      <c r="AM162">
        <v>0</v>
      </c>
      <c r="AN162">
        <v>0</v>
      </c>
      <c r="AO162">
        <f>1-AM162/AN162</f>
        <v>0</v>
      </c>
      <c r="AP162">
        <v>0</v>
      </c>
      <c r="AQ162" t="s">
        <v>420</v>
      </c>
      <c r="AR162" t="s">
        <v>420</v>
      </c>
      <c r="AS162">
        <v>0</v>
      </c>
      <c r="AT162">
        <v>0</v>
      </c>
      <c r="AU162">
        <f>1-AS162/AT162</f>
        <v>0</v>
      </c>
      <c r="AV162">
        <v>0.5</v>
      </c>
      <c r="AW162">
        <f>CV162</f>
        <v>0</v>
      </c>
      <c r="AX162">
        <f>K162</f>
        <v>0</v>
      </c>
      <c r="AY162">
        <f>AU162*AV162*AW162</f>
        <v>0</v>
      </c>
      <c r="AZ162">
        <f>(AX162-AP162)/AW162</f>
        <v>0</v>
      </c>
      <c r="BA162">
        <f>(AN162-AT162)/AT162</f>
        <v>0</v>
      </c>
      <c r="BB162">
        <f>AM162/(AO162+AM162/AT162)</f>
        <v>0</v>
      </c>
      <c r="BC162" t="s">
        <v>420</v>
      </c>
      <c r="BD162">
        <v>0</v>
      </c>
      <c r="BE162">
        <f>IF(BD162&lt;&gt;0, BD162, BB162)</f>
        <v>0</v>
      </c>
      <c r="BF162">
        <f>1-BE162/AT162</f>
        <v>0</v>
      </c>
      <c r="BG162">
        <f>(AT162-AS162)/(AT162-BE162)</f>
        <v>0</v>
      </c>
      <c r="BH162">
        <f>(AN162-AT162)/(AN162-BE162)</f>
        <v>0</v>
      </c>
      <c r="BI162">
        <f>(AT162-AS162)/(AT162-AM162)</f>
        <v>0</v>
      </c>
      <c r="BJ162">
        <f>(AN162-AT162)/(AN162-AM162)</f>
        <v>0</v>
      </c>
      <c r="BK162">
        <f>(BG162*BE162/AS162)</f>
        <v>0</v>
      </c>
      <c r="BL162">
        <f>(1-BK162)</f>
        <v>0</v>
      </c>
      <c r="CU162">
        <f>$B$13*DS162+$C$13*DT162+$F$13*EE162*(1-EH162)</f>
        <v>0</v>
      </c>
      <c r="CV162">
        <f>CU162*CW162</f>
        <v>0</v>
      </c>
      <c r="CW162">
        <f>($B$13*$D$11+$C$13*$D$11+$F$13*((ER162+EJ162)/MAX(ER162+EJ162+ES162, 0.1)*$I$11+ES162/MAX(ER162+EJ162+ES162, 0.1)*$J$11))/($B$13+$C$13+$F$13)</f>
        <v>0</v>
      </c>
      <c r="CX162">
        <f>($B$13*$K$11+$C$13*$K$11+$F$13*((ER162+EJ162)/MAX(ER162+EJ162+ES162, 0.1)*$P$11+ES162/MAX(ER162+EJ162+ES162, 0.1)*$Q$11))/($B$13+$C$13+$F$13)</f>
        <v>0</v>
      </c>
      <c r="CY162">
        <v>5.18</v>
      </c>
      <c r="CZ162">
        <v>0.5</v>
      </c>
      <c r="DA162" t="s">
        <v>421</v>
      </c>
      <c r="DB162">
        <v>2</v>
      </c>
      <c r="DC162">
        <v>1761010433.5</v>
      </c>
      <c r="DD162">
        <v>420.62175</v>
      </c>
      <c r="DE162">
        <v>419.9835</v>
      </c>
      <c r="DF162">
        <v>24.38967083333333</v>
      </c>
      <c r="DG162">
        <v>24.53019166666667</v>
      </c>
      <c r="DH162">
        <v>420.9418333333333</v>
      </c>
      <c r="DI162">
        <v>24.183675</v>
      </c>
      <c r="DJ162">
        <v>499.977625</v>
      </c>
      <c r="DK162">
        <v>90.49995416666667</v>
      </c>
      <c r="DL162">
        <v>0.03519564583333334</v>
      </c>
      <c r="DM162">
        <v>30.5996875</v>
      </c>
      <c r="DN162">
        <v>30.17515833333333</v>
      </c>
      <c r="DO162">
        <v>999.9</v>
      </c>
      <c r="DP162">
        <v>0</v>
      </c>
      <c r="DQ162">
        <v>0</v>
      </c>
      <c r="DR162">
        <v>10002.84166666667</v>
      </c>
      <c r="DS162">
        <v>0</v>
      </c>
      <c r="DT162">
        <v>0.242856</v>
      </c>
      <c r="DU162">
        <v>0.6382293333333333</v>
      </c>
      <c r="DV162">
        <v>431.1369583333333</v>
      </c>
      <c r="DW162">
        <v>430.5449583333333</v>
      </c>
      <c r="DX162">
        <v>-0.1405370225</v>
      </c>
      <c r="DY162">
        <v>419.9835</v>
      </c>
      <c r="DZ162">
        <v>24.53019166666667</v>
      </c>
      <c r="EA162">
        <v>2.2072625</v>
      </c>
      <c r="EB162">
        <v>2.219981666666667</v>
      </c>
      <c r="EC162">
        <v>19.01505833333333</v>
      </c>
      <c r="ED162">
        <v>19.1071125</v>
      </c>
      <c r="EE162">
        <v>0.00500078</v>
      </c>
      <c r="EF162">
        <v>0</v>
      </c>
      <c r="EG162">
        <v>0</v>
      </c>
      <c r="EH162">
        <v>0</v>
      </c>
      <c r="EI162">
        <v>758.6791666666664</v>
      </c>
      <c r="EJ162">
        <v>0.00500078</v>
      </c>
      <c r="EK162">
        <v>-13.76666666666667</v>
      </c>
      <c r="EL162">
        <v>-0.6666666666666666</v>
      </c>
      <c r="EM162">
        <v>35.76016666666666</v>
      </c>
      <c r="EN162">
        <v>39.68208333333333</v>
      </c>
      <c r="EO162">
        <v>38.135125</v>
      </c>
      <c r="EP162">
        <v>40.41904166666666</v>
      </c>
      <c r="EQ162">
        <v>38.55958333333334</v>
      </c>
      <c r="ER162">
        <v>0</v>
      </c>
      <c r="ES162">
        <v>0</v>
      </c>
      <c r="ET162">
        <v>0</v>
      </c>
      <c r="EU162">
        <v>1761010440.1</v>
      </c>
      <c r="EV162">
        <v>0</v>
      </c>
      <c r="EW162">
        <v>758.8384615384616</v>
      </c>
      <c r="EX162">
        <v>-45.23760651277829</v>
      </c>
      <c r="EY162">
        <v>4.341880014374883</v>
      </c>
      <c r="EZ162">
        <v>-13.38461538461539</v>
      </c>
      <c r="FA162">
        <v>15</v>
      </c>
      <c r="FB162">
        <v>1761010283.5</v>
      </c>
      <c r="FC162" t="s">
        <v>677</v>
      </c>
      <c r="FD162">
        <v>1761010278.5</v>
      </c>
      <c r="FE162">
        <v>1761010283.5</v>
      </c>
      <c r="FF162">
        <v>5</v>
      </c>
      <c r="FG162">
        <v>-0.135</v>
      </c>
      <c r="FH162">
        <v>-0.002</v>
      </c>
      <c r="FI162">
        <v>-0.323</v>
      </c>
      <c r="FJ162">
        <v>0.203</v>
      </c>
      <c r="FK162">
        <v>419</v>
      </c>
      <c r="FL162">
        <v>24</v>
      </c>
      <c r="FM162">
        <v>0.75</v>
      </c>
      <c r="FN162">
        <v>0.12</v>
      </c>
      <c r="FO162">
        <v>0.6439536097560975</v>
      </c>
      <c r="FP162">
        <v>-0.04475747038327481</v>
      </c>
      <c r="FQ162">
        <v>0.05001995140179521</v>
      </c>
      <c r="FR162">
        <v>1</v>
      </c>
      <c r="FS162">
        <v>760.2882352941176</v>
      </c>
      <c r="FT162">
        <v>-30.05042000748369</v>
      </c>
      <c r="FU162">
        <v>8.025025735926564</v>
      </c>
      <c r="FV162">
        <v>0</v>
      </c>
      <c r="FW162">
        <v>-0.2157478009756097</v>
      </c>
      <c r="FX162">
        <v>1.684899557770034</v>
      </c>
      <c r="FY162">
        <v>0.1705222856917742</v>
      </c>
      <c r="FZ162">
        <v>0</v>
      </c>
      <c r="GA162">
        <v>1</v>
      </c>
      <c r="GB162">
        <v>3</v>
      </c>
      <c r="GC162" t="s">
        <v>459</v>
      </c>
      <c r="GD162">
        <v>3.10978</v>
      </c>
      <c r="GE162">
        <v>2.72664</v>
      </c>
      <c r="GF162">
        <v>0.0883915</v>
      </c>
      <c r="GG162">
        <v>0.0882646</v>
      </c>
      <c r="GH162">
        <v>0.109725</v>
      </c>
      <c r="GI162">
        <v>0.110506</v>
      </c>
      <c r="GJ162">
        <v>23924.3</v>
      </c>
      <c r="GK162">
        <v>21722.9</v>
      </c>
      <c r="GL162">
        <v>26802.5</v>
      </c>
      <c r="GM162">
        <v>24033.4</v>
      </c>
      <c r="GN162">
        <v>38125.5</v>
      </c>
      <c r="GO162">
        <v>31546.3</v>
      </c>
      <c r="GP162">
        <v>46780.9</v>
      </c>
      <c r="GQ162">
        <v>38007.7</v>
      </c>
      <c r="GR162">
        <v>1.88993</v>
      </c>
      <c r="GS162">
        <v>1.8654</v>
      </c>
      <c r="GT162">
        <v>0.119217</v>
      </c>
      <c r="GU162">
        <v>0</v>
      </c>
      <c r="GV162">
        <v>28.226</v>
      </c>
      <c r="GW162">
        <v>999.9</v>
      </c>
      <c r="GX162">
        <v>59</v>
      </c>
      <c r="GY162">
        <v>30.3</v>
      </c>
      <c r="GZ162">
        <v>28.2583</v>
      </c>
      <c r="HA162">
        <v>61.36</v>
      </c>
      <c r="HB162">
        <v>21.27</v>
      </c>
      <c r="HC162">
        <v>1</v>
      </c>
      <c r="HD162">
        <v>0.0446037</v>
      </c>
      <c r="HE162">
        <v>-1.26962</v>
      </c>
      <c r="HF162">
        <v>20.3307</v>
      </c>
      <c r="HG162">
        <v>5.21909</v>
      </c>
      <c r="HH162">
        <v>11.9797</v>
      </c>
      <c r="HI162">
        <v>4.965</v>
      </c>
      <c r="HJ162">
        <v>3.27525</v>
      </c>
      <c r="HK162">
        <v>9999</v>
      </c>
      <c r="HL162">
        <v>9999</v>
      </c>
      <c r="HM162">
        <v>9999</v>
      </c>
      <c r="HN162">
        <v>999.9</v>
      </c>
      <c r="HO162">
        <v>1.8637</v>
      </c>
      <c r="HP162">
        <v>1.85974</v>
      </c>
      <c r="HQ162">
        <v>1.85806</v>
      </c>
      <c r="HR162">
        <v>1.85944</v>
      </c>
      <c r="HS162">
        <v>1.85959</v>
      </c>
      <c r="HT162">
        <v>1.85806</v>
      </c>
      <c r="HU162">
        <v>1.85715</v>
      </c>
      <c r="HV162">
        <v>1.85211</v>
      </c>
      <c r="HW162">
        <v>0</v>
      </c>
      <c r="HX162">
        <v>0</v>
      </c>
      <c r="HY162">
        <v>0</v>
      </c>
      <c r="HZ162">
        <v>0</v>
      </c>
      <c r="IA162" t="s">
        <v>424</v>
      </c>
      <c r="IB162" t="s">
        <v>425</v>
      </c>
      <c r="IC162" t="s">
        <v>426</v>
      </c>
      <c r="ID162" t="s">
        <v>426</v>
      </c>
      <c r="IE162" t="s">
        <v>426</v>
      </c>
      <c r="IF162" t="s">
        <v>426</v>
      </c>
      <c r="IG162">
        <v>0</v>
      </c>
      <c r="IH162">
        <v>100</v>
      </c>
      <c r="II162">
        <v>100</v>
      </c>
      <c r="IJ162">
        <v>-0.319</v>
      </c>
      <c r="IK162">
        <v>0.2065</v>
      </c>
      <c r="IL162">
        <v>-1.108384760006345</v>
      </c>
      <c r="IM162">
        <v>0.001328113201692861</v>
      </c>
      <c r="IN162">
        <v>1.538283238170363E-06</v>
      </c>
      <c r="IO162">
        <v>-5.795655626708063E-10</v>
      </c>
      <c r="IP162">
        <v>-0.06095124045971822</v>
      </c>
      <c r="IQ162">
        <v>-0.004593102289677449</v>
      </c>
      <c r="IR162">
        <v>0.0008253994458280543</v>
      </c>
      <c r="IS162">
        <v>-7.403632370499484E-06</v>
      </c>
      <c r="IT162">
        <v>2</v>
      </c>
      <c r="IU162">
        <v>1985</v>
      </c>
      <c r="IV162">
        <v>1</v>
      </c>
      <c r="IW162">
        <v>27</v>
      </c>
      <c r="IX162">
        <v>2.7</v>
      </c>
      <c r="IY162">
        <v>2.6</v>
      </c>
      <c r="IZ162">
        <v>1.13281</v>
      </c>
      <c r="JA162">
        <v>2.59521</v>
      </c>
      <c r="JB162">
        <v>1.49658</v>
      </c>
      <c r="JC162">
        <v>2.34619</v>
      </c>
      <c r="JD162">
        <v>1.54907</v>
      </c>
      <c r="JE162">
        <v>2.44019</v>
      </c>
      <c r="JF162">
        <v>33.0206</v>
      </c>
      <c r="JG162">
        <v>15.7344</v>
      </c>
      <c r="JH162">
        <v>18</v>
      </c>
      <c r="JI162">
        <v>483.005</v>
      </c>
      <c r="JJ162">
        <v>496.612</v>
      </c>
      <c r="JK162">
        <v>31.5541</v>
      </c>
      <c r="JL162">
        <v>27.8528</v>
      </c>
      <c r="JM162">
        <v>29.9998</v>
      </c>
      <c r="JN162">
        <v>28.1491</v>
      </c>
      <c r="JO162">
        <v>28.1552</v>
      </c>
      <c r="JP162">
        <v>22.7649</v>
      </c>
      <c r="JQ162">
        <v>19.5968</v>
      </c>
      <c r="JR162">
        <v>66.03660000000001</v>
      </c>
      <c r="JS162">
        <v>31.4231</v>
      </c>
      <c r="JT162">
        <v>420</v>
      </c>
      <c r="JU162">
        <v>24.3146</v>
      </c>
      <c r="JV162">
        <v>102.3</v>
      </c>
      <c r="JW162">
        <v>91.6751</v>
      </c>
    </row>
    <row r="163" spans="1:283">
      <c r="A163">
        <v>145</v>
      </c>
      <c r="B163">
        <v>1761010443.5</v>
      </c>
      <c r="C163">
        <v>777.5</v>
      </c>
      <c r="D163" t="s">
        <v>724</v>
      </c>
      <c r="E163" t="s">
        <v>725</v>
      </c>
      <c r="F163">
        <v>5</v>
      </c>
      <c r="G163" t="s">
        <v>676</v>
      </c>
      <c r="H163">
        <v>1761010435.5</v>
      </c>
      <c r="I163">
        <f>(J163)/1000</f>
        <v>0</v>
      </c>
      <c r="J163">
        <f>1000*DJ163*AH163*(DF163-DG163)/(100*CY163*(1000-AH163*DF163))</f>
        <v>0</v>
      </c>
      <c r="K163">
        <f>DJ163*AH163*(DE163-DD163*(1000-AH163*DG163)/(1000-AH163*DF163))/(100*CY163)</f>
        <v>0</v>
      </c>
      <c r="L163">
        <f>DD163 - IF(AH163&gt;1, K163*CY163*100.0/(AJ163), 0)</f>
        <v>0</v>
      </c>
      <c r="M163">
        <f>((S163-I163/2)*L163-K163)/(S163+I163/2)</f>
        <v>0</v>
      </c>
      <c r="N163">
        <f>M163*(DK163+DL163)/1000.0</f>
        <v>0</v>
      </c>
      <c r="O163">
        <f>(DD163 - IF(AH163&gt;1, K163*CY163*100.0/(AJ163), 0))*(DK163+DL163)/1000.0</f>
        <v>0</v>
      </c>
      <c r="P163">
        <f>2.0/((1/R163-1/Q163)+SIGN(R163)*SQRT((1/R163-1/Q163)*(1/R163-1/Q163) + 4*CZ163/((CZ163+1)*(CZ163+1))*(2*1/R163*1/Q163-1/Q163*1/Q163)))</f>
        <v>0</v>
      </c>
      <c r="Q163">
        <f>IF(LEFT(DA163,1)&lt;&gt;"0",IF(LEFT(DA163,1)="1",3.0,DB163),$D$5+$E$5*(DR163*DK163/($K$5*1000))+$F$5*(DR163*DK163/($K$5*1000))*MAX(MIN(CY163,$J$5),$I$5)*MAX(MIN(CY163,$J$5),$I$5)+$G$5*MAX(MIN(CY163,$J$5),$I$5)*(DR163*DK163/($K$5*1000))+$H$5*(DR163*DK163/($K$5*1000))*(DR163*DK163/($K$5*1000)))</f>
        <v>0</v>
      </c>
      <c r="R163">
        <f>I163*(1000-(1000*0.61365*exp(17.502*V163/(240.97+V163))/(DK163+DL163)+DF163)/2)/(1000*0.61365*exp(17.502*V163/(240.97+V163))/(DK163+DL163)-DF163)</f>
        <v>0</v>
      </c>
      <c r="S163">
        <f>1/((CZ163+1)/(P163/1.6)+1/(Q163/1.37)) + CZ163/((CZ163+1)/(P163/1.6) + CZ163/(Q163/1.37))</f>
        <v>0</v>
      </c>
      <c r="T163">
        <f>(CU163*CX163)</f>
        <v>0</v>
      </c>
      <c r="U163">
        <f>(DM163+(T163+2*0.95*5.67E-8*(((DM163+$B$9)+273)^4-(DM163+273)^4)-44100*I163)/(1.84*29.3*Q163+8*0.95*5.67E-8*(DM163+273)^3))</f>
        <v>0</v>
      </c>
      <c r="V163">
        <f>($C$9*DN163+$D$9*DO163+$E$9*U163)</f>
        <v>0</v>
      </c>
      <c r="W163">
        <f>0.61365*exp(17.502*V163/(240.97+V163))</f>
        <v>0</v>
      </c>
      <c r="X163">
        <f>(Y163/Z163*100)</f>
        <v>0</v>
      </c>
      <c r="Y163">
        <f>DF163*(DK163+DL163)/1000</f>
        <v>0</v>
      </c>
      <c r="Z163">
        <f>0.61365*exp(17.502*DM163/(240.97+DM163))</f>
        <v>0</v>
      </c>
      <c r="AA163">
        <f>(W163-DF163*(DK163+DL163)/1000)</f>
        <v>0</v>
      </c>
      <c r="AB163">
        <f>(-I163*44100)</f>
        <v>0</v>
      </c>
      <c r="AC163">
        <f>2*29.3*Q163*0.92*(DM163-V163)</f>
        <v>0</v>
      </c>
      <c r="AD163">
        <f>2*0.95*5.67E-8*(((DM163+$B$9)+273)^4-(V163+273)^4)</f>
        <v>0</v>
      </c>
      <c r="AE163">
        <f>T163+AD163+AB163+AC163</f>
        <v>0</v>
      </c>
      <c r="AF163">
        <v>0</v>
      </c>
      <c r="AG163">
        <v>0</v>
      </c>
      <c r="AH163">
        <f>IF(AF163*$H$15&gt;=AJ163,1.0,(AJ163/(AJ163-AF163*$H$15)))</f>
        <v>0</v>
      </c>
      <c r="AI163">
        <f>(AH163-1)*100</f>
        <v>0</v>
      </c>
      <c r="AJ163">
        <f>MAX(0,($B$15+$C$15*DR163)/(1+$D$15*DR163)*DK163/(DM163+273)*$E$15)</f>
        <v>0</v>
      </c>
      <c r="AK163" t="s">
        <v>420</v>
      </c>
      <c r="AL163" t="s">
        <v>420</v>
      </c>
      <c r="AM163">
        <v>0</v>
      </c>
      <c r="AN163">
        <v>0</v>
      </c>
      <c r="AO163">
        <f>1-AM163/AN163</f>
        <v>0</v>
      </c>
      <c r="AP163">
        <v>0</v>
      </c>
      <c r="AQ163" t="s">
        <v>420</v>
      </c>
      <c r="AR163" t="s">
        <v>420</v>
      </c>
      <c r="AS163">
        <v>0</v>
      </c>
      <c r="AT163">
        <v>0</v>
      </c>
      <c r="AU163">
        <f>1-AS163/AT163</f>
        <v>0</v>
      </c>
      <c r="AV163">
        <v>0.5</v>
      </c>
      <c r="AW163">
        <f>CV163</f>
        <v>0</v>
      </c>
      <c r="AX163">
        <f>K163</f>
        <v>0</v>
      </c>
      <c r="AY163">
        <f>AU163*AV163*AW163</f>
        <v>0</v>
      </c>
      <c r="AZ163">
        <f>(AX163-AP163)/AW163</f>
        <v>0</v>
      </c>
      <c r="BA163">
        <f>(AN163-AT163)/AT163</f>
        <v>0</v>
      </c>
      <c r="BB163">
        <f>AM163/(AO163+AM163/AT163)</f>
        <v>0</v>
      </c>
      <c r="BC163" t="s">
        <v>420</v>
      </c>
      <c r="BD163">
        <v>0</v>
      </c>
      <c r="BE163">
        <f>IF(BD163&lt;&gt;0, BD163, BB163)</f>
        <v>0</v>
      </c>
      <c r="BF163">
        <f>1-BE163/AT163</f>
        <v>0</v>
      </c>
      <c r="BG163">
        <f>(AT163-AS163)/(AT163-BE163)</f>
        <v>0</v>
      </c>
      <c r="BH163">
        <f>(AN163-AT163)/(AN163-BE163)</f>
        <v>0</v>
      </c>
      <c r="BI163">
        <f>(AT163-AS163)/(AT163-AM163)</f>
        <v>0</v>
      </c>
      <c r="BJ163">
        <f>(AN163-AT163)/(AN163-AM163)</f>
        <v>0</v>
      </c>
      <c r="BK163">
        <f>(BG163*BE163/AS163)</f>
        <v>0</v>
      </c>
      <c r="BL163">
        <f>(1-BK163)</f>
        <v>0</v>
      </c>
      <c r="CU163">
        <f>$B$13*DS163+$C$13*DT163+$F$13*EE163*(1-EH163)</f>
        <v>0</v>
      </c>
      <c r="CV163">
        <f>CU163*CW163</f>
        <v>0</v>
      </c>
      <c r="CW163">
        <f>($B$13*$D$11+$C$13*$D$11+$F$13*((ER163+EJ163)/MAX(ER163+EJ163+ES163, 0.1)*$I$11+ES163/MAX(ER163+EJ163+ES163, 0.1)*$J$11))/($B$13+$C$13+$F$13)</f>
        <v>0</v>
      </c>
      <c r="CX163">
        <f>($B$13*$K$11+$C$13*$K$11+$F$13*((ER163+EJ163)/MAX(ER163+EJ163+ES163, 0.1)*$P$11+ES163/MAX(ER163+EJ163+ES163, 0.1)*$Q$11))/($B$13+$C$13+$F$13)</f>
        <v>0</v>
      </c>
      <c r="CY163">
        <v>5.18</v>
      </c>
      <c r="CZ163">
        <v>0.5</v>
      </c>
      <c r="DA163" t="s">
        <v>421</v>
      </c>
      <c r="DB163">
        <v>2</v>
      </c>
      <c r="DC163">
        <v>1761010435.5</v>
      </c>
      <c r="DD163">
        <v>420.6547083333333</v>
      </c>
      <c r="DE163">
        <v>420.0094583333333</v>
      </c>
      <c r="DF163">
        <v>24.409125</v>
      </c>
      <c r="DG163">
        <v>24.49287083333333</v>
      </c>
      <c r="DH163">
        <v>420.9747083333334</v>
      </c>
      <c r="DI163">
        <v>24.20270416666667</v>
      </c>
      <c r="DJ163">
        <v>499.9939583333333</v>
      </c>
      <c r="DK163">
        <v>90.50034583333336</v>
      </c>
      <c r="DL163">
        <v>0.035168025</v>
      </c>
      <c r="DM163">
        <v>30.59999583333334</v>
      </c>
      <c r="DN163">
        <v>30.173725</v>
      </c>
      <c r="DO163">
        <v>999.9</v>
      </c>
      <c r="DP163">
        <v>0</v>
      </c>
      <c r="DQ163">
        <v>0</v>
      </c>
      <c r="DR163">
        <v>10003.90958333333</v>
      </c>
      <c r="DS163">
        <v>0</v>
      </c>
      <c r="DT163">
        <v>0.242856</v>
      </c>
      <c r="DU163">
        <v>0.6452470833333334</v>
      </c>
      <c r="DV163">
        <v>431.1794166666667</v>
      </c>
      <c r="DW163">
        <v>430.5550833333334</v>
      </c>
      <c r="DX163">
        <v>-0.08376261833333333</v>
      </c>
      <c r="DY163">
        <v>420.0094583333333</v>
      </c>
      <c r="DZ163">
        <v>24.49287083333333</v>
      </c>
      <c r="EA163">
        <v>2.2090325</v>
      </c>
      <c r="EB163">
        <v>2.216614166666667</v>
      </c>
      <c r="EC163">
        <v>19.02794583333333</v>
      </c>
      <c r="ED163">
        <v>19.082725</v>
      </c>
      <c r="EE163">
        <v>0.00500078</v>
      </c>
      <c r="EF163">
        <v>0</v>
      </c>
      <c r="EG163">
        <v>0</v>
      </c>
      <c r="EH163">
        <v>0</v>
      </c>
      <c r="EI163">
        <v>757.6958333333333</v>
      </c>
      <c r="EJ163">
        <v>0.00500078</v>
      </c>
      <c r="EK163">
        <v>-14</v>
      </c>
      <c r="EL163">
        <v>-0.7291666666666666</v>
      </c>
      <c r="EM163">
        <v>35.739375</v>
      </c>
      <c r="EN163">
        <v>39.61958333333333</v>
      </c>
      <c r="EO163">
        <v>38.07525</v>
      </c>
      <c r="EP163">
        <v>40.32004166666666</v>
      </c>
      <c r="EQ163">
        <v>38.51533333333333</v>
      </c>
      <c r="ER163">
        <v>0</v>
      </c>
      <c r="ES163">
        <v>0</v>
      </c>
      <c r="ET163">
        <v>0</v>
      </c>
      <c r="EU163">
        <v>1761010442.5</v>
      </c>
      <c r="EV163">
        <v>0</v>
      </c>
      <c r="EW163">
        <v>756.7076923076924</v>
      </c>
      <c r="EX163">
        <v>-43.63760681196285</v>
      </c>
      <c r="EY163">
        <v>15.18974334850001</v>
      </c>
      <c r="EZ163">
        <v>-12.68076923076923</v>
      </c>
      <c r="FA163">
        <v>15</v>
      </c>
      <c r="FB163">
        <v>1761010283.5</v>
      </c>
      <c r="FC163" t="s">
        <v>677</v>
      </c>
      <c r="FD163">
        <v>1761010278.5</v>
      </c>
      <c r="FE163">
        <v>1761010283.5</v>
      </c>
      <c r="FF163">
        <v>5</v>
      </c>
      <c r="FG163">
        <v>-0.135</v>
      </c>
      <c r="FH163">
        <v>-0.002</v>
      </c>
      <c r="FI163">
        <v>-0.323</v>
      </c>
      <c r="FJ163">
        <v>0.203</v>
      </c>
      <c r="FK163">
        <v>419</v>
      </c>
      <c r="FL163">
        <v>24</v>
      </c>
      <c r="FM163">
        <v>0.75</v>
      </c>
      <c r="FN163">
        <v>0.12</v>
      </c>
      <c r="FO163">
        <v>0.6568679749999999</v>
      </c>
      <c r="FP163">
        <v>0.1160397861163216</v>
      </c>
      <c r="FQ163">
        <v>0.05886209956520728</v>
      </c>
      <c r="FR163">
        <v>1</v>
      </c>
      <c r="FS163">
        <v>758.6882352941177</v>
      </c>
      <c r="FT163">
        <v>-38.52711978207685</v>
      </c>
      <c r="FU163">
        <v>8.600710117942125</v>
      </c>
      <c r="FV163">
        <v>0</v>
      </c>
      <c r="FW163">
        <v>-0.149387306</v>
      </c>
      <c r="FX163">
        <v>1.841461055909945</v>
      </c>
      <c r="FY163">
        <v>0.1787192283405389</v>
      </c>
      <c r="FZ163">
        <v>0</v>
      </c>
      <c r="GA163">
        <v>1</v>
      </c>
      <c r="GB163">
        <v>3</v>
      </c>
      <c r="GC163" t="s">
        <v>459</v>
      </c>
      <c r="GD163">
        <v>3.10976</v>
      </c>
      <c r="GE163">
        <v>2.72692</v>
      </c>
      <c r="GF163">
        <v>0.088395</v>
      </c>
      <c r="GG163">
        <v>0.08827160000000001</v>
      </c>
      <c r="GH163">
        <v>0.109637</v>
      </c>
      <c r="GI163">
        <v>0.110427</v>
      </c>
      <c r="GJ163">
        <v>23924.2</v>
      </c>
      <c r="GK163">
        <v>21722.5</v>
      </c>
      <c r="GL163">
        <v>26802.5</v>
      </c>
      <c r="GM163">
        <v>24033.2</v>
      </c>
      <c r="GN163">
        <v>38129.3</v>
      </c>
      <c r="GO163">
        <v>31548.8</v>
      </c>
      <c r="GP163">
        <v>46780.8</v>
      </c>
      <c r="GQ163">
        <v>38007.4</v>
      </c>
      <c r="GR163">
        <v>1.88978</v>
      </c>
      <c r="GS163">
        <v>1.86548</v>
      </c>
      <c r="GT163">
        <v>0.118151</v>
      </c>
      <c r="GU163">
        <v>0</v>
      </c>
      <c r="GV163">
        <v>28.2306</v>
      </c>
      <c r="GW163">
        <v>999.9</v>
      </c>
      <c r="GX163">
        <v>59</v>
      </c>
      <c r="GY163">
        <v>30.3</v>
      </c>
      <c r="GZ163">
        <v>28.2593</v>
      </c>
      <c r="HA163">
        <v>61.25</v>
      </c>
      <c r="HB163">
        <v>21.258</v>
      </c>
      <c r="HC163">
        <v>1</v>
      </c>
      <c r="HD163">
        <v>0.0444766</v>
      </c>
      <c r="HE163">
        <v>-1.11258</v>
      </c>
      <c r="HF163">
        <v>20.3319</v>
      </c>
      <c r="HG163">
        <v>5.21894</v>
      </c>
      <c r="HH163">
        <v>11.9797</v>
      </c>
      <c r="HI163">
        <v>4.965</v>
      </c>
      <c r="HJ163">
        <v>3.27523</v>
      </c>
      <c r="HK163">
        <v>9999</v>
      </c>
      <c r="HL163">
        <v>9999</v>
      </c>
      <c r="HM163">
        <v>9999</v>
      </c>
      <c r="HN163">
        <v>999.9</v>
      </c>
      <c r="HO163">
        <v>1.86371</v>
      </c>
      <c r="HP163">
        <v>1.85976</v>
      </c>
      <c r="HQ163">
        <v>1.85806</v>
      </c>
      <c r="HR163">
        <v>1.85944</v>
      </c>
      <c r="HS163">
        <v>1.85959</v>
      </c>
      <c r="HT163">
        <v>1.85806</v>
      </c>
      <c r="HU163">
        <v>1.85715</v>
      </c>
      <c r="HV163">
        <v>1.85211</v>
      </c>
      <c r="HW163">
        <v>0</v>
      </c>
      <c r="HX163">
        <v>0</v>
      </c>
      <c r="HY163">
        <v>0</v>
      </c>
      <c r="HZ163">
        <v>0</v>
      </c>
      <c r="IA163" t="s">
        <v>424</v>
      </c>
      <c r="IB163" t="s">
        <v>425</v>
      </c>
      <c r="IC163" t="s">
        <v>426</v>
      </c>
      <c r="ID163" t="s">
        <v>426</v>
      </c>
      <c r="IE163" t="s">
        <v>426</v>
      </c>
      <c r="IF163" t="s">
        <v>426</v>
      </c>
      <c r="IG163">
        <v>0</v>
      </c>
      <c r="IH163">
        <v>100</v>
      </c>
      <c r="II163">
        <v>100</v>
      </c>
      <c r="IJ163">
        <v>-0.32</v>
      </c>
      <c r="IK163">
        <v>0.2059</v>
      </c>
      <c r="IL163">
        <v>-1.108384760006345</v>
      </c>
      <c r="IM163">
        <v>0.001328113201692861</v>
      </c>
      <c r="IN163">
        <v>1.538283238170363E-06</v>
      </c>
      <c r="IO163">
        <v>-5.795655626708063E-10</v>
      </c>
      <c r="IP163">
        <v>-0.06095124045971822</v>
      </c>
      <c r="IQ163">
        <v>-0.004593102289677449</v>
      </c>
      <c r="IR163">
        <v>0.0008253994458280543</v>
      </c>
      <c r="IS163">
        <v>-7.403632370499484E-06</v>
      </c>
      <c r="IT163">
        <v>2</v>
      </c>
      <c r="IU163">
        <v>1985</v>
      </c>
      <c r="IV163">
        <v>1</v>
      </c>
      <c r="IW163">
        <v>27</v>
      </c>
      <c r="IX163">
        <v>2.8</v>
      </c>
      <c r="IY163">
        <v>2.7</v>
      </c>
      <c r="IZ163">
        <v>1.13159</v>
      </c>
      <c r="JA163">
        <v>2.59277</v>
      </c>
      <c r="JB163">
        <v>1.49658</v>
      </c>
      <c r="JC163">
        <v>2.34619</v>
      </c>
      <c r="JD163">
        <v>1.54907</v>
      </c>
      <c r="JE163">
        <v>2.44995</v>
      </c>
      <c r="JF163">
        <v>33.0206</v>
      </c>
      <c r="JG163">
        <v>15.7431</v>
      </c>
      <c r="JH163">
        <v>18</v>
      </c>
      <c r="JI163">
        <v>482.905</v>
      </c>
      <c r="JJ163">
        <v>496.646</v>
      </c>
      <c r="JK163">
        <v>31.488</v>
      </c>
      <c r="JL163">
        <v>27.8517</v>
      </c>
      <c r="JM163">
        <v>29.9999</v>
      </c>
      <c r="JN163">
        <v>28.1473</v>
      </c>
      <c r="JO163">
        <v>28.1534</v>
      </c>
      <c r="JP163">
        <v>22.7649</v>
      </c>
      <c r="JQ163">
        <v>19.5968</v>
      </c>
      <c r="JR163">
        <v>66.03660000000001</v>
      </c>
      <c r="JS163">
        <v>31.4231</v>
      </c>
      <c r="JT163">
        <v>420</v>
      </c>
      <c r="JU163">
        <v>24.3146</v>
      </c>
      <c r="JV163">
        <v>102.3</v>
      </c>
      <c r="JW163">
        <v>91.6743</v>
      </c>
    </row>
    <row r="164" spans="1:283">
      <c r="A164">
        <v>146</v>
      </c>
      <c r="B164">
        <v>1761010445.5</v>
      </c>
      <c r="C164">
        <v>779.5</v>
      </c>
      <c r="D164" t="s">
        <v>726</v>
      </c>
      <c r="E164" t="s">
        <v>727</v>
      </c>
      <c r="F164">
        <v>5</v>
      </c>
      <c r="G164" t="s">
        <v>676</v>
      </c>
      <c r="H164">
        <v>1761010437.5</v>
      </c>
      <c r="I164">
        <f>(J164)/1000</f>
        <v>0</v>
      </c>
      <c r="J164">
        <f>1000*DJ164*AH164*(DF164-DG164)/(100*CY164*(1000-AH164*DF164))</f>
        <v>0</v>
      </c>
      <c r="K164">
        <f>DJ164*AH164*(DE164-DD164*(1000-AH164*DG164)/(1000-AH164*DF164))/(100*CY164)</f>
        <v>0</v>
      </c>
      <c r="L164">
        <f>DD164 - IF(AH164&gt;1, K164*CY164*100.0/(AJ164), 0)</f>
        <v>0</v>
      </c>
      <c r="M164">
        <f>((S164-I164/2)*L164-K164)/(S164+I164/2)</f>
        <v>0</v>
      </c>
      <c r="N164">
        <f>M164*(DK164+DL164)/1000.0</f>
        <v>0</v>
      </c>
      <c r="O164">
        <f>(DD164 - IF(AH164&gt;1, K164*CY164*100.0/(AJ164), 0))*(DK164+DL164)/1000.0</f>
        <v>0</v>
      </c>
      <c r="P164">
        <f>2.0/((1/R164-1/Q164)+SIGN(R164)*SQRT((1/R164-1/Q164)*(1/R164-1/Q164) + 4*CZ164/((CZ164+1)*(CZ164+1))*(2*1/R164*1/Q164-1/Q164*1/Q164)))</f>
        <v>0</v>
      </c>
      <c r="Q164">
        <f>IF(LEFT(DA164,1)&lt;&gt;"0",IF(LEFT(DA164,1)="1",3.0,DB164),$D$5+$E$5*(DR164*DK164/($K$5*1000))+$F$5*(DR164*DK164/($K$5*1000))*MAX(MIN(CY164,$J$5),$I$5)*MAX(MIN(CY164,$J$5),$I$5)+$G$5*MAX(MIN(CY164,$J$5),$I$5)*(DR164*DK164/($K$5*1000))+$H$5*(DR164*DK164/($K$5*1000))*(DR164*DK164/($K$5*1000)))</f>
        <v>0</v>
      </c>
      <c r="R164">
        <f>I164*(1000-(1000*0.61365*exp(17.502*V164/(240.97+V164))/(DK164+DL164)+DF164)/2)/(1000*0.61365*exp(17.502*V164/(240.97+V164))/(DK164+DL164)-DF164)</f>
        <v>0</v>
      </c>
      <c r="S164">
        <f>1/((CZ164+1)/(P164/1.6)+1/(Q164/1.37)) + CZ164/((CZ164+1)/(P164/1.6) + CZ164/(Q164/1.37))</f>
        <v>0</v>
      </c>
      <c r="T164">
        <f>(CU164*CX164)</f>
        <v>0</v>
      </c>
      <c r="U164">
        <f>(DM164+(T164+2*0.95*5.67E-8*(((DM164+$B$9)+273)^4-(DM164+273)^4)-44100*I164)/(1.84*29.3*Q164+8*0.95*5.67E-8*(DM164+273)^3))</f>
        <v>0</v>
      </c>
      <c r="V164">
        <f>($C$9*DN164+$D$9*DO164+$E$9*U164)</f>
        <v>0</v>
      </c>
      <c r="W164">
        <f>0.61365*exp(17.502*V164/(240.97+V164))</f>
        <v>0</v>
      </c>
      <c r="X164">
        <f>(Y164/Z164*100)</f>
        <v>0</v>
      </c>
      <c r="Y164">
        <f>DF164*(DK164+DL164)/1000</f>
        <v>0</v>
      </c>
      <c r="Z164">
        <f>0.61365*exp(17.502*DM164/(240.97+DM164))</f>
        <v>0</v>
      </c>
      <c r="AA164">
        <f>(W164-DF164*(DK164+DL164)/1000)</f>
        <v>0</v>
      </c>
      <c r="AB164">
        <f>(-I164*44100)</f>
        <v>0</v>
      </c>
      <c r="AC164">
        <f>2*29.3*Q164*0.92*(DM164-V164)</f>
        <v>0</v>
      </c>
      <c r="AD164">
        <f>2*0.95*5.67E-8*(((DM164+$B$9)+273)^4-(V164+273)^4)</f>
        <v>0</v>
      </c>
      <c r="AE164">
        <f>T164+AD164+AB164+AC164</f>
        <v>0</v>
      </c>
      <c r="AF164">
        <v>0</v>
      </c>
      <c r="AG164">
        <v>0</v>
      </c>
      <c r="AH164">
        <f>IF(AF164*$H$15&gt;=AJ164,1.0,(AJ164/(AJ164-AF164*$H$15)))</f>
        <v>0</v>
      </c>
      <c r="AI164">
        <f>(AH164-1)*100</f>
        <v>0</v>
      </c>
      <c r="AJ164">
        <f>MAX(0,($B$15+$C$15*DR164)/(1+$D$15*DR164)*DK164/(DM164+273)*$E$15)</f>
        <v>0</v>
      </c>
      <c r="AK164" t="s">
        <v>420</v>
      </c>
      <c r="AL164" t="s">
        <v>420</v>
      </c>
      <c r="AM164">
        <v>0</v>
      </c>
      <c r="AN164">
        <v>0</v>
      </c>
      <c r="AO164">
        <f>1-AM164/AN164</f>
        <v>0</v>
      </c>
      <c r="AP164">
        <v>0</v>
      </c>
      <c r="AQ164" t="s">
        <v>420</v>
      </c>
      <c r="AR164" t="s">
        <v>420</v>
      </c>
      <c r="AS164">
        <v>0</v>
      </c>
      <c r="AT164">
        <v>0</v>
      </c>
      <c r="AU164">
        <f>1-AS164/AT164</f>
        <v>0</v>
      </c>
      <c r="AV164">
        <v>0.5</v>
      </c>
      <c r="AW164">
        <f>CV164</f>
        <v>0</v>
      </c>
      <c r="AX164">
        <f>K164</f>
        <v>0</v>
      </c>
      <c r="AY164">
        <f>AU164*AV164*AW164</f>
        <v>0</v>
      </c>
      <c r="AZ164">
        <f>(AX164-AP164)/AW164</f>
        <v>0</v>
      </c>
      <c r="BA164">
        <f>(AN164-AT164)/AT164</f>
        <v>0</v>
      </c>
      <c r="BB164">
        <f>AM164/(AO164+AM164/AT164)</f>
        <v>0</v>
      </c>
      <c r="BC164" t="s">
        <v>420</v>
      </c>
      <c r="BD164">
        <v>0</v>
      </c>
      <c r="BE164">
        <f>IF(BD164&lt;&gt;0, BD164, BB164)</f>
        <v>0</v>
      </c>
      <c r="BF164">
        <f>1-BE164/AT164</f>
        <v>0</v>
      </c>
      <c r="BG164">
        <f>(AT164-AS164)/(AT164-BE164)</f>
        <v>0</v>
      </c>
      <c r="BH164">
        <f>(AN164-AT164)/(AN164-BE164)</f>
        <v>0</v>
      </c>
      <c r="BI164">
        <f>(AT164-AS164)/(AT164-AM164)</f>
        <v>0</v>
      </c>
      <c r="BJ164">
        <f>(AN164-AT164)/(AN164-AM164)</f>
        <v>0</v>
      </c>
      <c r="BK164">
        <f>(BG164*BE164/AS164)</f>
        <v>0</v>
      </c>
      <c r="BL164">
        <f>(1-BK164)</f>
        <v>0</v>
      </c>
      <c r="CU164">
        <f>$B$13*DS164+$C$13*DT164+$F$13*EE164*(1-EH164)</f>
        <v>0</v>
      </c>
      <c r="CV164">
        <f>CU164*CW164</f>
        <v>0</v>
      </c>
      <c r="CW164">
        <f>($B$13*$D$11+$C$13*$D$11+$F$13*((ER164+EJ164)/MAX(ER164+EJ164+ES164, 0.1)*$I$11+ES164/MAX(ER164+EJ164+ES164, 0.1)*$J$11))/($B$13+$C$13+$F$13)</f>
        <v>0</v>
      </c>
      <c r="CX164">
        <f>($B$13*$K$11+$C$13*$K$11+$F$13*((ER164+EJ164)/MAX(ER164+EJ164+ES164, 0.1)*$P$11+ES164/MAX(ER164+EJ164+ES164, 0.1)*$Q$11))/($B$13+$C$13+$F$13)</f>
        <v>0</v>
      </c>
      <c r="CY164">
        <v>5.18</v>
      </c>
      <c r="CZ164">
        <v>0.5</v>
      </c>
      <c r="DA164" t="s">
        <v>421</v>
      </c>
      <c r="DB164">
        <v>2</v>
      </c>
      <c r="DC164">
        <v>1761010437.5</v>
      </c>
      <c r="DD164">
        <v>420.688125</v>
      </c>
      <c r="DE164">
        <v>420.0297083333333</v>
      </c>
      <c r="DF164">
        <v>24.41642083333333</v>
      </c>
      <c r="DG164">
        <v>24.45051666666667</v>
      </c>
      <c r="DH164">
        <v>421.0079583333333</v>
      </c>
      <c r="DI164">
        <v>24.20984583333333</v>
      </c>
      <c r="DJ164">
        <v>500.0087916666666</v>
      </c>
      <c r="DK164">
        <v>90.50050833333334</v>
      </c>
      <c r="DL164">
        <v>0.0351379625</v>
      </c>
      <c r="DM164">
        <v>30.5995125</v>
      </c>
      <c r="DN164">
        <v>30.17112916666666</v>
      </c>
      <c r="DO164">
        <v>999.9</v>
      </c>
      <c r="DP164">
        <v>0</v>
      </c>
      <c r="DQ164">
        <v>0</v>
      </c>
      <c r="DR164">
        <v>10005.915</v>
      </c>
      <c r="DS164">
        <v>0</v>
      </c>
      <c r="DT164">
        <v>0.242856</v>
      </c>
      <c r="DU164">
        <v>0.6583429583333333</v>
      </c>
      <c r="DV164">
        <v>431.2168333333334</v>
      </c>
      <c r="DW164">
        <v>430.557125</v>
      </c>
      <c r="DX164">
        <v>-0.03410431</v>
      </c>
      <c r="DY164">
        <v>420.0297083333333</v>
      </c>
      <c r="DZ164">
        <v>24.45051666666667</v>
      </c>
      <c r="EA164">
        <v>2.209697083333333</v>
      </c>
      <c r="EB164">
        <v>2.212785</v>
      </c>
      <c r="EC164">
        <v>19.03278333333333</v>
      </c>
      <c r="ED164">
        <v>19.05499583333333</v>
      </c>
      <c r="EE164">
        <v>0.00500078</v>
      </c>
      <c r="EF164">
        <v>0</v>
      </c>
      <c r="EG164">
        <v>0</v>
      </c>
      <c r="EH164">
        <v>0</v>
      </c>
      <c r="EI164">
        <v>755.6291666666666</v>
      </c>
      <c r="EJ164">
        <v>0.00500078</v>
      </c>
      <c r="EK164">
        <v>-12.94166666666667</v>
      </c>
      <c r="EL164">
        <v>-0.8333333333333334</v>
      </c>
      <c r="EM164">
        <v>35.716</v>
      </c>
      <c r="EN164">
        <v>39.56233333333333</v>
      </c>
      <c r="EO164">
        <v>38.044</v>
      </c>
      <c r="EP164">
        <v>40.23408333333333</v>
      </c>
      <c r="EQ164">
        <v>38.473625</v>
      </c>
      <c r="ER164">
        <v>0</v>
      </c>
      <c r="ES164">
        <v>0</v>
      </c>
      <c r="ET164">
        <v>0</v>
      </c>
      <c r="EU164">
        <v>1761010444.3</v>
      </c>
      <c r="EV164">
        <v>0</v>
      </c>
      <c r="EW164">
        <v>755.4559999999999</v>
      </c>
      <c r="EX164">
        <v>-58.63846165778917</v>
      </c>
      <c r="EY164">
        <v>28.98461523234723</v>
      </c>
      <c r="EZ164">
        <v>-12.364</v>
      </c>
      <c r="FA164">
        <v>15</v>
      </c>
      <c r="FB164">
        <v>1761010283.5</v>
      </c>
      <c r="FC164" t="s">
        <v>677</v>
      </c>
      <c r="FD164">
        <v>1761010278.5</v>
      </c>
      <c r="FE164">
        <v>1761010283.5</v>
      </c>
      <c r="FF164">
        <v>5</v>
      </c>
      <c r="FG164">
        <v>-0.135</v>
      </c>
      <c r="FH164">
        <v>-0.002</v>
      </c>
      <c r="FI164">
        <v>-0.323</v>
      </c>
      <c r="FJ164">
        <v>0.203</v>
      </c>
      <c r="FK164">
        <v>419</v>
      </c>
      <c r="FL164">
        <v>24</v>
      </c>
      <c r="FM164">
        <v>0.75</v>
      </c>
      <c r="FN164">
        <v>0.12</v>
      </c>
      <c r="FO164">
        <v>0.6602552439024389</v>
      </c>
      <c r="FP164">
        <v>0.2396371986062708</v>
      </c>
      <c r="FQ164">
        <v>0.06076210987914182</v>
      </c>
      <c r="FR164">
        <v>1</v>
      </c>
      <c r="FS164">
        <v>758.270588235294</v>
      </c>
      <c r="FT164">
        <v>-44.8495033875326</v>
      </c>
      <c r="FU164">
        <v>8.671573892415744</v>
      </c>
      <c r="FV164">
        <v>0</v>
      </c>
      <c r="FW164">
        <v>-0.1197371448780488</v>
      </c>
      <c r="FX164">
        <v>1.756478188850173</v>
      </c>
      <c r="FY164">
        <v>0.1761761791195368</v>
      </c>
      <c r="FZ164">
        <v>0</v>
      </c>
      <c r="GA164">
        <v>1</v>
      </c>
      <c r="GB164">
        <v>3</v>
      </c>
      <c r="GC164" t="s">
        <v>459</v>
      </c>
      <c r="GD164">
        <v>3.10989</v>
      </c>
      <c r="GE164">
        <v>2.72709</v>
      </c>
      <c r="GF164">
        <v>0.0883949</v>
      </c>
      <c r="GG164">
        <v>0.0882739</v>
      </c>
      <c r="GH164">
        <v>0.109548</v>
      </c>
      <c r="GI164">
        <v>0.110392</v>
      </c>
      <c r="GJ164">
        <v>23924.2</v>
      </c>
      <c r="GK164">
        <v>21722.3</v>
      </c>
      <c r="GL164">
        <v>26802.4</v>
      </c>
      <c r="GM164">
        <v>24032.9</v>
      </c>
      <c r="GN164">
        <v>38133</v>
      </c>
      <c r="GO164">
        <v>31550</v>
      </c>
      <c r="GP164">
        <v>46780.6</v>
      </c>
      <c r="GQ164">
        <v>38007.3</v>
      </c>
      <c r="GR164">
        <v>1.8902</v>
      </c>
      <c r="GS164">
        <v>1.86525</v>
      </c>
      <c r="GT164">
        <v>0.117399</v>
      </c>
      <c r="GU164">
        <v>0</v>
      </c>
      <c r="GV164">
        <v>28.2354</v>
      </c>
      <c r="GW164">
        <v>999.9</v>
      </c>
      <c r="GX164">
        <v>59</v>
      </c>
      <c r="GY164">
        <v>30.3</v>
      </c>
      <c r="GZ164">
        <v>28.2557</v>
      </c>
      <c r="HA164">
        <v>61.38</v>
      </c>
      <c r="HB164">
        <v>21.3942</v>
      </c>
      <c r="HC164">
        <v>1</v>
      </c>
      <c r="HD164">
        <v>0.0444614</v>
      </c>
      <c r="HE164">
        <v>-1.21592</v>
      </c>
      <c r="HF164">
        <v>20.3319</v>
      </c>
      <c r="HG164">
        <v>5.22268</v>
      </c>
      <c r="HH164">
        <v>11.9798</v>
      </c>
      <c r="HI164">
        <v>4.9657</v>
      </c>
      <c r="HJ164">
        <v>3.27598</v>
      </c>
      <c r="HK164">
        <v>9999</v>
      </c>
      <c r="HL164">
        <v>9999</v>
      </c>
      <c r="HM164">
        <v>9999</v>
      </c>
      <c r="HN164">
        <v>999.9</v>
      </c>
      <c r="HO164">
        <v>1.86371</v>
      </c>
      <c r="HP164">
        <v>1.85978</v>
      </c>
      <c r="HQ164">
        <v>1.85806</v>
      </c>
      <c r="HR164">
        <v>1.85944</v>
      </c>
      <c r="HS164">
        <v>1.85959</v>
      </c>
      <c r="HT164">
        <v>1.85806</v>
      </c>
      <c r="HU164">
        <v>1.85715</v>
      </c>
      <c r="HV164">
        <v>1.85211</v>
      </c>
      <c r="HW164">
        <v>0</v>
      </c>
      <c r="HX164">
        <v>0</v>
      </c>
      <c r="HY164">
        <v>0</v>
      </c>
      <c r="HZ164">
        <v>0</v>
      </c>
      <c r="IA164" t="s">
        <v>424</v>
      </c>
      <c r="IB164" t="s">
        <v>425</v>
      </c>
      <c r="IC164" t="s">
        <v>426</v>
      </c>
      <c r="ID164" t="s">
        <v>426</v>
      </c>
      <c r="IE164" t="s">
        <v>426</v>
      </c>
      <c r="IF164" t="s">
        <v>426</v>
      </c>
      <c r="IG164">
        <v>0</v>
      </c>
      <c r="IH164">
        <v>100</v>
      </c>
      <c r="II164">
        <v>100</v>
      </c>
      <c r="IJ164">
        <v>-0.32</v>
      </c>
      <c r="IK164">
        <v>0.2053</v>
      </c>
      <c r="IL164">
        <v>-1.108384760006345</v>
      </c>
      <c r="IM164">
        <v>0.001328113201692861</v>
      </c>
      <c r="IN164">
        <v>1.538283238170363E-06</v>
      </c>
      <c r="IO164">
        <v>-5.795655626708063E-10</v>
      </c>
      <c r="IP164">
        <v>-0.06095124045971822</v>
      </c>
      <c r="IQ164">
        <v>-0.004593102289677449</v>
      </c>
      <c r="IR164">
        <v>0.0008253994458280543</v>
      </c>
      <c r="IS164">
        <v>-7.403632370499484E-06</v>
      </c>
      <c r="IT164">
        <v>2</v>
      </c>
      <c r="IU164">
        <v>1985</v>
      </c>
      <c r="IV164">
        <v>1</v>
      </c>
      <c r="IW164">
        <v>27</v>
      </c>
      <c r="IX164">
        <v>2.8</v>
      </c>
      <c r="IY164">
        <v>2.7</v>
      </c>
      <c r="IZ164">
        <v>1.13159</v>
      </c>
      <c r="JA164">
        <v>2.59399</v>
      </c>
      <c r="JB164">
        <v>1.49658</v>
      </c>
      <c r="JC164">
        <v>2.34619</v>
      </c>
      <c r="JD164">
        <v>1.54907</v>
      </c>
      <c r="JE164">
        <v>2.45972</v>
      </c>
      <c r="JF164">
        <v>32.9983</v>
      </c>
      <c r="JG164">
        <v>15.7431</v>
      </c>
      <c r="JH164">
        <v>18</v>
      </c>
      <c r="JI164">
        <v>483.141</v>
      </c>
      <c r="JJ164">
        <v>496.484</v>
      </c>
      <c r="JK164">
        <v>31.4124</v>
      </c>
      <c r="JL164">
        <v>27.8515</v>
      </c>
      <c r="JM164">
        <v>29.9999</v>
      </c>
      <c r="JN164">
        <v>28.146</v>
      </c>
      <c r="JO164">
        <v>28.1519</v>
      </c>
      <c r="JP164">
        <v>22.7634</v>
      </c>
      <c r="JQ164">
        <v>19.5968</v>
      </c>
      <c r="JR164">
        <v>66.03660000000001</v>
      </c>
      <c r="JS164">
        <v>31.262</v>
      </c>
      <c r="JT164">
        <v>420</v>
      </c>
      <c r="JU164">
        <v>24.3146</v>
      </c>
      <c r="JV164">
        <v>102.3</v>
      </c>
      <c r="JW164">
        <v>91.6738</v>
      </c>
    </row>
    <row r="165" spans="1:283">
      <c r="A165">
        <v>147</v>
      </c>
      <c r="B165">
        <v>1761010447.5</v>
      </c>
      <c r="C165">
        <v>781.5</v>
      </c>
      <c r="D165" t="s">
        <v>728</v>
      </c>
      <c r="E165" t="s">
        <v>729</v>
      </c>
      <c r="F165">
        <v>5</v>
      </c>
      <c r="G165" t="s">
        <v>676</v>
      </c>
      <c r="H165">
        <v>1761010439.5</v>
      </c>
      <c r="I165">
        <f>(J165)/1000</f>
        <v>0</v>
      </c>
      <c r="J165">
        <f>1000*DJ165*AH165*(DF165-DG165)/(100*CY165*(1000-AH165*DF165))</f>
        <v>0</v>
      </c>
      <c r="K165">
        <f>DJ165*AH165*(DE165-DD165*(1000-AH165*DG165)/(1000-AH165*DF165))/(100*CY165)</f>
        <v>0</v>
      </c>
      <c r="L165">
        <f>DD165 - IF(AH165&gt;1, K165*CY165*100.0/(AJ165), 0)</f>
        <v>0</v>
      </c>
      <c r="M165">
        <f>((S165-I165/2)*L165-K165)/(S165+I165/2)</f>
        <v>0</v>
      </c>
      <c r="N165">
        <f>M165*(DK165+DL165)/1000.0</f>
        <v>0</v>
      </c>
      <c r="O165">
        <f>(DD165 - IF(AH165&gt;1, K165*CY165*100.0/(AJ165), 0))*(DK165+DL165)/1000.0</f>
        <v>0</v>
      </c>
      <c r="P165">
        <f>2.0/((1/R165-1/Q165)+SIGN(R165)*SQRT((1/R165-1/Q165)*(1/R165-1/Q165) + 4*CZ165/((CZ165+1)*(CZ165+1))*(2*1/R165*1/Q165-1/Q165*1/Q165)))</f>
        <v>0</v>
      </c>
      <c r="Q165">
        <f>IF(LEFT(DA165,1)&lt;&gt;"0",IF(LEFT(DA165,1)="1",3.0,DB165),$D$5+$E$5*(DR165*DK165/($K$5*1000))+$F$5*(DR165*DK165/($K$5*1000))*MAX(MIN(CY165,$J$5),$I$5)*MAX(MIN(CY165,$J$5),$I$5)+$G$5*MAX(MIN(CY165,$J$5),$I$5)*(DR165*DK165/($K$5*1000))+$H$5*(DR165*DK165/($K$5*1000))*(DR165*DK165/($K$5*1000)))</f>
        <v>0</v>
      </c>
      <c r="R165">
        <f>I165*(1000-(1000*0.61365*exp(17.502*V165/(240.97+V165))/(DK165+DL165)+DF165)/2)/(1000*0.61365*exp(17.502*V165/(240.97+V165))/(DK165+DL165)-DF165)</f>
        <v>0</v>
      </c>
      <c r="S165">
        <f>1/((CZ165+1)/(P165/1.6)+1/(Q165/1.37)) + CZ165/((CZ165+1)/(P165/1.6) + CZ165/(Q165/1.37))</f>
        <v>0</v>
      </c>
      <c r="T165">
        <f>(CU165*CX165)</f>
        <v>0</v>
      </c>
      <c r="U165">
        <f>(DM165+(T165+2*0.95*5.67E-8*(((DM165+$B$9)+273)^4-(DM165+273)^4)-44100*I165)/(1.84*29.3*Q165+8*0.95*5.67E-8*(DM165+273)^3))</f>
        <v>0</v>
      </c>
      <c r="V165">
        <f>($C$9*DN165+$D$9*DO165+$E$9*U165)</f>
        <v>0</v>
      </c>
      <c r="W165">
        <f>0.61365*exp(17.502*V165/(240.97+V165))</f>
        <v>0</v>
      </c>
      <c r="X165">
        <f>(Y165/Z165*100)</f>
        <v>0</v>
      </c>
      <c r="Y165">
        <f>DF165*(DK165+DL165)/1000</f>
        <v>0</v>
      </c>
      <c r="Z165">
        <f>0.61365*exp(17.502*DM165/(240.97+DM165))</f>
        <v>0</v>
      </c>
      <c r="AA165">
        <f>(W165-DF165*(DK165+DL165)/1000)</f>
        <v>0</v>
      </c>
      <c r="AB165">
        <f>(-I165*44100)</f>
        <v>0</v>
      </c>
      <c r="AC165">
        <f>2*29.3*Q165*0.92*(DM165-V165)</f>
        <v>0</v>
      </c>
      <c r="AD165">
        <f>2*0.95*5.67E-8*(((DM165+$B$9)+273)^4-(V165+273)^4)</f>
        <v>0</v>
      </c>
      <c r="AE165">
        <f>T165+AD165+AB165+AC165</f>
        <v>0</v>
      </c>
      <c r="AF165">
        <v>0</v>
      </c>
      <c r="AG165">
        <v>0</v>
      </c>
      <c r="AH165">
        <f>IF(AF165*$H$15&gt;=AJ165,1.0,(AJ165/(AJ165-AF165*$H$15)))</f>
        <v>0</v>
      </c>
      <c r="AI165">
        <f>(AH165-1)*100</f>
        <v>0</v>
      </c>
      <c r="AJ165">
        <f>MAX(0,($B$15+$C$15*DR165)/(1+$D$15*DR165)*DK165/(DM165+273)*$E$15)</f>
        <v>0</v>
      </c>
      <c r="AK165" t="s">
        <v>420</v>
      </c>
      <c r="AL165" t="s">
        <v>420</v>
      </c>
      <c r="AM165">
        <v>0</v>
      </c>
      <c r="AN165">
        <v>0</v>
      </c>
      <c r="AO165">
        <f>1-AM165/AN165</f>
        <v>0</v>
      </c>
      <c r="AP165">
        <v>0</v>
      </c>
      <c r="AQ165" t="s">
        <v>420</v>
      </c>
      <c r="AR165" t="s">
        <v>420</v>
      </c>
      <c r="AS165">
        <v>0</v>
      </c>
      <c r="AT165">
        <v>0</v>
      </c>
      <c r="AU165">
        <f>1-AS165/AT165</f>
        <v>0</v>
      </c>
      <c r="AV165">
        <v>0.5</v>
      </c>
      <c r="AW165">
        <f>CV165</f>
        <v>0</v>
      </c>
      <c r="AX165">
        <f>K165</f>
        <v>0</v>
      </c>
      <c r="AY165">
        <f>AU165*AV165*AW165</f>
        <v>0</v>
      </c>
      <c r="AZ165">
        <f>(AX165-AP165)/AW165</f>
        <v>0</v>
      </c>
      <c r="BA165">
        <f>(AN165-AT165)/AT165</f>
        <v>0</v>
      </c>
      <c r="BB165">
        <f>AM165/(AO165+AM165/AT165)</f>
        <v>0</v>
      </c>
      <c r="BC165" t="s">
        <v>420</v>
      </c>
      <c r="BD165">
        <v>0</v>
      </c>
      <c r="BE165">
        <f>IF(BD165&lt;&gt;0, BD165, BB165)</f>
        <v>0</v>
      </c>
      <c r="BF165">
        <f>1-BE165/AT165</f>
        <v>0</v>
      </c>
      <c r="BG165">
        <f>(AT165-AS165)/(AT165-BE165)</f>
        <v>0</v>
      </c>
      <c r="BH165">
        <f>(AN165-AT165)/(AN165-BE165)</f>
        <v>0</v>
      </c>
      <c r="BI165">
        <f>(AT165-AS165)/(AT165-AM165)</f>
        <v>0</v>
      </c>
      <c r="BJ165">
        <f>(AN165-AT165)/(AN165-AM165)</f>
        <v>0</v>
      </c>
      <c r="BK165">
        <f>(BG165*BE165/AS165)</f>
        <v>0</v>
      </c>
      <c r="BL165">
        <f>(1-BK165)</f>
        <v>0</v>
      </c>
      <c r="CU165">
        <f>$B$13*DS165+$C$13*DT165+$F$13*EE165*(1-EH165)</f>
        <v>0</v>
      </c>
      <c r="CV165">
        <f>CU165*CW165</f>
        <v>0</v>
      </c>
      <c r="CW165">
        <f>($B$13*$D$11+$C$13*$D$11+$F$13*((ER165+EJ165)/MAX(ER165+EJ165+ES165, 0.1)*$I$11+ES165/MAX(ER165+EJ165+ES165, 0.1)*$J$11))/($B$13+$C$13+$F$13)</f>
        <v>0</v>
      </c>
      <c r="CX165">
        <f>($B$13*$K$11+$C$13*$K$11+$F$13*((ER165+EJ165)/MAX(ER165+EJ165+ES165, 0.1)*$P$11+ES165/MAX(ER165+EJ165+ES165, 0.1)*$Q$11))/($B$13+$C$13+$F$13)</f>
        <v>0</v>
      </c>
      <c r="CY165">
        <v>5.18</v>
      </c>
      <c r="CZ165">
        <v>0.5</v>
      </c>
      <c r="DA165" t="s">
        <v>421</v>
      </c>
      <c r="DB165">
        <v>2</v>
      </c>
      <c r="DC165">
        <v>1761010439.5</v>
      </c>
      <c r="DD165">
        <v>420.7159583333334</v>
      </c>
      <c r="DE165">
        <v>420.0398333333333</v>
      </c>
      <c r="DF165">
        <v>24.41320416666666</v>
      </c>
      <c r="DG165">
        <v>24.4071125</v>
      </c>
      <c r="DH165">
        <v>421.0357916666667</v>
      </c>
      <c r="DI165">
        <v>24.20669583333333</v>
      </c>
      <c r="DJ165">
        <v>500.0337083333333</v>
      </c>
      <c r="DK165">
        <v>90.50048750000001</v>
      </c>
      <c r="DL165">
        <v>0.0351287875</v>
      </c>
      <c r="DM165">
        <v>30.59795833333333</v>
      </c>
      <c r="DN165">
        <v>30.1679</v>
      </c>
      <c r="DO165">
        <v>999.9</v>
      </c>
      <c r="DP165">
        <v>0</v>
      </c>
      <c r="DQ165">
        <v>0</v>
      </c>
      <c r="DR165">
        <v>10007.4775</v>
      </c>
      <c r="DS165">
        <v>0</v>
      </c>
      <c r="DT165">
        <v>0.242856</v>
      </c>
      <c r="DU165">
        <v>0.6760864583333334</v>
      </c>
      <c r="DV165">
        <v>431.2439583333333</v>
      </c>
      <c r="DW165">
        <v>430.5482916666667</v>
      </c>
      <c r="DX165">
        <v>0.006084773333333334</v>
      </c>
      <c r="DY165">
        <v>420.0398333333333</v>
      </c>
      <c r="DZ165">
        <v>24.4071125</v>
      </c>
      <c r="EA165">
        <v>2.209405416666666</v>
      </c>
      <c r="EB165">
        <v>2.208855833333333</v>
      </c>
      <c r="EC165">
        <v>19.03066666666667</v>
      </c>
      <c r="ED165">
        <v>19.02654166666667</v>
      </c>
      <c r="EE165">
        <v>0.00500078</v>
      </c>
      <c r="EF165">
        <v>0</v>
      </c>
      <c r="EG165">
        <v>0</v>
      </c>
      <c r="EH165">
        <v>0</v>
      </c>
      <c r="EI165">
        <v>753.3208333333332</v>
      </c>
      <c r="EJ165">
        <v>0.00500078</v>
      </c>
      <c r="EK165">
        <v>-11.75833333333333</v>
      </c>
      <c r="EL165">
        <v>-0.7083333333333334</v>
      </c>
      <c r="EM165">
        <v>35.69779166666667</v>
      </c>
      <c r="EN165">
        <v>39.50758333333333</v>
      </c>
      <c r="EO165">
        <v>37.95020833333333</v>
      </c>
      <c r="EP165">
        <v>40.1455</v>
      </c>
      <c r="EQ165">
        <v>38.44241666666667</v>
      </c>
      <c r="ER165">
        <v>0</v>
      </c>
      <c r="ES165">
        <v>0</v>
      </c>
      <c r="ET165">
        <v>0</v>
      </c>
      <c r="EU165">
        <v>1761010446.1</v>
      </c>
      <c r="EV165">
        <v>0</v>
      </c>
      <c r="EW165">
        <v>753.5576923076923</v>
      </c>
      <c r="EX165">
        <v>-43.69572674724169</v>
      </c>
      <c r="EY165">
        <v>15.83589737336417</v>
      </c>
      <c r="EZ165">
        <v>-11.75384615384615</v>
      </c>
      <c r="FA165">
        <v>15</v>
      </c>
      <c r="FB165">
        <v>1761010283.5</v>
      </c>
      <c r="FC165" t="s">
        <v>677</v>
      </c>
      <c r="FD165">
        <v>1761010278.5</v>
      </c>
      <c r="FE165">
        <v>1761010283.5</v>
      </c>
      <c r="FF165">
        <v>5</v>
      </c>
      <c r="FG165">
        <v>-0.135</v>
      </c>
      <c r="FH165">
        <v>-0.002</v>
      </c>
      <c r="FI165">
        <v>-0.323</v>
      </c>
      <c r="FJ165">
        <v>0.203</v>
      </c>
      <c r="FK165">
        <v>419</v>
      </c>
      <c r="FL165">
        <v>24</v>
      </c>
      <c r="FM165">
        <v>0.75</v>
      </c>
      <c r="FN165">
        <v>0.12</v>
      </c>
      <c r="FO165">
        <v>0.662904375</v>
      </c>
      <c r="FP165">
        <v>0.558860048780487</v>
      </c>
      <c r="FQ165">
        <v>0.06437364956124808</v>
      </c>
      <c r="FR165">
        <v>0</v>
      </c>
      <c r="FS165">
        <v>756.15</v>
      </c>
      <c r="FT165">
        <v>-54.54698243235044</v>
      </c>
      <c r="FU165">
        <v>8.982442023519125</v>
      </c>
      <c r="FV165">
        <v>0</v>
      </c>
      <c r="FW165">
        <v>-0.057885126</v>
      </c>
      <c r="FX165">
        <v>1.455645219962477</v>
      </c>
      <c r="FY165">
        <v>0.1496267330779746</v>
      </c>
      <c r="FZ165">
        <v>0</v>
      </c>
      <c r="GA165">
        <v>0</v>
      </c>
      <c r="GB165">
        <v>3</v>
      </c>
      <c r="GC165" t="s">
        <v>423</v>
      </c>
      <c r="GD165">
        <v>3.1099</v>
      </c>
      <c r="GE165">
        <v>2.72707</v>
      </c>
      <c r="GF165">
        <v>0.08839139999999999</v>
      </c>
      <c r="GG165">
        <v>0.0882676</v>
      </c>
      <c r="GH165">
        <v>0.109477</v>
      </c>
      <c r="GI165">
        <v>0.11037</v>
      </c>
      <c r="GJ165">
        <v>23924.2</v>
      </c>
      <c r="GK165">
        <v>21722.3</v>
      </c>
      <c r="GL165">
        <v>26802.4</v>
      </c>
      <c r="GM165">
        <v>24032.8</v>
      </c>
      <c r="GN165">
        <v>38136</v>
      </c>
      <c r="GO165">
        <v>31550.6</v>
      </c>
      <c r="GP165">
        <v>46780.6</v>
      </c>
      <c r="GQ165">
        <v>38007.2</v>
      </c>
      <c r="GR165">
        <v>1.89045</v>
      </c>
      <c r="GS165">
        <v>1.8654</v>
      </c>
      <c r="GT165">
        <v>0.117272</v>
      </c>
      <c r="GU165">
        <v>0</v>
      </c>
      <c r="GV165">
        <v>28.2402</v>
      </c>
      <c r="GW165">
        <v>999.9</v>
      </c>
      <c r="GX165">
        <v>59</v>
      </c>
      <c r="GY165">
        <v>30.3</v>
      </c>
      <c r="GZ165">
        <v>28.258</v>
      </c>
      <c r="HA165">
        <v>61.39</v>
      </c>
      <c r="HB165">
        <v>21.2179</v>
      </c>
      <c r="HC165">
        <v>1</v>
      </c>
      <c r="HD165">
        <v>0.0444309</v>
      </c>
      <c r="HE165">
        <v>-1.08243</v>
      </c>
      <c r="HF165">
        <v>20.3326</v>
      </c>
      <c r="HG165">
        <v>5.22283</v>
      </c>
      <c r="HH165">
        <v>11.9798</v>
      </c>
      <c r="HI165">
        <v>4.96575</v>
      </c>
      <c r="HJ165">
        <v>3.276</v>
      </c>
      <c r="HK165">
        <v>9999</v>
      </c>
      <c r="HL165">
        <v>9999</v>
      </c>
      <c r="HM165">
        <v>9999</v>
      </c>
      <c r="HN165">
        <v>999.9</v>
      </c>
      <c r="HO165">
        <v>1.86371</v>
      </c>
      <c r="HP165">
        <v>1.85977</v>
      </c>
      <c r="HQ165">
        <v>1.85806</v>
      </c>
      <c r="HR165">
        <v>1.85944</v>
      </c>
      <c r="HS165">
        <v>1.85959</v>
      </c>
      <c r="HT165">
        <v>1.85806</v>
      </c>
      <c r="HU165">
        <v>1.85715</v>
      </c>
      <c r="HV165">
        <v>1.85211</v>
      </c>
      <c r="HW165">
        <v>0</v>
      </c>
      <c r="HX165">
        <v>0</v>
      </c>
      <c r="HY165">
        <v>0</v>
      </c>
      <c r="HZ165">
        <v>0</v>
      </c>
      <c r="IA165" t="s">
        <v>424</v>
      </c>
      <c r="IB165" t="s">
        <v>425</v>
      </c>
      <c r="IC165" t="s">
        <v>426</v>
      </c>
      <c r="ID165" t="s">
        <v>426</v>
      </c>
      <c r="IE165" t="s">
        <v>426</v>
      </c>
      <c r="IF165" t="s">
        <v>426</v>
      </c>
      <c r="IG165">
        <v>0</v>
      </c>
      <c r="IH165">
        <v>100</v>
      </c>
      <c r="II165">
        <v>100</v>
      </c>
      <c r="IJ165">
        <v>-0.32</v>
      </c>
      <c r="IK165">
        <v>0.2048</v>
      </c>
      <c r="IL165">
        <v>-1.108384760006345</v>
      </c>
      <c r="IM165">
        <v>0.001328113201692861</v>
      </c>
      <c r="IN165">
        <v>1.538283238170363E-06</v>
      </c>
      <c r="IO165">
        <v>-5.795655626708063E-10</v>
      </c>
      <c r="IP165">
        <v>-0.06095124045971822</v>
      </c>
      <c r="IQ165">
        <v>-0.004593102289677449</v>
      </c>
      <c r="IR165">
        <v>0.0008253994458280543</v>
      </c>
      <c r="IS165">
        <v>-7.403632370499484E-06</v>
      </c>
      <c r="IT165">
        <v>2</v>
      </c>
      <c r="IU165">
        <v>1985</v>
      </c>
      <c r="IV165">
        <v>1</v>
      </c>
      <c r="IW165">
        <v>27</v>
      </c>
      <c r="IX165">
        <v>2.8</v>
      </c>
      <c r="IY165">
        <v>2.7</v>
      </c>
      <c r="IZ165">
        <v>1.13281</v>
      </c>
      <c r="JA165">
        <v>2.59644</v>
      </c>
      <c r="JB165">
        <v>1.49658</v>
      </c>
      <c r="JC165">
        <v>2.34619</v>
      </c>
      <c r="JD165">
        <v>1.54907</v>
      </c>
      <c r="JE165">
        <v>2.44873</v>
      </c>
      <c r="JF165">
        <v>33.0206</v>
      </c>
      <c r="JG165">
        <v>15.7344</v>
      </c>
      <c r="JH165">
        <v>18</v>
      </c>
      <c r="JI165">
        <v>483.277</v>
      </c>
      <c r="JJ165">
        <v>496.571</v>
      </c>
      <c r="JK165">
        <v>31.3536</v>
      </c>
      <c r="JL165">
        <v>27.851</v>
      </c>
      <c r="JM165">
        <v>29.9998</v>
      </c>
      <c r="JN165">
        <v>28.1448</v>
      </c>
      <c r="JO165">
        <v>28.1505</v>
      </c>
      <c r="JP165">
        <v>22.7632</v>
      </c>
      <c r="JQ165">
        <v>19.5968</v>
      </c>
      <c r="JR165">
        <v>66.4123</v>
      </c>
      <c r="JS165">
        <v>31.262</v>
      </c>
      <c r="JT165">
        <v>420</v>
      </c>
      <c r="JU165">
        <v>24.3239</v>
      </c>
      <c r="JV165">
        <v>102.3</v>
      </c>
      <c r="JW165">
        <v>91.6734</v>
      </c>
    </row>
    <row r="166" spans="1:283">
      <c r="A166">
        <v>148</v>
      </c>
      <c r="B166">
        <v>1761010449.5</v>
      </c>
      <c r="C166">
        <v>783.5</v>
      </c>
      <c r="D166" t="s">
        <v>730</v>
      </c>
      <c r="E166" t="s">
        <v>731</v>
      </c>
      <c r="F166">
        <v>5</v>
      </c>
      <c r="G166" t="s">
        <v>676</v>
      </c>
      <c r="H166">
        <v>1761010441.5</v>
      </c>
      <c r="I166">
        <f>(J166)/1000</f>
        <v>0</v>
      </c>
      <c r="J166">
        <f>1000*DJ166*AH166*(DF166-DG166)/(100*CY166*(1000-AH166*DF166))</f>
        <v>0</v>
      </c>
      <c r="K166">
        <f>DJ166*AH166*(DE166-DD166*(1000-AH166*DG166)/(1000-AH166*DF166))/(100*CY166)</f>
        <v>0</v>
      </c>
      <c r="L166">
        <f>DD166 - IF(AH166&gt;1, K166*CY166*100.0/(AJ166), 0)</f>
        <v>0</v>
      </c>
      <c r="M166">
        <f>((S166-I166/2)*L166-K166)/(S166+I166/2)</f>
        <v>0</v>
      </c>
      <c r="N166">
        <f>M166*(DK166+DL166)/1000.0</f>
        <v>0</v>
      </c>
      <c r="O166">
        <f>(DD166 - IF(AH166&gt;1, K166*CY166*100.0/(AJ166), 0))*(DK166+DL166)/1000.0</f>
        <v>0</v>
      </c>
      <c r="P166">
        <f>2.0/((1/R166-1/Q166)+SIGN(R166)*SQRT((1/R166-1/Q166)*(1/R166-1/Q166) + 4*CZ166/((CZ166+1)*(CZ166+1))*(2*1/R166*1/Q166-1/Q166*1/Q166)))</f>
        <v>0</v>
      </c>
      <c r="Q166">
        <f>IF(LEFT(DA166,1)&lt;&gt;"0",IF(LEFT(DA166,1)="1",3.0,DB166),$D$5+$E$5*(DR166*DK166/($K$5*1000))+$F$5*(DR166*DK166/($K$5*1000))*MAX(MIN(CY166,$J$5),$I$5)*MAX(MIN(CY166,$J$5),$I$5)+$G$5*MAX(MIN(CY166,$J$5),$I$5)*(DR166*DK166/($K$5*1000))+$H$5*(DR166*DK166/($K$5*1000))*(DR166*DK166/($K$5*1000)))</f>
        <v>0</v>
      </c>
      <c r="R166">
        <f>I166*(1000-(1000*0.61365*exp(17.502*V166/(240.97+V166))/(DK166+DL166)+DF166)/2)/(1000*0.61365*exp(17.502*V166/(240.97+V166))/(DK166+DL166)-DF166)</f>
        <v>0</v>
      </c>
      <c r="S166">
        <f>1/((CZ166+1)/(P166/1.6)+1/(Q166/1.37)) + CZ166/((CZ166+1)/(P166/1.6) + CZ166/(Q166/1.37))</f>
        <v>0</v>
      </c>
      <c r="T166">
        <f>(CU166*CX166)</f>
        <v>0</v>
      </c>
      <c r="U166">
        <f>(DM166+(T166+2*0.95*5.67E-8*(((DM166+$B$9)+273)^4-(DM166+273)^4)-44100*I166)/(1.84*29.3*Q166+8*0.95*5.67E-8*(DM166+273)^3))</f>
        <v>0</v>
      </c>
      <c r="V166">
        <f>($C$9*DN166+$D$9*DO166+$E$9*U166)</f>
        <v>0</v>
      </c>
      <c r="W166">
        <f>0.61365*exp(17.502*V166/(240.97+V166))</f>
        <v>0</v>
      </c>
      <c r="X166">
        <f>(Y166/Z166*100)</f>
        <v>0</v>
      </c>
      <c r="Y166">
        <f>DF166*(DK166+DL166)/1000</f>
        <v>0</v>
      </c>
      <c r="Z166">
        <f>0.61365*exp(17.502*DM166/(240.97+DM166))</f>
        <v>0</v>
      </c>
      <c r="AA166">
        <f>(W166-DF166*(DK166+DL166)/1000)</f>
        <v>0</v>
      </c>
      <c r="AB166">
        <f>(-I166*44100)</f>
        <v>0</v>
      </c>
      <c r="AC166">
        <f>2*29.3*Q166*0.92*(DM166-V166)</f>
        <v>0</v>
      </c>
      <c r="AD166">
        <f>2*0.95*5.67E-8*(((DM166+$B$9)+273)^4-(V166+273)^4)</f>
        <v>0</v>
      </c>
      <c r="AE166">
        <f>T166+AD166+AB166+AC166</f>
        <v>0</v>
      </c>
      <c r="AF166">
        <v>0</v>
      </c>
      <c r="AG166">
        <v>0</v>
      </c>
      <c r="AH166">
        <f>IF(AF166*$H$15&gt;=AJ166,1.0,(AJ166/(AJ166-AF166*$H$15)))</f>
        <v>0</v>
      </c>
      <c r="AI166">
        <f>(AH166-1)*100</f>
        <v>0</v>
      </c>
      <c r="AJ166">
        <f>MAX(0,($B$15+$C$15*DR166)/(1+$D$15*DR166)*DK166/(DM166+273)*$E$15)</f>
        <v>0</v>
      </c>
      <c r="AK166" t="s">
        <v>420</v>
      </c>
      <c r="AL166" t="s">
        <v>420</v>
      </c>
      <c r="AM166">
        <v>0</v>
      </c>
      <c r="AN166">
        <v>0</v>
      </c>
      <c r="AO166">
        <f>1-AM166/AN166</f>
        <v>0</v>
      </c>
      <c r="AP166">
        <v>0</v>
      </c>
      <c r="AQ166" t="s">
        <v>420</v>
      </c>
      <c r="AR166" t="s">
        <v>420</v>
      </c>
      <c r="AS166">
        <v>0</v>
      </c>
      <c r="AT166">
        <v>0</v>
      </c>
      <c r="AU166">
        <f>1-AS166/AT166</f>
        <v>0</v>
      </c>
      <c r="AV166">
        <v>0.5</v>
      </c>
      <c r="AW166">
        <f>CV166</f>
        <v>0</v>
      </c>
      <c r="AX166">
        <f>K166</f>
        <v>0</v>
      </c>
      <c r="AY166">
        <f>AU166*AV166*AW166</f>
        <v>0</v>
      </c>
      <c r="AZ166">
        <f>(AX166-AP166)/AW166</f>
        <v>0</v>
      </c>
      <c r="BA166">
        <f>(AN166-AT166)/AT166</f>
        <v>0</v>
      </c>
      <c r="BB166">
        <f>AM166/(AO166+AM166/AT166)</f>
        <v>0</v>
      </c>
      <c r="BC166" t="s">
        <v>420</v>
      </c>
      <c r="BD166">
        <v>0</v>
      </c>
      <c r="BE166">
        <f>IF(BD166&lt;&gt;0, BD166, BB166)</f>
        <v>0</v>
      </c>
      <c r="BF166">
        <f>1-BE166/AT166</f>
        <v>0</v>
      </c>
      <c r="BG166">
        <f>(AT166-AS166)/(AT166-BE166)</f>
        <v>0</v>
      </c>
      <c r="BH166">
        <f>(AN166-AT166)/(AN166-BE166)</f>
        <v>0</v>
      </c>
      <c r="BI166">
        <f>(AT166-AS166)/(AT166-AM166)</f>
        <v>0</v>
      </c>
      <c r="BJ166">
        <f>(AN166-AT166)/(AN166-AM166)</f>
        <v>0</v>
      </c>
      <c r="BK166">
        <f>(BG166*BE166/AS166)</f>
        <v>0</v>
      </c>
      <c r="BL166">
        <f>(1-BK166)</f>
        <v>0</v>
      </c>
      <c r="CU166">
        <f>$B$13*DS166+$C$13*DT166+$F$13*EE166*(1-EH166)</f>
        <v>0</v>
      </c>
      <c r="CV166">
        <f>CU166*CW166</f>
        <v>0</v>
      </c>
      <c r="CW166">
        <f>($B$13*$D$11+$C$13*$D$11+$F$13*((ER166+EJ166)/MAX(ER166+EJ166+ES166, 0.1)*$I$11+ES166/MAX(ER166+EJ166+ES166, 0.1)*$J$11))/($B$13+$C$13+$F$13)</f>
        <v>0</v>
      </c>
      <c r="CX166">
        <f>($B$13*$K$11+$C$13*$K$11+$F$13*((ER166+EJ166)/MAX(ER166+EJ166+ES166, 0.1)*$P$11+ES166/MAX(ER166+EJ166+ES166, 0.1)*$Q$11))/($B$13+$C$13+$F$13)</f>
        <v>0</v>
      </c>
      <c r="CY166">
        <v>5.18</v>
      </c>
      <c r="CZ166">
        <v>0.5</v>
      </c>
      <c r="DA166" t="s">
        <v>421</v>
      </c>
      <c r="DB166">
        <v>2</v>
      </c>
      <c r="DC166">
        <v>1761010441.5</v>
      </c>
      <c r="DD166">
        <v>420.7345416666667</v>
      </c>
      <c r="DE166">
        <v>420.0362083333334</v>
      </c>
      <c r="DF166">
        <v>24.40188333333333</v>
      </c>
      <c r="DG166">
        <v>24.3665375</v>
      </c>
      <c r="DH166">
        <v>421.0543333333333</v>
      </c>
      <c r="DI166">
        <v>24.195625</v>
      </c>
      <c r="DJ166">
        <v>500.0262916666666</v>
      </c>
      <c r="DK166">
        <v>90.50052916666668</v>
      </c>
      <c r="DL166">
        <v>0.0351857375</v>
      </c>
      <c r="DM166">
        <v>30.5951125</v>
      </c>
      <c r="DN166">
        <v>30.164625</v>
      </c>
      <c r="DO166">
        <v>999.9</v>
      </c>
      <c r="DP166">
        <v>0</v>
      </c>
      <c r="DQ166">
        <v>0</v>
      </c>
      <c r="DR166">
        <v>10004.4275</v>
      </c>
      <c r="DS166">
        <v>0</v>
      </c>
      <c r="DT166">
        <v>0.242856</v>
      </c>
      <c r="DU166">
        <v>0.6983210416666666</v>
      </c>
      <c r="DV166">
        <v>431.2580416666667</v>
      </c>
      <c r="DW166">
        <v>430.526625</v>
      </c>
      <c r="DX166">
        <v>0.03534277333333333</v>
      </c>
      <c r="DY166">
        <v>420.0362083333334</v>
      </c>
      <c r="DZ166">
        <v>24.3665375</v>
      </c>
      <c r="EA166">
        <v>2.208382916666667</v>
      </c>
      <c r="EB166">
        <v>2.205185</v>
      </c>
      <c r="EC166">
        <v>19.02323333333333</v>
      </c>
      <c r="ED166">
        <v>18.99993333333333</v>
      </c>
      <c r="EE166">
        <v>0.00500078</v>
      </c>
      <c r="EF166">
        <v>0</v>
      </c>
      <c r="EG166">
        <v>0</v>
      </c>
      <c r="EH166">
        <v>0</v>
      </c>
      <c r="EI166">
        <v>753.3625000000001</v>
      </c>
      <c r="EJ166">
        <v>0.00500078</v>
      </c>
      <c r="EK166">
        <v>-11.80416666666667</v>
      </c>
      <c r="EL166">
        <v>-0.6583333333333333</v>
      </c>
      <c r="EM166">
        <v>35.68216666666667</v>
      </c>
      <c r="EN166">
        <v>39.45033333333333</v>
      </c>
      <c r="EO166">
        <v>37.92683333333333</v>
      </c>
      <c r="EP166">
        <v>40.06479166666666</v>
      </c>
      <c r="EQ166">
        <v>38.40595833333334</v>
      </c>
      <c r="ER166">
        <v>0</v>
      </c>
      <c r="ES166">
        <v>0</v>
      </c>
      <c r="ET166">
        <v>0</v>
      </c>
      <c r="EU166">
        <v>1761010448.5</v>
      </c>
      <c r="EV166">
        <v>0</v>
      </c>
      <c r="EW166">
        <v>752.4153846153847</v>
      </c>
      <c r="EX166">
        <v>-56.64273528388642</v>
      </c>
      <c r="EY166">
        <v>22.47179482269338</v>
      </c>
      <c r="EZ166">
        <v>-11.62692307692308</v>
      </c>
      <c r="FA166">
        <v>15</v>
      </c>
      <c r="FB166">
        <v>1761010283.5</v>
      </c>
      <c r="FC166" t="s">
        <v>677</v>
      </c>
      <c r="FD166">
        <v>1761010278.5</v>
      </c>
      <c r="FE166">
        <v>1761010283.5</v>
      </c>
      <c r="FF166">
        <v>5</v>
      </c>
      <c r="FG166">
        <v>-0.135</v>
      </c>
      <c r="FH166">
        <v>-0.002</v>
      </c>
      <c r="FI166">
        <v>-0.323</v>
      </c>
      <c r="FJ166">
        <v>0.203</v>
      </c>
      <c r="FK166">
        <v>419</v>
      </c>
      <c r="FL166">
        <v>24</v>
      </c>
      <c r="FM166">
        <v>0.75</v>
      </c>
      <c r="FN166">
        <v>0.12</v>
      </c>
      <c r="FO166">
        <v>0.6689416097560975</v>
      </c>
      <c r="FP166">
        <v>0.5917065993031357</v>
      </c>
      <c r="FQ166">
        <v>0.06622007291834649</v>
      </c>
      <c r="FR166">
        <v>0</v>
      </c>
      <c r="FS166">
        <v>754.7529411764706</v>
      </c>
      <c r="FT166">
        <v>-46.26432396309732</v>
      </c>
      <c r="FU166">
        <v>8.039616441469807</v>
      </c>
      <c r="FV166">
        <v>0</v>
      </c>
      <c r="FW166">
        <v>-0.03632973756097561</v>
      </c>
      <c r="FX166">
        <v>1.232762730731707</v>
      </c>
      <c r="FY166">
        <v>0.1360260142488686</v>
      </c>
      <c r="FZ166">
        <v>0</v>
      </c>
      <c r="GA166">
        <v>0</v>
      </c>
      <c r="GB166">
        <v>3</v>
      </c>
      <c r="GC166" t="s">
        <v>423</v>
      </c>
      <c r="GD166">
        <v>3.10982</v>
      </c>
      <c r="GE166">
        <v>2.72727</v>
      </c>
      <c r="GF166">
        <v>0.0883861</v>
      </c>
      <c r="GG166">
        <v>0.0882569</v>
      </c>
      <c r="GH166">
        <v>0.109424</v>
      </c>
      <c r="GI166">
        <v>0.110355</v>
      </c>
      <c r="GJ166">
        <v>23924.4</v>
      </c>
      <c r="GK166">
        <v>21722.4</v>
      </c>
      <c r="GL166">
        <v>26802.4</v>
      </c>
      <c r="GM166">
        <v>24032.6</v>
      </c>
      <c r="GN166">
        <v>38138.3</v>
      </c>
      <c r="GO166">
        <v>31550.8</v>
      </c>
      <c r="GP166">
        <v>46780.6</v>
      </c>
      <c r="GQ166">
        <v>38006.7</v>
      </c>
      <c r="GR166">
        <v>1.89028</v>
      </c>
      <c r="GS166">
        <v>1.86567</v>
      </c>
      <c r="GT166">
        <v>0.116497</v>
      </c>
      <c r="GU166">
        <v>0</v>
      </c>
      <c r="GV166">
        <v>28.2441</v>
      </c>
      <c r="GW166">
        <v>999.9</v>
      </c>
      <c r="GX166">
        <v>59.1</v>
      </c>
      <c r="GY166">
        <v>30.3</v>
      </c>
      <c r="GZ166">
        <v>28.3083</v>
      </c>
      <c r="HA166">
        <v>61.22</v>
      </c>
      <c r="HB166">
        <v>21.246</v>
      </c>
      <c r="HC166">
        <v>1</v>
      </c>
      <c r="HD166">
        <v>0.0443598</v>
      </c>
      <c r="HE166">
        <v>-1.07236</v>
      </c>
      <c r="HF166">
        <v>20.3328</v>
      </c>
      <c r="HG166">
        <v>5.22193</v>
      </c>
      <c r="HH166">
        <v>11.9796</v>
      </c>
      <c r="HI166">
        <v>4.9656</v>
      </c>
      <c r="HJ166">
        <v>3.276</v>
      </c>
      <c r="HK166">
        <v>9999</v>
      </c>
      <c r="HL166">
        <v>9999</v>
      </c>
      <c r="HM166">
        <v>9999</v>
      </c>
      <c r="HN166">
        <v>999.9</v>
      </c>
      <c r="HO166">
        <v>1.86371</v>
      </c>
      <c r="HP166">
        <v>1.85977</v>
      </c>
      <c r="HQ166">
        <v>1.85806</v>
      </c>
      <c r="HR166">
        <v>1.85944</v>
      </c>
      <c r="HS166">
        <v>1.85959</v>
      </c>
      <c r="HT166">
        <v>1.85806</v>
      </c>
      <c r="HU166">
        <v>1.85715</v>
      </c>
      <c r="HV166">
        <v>1.85211</v>
      </c>
      <c r="HW166">
        <v>0</v>
      </c>
      <c r="HX166">
        <v>0</v>
      </c>
      <c r="HY166">
        <v>0</v>
      </c>
      <c r="HZ166">
        <v>0</v>
      </c>
      <c r="IA166" t="s">
        <v>424</v>
      </c>
      <c r="IB166" t="s">
        <v>425</v>
      </c>
      <c r="IC166" t="s">
        <v>426</v>
      </c>
      <c r="ID166" t="s">
        <v>426</v>
      </c>
      <c r="IE166" t="s">
        <v>426</v>
      </c>
      <c r="IF166" t="s">
        <v>426</v>
      </c>
      <c r="IG166">
        <v>0</v>
      </c>
      <c r="IH166">
        <v>100</v>
      </c>
      <c r="II166">
        <v>100</v>
      </c>
      <c r="IJ166">
        <v>-0.32</v>
      </c>
      <c r="IK166">
        <v>0.2044</v>
      </c>
      <c r="IL166">
        <v>-1.108384760006345</v>
      </c>
      <c r="IM166">
        <v>0.001328113201692861</v>
      </c>
      <c r="IN166">
        <v>1.538283238170363E-06</v>
      </c>
      <c r="IO166">
        <v>-5.795655626708063E-10</v>
      </c>
      <c r="IP166">
        <v>-0.06095124045971822</v>
      </c>
      <c r="IQ166">
        <v>-0.004593102289677449</v>
      </c>
      <c r="IR166">
        <v>0.0008253994458280543</v>
      </c>
      <c r="IS166">
        <v>-7.403632370499484E-06</v>
      </c>
      <c r="IT166">
        <v>2</v>
      </c>
      <c r="IU166">
        <v>1985</v>
      </c>
      <c r="IV166">
        <v>1</v>
      </c>
      <c r="IW166">
        <v>27</v>
      </c>
      <c r="IX166">
        <v>2.9</v>
      </c>
      <c r="IY166">
        <v>2.8</v>
      </c>
      <c r="IZ166">
        <v>1.13281</v>
      </c>
      <c r="JA166">
        <v>2.59521</v>
      </c>
      <c r="JB166">
        <v>1.49658</v>
      </c>
      <c r="JC166">
        <v>2.34619</v>
      </c>
      <c r="JD166">
        <v>1.54907</v>
      </c>
      <c r="JE166">
        <v>2.44629</v>
      </c>
      <c r="JF166">
        <v>32.9983</v>
      </c>
      <c r="JG166">
        <v>15.7431</v>
      </c>
      <c r="JH166">
        <v>18</v>
      </c>
      <c r="JI166">
        <v>483.166</v>
      </c>
      <c r="JJ166">
        <v>496.743</v>
      </c>
      <c r="JK166">
        <v>31.2815</v>
      </c>
      <c r="JL166">
        <v>27.8498</v>
      </c>
      <c r="JM166">
        <v>29.9998</v>
      </c>
      <c r="JN166">
        <v>28.1436</v>
      </c>
      <c r="JO166">
        <v>28.1493</v>
      </c>
      <c r="JP166">
        <v>22.7648</v>
      </c>
      <c r="JQ166">
        <v>19.5968</v>
      </c>
      <c r="JR166">
        <v>66.4123</v>
      </c>
      <c r="JS166">
        <v>31.262</v>
      </c>
      <c r="JT166">
        <v>420</v>
      </c>
      <c r="JU166">
        <v>24.3359</v>
      </c>
      <c r="JV166">
        <v>102.3</v>
      </c>
      <c r="JW166">
        <v>91.6725</v>
      </c>
    </row>
    <row r="167" spans="1:283">
      <c r="A167">
        <v>149</v>
      </c>
      <c r="B167">
        <v>1761010451.5</v>
      </c>
      <c r="C167">
        <v>785.5</v>
      </c>
      <c r="D167" t="s">
        <v>732</v>
      </c>
      <c r="E167" t="s">
        <v>733</v>
      </c>
      <c r="F167">
        <v>5</v>
      </c>
      <c r="G167" t="s">
        <v>676</v>
      </c>
      <c r="H167">
        <v>1761010443.5</v>
      </c>
      <c r="I167">
        <f>(J167)/1000</f>
        <v>0</v>
      </c>
      <c r="J167">
        <f>1000*DJ167*AH167*(DF167-DG167)/(100*CY167*(1000-AH167*DF167))</f>
        <v>0</v>
      </c>
      <c r="K167">
        <f>DJ167*AH167*(DE167-DD167*(1000-AH167*DG167)/(1000-AH167*DF167))/(100*CY167)</f>
        <v>0</v>
      </c>
      <c r="L167">
        <f>DD167 - IF(AH167&gt;1, K167*CY167*100.0/(AJ167), 0)</f>
        <v>0</v>
      </c>
      <c r="M167">
        <f>((S167-I167/2)*L167-K167)/(S167+I167/2)</f>
        <v>0</v>
      </c>
      <c r="N167">
        <f>M167*(DK167+DL167)/1000.0</f>
        <v>0</v>
      </c>
      <c r="O167">
        <f>(DD167 - IF(AH167&gt;1, K167*CY167*100.0/(AJ167), 0))*(DK167+DL167)/1000.0</f>
        <v>0</v>
      </c>
      <c r="P167">
        <f>2.0/((1/R167-1/Q167)+SIGN(R167)*SQRT((1/R167-1/Q167)*(1/R167-1/Q167) + 4*CZ167/((CZ167+1)*(CZ167+1))*(2*1/R167*1/Q167-1/Q167*1/Q167)))</f>
        <v>0</v>
      </c>
      <c r="Q167">
        <f>IF(LEFT(DA167,1)&lt;&gt;"0",IF(LEFT(DA167,1)="1",3.0,DB167),$D$5+$E$5*(DR167*DK167/($K$5*1000))+$F$5*(DR167*DK167/($K$5*1000))*MAX(MIN(CY167,$J$5),$I$5)*MAX(MIN(CY167,$J$5),$I$5)+$G$5*MAX(MIN(CY167,$J$5),$I$5)*(DR167*DK167/($K$5*1000))+$H$5*(DR167*DK167/($K$5*1000))*(DR167*DK167/($K$5*1000)))</f>
        <v>0</v>
      </c>
      <c r="R167">
        <f>I167*(1000-(1000*0.61365*exp(17.502*V167/(240.97+V167))/(DK167+DL167)+DF167)/2)/(1000*0.61365*exp(17.502*V167/(240.97+V167))/(DK167+DL167)-DF167)</f>
        <v>0</v>
      </c>
      <c r="S167">
        <f>1/((CZ167+1)/(P167/1.6)+1/(Q167/1.37)) + CZ167/((CZ167+1)/(P167/1.6) + CZ167/(Q167/1.37))</f>
        <v>0</v>
      </c>
      <c r="T167">
        <f>(CU167*CX167)</f>
        <v>0</v>
      </c>
      <c r="U167">
        <f>(DM167+(T167+2*0.95*5.67E-8*(((DM167+$B$9)+273)^4-(DM167+273)^4)-44100*I167)/(1.84*29.3*Q167+8*0.95*5.67E-8*(DM167+273)^3))</f>
        <v>0</v>
      </c>
      <c r="V167">
        <f>($C$9*DN167+$D$9*DO167+$E$9*U167)</f>
        <v>0</v>
      </c>
      <c r="W167">
        <f>0.61365*exp(17.502*V167/(240.97+V167))</f>
        <v>0</v>
      </c>
      <c r="X167">
        <f>(Y167/Z167*100)</f>
        <v>0</v>
      </c>
      <c r="Y167">
        <f>DF167*(DK167+DL167)/1000</f>
        <v>0</v>
      </c>
      <c r="Z167">
        <f>0.61365*exp(17.502*DM167/(240.97+DM167))</f>
        <v>0</v>
      </c>
      <c r="AA167">
        <f>(W167-DF167*(DK167+DL167)/1000)</f>
        <v>0</v>
      </c>
      <c r="AB167">
        <f>(-I167*44100)</f>
        <v>0</v>
      </c>
      <c r="AC167">
        <f>2*29.3*Q167*0.92*(DM167-V167)</f>
        <v>0</v>
      </c>
      <c r="AD167">
        <f>2*0.95*5.67E-8*(((DM167+$B$9)+273)^4-(V167+273)^4)</f>
        <v>0</v>
      </c>
      <c r="AE167">
        <f>T167+AD167+AB167+AC167</f>
        <v>0</v>
      </c>
      <c r="AF167">
        <v>0</v>
      </c>
      <c r="AG167">
        <v>0</v>
      </c>
      <c r="AH167">
        <f>IF(AF167*$H$15&gt;=AJ167,1.0,(AJ167/(AJ167-AF167*$H$15)))</f>
        <v>0</v>
      </c>
      <c r="AI167">
        <f>(AH167-1)*100</f>
        <v>0</v>
      </c>
      <c r="AJ167">
        <f>MAX(0,($B$15+$C$15*DR167)/(1+$D$15*DR167)*DK167/(DM167+273)*$E$15)</f>
        <v>0</v>
      </c>
      <c r="AK167" t="s">
        <v>420</v>
      </c>
      <c r="AL167" t="s">
        <v>420</v>
      </c>
      <c r="AM167">
        <v>0</v>
      </c>
      <c r="AN167">
        <v>0</v>
      </c>
      <c r="AO167">
        <f>1-AM167/AN167</f>
        <v>0</v>
      </c>
      <c r="AP167">
        <v>0</v>
      </c>
      <c r="AQ167" t="s">
        <v>420</v>
      </c>
      <c r="AR167" t="s">
        <v>420</v>
      </c>
      <c r="AS167">
        <v>0</v>
      </c>
      <c r="AT167">
        <v>0</v>
      </c>
      <c r="AU167">
        <f>1-AS167/AT167</f>
        <v>0</v>
      </c>
      <c r="AV167">
        <v>0.5</v>
      </c>
      <c r="AW167">
        <f>CV167</f>
        <v>0</v>
      </c>
      <c r="AX167">
        <f>K167</f>
        <v>0</v>
      </c>
      <c r="AY167">
        <f>AU167*AV167*AW167</f>
        <v>0</v>
      </c>
      <c r="AZ167">
        <f>(AX167-AP167)/AW167</f>
        <v>0</v>
      </c>
      <c r="BA167">
        <f>(AN167-AT167)/AT167</f>
        <v>0</v>
      </c>
      <c r="BB167">
        <f>AM167/(AO167+AM167/AT167)</f>
        <v>0</v>
      </c>
      <c r="BC167" t="s">
        <v>420</v>
      </c>
      <c r="BD167">
        <v>0</v>
      </c>
      <c r="BE167">
        <f>IF(BD167&lt;&gt;0, BD167, BB167)</f>
        <v>0</v>
      </c>
      <c r="BF167">
        <f>1-BE167/AT167</f>
        <v>0</v>
      </c>
      <c r="BG167">
        <f>(AT167-AS167)/(AT167-BE167)</f>
        <v>0</v>
      </c>
      <c r="BH167">
        <f>(AN167-AT167)/(AN167-BE167)</f>
        <v>0</v>
      </c>
      <c r="BI167">
        <f>(AT167-AS167)/(AT167-AM167)</f>
        <v>0</v>
      </c>
      <c r="BJ167">
        <f>(AN167-AT167)/(AN167-AM167)</f>
        <v>0</v>
      </c>
      <c r="BK167">
        <f>(BG167*BE167/AS167)</f>
        <v>0</v>
      </c>
      <c r="BL167">
        <f>(1-BK167)</f>
        <v>0</v>
      </c>
      <c r="CU167">
        <f>$B$13*DS167+$C$13*DT167+$F$13*EE167*(1-EH167)</f>
        <v>0</v>
      </c>
      <c r="CV167">
        <f>CU167*CW167</f>
        <v>0</v>
      </c>
      <c r="CW167">
        <f>($B$13*$D$11+$C$13*$D$11+$F$13*((ER167+EJ167)/MAX(ER167+EJ167+ES167, 0.1)*$I$11+ES167/MAX(ER167+EJ167+ES167, 0.1)*$J$11))/($B$13+$C$13+$F$13)</f>
        <v>0</v>
      </c>
      <c r="CX167">
        <f>($B$13*$K$11+$C$13*$K$11+$F$13*((ER167+EJ167)/MAX(ER167+EJ167+ES167, 0.1)*$P$11+ES167/MAX(ER167+EJ167+ES167, 0.1)*$Q$11))/($B$13+$C$13+$F$13)</f>
        <v>0</v>
      </c>
      <c r="CY167">
        <v>5.18</v>
      </c>
      <c r="CZ167">
        <v>0.5</v>
      </c>
      <c r="DA167" t="s">
        <v>421</v>
      </c>
      <c r="DB167">
        <v>2</v>
      </c>
      <c r="DC167">
        <v>1761010443.5</v>
      </c>
      <c r="DD167">
        <v>420.7466250000001</v>
      </c>
      <c r="DE167">
        <v>420.0242499999999</v>
      </c>
      <c r="DF167">
        <v>24.3853</v>
      </c>
      <c r="DG167">
        <v>24.33259583333333</v>
      </c>
      <c r="DH167">
        <v>421.0664166666667</v>
      </c>
      <c r="DI167">
        <v>24.17940833333333</v>
      </c>
      <c r="DJ167">
        <v>500.0228333333333</v>
      </c>
      <c r="DK167">
        <v>90.50046666666667</v>
      </c>
      <c r="DL167">
        <v>0.03520498333333334</v>
      </c>
      <c r="DM167">
        <v>30.59115416666667</v>
      </c>
      <c r="DN167">
        <v>30.159375</v>
      </c>
      <c r="DO167">
        <v>999.9</v>
      </c>
      <c r="DP167">
        <v>0</v>
      </c>
      <c r="DQ167">
        <v>0</v>
      </c>
      <c r="DR167">
        <v>10004.4275</v>
      </c>
      <c r="DS167">
        <v>0</v>
      </c>
      <c r="DT167">
        <v>0.242856</v>
      </c>
      <c r="DU167">
        <v>0.7223650833333334</v>
      </c>
      <c r="DV167">
        <v>431.2630833333333</v>
      </c>
      <c r="DW167">
        <v>430.4994166666667</v>
      </c>
      <c r="DX167">
        <v>0.05271140666666666</v>
      </c>
      <c r="DY167">
        <v>420.0242499999999</v>
      </c>
      <c r="DZ167">
        <v>24.33259583333333</v>
      </c>
      <c r="EA167">
        <v>2.20688125</v>
      </c>
      <c r="EB167">
        <v>2.20211125</v>
      </c>
      <c r="EC167">
        <v>19.01232916666666</v>
      </c>
      <c r="ED167">
        <v>18.97762916666667</v>
      </c>
      <c r="EE167">
        <v>0.00500078</v>
      </c>
      <c r="EF167">
        <v>0</v>
      </c>
      <c r="EG167">
        <v>0</v>
      </c>
      <c r="EH167">
        <v>0</v>
      </c>
      <c r="EI167">
        <v>750.9791666666666</v>
      </c>
      <c r="EJ167">
        <v>0.00500078</v>
      </c>
      <c r="EK167">
        <v>-11</v>
      </c>
      <c r="EL167">
        <v>-0.5</v>
      </c>
      <c r="EM167">
        <v>35.661375</v>
      </c>
      <c r="EN167">
        <v>39.39304166666667</v>
      </c>
      <c r="EO167">
        <v>37.86179166666667</v>
      </c>
      <c r="EP167">
        <v>39.98666666666666</v>
      </c>
      <c r="EQ167">
        <v>38.36425</v>
      </c>
      <c r="ER167">
        <v>0</v>
      </c>
      <c r="ES167">
        <v>0</v>
      </c>
      <c r="ET167">
        <v>0</v>
      </c>
      <c r="EU167">
        <v>1761010450.3</v>
      </c>
      <c r="EV167">
        <v>0</v>
      </c>
      <c r="EW167">
        <v>750.3040000000001</v>
      </c>
      <c r="EX167">
        <v>-41.84615422593028</v>
      </c>
      <c r="EY167">
        <v>-5.738461516876927</v>
      </c>
      <c r="EZ167">
        <v>-11.344</v>
      </c>
      <c r="FA167">
        <v>15</v>
      </c>
      <c r="FB167">
        <v>1761010283.5</v>
      </c>
      <c r="FC167" t="s">
        <v>677</v>
      </c>
      <c r="FD167">
        <v>1761010278.5</v>
      </c>
      <c r="FE167">
        <v>1761010283.5</v>
      </c>
      <c r="FF167">
        <v>5</v>
      </c>
      <c r="FG167">
        <v>-0.135</v>
      </c>
      <c r="FH167">
        <v>-0.002</v>
      </c>
      <c r="FI167">
        <v>-0.323</v>
      </c>
      <c r="FJ167">
        <v>0.203</v>
      </c>
      <c r="FK167">
        <v>419</v>
      </c>
      <c r="FL167">
        <v>24</v>
      </c>
      <c r="FM167">
        <v>0.75</v>
      </c>
      <c r="FN167">
        <v>0.12</v>
      </c>
      <c r="FO167">
        <v>0.6905785249999999</v>
      </c>
      <c r="FP167">
        <v>0.6705817148217645</v>
      </c>
      <c r="FQ167">
        <v>0.06989872905246115</v>
      </c>
      <c r="FR167">
        <v>0</v>
      </c>
      <c r="FS167">
        <v>753.2529411764706</v>
      </c>
      <c r="FT167">
        <v>-52.74255159841234</v>
      </c>
      <c r="FU167">
        <v>8.026288985508362</v>
      </c>
      <c r="FV167">
        <v>0</v>
      </c>
      <c r="FW167">
        <v>0.009821591500000001</v>
      </c>
      <c r="FX167">
        <v>0.7058529228517822</v>
      </c>
      <c r="FY167">
        <v>0.09170068752221118</v>
      </c>
      <c r="FZ167">
        <v>0</v>
      </c>
      <c r="GA167">
        <v>0</v>
      </c>
      <c r="GB167">
        <v>3</v>
      </c>
      <c r="GC167" t="s">
        <v>423</v>
      </c>
      <c r="GD167">
        <v>3.10984</v>
      </c>
      <c r="GE167">
        <v>2.72702</v>
      </c>
      <c r="GF167">
        <v>0.0883877</v>
      </c>
      <c r="GG167">
        <v>0.08825570000000001</v>
      </c>
      <c r="GH167">
        <v>0.109379</v>
      </c>
      <c r="GI167">
        <v>0.110356</v>
      </c>
      <c r="GJ167">
        <v>23924.3</v>
      </c>
      <c r="GK167">
        <v>21722.3</v>
      </c>
      <c r="GL167">
        <v>26802.3</v>
      </c>
      <c r="GM167">
        <v>24032.5</v>
      </c>
      <c r="GN167">
        <v>38140.2</v>
      </c>
      <c r="GO167">
        <v>31550.5</v>
      </c>
      <c r="GP167">
        <v>46780.6</v>
      </c>
      <c r="GQ167">
        <v>38006.4</v>
      </c>
      <c r="GR167">
        <v>1.89045</v>
      </c>
      <c r="GS167">
        <v>1.86553</v>
      </c>
      <c r="GT167">
        <v>0.115484</v>
      </c>
      <c r="GU167">
        <v>0</v>
      </c>
      <c r="GV167">
        <v>28.2477</v>
      </c>
      <c r="GW167">
        <v>999.9</v>
      </c>
      <c r="GX167">
        <v>59.1</v>
      </c>
      <c r="GY167">
        <v>30.3</v>
      </c>
      <c r="GZ167">
        <v>28.3061</v>
      </c>
      <c r="HA167">
        <v>61.2</v>
      </c>
      <c r="HB167">
        <v>21.4103</v>
      </c>
      <c r="HC167">
        <v>1</v>
      </c>
      <c r="HD167">
        <v>0.0442124</v>
      </c>
      <c r="HE167">
        <v>-1.08468</v>
      </c>
      <c r="HF167">
        <v>20.3327</v>
      </c>
      <c r="HG167">
        <v>5.22148</v>
      </c>
      <c r="HH167">
        <v>11.9797</v>
      </c>
      <c r="HI167">
        <v>4.9655</v>
      </c>
      <c r="HJ167">
        <v>3.276</v>
      </c>
      <c r="HK167">
        <v>9999</v>
      </c>
      <c r="HL167">
        <v>9999</v>
      </c>
      <c r="HM167">
        <v>9999</v>
      </c>
      <c r="HN167">
        <v>999.9</v>
      </c>
      <c r="HO167">
        <v>1.86371</v>
      </c>
      <c r="HP167">
        <v>1.85977</v>
      </c>
      <c r="HQ167">
        <v>1.85806</v>
      </c>
      <c r="HR167">
        <v>1.85944</v>
      </c>
      <c r="HS167">
        <v>1.85959</v>
      </c>
      <c r="HT167">
        <v>1.85806</v>
      </c>
      <c r="HU167">
        <v>1.85715</v>
      </c>
      <c r="HV167">
        <v>1.85211</v>
      </c>
      <c r="HW167">
        <v>0</v>
      </c>
      <c r="HX167">
        <v>0</v>
      </c>
      <c r="HY167">
        <v>0</v>
      </c>
      <c r="HZ167">
        <v>0</v>
      </c>
      <c r="IA167" t="s">
        <v>424</v>
      </c>
      <c r="IB167" t="s">
        <v>425</v>
      </c>
      <c r="IC167" t="s">
        <v>426</v>
      </c>
      <c r="ID167" t="s">
        <v>426</v>
      </c>
      <c r="IE167" t="s">
        <v>426</v>
      </c>
      <c r="IF167" t="s">
        <v>426</v>
      </c>
      <c r="IG167">
        <v>0</v>
      </c>
      <c r="IH167">
        <v>100</v>
      </c>
      <c r="II167">
        <v>100</v>
      </c>
      <c r="IJ167">
        <v>-0.32</v>
      </c>
      <c r="IK167">
        <v>0.2041</v>
      </c>
      <c r="IL167">
        <v>-1.108384760006345</v>
      </c>
      <c r="IM167">
        <v>0.001328113201692861</v>
      </c>
      <c r="IN167">
        <v>1.538283238170363E-06</v>
      </c>
      <c r="IO167">
        <v>-5.795655626708063E-10</v>
      </c>
      <c r="IP167">
        <v>-0.06095124045971822</v>
      </c>
      <c r="IQ167">
        <v>-0.004593102289677449</v>
      </c>
      <c r="IR167">
        <v>0.0008253994458280543</v>
      </c>
      <c r="IS167">
        <v>-7.403632370499484E-06</v>
      </c>
      <c r="IT167">
        <v>2</v>
      </c>
      <c r="IU167">
        <v>1985</v>
      </c>
      <c r="IV167">
        <v>1</v>
      </c>
      <c r="IW167">
        <v>27</v>
      </c>
      <c r="IX167">
        <v>2.9</v>
      </c>
      <c r="IY167">
        <v>2.8</v>
      </c>
      <c r="IZ167">
        <v>1.13281</v>
      </c>
      <c r="JA167">
        <v>2.60254</v>
      </c>
      <c r="JB167">
        <v>1.49658</v>
      </c>
      <c r="JC167">
        <v>2.34619</v>
      </c>
      <c r="JD167">
        <v>1.54907</v>
      </c>
      <c r="JE167">
        <v>2.35107</v>
      </c>
      <c r="JF167">
        <v>32.9983</v>
      </c>
      <c r="JG167">
        <v>15.7256</v>
      </c>
      <c r="JH167">
        <v>18</v>
      </c>
      <c r="JI167">
        <v>483.254</v>
      </c>
      <c r="JJ167">
        <v>496.633</v>
      </c>
      <c r="JK167">
        <v>31.2211</v>
      </c>
      <c r="JL167">
        <v>27.8491</v>
      </c>
      <c r="JM167">
        <v>29.9998</v>
      </c>
      <c r="JN167">
        <v>28.1418</v>
      </c>
      <c r="JO167">
        <v>28.1481</v>
      </c>
      <c r="JP167">
        <v>22.7637</v>
      </c>
      <c r="JQ167">
        <v>19.5968</v>
      </c>
      <c r="JR167">
        <v>66.4123</v>
      </c>
      <c r="JS167">
        <v>31.1146</v>
      </c>
      <c r="JT167">
        <v>420</v>
      </c>
      <c r="JU167">
        <v>24.3498</v>
      </c>
      <c r="JV167">
        <v>102.3</v>
      </c>
      <c r="JW167">
        <v>91.67189999999999</v>
      </c>
    </row>
    <row r="168" spans="1:283">
      <c r="A168">
        <v>150</v>
      </c>
      <c r="B168">
        <v>1761010453.5</v>
      </c>
      <c r="C168">
        <v>787.5</v>
      </c>
      <c r="D168" t="s">
        <v>734</v>
      </c>
      <c r="E168" t="s">
        <v>735</v>
      </c>
      <c r="F168">
        <v>5</v>
      </c>
      <c r="G168" t="s">
        <v>676</v>
      </c>
      <c r="H168">
        <v>1761010445.5</v>
      </c>
      <c r="I168">
        <f>(J168)/1000</f>
        <v>0</v>
      </c>
      <c r="J168">
        <f>1000*DJ168*AH168*(DF168-DG168)/(100*CY168*(1000-AH168*DF168))</f>
        <v>0</v>
      </c>
      <c r="K168">
        <f>DJ168*AH168*(DE168-DD168*(1000-AH168*DG168)/(1000-AH168*DF168))/(100*CY168)</f>
        <v>0</v>
      </c>
      <c r="L168">
        <f>DD168 - IF(AH168&gt;1, K168*CY168*100.0/(AJ168), 0)</f>
        <v>0</v>
      </c>
      <c r="M168">
        <f>((S168-I168/2)*L168-K168)/(S168+I168/2)</f>
        <v>0</v>
      </c>
      <c r="N168">
        <f>M168*(DK168+DL168)/1000.0</f>
        <v>0</v>
      </c>
      <c r="O168">
        <f>(DD168 - IF(AH168&gt;1, K168*CY168*100.0/(AJ168), 0))*(DK168+DL168)/1000.0</f>
        <v>0</v>
      </c>
      <c r="P168">
        <f>2.0/((1/R168-1/Q168)+SIGN(R168)*SQRT((1/R168-1/Q168)*(1/R168-1/Q168) + 4*CZ168/((CZ168+1)*(CZ168+1))*(2*1/R168*1/Q168-1/Q168*1/Q168)))</f>
        <v>0</v>
      </c>
      <c r="Q168">
        <f>IF(LEFT(DA168,1)&lt;&gt;"0",IF(LEFT(DA168,1)="1",3.0,DB168),$D$5+$E$5*(DR168*DK168/($K$5*1000))+$F$5*(DR168*DK168/($K$5*1000))*MAX(MIN(CY168,$J$5),$I$5)*MAX(MIN(CY168,$J$5),$I$5)+$G$5*MAX(MIN(CY168,$J$5),$I$5)*(DR168*DK168/($K$5*1000))+$H$5*(DR168*DK168/($K$5*1000))*(DR168*DK168/($K$5*1000)))</f>
        <v>0</v>
      </c>
      <c r="R168">
        <f>I168*(1000-(1000*0.61365*exp(17.502*V168/(240.97+V168))/(DK168+DL168)+DF168)/2)/(1000*0.61365*exp(17.502*V168/(240.97+V168))/(DK168+DL168)-DF168)</f>
        <v>0</v>
      </c>
      <c r="S168">
        <f>1/((CZ168+1)/(P168/1.6)+1/(Q168/1.37)) + CZ168/((CZ168+1)/(P168/1.6) + CZ168/(Q168/1.37))</f>
        <v>0</v>
      </c>
      <c r="T168">
        <f>(CU168*CX168)</f>
        <v>0</v>
      </c>
      <c r="U168">
        <f>(DM168+(T168+2*0.95*5.67E-8*(((DM168+$B$9)+273)^4-(DM168+273)^4)-44100*I168)/(1.84*29.3*Q168+8*0.95*5.67E-8*(DM168+273)^3))</f>
        <v>0</v>
      </c>
      <c r="V168">
        <f>($C$9*DN168+$D$9*DO168+$E$9*U168)</f>
        <v>0</v>
      </c>
      <c r="W168">
        <f>0.61365*exp(17.502*V168/(240.97+V168))</f>
        <v>0</v>
      </c>
      <c r="X168">
        <f>(Y168/Z168*100)</f>
        <v>0</v>
      </c>
      <c r="Y168">
        <f>DF168*(DK168+DL168)/1000</f>
        <v>0</v>
      </c>
      <c r="Z168">
        <f>0.61365*exp(17.502*DM168/(240.97+DM168))</f>
        <v>0</v>
      </c>
      <c r="AA168">
        <f>(W168-DF168*(DK168+DL168)/1000)</f>
        <v>0</v>
      </c>
      <c r="AB168">
        <f>(-I168*44100)</f>
        <v>0</v>
      </c>
      <c r="AC168">
        <f>2*29.3*Q168*0.92*(DM168-V168)</f>
        <v>0</v>
      </c>
      <c r="AD168">
        <f>2*0.95*5.67E-8*(((DM168+$B$9)+273)^4-(V168+273)^4)</f>
        <v>0</v>
      </c>
      <c r="AE168">
        <f>T168+AD168+AB168+AC168</f>
        <v>0</v>
      </c>
      <c r="AF168">
        <v>0</v>
      </c>
      <c r="AG168">
        <v>0</v>
      </c>
      <c r="AH168">
        <f>IF(AF168*$H$15&gt;=AJ168,1.0,(AJ168/(AJ168-AF168*$H$15)))</f>
        <v>0</v>
      </c>
      <c r="AI168">
        <f>(AH168-1)*100</f>
        <v>0</v>
      </c>
      <c r="AJ168">
        <f>MAX(0,($B$15+$C$15*DR168)/(1+$D$15*DR168)*DK168/(DM168+273)*$E$15)</f>
        <v>0</v>
      </c>
      <c r="AK168" t="s">
        <v>420</v>
      </c>
      <c r="AL168" t="s">
        <v>420</v>
      </c>
      <c r="AM168">
        <v>0</v>
      </c>
      <c r="AN168">
        <v>0</v>
      </c>
      <c r="AO168">
        <f>1-AM168/AN168</f>
        <v>0</v>
      </c>
      <c r="AP168">
        <v>0</v>
      </c>
      <c r="AQ168" t="s">
        <v>420</v>
      </c>
      <c r="AR168" t="s">
        <v>420</v>
      </c>
      <c r="AS168">
        <v>0</v>
      </c>
      <c r="AT168">
        <v>0</v>
      </c>
      <c r="AU168">
        <f>1-AS168/AT168</f>
        <v>0</v>
      </c>
      <c r="AV168">
        <v>0.5</v>
      </c>
      <c r="AW168">
        <f>CV168</f>
        <v>0</v>
      </c>
      <c r="AX168">
        <f>K168</f>
        <v>0</v>
      </c>
      <c r="AY168">
        <f>AU168*AV168*AW168</f>
        <v>0</v>
      </c>
      <c r="AZ168">
        <f>(AX168-AP168)/AW168</f>
        <v>0</v>
      </c>
      <c r="BA168">
        <f>(AN168-AT168)/AT168</f>
        <v>0</v>
      </c>
      <c r="BB168">
        <f>AM168/(AO168+AM168/AT168)</f>
        <v>0</v>
      </c>
      <c r="BC168" t="s">
        <v>420</v>
      </c>
      <c r="BD168">
        <v>0</v>
      </c>
      <c r="BE168">
        <f>IF(BD168&lt;&gt;0, BD168, BB168)</f>
        <v>0</v>
      </c>
      <c r="BF168">
        <f>1-BE168/AT168</f>
        <v>0</v>
      </c>
      <c r="BG168">
        <f>(AT168-AS168)/(AT168-BE168)</f>
        <v>0</v>
      </c>
      <c r="BH168">
        <f>(AN168-AT168)/(AN168-BE168)</f>
        <v>0</v>
      </c>
      <c r="BI168">
        <f>(AT168-AS168)/(AT168-AM168)</f>
        <v>0</v>
      </c>
      <c r="BJ168">
        <f>(AN168-AT168)/(AN168-AM168)</f>
        <v>0</v>
      </c>
      <c r="BK168">
        <f>(BG168*BE168/AS168)</f>
        <v>0</v>
      </c>
      <c r="BL168">
        <f>(1-BK168)</f>
        <v>0</v>
      </c>
      <c r="CU168">
        <f>$B$13*DS168+$C$13*DT168+$F$13*EE168*(1-EH168)</f>
        <v>0</v>
      </c>
      <c r="CV168">
        <f>CU168*CW168</f>
        <v>0</v>
      </c>
      <c r="CW168">
        <f>($B$13*$D$11+$C$13*$D$11+$F$13*((ER168+EJ168)/MAX(ER168+EJ168+ES168, 0.1)*$I$11+ES168/MAX(ER168+EJ168+ES168, 0.1)*$J$11))/($B$13+$C$13+$F$13)</f>
        <v>0</v>
      </c>
      <c r="CX168">
        <f>($B$13*$K$11+$C$13*$K$11+$F$13*((ER168+EJ168)/MAX(ER168+EJ168+ES168, 0.1)*$P$11+ES168/MAX(ER168+EJ168+ES168, 0.1)*$Q$11))/($B$13+$C$13+$F$13)</f>
        <v>0</v>
      </c>
      <c r="CY168">
        <v>5.18</v>
      </c>
      <c r="CZ168">
        <v>0.5</v>
      </c>
      <c r="DA168" t="s">
        <v>421</v>
      </c>
      <c r="DB168">
        <v>2</v>
      </c>
      <c r="DC168">
        <v>1761010445.5</v>
      </c>
      <c r="DD168">
        <v>420.7519166666667</v>
      </c>
      <c r="DE168">
        <v>420.0159583333333</v>
      </c>
      <c r="DF168">
        <v>24.36593333333333</v>
      </c>
      <c r="DG168">
        <v>24.30778333333333</v>
      </c>
      <c r="DH168">
        <v>421.071625</v>
      </c>
      <c r="DI168">
        <v>24.16045416666667</v>
      </c>
      <c r="DJ168">
        <v>500.0260416666666</v>
      </c>
      <c r="DK168">
        <v>90.50017916666665</v>
      </c>
      <c r="DL168">
        <v>0.03521075833333333</v>
      </c>
      <c r="DM168">
        <v>30.58634166666667</v>
      </c>
      <c r="DN168">
        <v>30.15245</v>
      </c>
      <c r="DO168">
        <v>999.9</v>
      </c>
      <c r="DP168">
        <v>0</v>
      </c>
      <c r="DQ168">
        <v>0</v>
      </c>
      <c r="DR168">
        <v>10004.32333333333</v>
      </c>
      <c r="DS168">
        <v>0</v>
      </c>
      <c r="DT168">
        <v>0.242856</v>
      </c>
      <c r="DU168">
        <v>0.7359517499999999</v>
      </c>
      <c r="DV168">
        <v>431.2599583333334</v>
      </c>
      <c r="DW168">
        <v>430.4799166666667</v>
      </c>
      <c r="DX168">
        <v>0.0581515625</v>
      </c>
      <c r="DY168">
        <v>420.0159583333333</v>
      </c>
      <c r="DZ168">
        <v>24.30778333333333</v>
      </c>
      <c r="EA168">
        <v>2.205121666666667</v>
      </c>
      <c r="EB168">
        <v>2.199858333333333</v>
      </c>
      <c r="EC168">
        <v>18.99954166666667</v>
      </c>
      <c r="ED168">
        <v>18.96126666666667</v>
      </c>
      <c r="EE168">
        <v>0.00500078</v>
      </c>
      <c r="EF168">
        <v>0</v>
      </c>
      <c r="EG168">
        <v>0</v>
      </c>
      <c r="EH168">
        <v>0</v>
      </c>
      <c r="EI168">
        <v>749.8416666666666</v>
      </c>
      <c r="EJ168">
        <v>0.00500078</v>
      </c>
      <c r="EK168">
        <v>-10.95</v>
      </c>
      <c r="EL168">
        <v>-0.5708333333333334</v>
      </c>
      <c r="EM168">
        <v>35.64054166666667</v>
      </c>
      <c r="EN168">
        <v>39.33579166666667</v>
      </c>
      <c r="EO168">
        <v>37.820125</v>
      </c>
      <c r="EP168">
        <v>39.90591666666666</v>
      </c>
      <c r="EQ168">
        <v>38.33045833333333</v>
      </c>
      <c r="ER168">
        <v>0</v>
      </c>
      <c r="ES168">
        <v>0</v>
      </c>
      <c r="ET168">
        <v>0</v>
      </c>
      <c r="EU168">
        <v>1761010452.1</v>
      </c>
      <c r="EV168">
        <v>0</v>
      </c>
      <c r="EW168">
        <v>749.7346153846154</v>
      </c>
      <c r="EX168">
        <v>-31.28547041765898</v>
      </c>
      <c r="EY168">
        <v>-7.258119495558205</v>
      </c>
      <c r="EZ168">
        <v>-11.54230769230769</v>
      </c>
      <c r="FA168">
        <v>15</v>
      </c>
      <c r="FB168">
        <v>1761010283.5</v>
      </c>
      <c r="FC168" t="s">
        <v>677</v>
      </c>
      <c r="FD168">
        <v>1761010278.5</v>
      </c>
      <c r="FE168">
        <v>1761010283.5</v>
      </c>
      <c r="FF168">
        <v>5</v>
      </c>
      <c r="FG168">
        <v>-0.135</v>
      </c>
      <c r="FH168">
        <v>-0.002</v>
      </c>
      <c r="FI168">
        <v>-0.323</v>
      </c>
      <c r="FJ168">
        <v>0.203</v>
      </c>
      <c r="FK168">
        <v>419</v>
      </c>
      <c r="FL168">
        <v>24</v>
      </c>
      <c r="FM168">
        <v>0.75</v>
      </c>
      <c r="FN168">
        <v>0.12</v>
      </c>
      <c r="FO168">
        <v>0.7028630487804878</v>
      </c>
      <c r="FP168">
        <v>0.6243218466898962</v>
      </c>
      <c r="FQ168">
        <v>0.06742673501460181</v>
      </c>
      <c r="FR168">
        <v>0</v>
      </c>
      <c r="FS168">
        <v>752.0764705882353</v>
      </c>
      <c r="FT168">
        <v>-44.85561511545829</v>
      </c>
      <c r="FU168">
        <v>6.641095711487309</v>
      </c>
      <c r="FV168">
        <v>0</v>
      </c>
      <c r="FW168">
        <v>0.02180196243902439</v>
      </c>
      <c r="FX168">
        <v>0.469712051707317</v>
      </c>
      <c r="FY168">
        <v>0.07488817682641587</v>
      </c>
      <c r="FZ168">
        <v>0</v>
      </c>
      <c r="GA168">
        <v>0</v>
      </c>
      <c r="GB168">
        <v>3</v>
      </c>
      <c r="GC168" t="s">
        <v>423</v>
      </c>
      <c r="GD168">
        <v>3.10991</v>
      </c>
      <c r="GE168">
        <v>2.72675</v>
      </c>
      <c r="GF168">
        <v>0.0883868</v>
      </c>
      <c r="GG168">
        <v>0.08825810000000001</v>
      </c>
      <c r="GH168">
        <v>0.109348</v>
      </c>
      <c r="GI168">
        <v>0.110367</v>
      </c>
      <c r="GJ168">
        <v>23924.4</v>
      </c>
      <c r="GK168">
        <v>21722.3</v>
      </c>
      <c r="GL168">
        <v>26802.4</v>
      </c>
      <c r="GM168">
        <v>24032.5</v>
      </c>
      <c r="GN168">
        <v>38141.7</v>
      </c>
      <c r="GO168">
        <v>31550</v>
      </c>
      <c r="GP168">
        <v>46780.7</v>
      </c>
      <c r="GQ168">
        <v>38006.3</v>
      </c>
      <c r="GR168">
        <v>1.89028</v>
      </c>
      <c r="GS168">
        <v>1.86558</v>
      </c>
      <c r="GT168">
        <v>0.114918</v>
      </c>
      <c r="GU168">
        <v>0</v>
      </c>
      <c r="GV168">
        <v>28.2513</v>
      </c>
      <c r="GW168">
        <v>999.9</v>
      </c>
      <c r="GX168">
        <v>59.1</v>
      </c>
      <c r="GY168">
        <v>30.3</v>
      </c>
      <c r="GZ168">
        <v>28.3041</v>
      </c>
      <c r="HA168">
        <v>61.21</v>
      </c>
      <c r="HB168">
        <v>21.1819</v>
      </c>
      <c r="HC168">
        <v>1</v>
      </c>
      <c r="HD168">
        <v>0.0439787</v>
      </c>
      <c r="HE168">
        <v>-0.987075</v>
      </c>
      <c r="HF168">
        <v>20.3332</v>
      </c>
      <c r="HG168">
        <v>5.22133</v>
      </c>
      <c r="HH168">
        <v>11.9798</v>
      </c>
      <c r="HI168">
        <v>4.96545</v>
      </c>
      <c r="HJ168">
        <v>3.276</v>
      </c>
      <c r="HK168">
        <v>9999</v>
      </c>
      <c r="HL168">
        <v>9999</v>
      </c>
      <c r="HM168">
        <v>9999</v>
      </c>
      <c r="HN168">
        <v>999.9</v>
      </c>
      <c r="HO168">
        <v>1.86371</v>
      </c>
      <c r="HP168">
        <v>1.85975</v>
      </c>
      <c r="HQ168">
        <v>1.85806</v>
      </c>
      <c r="HR168">
        <v>1.85944</v>
      </c>
      <c r="HS168">
        <v>1.85959</v>
      </c>
      <c r="HT168">
        <v>1.85806</v>
      </c>
      <c r="HU168">
        <v>1.85715</v>
      </c>
      <c r="HV168">
        <v>1.85211</v>
      </c>
      <c r="HW168">
        <v>0</v>
      </c>
      <c r="HX168">
        <v>0</v>
      </c>
      <c r="HY168">
        <v>0</v>
      </c>
      <c r="HZ168">
        <v>0</v>
      </c>
      <c r="IA168" t="s">
        <v>424</v>
      </c>
      <c r="IB168" t="s">
        <v>425</v>
      </c>
      <c r="IC168" t="s">
        <v>426</v>
      </c>
      <c r="ID168" t="s">
        <v>426</v>
      </c>
      <c r="IE168" t="s">
        <v>426</v>
      </c>
      <c r="IF168" t="s">
        <v>426</v>
      </c>
      <c r="IG168">
        <v>0</v>
      </c>
      <c r="IH168">
        <v>100</v>
      </c>
      <c r="II168">
        <v>100</v>
      </c>
      <c r="IJ168">
        <v>-0.319</v>
      </c>
      <c r="IK168">
        <v>0.2039</v>
      </c>
      <c r="IL168">
        <v>-1.108384760006345</v>
      </c>
      <c r="IM168">
        <v>0.001328113201692861</v>
      </c>
      <c r="IN168">
        <v>1.538283238170363E-06</v>
      </c>
      <c r="IO168">
        <v>-5.795655626708063E-10</v>
      </c>
      <c r="IP168">
        <v>-0.06095124045971822</v>
      </c>
      <c r="IQ168">
        <v>-0.004593102289677449</v>
      </c>
      <c r="IR168">
        <v>0.0008253994458280543</v>
      </c>
      <c r="IS168">
        <v>-7.403632370499484E-06</v>
      </c>
      <c r="IT168">
        <v>2</v>
      </c>
      <c r="IU168">
        <v>1985</v>
      </c>
      <c r="IV168">
        <v>1</v>
      </c>
      <c r="IW168">
        <v>27</v>
      </c>
      <c r="IX168">
        <v>2.9</v>
      </c>
      <c r="IY168">
        <v>2.8</v>
      </c>
      <c r="IZ168">
        <v>1.13159</v>
      </c>
      <c r="JA168">
        <v>2.59399</v>
      </c>
      <c r="JB168">
        <v>1.49658</v>
      </c>
      <c r="JC168">
        <v>2.34619</v>
      </c>
      <c r="JD168">
        <v>1.54907</v>
      </c>
      <c r="JE168">
        <v>2.45483</v>
      </c>
      <c r="JF168">
        <v>32.9983</v>
      </c>
      <c r="JG168">
        <v>15.7344</v>
      </c>
      <c r="JH168">
        <v>18</v>
      </c>
      <c r="JI168">
        <v>483.143</v>
      </c>
      <c r="JJ168">
        <v>496.651</v>
      </c>
      <c r="JK168">
        <v>31.1607</v>
      </c>
      <c r="JL168">
        <v>27.8491</v>
      </c>
      <c r="JM168">
        <v>29.9998</v>
      </c>
      <c r="JN168">
        <v>28.1406</v>
      </c>
      <c r="JO168">
        <v>28.1463</v>
      </c>
      <c r="JP168">
        <v>22.7667</v>
      </c>
      <c r="JQ168">
        <v>19.5968</v>
      </c>
      <c r="JR168">
        <v>66.4123</v>
      </c>
      <c r="JS168">
        <v>31.1146</v>
      </c>
      <c r="JT168">
        <v>420</v>
      </c>
      <c r="JU168">
        <v>24.3575</v>
      </c>
      <c r="JV168">
        <v>102.3</v>
      </c>
      <c r="JW168">
        <v>91.6717</v>
      </c>
    </row>
    <row r="169" spans="1:283">
      <c r="A169">
        <v>151</v>
      </c>
      <c r="B169">
        <v>1761010580.6</v>
      </c>
      <c r="C169">
        <v>914.5999999046326</v>
      </c>
      <c r="D169" t="s">
        <v>736</v>
      </c>
      <c r="E169" t="s">
        <v>737</v>
      </c>
      <c r="F169">
        <v>5</v>
      </c>
      <c r="G169" t="s">
        <v>738</v>
      </c>
      <c r="H169">
        <v>1761010572.849999</v>
      </c>
      <c r="I169">
        <f>(J169)/1000</f>
        <v>0</v>
      </c>
      <c r="J169">
        <f>1000*DJ169*AH169*(DF169-DG169)/(100*CY169*(1000-AH169*DF169))</f>
        <v>0</v>
      </c>
      <c r="K169">
        <f>DJ169*AH169*(DE169-DD169*(1000-AH169*DG169)/(1000-AH169*DF169))/(100*CY169)</f>
        <v>0</v>
      </c>
      <c r="L169">
        <f>DD169 - IF(AH169&gt;1, K169*CY169*100.0/(AJ169), 0)</f>
        <v>0</v>
      </c>
      <c r="M169">
        <f>((S169-I169/2)*L169-K169)/(S169+I169/2)</f>
        <v>0</v>
      </c>
      <c r="N169">
        <f>M169*(DK169+DL169)/1000.0</f>
        <v>0</v>
      </c>
      <c r="O169">
        <f>(DD169 - IF(AH169&gt;1, K169*CY169*100.0/(AJ169), 0))*(DK169+DL169)/1000.0</f>
        <v>0</v>
      </c>
      <c r="P169">
        <f>2.0/((1/R169-1/Q169)+SIGN(R169)*SQRT((1/R169-1/Q169)*(1/R169-1/Q169) + 4*CZ169/((CZ169+1)*(CZ169+1))*(2*1/R169*1/Q169-1/Q169*1/Q169)))</f>
        <v>0</v>
      </c>
      <c r="Q169">
        <f>IF(LEFT(DA169,1)&lt;&gt;"0",IF(LEFT(DA169,1)="1",3.0,DB169),$D$5+$E$5*(DR169*DK169/($K$5*1000))+$F$5*(DR169*DK169/($K$5*1000))*MAX(MIN(CY169,$J$5),$I$5)*MAX(MIN(CY169,$J$5),$I$5)+$G$5*MAX(MIN(CY169,$J$5),$I$5)*(DR169*DK169/($K$5*1000))+$H$5*(DR169*DK169/($K$5*1000))*(DR169*DK169/($K$5*1000)))</f>
        <v>0</v>
      </c>
      <c r="R169">
        <f>I169*(1000-(1000*0.61365*exp(17.502*V169/(240.97+V169))/(DK169+DL169)+DF169)/2)/(1000*0.61365*exp(17.502*V169/(240.97+V169))/(DK169+DL169)-DF169)</f>
        <v>0</v>
      </c>
      <c r="S169">
        <f>1/((CZ169+1)/(P169/1.6)+1/(Q169/1.37)) + CZ169/((CZ169+1)/(P169/1.6) + CZ169/(Q169/1.37))</f>
        <v>0</v>
      </c>
      <c r="T169">
        <f>(CU169*CX169)</f>
        <v>0</v>
      </c>
      <c r="U169">
        <f>(DM169+(T169+2*0.95*5.67E-8*(((DM169+$B$9)+273)^4-(DM169+273)^4)-44100*I169)/(1.84*29.3*Q169+8*0.95*5.67E-8*(DM169+273)^3))</f>
        <v>0</v>
      </c>
      <c r="V169">
        <f>($C$9*DN169+$D$9*DO169+$E$9*U169)</f>
        <v>0</v>
      </c>
      <c r="W169">
        <f>0.61365*exp(17.502*V169/(240.97+V169))</f>
        <v>0</v>
      </c>
      <c r="X169">
        <f>(Y169/Z169*100)</f>
        <v>0</v>
      </c>
      <c r="Y169">
        <f>DF169*(DK169+DL169)/1000</f>
        <v>0</v>
      </c>
      <c r="Z169">
        <f>0.61365*exp(17.502*DM169/(240.97+DM169))</f>
        <v>0</v>
      </c>
      <c r="AA169">
        <f>(W169-DF169*(DK169+DL169)/1000)</f>
        <v>0</v>
      </c>
      <c r="AB169">
        <f>(-I169*44100)</f>
        <v>0</v>
      </c>
      <c r="AC169">
        <f>2*29.3*Q169*0.92*(DM169-V169)</f>
        <v>0</v>
      </c>
      <c r="AD169">
        <f>2*0.95*5.67E-8*(((DM169+$B$9)+273)^4-(V169+273)^4)</f>
        <v>0</v>
      </c>
      <c r="AE169">
        <f>T169+AD169+AB169+AC169</f>
        <v>0</v>
      </c>
      <c r="AF169">
        <v>0</v>
      </c>
      <c r="AG169">
        <v>0</v>
      </c>
      <c r="AH169">
        <f>IF(AF169*$H$15&gt;=AJ169,1.0,(AJ169/(AJ169-AF169*$H$15)))</f>
        <v>0</v>
      </c>
      <c r="AI169">
        <f>(AH169-1)*100</f>
        <v>0</v>
      </c>
      <c r="AJ169">
        <f>MAX(0,($B$15+$C$15*DR169)/(1+$D$15*DR169)*DK169/(DM169+273)*$E$15)</f>
        <v>0</v>
      </c>
      <c r="AK169" t="s">
        <v>420</v>
      </c>
      <c r="AL169" t="s">
        <v>420</v>
      </c>
      <c r="AM169">
        <v>0</v>
      </c>
      <c r="AN169">
        <v>0</v>
      </c>
      <c r="AO169">
        <f>1-AM169/AN169</f>
        <v>0</v>
      </c>
      <c r="AP169">
        <v>0</v>
      </c>
      <c r="AQ169" t="s">
        <v>420</v>
      </c>
      <c r="AR169" t="s">
        <v>420</v>
      </c>
      <c r="AS169">
        <v>0</v>
      </c>
      <c r="AT169">
        <v>0</v>
      </c>
      <c r="AU169">
        <f>1-AS169/AT169</f>
        <v>0</v>
      </c>
      <c r="AV169">
        <v>0.5</v>
      </c>
      <c r="AW169">
        <f>CV169</f>
        <v>0</v>
      </c>
      <c r="AX169">
        <f>K169</f>
        <v>0</v>
      </c>
      <c r="AY169">
        <f>AU169*AV169*AW169</f>
        <v>0</v>
      </c>
      <c r="AZ169">
        <f>(AX169-AP169)/AW169</f>
        <v>0</v>
      </c>
      <c r="BA169">
        <f>(AN169-AT169)/AT169</f>
        <v>0</v>
      </c>
      <c r="BB169">
        <f>AM169/(AO169+AM169/AT169)</f>
        <v>0</v>
      </c>
      <c r="BC169" t="s">
        <v>420</v>
      </c>
      <c r="BD169">
        <v>0</v>
      </c>
      <c r="BE169">
        <f>IF(BD169&lt;&gt;0, BD169, BB169)</f>
        <v>0</v>
      </c>
      <c r="BF169">
        <f>1-BE169/AT169</f>
        <v>0</v>
      </c>
      <c r="BG169">
        <f>(AT169-AS169)/(AT169-BE169)</f>
        <v>0</v>
      </c>
      <c r="BH169">
        <f>(AN169-AT169)/(AN169-BE169)</f>
        <v>0</v>
      </c>
      <c r="BI169">
        <f>(AT169-AS169)/(AT169-AM169)</f>
        <v>0</v>
      </c>
      <c r="BJ169">
        <f>(AN169-AT169)/(AN169-AM169)</f>
        <v>0</v>
      </c>
      <c r="BK169">
        <f>(BG169*BE169/AS169)</f>
        <v>0</v>
      </c>
      <c r="BL169">
        <f>(1-BK169)</f>
        <v>0</v>
      </c>
      <c r="CU169">
        <f>$B$13*DS169+$C$13*DT169+$F$13*EE169*(1-EH169)</f>
        <v>0</v>
      </c>
      <c r="CV169">
        <f>CU169*CW169</f>
        <v>0</v>
      </c>
      <c r="CW169">
        <f>($B$13*$D$11+$C$13*$D$11+$F$13*((ER169+EJ169)/MAX(ER169+EJ169+ES169, 0.1)*$I$11+ES169/MAX(ER169+EJ169+ES169, 0.1)*$J$11))/($B$13+$C$13+$F$13)</f>
        <v>0</v>
      </c>
      <c r="CX169">
        <f>($B$13*$K$11+$C$13*$K$11+$F$13*((ER169+EJ169)/MAX(ER169+EJ169+ES169, 0.1)*$P$11+ES169/MAX(ER169+EJ169+ES169, 0.1)*$Q$11))/($B$13+$C$13+$F$13)</f>
        <v>0</v>
      </c>
      <c r="CY169">
        <v>2.7</v>
      </c>
      <c r="CZ169">
        <v>0.5</v>
      </c>
      <c r="DA169" t="s">
        <v>421</v>
      </c>
      <c r="DB169">
        <v>2</v>
      </c>
      <c r="DC169">
        <v>1761010572.849999</v>
      </c>
      <c r="DD169">
        <v>420.7812333333333</v>
      </c>
      <c r="DE169">
        <v>419.8183666666666</v>
      </c>
      <c r="DF169">
        <v>22.75587333333333</v>
      </c>
      <c r="DG169">
        <v>23.54985666666667</v>
      </c>
      <c r="DH169">
        <v>421.3126</v>
      </c>
      <c r="DI169">
        <v>22.58466</v>
      </c>
      <c r="DJ169">
        <v>500.0159333333334</v>
      </c>
      <c r="DK169">
        <v>90.50698333333337</v>
      </c>
      <c r="DL169">
        <v>0.03437561</v>
      </c>
      <c r="DM169">
        <v>29.86454666666667</v>
      </c>
      <c r="DN169">
        <v>29.99191666666666</v>
      </c>
      <c r="DO169">
        <v>999.9000000000002</v>
      </c>
      <c r="DP169">
        <v>0</v>
      </c>
      <c r="DQ169">
        <v>0</v>
      </c>
      <c r="DR169">
        <v>9997.375333333333</v>
      </c>
      <c r="DS169">
        <v>0</v>
      </c>
      <c r="DT169">
        <v>0.2428559999999999</v>
      </c>
      <c r="DU169">
        <v>0.9628004999999999</v>
      </c>
      <c r="DV169">
        <v>430.5793333333334</v>
      </c>
      <c r="DW169">
        <v>429.9436666666666</v>
      </c>
      <c r="DX169">
        <v>-0.7939915666666665</v>
      </c>
      <c r="DY169">
        <v>419.8183666666666</v>
      </c>
      <c r="DZ169">
        <v>23.54985666666667</v>
      </c>
      <c r="EA169">
        <v>2.059566333333334</v>
      </c>
      <c r="EB169">
        <v>2.131427666666667</v>
      </c>
      <c r="EC169">
        <v>17.90812333333333</v>
      </c>
      <c r="ED169">
        <v>18.45432333333333</v>
      </c>
      <c r="EE169">
        <v>0.005000780000000002</v>
      </c>
      <c r="EF169">
        <v>0</v>
      </c>
      <c r="EG169">
        <v>0</v>
      </c>
      <c r="EH169">
        <v>0</v>
      </c>
      <c r="EI169">
        <v>327.0566666666667</v>
      </c>
      <c r="EJ169">
        <v>0.005000780000000002</v>
      </c>
      <c r="EK169">
        <v>-15.51</v>
      </c>
      <c r="EL169">
        <v>-0.13</v>
      </c>
      <c r="EM169">
        <v>35.36853333333332</v>
      </c>
      <c r="EN169">
        <v>39.17266666666665</v>
      </c>
      <c r="EO169">
        <v>37.729</v>
      </c>
      <c r="EP169">
        <v>39.3644</v>
      </c>
      <c r="EQ169">
        <v>38.42679999999999</v>
      </c>
      <c r="ER169">
        <v>0</v>
      </c>
      <c r="ES169">
        <v>0</v>
      </c>
      <c r="ET169">
        <v>0</v>
      </c>
      <c r="EU169">
        <v>1761010579.3</v>
      </c>
      <c r="EV169">
        <v>0</v>
      </c>
      <c r="EW169">
        <v>327.1538461538461</v>
      </c>
      <c r="EX169">
        <v>-67.52136723459517</v>
      </c>
      <c r="EY169">
        <v>21.6239318607421</v>
      </c>
      <c r="EZ169">
        <v>-14.92692307692308</v>
      </c>
      <c r="FA169">
        <v>15</v>
      </c>
      <c r="FB169">
        <v>1761010483</v>
      </c>
      <c r="FC169" t="s">
        <v>739</v>
      </c>
      <c r="FD169">
        <v>1761010479</v>
      </c>
      <c r="FE169">
        <v>1761010483</v>
      </c>
      <c r="FF169">
        <v>6</v>
      </c>
      <c r="FG169">
        <v>-0.212</v>
      </c>
      <c r="FH169">
        <v>0</v>
      </c>
      <c r="FI169">
        <v>-0.533</v>
      </c>
      <c r="FJ169">
        <v>0.204</v>
      </c>
      <c r="FK169">
        <v>420</v>
      </c>
      <c r="FL169">
        <v>24</v>
      </c>
      <c r="FM169">
        <v>0.6</v>
      </c>
      <c r="FN169">
        <v>0.03</v>
      </c>
      <c r="FO169">
        <v>1.623850225</v>
      </c>
      <c r="FP169">
        <v>-10.750436206379</v>
      </c>
      <c r="FQ169">
        <v>1.098012463746484</v>
      </c>
      <c r="FR169">
        <v>0</v>
      </c>
      <c r="FS169">
        <v>329.1294117647059</v>
      </c>
      <c r="FT169">
        <v>-49.86401820182425</v>
      </c>
      <c r="FU169">
        <v>7.541552711546748</v>
      </c>
      <c r="FV169">
        <v>0</v>
      </c>
      <c r="FW169">
        <v>-0.9714339500000001</v>
      </c>
      <c r="FX169">
        <v>2.301029808630394</v>
      </c>
      <c r="FY169">
        <v>0.3085429147295357</v>
      </c>
      <c r="FZ169">
        <v>0</v>
      </c>
      <c r="GA169">
        <v>0</v>
      </c>
      <c r="GB169">
        <v>3</v>
      </c>
      <c r="GC169" t="s">
        <v>423</v>
      </c>
      <c r="GD169">
        <v>3.1097</v>
      </c>
      <c r="GE169">
        <v>2.72621</v>
      </c>
      <c r="GF169">
        <v>0.0883511</v>
      </c>
      <c r="GG169">
        <v>0.0882761</v>
      </c>
      <c r="GH169">
        <v>0.106529</v>
      </c>
      <c r="GI169">
        <v>0.109468</v>
      </c>
      <c r="GJ169">
        <v>23924.8</v>
      </c>
      <c r="GK169">
        <v>21717.7</v>
      </c>
      <c r="GL169">
        <v>26801.9</v>
      </c>
      <c r="GM169">
        <v>24027.9</v>
      </c>
      <c r="GN169">
        <v>38263.4</v>
      </c>
      <c r="GO169">
        <v>31574.4</v>
      </c>
      <c r="GP169">
        <v>46779.9</v>
      </c>
      <c r="GQ169">
        <v>37997</v>
      </c>
      <c r="GR169">
        <v>1.8889</v>
      </c>
      <c r="GS169">
        <v>1.8653</v>
      </c>
      <c r="GT169">
        <v>0.113517</v>
      </c>
      <c r="GU169">
        <v>0</v>
      </c>
      <c r="GV169">
        <v>28.2236</v>
      </c>
      <c r="GW169">
        <v>999.9</v>
      </c>
      <c r="GX169">
        <v>59.5</v>
      </c>
      <c r="GY169">
        <v>30.2</v>
      </c>
      <c r="GZ169">
        <v>28.3316</v>
      </c>
      <c r="HA169">
        <v>61.8409</v>
      </c>
      <c r="HB169">
        <v>21.2059</v>
      </c>
      <c r="HC169">
        <v>1</v>
      </c>
      <c r="HD169">
        <v>0.0438288</v>
      </c>
      <c r="HE169">
        <v>-0.546413</v>
      </c>
      <c r="HF169">
        <v>20.3353</v>
      </c>
      <c r="HG169">
        <v>5.21864</v>
      </c>
      <c r="HH169">
        <v>11.98</v>
      </c>
      <c r="HI169">
        <v>4.9647</v>
      </c>
      <c r="HJ169">
        <v>3.27533</v>
      </c>
      <c r="HK169">
        <v>9999</v>
      </c>
      <c r="HL169">
        <v>9999</v>
      </c>
      <c r="HM169">
        <v>9999</v>
      </c>
      <c r="HN169">
        <v>999.9</v>
      </c>
      <c r="HO169">
        <v>1.86369</v>
      </c>
      <c r="HP169">
        <v>1.85974</v>
      </c>
      <c r="HQ169">
        <v>1.85805</v>
      </c>
      <c r="HR169">
        <v>1.85944</v>
      </c>
      <c r="HS169">
        <v>1.85959</v>
      </c>
      <c r="HT169">
        <v>1.85806</v>
      </c>
      <c r="HU169">
        <v>1.85715</v>
      </c>
      <c r="HV169">
        <v>1.85211</v>
      </c>
      <c r="HW169">
        <v>0</v>
      </c>
      <c r="HX169">
        <v>0</v>
      </c>
      <c r="HY169">
        <v>0</v>
      </c>
      <c r="HZ169">
        <v>0</v>
      </c>
      <c r="IA169" t="s">
        <v>424</v>
      </c>
      <c r="IB169" t="s">
        <v>425</v>
      </c>
      <c r="IC169" t="s">
        <v>426</v>
      </c>
      <c r="ID169" t="s">
        <v>426</v>
      </c>
      <c r="IE169" t="s">
        <v>426</v>
      </c>
      <c r="IF169" t="s">
        <v>426</v>
      </c>
      <c r="IG169">
        <v>0</v>
      </c>
      <c r="IH169">
        <v>100</v>
      </c>
      <c r="II169">
        <v>100</v>
      </c>
      <c r="IJ169">
        <v>-0.533</v>
      </c>
      <c r="IK169">
        <v>0.1845</v>
      </c>
      <c r="IL169">
        <v>-1.320610113774061</v>
      </c>
      <c r="IM169">
        <v>0.001328113201692861</v>
      </c>
      <c r="IN169">
        <v>1.538283238170363E-06</v>
      </c>
      <c r="IO169">
        <v>-5.795655626708063E-10</v>
      </c>
      <c r="IP169">
        <v>-0.06081477710733629</v>
      </c>
      <c r="IQ169">
        <v>-0.004593102289677449</v>
      </c>
      <c r="IR169">
        <v>0.0008253994458280543</v>
      </c>
      <c r="IS169">
        <v>-7.403632370499484E-06</v>
      </c>
      <c r="IT169">
        <v>2</v>
      </c>
      <c r="IU169">
        <v>1985</v>
      </c>
      <c r="IV169">
        <v>1</v>
      </c>
      <c r="IW169">
        <v>27</v>
      </c>
      <c r="IX169">
        <v>1.7</v>
      </c>
      <c r="IY169">
        <v>1.6</v>
      </c>
      <c r="IZ169">
        <v>1.13281</v>
      </c>
      <c r="JA169">
        <v>2.59766</v>
      </c>
      <c r="JB169">
        <v>1.49658</v>
      </c>
      <c r="JC169">
        <v>2.34619</v>
      </c>
      <c r="JD169">
        <v>1.54907</v>
      </c>
      <c r="JE169">
        <v>2.38403</v>
      </c>
      <c r="JF169">
        <v>32.9537</v>
      </c>
      <c r="JG169">
        <v>15.7256</v>
      </c>
      <c r="JH169">
        <v>18</v>
      </c>
      <c r="JI169">
        <v>481.945</v>
      </c>
      <c r="JJ169">
        <v>495.942</v>
      </c>
      <c r="JK169">
        <v>31.5328</v>
      </c>
      <c r="JL169">
        <v>27.8469</v>
      </c>
      <c r="JM169">
        <v>29.9988</v>
      </c>
      <c r="JN169">
        <v>28.0882</v>
      </c>
      <c r="JO169">
        <v>28.0846</v>
      </c>
      <c r="JP169">
        <v>22.7832</v>
      </c>
      <c r="JQ169">
        <v>21.6513</v>
      </c>
      <c r="JR169">
        <v>66.048</v>
      </c>
      <c r="JS169">
        <v>31.2457</v>
      </c>
      <c r="JT169">
        <v>420</v>
      </c>
      <c r="JU169">
        <v>23.5329</v>
      </c>
      <c r="JV169">
        <v>102.298</v>
      </c>
      <c r="JW169">
        <v>91.6511</v>
      </c>
    </row>
    <row r="170" spans="1:283">
      <c r="A170">
        <v>152</v>
      </c>
      <c r="B170">
        <v>1761010582.6</v>
      </c>
      <c r="C170">
        <v>916.5999999046326</v>
      </c>
      <c r="D170" t="s">
        <v>740</v>
      </c>
      <c r="E170" t="s">
        <v>741</v>
      </c>
      <c r="F170">
        <v>5</v>
      </c>
      <c r="G170" t="s">
        <v>738</v>
      </c>
      <c r="H170">
        <v>1761010574.651724</v>
      </c>
      <c r="I170">
        <f>(J170)/1000</f>
        <v>0</v>
      </c>
      <c r="J170">
        <f>1000*DJ170*AH170*(DF170-DG170)/(100*CY170*(1000-AH170*DF170))</f>
        <v>0</v>
      </c>
      <c r="K170">
        <f>DJ170*AH170*(DE170-DD170*(1000-AH170*DG170)/(1000-AH170*DF170))/(100*CY170)</f>
        <v>0</v>
      </c>
      <c r="L170">
        <f>DD170 - IF(AH170&gt;1, K170*CY170*100.0/(AJ170), 0)</f>
        <v>0</v>
      </c>
      <c r="M170">
        <f>((S170-I170/2)*L170-K170)/(S170+I170/2)</f>
        <v>0</v>
      </c>
      <c r="N170">
        <f>M170*(DK170+DL170)/1000.0</f>
        <v>0</v>
      </c>
      <c r="O170">
        <f>(DD170 - IF(AH170&gt;1, K170*CY170*100.0/(AJ170), 0))*(DK170+DL170)/1000.0</f>
        <v>0</v>
      </c>
      <c r="P170">
        <f>2.0/((1/R170-1/Q170)+SIGN(R170)*SQRT((1/R170-1/Q170)*(1/R170-1/Q170) + 4*CZ170/((CZ170+1)*(CZ170+1))*(2*1/R170*1/Q170-1/Q170*1/Q170)))</f>
        <v>0</v>
      </c>
      <c r="Q170">
        <f>IF(LEFT(DA170,1)&lt;&gt;"0",IF(LEFT(DA170,1)="1",3.0,DB170),$D$5+$E$5*(DR170*DK170/($K$5*1000))+$F$5*(DR170*DK170/($K$5*1000))*MAX(MIN(CY170,$J$5),$I$5)*MAX(MIN(CY170,$J$5),$I$5)+$G$5*MAX(MIN(CY170,$J$5),$I$5)*(DR170*DK170/($K$5*1000))+$H$5*(DR170*DK170/($K$5*1000))*(DR170*DK170/($K$5*1000)))</f>
        <v>0</v>
      </c>
      <c r="R170">
        <f>I170*(1000-(1000*0.61365*exp(17.502*V170/(240.97+V170))/(DK170+DL170)+DF170)/2)/(1000*0.61365*exp(17.502*V170/(240.97+V170))/(DK170+DL170)-DF170)</f>
        <v>0</v>
      </c>
      <c r="S170">
        <f>1/((CZ170+1)/(P170/1.6)+1/(Q170/1.37)) + CZ170/((CZ170+1)/(P170/1.6) + CZ170/(Q170/1.37))</f>
        <v>0</v>
      </c>
      <c r="T170">
        <f>(CU170*CX170)</f>
        <v>0</v>
      </c>
      <c r="U170">
        <f>(DM170+(T170+2*0.95*5.67E-8*(((DM170+$B$9)+273)^4-(DM170+273)^4)-44100*I170)/(1.84*29.3*Q170+8*0.95*5.67E-8*(DM170+273)^3))</f>
        <v>0</v>
      </c>
      <c r="V170">
        <f>($C$9*DN170+$D$9*DO170+$E$9*U170)</f>
        <v>0</v>
      </c>
      <c r="W170">
        <f>0.61365*exp(17.502*V170/(240.97+V170))</f>
        <v>0</v>
      </c>
      <c r="X170">
        <f>(Y170/Z170*100)</f>
        <v>0</v>
      </c>
      <c r="Y170">
        <f>DF170*(DK170+DL170)/1000</f>
        <v>0</v>
      </c>
      <c r="Z170">
        <f>0.61365*exp(17.502*DM170/(240.97+DM170))</f>
        <v>0</v>
      </c>
      <c r="AA170">
        <f>(W170-DF170*(DK170+DL170)/1000)</f>
        <v>0</v>
      </c>
      <c r="AB170">
        <f>(-I170*44100)</f>
        <v>0</v>
      </c>
      <c r="AC170">
        <f>2*29.3*Q170*0.92*(DM170-V170)</f>
        <v>0</v>
      </c>
      <c r="AD170">
        <f>2*0.95*5.67E-8*(((DM170+$B$9)+273)^4-(V170+273)^4)</f>
        <v>0</v>
      </c>
      <c r="AE170">
        <f>T170+AD170+AB170+AC170</f>
        <v>0</v>
      </c>
      <c r="AF170">
        <v>1</v>
      </c>
      <c r="AG170">
        <v>0</v>
      </c>
      <c r="AH170">
        <f>IF(AF170*$H$15&gt;=AJ170,1.0,(AJ170/(AJ170-AF170*$H$15)))</f>
        <v>0</v>
      </c>
      <c r="AI170">
        <f>(AH170-1)*100</f>
        <v>0</v>
      </c>
      <c r="AJ170">
        <f>MAX(0,($B$15+$C$15*DR170)/(1+$D$15*DR170)*DK170/(DM170+273)*$E$15)</f>
        <v>0</v>
      </c>
      <c r="AK170" t="s">
        <v>420</v>
      </c>
      <c r="AL170" t="s">
        <v>420</v>
      </c>
      <c r="AM170">
        <v>0</v>
      </c>
      <c r="AN170">
        <v>0</v>
      </c>
      <c r="AO170">
        <f>1-AM170/AN170</f>
        <v>0</v>
      </c>
      <c r="AP170">
        <v>0</v>
      </c>
      <c r="AQ170" t="s">
        <v>420</v>
      </c>
      <c r="AR170" t="s">
        <v>420</v>
      </c>
      <c r="AS170">
        <v>0</v>
      </c>
      <c r="AT170">
        <v>0</v>
      </c>
      <c r="AU170">
        <f>1-AS170/AT170</f>
        <v>0</v>
      </c>
      <c r="AV170">
        <v>0.5</v>
      </c>
      <c r="AW170">
        <f>CV170</f>
        <v>0</v>
      </c>
      <c r="AX170">
        <f>K170</f>
        <v>0</v>
      </c>
      <c r="AY170">
        <f>AU170*AV170*AW170</f>
        <v>0</v>
      </c>
      <c r="AZ170">
        <f>(AX170-AP170)/AW170</f>
        <v>0</v>
      </c>
      <c r="BA170">
        <f>(AN170-AT170)/AT170</f>
        <v>0</v>
      </c>
      <c r="BB170">
        <f>AM170/(AO170+AM170/AT170)</f>
        <v>0</v>
      </c>
      <c r="BC170" t="s">
        <v>420</v>
      </c>
      <c r="BD170">
        <v>0</v>
      </c>
      <c r="BE170">
        <f>IF(BD170&lt;&gt;0, BD170, BB170)</f>
        <v>0</v>
      </c>
      <c r="BF170">
        <f>1-BE170/AT170</f>
        <v>0</v>
      </c>
      <c r="BG170">
        <f>(AT170-AS170)/(AT170-BE170)</f>
        <v>0</v>
      </c>
      <c r="BH170">
        <f>(AN170-AT170)/(AN170-BE170)</f>
        <v>0</v>
      </c>
      <c r="BI170">
        <f>(AT170-AS170)/(AT170-AM170)</f>
        <v>0</v>
      </c>
      <c r="BJ170">
        <f>(AN170-AT170)/(AN170-AM170)</f>
        <v>0</v>
      </c>
      <c r="BK170">
        <f>(BG170*BE170/AS170)</f>
        <v>0</v>
      </c>
      <c r="BL170">
        <f>(1-BK170)</f>
        <v>0</v>
      </c>
      <c r="CU170">
        <f>$B$13*DS170+$C$13*DT170+$F$13*EE170*(1-EH170)</f>
        <v>0</v>
      </c>
      <c r="CV170">
        <f>CU170*CW170</f>
        <v>0</v>
      </c>
      <c r="CW170">
        <f>($B$13*$D$11+$C$13*$D$11+$F$13*((ER170+EJ170)/MAX(ER170+EJ170+ES170, 0.1)*$I$11+ES170/MAX(ER170+EJ170+ES170, 0.1)*$J$11))/($B$13+$C$13+$F$13)</f>
        <v>0</v>
      </c>
      <c r="CX170">
        <f>($B$13*$K$11+$C$13*$K$11+$F$13*((ER170+EJ170)/MAX(ER170+EJ170+ES170, 0.1)*$P$11+ES170/MAX(ER170+EJ170+ES170, 0.1)*$Q$11))/($B$13+$C$13+$F$13)</f>
        <v>0</v>
      </c>
      <c r="CY170">
        <v>2.7</v>
      </c>
      <c r="CZ170">
        <v>0.5</v>
      </c>
      <c r="DA170" t="s">
        <v>421</v>
      </c>
      <c r="DB170">
        <v>2</v>
      </c>
      <c r="DC170">
        <v>1761010574.651724</v>
      </c>
      <c r="DD170">
        <v>420.6074137931034</v>
      </c>
      <c r="DE170">
        <v>419.8305172413793</v>
      </c>
      <c r="DF170">
        <v>22.9001448275862</v>
      </c>
      <c r="DG170">
        <v>23.66398965517242</v>
      </c>
      <c r="DH170">
        <v>421.1390689655172</v>
      </c>
      <c r="DI170">
        <v>22.72591034482759</v>
      </c>
      <c r="DJ170">
        <v>499.9879310344827</v>
      </c>
      <c r="DK170">
        <v>90.50718620689656</v>
      </c>
      <c r="DL170">
        <v>0.03442605862068965</v>
      </c>
      <c r="DM170">
        <v>29.87924827586207</v>
      </c>
      <c r="DN170">
        <v>30.01339655172414</v>
      </c>
      <c r="DO170">
        <v>999.9000000000002</v>
      </c>
      <c r="DP170">
        <v>0</v>
      </c>
      <c r="DQ170">
        <v>0</v>
      </c>
      <c r="DR170">
        <v>9998.581379310344</v>
      </c>
      <c r="DS170">
        <v>0</v>
      </c>
      <c r="DT170">
        <v>0.242856</v>
      </c>
      <c r="DU170">
        <v>0.776822275862069</v>
      </c>
      <c r="DV170">
        <v>430.4650344827586</v>
      </c>
      <c r="DW170">
        <v>430.0063103448276</v>
      </c>
      <c r="DX170">
        <v>-0.7638539999999998</v>
      </c>
      <c r="DY170">
        <v>419.8305172413793</v>
      </c>
      <c r="DZ170">
        <v>23.66398965517242</v>
      </c>
      <c r="EA170">
        <v>2.072628965517241</v>
      </c>
      <c r="EB170">
        <v>2.141763103448276</v>
      </c>
      <c r="EC170">
        <v>18.00873793103448</v>
      </c>
      <c r="ED170">
        <v>18.53188275862069</v>
      </c>
      <c r="EE170">
        <v>0.005000780000000002</v>
      </c>
      <c r="EF170">
        <v>0</v>
      </c>
      <c r="EG170">
        <v>0</v>
      </c>
      <c r="EH170">
        <v>0</v>
      </c>
      <c r="EI170">
        <v>324.9586206896552</v>
      </c>
      <c r="EJ170">
        <v>0.005000780000000002</v>
      </c>
      <c r="EK170">
        <v>-14.72068965517241</v>
      </c>
      <c r="EL170">
        <v>-0.0758620689655173</v>
      </c>
      <c r="EM170">
        <v>35.38341379310344</v>
      </c>
      <c r="EN170">
        <v>39.20448275862068</v>
      </c>
      <c r="EO170">
        <v>37.8101724137931</v>
      </c>
      <c r="EP170">
        <v>39.40062068965516</v>
      </c>
      <c r="EQ170">
        <v>38.44372413793104</v>
      </c>
      <c r="ER170">
        <v>0</v>
      </c>
      <c r="ES170">
        <v>0</v>
      </c>
      <c r="ET170">
        <v>0</v>
      </c>
      <c r="EU170">
        <v>1761010581.7</v>
      </c>
      <c r="EV170">
        <v>0</v>
      </c>
      <c r="EW170">
        <v>324.5384615384615</v>
      </c>
      <c r="EX170">
        <v>-70.35213657186992</v>
      </c>
      <c r="EY170">
        <v>16.44786342108612</v>
      </c>
      <c r="EZ170">
        <v>-14.16538461538461</v>
      </c>
      <c r="FA170">
        <v>15</v>
      </c>
      <c r="FB170">
        <v>1761010483</v>
      </c>
      <c r="FC170" t="s">
        <v>739</v>
      </c>
      <c r="FD170">
        <v>1761010479</v>
      </c>
      <c r="FE170">
        <v>1761010483</v>
      </c>
      <c r="FF170">
        <v>6</v>
      </c>
      <c r="FG170">
        <v>-0.212</v>
      </c>
      <c r="FH170">
        <v>0</v>
      </c>
      <c r="FI170">
        <v>-0.533</v>
      </c>
      <c r="FJ170">
        <v>0.204</v>
      </c>
      <c r="FK170">
        <v>420</v>
      </c>
      <c r="FL170">
        <v>24</v>
      </c>
      <c r="FM170">
        <v>0.6</v>
      </c>
      <c r="FN170">
        <v>0.03</v>
      </c>
      <c r="FO170">
        <v>1.110213875</v>
      </c>
      <c r="FP170">
        <v>-7.187916123827398</v>
      </c>
      <c r="FQ170">
        <v>0.7165906580276912</v>
      </c>
      <c r="FR170">
        <v>0</v>
      </c>
      <c r="FS170">
        <v>326.9205882352941</v>
      </c>
      <c r="FT170">
        <v>-58.80672256270154</v>
      </c>
      <c r="FU170">
        <v>8.016518953047362</v>
      </c>
      <c r="FV170">
        <v>0</v>
      </c>
      <c r="FW170">
        <v>-0.815934375</v>
      </c>
      <c r="FX170">
        <v>1.16951640900563</v>
      </c>
      <c r="FY170">
        <v>0.1660608107621554</v>
      </c>
      <c r="FZ170">
        <v>0</v>
      </c>
      <c r="GA170">
        <v>0</v>
      </c>
      <c r="GB170">
        <v>3</v>
      </c>
      <c r="GC170" t="s">
        <v>423</v>
      </c>
      <c r="GD170">
        <v>3.10977</v>
      </c>
      <c r="GE170">
        <v>2.72646</v>
      </c>
      <c r="GF170">
        <v>0.08835220000000001</v>
      </c>
      <c r="GG170">
        <v>0.08828220000000001</v>
      </c>
      <c r="GH170">
        <v>0.106865</v>
      </c>
      <c r="GI170">
        <v>0.109316</v>
      </c>
      <c r="GJ170">
        <v>23924.9</v>
      </c>
      <c r="GK170">
        <v>21717.5</v>
      </c>
      <c r="GL170">
        <v>26802</v>
      </c>
      <c r="GM170">
        <v>24027.9</v>
      </c>
      <c r="GN170">
        <v>38249</v>
      </c>
      <c r="GO170">
        <v>31579.8</v>
      </c>
      <c r="GP170">
        <v>46780.1</v>
      </c>
      <c r="GQ170">
        <v>37996.9</v>
      </c>
      <c r="GR170">
        <v>1.88883</v>
      </c>
      <c r="GS170">
        <v>1.86505</v>
      </c>
      <c r="GT170">
        <v>0.113964</v>
      </c>
      <c r="GU170">
        <v>0</v>
      </c>
      <c r="GV170">
        <v>28.2281</v>
      </c>
      <c r="GW170">
        <v>999.9</v>
      </c>
      <c r="GX170">
        <v>59.5</v>
      </c>
      <c r="GY170">
        <v>30.2</v>
      </c>
      <c r="GZ170">
        <v>28.3292</v>
      </c>
      <c r="HA170">
        <v>61.3109</v>
      </c>
      <c r="HB170">
        <v>21.3982</v>
      </c>
      <c r="HC170">
        <v>1</v>
      </c>
      <c r="HD170">
        <v>0.0435188</v>
      </c>
      <c r="HE170">
        <v>-0.967857</v>
      </c>
      <c r="HF170">
        <v>20.3352</v>
      </c>
      <c r="HG170">
        <v>5.22208</v>
      </c>
      <c r="HH170">
        <v>11.98</v>
      </c>
      <c r="HI170">
        <v>4.9654</v>
      </c>
      <c r="HJ170">
        <v>3.276</v>
      </c>
      <c r="HK170">
        <v>9999</v>
      </c>
      <c r="HL170">
        <v>9999</v>
      </c>
      <c r="HM170">
        <v>9999</v>
      </c>
      <c r="HN170">
        <v>999.9</v>
      </c>
      <c r="HO170">
        <v>1.86369</v>
      </c>
      <c r="HP170">
        <v>1.85974</v>
      </c>
      <c r="HQ170">
        <v>1.85805</v>
      </c>
      <c r="HR170">
        <v>1.85944</v>
      </c>
      <c r="HS170">
        <v>1.85959</v>
      </c>
      <c r="HT170">
        <v>1.85806</v>
      </c>
      <c r="HU170">
        <v>1.85715</v>
      </c>
      <c r="HV170">
        <v>1.85211</v>
      </c>
      <c r="HW170">
        <v>0</v>
      </c>
      <c r="HX170">
        <v>0</v>
      </c>
      <c r="HY170">
        <v>0</v>
      </c>
      <c r="HZ170">
        <v>0</v>
      </c>
      <c r="IA170" t="s">
        <v>424</v>
      </c>
      <c r="IB170" t="s">
        <v>425</v>
      </c>
      <c r="IC170" t="s">
        <v>426</v>
      </c>
      <c r="ID170" t="s">
        <v>426</v>
      </c>
      <c r="IE170" t="s">
        <v>426</v>
      </c>
      <c r="IF170" t="s">
        <v>426</v>
      </c>
      <c r="IG170">
        <v>0</v>
      </c>
      <c r="IH170">
        <v>100</v>
      </c>
      <c r="II170">
        <v>100</v>
      </c>
      <c r="IJ170">
        <v>-0.532</v>
      </c>
      <c r="IK170">
        <v>0.1867</v>
      </c>
      <c r="IL170">
        <v>-1.320610113774061</v>
      </c>
      <c r="IM170">
        <v>0.001328113201692861</v>
      </c>
      <c r="IN170">
        <v>1.538283238170363E-06</v>
      </c>
      <c r="IO170">
        <v>-5.795655626708063E-10</v>
      </c>
      <c r="IP170">
        <v>-0.06081477710733629</v>
      </c>
      <c r="IQ170">
        <v>-0.004593102289677449</v>
      </c>
      <c r="IR170">
        <v>0.0008253994458280543</v>
      </c>
      <c r="IS170">
        <v>-7.403632370499484E-06</v>
      </c>
      <c r="IT170">
        <v>2</v>
      </c>
      <c r="IU170">
        <v>1985</v>
      </c>
      <c r="IV170">
        <v>1</v>
      </c>
      <c r="IW170">
        <v>27</v>
      </c>
      <c r="IX170">
        <v>1.7</v>
      </c>
      <c r="IY170">
        <v>1.7</v>
      </c>
      <c r="IZ170">
        <v>1.13281</v>
      </c>
      <c r="JA170">
        <v>2.59888</v>
      </c>
      <c r="JB170">
        <v>1.49658</v>
      </c>
      <c r="JC170">
        <v>2.34619</v>
      </c>
      <c r="JD170">
        <v>1.54907</v>
      </c>
      <c r="JE170">
        <v>2.41455</v>
      </c>
      <c r="JF170">
        <v>32.9537</v>
      </c>
      <c r="JG170">
        <v>15.7256</v>
      </c>
      <c r="JH170">
        <v>18</v>
      </c>
      <c r="JI170">
        <v>481.902</v>
      </c>
      <c r="JJ170">
        <v>495.767</v>
      </c>
      <c r="JK170">
        <v>31.3406</v>
      </c>
      <c r="JL170">
        <v>27.8468</v>
      </c>
      <c r="JM170">
        <v>29.999</v>
      </c>
      <c r="JN170">
        <v>28.0882</v>
      </c>
      <c r="JO170">
        <v>28.0834</v>
      </c>
      <c r="JP170">
        <v>22.7794</v>
      </c>
      <c r="JQ170">
        <v>22.2953</v>
      </c>
      <c r="JR170">
        <v>66.048</v>
      </c>
      <c r="JS170">
        <v>31.1866</v>
      </c>
      <c r="JT170">
        <v>420</v>
      </c>
      <c r="JU170">
        <v>23.4565</v>
      </c>
      <c r="JV170">
        <v>102.299</v>
      </c>
      <c r="JW170">
        <v>91.65089999999999</v>
      </c>
    </row>
    <row r="171" spans="1:283">
      <c r="A171">
        <v>153</v>
      </c>
      <c r="B171">
        <v>1761010584.6</v>
      </c>
      <c r="C171">
        <v>918.5999999046326</v>
      </c>
      <c r="D171" t="s">
        <v>742</v>
      </c>
      <c r="E171" t="s">
        <v>743</v>
      </c>
      <c r="F171">
        <v>5</v>
      </c>
      <c r="G171" t="s">
        <v>738</v>
      </c>
      <c r="H171">
        <v>1761010576.510714</v>
      </c>
      <c r="I171">
        <f>(J171)/1000</f>
        <v>0</v>
      </c>
      <c r="J171">
        <f>1000*DJ171*AH171*(DF171-DG171)/(100*CY171*(1000-AH171*DF171))</f>
        <v>0</v>
      </c>
      <c r="K171">
        <f>DJ171*AH171*(DE171-DD171*(1000-AH171*DG171)/(1000-AH171*DF171))/(100*CY171)</f>
        <v>0</v>
      </c>
      <c r="L171">
        <f>DD171 - IF(AH171&gt;1, K171*CY171*100.0/(AJ171), 0)</f>
        <v>0</v>
      </c>
      <c r="M171">
        <f>((S171-I171/2)*L171-K171)/(S171+I171/2)</f>
        <v>0</v>
      </c>
      <c r="N171">
        <f>M171*(DK171+DL171)/1000.0</f>
        <v>0</v>
      </c>
      <c r="O171">
        <f>(DD171 - IF(AH171&gt;1, K171*CY171*100.0/(AJ171), 0))*(DK171+DL171)/1000.0</f>
        <v>0</v>
      </c>
      <c r="P171">
        <f>2.0/((1/R171-1/Q171)+SIGN(R171)*SQRT((1/R171-1/Q171)*(1/R171-1/Q171) + 4*CZ171/((CZ171+1)*(CZ171+1))*(2*1/R171*1/Q171-1/Q171*1/Q171)))</f>
        <v>0</v>
      </c>
      <c r="Q171">
        <f>IF(LEFT(DA171,1)&lt;&gt;"0",IF(LEFT(DA171,1)="1",3.0,DB171),$D$5+$E$5*(DR171*DK171/($K$5*1000))+$F$5*(DR171*DK171/($K$5*1000))*MAX(MIN(CY171,$J$5),$I$5)*MAX(MIN(CY171,$J$5),$I$5)+$G$5*MAX(MIN(CY171,$J$5),$I$5)*(DR171*DK171/($K$5*1000))+$H$5*(DR171*DK171/($K$5*1000))*(DR171*DK171/($K$5*1000)))</f>
        <v>0</v>
      </c>
      <c r="R171">
        <f>I171*(1000-(1000*0.61365*exp(17.502*V171/(240.97+V171))/(DK171+DL171)+DF171)/2)/(1000*0.61365*exp(17.502*V171/(240.97+V171))/(DK171+DL171)-DF171)</f>
        <v>0</v>
      </c>
      <c r="S171">
        <f>1/((CZ171+1)/(P171/1.6)+1/(Q171/1.37)) + CZ171/((CZ171+1)/(P171/1.6) + CZ171/(Q171/1.37))</f>
        <v>0</v>
      </c>
      <c r="T171">
        <f>(CU171*CX171)</f>
        <v>0</v>
      </c>
      <c r="U171">
        <f>(DM171+(T171+2*0.95*5.67E-8*(((DM171+$B$9)+273)^4-(DM171+273)^4)-44100*I171)/(1.84*29.3*Q171+8*0.95*5.67E-8*(DM171+273)^3))</f>
        <v>0</v>
      </c>
      <c r="V171">
        <f>($C$9*DN171+$D$9*DO171+$E$9*U171)</f>
        <v>0</v>
      </c>
      <c r="W171">
        <f>0.61365*exp(17.502*V171/(240.97+V171))</f>
        <v>0</v>
      </c>
      <c r="X171">
        <f>(Y171/Z171*100)</f>
        <v>0</v>
      </c>
      <c r="Y171">
        <f>DF171*(DK171+DL171)/1000</f>
        <v>0</v>
      </c>
      <c r="Z171">
        <f>0.61365*exp(17.502*DM171/(240.97+DM171))</f>
        <v>0</v>
      </c>
      <c r="AA171">
        <f>(W171-DF171*(DK171+DL171)/1000)</f>
        <v>0</v>
      </c>
      <c r="AB171">
        <f>(-I171*44100)</f>
        <v>0</v>
      </c>
      <c r="AC171">
        <f>2*29.3*Q171*0.92*(DM171-V171)</f>
        <v>0</v>
      </c>
      <c r="AD171">
        <f>2*0.95*5.67E-8*(((DM171+$B$9)+273)^4-(V171+273)^4)</f>
        <v>0</v>
      </c>
      <c r="AE171">
        <f>T171+AD171+AB171+AC171</f>
        <v>0</v>
      </c>
      <c r="AF171">
        <v>0</v>
      </c>
      <c r="AG171">
        <v>0</v>
      </c>
      <c r="AH171">
        <f>IF(AF171*$H$15&gt;=AJ171,1.0,(AJ171/(AJ171-AF171*$H$15)))</f>
        <v>0</v>
      </c>
      <c r="AI171">
        <f>(AH171-1)*100</f>
        <v>0</v>
      </c>
      <c r="AJ171">
        <f>MAX(0,($B$15+$C$15*DR171)/(1+$D$15*DR171)*DK171/(DM171+273)*$E$15)</f>
        <v>0</v>
      </c>
      <c r="AK171" t="s">
        <v>420</v>
      </c>
      <c r="AL171" t="s">
        <v>420</v>
      </c>
      <c r="AM171">
        <v>0</v>
      </c>
      <c r="AN171">
        <v>0</v>
      </c>
      <c r="AO171">
        <f>1-AM171/AN171</f>
        <v>0</v>
      </c>
      <c r="AP171">
        <v>0</v>
      </c>
      <c r="AQ171" t="s">
        <v>420</v>
      </c>
      <c r="AR171" t="s">
        <v>420</v>
      </c>
      <c r="AS171">
        <v>0</v>
      </c>
      <c r="AT171">
        <v>0</v>
      </c>
      <c r="AU171">
        <f>1-AS171/AT171</f>
        <v>0</v>
      </c>
      <c r="AV171">
        <v>0.5</v>
      </c>
      <c r="AW171">
        <f>CV171</f>
        <v>0</v>
      </c>
      <c r="AX171">
        <f>K171</f>
        <v>0</v>
      </c>
      <c r="AY171">
        <f>AU171*AV171*AW171</f>
        <v>0</v>
      </c>
      <c r="AZ171">
        <f>(AX171-AP171)/AW171</f>
        <v>0</v>
      </c>
      <c r="BA171">
        <f>(AN171-AT171)/AT171</f>
        <v>0</v>
      </c>
      <c r="BB171">
        <f>AM171/(AO171+AM171/AT171)</f>
        <v>0</v>
      </c>
      <c r="BC171" t="s">
        <v>420</v>
      </c>
      <c r="BD171">
        <v>0</v>
      </c>
      <c r="BE171">
        <f>IF(BD171&lt;&gt;0, BD171, BB171)</f>
        <v>0</v>
      </c>
      <c r="BF171">
        <f>1-BE171/AT171</f>
        <v>0</v>
      </c>
      <c r="BG171">
        <f>(AT171-AS171)/(AT171-BE171)</f>
        <v>0</v>
      </c>
      <c r="BH171">
        <f>(AN171-AT171)/(AN171-BE171)</f>
        <v>0</v>
      </c>
      <c r="BI171">
        <f>(AT171-AS171)/(AT171-AM171)</f>
        <v>0</v>
      </c>
      <c r="BJ171">
        <f>(AN171-AT171)/(AN171-AM171)</f>
        <v>0</v>
      </c>
      <c r="BK171">
        <f>(BG171*BE171/AS171)</f>
        <v>0</v>
      </c>
      <c r="BL171">
        <f>(1-BK171)</f>
        <v>0</v>
      </c>
      <c r="CU171">
        <f>$B$13*DS171+$C$13*DT171+$F$13*EE171*(1-EH171)</f>
        <v>0</v>
      </c>
      <c r="CV171">
        <f>CU171*CW171</f>
        <v>0</v>
      </c>
      <c r="CW171">
        <f>($B$13*$D$11+$C$13*$D$11+$F$13*((ER171+EJ171)/MAX(ER171+EJ171+ES171, 0.1)*$I$11+ES171/MAX(ER171+EJ171+ES171, 0.1)*$J$11))/($B$13+$C$13+$F$13)</f>
        <v>0</v>
      </c>
      <c r="CX171">
        <f>($B$13*$K$11+$C$13*$K$11+$F$13*((ER171+EJ171)/MAX(ER171+EJ171+ES171, 0.1)*$P$11+ES171/MAX(ER171+EJ171+ES171, 0.1)*$Q$11))/($B$13+$C$13+$F$13)</f>
        <v>0</v>
      </c>
      <c r="CY171">
        <v>2.7</v>
      </c>
      <c r="CZ171">
        <v>0.5</v>
      </c>
      <c r="DA171" t="s">
        <v>421</v>
      </c>
      <c r="DB171">
        <v>2</v>
      </c>
      <c r="DC171">
        <v>1761010576.510714</v>
      </c>
      <c r="DD171">
        <v>420.4812857142857</v>
      </c>
      <c r="DE171">
        <v>419.8598214285714</v>
      </c>
      <c r="DF171">
        <v>23.04014642857143</v>
      </c>
      <c r="DG171">
        <v>23.76968571428571</v>
      </c>
      <c r="DH171">
        <v>421.0131785714287</v>
      </c>
      <c r="DI171">
        <v>22.86296428571429</v>
      </c>
      <c r="DJ171">
        <v>499.9893571428572</v>
      </c>
      <c r="DK171">
        <v>90.50750714285714</v>
      </c>
      <c r="DL171">
        <v>0.03445955</v>
      </c>
      <c r="DM171">
        <v>29.89311785714286</v>
      </c>
      <c r="DN171">
        <v>30.03295</v>
      </c>
      <c r="DO171">
        <v>999.9000000000002</v>
      </c>
      <c r="DP171">
        <v>0</v>
      </c>
      <c r="DQ171">
        <v>0</v>
      </c>
      <c r="DR171">
        <v>10000.98392857143</v>
      </c>
      <c r="DS171">
        <v>0</v>
      </c>
      <c r="DT171">
        <v>0.242856</v>
      </c>
      <c r="DU171">
        <v>0.6214221785714286</v>
      </c>
      <c r="DV171">
        <v>430.3976428571428</v>
      </c>
      <c r="DW171">
        <v>430.0827857142857</v>
      </c>
      <c r="DX171">
        <v>-0.7295475357142858</v>
      </c>
      <c r="DY171">
        <v>419.8598214285714</v>
      </c>
      <c r="DZ171">
        <v>23.76968571428571</v>
      </c>
      <c r="EA171">
        <v>2.085307142857142</v>
      </c>
      <c r="EB171">
        <v>2.151336785714286</v>
      </c>
      <c r="EC171">
        <v>18.10590357142857</v>
      </c>
      <c r="ED171">
        <v>18.60372142857143</v>
      </c>
      <c r="EE171">
        <v>0.005000780000000002</v>
      </c>
      <c r="EF171">
        <v>0</v>
      </c>
      <c r="EG171">
        <v>0</v>
      </c>
      <c r="EH171">
        <v>0</v>
      </c>
      <c r="EI171">
        <v>322.5607142857143</v>
      </c>
      <c r="EJ171">
        <v>0.005000780000000002</v>
      </c>
      <c r="EK171">
        <v>-14.41785714285714</v>
      </c>
      <c r="EL171">
        <v>-0.1464285714285715</v>
      </c>
      <c r="EM171">
        <v>35.38592857142857</v>
      </c>
      <c r="EN171">
        <v>39.23635714285714</v>
      </c>
      <c r="EO171">
        <v>37.88382142857143</v>
      </c>
      <c r="EP171">
        <v>39.45064285714285</v>
      </c>
      <c r="EQ171">
        <v>38.48189285714285</v>
      </c>
      <c r="ER171">
        <v>0</v>
      </c>
      <c r="ES171">
        <v>0</v>
      </c>
      <c r="ET171">
        <v>0</v>
      </c>
      <c r="EU171">
        <v>1761010583.5</v>
      </c>
      <c r="EV171">
        <v>0</v>
      </c>
      <c r="EW171">
        <v>321.776</v>
      </c>
      <c r="EX171">
        <v>-40.5615381773904</v>
      </c>
      <c r="EY171">
        <v>0.3538462719738547</v>
      </c>
      <c r="EZ171">
        <v>-13.648</v>
      </c>
      <c r="FA171">
        <v>15</v>
      </c>
      <c r="FB171">
        <v>1761010483</v>
      </c>
      <c r="FC171" t="s">
        <v>739</v>
      </c>
      <c r="FD171">
        <v>1761010479</v>
      </c>
      <c r="FE171">
        <v>1761010483</v>
      </c>
      <c r="FF171">
        <v>6</v>
      </c>
      <c r="FG171">
        <v>-0.212</v>
      </c>
      <c r="FH171">
        <v>0</v>
      </c>
      <c r="FI171">
        <v>-0.533</v>
      </c>
      <c r="FJ171">
        <v>0.204</v>
      </c>
      <c r="FK171">
        <v>420</v>
      </c>
      <c r="FL171">
        <v>24</v>
      </c>
      <c r="FM171">
        <v>0.6</v>
      </c>
      <c r="FN171">
        <v>0.03</v>
      </c>
      <c r="FO171">
        <v>0.9649909512195119</v>
      </c>
      <c r="FP171">
        <v>-6.292104188153307</v>
      </c>
      <c r="FQ171">
        <v>0.6410739651863914</v>
      </c>
      <c r="FR171">
        <v>0</v>
      </c>
      <c r="FS171">
        <v>325.8823529411765</v>
      </c>
      <c r="FT171">
        <v>-56.13750940850674</v>
      </c>
      <c r="FU171">
        <v>7.836771190928192</v>
      </c>
      <c r="FV171">
        <v>0</v>
      </c>
      <c r="FW171">
        <v>-0.7647163170731708</v>
      </c>
      <c r="FX171">
        <v>1.187399080139372</v>
      </c>
      <c r="FY171">
        <v>0.1658354341188495</v>
      </c>
      <c r="FZ171">
        <v>0</v>
      </c>
      <c r="GA171">
        <v>0</v>
      </c>
      <c r="GB171">
        <v>3</v>
      </c>
      <c r="GC171" t="s">
        <v>423</v>
      </c>
      <c r="GD171">
        <v>3.10988</v>
      </c>
      <c r="GE171">
        <v>2.72626</v>
      </c>
      <c r="GF171">
        <v>0.0883553</v>
      </c>
      <c r="GG171">
        <v>0.08829529999999999</v>
      </c>
      <c r="GH171">
        <v>0.10708</v>
      </c>
      <c r="GI171">
        <v>0.10901</v>
      </c>
      <c r="GJ171">
        <v>23924.9</v>
      </c>
      <c r="GK171">
        <v>21717.2</v>
      </c>
      <c r="GL171">
        <v>26802.2</v>
      </c>
      <c r="GM171">
        <v>24027.9</v>
      </c>
      <c r="GN171">
        <v>38239.6</v>
      </c>
      <c r="GO171">
        <v>31590.7</v>
      </c>
      <c r="GP171">
        <v>46780.1</v>
      </c>
      <c r="GQ171">
        <v>37996.9</v>
      </c>
      <c r="GR171">
        <v>1.88915</v>
      </c>
      <c r="GS171">
        <v>1.8648</v>
      </c>
      <c r="GT171">
        <v>0.113994</v>
      </c>
      <c r="GU171">
        <v>0</v>
      </c>
      <c r="GV171">
        <v>28.233</v>
      </c>
      <c r="GW171">
        <v>999.9</v>
      </c>
      <c r="GX171">
        <v>59.5</v>
      </c>
      <c r="GY171">
        <v>30.2</v>
      </c>
      <c r="GZ171">
        <v>28.3317</v>
      </c>
      <c r="HA171">
        <v>61.5609</v>
      </c>
      <c r="HB171">
        <v>21.23</v>
      </c>
      <c r="HC171">
        <v>1</v>
      </c>
      <c r="HD171">
        <v>0.0435188</v>
      </c>
      <c r="HE171">
        <v>-1.13326</v>
      </c>
      <c r="HF171">
        <v>20.3343</v>
      </c>
      <c r="HG171">
        <v>5.22178</v>
      </c>
      <c r="HH171">
        <v>11.98</v>
      </c>
      <c r="HI171">
        <v>4.96525</v>
      </c>
      <c r="HJ171">
        <v>3.276</v>
      </c>
      <c r="HK171">
        <v>9999</v>
      </c>
      <c r="HL171">
        <v>9999</v>
      </c>
      <c r="HM171">
        <v>9999</v>
      </c>
      <c r="HN171">
        <v>999.9</v>
      </c>
      <c r="HO171">
        <v>1.86369</v>
      </c>
      <c r="HP171">
        <v>1.85976</v>
      </c>
      <c r="HQ171">
        <v>1.85806</v>
      </c>
      <c r="HR171">
        <v>1.85944</v>
      </c>
      <c r="HS171">
        <v>1.85959</v>
      </c>
      <c r="HT171">
        <v>1.85806</v>
      </c>
      <c r="HU171">
        <v>1.85715</v>
      </c>
      <c r="HV171">
        <v>1.85211</v>
      </c>
      <c r="HW171">
        <v>0</v>
      </c>
      <c r="HX171">
        <v>0</v>
      </c>
      <c r="HY171">
        <v>0</v>
      </c>
      <c r="HZ171">
        <v>0</v>
      </c>
      <c r="IA171" t="s">
        <v>424</v>
      </c>
      <c r="IB171" t="s">
        <v>425</v>
      </c>
      <c r="IC171" t="s">
        <v>426</v>
      </c>
      <c r="ID171" t="s">
        <v>426</v>
      </c>
      <c r="IE171" t="s">
        <v>426</v>
      </c>
      <c r="IF171" t="s">
        <v>426</v>
      </c>
      <c r="IG171">
        <v>0</v>
      </c>
      <c r="IH171">
        <v>100</v>
      </c>
      <c r="II171">
        <v>100</v>
      </c>
      <c r="IJ171">
        <v>-0.532</v>
      </c>
      <c r="IK171">
        <v>0.1882</v>
      </c>
      <c r="IL171">
        <v>-1.320610113774061</v>
      </c>
      <c r="IM171">
        <v>0.001328113201692861</v>
      </c>
      <c r="IN171">
        <v>1.538283238170363E-06</v>
      </c>
      <c r="IO171">
        <v>-5.795655626708063E-10</v>
      </c>
      <c r="IP171">
        <v>-0.06081477710733629</v>
      </c>
      <c r="IQ171">
        <v>-0.004593102289677449</v>
      </c>
      <c r="IR171">
        <v>0.0008253994458280543</v>
      </c>
      <c r="IS171">
        <v>-7.403632370499484E-06</v>
      </c>
      <c r="IT171">
        <v>2</v>
      </c>
      <c r="IU171">
        <v>1985</v>
      </c>
      <c r="IV171">
        <v>1</v>
      </c>
      <c r="IW171">
        <v>27</v>
      </c>
      <c r="IX171">
        <v>1.8</v>
      </c>
      <c r="IY171">
        <v>1.7</v>
      </c>
      <c r="IZ171">
        <v>1.13281</v>
      </c>
      <c r="JA171">
        <v>2.59521</v>
      </c>
      <c r="JB171">
        <v>1.49658</v>
      </c>
      <c r="JC171">
        <v>2.34619</v>
      </c>
      <c r="JD171">
        <v>1.54907</v>
      </c>
      <c r="JE171">
        <v>2.46704</v>
      </c>
      <c r="JF171">
        <v>32.9537</v>
      </c>
      <c r="JG171">
        <v>15.7344</v>
      </c>
      <c r="JH171">
        <v>18</v>
      </c>
      <c r="JI171">
        <v>482.09</v>
      </c>
      <c r="JJ171">
        <v>495.592</v>
      </c>
      <c r="JK171">
        <v>31.2424</v>
      </c>
      <c r="JL171">
        <v>27.8468</v>
      </c>
      <c r="JM171">
        <v>29.9993</v>
      </c>
      <c r="JN171">
        <v>28.0882</v>
      </c>
      <c r="JO171">
        <v>28.0822</v>
      </c>
      <c r="JP171">
        <v>22.778</v>
      </c>
      <c r="JQ171">
        <v>22.5773</v>
      </c>
      <c r="JR171">
        <v>66.048</v>
      </c>
      <c r="JS171">
        <v>31.1866</v>
      </c>
      <c r="JT171">
        <v>420</v>
      </c>
      <c r="JU171">
        <v>23.3995</v>
      </c>
      <c r="JV171">
        <v>102.299</v>
      </c>
      <c r="JW171">
        <v>91.65089999999999</v>
      </c>
    </row>
    <row r="172" spans="1:283">
      <c r="A172">
        <v>154</v>
      </c>
      <c r="B172">
        <v>1761010586.6</v>
      </c>
      <c r="C172">
        <v>920.5999999046326</v>
      </c>
      <c r="D172" t="s">
        <v>744</v>
      </c>
      <c r="E172" t="s">
        <v>745</v>
      </c>
      <c r="F172">
        <v>5</v>
      </c>
      <c r="G172" t="s">
        <v>738</v>
      </c>
      <c r="H172">
        <v>1761010578.433333</v>
      </c>
      <c r="I172">
        <f>(J172)/1000</f>
        <v>0</v>
      </c>
      <c r="J172">
        <f>1000*DJ172*AH172*(DF172-DG172)/(100*CY172*(1000-AH172*DF172))</f>
        <v>0</v>
      </c>
      <c r="K172">
        <f>DJ172*AH172*(DE172-DD172*(1000-AH172*DG172)/(1000-AH172*DF172))/(100*CY172)</f>
        <v>0</v>
      </c>
      <c r="L172">
        <f>DD172 - IF(AH172&gt;1, K172*CY172*100.0/(AJ172), 0)</f>
        <v>0</v>
      </c>
      <c r="M172">
        <f>((S172-I172/2)*L172-K172)/(S172+I172/2)</f>
        <v>0</v>
      </c>
      <c r="N172">
        <f>M172*(DK172+DL172)/1000.0</f>
        <v>0</v>
      </c>
      <c r="O172">
        <f>(DD172 - IF(AH172&gt;1, K172*CY172*100.0/(AJ172), 0))*(DK172+DL172)/1000.0</f>
        <v>0</v>
      </c>
      <c r="P172">
        <f>2.0/((1/R172-1/Q172)+SIGN(R172)*SQRT((1/R172-1/Q172)*(1/R172-1/Q172) + 4*CZ172/((CZ172+1)*(CZ172+1))*(2*1/R172*1/Q172-1/Q172*1/Q172)))</f>
        <v>0</v>
      </c>
      <c r="Q172">
        <f>IF(LEFT(DA172,1)&lt;&gt;"0",IF(LEFT(DA172,1)="1",3.0,DB172),$D$5+$E$5*(DR172*DK172/($K$5*1000))+$F$5*(DR172*DK172/($K$5*1000))*MAX(MIN(CY172,$J$5),$I$5)*MAX(MIN(CY172,$J$5),$I$5)+$G$5*MAX(MIN(CY172,$J$5),$I$5)*(DR172*DK172/($K$5*1000))+$H$5*(DR172*DK172/($K$5*1000))*(DR172*DK172/($K$5*1000)))</f>
        <v>0</v>
      </c>
      <c r="R172">
        <f>I172*(1000-(1000*0.61365*exp(17.502*V172/(240.97+V172))/(DK172+DL172)+DF172)/2)/(1000*0.61365*exp(17.502*V172/(240.97+V172))/(DK172+DL172)-DF172)</f>
        <v>0</v>
      </c>
      <c r="S172">
        <f>1/((CZ172+1)/(P172/1.6)+1/(Q172/1.37)) + CZ172/((CZ172+1)/(P172/1.6) + CZ172/(Q172/1.37))</f>
        <v>0</v>
      </c>
      <c r="T172">
        <f>(CU172*CX172)</f>
        <v>0</v>
      </c>
      <c r="U172">
        <f>(DM172+(T172+2*0.95*5.67E-8*(((DM172+$B$9)+273)^4-(DM172+273)^4)-44100*I172)/(1.84*29.3*Q172+8*0.95*5.67E-8*(DM172+273)^3))</f>
        <v>0</v>
      </c>
      <c r="V172">
        <f>($C$9*DN172+$D$9*DO172+$E$9*U172)</f>
        <v>0</v>
      </c>
      <c r="W172">
        <f>0.61365*exp(17.502*V172/(240.97+V172))</f>
        <v>0</v>
      </c>
      <c r="X172">
        <f>(Y172/Z172*100)</f>
        <v>0</v>
      </c>
      <c r="Y172">
        <f>DF172*(DK172+DL172)/1000</f>
        <v>0</v>
      </c>
      <c r="Z172">
        <f>0.61365*exp(17.502*DM172/(240.97+DM172))</f>
        <v>0</v>
      </c>
      <c r="AA172">
        <f>(W172-DF172*(DK172+DL172)/1000)</f>
        <v>0</v>
      </c>
      <c r="AB172">
        <f>(-I172*44100)</f>
        <v>0</v>
      </c>
      <c r="AC172">
        <f>2*29.3*Q172*0.92*(DM172-V172)</f>
        <v>0</v>
      </c>
      <c r="AD172">
        <f>2*0.95*5.67E-8*(((DM172+$B$9)+273)^4-(V172+273)^4)</f>
        <v>0</v>
      </c>
      <c r="AE172">
        <f>T172+AD172+AB172+AC172</f>
        <v>0</v>
      </c>
      <c r="AF172">
        <v>0</v>
      </c>
      <c r="AG172">
        <v>0</v>
      </c>
      <c r="AH172">
        <f>IF(AF172*$H$15&gt;=AJ172,1.0,(AJ172/(AJ172-AF172*$H$15)))</f>
        <v>0</v>
      </c>
      <c r="AI172">
        <f>(AH172-1)*100</f>
        <v>0</v>
      </c>
      <c r="AJ172">
        <f>MAX(0,($B$15+$C$15*DR172)/(1+$D$15*DR172)*DK172/(DM172+273)*$E$15)</f>
        <v>0</v>
      </c>
      <c r="AK172" t="s">
        <v>420</v>
      </c>
      <c r="AL172" t="s">
        <v>420</v>
      </c>
      <c r="AM172">
        <v>0</v>
      </c>
      <c r="AN172">
        <v>0</v>
      </c>
      <c r="AO172">
        <f>1-AM172/AN172</f>
        <v>0</v>
      </c>
      <c r="AP172">
        <v>0</v>
      </c>
      <c r="AQ172" t="s">
        <v>420</v>
      </c>
      <c r="AR172" t="s">
        <v>420</v>
      </c>
      <c r="AS172">
        <v>0</v>
      </c>
      <c r="AT172">
        <v>0</v>
      </c>
      <c r="AU172">
        <f>1-AS172/AT172</f>
        <v>0</v>
      </c>
      <c r="AV172">
        <v>0.5</v>
      </c>
      <c r="AW172">
        <f>CV172</f>
        <v>0</v>
      </c>
      <c r="AX172">
        <f>K172</f>
        <v>0</v>
      </c>
      <c r="AY172">
        <f>AU172*AV172*AW172</f>
        <v>0</v>
      </c>
      <c r="AZ172">
        <f>(AX172-AP172)/AW172</f>
        <v>0</v>
      </c>
      <c r="BA172">
        <f>(AN172-AT172)/AT172</f>
        <v>0</v>
      </c>
      <c r="BB172">
        <f>AM172/(AO172+AM172/AT172)</f>
        <v>0</v>
      </c>
      <c r="BC172" t="s">
        <v>420</v>
      </c>
      <c r="BD172">
        <v>0</v>
      </c>
      <c r="BE172">
        <f>IF(BD172&lt;&gt;0, BD172, BB172)</f>
        <v>0</v>
      </c>
      <c r="BF172">
        <f>1-BE172/AT172</f>
        <v>0</v>
      </c>
      <c r="BG172">
        <f>(AT172-AS172)/(AT172-BE172)</f>
        <v>0</v>
      </c>
      <c r="BH172">
        <f>(AN172-AT172)/(AN172-BE172)</f>
        <v>0</v>
      </c>
      <c r="BI172">
        <f>(AT172-AS172)/(AT172-AM172)</f>
        <v>0</v>
      </c>
      <c r="BJ172">
        <f>(AN172-AT172)/(AN172-AM172)</f>
        <v>0</v>
      </c>
      <c r="BK172">
        <f>(BG172*BE172/AS172)</f>
        <v>0</v>
      </c>
      <c r="BL172">
        <f>(1-BK172)</f>
        <v>0</v>
      </c>
      <c r="CU172">
        <f>$B$13*DS172+$C$13*DT172+$F$13*EE172*(1-EH172)</f>
        <v>0</v>
      </c>
      <c r="CV172">
        <f>CU172*CW172</f>
        <v>0</v>
      </c>
      <c r="CW172">
        <f>($B$13*$D$11+$C$13*$D$11+$F$13*((ER172+EJ172)/MAX(ER172+EJ172+ES172, 0.1)*$I$11+ES172/MAX(ER172+EJ172+ES172, 0.1)*$J$11))/($B$13+$C$13+$F$13)</f>
        <v>0</v>
      </c>
      <c r="CX172">
        <f>($B$13*$K$11+$C$13*$K$11+$F$13*((ER172+EJ172)/MAX(ER172+EJ172+ES172, 0.1)*$P$11+ES172/MAX(ER172+EJ172+ES172, 0.1)*$Q$11))/($B$13+$C$13+$F$13)</f>
        <v>0</v>
      </c>
      <c r="CY172">
        <v>2.7</v>
      </c>
      <c r="CZ172">
        <v>0.5</v>
      </c>
      <c r="DA172" t="s">
        <v>421</v>
      </c>
      <c r="DB172">
        <v>2</v>
      </c>
      <c r="DC172">
        <v>1761010578.433333</v>
      </c>
      <c r="DD172">
        <v>420.3925925925926</v>
      </c>
      <c r="DE172">
        <v>419.9007037037037</v>
      </c>
      <c r="DF172">
        <v>23.17481481481481</v>
      </c>
      <c r="DG172">
        <v>23.84178888888889</v>
      </c>
      <c r="DH172">
        <v>420.9247037037037</v>
      </c>
      <c r="DI172">
        <v>22.99478888888889</v>
      </c>
      <c r="DJ172">
        <v>500.0006666666667</v>
      </c>
      <c r="DK172">
        <v>90.50781481481481</v>
      </c>
      <c r="DL172">
        <v>0.03447548888888888</v>
      </c>
      <c r="DM172">
        <v>29.90500740740741</v>
      </c>
      <c r="DN172">
        <v>30.04975925925926</v>
      </c>
      <c r="DO172">
        <v>999.9000000000001</v>
      </c>
      <c r="DP172">
        <v>0</v>
      </c>
      <c r="DQ172">
        <v>0</v>
      </c>
      <c r="DR172">
        <v>10001.64592592593</v>
      </c>
      <c r="DS172">
        <v>0</v>
      </c>
      <c r="DT172">
        <v>0.242856</v>
      </c>
      <c r="DU172">
        <v>0.4918700740740741</v>
      </c>
      <c r="DV172">
        <v>430.3662222222222</v>
      </c>
      <c r="DW172">
        <v>430.1564444444444</v>
      </c>
      <c r="DX172">
        <v>-0.6669765925925925</v>
      </c>
      <c r="DY172">
        <v>419.9007037037037</v>
      </c>
      <c r="DZ172">
        <v>23.84178888888889</v>
      </c>
      <c r="EA172">
        <v>2.097502962962963</v>
      </c>
      <c r="EB172">
        <v>2.15786925925926</v>
      </c>
      <c r="EC172">
        <v>18.19900370370371</v>
      </c>
      <c r="ED172">
        <v>18.65264074074074</v>
      </c>
      <c r="EE172">
        <v>0.005000780000000001</v>
      </c>
      <c r="EF172">
        <v>0</v>
      </c>
      <c r="EG172">
        <v>0</v>
      </c>
      <c r="EH172">
        <v>0</v>
      </c>
      <c r="EI172">
        <v>320.8555555555555</v>
      </c>
      <c r="EJ172">
        <v>0.005000780000000001</v>
      </c>
      <c r="EK172">
        <v>-14.05185185185185</v>
      </c>
      <c r="EL172">
        <v>-0.2814814814814816</v>
      </c>
      <c r="EM172">
        <v>35.39322222222222</v>
      </c>
      <c r="EN172">
        <v>39.26825925925926</v>
      </c>
      <c r="EO172">
        <v>37.96977777777779</v>
      </c>
      <c r="EP172">
        <v>39.50203703703703</v>
      </c>
      <c r="EQ172">
        <v>38.51129629629629</v>
      </c>
      <c r="ER172">
        <v>0</v>
      </c>
      <c r="ES172">
        <v>0</v>
      </c>
      <c r="ET172">
        <v>0</v>
      </c>
      <c r="EU172">
        <v>1761010585.3</v>
      </c>
      <c r="EV172">
        <v>0</v>
      </c>
      <c r="EW172">
        <v>321.3423076923077</v>
      </c>
      <c r="EX172">
        <v>-27.9897434558237</v>
      </c>
      <c r="EY172">
        <v>1.196581220779013</v>
      </c>
      <c r="EZ172">
        <v>-13.34615384615385</v>
      </c>
      <c r="FA172">
        <v>15</v>
      </c>
      <c r="FB172">
        <v>1761010483</v>
      </c>
      <c r="FC172" t="s">
        <v>739</v>
      </c>
      <c r="FD172">
        <v>1761010479</v>
      </c>
      <c r="FE172">
        <v>1761010483</v>
      </c>
      <c r="FF172">
        <v>6</v>
      </c>
      <c r="FG172">
        <v>-0.212</v>
      </c>
      <c r="FH172">
        <v>0</v>
      </c>
      <c r="FI172">
        <v>-0.533</v>
      </c>
      <c r="FJ172">
        <v>0.204</v>
      </c>
      <c r="FK172">
        <v>420</v>
      </c>
      <c r="FL172">
        <v>24</v>
      </c>
      <c r="FM172">
        <v>0.6</v>
      </c>
      <c r="FN172">
        <v>0.03</v>
      </c>
      <c r="FO172">
        <v>0.6882739499999999</v>
      </c>
      <c r="FP172">
        <v>-4.755094761726084</v>
      </c>
      <c r="FQ172">
        <v>0.4710628319637387</v>
      </c>
      <c r="FR172">
        <v>0</v>
      </c>
      <c r="FS172">
        <v>324.3294117647059</v>
      </c>
      <c r="FT172">
        <v>-57.76317785797525</v>
      </c>
      <c r="FU172">
        <v>7.817609436460622</v>
      </c>
      <c r="FV172">
        <v>0</v>
      </c>
      <c r="FW172">
        <v>-0.6673998750000001</v>
      </c>
      <c r="FX172">
        <v>1.641679305816137</v>
      </c>
      <c r="FY172">
        <v>0.2127324754803774</v>
      </c>
      <c r="FZ172">
        <v>0</v>
      </c>
      <c r="GA172">
        <v>0</v>
      </c>
      <c r="GB172">
        <v>3</v>
      </c>
      <c r="GC172" t="s">
        <v>423</v>
      </c>
      <c r="GD172">
        <v>3.10977</v>
      </c>
      <c r="GE172">
        <v>2.72626</v>
      </c>
      <c r="GF172">
        <v>0.088362</v>
      </c>
      <c r="GG172">
        <v>0.0882999</v>
      </c>
      <c r="GH172">
        <v>0.107185</v>
      </c>
      <c r="GI172">
        <v>0.108606</v>
      </c>
      <c r="GJ172">
        <v>23924.8</v>
      </c>
      <c r="GK172">
        <v>21717.1</v>
      </c>
      <c r="GL172">
        <v>26802.2</v>
      </c>
      <c r="GM172">
        <v>24027.9</v>
      </c>
      <c r="GN172">
        <v>38235</v>
      </c>
      <c r="GO172">
        <v>31605.2</v>
      </c>
      <c r="GP172">
        <v>46780.1</v>
      </c>
      <c r="GQ172">
        <v>37997</v>
      </c>
      <c r="GR172">
        <v>1.8891</v>
      </c>
      <c r="GS172">
        <v>1.86497</v>
      </c>
      <c r="GT172">
        <v>0.113361</v>
      </c>
      <c r="GU172">
        <v>0</v>
      </c>
      <c r="GV172">
        <v>28.2378</v>
      </c>
      <c r="GW172">
        <v>999.9</v>
      </c>
      <c r="GX172">
        <v>59.5</v>
      </c>
      <c r="GY172">
        <v>30.2</v>
      </c>
      <c r="GZ172">
        <v>28.3313</v>
      </c>
      <c r="HA172">
        <v>61.3609</v>
      </c>
      <c r="HB172">
        <v>21.1458</v>
      </c>
      <c r="HC172">
        <v>1</v>
      </c>
      <c r="HD172">
        <v>0.0436331</v>
      </c>
      <c r="HE172">
        <v>-1.30833</v>
      </c>
      <c r="HF172">
        <v>20.333</v>
      </c>
      <c r="HG172">
        <v>5.22178</v>
      </c>
      <c r="HH172">
        <v>11.98</v>
      </c>
      <c r="HI172">
        <v>4.96525</v>
      </c>
      <c r="HJ172">
        <v>3.276</v>
      </c>
      <c r="HK172">
        <v>9999</v>
      </c>
      <c r="HL172">
        <v>9999</v>
      </c>
      <c r="HM172">
        <v>9999</v>
      </c>
      <c r="HN172">
        <v>999.9</v>
      </c>
      <c r="HO172">
        <v>1.86369</v>
      </c>
      <c r="HP172">
        <v>1.85975</v>
      </c>
      <c r="HQ172">
        <v>1.85806</v>
      </c>
      <c r="HR172">
        <v>1.85944</v>
      </c>
      <c r="HS172">
        <v>1.85959</v>
      </c>
      <c r="HT172">
        <v>1.85806</v>
      </c>
      <c r="HU172">
        <v>1.85715</v>
      </c>
      <c r="HV172">
        <v>1.85211</v>
      </c>
      <c r="HW172">
        <v>0</v>
      </c>
      <c r="HX172">
        <v>0</v>
      </c>
      <c r="HY172">
        <v>0</v>
      </c>
      <c r="HZ172">
        <v>0</v>
      </c>
      <c r="IA172" t="s">
        <v>424</v>
      </c>
      <c r="IB172" t="s">
        <v>425</v>
      </c>
      <c r="IC172" t="s">
        <v>426</v>
      </c>
      <c r="ID172" t="s">
        <v>426</v>
      </c>
      <c r="IE172" t="s">
        <v>426</v>
      </c>
      <c r="IF172" t="s">
        <v>426</v>
      </c>
      <c r="IG172">
        <v>0</v>
      </c>
      <c r="IH172">
        <v>100</v>
      </c>
      <c r="II172">
        <v>100</v>
      </c>
      <c r="IJ172">
        <v>-0.533</v>
      </c>
      <c r="IK172">
        <v>0.1889</v>
      </c>
      <c r="IL172">
        <v>-1.320610113774061</v>
      </c>
      <c r="IM172">
        <v>0.001328113201692861</v>
      </c>
      <c r="IN172">
        <v>1.538283238170363E-06</v>
      </c>
      <c r="IO172">
        <v>-5.795655626708063E-10</v>
      </c>
      <c r="IP172">
        <v>-0.06081477710733629</v>
      </c>
      <c r="IQ172">
        <v>-0.004593102289677449</v>
      </c>
      <c r="IR172">
        <v>0.0008253994458280543</v>
      </c>
      <c r="IS172">
        <v>-7.403632370499484E-06</v>
      </c>
      <c r="IT172">
        <v>2</v>
      </c>
      <c r="IU172">
        <v>1985</v>
      </c>
      <c r="IV172">
        <v>1</v>
      </c>
      <c r="IW172">
        <v>27</v>
      </c>
      <c r="IX172">
        <v>1.8</v>
      </c>
      <c r="IY172">
        <v>1.7</v>
      </c>
      <c r="IZ172">
        <v>1.13281</v>
      </c>
      <c r="JA172">
        <v>2.6001</v>
      </c>
      <c r="JB172">
        <v>1.49658</v>
      </c>
      <c r="JC172">
        <v>2.34619</v>
      </c>
      <c r="JD172">
        <v>1.54907</v>
      </c>
      <c r="JE172">
        <v>2.37061</v>
      </c>
      <c r="JF172">
        <v>32.9537</v>
      </c>
      <c r="JG172">
        <v>15.7256</v>
      </c>
      <c r="JH172">
        <v>18</v>
      </c>
      <c r="JI172">
        <v>482.053</v>
      </c>
      <c r="JJ172">
        <v>495.695</v>
      </c>
      <c r="JK172">
        <v>31.1765</v>
      </c>
      <c r="JL172">
        <v>27.8468</v>
      </c>
      <c r="JM172">
        <v>29.9996</v>
      </c>
      <c r="JN172">
        <v>28.0871</v>
      </c>
      <c r="JO172">
        <v>28.0807</v>
      </c>
      <c r="JP172">
        <v>22.7772</v>
      </c>
      <c r="JQ172">
        <v>22.5773</v>
      </c>
      <c r="JR172">
        <v>66.048</v>
      </c>
      <c r="JS172">
        <v>31.0991</v>
      </c>
      <c r="JT172">
        <v>420</v>
      </c>
      <c r="JU172">
        <v>23.364</v>
      </c>
      <c r="JV172">
        <v>102.299</v>
      </c>
      <c r="JW172">
        <v>91.651</v>
      </c>
    </row>
    <row r="173" spans="1:283">
      <c r="A173">
        <v>155</v>
      </c>
      <c r="B173">
        <v>1761010588.6</v>
      </c>
      <c r="C173">
        <v>922.5999999046326</v>
      </c>
      <c r="D173" t="s">
        <v>746</v>
      </c>
      <c r="E173" t="s">
        <v>747</v>
      </c>
      <c r="F173">
        <v>5</v>
      </c>
      <c r="G173" t="s">
        <v>738</v>
      </c>
      <c r="H173">
        <v>1761010580.426923</v>
      </c>
      <c r="I173">
        <f>(J173)/1000</f>
        <v>0</v>
      </c>
      <c r="J173">
        <f>1000*DJ173*AH173*(DF173-DG173)/(100*CY173*(1000-AH173*DF173))</f>
        <v>0</v>
      </c>
      <c r="K173">
        <f>DJ173*AH173*(DE173-DD173*(1000-AH173*DG173)/(1000-AH173*DF173))/(100*CY173)</f>
        <v>0</v>
      </c>
      <c r="L173">
        <f>DD173 - IF(AH173&gt;1, K173*CY173*100.0/(AJ173), 0)</f>
        <v>0</v>
      </c>
      <c r="M173">
        <f>((S173-I173/2)*L173-K173)/(S173+I173/2)</f>
        <v>0</v>
      </c>
      <c r="N173">
        <f>M173*(DK173+DL173)/1000.0</f>
        <v>0</v>
      </c>
      <c r="O173">
        <f>(DD173 - IF(AH173&gt;1, K173*CY173*100.0/(AJ173), 0))*(DK173+DL173)/1000.0</f>
        <v>0</v>
      </c>
      <c r="P173">
        <f>2.0/((1/R173-1/Q173)+SIGN(R173)*SQRT((1/R173-1/Q173)*(1/R173-1/Q173) + 4*CZ173/((CZ173+1)*(CZ173+1))*(2*1/R173*1/Q173-1/Q173*1/Q173)))</f>
        <v>0</v>
      </c>
      <c r="Q173">
        <f>IF(LEFT(DA173,1)&lt;&gt;"0",IF(LEFT(DA173,1)="1",3.0,DB173),$D$5+$E$5*(DR173*DK173/($K$5*1000))+$F$5*(DR173*DK173/($K$5*1000))*MAX(MIN(CY173,$J$5),$I$5)*MAX(MIN(CY173,$J$5),$I$5)+$G$5*MAX(MIN(CY173,$J$5),$I$5)*(DR173*DK173/($K$5*1000))+$H$5*(DR173*DK173/($K$5*1000))*(DR173*DK173/($K$5*1000)))</f>
        <v>0</v>
      </c>
      <c r="R173">
        <f>I173*(1000-(1000*0.61365*exp(17.502*V173/(240.97+V173))/(DK173+DL173)+DF173)/2)/(1000*0.61365*exp(17.502*V173/(240.97+V173))/(DK173+DL173)-DF173)</f>
        <v>0</v>
      </c>
      <c r="S173">
        <f>1/((CZ173+1)/(P173/1.6)+1/(Q173/1.37)) + CZ173/((CZ173+1)/(P173/1.6) + CZ173/(Q173/1.37))</f>
        <v>0</v>
      </c>
      <c r="T173">
        <f>(CU173*CX173)</f>
        <v>0</v>
      </c>
      <c r="U173">
        <f>(DM173+(T173+2*0.95*5.67E-8*(((DM173+$B$9)+273)^4-(DM173+273)^4)-44100*I173)/(1.84*29.3*Q173+8*0.95*5.67E-8*(DM173+273)^3))</f>
        <v>0</v>
      </c>
      <c r="V173">
        <f>($C$9*DN173+$D$9*DO173+$E$9*U173)</f>
        <v>0</v>
      </c>
      <c r="W173">
        <f>0.61365*exp(17.502*V173/(240.97+V173))</f>
        <v>0</v>
      </c>
      <c r="X173">
        <f>(Y173/Z173*100)</f>
        <v>0</v>
      </c>
      <c r="Y173">
        <f>DF173*(DK173+DL173)/1000</f>
        <v>0</v>
      </c>
      <c r="Z173">
        <f>0.61365*exp(17.502*DM173/(240.97+DM173))</f>
        <v>0</v>
      </c>
      <c r="AA173">
        <f>(W173-DF173*(DK173+DL173)/1000)</f>
        <v>0</v>
      </c>
      <c r="AB173">
        <f>(-I173*44100)</f>
        <v>0</v>
      </c>
      <c r="AC173">
        <f>2*29.3*Q173*0.92*(DM173-V173)</f>
        <v>0</v>
      </c>
      <c r="AD173">
        <f>2*0.95*5.67E-8*(((DM173+$B$9)+273)^4-(V173+273)^4)</f>
        <v>0</v>
      </c>
      <c r="AE173">
        <f>T173+AD173+AB173+AC173</f>
        <v>0</v>
      </c>
      <c r="AF173">
        <v>0</v>
      </c>
      <c r="AG173">
        <v>0</v>
      </c>
      <c r="AH173">
        <f>IF(AF173*$H$15&gt;=AJ173,1.0,(AJ173/(AJ173-AF173*$H$15)))</f>
        <v>0</v>
      </c>
      <c r="AI173">
        <f>(AH173-1)*100</f>
        <v>0</v>
      </c>
      <c r="AJ173">
        <f>MAX(0,($B$15+$C$15*DR173)/(1+$D$15*DR173)*DK173/(DM173+273)*$E$15)</f>
        <v>0</v>
      </c>
      <c r="AK173" t="s">
        <v>420</v>
      </c>
      <c r="AL173" t="s">
        <v>420</v>
      </c>
      <c r="AM173">
        <v>0</v>
      </c>
      <c r="AN173">
        <v>0</v>
      </c>
      <c r="AO173">
        <f>1-AM173/AN173</f>
        <v>0</v>
      </c>
      <c r="AP173">
        <v>0</v>
      </c>
      <c r="AQ173" t="s">
        <v>420</v>
      </c>
      <c r="AR173" t="s">
        <v>420</v>
      </c>
      <c r="AS173">
        <v>0</v>
      </c>
      <c r="AT173">
        <v>0</v>
      </c>
      <c r="AU173">
        <f>1-AS173/AT173</f>
        <v>0</v>
      </c>
      <c r="AV173">
        <v>0.5</v>
      </c>
      <c r="AW173">
        <f>CV173</f>
        <v>0</v>
      </c>
      <c r="AX173">
        <f>K173</f>
        <v>0</v>
      </c>
      <c r="AY173">
        <f>AU173*AV173*AW173</f>
        <v>0</v>
      </c>
      <c r="AZ173">
        <f>(AX173-AP173)/AW173</f>
        <v>0</v>
      </c>
      <c r="BA173">
        <f>(AN173-AT173)/AT173</f>
        <v>0</v>
      </c>
      <c r="BB173">
        <f>AM173/(AO173+AM173/AT173)</f>
        <v>0</v>
      </c>
      <c r="BC173" t="s">
        <v>420</v>
      </c>
      <c r="BD173">
        <v>0</v>
      </c>
      <c r="BE173">
        <f>IF(BD173&lt;&gt;0, BD173, BB173)</f>
        <v>0</v>
      </c>
      <c r="BF173">
        <f>1-BE173/AT173</f>
        <v>0</v>
      </c>
      <c r="BG173">
        <f>(AT173-AS173)/(AT173-BE173)</f>
        <v>0</v>
      </c>
      <c r="BH173">
        <f>(AN173-AT173)/(AN173-BE173)</f>
        <v>0</v>
      </c>
      <c r="BI173">
        <f>(AT173-AS173)/(AT173-AM173)</f>
        <v>0</v>
      </c>
      <c r="BJ173">
        <f>(AN173-AT173)/(AN173-AM173)</f>
        <v>0</v>
      </c>
      <c r="BK173">
        <f>(BG173*BE173/AS173)</f>
        <v>0</v>
      </c>
      <c r="BL173">
        <f>(1-BK173)</f>
        <v>0</v>
      </c>
      <c r="CU173">
        <f>$B$13*DS173+$C$13*DT173+$F$13*EE173*(1-EH173)</f>
        <v>0</v>
      </c>
      <c r="CV173">
        <f>CU173*CW173</f>
        <v>0</v>
      </c>
      <c r="CW173">
        <f>($B$13*$D$11+$C$13*$D$11+$F$13*((ER173+EJ173)/MAX(ER173+EJ173+ES173, 0.1)*$I$11+ES173/MAX(ER173+EJ173+ES173, 0.1)*$J$11))/($B$13+$C$13+$F$13)</f>
        <v>0</v>
      </c>
      <c r="CX173">
        <f>($B$13*$K$11+$C$13*$K$11+$F$13*((ER173+EJ173)/MAX(ER173+EJ173+ES173, 0.1)*$P$11+ES173/MAX(ER173+EJ173+ES173, 0.1)*$Q$11))/($B$13+$C$13+$F$13)</f>
        <v>0</v>
      </c>
      <c r="CY173">
        <v>2.7</v>
      </c>
      <c r="CZ173">
        <v>0.5</v>
      </c>
      <c r="DA173" t="s">
        <v>421</v>
      </c>
      <c r="DB173">
        <v>2</v>
      </c>
      <c r="DC173">
        <v>1761010580.426923</v>
      </c>
      <c r="DD173">
        <v>420.331923076923</v>
      </c>
      <c r="DE173">
        <v>419.9470384615385</v>
      </c>
      <c r="DF173">
        <v>23.29764615384615</v>
      </c>
      <c r="DG173">
        <v>23.86310384615385</v>
      </c>
      <c r="DH173">
        <v>420.8641923076923</v>
      </c>
      <c r="DI173">
        <v>23.11502307692308</v>
      </c>
      <c r="DJ173">
        <v>500.0050384615385</v>
      </c>
      <c r="DK173">
        <v>90.50810384615383</v>
      </c>
      <c r="DL173">
        <v>0.03455392307692308</v>
      </c>
      <c r="DM173">
        <v>29.91476538461539</v>
      </c>
      <c r="DN173">
        <v>30.06189230769231</v>
      </c>
      <c r="DO173">
        <v>999.9000000000001</v>
      </c>
      <c r="DP173">
        <v>0</v>
      </c>
      <c r="DQ173">
        <v>0</v>
      </c>
      <c r="DR173">
        <v>10001.205</v>
      </c>
      <c r="DS173">
        <v>0</v>
      </c>
      <c r="DT173">
        <v>0.242856</v>
      </c>
      <c r="DU173">
        <v>0.3849135384615385</v>
      </c>
      <c r="DV173">
        <v>430.3582692307692</v>
      </c>
      <c r="DW173">
        <v>430.2132307692307</v>
      </c>
      <c r="DX173">
        <v>-0.5654621653846155</v>
      </c>
      <c r="DY173">
        <v>419.9470384615385</v>
      </c>
      <c r="DZ173">
        <v>23.86310384615385</v>
      </c>
      <c r="EA173">
        <v>2.108626538461539</v>
      </c>
      <c r="EB173">
        <v>2.159805</v>
      </c>
      <c r="EC173">
        <v>18.28363076923077</v>
      </c>
      <c r="ED173">
        <v>18.66708461538462</v>
      </c>
      <c r="EE173">
        <v>0.005000780000000001</v>
      </c>
      <c r="EF173">
        <v>0</v>
      </c>
      <c r="EG173">
        <v>0</v>
      </c>
      <c r="EH173">
        <v>0</v>
      </c>
      <c r="EI173">
        <v>320.0846153846154</v>
      </c>
      <c r="EJ173">
        <v>0.005000780000000001</v>
      </c>
      <c r="EK173">
        <v>-15.13846153846154</v>
      </c>
      <c r="EL173">
        <v>-0.4153846153846154</v>
      </c>
      <c r="EM173">
        <v>35.40353846153846</v>
      </c>
      <c r="EN173">
        <v>39.30261538461538</v>
      </c>
      <c r="EO173">
        <v>38.02873076923077</v>
      </c>
      <c r="EP173">
        <v>39.55261538461538</v>
      </c>
      <c r="EQ173">
        <v>38.54057692307692</v>
      </c>
      <c r="ER173">
        <v>0</v>
      </c>
      <c r="ES173">
        <v>0</v>
      </c>
      <c r="ET173">
        <v>0</v>
      </c>
      <c r="EU173">
        <v>1761010587.7</v>
      </c>
      <c r="EV173">
        <v>0</v>
      </c>
      <c r="EW173">
        <v>320.4423076923077</v>
      </c>
      <c r="EX173">
        <v>-6.471794935701761</v>
      </c>
      <c r="EY173">
        <v>-12.3794869674272</v>
      </c>
      <c r="EZ173">
        <v>-14.21923076923077</v>
      </c>
      <c r="FA173">
        <v>15</v>
      </c>
      <c r="FB173">
        <v>1761010483</v>
      </c>
      <c r="FC173" t="s">
        <v>739</v>
      </c>
      <c r="FD173">
        <v>1761010479</v>
      </c>
      <c r="FE173">
        <v>1761010483</v>
      </c>
      <c r="FF173">
        <v>6</v>
      </c>
      <c r="FG173">
        <v>-0.212</v>
      </c>
      <c r="FH173">
        <v>0</v>
      </c>
      <c r="FI173">
        <v>-0.533</v>
      </c>
      <c r="FJ173">
        <v>0.204</v>
      </c>
      <c r="FK173">
        <v>420</v>
      </c>
      <c r="FL173">
        <v>24</v>
      </c>
      <c r="FM173">
        <v>0.6</v>
      </c>
      <c r="FN173">
        <v>0.03</v>
      </c>
      <c r="FO173">
        <v>0.6017228780487806</v>
      </c>
      <c r="FP173">
        <v>-4.099246745644596</v>
      </c>
      <c r="FQ173">
        <v>0.4205529943208164</v>
      </c>
      <c r="FR173">
        <v>0</v>
      </c>
      <c r="FS173">
        <v>323.1911764705882</v>
      </c>
      <c r="FT173">
        <v>-49.52635588737483</v>
      </c>
      <c r="FU173">
        <v>7.453754192156696</v>
      </c>
      <c r="FV173">
        <v>0</v>
      </c>
      <c r="FW173">
        <v>-0.6198381951219513</v>
      </c>
      <c r="FX173">
        <v>2.133815548432057</v>
      </c>
      <c r="FY173">
        <v>0.2578143213822957</v>
      </c>
      <c r="FZ173">
        <v>0</v>
      </c>
      <c r="GA173">
        <v>0</v>
      </c>
      <c r="GB173">
        <v>3</v>
      </c>
      <c r="GC173" t="s">
        <v>423</v>
      </c>
      <c r="GD173">
        <v>3.10949</v>
      </c>
      <c r="GE173">
        <v>2.7264</v>
      </c>
      <c r="GF173">
        <v>0.0883644</v>
      </c>
      <c r="GG173">
        <v>0.0883008</v>
      </c>
      <c r="GH173">
        <v>0.107189</v>
      </c>
      <c r="GI173">
        <v>0.108163</v>
      </c>
      <c r="GJ173">
        <v>23924.7</v>
      </c>
      <c r="GK173">
        <v>21717.1</v>
      </c>
      <c r="GL173">
        <v>26802.2</v>
      </c>
      <c r="GM173">
        <v>24028</v>
      </c>
      <c r="GN173">
        <v>38235.1</v>
      </c>
      <c r="GO173">
        <v>31621.1</v>
      </c>
      <c r="GP173">
        <v>46780.3</v>
      </c>
      <c r="GQ173">
        <v>37997</v>
      </c>
      <c r="GR173">
        <v>1.88892</v>
      </c>
      <c r="GS173">
        <v>1.8652</v>
      </c>
      <c r="GT173">
        <v>0.11269</v>
      </c>
      <c r="GU173">
        <v>0</v>
      </c>
      <c r="GV173">
        <v>28.2426</v>
      </c>
      <c r="GW173">
        <v>999.9</v>
      </c>
      <c r="GX173">
        <v>59.5</v>
      </c>
      <c r="GY173">
        <v>30.2</v>
      </c>
      <c r="GZ173">
        <v>28.3334</v>
      </c>
      <c r="HA173">
        <v>61.2509</v>
      </c>
      <c r="HB173">
        <v>21.4463</v>
      </c>
      <c r="HC173">
        <v>1</v>
      </c>
      <c r="HD173">
        <v>0.0436992</v>
      </c>
      <c r="HE173">
        <v>-1.32442</v>
      </c>
      <c r="HF173">
        <v>20.3327</v>
      </c>
      <c r="HG173">
        <v>5.22163</v>
      </c>
      <c r="HH173">
        <v>11.98</v>
      </c>
      <c r="HI173">
        <v>4.9652</v>
      </c>
      <c r="HJ173">
        <v>3.276</v>
      </c>
      <c r="HK173">
        <v>9999</v>
      </c>
      <c r="HL173">
        <v>9999</v>
      </c>
      <c r="HM173">
        <v>9999</v>
      </c>
      <c r="HN173">
        <v>999.9</v>
      </c>
      <c r="HO173">
        <v>1.86369</v>
      </c>
      <c r="HP173">
        <v>1.85974</v>
      </c>
      <c r="HQ173">
        <v>1.85806</v>
      </c>
      <c r="HR173">
        <v>1.85944</v>
      </c>
      <c r="HS173">
        <v>1.85959</v>
      </c>
      <c r="HT173">
        <v>1.85806</v>
      </c>
      <c r="HU173">
        <v>1.85715</v>
      </c>
      <c r="HV173">
        <v>1.85211</v>
      </c>
      <c r="HW173">
        <v>0</v>
      </c>
      <c r="HX173">
        <v>0</v>
      </c>
      <c r="HY173">
        <v>0</v>
      </c>
      <c r="HZ173">
        <v>0</v>
      </c>
      <c r="IA173" t="s">
        <v>424</v>
      </c>
      <c r="IB173" t="s">
        <v>425</v>
      </c>
      <c r="IC173" t="s">
        <v>426</v>
      </c>
      <c r="ID173" t="s">
        <v>426</v>
      </c>
      <c r="IE173" t="s">
        <v>426</v>
      </c>
      <c r="IF173" t="s">
        <v>426</v>
      </c>
      <c r="IG173">
        <v>0</v>
      </c>
      <c r="IH173">
        <v>100</v>
      </c>
      <c r="II173">
        <v>100</v>
      </c>
      <c r="IJ173">
        <v>-0.532</v>
      </c>
      <c r="IK173">
        <v>0.1889</v>
      </c>
      <c r="IL173">
        <v>-1.320610113774061</v>
      </c>
      <c r="IM173">
        <v>0.001328113201692861</v>
      </c>
      <c r="IN173">
        <v>1.538283238170363E-06</v>
      </c>
      <c r="IO173">
        <v>-5.795655626708063E-10</v>
      </c>
      <c r="IP173">
        <v>-0.06081477710733629</v>
      </c>
      <c r="IQ173">
        <v>-0.004593102289677449</v>
      </c>
      <c r="IR173">
        <v>0.0008253994458280543</v>
      </c>
      <c r="IS173">
        <v>-7.403632370499484E-06</v>
      </c>
      <c r="IT173">
        <v>2</v>
      </c>
      <c r="IU173">
        <v>1985</v>
      </c>
      <c r="IV173">
        <v>1</v>
      </c>
      <c r="IW173">
        <v>27</v>
      </c>
      <c r="IX173">
        <v>1.8</v>
      </c>
      <c r="IY173">
        <v>1.8</v>
      </c>
      <c r="IZ173">
        <v>1.13281</v>
      </c>
      <c r="JA173">
        <v>2.60132</v>
      </c>
      <c r="JB173">
        <v>1.49658</v>
      </c>
      <c r="JC173">
        <v>2.34619</v>
      </c>
      <c r="JD173">
        <v>1.54907</v>
      </c>
      <c r="JE173">
        <v>2.43408</v>
      </c>
      <c r="JF173">
        <v>32.9537</v>
      </c>
      <c r="JG173">
        <v>15.7256</v>
      </c>
      <c r="JH173">
        <v>18</v>
      </c>
      <c r="JI173">
        <v>481.942</v>
      </c>
      <c r="JJ173">
        <v>495.83</v>
      </c>
      <c r="JK173">
        <v>31.1297</v>
      </c>
      <c r="JL173">
        <v>27.8468</v>
      </c>
      <c r="JM173">
        <v>29.9998</v>
      </c>
      <c r="JN173">
        <v>28.0859</v>
      </c>
      <c r="JO173">
        <v>28.0793</v>
      </c>
      <c r="JP173">
        <v>22.7738</v>
      </c>
      <c r="JQ173">
        <v>22.5773</v>
      </c>
      <c r="JR173">
        <v>66.048</v>
      </c>
      <c r="JS173">
        <v>31.0991</v>
      </c>
      <c r="JT173">
        <v>420</v>
      </c>
      <c r="JU173">
        <v>23.3525</v>
      </c>
      <c r="JV173">
        <v>102.299</v>
      </c>
      <c r="JW173">
        <v>91.6512</v>
      </c>
    </row>
    <row r="174" spans="1:283">
      <c r="A174">
        <v>156</v>
      </c>
      <c r="B174">
        <v>1761010590.6</v>
      </c>
      <c r="C174">
        <v>924.5999999046326</v>
      </c>
      <c r="D174" t="s">
        <v>748</v>
      </c>
      <c r="E174" t="s">
        <v>749</v>
      </c>
      <c r="F174">
        <v>5</v>
      </c>
      <c r="G174" t="s">
        <v>738</v>
      </c>
      <c r="H174">
        <v>1761010582.5</v>
      </c>
      <c r="I174">
        <f>(J174)/1000</f>
        <v>0</v>
      </c>
      <c r="J174">
        <f>1000*DJ174*AH174*(DF174-DG174)/(100*CY174*(1000-AH174*DF174))</f>
        <v>0</v>
      </c>
      <c r="K174">
        <f>DJ174*AH174*(DE174-DD174*(1000-AH174*DG174)/(1000-AH174*DF174))/(100*CY174)</f>
        <v>0</v>
      </c>
      <c r="L174">
        <f>DD174 - IF(AH174&gt;1, K174*CY174*100.0/(AJ174), 0)</f>
        <v>0</v>
      </c>
      <c r="M174">
        <f>((S174-I174/2)*L174-K174)/(S174+I174/2)</f>
        <v>0</v>
      </c>
      <c r="N174">
        <f>M174*(DK174+DL174)/1000.0</f>
        <v>0</v>
      </c>
      <c r="O174">
        <f>(DD174 - IF(AH174&gt;1, K174*CY174*100.0/(AJ174), 0))*(DK174+DL174)/1000.0</f>
        <v>0</v>
      </c>
      <c r="P174">
        <f>2.0/((1/R174-1/Q174)+SIGN(R174)*SQRT((1/R174-1/Q174)*(1/R174-1/Q174) + 4*CZ174/((CZ174+1)*(CZ174+1))*(2*1/R174*1/Q174-1/Q174*1/Q174)))</f>
        <v>0</v>
      </c>
      <c r="Q174">
        <f>IF(LEFT(DA174,1)&lt;&gt;"0",IF(LEFT(DA174,1)="1",3.0,DB174),$D$5+$E$5*(DR174*DK174/($K$5*1000))+$F$5*(DR174*DK174/($K$5*1000))*MAX(MIN(CY174,$J$5),$I$5)*MAX(MIN(CY174,$J$5),$I$5)+$G$5*MAX(MIN(CY174,$J$5),$I$5)*(DR174*DK174/($K$5*1000))+$H$5*(DR174*DK174/($K$5*1000))*(DR174*DK174/($K$5*1000)))</f>
        <v>0</v>
      </c>
      <c r="R174">
        <f>I174*(1000-(1000*0.61365*exp(17.502*V174/(240.97+V174))/(DK174+DL174)+DF174)/2)/(1000*0.61365*exp(17.502*V174/(240.97+V174))/(DK174+DL174)-DF174)</f>
        <v>0</v>
      </c>
      <c r="S174">
        <f>1/((CZ174+1)/(P174/1.6)+1/(Q174/1.37)) + CZ174/((CZ174+1)/(P174/1.6) + CZ174/(Q174/1.37))</f>
        <v>0</v>
      </c>
      <c r="T174">
        <f>(CU174*CX174)</f>
        <v>0</v>
      </c>
      <c r="U174">
        <f>(DM174+(T174+2*0.95*5.67E-8*(((DM174+$B$9)+273)^4-(DM174+273)^4)-44100*I174)/(1.84*29.3*Q174+8*0.95*5.67E-8*(DM174+273)^3))</f>
        <v>0</v>
      </c>
      <c r="V174">
        <f>($C$9*DN174+$D$9*DO174+$E$9*U174)</f>
        <v>0</v>
      </c>
      <c r="W174">
        <f>0.61365*exp(17.502*V174/(240.97+V174))</f>
        <v>0</v>
      </c>
      <c r="X174">
        <f>(Y174/Z174*100)</f>
        <v>0</v>
      </c>
      <c r="Y174">
        <f>DF174*(DK174+DL174)/1000</f>
        <v>0</v>
      </c>
      <c r="Z174">
        <f>0.61365*exp(17.502*DM174/(240.97+DM174))</f>
        <v>0</v>
      </c>
      <c r="AA174">
        <f>(W174-DF174*(DK174+DL174)/1000)</f>
        <v>0</v>
      </c>
      <c r="AB174">
        <f>(-I174*44100)</f>
        <v>0</v>
      </c>
      <c r="AC174">
        <f>2*29.3*Q174*0.92*(DM174-V174)</f>
        <v>0</v>
      </c>
      <c r="AD174">
        <f>2*0.95*5.67E-8*(((DM174+$B$9)+273)^4-(V174+273)^4)</f>
        <v>0</v>
      </c>
      <c r="AE174">
        <f>T174+AD174+AB174+AC174</f>
        <v>0</v>
      </c>
      <c r="AF174">
        <v>0</v>
      </c>
      <c r="AG174">
        <v>0</v>
      </c>
      <c r="AH174">
        <f>IF(AF174*$H$15&gt;=AJ174,1.0,(AJ174/(AJ174-AF174*$H$15)))</f>
        <v>0</v>
      </c>
      <c r="AI174">
        <f>(AH174-1)*100</f>
        <v>0</v>
      </c>
      <c r="AJ174">
        <f>MAX(0,($B$15+$C$15*DR174)/(1+$D$15*DR174)*DK174/(DM174+273)*$E$15)</f>
        <v>0</v>
      </c>
      <c r="AK174" t="s">
        <v>420</v>
      </c>
      <c r="AL174" t="s">
        <v>420</v>
      </c>
      <c r="AM174">
        <v>0</v>
      </c>
      <c r="AN174">
        <v>0</v>
      </c>
      <c r="AO174">
        <f>1-AM174/AN174</f>
        <v>0</v>
      </c>
      <c r="AP174">
        <v>0</v>
      </c>
      <c r="AQ174" t="s">
        <v>420</v>
      </c>
      <c r="AR174" t="s">
        <v>420</v>
      </c>
      <c r="AS174">
        <v>0</v>
      </c>
      <c r="AT174">
        <v>0</v>
      </c>
      <c r="AU174">
        <f>1-AS174/AT174</f>
        <v>0</v>
      </c>
      <c r="AV174">
        <v>0.5</v>
      </c>
      <c r="AW174">
        <f>CV174</f>
        <v>0</v>
      </c>
      <c r="AX174">
        <f>K174</f>
        <v>0</v>
      </c>
      <c r="AY174">
        <f>AU174*AV174*AW174</f>
        <v>0</v>
      </c>
      <c r="AZ174">
        <f>(AX174-AP174)/AW174</f>
        <v>0</v>
      </c>
      <c r="BA174">
        <f>(AN174-AT174)/AT174</f>
        <v>0</v>
      </c>
      <c r="BB174">
        <f>AM174/(AO174+AM174/AT174)</f>
        <v>0</v>
      </c>
      <c r="BC174" t="s">
        <v>420</v>
      </c>
      <c r="BD174">
        <v>0</v>
      </c>
      <c r="BE174">
        <f>IF(BD174&lt;&gt;0, BD174, BB174)</f>
        <v>0</v>
      </c>
      <c r="BF174">
        <f>1-BE174/AT174</f>
        <v>0</v>
      </c>
      <c r="BG174">
        <f>(AT174-AS174)/(AT174-BE174)</f>
        <v>0</v>
      </c>
      <c r="BH174">
        <f>(AN174-AT174)/(AN174-BE174)</f>
        <v>0</v>
      </c>
      <c r="BI174">
        <f>(AT174-AS174)/(AT174-AM174)</f>
        <v>0</v>
      </c>
      <c r="BJ174">
        <f>(AN174-AT174)/(AN174-AM174)</f>
        <v>0</v>
      </c>
      <c r="BK174">
        <f>(BG174*BE174/AS174)</f>
        <v>0</v>
      </c>
      <c r="BL174">
        <f>(1-BK174)</f>
        <v>0</v>
      </c>
      <c r="CU174">
        <f>$B$13*DS174+$C$13*DT174+$F$13*EE174*(1-EH174)</f>
        <v>0</v>
      </c>
      <c r="CV174">
        <f>CU174*CW174</f>
        <v>0</v>
      </c>
      <c r="CW174">
        <f>($B$13*$D$11+$C$13*$D$11+$F$13*((ER174+EJ174)/MAX(ER174+EJ174+ES174, 0.1)*$I$11+ES174/MAX(ER174+EJ174+ES174, 0.1)*$J$11))/($B$13+$C$13+$F$13)</f>
        <v>0</v>
      </c>
      <c r="CX174">
        <f>($B$13*$K$11+$C$13*$K$11+$F$13*((ER174+EJ174)/MAX(ER174+EJ174+ES174, 0.1)*$P$11+ES174/MAX(ER174+EJ174+ES174, 0.1)*$Q$11))/($B$13+$C$13+$F$13)</f>
        <v>0</v>
      </c>
      <c r="CY174">
        <v>2.7</v>
      </c>
      <c r="CZ174">
        <v>0.5</v>
      </c>
      <c r="DA174" t="s">
        <v>421</v>
      </c>
      <c r="DB174">
        <v>2</v>
      </c>
      <c r="DC174">
        <v>1761010582.5</v>
      </c>
      <c r="DD174">
        <v>420.2918799999999</v>
      </c>
      <c r="DE174">
        <v>419.98964</v>
      </c>
      <c r="DF174">
        <v>23.400164</v>
      </c>
      <c r="DG174">
        <v>23.835072</v>
      </c>
      <c r="DH174">
        <v>420.8242</v>
      </c>
      <c r="DI174">
        <v>23.215372</v>
      </c>
      <c r="DJ174">
        <v>500.0042</v>
      </c>
      <c r="DK174">
        <v>90.50834400000002</v>
      </c>
      <c r="DL174">
        <v>0.034648376</v>
      </c>
      <c r="DM174">
        <v>29.922764</v>
      </c>
      <c r="DN174">
        <v>30.070504</v>
      </c>
      <c r="DO174">
        <v>999.9</v>
      </c>
      <c r="DP174">
        <v>0</v>
      </c>
      <c r="DQ174">
        <v>0</v>
      </c>
      <c r="DR174">
        <v>10000.028</v>
      </c>
      <c r="DS174">
        <v>0</v>
      </c>
      <c r="DT174">
        <v>0.242856</v>
      </c>
      <c r="DU174">
        <v>0.30218628</v>
      </c>
      <c r="DV174">
        <v>430.36236</v>
      </c>
      <c r="DW174">
        <v>430.2446</v>
      </c>
      <c r="DX174">
        <v>-0.43490984</v>
      </c>
      <c r="DY174">
        <v>419.98964</v>
      </c>
      <c r="DZ174">
        <v>23.835072</v>
      </c>
      <c r="EA174">
        <v>2.1179108</v>
      </c>
      <c r="EB174">
        <v>2.1572732</v>
      </c>
      <c r="EC174">
        <v>18.354024</v>
      </c>
      <c r="ED174">
        <v>18.648176</v>
      </c>
      <c r="EE174">
        <v>0.00500078</v>
      </c>
      <c r="EF174">
        <v>0</v>
      </c>
      <c r="EG174">
        <v>0</v>
      </c>
      <c r="EH174">
        <v>0</v>
      </c>
      <c r="EI174">
        <v>319.72</v>
      </c>
      <c r="EJ174">
        <v>0.00500078</v>
      </c>
      <c r="EK174">
        <v>-14.664</v>
      </c>
      <c r="EL174">
        <v>-0.28</v>
      </c>
      <c r="EM174">
        <v>35.41468</v>
      </c>
      <c r="EN174">
        <v>39.33472</v>
      </c>
      <c r="EO174">
        <v>38.0874</v>
      </c>
      <c r="EP174">
        <v>39.59728</v>
      </c>
      <c r="EQ174">
        <v>38.54972</v>
      </c>
      <c r="ER174">
        <v>0</v>
      </c>
      <c r="ES174">
        <v>0</v>
      </c>
      <c r="ET174">
        <v>0</v>
      </c>
      <c r="EU174">
        <v>1761010589.5</v>
      </c>
      <c r="EV174">
        <v>0</v>
      </c>
      <c r="EW174">
        <v>320.008</v>
      </c>
      <c r="EX174">
        <v>-7.038461615983961</v>
      </c>
      <c r="EY174">
        <v>-0.9846150759408522</v>
      </c>
      <c r="EZ174">
        <v>-13.876</v>
      </c>
      <c r="FA174">
        <v>15</v>
      </c>
      <c r="FB174">
        <v>1761010483</v>
      </c>
      <c r="FC174" t="s">
        <v>739</v>
      </c>
      <c r="FD174">
        <v>1761010479</v>
      </c>
      <c r="FE174">
        <v>1761010483</v>
      </c>
      <c r="FF174">
        <v>6</v>
      </c>
      <c r="FG174">
        <v>-0.212</v>
      </c>
      <c r="FH174">
        <v>0</v>
      </c>
      <c r="FI174">
        <v>-0.533</v>
      </c>
      <c r="FJ174">
        <v>0.204</v>
      </c>
      <c r="FK174">
        <v>420</v>
      </c>
      <c r="FL174">
        <v>24</v>
      </c>
      <c r="FM174">
        <v>0.6</v>
      </c>
      <c r="FN174">
        <v>0.03</v>
      </c>
      <c r="FO174">
        <v>0.437040275</v>
      </c>
      <c r="FP174">
        <v>-2.921020874296437</v>
      </c>
      <c r="FQ174">
        <v>0.3028677215619046</v>
      </c>
      <c r="FR174">
        <v>0</v>
      </c>
      <c r="FS174">
        <v>321.2823529411764</v>
      </c>
      <c r="FT174">
        <v>-23.08632541944882</v>
      </c>
      <c r="FU174">
        <v>5.219898048826092</v>
      </c>
      <c r="FV174">
        <v>0</v>
      </c>
      <c r="FW174">
        <v>-0.5229435575</v>
      </c>
      <c r="FX174">
        <v>3.332840529455911</v>
      </c>
      <c r="FY174">
        <v>0.3361667101039065</v>
      </c>
      <c r="FZ174">
        <v>0</v>
      </c>
      <c r="GA174">
        <v>0</v>
      </c>
      <c r="GB174">
        <v>3</v>
      </c>
      <c r="GC174" t="s">
        <v>423</v>
      </c>
      <c r="GD174">
        <v>3.10953</v>
      </c>
      <c r="GE174">
        <v>2.72629</v>
      </c>
      <c r="GF174">
        <v>0.08836189999999999</v>
      </c>
      <c r="GG174">
        <v>0.0882835</v>
      </c>
      <c r="GH174">
        <v>0.107103</v>
      </c>
      <c r="GI174">
        <v>0.107767</v>
      </c>
      <c r="GJ174">
        <v>23924.7</v>
      </c>
      <c r="GK174">
        <v>21717.4</v>
      </c>
      <c r="GL174">
        <v>26802.1</v>
      </c>
      <c r="GM174">
        <v>24027.8</v>
      </c>
      <c r="GN174">
        <v>38239.1</v>
      </c>
      <c r="GO174">
        <v>31635</v>
      </c>
      <c r="GP174">
        <v>46780.6</v>
      </c>
      <c r="GQ174">
        <v>37996.8</v>
      </c>
      <c r="GR174">
        <v>1.88945</v>
      </c>
      <c r="GS174">
        <v>1.865</v>
      </c>
      <c r="GT174">
        <v>0.112869</v>
      </c>
      <c r="GU174">
        <v>0</v>
      </c>
      <c r="GV174">
        <v>28.2474</v>
      </c>
      <c r="GW174">
        <v>999.9</v>
      </c>
      <c r="GX174">
        <v>59.5</v>
      </c>
      <c r="GY174">
        <v>30.2</v>
      </c>
      <c r="GZ174">
        <v>28.3316</v>
      </c>
      <c r="HA174">
        <v>61.2609</v>
      </c>
      <c r="HB174">
        <v>21.246</v>
      </c>
      <c r="HC174">
        <v>1</v>
      </c>
      <c r="HD174">
        <v>0.0434324</v>
      </c>
      <c r="HE174">
        <v>-1.39853</v>
      </c>
      <c r="HF174">
        <v>20.3321</v>
      </c>
      <c r="HG174">
        <v>5.22148</v>
      </c>
      <c r="HH174">
        <v>11.98</v>
      </c>
      <c r="HI174">
        <v>4.96515</v>
      </c>
      <c r="HJ174">
        <v>3.276</v>
      </c>
      <c r="HK174">
        <v>9999</v>
      </c>
      <c r="HL174">
        <v>9999</v>
      </c>
      <c r="HM174">
        <v>9999</v>
      </c>
      <c r="HN174">
        <v>999.9</v>
      </c>
      <c r="HO174">
        <v>1.8637</v>
      </c>
      <c r="HP174">
        <v>1.85974</v>
      </c>
      <c r="HQ174">
        <v>1.85806</v>
      </c>
      <c r="HR174">
        <v>1.85944</v>
      </c>
      <c r="HS174">
        <v>1.85959</v>
      </c>
      <c r="HT174">
        <v>1.85806</v>
      </c>
      <c r="HU174">
        <v>1.85715</v>
      </c>
      <c r="HV174">
        <v>1.85211</v>
      </c>
      <c r="HW174">
        <v>0</v>
      </c>
      <c r="HX174">
        <v>0</v>
      </c>
      <c r="HY174">
        <v>0</v>
      </c>
      <c r="HZ174">
        <v>0</v>
      </c>
      <c r="IA174" t="s">
        <v>424</v>
      </c>
      <c r="IB174" t="s">
        <v>425</v>
      </c>
      <c r="IC174" t="s">
        <v>426</v>
      </c>
      <c r="ID174" t="s">
        <v>426</v>
      </c>
      <c r="IE174" t="s">
        <v>426</v>
      </c>
      <c r="IF174" t="s">
        <v>426</v>
      </c>
      <c r="IG174">
        <v>0</v>
      </c>
      <c r="IH174">
        <v>100</v>
      </c>
      <c r="II174">
        <v>100</v>
      </c>
      <c r="IJ174">
        <v>-0.532</v>
      </c>
      <c r="IK174">
        <v>0.1884</v>
      </c>
      <c r="IL174">
        <v>-1.320610113774061</v>
      </c>
      <c r="IM174">
        <v>0.001328113201692861</v>
      </c>
      <c r="IN174">
        <v>1.538283238170363E-06</v>
      </c>
      <c r="IO174">
        <v>-5.795655626708063E-10</v>
      </c>
      <c r="IP174">
        <v>-0.06081477710733629</v>
      </c>
      <c r="IQ174">
        <v>-0.004593102289677449</v>
      </c>
      <c r="IR174">
        <v>0.0008253994458280543</v>
      </c>
      <c r="IS174">
        <v>-7.403632370499484E-06</v>
      </c>
      <c r="IT174">
        <v>2</v>
      </c>
      <c r="IU174">
        <v>1985</v>
      </c>
      <c r="IV174">
        <v>1</v>
      </c>
      <c r="IW174">
        <v>27</v>
      </c>
      <c r="IX174">
        <v>1.9</v>
      </c>
      <c r="IY174">
        <v>1.8</v>
      </c>
      <c r="IZ174">
        <v>1.13281</v>
      </c>
      <c r="JA174">
        <v>2.59766</v>
      </c>
      <c r="JB174">
        <v>1.49658</v>
      </c>
      <c r="JC174">
        <v>2.34619</v>
      </c>
      <c r="JD174">
        <v>1.54907</v>
      </c>
      <c r="JE174">
        <v>2.46704</v>
      </c>
      <c r="JF174">
        <v>32.9537</v>
      </c>
      <c r="JG174">
        <v>15.7344</v>
      </c>
      <c r="JH174">
        <v>18</v>
      </c>
      <c r="JI174">
        <v>482.242</v>
      </c>
      <c r="JJ174">
        <v>495.684</v>
      </c>
      <c r="JK174">
        <v>31.0823</v>
      </c>
      <c r="JL174">
        <v>27.8468</v>
      </c>
      <c r="JM174">
        <v>29.9998</v>
      </c>
      <c r="JN174">
        <v>28.0853</v>
      </c>
      <c r="JO174">
        <v>28.0775</v>
      </c>
      <c r="JP174">
        <v>22.7793</v>
      </c>
      <c r="JQ174">
        <v>22.5773</v>
      </c>
      <c r="JR174">
        <v>66.048</v>
      </c>
      <c r="JS174">
        <v>31.0991</v>
      </c>
      <c r="JT174">
        <v>420</v>
      </c>
      <c r="JU174">
        <v>23.3598</v>
      </c>
      <c r="JV174">
        <v>102.299</v>
      </c>
      <c r="JW174">
        <v>91.6507</v>
      </c>
    </row>
    <row r="175" spans="1:283">
      <c r="A175">
        <v>157</v>
      </c>
      <c r="B175">
        <v>1761010592.6</v>
      </c>
      <c r="C175">
        <v>926.5999999046326</v>
      </c>
      <c r="D175" t="s">
        <v>750</v>
      </c>
      <c r="E175" t="s">
        <v>751</v>
      </c>
      <c r="F175">
        <v>5</v>
      </c>
      <c r="G175" t="s">
        <v>738</v>
      </c>
      <c r="H175">
        <v>1761010584.6625</v>
      </c>
      <c r="I175">
        <f>(J175)/1000</f>
        <v>0</v>
      </c>
      <c r="J175">
        <f>1000*DJ175*AH175*(DF175-DG175)/(100*CY175*(1000-AH175*DF175))</f>
        <v>0</v>
      </c>
      <c r="K175">
        <f>DJ175*AH175*(DE175-DD175*(1000-AH175*DG175)/(1000-AH175*DF175))/(100*CY175)</f>
        <v>0</v>
      </c>
      <c r="L175">
        <f>DD175 - IF(AH175&gt;1, K175*CY175*100.0/(AJ175), 0)</f>
        <v>0</v>
      </c>
      <c r="M175">
        <f>((S175-I175/2)*L175-K175)/(S175+I175/2)</f>
        <v>0</v>
      </c>
      <c r="N175">
        <f>M175*(DK175+DL175)/1000.0</f>
        <v>0</v>
      </c>
      <c r="O175">
        <f>(DD175 - IF(AH175&gt;1, K175*CY175*100.0/(AJ175), 0))*(DK175+DL175)/1000.0</f>
        <v>0</v>
      </c>
      <c r="P175">
        <f>2.0/((1/R175-1/Q175)+SIGN(R175)*SQRT((1/R175-1/Q175)*(1/R175-1/Q175) + 4*CZ175/((CZ175+1)*(CZ175+1))*(2*1/R175*1/Q175-1/Q175*1/Q175)))</f>
        <v>0</v>
      </c>
      <c r="Q175">
        <f>IF(LEFT(DA175,1)&lt;&gt;"0",IF(LEFT(DA175,1)="1",3.0,DB175),$D$5+$E$5*(DR175*DK175/($K$5*1000))+$F$5*(DR175*DK175/($K$5*1000))*MAX(MIN(CY175,$J$5),$I$5)*MAX(MIN(CY175,$J$5),$I$5)+$G$5*MAX(MIN(CY175,$J$5),$I$5)*(DR175*DK175/($K$5*1000))+$H$5*(DR175*DK175/($K$5*1000))*(DR175*DK175/($K$5*1000)))</f>
        <v>0</v>
      </c>
      <c r="R175">
        <f>I175*(1000-(1000*0.61365*exp(17.502*V175/(240.97+V175))/(DK175+DL175)+DF175)/2)/(1000*0.61365*exp(17.502*V175/(240.97+V175))/(DK175+DL175)-DF175)</f>
        <v>0</v>
      </c>
      <c r="S175">
        <f>1/((CZ175+1)/(P175/1.6)+1/(Q175/1.37)) + CZ175/((CZ175+1)/(P175/1.6) + CZ175/(Q175/1.37))</f>
        <v>0</v>
      </c>
      <c r="T175">
        <f>(CU175*CX175)</f>
        <v>0</v>
      </c>
      <c r="U175">
        <f>(DM175+(T175+2*0.95*5.67E-8*(((DM175+$B$9)+273)^4-(DM175+273)^4)-44100*I175)/(1.84*29.3*Q175+8*0.95*5.67E-8*(DM175+273)^3))</f>
        <v>0</v>
      </c>
      <c r="V175">
        <f>($C$9*DN175+$D$9*DO175+$E$9*U175)</f>
        <v>0</v>
      </c>
      <c r="W175">
        <f>0.61365*exp(17.502*V175/(240.97+V175))</f>
        <v>0</v>
      </c>
      <c r="X175">
        <f>(Y175/Z175*100)</f>
        <v>0</v>
      </c>
      <c r="Y175">
        <f>DF175*(DK175+DL175)/1000</f>
        <v>0</v>
      </c>
      <c r="Z175">
        <f>0.61365*exp(17.502*DM175/(240.97+DM175))</f>
        <v>0</v>
      </c>
      <c r="AA175">
        <f>(W175-DF175*(DK175+DL175)/1000)</f>
        <v>0</v>
      </c>
      <c r="AB175">
        <f>(-I175*44100)</f>
        <v>0</v>
      </c>
      <c r="AC175">
        <f>2*29.3*Q175*0.92*(DM175-V175)</f>
        <v>0</v>
      </c>
      <c r="AD175">
        <f>2*0.95*5.67E-8*(((DM175+$B$9)+273)^4-(V175+273)^4)</f>
        <v>0</v>
      </c>
      <c r="AE175">
        <f>T175+AD175+AB175+AC175</f>
        <v>0</v>
      </c>
      <c r="AF175">
        <v>0</v>
      </c>
      <c r="AG175">
        <v>0</v>
      </c>
      <c r="AH175">
        <f>IF(AF175*$H$15&gt;=AJ175,1.0,(AJ175/(AJ175-AF175*$H$15)))</f>
        <v>0</v>
      </c>
      <c r="AI175">
        <f>(AH175-1)*100</f>
        <v>0</v>
      </c>
      <c r="AJ175">
        <f>MAX(0,($B$15+$C$15*DR175)/(1+$D$15*DR175)*DK175/(DM175+273)*$E$15)</f>
        <v>0</v>
      </c>
      <c r="AK175" t="s">
        <v>420</v>
      </c>
      <c r="AL175" t="s">
        <v>420</v>
      </c>
      <c r="AM175">
        <v>0</v>
      </c>
      <c r="AN175">
        <v>0</v>
      </c>
      <c r="AO175">
        <f>1-AM175/AN175</f>
        <v>0</v>
      </c>
      <c r="AP175">
        <v>0</v>
      </c>
      <c r="AQ175" t="s">
        <v>420</v>
      </c>
      <c r="AR175" t="s">
        <v>420</v>
      </c>
      <c r="AS175">
        <v>0</v>
      </c>
      <c r="AT175">
        <v>0</v>
      </c>
      <c r="AU175">
        <f>1-AS175/AT175</f>
        <v>0</v>
      </c>
      <c r="AV175">
        <v>0.5</v>
      </c>
      <c r="AW175">
        <f>CV175</f>
        <v>0</v>
      </c>
      <c r="AX175">
        <f>K175</f>
        <v>0</v>
      </c>
      <c r="AY175">
        <f>AU175*AV175*AW175</f>
        <v>0</v>
      </c>
      <c r="AZ175">
        <f>(AX175-AP175)/AW175</f>
        <v>0</v>
      </c>
      <c r="BA175">
        <f>(AN175-AT175)/AT175</f>
        <v>0</v>
      </c>
      <c r="BB175">
        <f>AM175/(AO175+AM175/AT175)</f>
        <v>0</v>
      </c>
      <c r="BC175" t="s">
        <v>420</v>
      </c>
      <c r="BD175">
        <v>0</v>
      </c>
      <c r="BE175">
        <f>IF(BD175&lt;&gt;0, BD175, BB175)</f>
        <v>0</v>
      </c>
      <c r="BF175">
        <f>1-BE175/AT175</f>
        <v>0</v>
      </c>
      <c r="BG175">
        <f>(AT175-AS175)/(AT175-BE175)</f>
        <v>0</v>
      </c>
      <c r="BH175">
        <f>(AN175-AT175)/(AN175-BE175)</f>
        <v>0</v>
      </c>
      <c r="BI175">
        <f>(AT175-AS175)/(AT175-AM175)</f>
        <v>0</v>
      </c>
      <c r="BJ175">
        <f>(AN175-AT175)/(AN175-AM175)</f>
        <v>0</v>
      </c>
      <c r="BK175">
        <f>(BG175*BE175/AS175)</f>
        <v>0</v>
      </c>
      <c r="BL175">
        <f>(1-BK175)</f>
        <v>0</v>
      </c>
      <c r="CU175">
        <f>$B$13*DS175+$C$13*DT175+$F$13*EE175*(1-EH175)</f>
        <v>0</v>
      </c>
      <c r="CV175">
        <f>CU175*CW175</f>
        <v>0</v>
      </c>
      <c r="CW175">
        <f>($B$13*$D$11+$C$13*$D$11+$F$13*((ER175+EJ175)/MAX(ER175+EJ175+ES175, 0.1)*$I$11+ES175/MAX(ER175+EJ175+ES175, 0.1)*$J$11))/($B$13+$C$13+$F$13)</f>
        <v>0</v>
      </c>
      <c r="CX175">
        <f>($B$13*$K$11+$C$13*$K$11+$F$13*((ER175+EJ175)/MAX(ER175+EJ175+ES175, 0.1)*$P$11+ES175/MAX(ER175+EJ175+ES175, 0.1)*$Q$11))/($B$13+$C$13+$F$13)</f>
        <v>0</v>
      </c>
      <c r="CY175">
        <v>2.7</v>
      </c>
      <c r="CZ175">
        <v>0.5</v>
      </c>
      <c r="DA175" t="s">
        <v>421</v>
      </c>
      <c r="DB175">
        <v>2</v>
      </c>
      <c r="DC175">
        <v>1761010584.6625</v>
      </c>
      <c r="DD175">
        <v>420.2691666666666</v>
      </c>
      <c r="DE175">
        <v>420.0170416666667</v>
      </c>
      <c r="DF175">
        <v>23.47589166666667</v>
      </c>
      <c r="DG175">
        <v>23.7695125</v>
      </c>
      <c r="DH175">
        <v>420.8014583333333</v>
      </c>
      <c r="DI175">
        <v>23.2894875</v>
      </c>
      <c r="DJ175">
        <v>500.0038750000001</v>
      </c>
      <c r="DK175">
        <v>90.50855000000001</v>
      </c>
      <c r="DL175">
        <v>0.03463194166666667</v>
      </c>
      <c r="DM175">
        <v>29.92873333333333</v>
      </c>
      <c r="DN175">
        <v>30.0782625</v>
      </c>
      <c r="DO175">
        <v>999.9</v>
      </c>
      <c r="DP175">
        <v>0</v>
      </c>
      <c r="DQ175">
        <v>0</v>
      </c>
      <c r="DR175">
        <v>9999.560416666667</v>
      </c>
      <c r="DS175">
        <v>0</v>
      </c>
      <c r="DT175">
        <v>0.242856</v>
      </c>
      <c r="DU175">
        <v>0.2520447083333333</v>
      </c>
      <c r="DV175">
        <v>430.3724166666666</v>
      </c>
      <c r="DW175">
        <v>430.2438333333333</v>
      </c>
      <c r="DX175">
        <v>-0.293623875</v>
      </c>
      <c r="DY175">
        <v>420.0170416666667</v>
      </c>
      <c r="DZ175">
        <v>23.7695125</v>
      </c>
      <c r="EA175">
        <v>2.124769583333333</v>
      </c>
      <c r="EB175">
        <v>2.151344166666667</v>
      </c>
      <c r="EC175">
        <v>18.4058625</v>
      </c>
      <c r="ED175">
        <v>18.60395833333333</v>
      </c>
      <c r="EE175">
        <v>0.00500078</v>
      </c>
      <c r="EF175">
        <v>0</v>
      </c>
      <c r="EG175">
        <v>0</v>
      </c>
      <c r="EH175">
        <v>0</v>
      </c>
      <c r="EI175">
        <v>321.3541666666667</v>
      </c>
      <c r="EJ175">
        <v>0.00500078</v>
      </c>
      <c r="EK175">
        <v>-15.00416666666667</v>
      </c>
      <c r="EL175">
        <v>-0.2666666666666667</v>
      </c>
      <c r="EM175">
        <v>35.43720833333333</v>
      </c>
      <c r="EN175">
        <v>39.36425</v>
      </c>
      <c r="EO175">
        <v>38.16391666666667</v>
      </c>
      <c r="EP175">
        <v>39.65083333333333</v>
      </c>
      <c r="EQ175">
        <v>38.590875</v>
      </c>
      <c r="ER175">
        <v>0</v>
      </c>
      <c r="ES175">
        <v>0</v>
      </c>
      <c r="ET175">
        <v>0</v>
      </c>
      <c r="EU175">
        <v>1761010591.3</v>
      </c>
      <c r="EV175">
        <v>0</v>
      </c>
      <c r="EW175">
        <v>321.0923076923077</v>
      </c>
      <c r="EX175">
        <v>10.08547001870462</v>
      </c>
      <c r="EY175">
        <v>-11.80512787457819</v>
      </c>
      <c r="EZ175">
        <v>-13.81923076923077</v>
      </c>
      <c r="FA175">
        <v>15</v>
      </c>
      <c r="FB175">
        <v>1761010483</v>
      </c>
      <c r="FC175" t="s">
        <v>739</v>
      </c>
      <c r="FD175">
        <v>1761010479</v>
      </c>
      <c r="FE175">
        <v>1761010483</v>
      </c>
      <c r="FF175">
        <v>6</v>
      </c>
      <c r="FG175">
        <v>-0.212</v>
      </c>
      <c r="FH175">
        <v>0</v>
      </c>
      <c r="FI175">
        <v>-0.533</v>
      </c>
      <c r="FJ175">
        <v>0.204</v>
      </c>
      <c r="FK175">
        <v>420</v>
      </c>
      <c r="FL175">
        <v>24</v>
      </c>
      <c r="FM175">
        <v>0.6</v>
      </c>
      <c r="FN175">
        <v>0.03</v>
      </c>
      <c r="FO175">
        <v>0.395710125</v>
      </c>
      <c r="FP175">
        <v>-2.482716844277675</v>
      </c>
      <c r="FQ175">
        <v>0.2676091476755034</v>
      </c>
      <c r="FR175">
        <v>0</v>
      </c>
      <c r="FS175">
        <v>321.2558823529412</v>
      </c>
      <c r="FT175">
        <v>-12.70741029702991</v>
      </c>
      <c r="FU175">
        <v>5.250668930855699</v>
      </c>
      <c r="FV175">
        <v>0</v>
      </c>
      <c r="FW175">
        <v>-0.4776922325</v>
      </c>
      <c r="FX175">
        <v>3.642129027016888</v>
      </c>
      <c r="FY175">
        <v>0.3584862151988284</v>
      </c>
      <c r="FZ175">
        <v>0</v>
      </c>
      <c r="GA175">
        <v>0</v>
      </c>
      <c r="GB175">
        <v>3</v>
      </c>
      <c r="GC175" t="s">
        <v>423</v>
      </c>
      <c r="GD175">
        <v>3.10972</v>
      </c>
      <c r="GE175">
        <v>2.72618</v>
      </c>
      <c r="GF175">
        <v>0.0883613</v>
      </c>
      <c r="GG175">
        <v>0.08827019999999999</v>
      </c>
      <c r="GH175">
        <v>0.106956</v>
      </c>
      <c r="GI175">
        <v>0.107516</v>
      </c>
      <c r="GJ175">
        <v>23924.9</v>
      </c>
      <c r="GK175">
        <v>21717.5</v>
      </c>
      <c r="GL175">
        <v>26802.3</v>
      </c>
      <c r="GM175">
        <v>24027.6</v>
      </c>
      <c r="GN175">
        <v>38245.6</v>
      </c>
      <c r="GO175">
        <v>31643.9</v>
      </c>
      <c r="GP175">
        <v>46780.8</v>
      </c>
      <c r="GQ175">
        <v>37996.6</v>
      </c>
      <c r="GR175">
        <v>1.88972</v>
      </c>
      <c r="GS175">
        <v>1.86483</v>
      </c>
      <c r="GT175">
        <v>0.112697</v>
      </c>
      <c r="GU175">
        <v>0</v>
      </c>
      <c r="GV175">
        <v>28.2523</v>
      </c>
      <c r="GW175">
        <v>999.9</v>
      </c>
      <c r="GX175">
        <v>59.5</v>
      </c>
      <c r="GY175">
        <v>30.2</v>
      </c>
      <c r="GZ175">
        <v>28.3295</v>
      </c>
      <c r="HA175">
        <v>61.3909</v>
      </c>
      <c r="HB175">
        <v>21.2099</v>
      </c>
      <c r="HC175">
        <v>1</v>
      </c>
      <c r="HD175">
        <v>0.0433537</v>
      </c>
      <c r="HE175">
        <v>-1.46052</v>
      </c>
      <c r="HF175">
        <v>20.3317</v>
      </c>
      <c r="HG175">
        <v>5.22208</v>
      </c>
      <c r="HH175">
        <v>11.9798</v>
      </c>
      <c r="HI175">
        <v>4.96525</v>
      </c>
      <c r="HJ175">
        <v>3.27598</v>
      </c>
      <c r="HK175">
        <v>9999</v>
      </c>
      <c r="HL175">
        <v>9999</v>
      </c>
      <c r="HM175">
        <v>9999</v>
      </c>
      <c r="HN175">
        <v>999.9</v>
      </c>
      <c r="HO175">
        <v>1.86371</v>
      </c>
      <c r="HP175">
        <v>1.85975</v>
      </c>
      <c r="HQ175">
        <v>1.85806</v>
      </c>
      <c r="HR175">
        <v>1.85944</v>
      </c>
      <c r="HS175">
        <v>1.85959</v>
      </c>
      <c r="HT175">
        <v>1.85806</v>
      </c>
      <c r="HU175">
        <v>1.85715</v>
      </c>
      <c r="HV175">
        <v>1.85211</v>
      </c>
      <c r="HW175">
        <v>0</v>
      </c>
      <c r="HX175">
        <v>0</v>
      </c>
      <c r="HY175">
        <v>0</v>
      </c>
      <c r="HZ175">
        <v>0</v>
      </c>
      <c r="IA175" t="s">
        <v>424</v>
      </c>
      <c r="IB175" t="s">
        <v>425</v>
      </c>
      <c r="IC175" t="s">
        <v>426</v>
      </c>
      <c r="ID175" t="s">
        <v>426</v>
      </c>
      <c r="IE175" t="s">
        <v>426</v>
      </c>
      <c r="IF175" t="s">
        <v>426</v>
      </c>
      <c r="IG175">
        <v>0</v>
      </c>
      <c r="IH175">
        <v>100</v>
      </c>
      <c r="II175">
        <v>100</v>
      </c>
      <c r="IJ175">
        <v>-0.533</v>
      </c>
      <c r="IK175">
        <v>0.1874</v>
      </c>
      <c r="IL175">
        <v>-1.320610113774061</v>
      </c>
      <c r="IM175">
        <v>0.001328113201692861</v>
      </c>
      <c r="IN175">
        <v>1.538283238170363E-06</v>
      </c>
      <c r="IO175">
        <v>-5.795655626708063E-10</v>
      </c>
      <c r="IP175">
        <v>-0.06081477710733629</v>
      </c>
      <c r="IQ175">
        <v>-0.004593102289677449</v>
      </c>
      <c r="IR175">
        <v>0.0008253994458280543</v>
      </c>
      <c r="IS175">
        <v>-7.403632370499484E-06</v>
      </c>
      <c r="IT175">
        <v>2</v>
      </c>
      <c r="IU175">
        <v>1985</v>
      </c>
      <c r="IV175">
        <v>1</v>
      </c>
      <c r="IW175">
        <v>27</v>
      </c>
      <c r="IX175">
        <v>1.9</v>
      </c>
      <c r="IY175">
        <v>1.8</v>
      </c>
      <c r="IZ175">
        <v>1.13281</v>
      </c>
      <c r="JA175">
        <v>2.60498</v>
      </c>
      <c r="JB175">
        <v>1.49658</v>
      </c>
      <c r="JC175">
        <v>2.34619</v>
      </c>
      <c r="JD175">
        <v>1.54907</v>
      </c>
      <c r="JE175">
        <v>2.36084</v>
      </c>
      <c r="JF175">
        <v>32.9537</v>
      </c>
      <c r="JG175">
        <v>15.7256</v>
      </c>
      <c r="JH175">
        <v>18</v>
      </c>
      <c r="JI175">
        <v>482.392</v>
      </c>
      <c r="JJ175">
        <v>495.558</v>
      </c>
      <c r="JK175">
        <v>31.0477</v>
      </c>
      <c r="JL175">
        <v>27.8468</v>
      </c>
      <c r="JM175">
        <v>29.9999</v>
      </c>
      <c r="JN175">
        <v>28.0841</v>
      </c>
      <c r="JO175">
        <v>28.0764</v>
      </c>
      <c r="JP175">
        <v>22.7774</v>
      </c>
      <c r="JQ175">
        <v>22.5773</v>
      </c>
      <c r="JR175">
        <v>66.048</v>
      </c>
      <c r="JS175">
        <v>31.017</v>
      </c>
      <c r="JT175">
        <v>420</v>
      </c>
      <c r="JU175">
        <v>23.3806</v>
      </c>
      <c r="JV175">
        <v>102.3</v>
      </c>
      <c r="JW175">
        <v>91.6502</v>
      </c>
    </row>
    <row r="176" spans="1:283">
      <c r="A176">
        <v>158</v>
      </c>
      <c r="B176">
        <v>1761010594.6</v>
      </c>
      <c r="C176">
        <v>928.5999999046326</v>
      </c>
      <c r="D176" t="s">
        <v>752</v>
      </c>
      <c r="E176" t="s">
        <v>753</v>
      </c>
      <c r="F176">
        <v>5</v>
      </c>
      <c r="G176" t="s">
        <v>738</v>
      </c>
      <c r="H176">
        <v>1761010586.926086</v>
      </c>
      <c r="I176">
        <f>(J176)/1000</f>
        <v>0</v>
      </c>
      <c r="J176">
        <f>1000*DJ176*AH176*(DF176-DG176)/(100*CY176*(1000-AH176*DF176))</f>
        <v>0</v>
      </c>
      <c r="K176">
        <f>DJ176*AH176*(DE176-DD176*(1000-AH176*DG176)/(1000-AH176*DF176))/(100*CY176)</f>
        <v>0</v>
      </c>
      <c r="L176">
        <f>DD176 - IF(AH176&gt;1, K176*CY176*100.0/(AJ176), 0)</f>
        <v>0</v>
      </c>
      <c r="M176">
        <f>((S176-I176/2)*L176-K176)/(S176+I176/2)</f>
        <v>0</v>
      </c>
      <c r="N176">
        <f>M176*(DK176+DL176)/1000.0</f>
        <v>0</v>
      </c>
      <c r="O176">
        <f>(DD176 - IF(AH176&gt;1, K176*CY176*100.0/(AJ176), 0))*(DK176+DL176)/1000.0</f>
        <v>0</v>
      </c>
      <c r="P176">
        <f>2.0/((1/R176-1/Q176)+SIGN(R176)*SQRT((1/R176-1/Q176)*(1/R176-1/Q176) + 4*CZ176/((CZ176+1)*(CZ176+1))*(2*1/R176*1/Q176-1/Q176*1/Q176)))</f>
        <v>0</v>
      </c>
      <c r="Q176">
        <f>IF(LEFT(DA176,1)&lt;&gt;"0",IF(LEFT(DA176,1)="1",3.0,DB176),$D$5+$E$5*(DR176*DK176/($K$5*1000))+$F$5*(DR176*DK176/($K$5*1000))*MAX(MIN(CY176,$J$5),$I$5)*MAX(MIN(CY176,$J$5),$I$5)+$G$5*MAX(MIN(CY176,$J$5),$I$5)*(DR176*DK176/($K$5*1000))+$H$5*(DR176*DK176/($K$5*1000))*(DR176*DK176/($K$5*1000)))</f>
        <v>0</v>
      </c>
      <c r="R176">
        <f>I176*(1000-(1000*0.61365*exp(17.502*V176/(240.97+V176))/(DK176+DL176)+DF176)/2)/(1000*0.61365*exp(17.502*V176/(240.97+V176))/(DK176+DL176)-DF176)</f>
        <v>0</v>
      </c>
      <c r="S176">
        <f>1/((CZ176+1)/(P176/1.6)+1/(Q176/1.37)) + CZ176/((CZ176+1)/(P176/1.6) + CZ176/(Q176/1.37))</f>
        <v>0</v>
      </c>
      <c r="T176">
        <f>(CU176*CX176)</f>
        <v>0</v>
      </c>
      <c r="U176">
        <f>(DM176+(T176+2*0.95*5.67E-8*(((DM176+$B$9)+273)^4-(DM176+273)^4)-44100*I176)/(1.84*29.3*Q176+8*0.95*5.67E-8*(DM176+273)^3))</f>
        <v>0</v>
      </c>
      <c r="V176">
        <f>($C$9*DN176+$D$9*DO176+$E$9*U176)</f>
        <v>0</v>
      </c>
      <c r="W176">
        <f>0.61365*exp(17.502*V176/(240.97+V176))</f>
        <v>0</v>
      </c>
      <c r="X176">
        <f>(Y176/Z176*100)</f>
        <v>0</v>
      </c>
      <c r="Y176">
        <f>DF176*(DK176+DL176)/1000</f>
        <v>0</v>
      </c>
      <c r="Z176">
        <f>0.61365*exp(17.502*DM176/(240.97+DM176))</f>
        <v>0</v>
      </c>
      <c r="AA176">
        <f>(W176-DF176*(DK176+DL176)/1000)</f>
        <v>0</v>
      </c>
      <c r="AB176">
        <f>(-I176*44100)</f>
        <v>0</v>
      </c>
      <c r="AC176">
        <f>2*29.3*Q176*0.92*(DM176-V176)</f>
        <v>0</v>
      </c>
      <c r="AD176">
        <f>2*0.95*5.67E-8*(((DM176+$B$9)+273)^4-(V176+273)^4)</f>
        <v>0</v>
      </c>
      <c r="AE176">
        <f>T176+AD176+AB176+AC176</f>
        <v>0</v>
      </c>
      <c r="AF176">
        <v>0</v>
      </c>
      <c r="AG176">
        <v>0</v>
      </c>
      <c r="AH176">
        <f>IF(AF176*$H$15&gt;=AJ176,1.0,(AJ176/(AJ176-AF176*$H$15)))</f>
        <v>0</v>
      </c>
      <c r="AI176">
        <f>(AH176-1)*100</f>
        <v>0</v>
      </c>
      <c r="AJ176">
        <f>MAX(0,($B$15+$C$15*DR176)/(1+$D$15*DR176)*DK176/(DM176+273)*$E$15)</f>
        <v>0</v>
      </c>
      <c r="AK176" t="s">
        <v>420</v>
      </c>
      <c r="AL176" t="s">
        <v>420</v>
      </c>
      <c r="AM176">
        <v>0</v>
      </c>
      <c r="AN176">
        <v>0</v>
      </c>
      <c r="AO176">
        <f>1-AM176/AN176</f>
        <v>0</v>
      </c>
      <c r="AP176">
        <v>0</v>
      </c>
      <c r="AQ176" t="s">
        <v>420</v>
      </c>
      <c r="AR176" t="s">
        <v>420</v>
      </c>
      <c r="AS176">
        <v>0</v>
      </c>
      <c r="AT176">
        <v>0</v>
      </c>
      <c r="AU176">
        <f>1-AS176/AT176</f>
        <v>0</v>
      </c>
      <c r="AV176">
        <v>0.5</v>
      </c>
      <c r="AW176">
        <f>CV176</f>
        <v>0</v>
      </c>
      <c r="AX176">
        <f>K176</f>
        <v>0</v>
      </c>
      <c r="AY176">
        <f>AU176*AV176*AW176</f>
        <v>0</v>
      </c>
      <c r="AZ176">
        <f>(AX176-AP176)/AW176</f>
        <v>0</v>
      </c>
      <c r="BA176">
        <f>(AN176-AT176)/AT176</f>
        <v>0</v>
      </c>
      <c r="BB176">
        <f>AM176/(AO176+AM176/AT176)</f>
        <v>0</v>
      </c>
      <c r="BC176" t="s">
        <v>420</v>
      </c>
      <c r="BD176">
        <v>0</v>
      </c>
      <c r="BE176">
        <f>IF(BD176&lt;&gt;0, BD176, BB176)</f>
        <v>0</v>
      </c>
      <c r="BF176">
        <f>1-BE176/AT176</f>
        <v>0</v>
      </c>
      <c r="BG176">
        <f>(AT176-AS176)/(AT176-BE176)</f>
        <v>0</v>
      </c>
      <c r="BH176">
        <f>(AN176-AT176)/(AN176-BE176)</f>
        <v>0</v>
      </c>
      <c r="BI176">
        <f>(AT176-AS176)/(AT176-AM176)</f>
        <v>0</v>
      </c>
      <c r="BJ176">
        <f>(AN176-AT176)/(AN176-AM176)</f>
        <v>0</v>
      </c>
      <c r="BK176">
        <f>(BG176*BE176/AS176)</f>
        <v>0</v>
      </c>
      <c r="BL176">
        <f>(1-BK176)</f>
        <v>0</v>
      </c>
      <c r="CU176">
        <f>$B$13*DS176+$C$13*DT176+$F$13*EE176*(1-EH176)</f>
        <v>0</v>
      </c>
      <c r="CV176">
        <f>CU176*CW176</f>
        <v>0</v>
      </c>
      <c r="CW176">
        <f>($B$13*$D$11+$C$13*$D$11+$F$13*((ER176+EJ176)/MAX(ER176+EJ176+ES176, 0.1)*$I$11+ES176/MAX(ER176+EJ176+ES176, 0.1)*$J$11))/($B$13+$C$13+$F$13)</f>
        <v>0</v>
      </c>
      <c r="CX176">
        <f>($B$13*$K$11+$C$13*$K$11+$F$13*((ER176+EJ176)/MAX(ER176+EJ176+ES176, 0.1)*$P$11+ES176/MAX(ER176+EJ176+ES176, 0.1)*$Q$11))/($B$13+$C$13+$F$13)</f>
        <v>0</v>
      </c>
      <c r="CY176">
        <v>2.7</v>
      </c>
      <c r="CZ176">
        <v>0.5</v>
      </c>
      <c r="DA176" t="s">
        <v>421</v>
      </c>
      <c r="DB176">
        <v>2</v>
      </c>
      <c r="DC176">
        <v>1761010586.926086</v>
      </c>
      <c r="DD176">
        <v>420.2642608695652</v>
      </c>
      <c r="DE176">
        <v>420.0345217391304</v>
      </c>
      <c r="DF176">
        <v>23.5220652173913</v>
      </c>
      <c r="DG176">
        <v>23.68016956521739</v>
      </c>
      <c r="DH176">
        <v>420.7965652173913</v>
      </c>
      <c r="DI176">
        <v>23.33468260869565</v>
      </c>
      <c r="DJ176">
        <v>499.9997826086956</v>
      </c>
      <c r="DK176">
        <v>90.50885652173913</v>
      </c>
      <c r="DL176">
        <v>0.03460724347826086</v>
      </c>
      <c r="DM176">
        <v>29.93233043478261</v>
      </c>
      <c r="DN176">
        <v>30.0834652173913</v>
      </c>
      <c r="DO176">
        <v>999.9000000000003</v>
      </c>
      <c r="DP176">
        <v>0</v>
      </c>
      <c r="DQ176">
        <v>0</v>
      </c>
      <c r="DR176">
        <v>10000.16391304348</v>
      </c>
      <c r="DS176">
        <v>0</v>
      </c>
      <c r="DT176">
        <v>0.2428559999999999</v>
      </c>
      <c r="DU176">
        <v>0.2296474347826087</v>
      </c>
      <c r="DV176">
        <v>430.3877826086957</v>
      </c>
      <c r="DW176">
        <v>430.2223913043478</v>
      </c>
      <c r="DX176">
        <v>-0.1581028260869565</v>
      </c>
      <c r="DY176">
        <v>420.0345217391304</v>
      </c>
      <c r="DZ176">
        <v>23.68016956521739</v>
      </c>
      <c r="EA176">
        <v>2.128955217391305</v>
      </c>
      <c r="EB176">
        <v>2.143264347826086</v>
      </c>
      <c r="EC176">
        <v>18.43742173913044</v>
      </c>
      <c r="ED176">
        <v>18.54373478260869</v>
      </c>
      <c r="EE176">
        <v>0.005000779999999999</v>
      </c>
      <c r="EF176">
        <v>0</v>
      </c>
      <c r="EG176">
        <v>0</v>
      </c>
      <c r="EH176">
        <v>0</v>
      </c>
      <c r="EI176">
        <v>320.9347826086956</v>
      </c>
      <c r="EJ176">
        <v>0.005000779999999999</v>
      </c>
      <c r="EK176">
        <v>-15.63478260869565</v>
      </c>
      <c r="EL176">
        <v>-0.291304347826087</v>
      </c>
      <c r="EM176">
        <v>35.459</v>
      </c>
      <c r="EN176">
        <v>39.40182608695652</v>
      </c>
      <c r="EO176">
        <v>38.32052173913043</v>
      </c>
      <c r="EP176">
        <v>39.70082608695652</v>
      </c>
      <c r="EQ176">
        <v>38.64104347826088</v>
      </c>
      <c r="ER176">
        <v>0</v>
      </c>
      <c r="ES176">
        <v>0</v>
      </c>
      <c r="ET176">
        <v>0</v>
      </c>
      <c r="EU176">
        <v>1761010593.7</v>
      </c>
      <c r="EV176">
        <v>0</v>
      </c>
      <c r="EW176">
        <v>321.0769230769231</v>
      </c>
      <c r="EX176">
        <v>27.15213658102486</v>
      </c>
      <c r="EY176">
        <v>-15.45299116487111</v>
      </c>
      <c r="EZ176">
        <v>-14.78461538461539</v>
      </c>
      <c r="FA176">
        <v>15</v>
      </c>
      <c r="FB176">
        <v>1761010483</v>
      </c>
      <c r="FC176" t="s">
        <v>739</v>
      </c>
      <c r="FD176">
        <v>1761010479</v>
      </c>
      <c r="FE176">
        <v>1761010483</v>
      </c>
      <c r="FF176">
        <v>6</v>
      </c>
      <c r="FG176">
        <v>-0.212</v>
      </c>
      <c r="FH176">
        <v>0</v>
      </c>
      <c r="FI176">
        <v>-0.533</v>
      </c>
      <c r="FJ176">
        <v>0.204</v>
      </c>
      <c r="FK176">
        <v>420</v>
      </c>
      <c r="FL176">
        <v>24</v>
      </c>
      <c r="FM176">
        <v>0.6</v>
      </c>
      <c r="FN176">
        <v>0.03</v>
      </c>
      <c r="FO176">
        <v>0.30502475</v>
      </c>
      <c r="FP176">
        <v>-1.09043961726079</v>
      </c>
      <c r="FQ176">
        <v>0.1570751364452296</v>
      </c>
      <c r="FR176">
        <v>0</v>
      </c>
      <c r="FS176">
        <v>321.0382352941176</v>
      </c>
      <c r="FT176">
        <v>3.744843342235617</v>
      </c>
      <c r="FU176">
        <v>5.385875574996381</v>
      </c>
      <c r="FV176">
        <v>0</v>
      </c>
      <c r="FW176">
        <v>-0.3246137325</v>
      </c>
      <c r="FX176">
        <v>3.840230470919326</v>
      </c>
      <c r="FY176">
        <v>0.3732010522112487</v>
      </c>
      <c r="FZ176">
        <v>0</v>
      </c>
      <c r="GA176">
        <v>0</v>
      </c>
      <c r="GB176">
        <v>3</v>
      </c>
      <c r="GC176" t="s">
        <v>423</v>
      </c>
      <c r="GD176">
        <v>3.1095</v>
      </c>
      <c r="GE176">
        <v>2.7263</v>
      </c>
      <c r="GF176">
        <v>0.0883651</v>
      </c>
      <c r="GG176">
        <v>0.08828279999999999</v>
      </c>
      <c r="GH176">
        <v>0.1068</v>
      </c>
      <c r="GI176">
        <v>0.107409</v>
      </c>
      <c r="GJ176">
        <v>23924.9</v>
      </c>
      <c r="GK176">
        <v>21717.3</v>
      </c>
      <c r="GL176">
        <v>26802.5</v>
      </c>
      <c r="GM176">
        <v>24027.7</v>
      </c>
      <c r="GN176">
        <v>38252.4</v>
      </c>
      <c r="GO176">
        <v>31647.7</v>
      </c>
      <c r="GP176">
        <v>46780.8</v>
      </c>
      <c r="GQ176">
        <v>37996.6</v>
      </c>
      <c r="GR176">
        <v>1.88967</v>
      </c>
      <c r="GS176">
        <v>1.86502</v>
      </c>
      <c r="GT176">
        <v>0.112124</v>
      </c>
      <c r="GU176">
        <v>0</v>
      </c>
      <c r="GV176">
        <v>28.2571</v>
      </c>
      <c r="GW176">
        <v>999.9</v>
      </c>
      <c r="GX176">
        <v>59.5</v>
      </c>
      <c r="GY176">
        <v>30.2</v>
      </c>
      <c r="GZ176">
        <v>28.3324</v>
      </c>
      <c r="HA176">
        <v>61.0409</v>
      </c>
      <c r="HB176">
        <v>21.4423</v>
      </c>
      <c r="HC176">
        <v>1</v>
      </c>
      <c r="HD176">
        <v>0.0435213</v>
      </c>
      <c r="HE176">
        <v>-1.44556</v>
      </c>
      <c r="HF176">
        <v>20.3318</v>
      </c>
      <c r="HG176">
        <v>5.22253</v>
      </c>
      <c r="HH176">
        <v>11.9798</v>
      </c>
      <c r="HI176">
        <v>4.9653</v>
      </c>
      <c r="HJ176">
        <v>3.27595</v>
      </c>
      <c r="HK176">
        <v>9999</v>
      </c>
      <c r="HL176">
        <v>9999</v>
      </c>
      <c r="HM176">
        <v>9999</v>
      </c>
      <c r="HN176">
        <v>999.9</v>
      </c>
      <c r="HO176">
        <v>1.8637</v>
      </c>
      <c r="HP176">
        <v>1.85975</v>
      </c>
      <c r="HQ176">
        <v>1.85806</v>
      </c>
      <c r="HR176">
        <v>1.85944</v>
      </c>
      <c r="HS176">
        <v>1.85959</v>
      </c>
      <c r="HT176">
        <v>1.85806</v>
      </c>
      <c r="HU176">
        <v>1.85715</v>
      </c>
      <c r="HV176">
        <v>1.85211</v>
      </c>
      <c r="HW176">
        <v>0</v>
      </c>
      <c r="HX176">
        <v>0</v>
      </c>
      <c r="HY176">
        <v>0</v>
      </c>
      <c r="HZ176">
        <v>0</v>
      </c>
      <c r="IA176" t="s">
        <v>424</v>
      </c>
      <c r="IB176" t="s">
        <v>425</v>
      </c>
      <c r="IC176" t="s">
        <v>426</v>
      </c>
      <c r="ID176" t="s">
        <v>426</v>
      </c>
      <c r="IE176" t="s">
        <v>426</v>
      </c>
      <c r="IF176" t="s">
        <v>426</v>
      </c>
      <c r="IG176">
        <v>0</v>
      </c>
      <c r="IH176">
        <v>100</v>
      </c>
      <c r="II176">
        <v>100</v>
      </c>
      <c r="IJ176">
        <v>-0.533</v>
      </c>
      <c r="IK176">
        <v>0.1862</v>
      </c>
      <c r="IL176">
        <v>-1.320610113774061</v>
      </c>
      <c r="IM176">
        <v>0.001328113201692861</v>
      </c>
      <c r="IN176">
        <v>1.538283238170363E-06</v>
      </c>
      <c r="IO176">
        <v>-5.795655626708063E-10</v>
      </c>
      <c r="IP176">
        <v>-0.06081477710733629</v>
      </c>
      <c r="IQ176">
        <v>-0.004593102289677449</v>
      </c>
      <c r="IR176">
        <v>0.0008253994458280543</v>
      </c>
      <c r="IS176">
        <v>-7.403632370499484E-06</v>
      </c>
      <c r="IT176">
        <v>2</v>
      </c>
      <c r="IU176">
        <v>1985</v>
      </c>
      <c r="IV176">
        <v>1</v>
      </c>
      <c r="IW176">
        <v>27</v>
      </c>
      <c r="IX176">
        <v>1.9</v>
      </c>
      <c r="IY176">
        <v>1.9</v>
      </c>
      <c r="IZ176">
        <v>1.13281</v>
      </c>
      <c r="JA176">
        <v>2.60132</v>
      </c>
      <c r="JB176">
        <v>1.49658</v>
      </c>
      <c r="JC176">
        <v>2.34619</v>
      </c>
      <c r="JD176">
        <v>1.54907</v>
      </c>
      <c r="JE176">
        <v>2.43042</v>
      </c>
      <c r="JF176">
        <v>32.9537</v>
      </c>
      <c r="JG176">
        <v>15.7256</v>
      </c>
      <c r="JH176">
        <v>18</v>
      </c>
      <c r="JI176">
        <v>482.357</v>
      </c>
      <c r="JJ176">
        <v>495.688</v>
      </c>
      <c r="JK176">
        <v>31.0162</v>
      </c>
      <c r="JL176">
        <v>27.8468</v>
      </c>
      <c r="JM176">
        <v>30.0001</v>
      </c>
      <c r="JN176">
        <v>28.0834</v>
      </c>
      <c r="JO176">
        <v>28.0761</v>
      </c>
      <c r="JP176">
        <v>22.7751</v>
      </c>
      <c r="JQ176">
        <v>22.5773</v>
      </c>
      <c r="JR176">
        <v>66.048</v>
      </c>
      <c r="JS176">
        <v>31.017</v>
      </c>
      <c r="JT176">
        <v>420</v>
      </c>
      <c r="JU176">
        <v>23.3963</v>
      </c>
      <c r="JV176">
        <v>102.3</v>
      </c>
      <c r="JW176">
        <v>91.6502</v>
      </c>
    </row>
    <row r="177" spans="1:283">
      <c r="A177">
        <v>159</v>
      </c>
      <c r="B177">
        <v>1761010596.6</v>
      </c>
      <c r="C177">
        <v>930.5999999046326</v>
      </c>
      <c r="D177" t="s">
        <v>754</v>
      </c>
      <c r="E177" t="s">
        <v>755</v>
      </c>
      <c r="F177">
        <v>5</v>
      </c>
      <c r="G177" t="s">
        <v>738</v>
      </c>
      <c r="H177">
        <v>1761010588.6</v>
      </c>
      <c r="I177">
        <f>(J177)/1000</f>
        <v>0</v>
      </c>
      <c r="J177">
        <f>1000*DJ177*AH177*(DF177-DG177)/(100*CY177*(1000-AH177*DF177))</f>
        <v>0</v>
      </c>
      <c r="K177">
        <f>DJ177*AH177*(DE177-DD177*(1000-AH177*DG177)/(1000-AH177*DF177))/(100*CY177)</f>
        <v>0</v>
      </c>
      <c r="L177">
        <f>DD177 - IF(AH177&gt;1, K177*CY177*100.0/(AJ177), 0)</f>
        <v>0</v>
      </c>
      <c r="M177">
        <f>((S177-I177/2)*L177-K177)/(S177+I177/2)</f>
        <v>0</v>
      </c>
      <c r="N177">
        <f>M177*(DK177+DL177)/1000.0</f>
        <v>0</v>
      </c>
      <c r="O177">
        <f>(DD177 - IF(AH177&gt;1, K177*CY177*100.0/(AJ177), 0))*(DK177+DL177)/1000.0</f>
        <v>0</v>
      </c>
      <c r="P177">
        <f>2.0/((1/R177-1/Q177)+SIGN(R177)*SQRT((1/R177-1/Q177)*(1/R177-1/Q177) + 4*CZ177/((CZ177+1)*(CZ177+1))*(2*1/R177*1/Q177-1/Q177*1/Q177)))</f>
        <v>0</v>
      </c>
      <c r="Q177">
        <f>IF(LEFT(DA177,1)&lt;&gt;"0",IF(LEFT(DA177,1)="1",3.0,DB177),$D$5+$E$5*(DR177*DK177/($K$5*1000))+$F$5*(DR177*DK177/($K$5*1000))*MAX(MIN(CY177,$J$5),$I$5)*MAX(MIN(CY177,$J$5),$I$5)+$G$5*MAX(MIN(CY177,$J$5),$I$5)*(DR177*DK177/($K$5*1000))+$H$5*(DR177*DK177/($K$5*1000))*(DR177*DK177/($K$5*1000)))</f>
        <v>0</v>
      </c>
      <c r="R177">
        <f>I177*(1000-(1000*0.61365*exp(17.502*V177/(240.97+V177))/(DK177+DL177)+DF177)/2)/(1000*0.61365*exp(17.502*V177/(240.97+V177))/(DK177+DL177)-DF177)</f>
        <v>0</v>
      </c>
      <c r="S177">
        <f>1/((CZ177+1)/(P177/1.6)+1/(Q177/1.37)) + CZ177/((CZ177+1)/(P177/1.6) + CZ177/(Q177/1.37))</f>
        <v>0</v>
      </c>
      <c r="T177">
        <f>(CU177*CX177)</f>
        <v>0</v>
      </c>
      <c r="U177">
        <f>(DM177+(T177+2*0.95*5.67E-8*(((DM177+$B$9)+273)^4-(DM177+273)^4)-44100*I177)/(1.84*29.3*Q177+8*0.95*5.67E-8*(DM177+273)^3))</f>
        <v>0</v>
      </c>
      <c r="V177">
        <f>($C$9*DN177+$D$9*DO177+$E$9*U177)</f>
        <v>0</v>
      </c>
      <c r="W177">
        <f>0.61365*exp(17.502*V177/(240.97+V177))</f>
        <v>0</v>
      </c>
      <c r="X177">
        <f>(Y177/Z177*100)</f>
        <v>0</v>
      </c>
      <c r="Y177">
        <f>DF177*(DK177+DL177)/1000</f>
        <v>0</v>
      </c>
      <c r="Z177">
        <f>0.61365*exp(17.502*DM177/(240.97+DM177))</f>
        <v>0</v>
      </c>
      <c r="AA177">
        <f>(W177-DF177*(DK177+DL177)/1000)</f>
        <v>0</v>
      </c>
      <c r="AB177">
        <f>(-I177*44100)</f>
        <v>0</v>
      </c>
      <c r="AC177">
        <f>2*29.3*Q177*0.92*(DM177-V177)</f>
        <v>0</v>
      </c>
      <c r="AD177">
        <f>2*0.95*5.67E-8*(((DM177+$B$9)+273)^4-(V177+273)^4)</f>
        <v>0</v>
      </c>
      <c r="AE177">
        <f>T177+AD177+AB177+AC177</f>
        <v>0</v>
      </c>
      <c r="AF177">
        <v>0</v>
      </c>
      <c r="AG177">
        <v>0</v>
      </c>
      <c r="AH177">
        <f>IF(AF177*$H$15&gt;=AJ177,1.0,(AJ177/(AJ177-AF177*$H$15)))</f>
        <v>0</v>
      </c>
      <c r="AI177">
        <f>(AH177-1)*100</f>
        <v>0</v>
      </c>
      <c r="AJ177">
        <f>MAX(0,($B$15+$C$15*DR177)/(1+$D$15*DR177)*DK177/(DM177+273)*$E$15)</f>
        <v>0</v>
      </c>
      <c r="AK177" t="s">
        <v>420</v>
      </c>
      <c r="AL177" t="s">
        <v>420</v>
      </c>
      <c r="AM177">
        <v>0</v>
      </c>
      <c r="AN177">
        <v>0</v>
      </c>
      <c r="AO177">
        <f>1-AM177/AN177</f>
        <v>0</v>
      </c>
      <c r="AP177">
        <v>0</v>
      </c>
      <c r="AQ177" t="s">
        <v>420</v>
      </c>
      <c r="AR177" t="s">
        <v>420</v>
      </c>
      <c r="AS177">
        <v>0</v>
      </c>
      <c r="AT177">
        <v>0</v>
      </c>
      <c r="AU177">
        <f>1-AS177/AT177</f>
        <v>0</v>
      </c>
      <c r="AV177">
        <v>0.5</v>
      </c>
      <c r="AW177">
        <f>CV177</f>
        <v>0</v>
      </c>
      <c r="AX177">
        <f>K177</f>
        <v>0</v>
      </c>
      <c r="AY177">
        <f>AU177*AV177*AW177</f>
        <v>0</v>
      </c>
      <c r="AZ177">
        <f>(AX177-AP177)/AW177</f>
        <v>0</v>
      </c>
      <c r="BA177">
        <f>(AN177-AT177)/AT177</f>
        <v>0</v>
      </c>
      <c r="BB177">
        <f>AM177/(AO177+AM177/AT177)</f>
        <v>0</v>
      </c>
      <c r="BC177" t="s">
        <v>420</v>
      </c>
      <c r="BD177">
        <v>0</v>
      </c>
      <c r="BE177">
        <f>IF(BD177&lt;&gt;0, BD177, BB177)</f>
        <v>0</v>
      </c>
      <c r="BF177">
        <f>1-BE177/AT177</f>
        <v>0</v>
      </c>
      <c r="BG177">
        <f>(AT177-AS177)/(AT177-BE177)</f>
        <v>0</v>
      </c>
      <c r="BH177">
        <f>(AN177-AT177)/(AN177-BE177)</f>
        <v>0</v>
      </c>
      <c r="BI177">
        <f>(AT177-AS177)/(AT177-AM177)</f>
        <v>0</v>
      </c>
      <c r="BJ177">
        <f>(AN177-AT177)/(AN177-AM177)</f>
        <v>0</v>
      </c>
      <c r="BK177">
        <f>(BG177*BE177/AS177)</f>
        <v>0</v>
      </c>
      <c r="BL177">
        <f>(1-BK177)</f>
        <v>0</v>
      </c>
      <c r="CU177">
        <f>$B$13*DS177+$C$13*DT177+$F$13*EE177*(1-EH177)</f>
        <v>0</v>
      </c>
      <c r="CV177">
        <f>CU177*CW177</f>
        <v>0</v>
      </c>
      <c r="CW177">
        <f>($B$13*$D$11+$C$13*$D$11+$F$13*((ER177+EJ177)/MAX(ER177+EJ177+ES177, 0.1)*$I$11+ES177/MAX(ER177+EJ177+ES177, 0.1)*$J$11))/($B$13+$C$13+$F$13)</f>
        <v>0</v>
      </c>
      <c r="CX177">
        <f>($B$13*$K$11+$C$13*$K$11+$F$13*((ER177+EJ177)/MAX(ER177+EJ177+ES177, 0.1)*$P$11+ES177/MAX(ER177+EJ177+ES177, 0.1)*$Q$11))/($B$13+$C$13+$F$13)</f>
        <v>0</v>
      </c>
      <c r="CY177">
        <v>2.7</v>
      </c>
      <c r="CZ177">
        <v>0.5</v>
      </c>
      <c r="DA177" t="s">
        <v>421</v>
      </c>
      <c r="DB177">
        <v>2</v>
      </c>
      <c r="DC177">
        <v>1761010588.6</v>
      </c>
      <c r="DD177">
        <v>420.2700833333333</v>
      </c>
      <c r="DE177">
        <v>420.0437916666667</v>
      </c>
      <c r="DF177">
        <v>23.528425</v>
      </c>
      <c r="DG177">
        <v>23.61086666666667</v>
      </c>
      <c r="DH177">
        <v>420.8024166666666</v>
      </c>
      <c r="DI177">
        <v>23.3409125</v>
      </c>
      <c r="DJ177">
        <v>500.0051666666666</v>
      </c>
      <c r="DK177">
        <v>90.50893333333333</v>
      </c>
      <c r="DL177">
        <v>0.03459951666666666</v>
      </c>
      <c r="DM177">
        <v>29.93337916666667</v>
      </c>
      <c r="DN177">
        <v>30.08525833333333</v>
      </c>
      <c r="DO177">
        <v>999.9</v>
      </c>
      <c r="DP177">
        <v>0</v>
      </c>
      <c r="DQ177">
        <v>0</v>
      </c>
      <c r="DR177">
        <v>10000.65083333333</v>
      </c>
      <c r="DS177">
        <v>0</v>
      </c>
      <c r="DT177">
        <v>0.242856</v>
      </c>
      <c r="DU177">
        <v>0.2262331666666667</v>
      </c>
      <c r="DV177">
        <v>430.3965416666667</v>
      </c>
      <c r="DW177">
        <v>430.2012916666667</v>
      </c>
      <c r="DX177">
        <v>-0.08244104166666667</v>
      </c>
      <c r="DY177">
        <v>420.0437916666667</v>
      </c>
      <c r="DZ177">
        <v>23.61086666666667</v>
      </c>
      <c r="EA177">
        <v>2.129533333333333</v>
      </c>
      <c r="EB177">
        <v>2.136994166666666</v>
      </c>
      <c r="EC177">
        <v>18.44177916666667</v>
      </c>
      <c r="ED177">
        <v>18.49695416666667</v>
      </c>
      <c r="EE177">
        <v>0.00500078</v>
      </c>
      <c r="EF177">
        <v>0</v>
      </c>
      <c r="EG177">
        <v>0</v>
      </c>
      <c r="EH177">
        <v>0</v>
      </c>
      <c r="EI177">
        <v>321.9875</v>
      </c>
      <c r="EJ177">
        <v>0.00500078</v>
      </c>
      <c r="EK177">
        <v>-16.85833333333333</v>
      </c>
      <c r="EL177">
        <v>-0.3708333333333333</v>
      </c>
      <c r="EM177">
        <v>35.46854166666666</v>
      </c>
      <c r="EN177">
        <v>39.42933333333333</v>
      </c>
      <c r="EO177">
        <v>38.39045833333333</v>
      </c>
      <c r="EP177">
        <v>39.73675</v>
      </c>
      <c r="EQ177">
        <v>38.64554166666667</v>
      </c>
      <c r="ER177">
        <v>0</v>
      </c>
      <c r="ES177">
        <v>0</v>
      </c>
      <c r="ET177">
        <v>0</v>
      </c>
      <c r="EU177">
        <v>1761010595.5</v>
      </c>
      <c r="EV177">
        <v>0</v>
      </c>
      <c r="EW177">
        <v>322.212</v>
      </c>
      <c r="EX177">
        <v>45.60769212182388</v>
      </c>
      <c r="EY177">
        <v>-14.26923071155409</v>
      </c>
      <c r="EZ177">
        <v>-15.712</v>
      </c>
      <c r="FA177">
        <v>15</v>
      </c>
      <c r="FB177">
        <v>1761010483</v>
      </c>
      <c r="FC177" t="s">
        <v>739</v>
      </c>
      <c r="FD177">
        <v>1761010479</v>
      </c>
      <c r="FE177">
        <v>1761010483</v>
      </c>
      <c r="FF177">
        <v>6</v>
      </c>
      <c r="FG177">
        <v>-0.212</v>
      </c>
      <c r="FH177">
        <v>0</v>
      </c>
      <c r="FI177">
        <v>-0.533</v>
      </c>
      <c r="FJ177">
        <v>0.204</v>
      </c>
      <c r="FK177">
        <v>420</v>
      </c>
      <c r="FL177">
        <v>24</v>
      </c>
      <c r="FM177">
        <v>0.6</v>
      </c>
      <c r="FN177">
        <v>0.03</v>
      </c>
      <c r="FO177">
        <v>0.2833430975609756</v>
      </c>
      <c r="FP177">
        <v>-0.7097877073170725</v>
      </c>
      <c r="FQ177">
        <v>0.1279970160857999</v>
      </c>
      <c r="FR177">
        <v>0</v>
      </c>
      <c r="FS177">
        <v>321.5294117647059</v>
      </c>
      <c r="FT177">
        <v>11.98472111179233</v>
      </c>
      <c r="FU177">
        <v>5.743258421927235</v>
      </c>
      <c r="FV177">
        <v>0</v>
      </c>
      <c r="FW177">
        <v>-0.2636033487804878</v>
      </c>
      <c r="FX177">
        <v>3.584520543554008</v>
      </c>
      <c r="FY177">
        <v>0.361699706950757</v>
      </c>
      <c r="FZ177">
        <v>0</v>
      </c>
      <c r="GA177">
        <v>0</v>
      </c>
      <c r="GB177">
        <v>3</v>
      </c>
      <c r="GC177" t="s">
        <v>423</v>
      </c>
      <c r="GD177">
        <v>3.10951</v>
      </c>
      <c r="GE177">
        <v>2.72625</v>
      </c>
      <c r="GF177">
        <v>0.08836289999999999</v>
      </c>
      <c r="GG177">
        <v>0.0882855</v>
      </c>
      <c r="GH177">
        <v>0.106668</v>
      </c>
      <c r="GI177">
        <v>0.107366</v>
      </c>
      <c r="GJ177">
        <v>23924.9</v>
      </c>
      <c r="GK177">
        <v>21717.3</v>
      </c>
      <c r="GL177">
        <v>26802.3</v>
      </c>
      <c r="GM177">
        <v>24027.8</v>
      </c>
      <c r="GN177">
        <v>38258.1</v>
      </c>
      <c r="GO177">
        <v>31649.2</v>
      </c>
      <c r="GP177">
        <v>46780.8</v>
      </c>
      <c r="GQ177">
        <v>37996.5</v>
      </c>
      <c r="GR177">
        <v>1.88965</v>
      </c>
      <c r="GS177">
        <v>1.86502</v>
      </c>
      <c r="GT177">
        <v>0.112347</v>
      </c>
      <c r="GU177">
        <v>0</v>
      </c>
      <c r="GV177">
        <v>28.2619</v>
      </c>
      <c r="GW177">
        <v>999.9</v>
      </c>
      <c r="GX177">
        <v>59.5</v>
      </c>
      <c r="GY177">
        <v>30.2</v>
      </c>
      <c r="GZ177">
        <v>28.3289</v>
      </c>
      <c r="HA177">
        <v>61.4709</v>
      </c>
      <c r="HB177">
        <v>21.266</v>
      </c>
      <c r="HC177">
        <v>1</v>
      </c>
      <c r="HD177">
        <v>0.043628</v>
      </c>
      <c r="HE177">
        <v>-1.53041</v>
      </c>
      <c r="HF177">
        <v>20.331</v>
      </c>
      <c r="HG177">
        <v>5.22208</v>
      </c>
      <c r="HH177">
        <v>11.9798</v>
      </c>
      <c r="HI177">
        <v>4.9653</v>
      </c>
      <c r="HJ177">
        <v>3.27598</v>
      </c>
      <c r="HK177">
        <v>9999</v>
      </c>
      <c r="HL177">
        <v>9999</v>
      </c>
      <c r="HM177">
        <v>9999</v>
      </c>
      <c r="HN177">
        <v>999.9</v>
      </c>
      <c r="HO177">
        <v>1.86369</v>
      </c>
      <c r="HP177">
        <v>1.85974</v>
      </c>
      <c r="HQ177">
        <v>1.85806</v>
      </c>
      <c r="HR177">
        <v>1.85944</v>
      </c>
      <c r="HS177">
        <v>1.8596</v>
      </c>
      <c r="HT177">
        <v>1.85806</v>
      </c>
      <c r="HU177">
        <v>1.85715</v>
      </c>
      <c r="HV177">
        <v>1.85211</v>
      </c>
      <c r="HW177">
        <v>0</v>
      </c>
      <c r="HX177">
        <v>0</v>
      </c>
      <c r="HY177">
        <v>0</v>
      </c>
      <c r="HZ177">
        <v>0</v>
      </c>
      <c r="IA177" t="s">
        <v>424</v>
      </c>
      <c r="IB177" t="s">
        <v>425</v>
      </c>
      <c r="IC177" t="s">
        <v>426</v>
      </c>
      <c r="ID177" t="s">
        <v>426</v>
      </c>
      <c r="IE177" t="s">
        <v>426</v>
      </c>
      <c r="IF177" t="s">
        <v>426</v>
      </c>
      <c r="IG177">
        <v>0</v>
      </c>
      <c r="IH177">
        <v>100</v>
      </c>
      <c r="II177">
        <v>100</v>
      </c>
      <c r="IJ177">
        <v>-0.533</v>
      </c>
      <c r="IK177">
        <v>0.1854</v>
      </c>
      <c r="IL177">
        <v>-1.320610113774061</v>
      </c>
      <c r="IM177">
        <v>0.001328113201692861</v>
      </c>
      <c r="IN177">
        <v>1.538283238170363E-06</v>
      </c>
      <c r="IO177">
        <v>-5.795655626708063E-10</v>
      </c>
      <c r="IP177">
        <v>-0.06081477710733629</v>
      </c>
      <c r="IQ177">
        <v>-0.004593102289677449</v>
      </c>
      <c r="IR177">
        <v>0.0008253994458280543</v>
      </c>
      <c r="IS177">
        <v>-7.403632370499484E-06</v>
      </c>
      <c r="IT177">
        <v>2</v>
      </c>
      <c r="IU177">
        <v>1985</v>
      </c>
      <c r="IV177">
        <v>1</v>
      </c>
      <c r="IW177">
        <v>27</v>
      </c>
      <c r="IX177">
        <v>2</v>
      </c>
      <c r="IY177">
        <v>1.9</v>
      </c>
      <c r="IZ177">
        <v>1.13281</v>
      </c>
      <c r="JA177">
        <v>2.59521</v>
      </c>
      <c r="JB177">
        <v>1.49658</v>
      </c>
      <c r="JC177">
        <v>2.34619</v>
      </c>
      <c r="JD177">
        <v>1.54907</v>
      </c>
      <c r="JE177">
        <v>2.45605</v>
      </c>
      <c r="JF177">
        <v>32.9537</v>
      </c>
      <c r="JG177">
        <v>15.7344</v>
      </c>
      <c r="JH177">
        <v>18</v>
      </c>
      <c r="JI177">
        <v>482.335</v>
      </c>
      <c r="JJ177">
        <v>495.688</v>
      </c>
      <c r="JK177">
        <v>30.9833</v>
      </c>
      <c r="JL177">
        <v>27.8468</v>
      </c>
      <c r="JM177">
        <v>30.0002</v>
      </c>
      <c r="JN177">
        <v>28.0823</v>
      </c>
      <c r="JO177">
        <v>28.0761</v>
      </c>
      <c r="JP177">
        <v>22.7741</v>
      </c>
      <c r="JQ177">
        <v>22.5773</v>
      </c>
      <c r="JR177">
        <v>66.048</v>
      </c>
      <c r="JS177">
        <v>30.9296</v>
      </c>
      <c r="JT177">
        <v>420</v>
      </c>
      <c r="JU177">
        <v>23.4147</v>
      </c>
      <c r="JV177">
        <v>102.3</v>
      </c>
      <c r="JW177">
        <v>91.6502</v>
      </c>
    </row>
    <row r="178" spans="1:283">
      <c r="A178">
        <v>160</v>
      </c>
      <c r="B178">
        <v>1761010598.6</v>
      </c>
      <c r="C178">
        <v>932.5999999046326</v>
      </c>
      <c r="D178" t="s">
        <v>756</v>
      </c>
      <c r="E178" t="s">
        <v>757</v>
      </c>
      <c r="F178">
        <v>5</v>
      </c>
      <c r="G178" t="s">
        <v>738</v>
      </c>
      <c r="H178">
        <v>1761010590.6</v>
      </c>
      <c r="I178">
        <f>(J178)/1000</f>
        <v>0</v>
      </c>
      <c r="J178">
        <f>1000*DJ178*AH178*(DF178-DG178)/(100*CY178*(1000-AH178*DF178))</f>
        <v>0</v>
      </c>
      <c r="K178">
        <f>DJ178*AH178*(DE178-DD178*(1000-AH178*DG178)/(1000-AH178*DF178))/(100*CY178)</f>
        <v>0</v>
      </c>
      <c r="L178">
        <f>DD178 - IF(AH178&gt;1, K178*CY178*100.0/(AJ178), 0)</f>
        <v>0</v>
      </c>
      <c r="M178">
        <f>((S178-I178/2)*L178-K178)/(S178+I178/2)</f>
        <v>0</v>
      </c>
      <c r="N178">
        <f>M178*(DK178+DL178)/1000.0</f>
        <v>0</v>
      </c>
      <c r="O178">
        <f>(DD178 - IF(AH178&gt;1, K178*CY178*100.0/(AJ178), 0))*(DK178+DL178)/1000.0</f>
        <v>0</v>
      </c>
      <c r="P178">
        <f>2.0/((1/R178-1/Q178)+SIGN(R178)*SQRT((1/R178-1/Q178)*(1/R178-1/Q178) + 4*CZ178/((CZ178+1)*(CZ178+1))*(2*1/R178*1/Q178-1/Q178*1/Q178)))</f>
        <v>0</v>
      </c>
      <c r="Q178">
        <f>IF(LEFT(DA178,1)&lt;&gt;"0",IF(LEFT(DA178,1)="1",3.0,DB178),$D$5+$E$5*(DR178*DK178/($K$5*1000))+$F$5*(DR178*DK178/($K$5*1000))*MAX(MIN(CY178,$J$5),$I$5)*MAX(MIN(CY178,$J$5),$I$5)+$G$5*MAX(MIN(CY178,$J$5),$I$5)*(DR178*DK178/($K$5*1000))+$H$5*(DR178*DK178/($K$5*1000))*(DR178*DK178/($K$5*1000)))</f>
        <v>0</v>
      </c>
      <c r="R178">
        <f>I178*(1000-(1000*0.61365*exp(17.502*V178/(240.97+V178))/(DK178+DL178)+DF178)/2)/(1000*0.61365*exp(17.502*V178/(240.97+V178))/(DK178+DL178)-DF178)</f>
        <v>0</v>
      </c>
      <c r="S178">
        <f>1/((CZ178+1)/(P178/1.6)+1/(Q178/1.37)) + CZ178/((CZ178+1)/(P178/1.6) + CZ178/(Q178/1.37))</f>
        <v>0</v>
      </c>
      <c r="T178">
        <f>(CU178*CX178)</f>
        <v>0</v>
      </c>
      <c r="U178">
        <f>(DM178+(T178+2*0.95*5.67E-8*(((DM178+$B$9)+273)^4-(DM178+273)^4)-44100*I178)/(1.84*29.3*Q178+8*0.95*5.67E-8*(DM178+273)^3))</f>
        <v>0</v>
      </c>
      <c r="V178">
        <f>($C$9*DN178+$D$9*DO178+$E$9*U178)</f>
        <v>0</v>
      </c>
      <c r="W178">
        <f>0.61365*exp(17.502*V178/(240.97+V178))</f>
        <v>0</v>
      </c>
      <c r="X178">
        <f>(Y178/Z178*100)</f>
        <v>0</v>
      </c>
      <c r="Y178">
        <f>DF178*(DK178+DL178)/1000</f>
        <v>0</v>
      </c>
      <c r="Z178">
        <f>0.61365*exp(17.502*DM178/(240.97+DM178))</f>
        <v>0</v>
      </c>
      <c r="AA178">
        <f>(W178-DF178*(DK178+DL178)/1000)</f>
        <v>0</v>
      </c>
      <c r="AB178">
        <f>(-I178*44100)</f>
        <v>0</v>
      </c>
      <c r="AC178">
        <f>2*29.3*Q178*0.92*(DM178-V178)</f>
        <v>0</v>
      </c>
      <c r="AD178">
        <f>2*0.95*5.67E-8*(((DM178+$B$9)+273)^4-(V178+273)^4)</f>
        <v>0</v>
      </c>
      <c r="AE178">
        <f>T178+AD178+AB178+AC178</f>
        <v>0</v>
      </c>
      <c r="AF178">
        <v>0</v>
      </c>
      <c r="AG178">
        <v>0</v>
      </c>
      <c r="AH178">
        <f>IF(AF178*$H$15&gt;=AJ178,1.0,(AJ178/(AJ178-AF178*$H$15)))</f>
        <v>0</v>
      </c>
      <c r="AI178">
        <f>(AH178-1)*100</f>
        <v>0</v>
      </c>
      <c r="AJ178">
        <f>MAX(0,($B$15+$C$15*DR178)/(1+$D$15*DR178)*DK178/(DM178+273)*$E$15)</f>
        <v>0</v>
      </c>
      <c r="AK178" t="s">
        <v>420</v>
      </c>
      <c r="AL178" t="s">
        <v>420</v>
      </c>
      <c r="AM178">
        <v>0</v>
      </c>
      <c r="AN178">
        <v>0</v>
      </c>
      <c r="AO178">
        <f>1-AM178/AN178</f>
        <v>0</v>
      </c>
      <c r="AP178">
        <v>0</v>
      </c>
      <c r="AQ178" t="s">
        <v>420</v>
      </c>
      <c r="AR178" t="s">
        <v>420</v>
      </c>
      <c r="AS178">
        <v>0</v>
      </c>
      <c r="AT178">
        <v>0</v>
      </c>
      <c r="AU178">
        <f>1-AS178/AT178</f>
        <v>0</v>
      </c>
      <c r="AV178">
        <v>0.5</v>
      </c>
      <c r="AW178">
        <f>CV178</f>
        <v>0</v>
      </c>
      <c r="AX178">
        <f>K178</f>
        <v>0</v>
      </c>
      <c r="AY178">
        <f>AU178*AV178*AW178</f>
        <v>0</v>
      </c>
      <c r="AZ178">
        <f>(AX178-AP178)/AW178</f>
        <v>0</v>
      </c>
      <c r="BA178">
        <f>(AN178-AT178)/AT178</f>
        <v>0</v>
      </c>
      <c r="BB178">
        <f>AM178/(AO178+AM178/AT178)</f>
        <v>0</v>
      </c>
      <c r="BC178" t="s">
        <v>420</v>
      </c>
      <c r="BD178">
        <v>0</v>
      </c>
      <c r="BE178">
        <f>IF(BD178&lt;&gt;0, BD178, BB178)</f>
        <v>0</v>
      </c>
      <c r="BF178">
        <f>1-BE178/AT178</f>
        <v>0</v>
      </c>
      <c r="BG178">
        <f>(AT178-AS178)/(AT178-BE178)</f>
        <v>0</v>
      </c>
      <c r="BH178">
        <f>(AN178-AT178)/(AN178-BE178)</f>
        <v>0</v>
      </c>
      <c r="BI178">
        <f>(AT178-AS178)/(AT178-AM178)</f>
        <v>0</v>
      </c>
      <c r="BJ178">
        <f>(AN178-AT178)/(AN178-AM178)</f>
        <v>0</v>
      </c>
      <c r="BK178">
        <f>(BG178*BE178/AS178)</f>
        <v>0</v>
      </c>
      <c r="BL178">
        <f>(1-BK178)</f>
        <v>0</v>
      </c>
      <c r="CU178">
        <f>$B$13*DS178+$C$13*DT178+$F$13*EE178*(1-EH178)</f>
        <v>0</v>
      </c>
      <c r="CV178">
        <f>CU178*CW178</f>
        <v>0</v>
      </c>
      <c r="CW178">
        <f>($B$13*$D$11+$C$13*$D$11+$F$13*((ER178+EJ178)/MAX(ER178+EJ178+ES178, 0.1)*$I$11+ES178/MAX(ER178+EJ178+ES178, 0.1)*$J$11))/($B$13+$C$13+$F$13)</f>
        <v>0</v>
      </c>
      <c r="CX178">
        <f>($B$13*$K$11+$C$13*$K$11+$F$13*((ER178+EJ178)/MAX(ER178+EJ178+ES178, 0.1)*$P$11+ES178/MAX(ER178+EJ178+ES178, 0.1)*$Q$11))/($B$13+$C$13+$F$13)</f>
        <v>0</v>
      </c>
      <c r="CY178">
        <v>2.7</v>
      </c>
      <c r="CZ178">
        <v>0.5</v>
      </c>
      <c r="DA178" t="s">
        <v>421</v>
      </c>
      <c r="DB178">
        <v>2</v>
      </c>
      <c r="DC178">
        <v>1761010590.6</v>
      </c>
      <c r="DD178">
        <v>420.279</v>
      </c>
      <c r="DE178">
        <v>420.0559166666667</v>
      </c>
      <c r="DF178">
        <v>23.52455416666666</v>
      </c>
      <c r="DG178">
        <v>23.530075</v>
      </c>
      <c r="DH178">
        <v>420.8114166666667</v>
      </c>
      <c r="DI178">
        <v>23.337125</v>
      </c>
      <c r="DJ178">
        <v>500.00875</v>
      </c>
      <c r="DK178">
        <v>90.50899166666666</v>
      </c>
      <c r="DL178">
        <v>0.0346224375</v>
      </c>
      <c r="DM178">
        <v>29.93374583333333</v>
      </c>
      <c r="DN178">
        <v>30.087175</v>
      </c>
      <c r="DO178">
        <v>999.9</v>
      </c>
      <c r="DP178">
        <v>0</v>
      </c>
      <c r="DQ178">
        <v>0</v>
      </c>
      <c r="DR178">
        <v>9995.622500000001</v>
      </c>
      <c r="DS178">
        <v>0</v>
      </c>
      <c r="DT178">
        <v>0.242856</v>
      </c>
      <c r="DU178">
        <v>0.2230453333333333</v>
      </c>
      <c r="DV178">
        <v>430.404</v>
      </c>
      <c r="DW178">
        <v>430.1780833333334</v>
      </c>
      <c r="DX178">
        <v>-0.00552075416666666</v>
      </c>
      <c r="DY178">
        <v>420.0559166666667</v>
      </c>
      <c r="DZ178">
        <v>23.530075</v>
      </c>
      <c r="EA178">
        <v>2.12918375</v>
      </c>
      <c r="EB178">
        <v>2.129682916666667</v>
      </c>
      <c r="EC178">
        <v>18.43915416666666</v>
      </c>
      <c r="ED178">
        <v>18.44240416666667</v>
      </c>
      <c r="EE178">
        <v>0.00500078</v>
      </c>
      <c r="EF178">
        <v>0</v>
      </c>
      <c r="EG178">
        <v>0</v>
      </c>
      <c r="EH178">
        <v>0</v>
      </c>
      <c r="EI178">
        <v>323.1666666666667</v>
      </c>
      <c r="EJ178">
        <v>0.00500078</v>
      </c>
      <c r="EK178">
        <v>-17.41666666666667</v>
      </c>
      <c r="EL178">
        <v>-0.3375</v>
      </c>
      <c r="EM178">
        <v>35.47116666666667</v>
      </c>
      <c r="EN178">
        <v>39.46058333333333</v>
      </c>
      <c r="EO178">
        <v>38.43208333333333</v>
      </c>
      <c r="EP178">
        <v>39.783625</v>
      </c>
      <c r="EQ178">
        <v>38.666375</v>
      </c>
      <c r="ER178">
        <v>0</v>
      </c>
      <c r="ES178">
        <v>0</v>
      </c>
      <c r="ET178">
        <v>0</v>
      </c>
      <c r="EU178">
        <v>1761010597.3</v>
      </c>
      <c r="EV178">
        <v>0</v>
      </c>
      <c r="EW178">
        <v>322.5423076923077</v>
      </c>
      <c r="EX178">
        <v>31.95555566005681</v>
      </c>
      <c r="EY178">
        <v>-15.85982902392024</v>
      </c>
      <c r="EZ178">
        <v>-15.72692307692308</v>
      </c>
      <c r="FA178">
        <v>15</v>
      </c>
      <c r="FB178">
        <v>1761010483</v>
      </c>
      <c r="FC178" t="s">
        <v>739</v>
      </c>
      <c r="FD178">
        <v>1761010479</v>
      </c>
      <c r="FE178">
        <v>1761010483</v>
      </c>
      <c r="FF178">
        <v>6</v>
      </c>
      <c r="FG178">
        <v>-0.212</v>
      </c>
      <c r="FH178">
        <v>0</v>
      </c>
      <c r="FI178">
        <v>-0.533</v>
      </c>
      <c r="FJ178">
        <v>0.204</v>
      </c>
      <c r="FK178">
        <v>420</v>
      </c>
      <c r="FL178">
        <v>24</v>
      </c>
      <c r="FM178">
        <v>0.6</v>
      </c>
      <c r="FN178">
        <v>0.03</v>
      </c>
      <c r="FO178">
        <v>0.241938825</v>
      </c>
      <c r="FP178">
        <v>-0.008315606003752481</v>
      </c>
      <c r="FQ178">
        <v>0.06875008698390406</v>
      </c>
      <c r="FR178">
        <v>1</v>
      </c>
      <c r="FS178">
        <v>321.9676470588235</v>
      </c>
      <c r="FT178">
        <v>19.61344548815604</v>
      </c>
      <c r="FU178">
        <v>6.430703949584158</v>
      </c>
      <c r="FV178">
        <v>0</v>
      </c>
      <c r="FW178">
        <v>-0.13419096</v>
      </c>
      <c r="FX178">
        <v>2.811865654784242</v>
      </c>
      <c r="FY178">
        <v>0.2930876738376665</v>
      </c>
      <c r="FZ178">
        <v>0</v>
      </c>
      <c r="GA178">
        <v>1</v>
      </c>
      <c r="GB178">
        <v>3</v>
      </c>
      <c r="GC178" t="s">
        <v>459</v>
      </c>
      <c r="GD178">
        <v>3.10952</v>
      </c>
      <c r="GE178">
        <v>2.72632</v>
      </c>
      <c r="GF178">
        <v>0.088364</v>
      </c>
      <c r="GG178">
        <v>0.0882859</v>
      </c>
      <c r="GH178">
        <v>0.106561</v>
      </c>
      <c r="GI178">
        <v>0.107342</v>
      </c>
      <c r="GJ178">
        <v>23924.8</v>
      </c>
      <c r="GK178">
        <v>21717.3</v>
      </c>
      <c r="GL178">
        <v>26802.3</v>
      </c>
      <c r="GM178">
        <v>24027.8</v>
      </c>
      <c r="GN178">
        <v>38262.8</v>
      </c>
      <c r="GO178">
        <v>31650</v>
      </c>
      <c r="GP178">
        <v>46780.8</v>
      </c>
      <c r="GQ178">
        <v>37996.5</v>
      </c>
      <c r="GR178">
        <v>1.88955</v>
      </c>
      <c r="GS178">
        <v>1.86502</v>
      </c>
      <c r="GT178">
        <v>0.112139</v>
      </c>
      <c r="GU178">
        <v>0</v>
      </c>
      <c r="GV178">
        <v>28.2662</v>
      </c>
      <c r="GW178">
        <v>999.9</v>
      </c>
      <c r="GX178">
        <v>59.5</v>
      </c>
      <c r="GY178">
        <v>30.2</v>
      </c>
      <c r="GZ178">
        <v>28.3336</v>
      </c>
      <c r="HA178">
        <v>61.6609</v>
      </c>
      <c r="HB178">
        <v>21.3101</v>
      </c>
      <c r="HC178">
        <v>1</v>
      </c>
      <c r="HD178">
        <v>0.0436966</v>
      </c>
      <c r="HE178">
        <v>-1.4648</v>
      </c>
      <c r="HF178">
        <v>20.3316</v>
      </c>
      <c r="HG178">
        <v>5.22133</v>
      </c>
      <c r="HH178">
        <v>11.9798</v>
      </c>
      <c r="HI178">
        <v>4.9654</v>
      </c>
      <c r="HJ178">
        <v>3.276</v>
      </c>
      <c r="HK178">
        <v>9999</v>
      </c>
      <c r="HL178">
        <v>9999</v>
      </c>
      <c r="HM178">
        <v>9999</v>
      </c>
      <c r="HN178">
        <v>999.9</v>
      </c>
      <c r="HO178">
        <v>1.86369</v>
      </c>
      <c r="HP178">
        <v>1.85974</v>
      </c>
      <c r="HQ178">
        <v>1.85806</v>
      </c>
      <c r="HR178">
        <v>1.85944</v>
      </c>
      <c r="HS178">
        <v>1.85959</v>
      </c>
      <c r="HT178">
        <v>1.85806</v>
      </c>
      <c r="HU178">
        <v>1.85715</v>
      </c>
      <c r="HV178">
        <v>1.85211</v>
      </c>
      <c r="HW178">
        <v>0</v>
      </c>
      <c r="HX178">
        <v>0</v>
      </c>
      <c r="HY178">
        <v>0</v>
      </c>
      <c r="HZ178">
        <v>0</v>
      </c>
      <c r="IA178" t="s">
        <v>424</v>
      </c>
      <c r="IB178" t="s">
        <v>425</v>
      </c>
      <c r="IC178" t="s">
        <v>426</v>
      </c>
      <c r="ID178" t="s">
        <v>426</v>
      </c>
      <c r="IE178" t="s">
        <v>426</v>
      </c>
      <c r="IF178" t="s">
        <v>426</v>
      </c>
      <c r="IG178">
        <v>0</v>
      </c>
      <c r="IH178">
        <v>100</v>
      </c>
      <c r="II178">
        <v>100</v>
      </c>
      <c r="IJ178">
        <v>-0.532</v>
      </c>
      <c r="IK178">
        <v>0.1847</v>
      </c>
      <c r="IL178">
        <v>-1.320610113774061</v>
      </c>
      <c r="IM178">
        <v>0.001328113201692861</v>
      </c>
      <c r="IN178">
        <v>1.538283238170363E-06</v>
      </c>
      <c r="IO178">
        <v>-5.795655626708063E-10</v>
      </c>
      <c r="IP178">
        <v>-0.06081477710733629</v>
      </c>
      <c r="IQ178">
        <v>-0.004593102289677449</v>
      </c>
      <c r="IR178">
        <v>0.0008253994458280543</v>
      </c>
      <c r="IS178">
        <v>-7.403632370499484E-06</v>
      </c>
      <c r="IT178">
        <v>2</v>
      </c>
      <c r="IU178">
        <v>1985</v>
      </c>
      <c r="IV178">
        <v>1</v>
      </c>
      <c r="IW178">
        <v>27</v>
      </c>
      <c r="IX178">
        <v>2</v>
      </c>
      <c r="IY178">
        <v>1.9</v>
      </c>
      <c r="IZ178">
        <v>1.13281</v>
      </c>
      <c r="JA178">
        <v>2.60132</v>
      </c>
      <c r="JB178">
        <v>1.49658</v>
      </c>
      <c r="JC178">
        <v>2.34619</v>
      </c>
      <c r="JD178">
        <v>1.54907</v>
      </c>
      <c r="JE178">
        <v>2.34985</v>
      </c>
      <c r="JF178">
        <v>32.9537</v>
      </c>
      <c r="JG178">
        <v>15.7169</v>
      </c>
      <c r="JH178">
        <v>18</v>
      </c>
      <c r="JI178">
        <v>482.268</v>
      </c>
      <c r="JJ178">
        <v>495.686</v>
      </c>
      <c r="JK178">
        <v>30.9593</v>
      </c>
      <c r="JL178">
        <v>27.8468</v>
      </c>
      <c r="JM178">
        <v>30.0002</v>
      </c>
      <c r="JN178">
        <v>28.0811</v>
      </c>
      <c r="JO178">
        <v>28.0758</v>
      </c>
      <c r="JP178">
        <v>22.7734</v>
      </c>
      <c r="JQ178">
        <v>22.5773</v>
      </c>
      <c r="JR178">
        <v>66.048</v>
      </c>
      <c r="JS178">
        <v>30.9296</v>
      </c>
      <c r="JT178">
        <v>420</v>
      </c>
      <c r="JU178">
        <v>23.4337</v>
      </c>
      <c r="JV178">
        <v>102.3</v>
      </c>
      <c r="JW178">
        <v>91.6503</v>
      </c>
    </row>
    <row r="179" spans="1:283">
      <c r="A179">
        <v>161</v>
      </c>
      <c r="B179">
        <v>1761010600.6</v>
      </c>
      <c r="C179">
        <v>934.5999999046326</v>
      </c>
      <c r="D179" t="s">
        <v>758</v>
      </c>
      <c r="E179" t="s">
        <v>759</v>
      </c>
      <c r="F179">
        <v>5</v>
      </c>
      <c r="G179" t="s">
        <v>738</v>
      </c>
      <c r="H179">
        <v>1761010592.6</v>
      </c>
      <c r="I179">
        <f>(J179)/1000</f>
        <v>0</v>
      </c>
      <c r="J179">
        <f>1000*DJ179*AH179*(DF179-DG179)/(100*CY179*(1000-AH179*DF179))</f>
        <v>0</v>
      </c>
      <c r="K179">
        <f>DJ179*AH179*(DE179-DD179*(1000-AH179*DG179)/(1000-AH179*DF179))/(100*CY179)</f>
        <v>0</v>
      </c>
      <c r="L179">
        <f>DD179 - IF(AH179&gt;1, K179*CY179*100.0/(AJ179), 0)</f>
        <v>0</v>
      </c>
      <c r="M179">
        <f>((S179-I179/2)*L179-K179)/(S179+I179/2)</f>
        <v>0</v>
      </c>
      <c r="N179">
        <f>M179*(DK179+DL179)/1000.0</f>
        <v>0</v>
      </c>
      <c r="O179">
        <f>(DD179 - IF(AH179&gt;1, K179*CY179*100.0/(AJ179), 0))*(DK179+DL179)/1000.0</f>
        <v>0</v>
      </c>
      <c r="P179">
        <f>2.0/((1/R179-1/Q179)+SIGN(R179)*SQRT((1/R179-1/Q179)*(1/R179-1/Q179) + 4*CZ179/((CZ179+1)*(CZ179+1))*(2*1/R179*1/Q179-1/Q179*1/Q179)))</f>
        <v>0</v>
      </c>
      <c r="Q179">
        <f>IF(LEFT(DA179,1)&lt;&gt;"0",IF(LEFT(DA179,1)="1",3.0,DB179),$D$5+$E$5*(DR179*DK179/($K$5*1000))+$F$5*(DR179*DK179/($K$5*1000))*MAX(MIN(CY179,$J$5),$I$5)*MAX(MIN(CY179,$J$5),$I$5)+$G$5*MAX(MIN(CY179,$J$5),$I$5)*(DR179*DK179/($K$5*1000))+$H$5*(DR179*DK179/($K$5*1000))*(DR179*DK179/($K$5*1000)))</f>
        <v>0</v>
      </c>
      <c r="R179">
        <f>I179*(1000-(1000*0.61365*exp(17.502*V179/(240.97+V179))/(DK179+DL179)+DF179)/2)/(1000*0.61365*exp(17.502*V179/(240.97+V179))/(DK179+DL179)-DF179)</f>
        <v>0</v>
      </c>
      <c r="S179">
        <f>1/((CZ179+1)/(P179/1.6)+1/(Q179/1.37)) + CZ179/((CZ179+1)/(P179/1.6) + CZ179/(Q179/1.37))</f>
        <v>0</v>
      </c>
      <c r="T179">
        <f>(CU179*CX179)</f>
        <v>0</v>
      </c>
      <c r="U179">
        <f>(DM179+(T179+2*0.95*5.67E-8*(((DM179+$B$9)+273)^4-(DM179+273)^4)-44100*I179)/(1.84*29.3*Q179+8*0.95*5.67E-8*(DM179+273)^3))</f>
        <v>0</v>
      </c>
      <c r="V179">
        <f>($C$9*DN179+$D$9*DO179+$E$9*U179)</f>
        <v>0</v>
      </c>
      <c r="W179">
        <f>0.61365*exp(17.502*V179/(240.97+V179))</f>
        <v>0</v>
      </c>
      <c r="X179">
        <f>(Y179/Z179*100)</f>
        <v>0</v>
      </c>
      <c r="Y179">
        <f>DF179*(DK179+DL179)/1000</f>
        <v>0</v>
      </c>
      <c r="Z179">
        <f>0.61365*exp(17.502*DM179/(240.97+DM179))</f>
        <v>0</v>
      </c>
      <c r="AA179">
        <f>(W179-DF179*(DK179+DL179)/1000)</f>
        <v>0</v>
      </c>
      <c r="AB179">
        <f>(-I179*44100)</f>
        <v>0</v>
      </c>
      <c r="AC179">
        <f>2*29.3*Q179*0.92*(DM179-V179)</f>
        <v>0</v>
      </c>
      <c r="AD179">
        <f>2*0.95*5.67E-8*(((DM179+$B$9)+273)^4-(V179+273)^4)</f>
        <v>0</v>
      </c>
      <c r="AE179">
        <f>T179+AD179+AB179+AC179</f>
        <v>0</v>
      </c>
      <c r="AF179">
        <v>0</v>
      </c>
      <c r="AG179">
        <v>0</v>
      </c>
      <c r="AH179">
        <f>IF(AF179*$H$15&gt;=AJ179,1.0,(AJ179/(AJ179-AF179*$H$15)))</f>
        <v>0</v>
      </c>
      <c r="AI179">
        <f>(AH179-1)*100</f>
        <v>0</v>
      </c>
      <c r="AJ179">
        <f>MAX(0,($B$15+$C$15*DR179)/(1+$D$15*DR179)*DK179/(DM179+273)*$E$15)</f>
        <v>0</v>
      </c>
      <c r="AK179" t="s">
        <v>420</v>
      </c>
      <c r="AL179" t="s">
        <v>420</v>
      </c>
      <c r="AM179">
        <v>0</v>
      </c>
      <c r="AN179">
        <v>0</v>
      </c>
      <c r="AO179">
        <f>1-AM179/AN179</f>
        <v>0</v>
      </c>
      <c r="AP179">
        <v>0</v>
      </c>
      <c r="AQ179" t="s">
        <v>420</v>
      </c>
      <c r="AR179" t="s">
        <v>420</v>
      </c>
      <c r="AS179">
        <v>0</v>
      </c>
      <c r="AT179">
        <v>0</v>
      </c>
      <c r="AU179">
        <f>1-AS179/AT179</f>
        <v>0</v>
      </c>
      <c r="AV179">
        <v>0.5</v>
      </c>
      <c r="AW179">
        <f>CV179</f>
        <v>0</v>
      </c>
      <c r="AX179">
        <f>K179</f>
        <v>0</v>
      </c>
      <c r="AY179">
        <f>AU179*AV179*AW179</f>
        <v>0</v>
      </c>
      <c r="AZ179">
        <f>(AX179-AP179)/AW179</f>
        <v>0</v>
      </c>
      <c r="BA179">
        <f>(AN179-AT179)/AT179</f>
        <v>0</v>
      </c>
      <c r="BB179">
        <f>AM179/(AO179+AM179/AT179)</f>
        <v>0</v>
      </c>
      <c r="BC179" t="s">
        <v>420</v>
      </c>
      <c r="BD179">
        <v>0</v>
      </c>
      <c r="BE179">
        <f>IF(BD179&lt;&gt;0, BD179, BB179)</f>
        <v>0</v>
      </c>
      <c r="BF179">
        <f>1-BE179/AT179</f>
        <v>0</v>
      </c>
      <c r="BG179">
        <f>(AT179-AS179)/(AT179-BE179)</f>
        <v>0</v>
      </c>
      <c r="BH179">
        <f>(AN179-AT179)/(AN179-BE179)</f>
        <v>0</v>
      </c>
      <c r="BI179">
        <f>(AT179-AS179)/(AT179-AM179)</f>
        <v>0</v>
      </c>
      <c r="BJ179">
        <f>(AN179-AT179)/(AN179-AM179)</f>
        <v>0</v>
      </c>
      <c r="BK179">
        <f>(BG179*BE179/AS179)</f>
        <v>0</v>
      </c>
      <c r="BL179">
        <f>(1-BK179)</f>
        <v>0</v>
      </c>
      <c r="CU179">
        <f>$B$13*DS179+$C$13*DT179+$F$13*EE179*(1-EH179)</f>
        <v>0</v>
      </c>
      <c r="CV179">
        <f>CU179*CW179</f>
        <v>0</v>
      </c>
      <c r="CW179">
        <f>($B$13*$D$11+$C$13*$D$11+$F$13*((ER179+EJ179)/MAX(ER179+EJ179+ES179, 0.1)*$I$11+ES179/MAX(ER179+EJ179+ES179, 0.1)*$J$11))/($B$13+$C$13+$F$13)</f>
        <v>0</v>
      </c>
      <c r="CX179">
        <f>($B$13*$K$11+$C$13*$K$11+$F$13*((ER179+EJ179)/MAX(ER179+EJ179+ES179, 0.1)*$P$11+ES179/MAX(ER179+EJ179+ES179, 0.1)*$Q$11))/($B$13+$C$13+$F$13)</f>
        <v>0</v>
      </c>
      <c r="CY179">
        <v>2.7</v>
      </c>
      <c r="CZ179">
        <v>0.5</v>
      </c>
      <c r="DA179" t="s">
        <v>421</v>
      </c>
      <c r="DB179">
        <v>2</v>
      </c>
      <c r="DC179">
        <v>1761010592.6</v>
      </c>
      <c r="DD179">
        <v>420.2862500000001</v>
      </c>
      <c r="DE179">
        <v>420.057375</v>
      </c>
      <c r="DF179">
        <v>23.5059625</v>
      </c>
      <c r="DG179">
        <v>23.45764166666667</v>
      </c>
      <c r="DH179">
        <v>420.81875</v>
      </c>
      <c r="DI179">
        <v>23.31892916666666</v>
      </c>
      <c r="DJ179">
        <v>499.9819583333334</v>
      </c>
      <c r="DK179">
        <v>90.50905833333333</v>
      </c>
      <c r="DL179">
        <v>0.03464766666666667</v>
      </c>
      <c r="DM179">
        <v>29.93335416666667</v>
      </c>
      <c r="DN179">
        <v>30.08762083333333</v>
      </c>
      <c r="DO179">
        <v>999.9</v>
      </c>
      <c r="DP179">
        <v>0</v>
      </c>
      <c r="DQ179">
        <v>0</v>
      </c>
      <c r="DR179">
        <v>9993.672500000001</v>
      </c>
      <c r="DS179">
        <v>0</v>
      </c>
      <c r="DT179">
        <v>0.242856</v>
      </c>
      <c r="DU179">
        <v>0.2288564166666667</v>
      </c>
      <c r="DV179">
        <v>430.40325</v>
      </c>
      <c r="DW179">
        <v>430.1476666666667</v>
      </c>
      <c r="DX179">
        <v>0.04832340833333334</v>
      </c>
      <c r="DY179">
        <v>420.057375</v>
      </c>
      <c r="DZ179">
        <v>23.45764166666667</v>
      </c>
      <c r="EA179">
        <v>2.127502916666666</v>
      </c>
      <c r="EB179">
        <v>2.123127916666667</v>
      </c>
      <c r="EC179">
        <v>18.42652916666666</v>
      </c>
      <c r="ED179">
        <v>18.39342916666667</v>
      </c>
      <c r="EE179">
        <v>0.00500078</v>
      </c>
      <c r="EF179">
        <v>0</v>
      </c>
      <c r="EG179">
        <v>0</v>
      </c>
      <c r="EH179">
        <v>0</v>
      </c>
      <c r="EI179">
        <v>323.8208333333333</v>
      </c>
      <c r="EJ179">
        <v>0.00500078</v>
      </c>
      <c r="EK179">
        <v>-17.3625</v>
      </c>
      <c r="EL179">
        <v>-0.3333333333333333</v>
      </c>
      <c r="EM179">
        <v>35.48420833333333</v>
      </c>
      <c r="EN179">
        <v>39.49708333333333</v>
      </c>
      <c r="EO179">
        <v>38.47891666666666</v>
      </c>
      <c r="EP179">
        <v>39.833125</v>
      </c>
      <c r="EQ179">
        <v>38.682</v>
      </c>
      <c r="ER179">
        <v>0</v>
      </c>
      <c r="ES179">
        <v>0</v>
      </c>
      <c r="ET179">
        <v>0</v>
      </c>
      <c r="EU179">
        <v>1761010599.7</v>
      </c>
      <c r="EV179">
        <v>0</v>
      </c>
      <c r="EW179">
        <v>323.4846153846154</v>
      </c>
      <c r="EX179">
        <v>15.64444455544282</v>
      </c>
      <c r="EY179">
        <v>-5.68546999343739</v>
      </c>
      <c r="EZ179">
        <v>-16.35769230769231</v>
      </c>
      <c r="FA179">
        <v>15</v>
      </c>
      <c r="FB179">
        <v>1761010483</v>
      </c>
      <c r="FC179" t="s">
        <v>739</v>
      </c>
      <c r="FD179">
        <v>1761010479</v>
      </c>
      <c r="FE179">
        <v>1761010483</v>
      </c>
      <c r="FF179">
        <v>6</v>
      </c>
      <c r="FG179">
        <v>-0.212</v>
      </c>
      <c r="FH179">
        <v>0</v>
      </c>
      <c r="FI179">
        <v>-0.533</v>
      </c>
      <c r="FJ179">
        <v>0.204</v>
      </c>
      <c r="FK179">
        <v>420</v>
      </c>
      <c r="FL179">
        <v>24</v>
      </c>
      <c r="FM179">
        <v>0.6</v>
      </c>
      <c r="FN179">
        <v>0.03</v>
      </c>
      <c r="FO179">
        <v>0.2349593658536585</v>
      </c>
      <c r="FP179">
        <v>0.1244715470383279</v>
      </c>
      <c r="FQ179">
        <v>0.05924332277112512</v>
      </c>
      <c r="FR179">
        <v>1</v>
      </c>
      <c r="FS179">
        <v>322.114705882353</v>
      </c>
      <c r="FT179">
        <v>25.44385030300862</v>
      </c>
      <c r="FU179">
        <v>6.120608022129311</v>
      </c>
      <c r="FV179">
        <v>0</v>
      </c>
      <c r="FW179">
        <v>-0.09073390243902441</v>
      </c>
      <c r="FX179">
        <v>2.334112960975609</v>
      </c>
      <c r="FY179">
        <v>0.2618219105023279</v>
      </c>
      <c r="FZ179">
        <v>0</v>
      </c>
      <c r="GA179">
        <v>1</v>
      </c>
      <c r="GB179">
        <v>3</v>
      </c>
      <c r="GC179" t="s">
        <v>459</v>
      </c>
      <c r="GD179">
        <v>3.10953</v>
      </c>
      <c r="GE179">
        <v>2.72633</v>
      </c>
      <c r="GF179">
        <v>0.0883642</v>
      </c>
      <c r="GG179">
        <v>0.0882836</v>
      </c>
      <c r="GH179">
        <v>0.106481</v>
      </c>
      <c r="GI179">
        <v>0.107321</v>
      </c>
      <c r="GJ179">
        <v>23924.8</v>
      </c>
      <c r="GK179">
        <v>21717.3</v>
      </c>
      <c r="GL179">
        <v>26802.2</v>
      </c>
      <c r="GM179">
        <v>24027.7</v>
      </c>
      <c r="GN179">
        <v>38266.1</v>
      </c>
      <c r="GO179">
        <v>31650.7</v>
      </c>
      <c r="GP179">
        <v>46780.6</v>
      </c>
      <c r="GQ179">
        <v>37996.5</v>
      </c>
      <c r="GR179">
        <v>1.89</v>
      </c>
      <c r="GS179">
        <v>1.86475</v>
      </c>
      <c r="GT179">
        <v>0.111774</v>
      </c>
      <c r="GU179">
        <v>0</v>
      </c>
      <c r="GV179">
        <v>28.2698</v>
      </c>
      <c r="GW179">
        <v>999.9</v>
      </c>
      <c r="GX179">
        <v>59.5</v>
      </c>
      <c r="GY179">
        <v>30.2</v>
      </c>
      <c r="GZ179">
        <v>28.3335</v>
      </c>
      <c r="HA179">
        <v>61.7609</v>
      </c>
      <c r="HB179">
        <v>21.4423</v>
      </c>
      <c r="HC179">
        <v>1</v>
      </c>
      <c r="HD179">
        <v>0.0436865</v>
      </c>
      <c r="HE179">
        <v>-1.46311</v>
      </c>
      <c r="HF179">
        <v>20.3317</v>
      </c>
      <c r="HG179">
        <v>5.21954</v>
      </c>
      <c r="HH179">
        <v>11.9796</v>
      </c>
      <c r="HI179">
        <v>4.9655</v>
      </c>
      <c r="HJ179">
        <v>3.276</v>
      </c>
      <c r="HK179">
        <v>9999</v>
      </c>
      <c r="HL179">
        <v>9999</v>
      </c>
      <c r="HM179">
        <v>9999</v>
      </c>
      <c r="HN179">
        <v>999.9</v>
      </c>
      <c r="HO179">
        <v>1.8637</v>
      </c>
      <c r="HP179">
        <v>1.85974</v>
      </c>
      <c r="HQ179">
        <v>1.85806</v>
      </c>
      <c r="HR179">
        <v>1.85944</v>
      </c>
      <c r="HS179">
        <v>1.85959</v>
      </c>
      <c r="HT179">
        <v>1.85806</v>
      </c>
      <c r="HU179">
        <v>1.85715</v>
      </c>
      <c r="HV179">
        <v>1.85211</v>
      </c>
      <c r="HW179">
        <v>0</v>
      </c>
      <c r="HX179">
        <v>0</v>
      </c>
      <c r="HY179">
        <v>0</v>
      </c>
      <c r="HZ179">
        <v>0</v>
      </c>
      <c r="IA179" t="s">
        <v>424</v>
      </c>
      <c r="IB179" t="s">
        <v>425</v>
      </c>
      <c r="IC179" t="s">
        <v>426</v>
      </c>
      <c r="ID179" t="s">
        <v>426</v>
      </c>
      <c r="IE179" t="s">
        <v>426</v>
      </c>
      <c r="IF179" t="s">
        <v>426</v>
      </c>
      <c r="IG179">
        <v>0</v>
      </c>
      <c r="IH179">
        <v>100</v>
      </c>
      <c r="II179">
        <v>100</v>
      </c>
      <c r="IJ179">
        <v>-0.533</v>
      </c>
      <c r="IK179">
        <v>0.1841</v>
      </c>
      <c r="IL179">
        <v>-1.320610113774061</v>
      </c>
      <c r="IM179">
        <v>0.001328113201692861</v>
      </c>
      <c r="IN179">
        <v>1.538283238170363E-06</v>
      </c>
      <c r="IO179">
        <v>-5.795655626708063E-10</v>
      </c>
      <c r="IP179">
        <v>-0.06081477710733629</v>
      </c>
      <c r="IQ179">
        <v>-0.004593102289677449</v>
      </c>
      <c r="IR179">
        <v>0.0008253994458280543</v>
      </c>
      <c r="IS179">
        <v>-7.403632370499484E-06</v>
      </c>
      <c r="IT179">
        <v>2</v>
      </c>
      <c r="IU179">
        <v>1985</v>
      </c>
      <c r="IV179">
        <v>1</v>
      </c>
      <c r="IW179">
        <v>27</v>
      </c>
      <c r="IX179">
        <v>2</v>
      </c>
      <c r="IY179">
        <v>2</v>
      </c>
      <c r="IZ179">
        <v>1.13281</v>
      </c>
      <c r="JA179">
        <v>2.59888</v>
      </c>
      <c r="JB179">
        <v>1.49658</v>
      </c>
      <c r="JC179">
        <v>2.34619</v>
      </c>
      <c r="JD179">
        <v>1.54907</v>
      </c>
      <c r="JE179">
        <v>2.4353</v>
      </c>
      <c r="JF179">
        <v>32.9537</v>
      </c>
      <c r="JG179">
        <v>15.7256</v>
      </c>
      <c r="JH179">
        <v>18</v>
      </c>
      <c r="JI179">
        <v>482.527</v>
      </c>
      <c r="JJ179">
        <v>495.494</v>
      </c>
      <c r="JK179">
        <v>30.926</v>
      </c>
      <c r="JL179">
        <v>27.8458</v>
      </c>
      <c r="JM179">
        <v>30.0002</v>
      </c>
      <c r="JN179">
        <v>28.0809</v>
      </c>
      <c r="JO179">
        <v>28.0746</v>
      </c>
      <c r="JP179">
        <v>22.7741</v>
      </c>
      <c r="JQ179">
        <v>22.5773</v>
      </c>
      <c r="JR179">
        <v>66.048</v>
      </c>
      <c r="JS179">
        <v>30.9296</v>
      </c>
      <c r="JT179">
        <v>420</v>
      </c>
      <c r="JU179">
        <v>23.4383</v>
      </c>
      <c r="JV179">
        <v>102.3</v>
      </c>
      <c r="JW179">
        <v>91.65000000000001</v>
      </c>
    </row>
    <row r="180" spans="1:283">
      <c r="A180">
        <v>162</v>
      </c>
      <c r="B180">
        <v>1761010602.6</v>
      </c>
      <c r="C180">
        <v>936.5999999046326</v>
      </c>
      <c r="D180" t="s">
        <v>760</v>
      </c>
      <c r="E180" t="s">
        <v>761</v>
      </c>
      <c r="F180">
        <v>5</v>
      </c>
      <c r="G180" t="s">
        <v>738</v>
      </c>
      <c r="H180">
        <v>1761010594.6</v>
      </c>
      <c r="I180">
        <f>(J180)/1000</f>
        <v>0</v>
      </c>
      <c r="J180">
        <f>1000*DJ180*AH180*(DF180-DG180)/(100*CY180*(1000-AH180*DF180))</f>
        <v>0</v>
      </c>
      <c r="K180">
        <f>DJ180*AH180*(DE180-DD180*(1000-AH180*DG180)/(1000-AH180*DF180))/(100*CY180)</f>
        <v>0</v>
      </c>
      <c r="L180">
        <f>DD180 - IF(AH180&gt;1, K180*CY180*100.0/(AJ180), 0)</f>
        <v>0</v>
      </c>
      <c r="M180">
        <f>((S180-I180/2)*L180-K180)/(S180+I180/2)</f>
        <v>0</v>
      </c>
      <c r="N180">
        <f>M180*(DK180+DL180)/1000.0</f>
        <v>0</v>
      </c>
      <c r="O180">
        <f>(DD180 - IF(AH180&gt;1, K180*CY180*100.0/(AJ180), 0))*(DK180+DL180)/1000.0</f>
        <v>0</v>
      </c>
      <c r="P180">
        <f>2.0/((1/R180-1/Q180)+SIGN(R180)*SQRT((1/R180-1/Q180)*(1/R180-1/Q180) + 4*CZ180/((CZ180+1)*(CZ180+1))*(2*1/R180*1/Q180-1/Q180*1/Q180)))</f>
        <v>0</v>
      </c>
      <c r="Q180">
        <f>IF(LEFT(DA180,1)&lt;&gt;"0",IF(LEFT(DA180,1)="1",3.0,DB180),$D$5+$E$5*(DR180*DK180/($K$5*1000))+$F$5*(DR180*DK180/($K$5*1000))*MAX(MIN(CY180,$J$5),$I$5)*MAX(MIN(CY180,$J$5),$I$5)+$G$5*MAX(MIN(CY180,$J$5),$I$5)*(DR180*DK180/($K$5*1000))+$H$5*(DR180*DK180/($K$5*1000))*(DR180*DK180/($K$5*1000)))</f>
        <v>0</v>
      </c>
      <c r="R180">
        <f>I180*(1000-(1000*0.61365*exp(17.502*V180/(240.97+V180))/(DK180+DL180)+DF180)/2)/(1000*0.61365*exp(17.502*V180/(240.97+V180))/(DK180+DL180)-DF180)</f>
        <v>0</v>
      </c>
      <c r="S180">
        <f>1/((CZ180+1)/(P180/1.6)+1/(Q180/1.37)) + CZ180/((CZ180+1)/(P180/1.6) + CZ180/(Q180/1.37))</f>
        <v>0</v>
      </c>
      <c r="T180">
        <f>(CU180*CX180)</f>
        <v>0</v>
      </c>
      <c r="U180">
        <f>(DM180+(T180+2*0.95*5.67E-8*(((DM180+$B$9)+273)^4-(DM180+273)^4)-44100*I180)/(1.84*29.3*Q180+8*0.95*5.67E-8*(DM180+273)^3))</f>
        <v>0</v>
      </c>
      <c r="V180">
        <f>($C$9*DN180+$D$9*DO180+$E$9*U180)</f>
        <v>0</v>
      </c>
      <c r="W180">
        <f>0.61365*exp(17.502*V180/(240.97+V180))</f>
        <v>0</v>
      </c>
      <c r="X180">
        <f>(Y180/Z180*100)</f>
        <v>0</v>
      </c>
      <c r="Y180">
        <f>DF180*(DK180+DL180)/1000</f>
        <v>0</v>
      </c>
      <c r="Z180">
        <f>0.61365*exp(17.502*DM180/(240.97+DM180))</f>
        <v>0</v>
      </c>
      <c r="AA180">
        <f>(W180-DF180*(DK180+DL180)/1000)</f>
        <v>0</v>
      </c>
      <c r="AB180">
        <f>(-I180*44100)</f>
        <v>0</v>
      </c>
      <c r="AC180">
        <f>2*29.3*Q180*0.92*(DM180-V180)</f>
        <v>0</v>
      </c>
      <c r="AD180">
        <f>2*0.95*5.67E-8*(((DM180+$B$9)+273)^4-(V180+273)^4)</f>
        <v>0</v>
      </c>
      <c r="AE180">
        <f>T180+AD180+AB180+AC180</f>
        <v>0</v>
      </c>
      <c r="AF180">
        <v>0</v>
      </c>
      <c r="AG180">
        <v>0</v>
      </c>
      <c r="AH180">
        <f>IF(AF180*$H$15&gt;=AJ180,1.0,(AJ180/(AJ180-AF180*$H$15)))</f>
        <v>0</v>
      </c>
      <c r="AI180">
        <f>(AH180-1)*100</f>
        <v>0</v>
      </c>
      <c r="AJ180">
        <f>MAX(0,($B$15+$C$15*DR180)/(1+$D$15*DR180)*DK180/(DM180+273)*$E$15)</f>
        <v>0</v>
      </c>
      <c r="AK180" t="s">
        <v>420</v>
      </c>
      <c r="AL180" t="s">
        <v>420</v>
      </c>
      <c r="AM180">
        <v>0</v>
      </c>
      <c r="AN180">
        <v>0</v>
      </c>
      <c r="AO180">
        <f>1-AM180/AN180</f>
        <v>0</v>
      </c>
      <c r="AP180">
        <v>0</v>
      </c>
      <c r="AQ180" t="s">
        <v>420</v>
      </c>
      <c r="AR180" t="s">
        <v>420</v>
      </c>
      <c r="AS180">
        <v>0</v>
      </c>
      <c r="AT180">
        <v>0</v>
      </c>
      <c r="AU180">
        <f>1-AS180/AT180</f>
        <v>0</v>
      </c>
      <c r="AV180">
        <v>0.5</v>
      </c>
      <c r="AW180">
        <f>CV180</f>
        <v>0</v>
      </c>
      <c r="AX180">
        <f>K180</f>
        <v>0</v>
      </c>
      <c r="AY180">
        <f>AU180*AV180*AW180</f>
        <v>0</v>
      </c>
      <c r="AZ180">
        <f>(AX180-AP180)/AW180</f>
        <v>0</v>
      </c>
      <c r="BA180">
        <f>(AN180-AT180)/AT180</f>
        <v>0</v>
      </c>
      <c r="BB180">
        <f>AM180/(AO180+AM180/AT180)</f>
        <v>0</v>
      </c>
      <c r="BC180" t="s">
        <v>420</v>
      </c>
      <c r="BD180">
        <v>0</v>
      </c>
      <c r="BE180">
        <f>IF(BD180&lt;&gt;0, BD180, BB180)</f>
        <v>0</v>
      </c>
      <c r="BF180">
        <f>1-BE180/AT180</f>
        <v>0</v>
      </c>
      <c r="BG180">
        <f>(AT180-AS180)/(AT180-BE180)</f>
        <v>0</v>
      </c>
      <c r="BH180">
        <f>(AN180-AT180)/(AN180-BE180)</f>
        <v>0</v>
      </c>
      <c r="BI180">
        <f>(AT180-AS180)/(AT180-AM180)</f>
        <v>0</v>
      </c>
      <c r="BJ180">
        <f>(AN180-AT180)/(AN180-AM180)</f>
        <v>0</v>
      </c>
      <c r="BK180">
        <f>(BG180*BE180/AS180)</f>
        <v>0</v>
      </c>
      <c r="BL180">
        <f>(1-BK180)</f>
        <v>0</v>
      </c>
      <c r="CU180">
        <f>$B$13*DS180+$C$13*DT180+$F$13*EE180*(1-EH180)</f>
        <v>0</v>
      </c>
      <c r="CV180">
        <f>CU180*CW180</f>
        <v>0</v>
      </c>
      <c r="CW180">
        <f>($B$13*$D$11+$C$13*$D$11+$F$13*((ER180+EJ180)/MAX(ER180+EJ180+ES180, 0.1)*$I$11+ES180/MAX(ER180+EJ180+ES180, 0.1)*$J$11))/($B$13+$C$13+$F$13)</f>
        <v>0</v>
      </c>
      <c r="CX180">
        <f>($B$13*$K$11+$C$13*$K$11+$F$13*((ER180+EJ180)/MAX(ER180+EJ180+ES180, 0.1)*$P$11+ES180/MAX(ER180+EJ180+ES180, 0.1)*$Q$11))/($B$13+$C$13+$F$13)</f>
        <v>0</v>
      </c>
      <c r="CY180">
        <v>2.7</v>
      </c>
      <c r="CZ180">
        <v>0.5</v>
      </c>
      <c r="DA180" t="s">
        <v>421</v>
      </c>
      <c r="DB180">
        <v>2</v>
      </c>
      <c r="DC180">
        <v>1761010594.6</v>
      </c>
      <c r="DD180">
        <v>420.2892916666667</v>
      </c>
      <c r="DE180">
        <v>420.0404583333333</v>
      </c>
      <c r="DF180">
        <v>23.47822916666667</v>
      </c>
      <c r="DG180">
        <v>23.39859583333333</v>
      </c>
      <c r="DH180">
        <v>420.8217083333334</v>
      </c>
      <c r="DI180">
        <v>23.29179166666666</v>
      </c>
      <c r="DJ180">
        <v>499.9697083333333</v>
      </c>
      <c r="DK180">
        <v>90.50899166666666</v>
      </c>
      <c r="DL180">
        <v>0.03468093333333333</v>
      </c>
      <c r="DM180">
        <v>29.933025</v>
      </c>
      <c r="DN180">
        <v>30.08780833333333</v>
      </c>
      <c r="DO180">
        <v>999.9</v>
      </c>
      <c r="DP180">
        <v>0</v>
      </c>
      <c r="DQ180">
        <v>0</v>
      </c>
      <c r="DR180">
        <v>9994.114583333334</v>
      </c>
      <c r="DS180">
        <v>0</v>
      </c>
      <c r="DT180">
        <v>0.242856</v>
      </c>
      <c r="DU180">
        <v>0.248710625</v>
      </c>
      <c r="DV180">
        <v>430.3940833333334</v>
      </c>
      <c r="DW180">
        <v>430.1043333333334</v>
      </c>
      <c r="DX180">
        <v>0.07963819166666666</v>
      </c>
      <c r="DY180">
        <v>420.0404583333333</v>
      </c>
      <c r="DZ180">
        <v>23.39859583333333</v>
      </c>
      <c r="EA180">
        <v>2.12499125</v>
      </c>
      <c r="EB180">
        <v>2.117782083333333</v>
      </c>
      <c r="EC180">
        <v>18.40767083333333</v>
      </c>
      <c r="ED180">
        <v>18.35340416666667</v>
      </c>
      <c r="EE180">
        <v>0.00500078</v>
      </c>
      <c r="EF180">
        <v>0</v>
      </c>
      <c r="EG180">
        <v>0</v>
      </c>
      <c r="EH180">
        <v>0</v>
      </c>
      <c r="EI180">
        <v>325.2458333333333</v>
      </c>
      <c r="EJ180">
        <v>0.00500078</v>
      </c>
      <c r="EK180">
        <v>-18.44166666666667</v>
      </c>
      <c r="EL180">
        <v>-0.2291666666666667</v>
      </c>
      <c r="EM180">
        <v>35.49466666666667</v>
      </c>
      <c r="EN180">
        <v>39.52833333333333</v>
      </c>
      <c r="EO180">
        <v>38.46333333333333</v>
      </c>
      <c r="EP180">
        <v>39.87741666666667</v>
      </c>
      <c r="EQ180">
        <v>38.682</v>
      </c>
      <c r="ER180">
        <v>0</v>
      </c>
      <c r="ES180">
        <v>0</v>
      </c>
      <c r="ET180">
        <v>0</v>
      </c>
      <c r="EU180">
        <v>1761010601.5</v>
      </c>
      <c r="EV180">
        <v>0</v>
      </c>
      <c r="EW180">
        <v>324.596</v>
      </c>
      <c r="EX180">
        <v>12.7153847874255</v>
      </c>
      <c r="EY180">
        <v>-22.94615371671645</v>
      </c>
      <c r="EZ180">
        <v>-16.964</v>
      </c>
      <c r="FA180">
        <v>15</v>
      </c>
      <c r="FB180">
        <v>1761010483</v>
      </c>
      <c r="FC180" t="s">
        <v>739</v>
      </c>
      <c r="FD180">
        <v>1761010479</v>
      </c>
      <c r="FE180">
        <v>1761010483</v>
      </c>
      <c r="FF180">
        <v>6</v>
      </c>
      <c r="FG180">
        <v>-0.212</v>
      </c>
      <c r="FH180">
        <v>0</v>
      </c>
      <c r="FI180">
        <v>-0.533</v>
      </c>
      <c r="FJ180">
        <v>0.204</v>
      </c>
      <c r="FK180">
        <v>420</v>
      </c>
      <c r="FL180">
        <v>24</v>
      </c>
      <c r="FM180">
        <v>0.6</v>
      </c>
      <c r="FN180">
        <v>0.03</v>
      </c>
      <c r="FO180">
        <v>0.230421475</v>
      </c>
      <c r="FP180">
        <v>0.3931261801125698</v>
      </c>
      <c r="FQ180">
        <v>0.0557220611495068</v>
      </c>
      <c r="FR180">
        <v>1</v>
      </c>
      <c r="FS180">
        <v>323.0470588235294</v>
      </c>
      <c r="FT180">
        <v>31.58441562737895</v>
      </c>
      <c r="FU180">
        <v>6.486104391158875</v>
      </c>
      <c r="FV180">
        <v>0</v>
      </c>
      <c r="FW180">
        <v>0.0008981574999999992</v>
      </c>
      <c r="FX180">
        <v>1.26607463977486</v>
      </c>
      <c r="FY180">
        <v>0.1674961910939348</v>
      </c>
      <c r="FZ180">
        <v>0</v>
      </c>
      <c r="GA180">
        <v>1</v>
      </c>
      <c r="GB180">
        <v>3</v>
      </c>
      <c r="GC180" t="s">
        <v>459</v>
      </c>
      <c r="GD180">
        <v>3.10958</v>
      </c>
      <c r="GE180">
        <v>2.72643</v>
      </c>
      <c r="GF180">
        <v>0.08836239999999999</v>
      </c>
      <c r="GG180">
        <v>0.0882758</v>
      </c>
      <c r="GH180">
        <v>0.10642</v>
      </c>
      <c r="GI180">
        <v>0.107308</v>
      </c>
      <c r="GJ180">
        <v>23924.8</v>
      </c>
      <c r="GK180">
        <v>21717.4</v>
      </c>
      <c r="GL180">
        <v>26802.2</v>
      </c>
      <c r="GM180">
        <v>24027.6</v>
      </c>
      <c r="GN180">
        <v>38268.7</v>
      </c>
      <c r="GO180">
        <v>31651.1</v>
      </c>
      <c r="GP180">
        <v>46780.6</v>
      </c>
      <c r="GQ180">
        <v>37996.3</v>
      </c>
      <c r="GR180">
        <v>1.8901</v>
      </c>
      <c r="GS180">
        <v>1.86483</v>
      </c>
      <c r="GT180">
        <v>0.111643</v>
      </c>
      <c r="GU180">
        <v>0</v>
      </c>
      <c r="GV180">
        <v>28.2728</v>
      </c>
      <c r="GW180">
        <v>999.9</v>
      </c>
      <c r="GX180">
        <v>59.5</v>
      </c>
      <c r="GY180">
        <v>30.2</v>
      </c>
      <c r="GZ180">
        <v>28.33</v>
      </c>
      <c r="HA180">
        <v>61.4109</v>
      </c>
      <c r="HB180">
        <v>21.266</v>
      </c>
      <c r="HC180">
        <v>1</v>
      </c>
      <c r="HD180">
        <v>0.0438694</v>
      </c>
      <c r="HE180">
        <v>-1.4489</v>
      </c>
      <c r="HF180">
        <v>20.3312</v>
      </c>
      <c r="HG180">
        <v>5.21594</v>
      </c>
      <c r="HH180">
        <v>11.9796</v>
      </c>
      <c r="HI180">
        <v>4.9651</v>
      </c>
      <c r="HJ180">
        <v>3.2754</v>
      </c>
      <c r="HK180">
        <v>9999</v>
      </c>
      <c r="HL180">
        <v>9999</v>
      </c>
      <c r="HM180">
        <v>9999</v>
      </c>
      <c r="HN180">
        <v>999.9</v>
      </c>
      <c r="HO180">
        <v>1.86369</v>
      </c>
      <c r="HP180">
        <v>1.85974</v>
      </c>
      <c r="HQ180">
        <v>1.85806</v>
      </c>
      <c r="HR180">
        <v>1.85944</v>
      </c>
      <c r="HS180">
        <v>1.85959</v>
      </c>
      <c r="HT180">
        <v>1.85806</v>
      </c>
      <c r="HU180">
        <v>1.85715</v>
      </c>
      <c r="HV180">
        <v>1.85211</v>
      </c>
      <c r="HW180">
        <v>0</v>
      </c>
      <c r="HX180">
        <v>0</v>
      </c>
      <c r="HY180">
        <v>0</v>
      </c>
      <c r="HZ180">
        <v>0</v>
      </c>
      <c r="IA180" t="s">
        <v>424</v>
      </c>
      <c r="IB180" t="s">
        <v>425</v>
      </c>
      <c r="IC180" t="s">
        <v>426</v>
      </c>
      <c r="ID180" t="s">
        <v>426</v>
      </c>
      <c r="IE180" t="s">
        <v>426</v>
      </c>
      <c r="IF180" t="s">
        <v>426</v>
      </c>
      <c r="IG180">
        <v>0</v>
      </c>
      <c r="IH180">
        <v>100</v>
      </c>
      <c r="II180">
        <v>100</v>
      </c>
      <c r="IJ180">
        <v>-0.533</v>
      </c>
      <c r="IK180">
        <v>0.1838</v>
      </c>
      <c r="IL180">
        <v>-1.320610113774061</v>
      </c>
      <c r="IM180">
        <v>0.001328113201692861</v>
      </c>
      <c r="IN180">
        <v>1.538283238170363E-06</v>
      </c>
      <c r="IO180">
        <v>-5.795655626708063E-10</v>
      </c>
      <c r="IP180">
        <v>-0.06081477710733629</v>
      </c>
      <c r="IQ180">
        <v>-0.004593102289677449</v>
      </c>
      <c r="IR180">
        <v>0.0008253994458280543</v>
      </c>
      <c r="IS180">
        <v>-7.403632370499484E-06</v>
      </c>
      <c r="IT180">
        <v>2</v>
      </c>
      <c r="IU180">
        <v>1985</v>
      </c>
      <c r="IV180">
        <v>1</v>
      </c>
      <c r="IW180">
        <v>27</v>
      </c>
      <c r="IX180">
        <v>2.1</v>
      </c>
      <c r="IY180">
        <v>2</v>
      </c>
      <c r="IZ180">
        <v>1.13281</v>
      </c>
      <c r="JA180">
        <v>2.59399</v>
      </c>
      <c r="JB180">
        <v>1.49658</v>
      </c>
      <c r="JC180">
        <v>2.34619</v>
      </c>
      <c r="JD180">
        <v>1.54907</v>
      </c>
      <c r="JE180">
        <v>2.46338</v>
      </c>
      <c r="JF180">
        <v>32.9537</v>
      </c>
      <c r="JG180">
        <v>15.7344</v>
      </c>
      <c r="JH180">
        <v>18</v>
      </c>
      <c r="JI180">
        <v>482.582</v>
      </c>
      <c r="JJ180">
        <v>495.535</v>
      </c>
      <c r="JK180">
        <v>30.8976</v>
      </c>
      <c r="JL180">
        <v>27.8446</v>
      </c>
      <c r="JM180">
        <v>30.0001</v>
      </c>
      <c r="JN180">
        <v>28.0805</v>
      </c>
      <c r="JO180">
        <v>28.0737</v>
      </c>
      <c r="JP180">
        <v>22.7753</v>
      </c>
      <c r="JQ180">
        <v>22.2744</v>
      </c>
      <c r="JR180">
        <v>66.048</v>
      </c>
      <c r="JS180">
        <v>30.8367</v>
      </c>
      <c r="JT180">
        <v>420</v>
      </c>
      <c r="JU180">
        <v>23.4383</v>
      </c>
      <c r="JV180">
        <v>102.3</v>
      </c>
      <c r="JW180">
        <v>91.6497</v>
      </c>
    </row>
    <row r="181" spans="1:283">
      <c r="A181">
        <v>163</v>
      </c>
      <c r="B181">
        <v>1761010604.6</v>
      </c>
      <c r="C181">
        <v>938.5999999046326</v>
      </c>
      <c r="D181" t="s">
        <v>762</v>
      </c>
      <c r="E181" t="s">
        <v>763</v>
      </c>
      <c r="F181">
        <v>5</v>
      </c>
      <c r="G181" t="s">
        <v>738</v>
      </c>
      <c r="H181">
        <v>1761010596.6</v>
      </c>
      <c r="I181">
        <f>(J181)/1000</f>
        <v>0</v>
      </c>
      <c r="J181">
        <f>1000*DJ181*AH181*(DF181-DG181)/(100*CY181*(1000-AH181*DF181))</f>
        <v>0</v>
      </c>
      <c r="K181">
        <f>DJ181*AH181*(DE181-DD181*(1000-AH181*DG181)/(1000-AH181*DF181))/(100*CY181)</f>
        <v>0</v>
      </c>
      <c r="L181">
        <f>DD181 - IF(AH181&gt;1, K181*CY181*100.0/(AJ181), 0)</f>
        <v>0</v>
      </c>
      <c r="M181">
        <f>((S181-I181/2)*L181-K181)/(S181+I181/2)</f>
        <v>0</v>
      </c>
      <c r="N181">
        <f>M181*(DK181+DL181)/1000.0</f>
        <v>0</v>
      </c>
      <c r="O181">
        <f>(DD181 - IF(AH181&gt;1, K181*CY181*100.0/(AJ181), 0))*(DK181+DL181)/1000.0</f>
        <v>0</v>
      </c>
      <c r="P181">
        <f>2.0/((1/R181-1/Q181)+SIGN(R181)*SQRT((1/R181-1/Q181)*(1/R181-1/Q181) + 4*CZ181/((CZ181+1)*(CZ181+1))*(2*1/R181*1/Q181-1/Q181*1/Q181)))</f>
        <v>0</v>
      </c>
      <c r="Q181">
        <f>IF(LEFT(DA181,1)&lt;&gt;"0",IF(LEFT(DA181,1)="1",3.0,DB181),$D$5+$E$5*(DR181*DK181/($K$5*1000))+$F$5*(DR181*DK181/($K$5*1000))*MAX(MIN(CY181,$J$5),$I$5)*MAX(MIN(CY181,$J$5),$I$5)+$G$5*MAX(MIN(CY181,$J$5),$I$5)*(DR181*DK181/($K$5*1000))+$H$5*(DR181*DK181/($K$5*1000))*(DR181*DK181/($K$5*1000)))</f>
        <v>0</v>
      </c>
      <c r="R181">
        <f>I181*(1000-(1000*0.61365*exp(17.502*V181/(240.97+V181))/(DK181+DL181)+DF181)/2)/(1000*0.61365*exp(17.502*V181/(240.97+V181))/(DK181+DL181)-DF181)</f>
        <v>0</v>
      </c>
      <c r="S181">
        <f>1/((CZ181+1)/(P181/1.6)+1/(Q181/1.37)) + CZ181/((CZ181+1)/(P181/1.6) + CZ181/(Q181/1.37))</f>
        <v>0</v>
      </c>
      <c r="T181">
        <f>(CU181*CX181)</f>
        <v>0</v>
      </c>
      <c r="U181">
        <f>(DM181+(T181+2*0.95*5.67E-8*(((DM181+$B$9)+273)^4-(DM181+273)^4)-44100*I181)/(1.84*29.3*Q181+8*0.95*5.67E-8*(DM181+273)^3))</f>
        <v>0</v>
      </c>
      <c r="V181">
        <f>($C$9*DN181+$D$9*DO181+$E$9*U181)</f>
        <v>0</v>
      </c>
      <c r="W181">
        <f>0.61365*exp(17.502*V181/(240.97+V181))</f>
        <v>0</v>
      </c>
      <c r="X181">
        <f>(Y181/Z181*100)</f>
        <v>0</v>
      </c>
      <c r="Y181">
        <f>DF181*(DK181+DL181)/1000</f>
        <v>0</v>
      </c>
      <c r="Z181">
        <f>0.61365*exp(17.502*DM181/(240.97+DM181))</f>
        <v>0</v>
      </c>
      <c r="AA181">
        <f>(W181-DF181*(DK181+DL181)/1000)</f>
        <v>0</v>
      </c>
      <c r="AB181">
        <f>(-I181*44100)</f>
        <v>0</v>
      </c>
      <c r="AC181">
        <f>2*29.3*Q181*0.92*(DM181-V181)</f>
        <v>0</v>
      </c>
      <c r="AD181">
        <f>2*0.95*5.67E-8*(((DM181+$B$9)+273)^4-(V181+273)^4)</f>
        <v>0</v>
      </c>
      <c r="AE181">
        <f>T181+AD181+AB181+AC181</f>
        <v>0</v>
      </c>
      <c r="AF181">
        <v>0</v>
      </c>
      <c r="AG181">
        <v>0</v>
      </c>
      <c r="AH181">
        <f>IF(AF181*$H$15&gt;=AJ181,1.0,(AJ181/(AJ181-AF181*$H$15)))</f>
        <v>0</v>
      </c>
      <c r="AI181">
        <f>(AH181-1)*100</f>
        <v>0</v>
      </c>
      <c r="AJ181">
        <f>MAX(0,($B$15+$C$15*DR181)/(1+$D$15*DR181)*DK181/(DM181+273)*$E$15)</f>
        <v>0</v>
      </c>
      <c r="AK181" t="s">
        <v>420</v>
      </c>
      <c r="AL181" t="s">
        <v>420</v>
      </c>
      <c r="AM181">
        <v>0</v>
      </c>
      <c r="AN181">
        <v>0</v>
      </c>
      <c r="AO181">
        <f>1-AM181/AN181</f>
        <v>0</v>
      </c>
      <c r="AP181">
        <v>0</v>
      </c>
      <c r="AQ181" t="s">
        <v>420</v>
      </c>
      <c r="AR181" t="s">
        <v>420</v>
      </c>
      <c r="AS181">
        <v>0</v>
      </c>
      <c r="AT181">
        <v>0</v>
      </c>
      <c r="AU181">
        <f>1-AS181/AT181</f>
        <v>0</v>
      </c>
      <c r="AV181">
        <v>0.5</v>
      </c>
      <c r="AW181">
        <f>CV181</f>
        <v>0</v>
      </c>
      <c r="AX181">
        <f>K181</f>
        <v>0</v>
      </c>
      <c r="AY181">
        <f>AU181*AV181*AW181</f>
        <v>0</v>
      </c>
      <c r="AZ181">
        <f>(AX181-AP181)/AW181</f>
        <v>0</v>
      </c>
      <c r="BA181">
        <f>(AN181-AT181)/AT181</f>
        <v>0</v>
      </c>
      <c r="BB181">
        <f>AM181/(AO181+AM181/AT181)</f>
        <v>0</v>
      </c>
      <c r="BC181" t="s">
        <v>420</v>
      </c>
      <c r="BD181">
        <v>0</v>
      </c>
      <c r="BE181">
        <f>IF(BD181&lt;&gt;0, BD181, BB181)</f>
        <v>0</v>
      </c>
      <c r="BF181">
        <f>1-BE181/AT181</f>
        <v>0</v>
      </c>
      <c r="BG181">
        <f>(AT181-AS181)/(AT181-BE181)</f>
        <v>0</v>
      </c>
      <c r="BH181">
        <f>(AN181-AT181)/(AN181-BE181)</f>
        <v>0</v>
      </c>
      <c r="BI181">
        <f>(AT181-AS181)/(AT181-AM181)</f>
        <v>0</v>
      </c>
      <c r="BJ181">
        <f>(AN181-AT181)/(AN181-AM181)</f>
        <v>0</v>
      </c>
      <c r="BK181">
        <f>(BG181*BE181/AS181)</f>
        <v>0</v>
      </c>
      <c r="BL181">
        <f>(1-BK181)</f>
        <v>0</v>
      </c>
      <c r="CU181">
        <f>$B$13*DS181+$C$13*DT181+$F$13*EE181*(1-EH181)</f>
        <v>0</v>
      </c>
      <c r="CV181">
        <f>CU181*CW181</f>
        <v>0</v>
      </c>
      <c r="CW181">
        <f>($B$13*$D$11+$C$13*$D$11+$F$13*((ER181+EJ181)/MAX(ER181+EJ181+ES181, 0.1)*$I$11+ES181/MAX(ER181+EJ181+ES181, 0.1)*$J$11))/($B$13+$C$13+$F$13)</f>
        <v>0</v>
      </c>
      <c r="CX181">
        <f>($B$13*$K$11+$C$13*$K$11+$F$13*((ER181+EJ181)/MAX(ER181+EJ181+ES181, 0.1)*$P$11+ES181/MAX(ER181+EJ181+ES181, 0.1)*$Q$11))/($B$13+$C$13+$F$13)</f>
        <v>0</v>
      </c>
      <c r="CY181">
        <v>2.7</v>
      </c>
      <c r="CZ181">
        <v>0.5</v>
      </c>
      <c r="DA181" t="s">
        <v>421</v>
      </c>
      <c r="DB181">
        <v>2</v>
      </c>
      <c r="DC181">
        <v>1761010596.6</v>
      </c>
      <c r="DD181">
        <v>420.2904583333333</v>
      </c>
      <c r="DE181">
        <v>420.0242500000001</v>
      </c>
      <c r="DF181">
        <v>23.44625833333333</v>
      </c>
      <c r="DG181">
        <v>23.35602916666667</v>
      </c>
      <c r="DH181">
        <v>420.822875</v>
      </c>
      <c r="DI181">
        <v>23.26050833333333</v>
      </c>
      <c r="DJ181">
        <v>499.9715833333333</v>
      </c>
      <c r="DK181">
        <v>90.50897083333332</v>
      </c>
      <c r="DL181">
        <v>0.03468317916666667</v>
      </c>
      <c r="DM181">
        <v>29.9329375</v>
      </c>
      <c r="DN181">
        <v>30.08878333333334</v>
      </c>
      <c r="DO181">
        <v>999.9</v>
      </c>
      <c r="DP181">
        <v>0</v>
      </c>
      <c r="DQ181">
        <v>0</v>
      </c>
      <c r="DR181">
        <v>9995.908333333335</v>
      </c>
      <c r="DS181">
        <v>0</v>
      </c>
      <c r="DT181">
        <v>0.242856</v>
      </c>
      <c r="DU181">
        <v>0.2660993333333333</v>
      </c>
      <c r="DV181">
        <v>430.3811666666666</v>
      </c>
      <c r="DW181">
        <v>430.069</v>
      </c>
      <c r="DX181">
        <v>0.09023057499999999</v>
      </c>
      <c r="DY181">
        <v>420.0242500000001</v>
      </c>
      <c r="DZ181">
        <v>23.35602916666667</v>
      </c>
      <c r="EA181">
        <v>2.1220975</v>
      </c>
      <c r="EB181">
        <v>2.11393</v>
      </c>
      <c r="EC181">
        <v>18.38593333333333</v>
      </c>
      <c r="ED181">
        <v>18.32447916666667</v>
      </c>
      <c r="EE181">
        <v>0.00500078</v>
      </c>
      <c r="EF181">
        <v>0</v>
      </c>
      <c r="EG181">
        <v>0</v>
      </c>
      <c r="EH181">
        <v>0</v>
      </c>
      <c r="EI181">
        <v>325.2125</v>
      </c>
      <c r="EJ181">
        <v>0.00500078</v>
      </c>
      <c r="EK181">
        <v>-17.05</v>
      </c>
      <c r="EL181">
        <v>-0.1041666666666667</v>
      </c>
      <c r="EM181">
        <v>35.51029166666667</v>
      </c>
      <c r="EN181">
        <v>39.55958333333333</v>
      </c>
      <c r="EO181">
        <v>38.52316666666666</v>
      </c>
      <c r="EP181">
        <v>39.91641666666666</v>
      </c>
      <c r="EQ181">
        <v>38.68458333333333</v>
      </c>
      <c r="ER181">
        <v>0</v>
      </c>
      <c r="ES181">
        <v>0</v>
      </c>
      <c r="ET181">
        <v>0</v>
      </c>
      <c r="EU181">
        <v>1761010603.3</v>
      </c>
      <c r="EV181">
        <v>0</v>
      </c>
      <c r="EW181">
        <v>323.6576923076923</v>
      </c>
      <c r="EX181">
        <v>-7.305982515106228</v>
      </c>
      <c r="EY181">
        <v>-1.124786504404587</v>
      </c>
      <c r="EZ181">
        <v>-15.77307692307692</v>
      </c>
      <c r="FA181">
        <v>15</v>
      </c>
      <c r="FB181">
        <v>1761010483</v>
      </c>
      <c r="FC181" t="s">
        <v>739</v>
      </c>
      <c r="FD181">
        <v>1761010479</v>
      </c>
      <c r="FE181">
        <v>1761010483</v>
      </c>
      <c r="FF181">
        <v>6</v>
      </c>
      <c r="FG181">
        <v>-0.212</v>
      </c>
      <c r="FH181">
        <v>0</v>
      </c>
      <c r="FI181">
        <v>-0.533</v>
      </c>
      <c r="FJ181">
        <v>0.204</v>
      </c>
      <c r="FK181">
        <v>420</v>
      </c>
      <c r="FL181">
        <v>24</v>
      </c>
      <c r="FM181">
        <v>0.6</v>
      </c>
      <c r="FN181">
        <v>0.03</v>
      </c>
      <c r="FO181">
        <v>0.2374565609756097</v>
      </c>
      <c r="FP181">
        <v>0.4482724390243903</v>
      </c>
      <c r="FQ181">
        <v>0.05891307966497878</v>
      </c>
      <c r="FR181">
        <v>1</v>
      </c>
      <c r="FS181">
        <v>323.2794117647059</v>
      </c>
      <c r="FT181">
        <v>18.80061121742454</v>
      </c>
      <c r="FU181">
        <v>6.357245954386813</v>
      </c>
      <c r="FV181">
        <v>0</v>
      </c>
      <c r="FW181">
        <v>0.02457873658536586</v>
      </c>
      <c r="FX181">
        <v>0.8391728780487803</v>
      </c>
      <c r="FY181">
        <v>0.1343430674975856</v>
      </c>
      <c r="FZ181">
        <v>0</v>
      </c>
      <c r="GA181">
        <v>1</v>
      </c>
      <c r="GB181">
        <v>3</v>
      </c>
      <c r="GC181" t="s">
        <v>459</v>
      </c>
      <c r="GD181">
        <v>3.10973</v>
      </c>
      <c r="GE181">
        <v>2.72638</v>
      </c>
      <c r="GF181">
        <v>0.0883651</v>
      </c>
      <c r="GG181">
        <v>0.0882776</v>
      </c>
      <c r="GH181">
        <v>0.106371</v>
      </c>
      <c r="GI181">
        <v>0.107296</v>
      </c>
      <c r="GJ181">
        <v>23924.7</v>
      </c>
      <c r="GK181">
        <v>21717.3</v>
      </c>
      <c r="GL181">
        <v>26802.2</v>
      </c>
      <c r="GM181">
        <v>24027.5</v>
      </c>
      <c r="GN181">
        <v>38270.9</v>
      </c>
      <c r="GO181">
        <v>31651.3</v>
      </c>
      <c r="GP181">
        <v>46780.7</v>
      </c>
      <c r="GQ181">
        <v>37996.1</v>
      </c>
      <c r="GR181">
        <v>1.8904</v>
      </c>
      <c r="GS181">
        <v>1.86475</v>
      </c>
      <c r="GT181">
        <v>0.111204</v>
      </c>
      <c r="GU181">
        <v>0</v>
      </c>
      <c r="GV181">
        <v>28.2761</v>
      </c>
      <c r="GW181">
        <v>999.9</v>
      </c>
      <c r="GX181">
        <v>59.6</v>
      </c>
      <c r="GY181">
        <v>30.2</v>
      </c>
      <c r="GZ181">
        <v>28.3788</v>
      </c>
      <c r="HA181">
        <v>61.6309</v>
      </c>
      <c r="HB181">
        <v>21.258</v>
      </c>
      <c r="HC181">
        <v>1</v>
      </c>
      <c r="HD181">
        <v>0.0438796</v>
      </c>
      <c r="HE181">
        <v>-1.369</v>
      </c>
      <c r="HF181">
        <v>20.3317</v>
      </c>
      <c r="HG181">
        <v>5.21534</v>
      </c>
      <c r="HH181">
        <v>11.9798</v>
      </c>
      <c r="HI181">
        <v>4.96495</v>
      </c>
      <c r="HJ181">
        <v>3.27533</v>
      </c>
      <c r="HK181">
        <v>9999</v>
      </c>
      <c r="HL181">
        <v>9999</v>
      </c>
      <c r="HM181">
        <v>9999</v>
      </c>
      <c r="HN181">
        <v>999.9</v>
      </c>
      <c r="HO181">
        <v>1.86368</v>
      </c>
      <c r="HP181">
        <v>1.85975</v>
      </c>
      <c r="HQ181">
        <v>1.85806</v>
      </c>
      <c r="HR181">
        <v>1.85944</v>
      </c>
      <c r="HS181">
        <v>1.85959</v>
      </c>
      <c r="HT181">
        <v>1.85806</v>
      </c>
      <c r="HU181">
        <v>1.85715</v>
      </c>
      <c r="HV181">
        <v>1.85211</v>
      </c>
      <c r="HW181">
        <v>0</v>
      </c>
      <c r="HX181">
        <v>0</v>
      </c>
      <c r="HY181">
        <v>0</v>
      </c>
      <c r="HZ181">
        <v>0</v>
      </c>
      <c r="IA181" t="s">
        <v>424</v>
      </c>
      <c r="IB181" t="s">
        <v>425</v>
      </c>
      <c r="IC181" t="s">
        <v>426</v>
      </c>
      <c r="ID181" t="s">
        <v>426</v>
      </c>
      <c r="IE181" t="s">
        <v>426</v>
      </c>
      <c r="IF181" t="s">
        <v>426</v>
      </c>
      <c r="IG181">
        <v>0</v>
      </c>
      <c r="IH181">
        <v>100</v>
      </c>
      <c r="II181">
        <v>100</v>
      </c>
      <c r="IJ181">
        <v>-0.532</v>
      </c>
      <c r="IK181">
        <v>0.1834</v>
      </c>
      <c r="IL181">
        <v>-1.320610113774061</v>
      </c>
      <c r="IM181">
        <v>0.001328113201692861</v>
      </c>
      <c r="IN181">
        <v>1.538283238170363E-06</v>
      </c>
      <c r="IO181">
        <v>-5.795655626708063E-10</v>
      </c>
      <c r="IP181">
        <v>-0.06081477710733629</v>
      </c>
      <c r="IQ181">
        <v>-0.004593102289677449</v>
      </c>
      <c r="IR181">
        <v>0.0008253994458280543</v>
      </c>
      <c r="IS181">
        <v>-7.403632370499484E-06</v>
      </c>
      <c r="IT181">
        <v>2</v>
      </c>
      <c r="IU181">
        <v>1985</v>
      </c>
      <c r="IV181">
        <v>1</v>
      </c>
      <c r="IW181">
        <v>27</v>
      </c>
      <c r="IX181">
        <v>2.1</v>
      </c>
      <c r="IY181">
        <v>2</v>
      </c>
      <c r="IZ181">
        <v>1.13281</v>
      </c>
      <c r="JA181">
        <v>2.60376</v>
      </c>
      <c r="JB181">
        <v>1.49658</v>
      </c>
      <c r="JC181">
        <v>2.34619</v>
      </c>
      <c r="JD181">
        <v>1.54907</v>
      </c>
      <c r="JE181">
        <v>2.34253</v>
      </c>
      <c r="JF181">
        <v>32.9537</v>
      </c>
      <c r="JG181">
        <v>15.7169</v>
      </c>
      <c r="JH181">
        <v>18</v>
      </c>
      <c r="JI181">
        <v>482.747</v>
      </c>
      <c r="JJ181">
        <v>495.486</v>
      </c>
      <c r="JK181">
        <v>30.865</v>
      </c>
      <c r="JL181">
        <v>27.8444</v>
      </c>
      <c r="JM181">
        <v>30</v>
      </c>
      <c r="JN181">
        <v>28.0793</v>
      </c>
      <c r="JO181">
        <v>28.0737</v>
      </c>
      <c r="JP181">
        <v>22.774</v>
      </c>
      <c r="JQ181">
        <v>22.2744</v>
      </c>
      <c r="JR181">
        <v>66.048</v>
      </c>
      <c r="JS181">
        <v>30.8367</v>
      </c>
      <c r="JT181">
        <v>420</v>
      </c>
      <c r="JU181">
        <v>23.4383</v>
      </c>
      <c r="JV181">
        <v>102.3</v>
      </c>
      <c r="JW181">
        <v>91.6493</v>
      </c>
    </row>
    <row r="182" spans="1:283">
      <c r="A182">
        <v>164</v>
      </c>
      <c r="B182">
        <v>1761010606.6</v>
      </c>
      <c r="C182">
        <v>940.5999999046326</v>
      </c>
      <c r="D182" t="s">
        <v>764</v>
      </c>
      <c r="E182" t="s">
        <v>765</v>
      </c>
      <c r="F182">
        <v>5</v>
      </c>
      <c r="G182" t="s">
        <v>738</v>
      </c>
      <c r="H182">
        <v>1761010598.6</v>
      </c>
      <c r="I182">
        <f>(J182)/1000</f>
        <v>0</v>
      </c>
      <c r="J182">
        <f>1000*DJ182*AH182*(DF182-DG182)/(100*CY182*(1000-AH182*DF182))</f>
        <v>0</v>
      </c>
      <c r="K182">
        <f>DJ182*AH182*(DE182-DD182*(1000-AH182*DG182)/(1000-AH182*DF182))/(100*CY182)</f>
        <v>0</v>
      </c>
      <c r="L182">
        <f>DD182 - IF(AH182&gt;1, K182*CY182*100.0/(AJ182), 0)</f>
        <v>0</v>
      </c>
      <c r="M182">
        <f>((S182-I182/2)*L182-K182)/(S182+I182/2)</f>
        <v>0</v>
      </c>
      <c r="N182">
        <f>M182*(DK182+DL182)/1000.0</f>
        <v>0</v>
      </c>
      <c r="O182">
        <f>(DD182 - IF(AH182&gt;1, K182*CY182*100.0/(AJ182), 0))*(DK182+DL182)/1000.0</f>
        <v>0</v>
      </c>
      <c r="P182">
        <f>2.0/((1/R182-1/Q182)+SIGN(R182)*SQRT((1/R182-1/Q182)*(1/R182-1/Q182) + 4*CZ182/((CZ182+1)*(CZ182+1))*(2*1/R182*1/Q182-1/Q182*1/Q182)))</f>
        <v>0</v>
      </c>
      <c r="Q182">
        <f>IF(LEFT(DA182,1)&lt;&gt;"0",IF(LEFT(DA182,1)="1",3.0,DB182),$D$5+$E$5*(DR182*DK182/($K$5*1000))+$F$5*(DR182*DK182/($K$5*1000))*MAX(MIN(CY182,$J$5),$I$5)*MAX(MIN(CY182,$J$5),$I$5)+$G$5*MAX(MIN(CY182,$J$5),$I$5)*(DR182*DK182/($K$5*1000))+$H$5*(DR182*DK182/($K$5*1000))*(DR182*DK182/($K$5*1000)))</f>
        <v>0</v>
      </c>
      <c r="R182">
        <f>I182*(1000-(1000*0.61365*exp(17.502*V182/(240.97+V182))/(DK182+DL182)+DF182)/2)/(1000*0.61365*exp(17.502*V182/(240.97+V182))/(DK182+DL182)-DF182)</f>
        <v>0</v>
      </c>
      <c r="S182">
        <f>1/((CZ182+1)/(P182/1.6)+1/(Q182/1.37)) + CZ182/((CZ182+1)/(P182/1.6) + CZ182/(Q182/1.37))</f>
        <v>0</v>
      </c>
      <c r="T182">
        <f>(CU182*CX182)</f>
        <v>0</v>
      </c>
      <c r="U182">
        <f>(DM182+(T182+2*0.95*5.67E-8*(((DM182+$B$9)+273)^4-(DM182+273)^4)-44100*I182)/(1.84*29.3*Q182+8*0.95*5.67E-8*(DM182+273)^3))</f>
        <v>0</v>
      </c>
      <c r="V182">
        <f>($C$9*DN182+$D$9*DO182+$E$9*U182)</f>
        <v>0</v>
      </c>
      <c r="W182">
        <f>0.61365*exp(17.502*V182/(240.97+V182))</f>
        <v>0</v>
      </c>
      <c r="X182">
        <f>(Y182/Z182*100)</f>
        <v>0</v>
      </c>
      <c r="Y182">
        <f>DF182*(DK182+DL182)/1000</f>
        <v>0</v>
      </c>
      <c r="Z182">
        <f>0.61365*exp(17.502*DM182/(240.97+DM182))</f>
        <v>0</v>
      </c>
      <c r="AA182">
        <f>(W182-DF182*(DK182+DL182)/1000)</f>
        <v>0</v>
      </c>
      <c r="AB182">
        <f>(-I182*44100)</f>
        <v>0</v>
      </c>
      <c r="AC182">
        <f>2*29.3*Q182*0.92*(DM182-V182)</f>
        <v>0</v>
      </c>
      <c r="AD182">
        <f>2*0.95*5.67E-8*(((DM182+$B$9)+273)^4-(V182+273)^4)</f>
        <v>0</v>
      </c>
      <c r="AE182">
        <f>T182+AD182+AB182+AC182</f>
        <v>0</v>
      </c>
      <c r="AF182">
        <v>0</v>
      </c>
      <c r="AG182">
        <v>0</v>
      </c>
      <c r="AH182">
        <f>IF(AF182*$H$15&gt;=AJ182,1.0,(AJ182/(AJ182-AF182*$H$15)))</f>
        <v>0</v>
      </c>
      <c r="AI182">
        <f>(AH182-1)*100</f>
        <v>0</v>
      </c>
      <c r="AJ182">
        <f>MAX(0,($B$15+$C$15*DR182)/(1+$D$15*DR182)*DK182/(DM182+273)*$E$15)</f>
        <v>0</v>
      </c>
      <c r="AK182" t="s">
        <v>420</v>
      </c>
      <c r="AL182" t="s">
        <v>420</v>
      </c>
      <c r="AM182">
        <v>0</v>
      </c>
      <c r="AN182">
        <v>0</v>
      </c>
      <c r="AO182">
        <f>1-AM182/AN182</f>
        <v>0</v>
      </c>
      <c r="AP182">
        <v>0</v>
      </c>
      <c r="AQ182" t="s">
        <v>420</v>
      </c>
      <c r="AR182" t="s">
        <v>420</v>
      </c>
      <c r="AS182">
        <v>0</v>
      </c>
      <c r="AT182">
        <v>0</v>
      </c>
      <c r="AU182">
        <f>1-AS182/AT182</f>
        <v>0</v>
      </c>
      <c r="AV182">
        <v>0.5</v>
      </c>
      <c r="AW182">
        <f>CV182</f>
        <v>0</v>
      </c>
      <c r="AX182">
        <f>K182</f>
        <v>0</v>
      </c>
      <c r="AY182">
        <f>AU182*AV182*AW182</f>
        <v>0</v>
      </c>
      <c r="AZ182">
        <f>(AX182-AP182)/AW182</f>
        <v>0</v>
      </c>
      <c r="BA182">
        <f>(AN182-AT182)/AT182</f>
        <v>0</v>
      </c>
      <c r="BB182">
        <f>AM182/(AO182+AM182/AT182)</f>
        <v>0</v>
      </c>
      <c r="BC182" t="s">
        <v>420</v>
      </c>
      <c r="BD182">
        <v>0</v>
      </c>
      <c r="BE182">
        <f>IF(BD182&lt;&gt;0, BD182, BB182)</f>
        <v>0</v>
      </c>
      <c r="BF182">
        <f>1-BE182/AT182</f>
        <v>0</v>
      </c>
      <c r="BG182">
        <f>(AT182-AS182)/(AT182-BE182)</f>
        <v>0</v>
      </c>
      <c r="BH182">
        <f>(AN182-AT182)/(AN182-BE182)</f>
        <v>0</v>
      </c>
      <c r="BI182">
        <f>(AT182-AS182)/(AT182-AM182)</f>
        <v>0</v>
      </c>
      <c r="BJ182">
        <f>(AN182-AT182)/(AN182-AM182)</f>
        <v>0</v>
      </c>
      <c r="BK182">
        <f>(BG182*BE182/AS182)</f>
        <v>0</v>
      </c>
      <c r="BL182">
        <f>(1-BK182)</f>
        <v>0</v>
      </c>
      <c r="CU182">
        <f>$B$13*DS182+$C$13*DT182+$F$13*EE182*(1-EH182)</f>
        <v>0</v>
      </c>
      <c r="CV182">
        <f>CU182*CW182</f>
        <v>0</v>
      </c>
      <c r="CW182">
        <f>($B$13*$D$11+$C$13*$D$11+$F$13*((ER182+EJ182)/MAX(ER182+EJ182+ES182, 0.1)*$I$11+ES182/MAX(ER182+EJ182+ES182, 0.1)*$J$11))/($B$13+$C$13+$F$13)</f>
        <v>0</v>
      </c>
      <c r="CX182">
        <f>($B$13*$K$11+$C$13*$K$11+$F$13*((ER182+EJ182)/MAX(ER182+EJ182+ES182, 0.1)*$P$11+ES182/MAX(ER182+EJ182+ES182, 0.1)*$Q$11))/($B$13+$C$13+$F$13)</f>
        <v>0</v>
      </c>
      <c r="CY182">
        <v>2.7</v>
      </c>
      <c r="CZ182">
        <v>0.5</v>
      </c>
      <c r="DA182" t="s">
        <v>421</v>
      </c>
      <c r="DB182">
        <v>2</v>
      </c>
      <c r="DC182">
        <v>1761010598.6</v>
      </c>
      <c r="DD182">
        <v>420.2941250000001</v>
      </c>
      <c r="DE182">
        <v>420.0148333333333</v>
      </c>
      <c r="DF182">
        <v>23.4144</v>
      </c>
      <c r="DG182">
        <v>23.33041666666667</v>
      </c>
      <c r="DH182">
        <v>420.8265</v>
      </c>
      <c r="DI182">
        <v>23.22932916666667</v>
      </c>
      <c r="DJ182">
        <v>499.9841249999999</v>
      </c>
      <c r="DK182">
        <v>90.509</v>
      </c>
      <c r="DL182">
        <v>0.03462494583333333</v>
      </c>
      <c r="DM182">
        <v>29.9327375</v>
      </c>
      <c r="DN182">
        <v>30.0898125</v>
      </c>
      <c r="DO182">
        <v>999.9</v>
      </c>
      <c r="DP182">
        <v>0</v>
      </c>
      <c r="DQ182">
        <v>0</v>
      </c>
      <c r="DR182">
        <v>10000.95625</v>
      </c>
      <c r="DS182">
        <v>0</v>
      </c>
      <c r="DT182">
        <v>0.242856</v>
      </c>
      <c r="DU182">
        <v>0.279241</v>
      </c>
      <c r="DV182">
        <v>430.3709166666667</v>
      </c>
      <c r="DW182">
        <v>430.0479583333334</v>
      </c>
      <c r="DX182">
        <v>0.08398202083333334</v>
      </c>
      <c r="DY182">
        <v>420.0148333333333</v>
      </c>
      <c r="DZ182">
        <v>23.33041666666667</v>
      </c>
      <c r="EA182">
        <v>2.119214166666667</v>
      </c>
      <c r="EB182">
        <v>2.1116125</v>
      </c>
      <c r="EC182">
        <v>18.364275</v>
      </c>
      <c r="ED182">
        <v>18.30703333333333</v>
      </c>
      <c r="EE182">
        <v>0.00500078</v>
      </c>
      <c r="EF182">
        <v>0</v>
      </c>
      <c r="EG182">
        <v>0</v>
      </c>
      <c r="EH182">
        <v>0</v>
      </c>
      <c r="EI182">
        <v>325.875</v>
      </c>
      <c r="EJ182">
        <v>0.00500078</v>
      </c>
      <c r="EK182">
        <v>-18</v>
      </c>
      <c r="EL182">
        <v>-0.1458333333333333</v>
      </c>
      <c r="EM182">
        <v>35.52591666666667</v>
      </c>
      <c r="EN182">
        <v>39.59083333333333</v>
      </c>
      <c r="EO182">
        <v>38.54920833333333</v>
      </c>
      <c r="EP182">
        <v>39.96329166666667</v>
      </c>
      <c r="EQ182">
        <v>38.70283333333333</v>
      </c>
      <c r="ER182">
        <v>0</v>
      </c>
      <c r="ES182">
        <v>0</v>
      </c>
      <c r="ET182">
        <v>0</v>
      </c>
      <c r="EU182">
        <v>1761010605.7</v>
      </c>
      <c r="EV182">
        <v>0</v>
      </c>
      <c r="EW182">
        <v>323.9653846153846</v>
      </c>
      <c r="EX182">
        <v>-21.54187960095378</v>
      </c>
      <c r="EY182">
        <v>8.123076485887303</v>
      </c>
      <c r="EZ182">
        <v>-16.31538461538462</v>
      </c>
      <c r="FA182">
        <v>15</v>
      </c>
      <c r="FB182">
        <v>1761010483</v>
      </c>
      <c r="FC182" t="s">
        <v>739</v>
      </c>
      <c r="FD182">
        <v>1761010479</v>
      </c>
      <c r="FE182">
        <v>1761010483</v>
      </c>
      <c r="FF182">
        <v>6</v>
      </c>
      <c r="FG182">
        <v>-0.212</v>
      </c>
      <c r="FH182">
        <v>0</v>
      </c>
      <c r="FI182">
        <v>-0.533</v>
      </c>
      <c r="FJ182">
        <v>0.204</v>
      </c>
      <c r="FK182">
        <v>420</v>
      </c>
      <c r="FL182">
        <v>24</v>
      </c>
      <c r="FM182">
        <v>0.6</v>
      </c>
      <c r="FN182">
        <v>0.03</v>
      </c>
      <c r="FO182">
        <v>0.2582642</v>
      </c>
      <c r="FP182">
        <v>0.3430017185741081</v>
      </c>
      <c r="FQ182">
        <v>0.04827763287651954</v>
      </c>
      <c r="FR182">
        <v>1</v>
      </c>
      <c r="FS182">
        <v>323.2647058823529</v>
      </c>
      <c r="FT182">
        <v>-2.673796590293402</v>
      </c>
      <c r="FU182">
        <v>7.34237829528974</v>
      </c>
      <c r="FV182">
        <v>0</v>
      </c>
      <c r="FW182">
        <v>0.06770604249999999</v>
      </c>
      <c r="FX182">
        <v>0.007313899812382555</v>
      </c>
      <c r="FY182">
        <v>0.06107687311997434</v>
      </c>
      <c r="FZ182">
        <v>1</v>
      </c>
      <c r="GA182">
        <v>2</v>
      </c>
      <c r="GB182">
        <v>3</v>
      </c>
      <c r="GC182" t="s">
        <v>482</v>
      </c>
      <c r="GD182">
        <v>3.10967</v>
      </c>
      <c r="GE182">
        <v>2.72626</v>
      </c>
      <c r="GF182">
        <v>0.0883637</v>
      </c>
      <c r="GG182">
        <v>0.0882795</v>
      </c>
      <c r="GH182">
        <v>0.106331</v>
      </c>
      <c r="GI182">
        <v>0.10731</v>
      </c>
      <c r="GJ182">
        <v>23924.9</v>
      </c>
      <c r="GK182">
        <v>21717.1</v>
      </c>
      <c r="GL182">
        <v>26802.3</v>
      </c>
      <c r="GM182">
        <v>24027.4</v>
      </c>
      <c r="GN182">
        <v>38272.5</v>
      </c>
      <c r="GO182">
        <v>31650.7</v>
      </c>
      <c r="GP182">
        <v>46780.6</v>
      </c>
      <c r="GQ182">
        <v>37996</v>
      </c>
      <c r="GR182">
        <v>1.89037</v>
      </c>
      <c r="GS182">
        <v>1.86458</v>
      </c>
      <c r="GT182">
        <v>0.110868</v>
      </c>
      <c r="GU182">
        <v>0</v>
      </c>
      <c r="GV182">
        <v>28.2792</v>
      </c>
      <c r="GW182">
        <v>999.9</v>
      </c>
      <c r="GX182">
        <v>59.6</v>
      </c>
      <c r="GY182">
        <v>30.2</v>
      </c>
      <c r="GZ182">
        <v>28.3799</v>
      </c>
      <c r="HA182">
        <v>61.6109</v>
      </c>
      <c r="HB182">
        <v>21.3902</v>
      </c>
      <c r="HC182">
        <v>1</v>
      </c>
      <c r="HD182">
        <v>0.0435213</v>
      </c>
      <c r="HE182">
        <v>-1.42413</v>
      </c>
      <c r="HF182">
        <v>20.3317</v>
      </c>
      <c r="HG182">
        <v>5.21804</v>
      </c>
      <c r="HH182">
        <v>11.9797</v>
      </c>
      <c r="HI182">
        <v>4.96535</v>
      </c>
      <c r="HJ182">
        <v>3.27593</v>
      </c>
      <c r="HK182">
        <v>9999</v>
      </c>
      <c r="HL182">
        <v>9999</v>
      </c>
      <c r="HM182">
        <v>9999</v>
      </c>
      <c r="HN182">
        <v>999.9</v>
      </c>
      <c r="HO182">
        <v>1.86368</v>
      </c>
      <c r="HP182">
        <v>1.85975</v>
      </c>
      <c r="HQ182">
        <v>1.85806</v>
      </c>
      <c r="HR182">
        <v>1.85944</v>
      </c>
      <c r="HS182">
        <v>1.85959</v>
      </c>
      <c r="HT182">
        <v>1.85806</v>
      </c>
      <c r="HU182">
        <v>1.85715</v>
      </c>
      <c r="HV182">
        <v>1.85211</v>
      </c>
      <c r="HW182">
        <v>0</v>
      </c>
      <c r="HX182">
        <v>0</v>
      </c>
      <c r="HY182">
        <v>0</v>
      </c>
      <c r="HZ182">
        <v>0</v>
      </c>
      <c r="IA182" t="s">
        <v>424</v>
      </c>
      <c r="IB182" t="s">
        <v>425</v>
      </c>
      <c r="IC182" t="s">
        <v>426</v>
      </c>
      <c r="ID182" t="s">
        <v>426</v>
      </c>
      <c r="IE182" t="s">
        <v>426</v>
      </c>
      <c r="IF182" t="s">
        <v>426</v>
      </c>
      <c r="IG182">
        <v>0</v>
      </c>
      <c r="IH182">
        <v>100</v>
      </c>
      <c r="II182">
        <v>100</v>
      </c>
      <c r="IJ182">
        <v>-0.533</v>
      </c>
      <c r="IK182">
        <v>0.1832</v>
      </c>
      <c r="IL182">
        <v>-1.320610113774061</v>
      </c>
      <c r="IM182">
        <v>0.001328113201692861</v>
      </c>
      <c r="IN182">
        <v>1.538283238170363E-06</v>
      </c>
      <c r="IO182">
        <v>-5.795655626708063E-10</v>
      </c>
      <c r="IP182">
        <v>-0.06081477710733629</v>
      </c>
      <c r="IQ182">
        <v>-0.004593102289677449</v>
      </c>
      <c r="IR182">
        <v>0.0008253994458280543</v>
      </c>
      <c r="IS182">
        <v>-7.403632370499484E-06</v>
      </c>
      <c r="IT182">
        <v>2</v>
      </c>
      <c r="IU182">
        <v>1985</v>
      </c>
      <c r="IV182">
        <v>1</v>
      </c>
      <c r="IW182">
        <v>27</v>
      </c>
      <c r="IX182">
        <v>2.1</v>
      </c>
      <c r="IY182">
        <v>2.1</v>
      </c>
      <c r="IZ182">
        <v>1.13281</v>
      </c>
      <c r="JA182">
        <v>2.6001</v>
      </c>
      <c r="JB182">
        <v>1.49658</v>
      </c>
      <c r="JC182">
        <v>2.34619</v>
      </c>
      <c r="JD182">
        <v>1.54907</v>
      </c>
      <c r="JE182">
        <v>2.45483</v>
      </c>
      <c r="JF182">
        <v>32.9537</v>
      </c>
      <c r="JG182">
        <v>15.7256</v>
      </c>
      <c r="JH182">
        <v>18</v>
      </c>
      <c r="JI182">
        <v>482.726</v>
      </c>
      <c r="JJ182">
        <v>495.369</v>
      </c>
      <c r="JK182">
        <v>30.8263</v>
      </c>
      <c r="JL182">
        <v>27.8444</v>
      </c>
      <c r="JM182">
        <v>30</v>
      </c>
      <c r="JN182">
        <v>28.0786</v>
      </c>
      <c r="JO182">
        <v>28.0734</v>
      </c>
      <c r="JP182">
        <v>22.774</v>
      </c>
      <c r="JQ182">
        <v>22.2744</v>
      </c>
      <c r="JR182">
        <v>66.048</v>
      </c>
      <c r="JS182">
        <v>30.7473</v>
      </c>
      <c r="JT182">
        <v>420</v>
      </c>
      <c r="JU182">
        <v>23.4383</v>
      </c>
      <c r="JV182">
        <v>102.3</v>
      </c>
      <c r="JW182">
        <v>91.6489</v>
      </c>
    </row>
    <row r="183" spans="1:283">
      <c r="A183">
        <v>165</v>
      </c>
      <c r="B183">
        <v>1761010608.6</v>
      </c>
      <c r="C183">
        <v>942.5999999046326</v>
      </c>
      <c r="D183" t="s">
        <v>766</v>
      </c>
      <c r="E183" t="s">
        <v>767</v>
      </c>
      <c r="F183">
        <v>5</v>
      </c>
      <c r="G183" t="s">
        <v>738</v>
      </c>
      <c r="H183">
        <v>1761010600.6</v>
      </c>
      <c r="I183">
        <f>(J183)/1000</f>
        <v>0</v>
      </c>
      <c r="J183">
        <f>1000*DJ183*AH183*(DF183-DG183)/(100*CY183*(1000-AH183*DF183))</f>
        <v>0</v>
      </c>
      <c r="K183">
        <f>DJ183*AH183*(DE183-DD183*(1000-AH183*DG183)/(1000-AH183*DF183))/(100*CY183)</f>
        <v>0</v>
      </c>
      <c r="L183">
        <f>DD183 - IF(AH183&gt;1, K183*CY183*100.0/(AJ183), 0)</f>
        <v>0</v>
      </c>
      <c r="M183">
        <f>((S183-I183/2)*L183-K183)/(S183+I183/2)</f>
        <v>0</v>
      </c>
      <c r="N183">
        <f>M183*(DK183+DL183)/1000.0</f>
        <v>0</v>
      </c>
      <c r="O183">
        <f>(DD183 - IF(AH183&gt;1, K183*CY183*100.0/(AJ183), 0))*(DK183+DL183)/1000.0</f>
        <v>0</v>
      </c>
      <c r="P183">
        <f>2.0/((1/R183-1/Q183)+SIGN(R183)*SQRT((1/R183-1/Q183)*(1/R183-1/Q183) + 4*CZ183/((CZ183+1)*(CZ183+1))*(2*1/R183*1/Q183-1/Q183*1/Q183)))</f>
        <v>0</v>
      </c>
      <c r="Q183">
        <f>IF(LEFT(DA183,1)&lt;&gt;"0",IF(LEFT(DA183,1)="1",3.0,DB183),$D$5+$E$5*(DR183*DK183/($K$5*1000))+$F$5*(DR183*DK183/($K$5*1000))*MAX(MIN(CY183,$J$5),$I$5)*MAX(MIN(CY183,$J$5),$I$5)+$G$5*MAX(MIN(CY183,$J$5),$I$5)*(DR183*DK183/($K$5*1000))+$H$5*(DR183*DK183/($K$5*1000))*(DR183*DK183/($K$5*1000)))</f>
        <v>0</v>
      </c>
      <c r="R183">
        <f>I183*(1000-(1000*0.61365*exp(17.502*V183/(240.97+V183))/(DK183+DL183)+DF183)/2)/(1000*0.61365*exp(17.502*V183/(240.97+V183))/(DK183+DL183)-DF183)</f>
        <v>0</v>
      </c>
      <c r="S183">
        <f>1/((CZ183+1)/(P183/1.6)+1/(Q183/1.37)) + CZ183/((CZ183+1)/(P183/1.6) + CZ183/(Q183/1.37))</f>
        <v>0</v>
      </c>
      <c r="T183">
        <f>(CU183*CX183)</f>
        <v>0</v>
      </c>
      <c r="U183">
        <f>(DM183+(T183+2*0.95*5.67E-8*(((DM183+$B$9)+273)^4-(DM183+273)^4)-44100*I183)/(1.84*29.3*Q183+8*0.95*5.67E-8*(DM183+273)^3))</f>
        <v>0</v>
      </c>
      <c r="V183">
        <f>($C$9*DN183+$D$9*DO183+$E$9*U183)</f>
        <v>0</v>
      </c>
      <c r="W183">
        <f>0.61365*exp(17.502*V183/(240.97+V183))</f>
        <v>0</v>
      </c>
      <c r="X183">
        <f>(Y183/Z183*100)</f>
        <v>0</v>
      </c>
      <c r="Y183">
        <f>DF183*(DK183+DL183)/1000</f>
        <v>0</v>
      </c>
      <c r="Z183">
        <f>0.61365*exp(17.502*DM183/(240.97+DM183))</f>
        <v>0</v>
      </c>
      <c r="AA183">
        <f>(W183-DF183*(DK183+DL183)/1000)</f>
        <v>0</v>
      </c>
      <c r="AB183">
        <f>(-I183*44100)</f>
        <v>0</v>
      </c>
      <c r="AC183">
        <f>2*29.3*Q183*0.92*(DM183-V183)</f>
        <v>0</v>
      </c>
      <c r="AD183">
        <f>2*0.95*5.67E-8*(((DM183+$B$9)+273)^4-(V183+273)^4)</f>
        <v>0</v>
      </c>
      <c r="AE183">
        <f>T183+AD183+AB183+AC183</f>
        <v>0</v>
      </c>
      <c r="AF183">
        <v>0</v>
      </c>
      <c r="AG183">
        <v>0</v>
      </c>
      <c r="AH183">
        <f>IF(AF183*$H$15&gt;=AJ183,1.0,(AJ183/(AJ183-AF183*$H$15)))</f>
        <v>0</v>
      </c>
      <c r="AI183">
        <f>(AH183-1)*100</f>
        <v>0</v>
      </c>
      <c r="AJ183">
        <f>MAX(0,($B$15+$C$15*DR183)/(1+$D$15*DR183)*DK183/(DM183+273)*$E$15)</f>
        <v>0</v>
      </c>
      <c r="AK183" t="s">
        <v>420</v>
      </c>
      <c r="AL183" t="s">
        <v>420</v>
      </c>
      <c r="AM183">
        <v>0</v>
      </c>
      <c r="AN183">
        <v>0</v>
      </c>
      <c r="AO183">
        <f>1-AM183/AN183</f>
        <v>0</v>
      </c>
      <c r="AP183">
        <v>0</v>
      </c>
      <c r="AQ183" t="s">
        <v>420</v>
      </c>
      <c r="AR183" t="s">
        <v>420</v>
      </c>
      <c r="AS183">
        <v>0</v>
      </c>
      <c r="AT183">
        <v>0</v>
      </c>
      <c r="AU183">
        <f>1-AS183/AT183</f>
        <v>0</v>
      </c>
      <c r="AV183">
        <v>0.5</v>
      </c>
      <c r="AW183">
        <f>CV183</f>
        <v>0</v>
      </c>
      <c r="AX183">
        <f>K183</f>
        <v>0</v>
      </c>
      <c r="AY183">
        <f>AU183*AV183*AW183</f>
        <v>0</v>
      </c>
      <c r="AZ183">
        <f>(AX183-AP183)/AW183</f>
        <v>0</v>
      </c>
      <c r="BA183">
        <f>(AN183-AT183)/AT183</f>
        <v>0</v>
      </c>
      <c r="BB183">
        <f>AM183/(AO183+AM183/AT183)</f>
        <v>0</v>
      </c>
      <c r="BC183" t="s">
        <v>420</v>
      </c>
      <c r="BD183">
        <v>0</v>
      </c>
      <c r="BE183">
        <f>IF(BD183&lt;&gt;0, BD183, BB183)</f>
        <v>0</v>
      </c>
      <c r="BF183">
        <f>1-BE183/AT183</f>
        <v>0</v>
      </c>
      <c r="BG183">
        <f>(AT183-AS183)/(AT183-BE183)</f>
        <v>0</v>
      </c>
      <c r="BH183">
        <f>(AN183-AT183)/(AN183-BE183)</f>
        <v>0</v>
      </c>
      <c r="BI183">
        <f>(AT183-AS183)/(AT183-AM183)</f>
        <v>0</v>
      </c>
      <c r="BJ183">
        <f>(AN183-AT183)/(AN183-AM183)</f>
        <v>0</v>
      </c>
      <c r="BK183">
        <f>(BG183*BE183/AS183)</f>
        <v>0</v>
      </c>
      <c r="BL183">
        <f>(1-BK183)</f>
        <v>0</v>
      </c>
      <c r="CU183">
        <f>$B$13*DS183+$C$13*DT183+$F$13*EE183*(1-EH183)</f>
        <v>0</v>
      </c>
      <c r="CV183">
        <f>CU183*CW183</f>
        <v>0</v>
      </c>
      <c r="CW183">
        <f>($B$13*$D$11+$C$13*$D$11+$F$13*((ER183+EJ183)/MAX(ER183+EJ183+ES183, 0.1)*$I$11+ES183/MAX(ER183+EJ183+ES183, 0.1)*$J$11))/($B$13+$C$13+$F$13)</f>
        <v>0</v>
      </c>
      <c r="CX183">
        <f>($B$13*$K$11+$C$13*$K$11+$F$13*((ER183+EJ183)/MAX(ER183+EJ183+ES183, 0.1)*$P$11+ES183/MAX(ER183+EJ183+ES183, 0.1)*$Q$11))/($B$13+$C$13+$F$13)</f>
        <v>0</v>
      </c>
      <c r="CY183">
        <v>2.7</v>
      </c>
      <c r="CZ183">
        <v>0.5</v>
      </c>
      <c r="DA183" t="s">
        <v>421</v>
      </c>
      <c r="DB183">
        <v>2</v>
      </c>
      <c r="DC183">
        <v>1761010600.6</v>
      </c>
      <c r="DD183">
        <v>420.29675</v>
      </c>
      <c r="DE183">
        <v>420.0137083333334</v>
      </c>
      <c r="DF183">
        <v>23.38607916666667</v>
      </c>
      <c r="DG183">
        <v>23.31940416666667</v>
      </c>
      <c r="DH183">
        <v>420.829125</v>
      </c>
      <c r="DI183">
        <v>23.2016125</v>
      </c>
      <c r="DJ183">
        <v>499.992125</v>
      </c>
      <c r="DK183">
        <v>90.50892916666668</v>
      </c>
      <c r="DL183">
        <v>0.034647075</v>
      </c>
      <c r="DM183">
        <v>29.9323375</v>
      </c>
      <c r="DN183">
        <v>30.08940416666667</v>
      </c>
      <c r="DO183">
        <v>999.9</v>
      </c>
      <c r="DP183">
        <v>0</v>
      </c>
      <c r="DQ183">
        <v>0</v>
      </c>
      <c r="DR183">
        <v>9999.08</v>
      </c>
      <c r="DS183">
        <v>0</v>
      </c>
      <c r="DT183">
        <v>0.242856</v>
      </c>
      <c r="DU183">
        <v>0.2829819583333333</v>
      </c>
      <c r="DV183">
        <v>430.3611666666666</v>
      </c>
      <c r="DW183">
        <v>430.0419583333334</v>
      </c>
      <c r="DX183">
        <v>0.06666822833333333</v>
      </c>
      <c r="DY183">
        <v>420.0137083333334</v>
      </c>
      <c r="DZ183">
        <v>23.31940416666667</v>
      </c>
      <c r="EA183">
        <v>2.116649166666667</v>
      </c>
      <c r="EB183">
        <v>2.110614166666667</v>
      </c>
      <c r="EC183">
        <v>18.3449875</v>
      </c>
      <c r="ED183">
        <v>18.2995125</v>
      </c>
      <c r="EE183">
        <v>0.00500078</v>
      </c>
      <c r="EF183">
        <v>0</v>
      </c>
      <c r="EG183">
        <v>0</v>
      </c>
      <c r="EH183">
        <v>0</v>
      </c>
      <c r="EI183">
        <v>324.9333333333333</v>
      </c>
      <c r="EJ183">
        <v>0.00500078</v>
      </c>
      <c r="EK183">
        <v>-17.58333333333333</v>
      </c>
      <c r="EL183">
        <v>-0.1125</v>
      </c>
      <c r="EM183">
        <v>35.53366666666667</v>
      </c>
      <c r="EN183">
        <v>39.62208333333333</v>
      </c>
      <c r="EO183">
        <v>38.64033333333333</v>
      </c>
      <c r="EP183">
        <v>40.002375</v>
      </c>
      <c r="EQ183">
        <v>38.69508333333334</v>
      </c>
      <c r="ER183">
        <v>0</v>
      </c>
      <c r="ES183">
        <v>0</v>
      </c>
      <c r="ET183">
        <v>0</v>
      </c>
      <c r="EU183">
        <v>1761010607.5</v>
      </c>
      <c r="EV183">
        <v>0</v>
      </c>
      <c r="EW183">
        <v>323.744</v>
      </c>
      <c r="EX183">
        <v>-33.80769131242621</v>
      </c>
      <c r="EY183">
        <v>24.65384557047317</v>
      </c>
      <c r="EZ183">
        <v>-17.396</v>
      </c>
      <c r="FA183">
        <v>15</v>
      </c>
      <c r="FB183">
        <v>1761010483</v>
      </c>
      <c r="FC183" t="s">
        <v>739</v>
      </c>
      <c r="FD183">
        <v>1761010479</v>
      </c>
      <c r="FE183">
        <v>1761010483</v>
      </c>
      <c r="FF183">
        <v>6</v>
      </c>
      <c r="FG183">
        <v>-0.212</v>
      </c>
      <c r="FH183">
        <v>0</v>
      </c>
      <c r="FI183">
        <v>-0.533</v>
      </c>
      <c r="FJ183">
        <v>0.204</v>
      </c>
      <c r="FK183">
        <v>420</v>
      </c>
      <c r="FL183">
        <v>24</v>
      </c>
      <c r="FM183">
        <v>0.6</v>
      </c>
      <c r="FN183">
        <v>0.03</v>
      </c>
      <c r="FO183">
        <v>0.2645874634146341</v>
      </c>
      <c r="FP183">
        <v>0.2872527386759584</v>
      </c>
      <c r="FQ183">
        <v>0.04464368209478659</v>
      </c>
      <c r="FR183">
        <v>1</v>
      </c>
      <c r="FS183">
        <v>323.2705882352942</v>
      </c>
      <c r="FT183">
        <v>-3.016042533427272</v>
      </c>
      <c r="FU183">
        <v>7.336553502908437</v>
      </c>
      <c r="FV183">
        <v>0</v>
      </c>
      <c r="FW183">
        <v>0.07157788463414633</v>
      </c>
      <c r="FX183">
        <v>-0.2169423211149823</v>
      </c>
      <c r="FY183">
        <v>0.04977140998268129</v>
      </c>
      <c r="FZ183">
        <v>0</v>
      </c>
      <c r="GA183">
        <v>1</v>
      </c>
      <c r="GB183">
        <v>3</v>
      </c>
      <c r="GC183" t="s">
        <v>459</v>
      </c>
      <c r="GD183">
        <v>3.10951</v>
      </c>
      <c r="GE183">
        <v>2.72638</v>
      </c>
      <c r="GF183">
        <v>0.088361</v>
      </c>
      <c r="GG183">
        <v>0.0882767</v>
      </c>
      <c r="GH183">
        <v>0.106309</v>
      </c>
      <c r="GI183">
        <v>0.107372</v>
      </c>
      <c r="GJ183">
        <v>23924.8</v>
      </c>
      <c r="GK183">
        <v>21717.1</v>
      </c>
      <c r="GL183">
        <v>26802.2</v>
      </c>
      <c r="GM183">
        <v>24027.3</v>
      </c>
      <c r="GN183">
        <v>38273.4</v>
      </c>
      <c r="GO183">
        <v>31648.4</v>
      </c>
      <c r="GP183">
        <v>46780.5</v>
      </c>
      <c r="GQ183">
        <v>37995.9</v>
      </c>
      <c r="GR183">
        <v>1.88993</v>
      </c>
      <c r="GS183">
        <v>1.86502</v>
      </c>
      <c r="GT183">
        <v>0.110678</v>
      </c>
      <c r="GU183">
        <v>0</v>
      </c>
      <c r="GV183">
        <v>28.2816</v>
      </c>
      <c r="GW183">
        <v>999.9</v>
      </c>
      <c r="GX183">
        <v>59.6</v>
      </c>
      <c r="GY183">
        <v>30.2</v>
      </c>
      <c r="GZ183">
        <v>28.379</v>
      </c>
      <c r="HA183">
        <v>61.2009</v>
      </c>
      <c r="HB183">
        <v>21.226</v>
      </c>
      <c r="HC183">
        <v>1</v>
      </c>
      <c r="HD183">
        <v>0.0435061</v>
      </c>
      <c r="HE183">
        <v>-1.34432</v>
      </c>
      <c r="HF183">
        <v>20.3324</v>
      </c>
      <c r="HG183">
        <v>5.21804</v>
      </c>
      <c r="HH183">
        <v>11.9797</v>
      </c>
      <c r="HI183">
        <v>4.9654</v>
      </c>
      <c r="HJ183">
        <v>3.276</v>
      </c>
      <c r="HK183">
        <v>9999</v>
      </c>
      <c r="HL183">
        <v>9999</v>
      </c>
      <c r="HM183">
        <v>9999</v>
      </c>
      <c r="HN183">
        <v>999.9</v>
      </c>
      <c r="HO183">
        <v>1.86369</v>
      </c>
      <c r="HP183">
        <v>1.85975</v>
      </c>
      <c r="HQ183">
        <v>1.85806</v>
      </c>
      <c r="HR183">
        <v>1.85944</v>
      </c>
      <c r="HS183">
        <v>1.85959</v>
      </c>
      <c r="HT183">
        <v>1.85806</v>
      </c>
      <c r="HU183">
        <v>1.85715</v>
      </c>
      <c r="HV183">
        <v>1.85211</v>
      </c>
      <c r="HW183">
        <v>0</v>
      </c>
      <c r="HX183">
        <v>0</v>
      </c>
      <c r="HY183">
        <v>0</v>
      </c>
      <c r="HZ183">
        <v>0</v>
      </c>
      <c r="IA183" t="s">
        <v>424</v>
      </c>
      <c r="IB183" t="s">
        <v>425</v>
      </c>
      <c r="IC183" t="s">
        <v>426</v>
      </c>
      <c r="ID183" t="s">
        <v>426</v>
      </c>
      <c r="IE183" t="s">
        <v>426</v>
      </c>
      <c r="IF183" t="s">
        <v>426</v>
      </c>
      <c r="IG183">
        <v>0</v>
      </c>
      <c r="IH183">
        <v>100</v>
      </c>
      <c r="II183">
        <v>100</v>
      </c>
      <c r="IJ183">
        <v>-0.533</v>
      </c>
      <c r="IK183">
        <v>0.1829</v>
      </c>
      <c r="IL183">
        <v>-1.320610113774061</v>
      </c>
      <c r="IM183">
        <v>0.001328113201692861</v>
      </c>
      <c r="IN183">
        <v>1.538283238170363E-06</v>
      </c>
      <c r="IO183">
        <v>-5.795655626708063E-10</v>
      </c>
      <c r="IP183">
        <v>-0.06081477710733629</v>
      </c>
      <c r="IQ183">
        <v>-0.004593102289677449</v>
      </c>
      <c r="IR183">
        <v>0.0008253994458280543</v>
      </c>
      <c r="IS183">
        <v>-7.403632370499484E-06</v>
      </c>
      <c r="IT183">
        <v>2</v>
      </c>
      <c r="IU183">
        <v>1985</v>
      </c>
      <c r="IV183">
        <v>1</v>
      </c>
      <c r="IW183">
        <v>27</v>
      </c>
      <c r="IX183">
        <v>2.2</v>
      </c>
      <c r="IY183">
        <v>2.1</v>
      </c>
      <c r="IZ183">
        <v>1.13281</v>
      </c>
      <c r="JA183">
        <v>2.59155</v>
      </c>
      <c r="JB183">
        <v>1.49658</v>
      </c>
      <c r="JC183">
        <v>2.34619</v>
      </c>
      <c r="JD183">
        <v>1.54907</v>
      </c>
      <c r="JE183">
        <v>2.44385</v>
      </c>
      <c r="JF183">
        <v>32.9537</v>
      </c>
      <c r="JG183">
        <v>15.7344</v>
      </c>
      <c r="JH183">
        <v>18</v>
      </c>
      <c r="JI183">
        <v>482.465</v>
      </c>
      <c r="JJ183">
        <v>495.655</v>
      </c>
      <c r="JK183">
        <v>30.7962</v>
      </c>
      <c r="JL183">
        <v>27.8444</v>
      </c>
      <c r="JM183">
        <v>30.0001</v>
      </c>
      <c r="JN183">
        <v>28.0786</v>
      </c>
      <c r="JO183">
        <v>28.0722</v>
      </c>
      <c r="JP183">
        <v>22.7741</v>
      </c>
      <c r="JQ183">
        <v>22.0042</v>
      </c>
      <c r="JR183">
        <v>66.048</v>
      </c>
      <c r="JS183">
        <v>30.7473</v>
      </c>
      <c r="JT183">
        <v>420</v>
      </c>
      <c r="JU183">
        <v>23.4383</v>
      </c>
      <c r="JV183">
        <v>102.299</v>
      </c>
      <c r="JW183">
        <v>91.6486</v>
      </c>
    </row>
    <row r="184" spans="1:283">
      <c r="A184">
        <v>166</v>
      </c>
      <c r="B184">
        <v>1761010610.6</v>
      </c>
      <c r="C184">
        <v>944.5999999046326</v>
      </c>
      <c r="D184" t="s">
        <v>768</v>
      </c>
      <c r="E184" t="s">
        <v>769</v>
      </c>
      <c r="F184">
        <v>5</v>
      </c>
      <c r="G184" t="s">
        <v>738</v>
      </c>
      <c r="H184">
        <v>1761010602.6</v>
      </c>
      <c r="I184">
        <f>(J184)/1000</f>
        <v>0</v>
      </c>
      <c r="J184">
        <f>1000*DJ184*AH184*(DF184-DG184)/(100*CY184*(1000-AH184*DF184))</f>
        <v>0</v>
      </c>
      <c r="K184">
        <f>DJ184*AH184*(DE184-DD184*(1000-AH184*DG184)/(1000-AH184*DF184))/(100*CY184)</f>
        <v>0</v>
      </c>
      <c r="L184">
        <f>DD184 - IF(AH184&gt;1, K184*CY184*100.0/(AJ184), 0)</f>
        <v>0</v>
      </c>
      <c r="M184">
        <f>((S184-I184/2)*L184-K184)/(S184+I184/2)</f>
        <v>0</v>
      </c>
      <c r="N184">
        <f>M184*(DK184+DL184)/1000.0</f>
        <v>0</v>
      </c>
      <c r="O184">
        <f>(DD184 - IF(AH184&gt;1, K184*CY184*100.0/(AJ184), 0))*(DK184+DL184)/1000.0</f>
        <v>0</v>
      </c>
      <c r="P184">
        <f>2.0/((1/R184-1/Q184)+SIGN(R184)*SQRT((1/R184-1/Q184)*(1/R184-1/Q184) + 4*CZ184/((CZ184+1)*(CZ184+1))*(2*1/R184*1/Q184-1/Q184*1/Q184)))</f>
        <v>0</v>
      </c>
      <c r="Q184">
        <f>IF(LEFT(DA184,1)&lt;&gt;"0",IF(LEFT(DA184,1)="1",3.0,DB184),$D$5+$E$5*(DR184*DK184/($K$5*1000))+$F$5*(DR184*DK184/($K$5*1000))*MAX(MIN(CY184,$J$5),$I$5)*MAX(MIN(CY184,$J$5),$I$5)+$G$5*MAX(MIN(CY184,$J$5),$I$5)*(DR184*DK184/($K$5*1000))+$H$5*(DR184*DK184/($K$5*1000))*(DR184*DK184/($K$5*1000)))</f>
        <v>0</v>
      </c>
      <c r="R184">
        <f>I184*(1000-(1000*0.61365*exp(17.502*V184/(240.97+V184))/(DK184+DL184)+DF184)/2)/(1000*0.61365*exp(17.502*V184/(240.97+V184))/(DK184+DL184)-DF184)</f>
        <v>0</v>
      </c>
      <c r="S184">
        <f>1/((CZ184+1)/(P184/1.6)+1/(Q184/1.37)) + CZ184/((CZ184+1)/(P184/1.6) + CZ184/(Q184/1.37))</f>
        <v>0</v>
      </c>
      <c r="T184">
        <f>(CU184*CX184)</f>
        <v>0</v>
      </c>
      <c r="U184">
        <f>(DM184+(T184+2*0.95*5.67E-8*(((DM184+$B$9)+273)^4-(DM184+273)^4)-44100*I184)/(1.84*29.3*Q184+8*0.95*5.67E-8*(DM184+273)^3))</f>
        <v>0</v>
      </c>
      <c r="V184">
        <f>($C$9*DN184+$D$9*DO184+$E$9*U184)</f>
        <v>0</v>
      </c>
      <c r="W184">
        <f>0.61365*exp(17.502*V184/(240.97+V184))</f>
        <v>0</v>
      </c>
      <c r="X184">
        <f>(Y184/Z184*100)</f>
        <v>0</v>
      </c>
      <c r="Y184">
        <f>DF184*(DK184+DL184)/1000</f>
        <v>0</v>
      </c>
      <c r="Z184">
        <f>0.61365*exp(17.502*DM184/(240.97+DM184))</f>
        <v>0</v>
      </c>
      <c r="AA184">
        <f>(W184-DF184*(DK184+DL184)/1000)</f>
        <v>0</v>
      </c>
      <c r="AB184">
        <f>(-I184*44100)</f>
        <v>0</v>
      </c>
      <c r="AC184">
        <f>2*29.3*Q184*0.92*(DM184-V184)</f>
        <v>0</v>
      </c>
      <c r="AD184">
        <f>2*0.95*5.67E-8*(((DM184+$B$9)+273)^4-(V184+273)^4)</f>
        <v>0</v>
      </c>
      <c r="AE184">
        <f>T184+AD184+AB184+AC184</f>
        <v>0</v>
      </c>
      <c r="AF184">
        <v>0</v>
      </c>
      <c r="AG184">
        <v>0</v>
      </c>
      <c r="AH184">
        <f>IF(AF184*$H$15&gt;=AJ184,1.0,(AJ184/(AJ184-AF184*$H$15)))</f>
        <v>0</v>
      </c>
      <c r="AI184">
        <f>(AH184-1)*100</f>
        <v>0</v>
      </c>
      <c r="AJ184">
        <f>MAX(0,($B$15+$C$15*DR184)/(1+$D$15*DR184)*DK184/(DM184+273)*$E$15)</f>
        <v>0</v>
      </c>
      <c r="AK184" t="s">
        <v>420</v>
      </c>
      <c r="AL184" t="s">
        <v>420</v>
      </c>
      <c r="AM184">
        <v>0</v>
      </c>
      <c r="AN184">
        <v>0</v>
      </c>
      <c r="AO184">
        <f>1-AM184/AN184</f>
        <v>0</v>
      </c>
      <c r="AP184">
        <v>0</v>
      </c>
      <c r="AQ184" t="s">
        <v>420</v>
      </c>
      <c r="AR184" t="s">
        <v>420</v>
      </c>
      <c r="AS184">
        <v>0</v>
      </c>
      <c r="AT184">
        <v>0</v>
      </c>
      <c r="AU184">
        <f>1-AS184/AT184</f>
        <v>0</v>
      </c>
      <c r="AV184">
        <v>0.5</v>
      </c>
      <c r="AW184">
        <f>CV184</f>
        <v>0</v>
      </c>
      <c r="AX184">
        <f>K184</f>
        <v>0</v>
      </c>
      <c r="AY184">
        <f>AU184*AV184*AW184</f>
        <v>0</v>
      </c>
      <c r="AZ184">
        <f>(AX184-AP184)/AW184</f>
        <v>0</v>
      </c>
      <c r="BA184">
        <f>(AN184-AT184)/AT184</f>
        <v>0</v>
      </c>
      <c r="BB184">
        <f>AM184/(AO184+AM184/AT184)</f>
        <v>0</v>
      </c>
      <c r="BC184" t="s">
        <v>420</v>
      </c>
      <c r="BD184">
        <v>0</v>
      </c>
      <c r="BE184">
        <f>IF(BD184&lt;&gt;0, BD184, BB184)</f>
        <v>0</v>
      </c>
      <c r="BF184">
        <f>1-BE184/AT184</f>
        <v>0</v>
      </c>
      <c r="BG184">
        <f>(AT184-AS184)/(AT184-BE184)</f>
        <v>0</v>
      </c>
      <c r="BH184">
        <f>(AN184-AT184)/(AN184-BE184)</f>
        <v>0</v>
      </c>
      <c r="BI184">
        <f>(AT184-AS184)/(AT184-AM184)</f>
        <v>0</v>
      </c>
      <c r="BJ184">
        <f>(AN184-AT184)/(AN184-AM184)</f>
        <v>0</v>
      </c>
      <c r="BK184">
        <f>(BG184*BE184/AS184)</f>
        <v>0</v>
      </c>
      <c r="BL184">
        <f>(1-BK184)</f>
        <v>0</v>
      </c>
      <c r="CU184">
        <f>$B$13*DS184+$C$13*DT184+$F$13*EE184*(1-EH184)</f>
        <v>0</v>
      </c>
      <c r="CV184">
        <f>CU184*CW184</f>
        <v>0</v>
      </c>
      <c r="CW184">
        <f>($B$13*$D$11+$C$13*$D$11+$F$13*((ER184+EJ184)/MAX(ER184+EJ184+ES184, 0.1)*$I$11+ES184/MAX(ER184+EJ184+ES184, 0.1)*$J$11))/($B$13+$C$13+$F$13)</f>
        <v>0</v>
      </c>
      <c r="CX184">
        <f>($B$13*$K$11+$C$13*$K$11+$F$13*((ER184+EJ184)/MAX(ER184+EJ184+ES184, 0.1)*$P$11+ES184/MAX(ER184+EJ184+ES184, 0.1)*$Q$11))/($B$13+$C$13+$F$13)</f>
        <v>0</v>
      </c>
      <c r="CY184">
        <v>2.7</v>
      </c>
      <c r="CZ184">
        <v>0.5</v>
      </c>
      <c r="DA184" t="s">
        <v>421</v>
      </c>
      <c r="DB184">
        <v>2</v>
      </c>
      <c r="DC184">
        <v>1761010602.6</v>
      </c>
      <c r="DD184">
        <v>420.293625</v>
      </c>
      <c r="DE184">
        <v>420.0069166666667</v>
      </c>
      <c r="DF184">
        <v>23.36325833333333</v>
      </c>
      <c r="DG184">
        <v>23.3173625</v>
      </c>
      <c r="DH184">
        <v>420.8260416666667</v>
      </c>
      <c r="DI184">
        <v>23.17927916666666</v>
      </c>
      <c r="DJ184">
        <v>499.9988333333333</v>
      </c>
      <c r="DK184">
        <v>90.50888333333334</v>
      </c>
      <c r="DL184">
        <v>0.03466899166666667</v>
      </c>
      <c r="DM184">
        <v>29.9320375</v>
      </c>
      <c r="DN184">
        <v>30.08895833333333</v>
      </c>
      <c r="DO184">
        <v>999.9</v>
      </c>
      <c r="DP184">
        <v>0</v>
      </c>
      <c r="DQ184">
        <v>0</v>
      </c>
      <c r="DR184">
        <v>9997.701666666668</v>
      </c>
      <c r="DS184">
        <v>0</v>
      </c>
      <c r="DT184">
        <v>0.242856</v>
      </c>
      <c r="DU184">
        <v>0.2866733333333333</v>
      </c>
      <c r="DV184">
        <v>430.3479166666667</v>
      </c>
      <c r="DW184">
        <v>430.0340833333334</v>
      </c>
      <c r="DX184">
        <v>0.0458888325</v>
      </c>
      <c r="DY184">
        <v>420.0069166666667</v>
      </c>
      <c r="DZ184">
        <v>23.3173625</v>
      </c>
      <c r="EA184">
        <v>2.114583333333333</v>
      </c>
      <c r="EB184">
        <v>2.11042875</v>
      </c>
      <c r="EC184">
        <v>18.32943333333333</v>
      </c>
      <c r="ED184">
        <v>18.2981125</v>
      </c>
      <c r="EE184">
        <v>0.00500078</v>
      </c>
      <c r="EF184">
        <v>0</v>
      </c>
      <c r="EG184">
        <v>0</v>
      </c>
      <c r="EH184">
        <v>0</v>
      </c>
      <c r="EI184">
        <v>325.7125</v>
      </c>
      <c r="EJ184">
        <v>0.00500078</v>
      </c>
      <c r="EK184">
        <v>-17.9875</v>
      </c>
      <c r="EL184">
        <v>-0.1791666666666667</v>
      </c>
      <c r="EM184">
        <v>35.54141666666666</v>
      </c>
      <c r="EN184">
        <v>39.65075</v>
      </c>
      <c r="EO184">
        <v>38.648125</v>
      </c>
      <c r="EP184">
        <v>40.04925</v>
      </c>
      <c r="EQ184">
        <v>38.68991666666667</v>
      </c>
      <c r="ER184">
        <v>0</v>
      </c>
      <c r="ES184">
        <v>0</v>
      </c>
      <c r="ET184">
        <v>0</v>
      </c>
      <c r="EU184">
        <v>1761010609.3</v>
      </c>
      <c r="EV184">
        <v>0</v>
      </c>
      <c r="EW184">
        <v>323.6884615384616</v>
      </c>
      <c r="EX184">
        <v>-16.47521290592013</v>
      </c>
      <c r="EY184">
        <v>0.8410251648921487</v>
      </c>
      <c r="EZ184">
        <v>-17.03076923076923</v>
      </c>
      <c r="FA184">
        <v>15</v>
      </c>
      <c r="FB184">
        <v>1761010483</v>
      </c>
      <c r="FC184" t="s">
        <v>739</v>
      </c>
      <c r="FD184">
        <v>1761010479</v>
      </c>
      <c r="FE184">
        <v>1761010483</v>
      </c>
      <c r="FF184">
        <v>6</v>
      </c>
      <c r="FG184">
        <v>-0.212</v>
      </c>
      <c r="FH184">
        <v>0</v>
      </c>
      <c r="FI184">
        <v>-0.533</v>
      </c>
      <c r="FJ184">
        <v>0.204</v>
      </c>
      <c r="FK184">
        <v>420</v>
      </c>
      <c r="FL184">
        <v>24</v>
      </c>
      <c r="FM184">
        <v>0.6</v>
      </c>
      <c r="FN184">
        <v>0.03</v>
      </c>
      <c r="FO184">
        <v>0.28500985</v>
      </c>
      <c r="FP184">
        <v>0.1490377035647278</v>
      </c>
      <c r="FQ184">
        <v>0.0295754282061562</v>
      </c>
      <c r="FR184">
        <v>1</v>
      </c>
      <c r="FS184">
        <v>323.6970588235295</v>
      </c>
      <c r="FT184">
        <v>-9.251336572089423</v>
      </c>
      <c r="FU184">
        <v>7.157821114989314</v>
      </c>
      <c r="FV184">
        <v>0</v>
      </c>
      <c r="FW184">
        <v>0.0666760695</v>
      </c>
      <c r="FX184">
        <v>-0.5490012481801124</v>
      </c>
      <c r="FY184">
        <v>0.05368288449783799</v>
      </c>
      <c r="FZ184">
        <v>0</v>
      </c>
      <c r="GA184">
        <v>1</v>
      </c>
      <c r="GB184">
        <v>3</v>
      </c>
      <c r="GC184" t="s">
        <v>459</v>
      </c>
      <c r="GD184">
        <v>3.10959</v>
      </c>
      <c r="GE184">
        <v>2.72635</v>
      </c>
      <c r="GF184">
        <v>0.0883564</v>
      </c>
      <c r="GG184">
        <v>0.0882624</v>
      </c>
      <c r="GH184">
        <v>0.106301</v>
      </c>
      <c r="GI184">
        <v>0.107423</v>
      </c>
      <c r="GJ184">
        <v>23924.8</v>
      </c>
      <c r="GK184">
        <v>21717.3</v>
      </c>
      <c r="GL184">
        <v>26802.1</v>
      </c>
      <c r="GM184">
        <v>24027.1</v>
      </c>
      <c r="GN184">
        <v>38273.6</v>
      </c>
      <c r="GO184">
        <v>31646.4</v>
      </c>
      <c r="GP184">
        <v>46780.3</v>
      </c>
      <c r="GQ184">
        <v>37995.7</v>
      </c>
      <c r="GR184">
        <v>1.8902</v>
      </c>
      <c r="GS184">
        <v>1.8652</v>
      </c>
      <c r="GT184">
        <v>0.110339</v>
      </c>
      <c r="GU184">
        <v>0</v>
      </c>
      <c r="GV184">
        <v>28.284</v>
      </c>
      <c r="GW184">
        <v>999.9</v>
      </c>
      <c r="GX184">
        <v>59.6</v>
      </c>
      <c r="GY184">
        <v>30.2</v>
      </c>
      <c r="GZ184">
        <v>28.3784</v>
      </c>
      <c r="HA184">
        <v>61.4809</v>
      </c>
      <c r="HB184">
        <v>21.3261</v>
      </c>
      <c r="HC184">
        <v>1</v>
      </c>
      <c r="HD184">
        <v>0.0435137</v>
      </c>
      <c r="HE184">
        <v>-1.3345</v>
      </c>
      <c r="HF184">
        <v>20.3325</v>
      </c>
      <c r="HG184">
        <v>5.21759</v>
      </c>
      <c r="HH184">
        <v>11.9798</v>
      </c>
      <c r="HI184">
        <v>4.9654</v>
      </c>
      <c r="HJ184">
        <v>3.276</v>
      </c>
      <c r="HK184">
        <v>9999</v>
      </c>
      <c r="HL184">
        <v>9999</v>
      </c>
      <c r="HM184">
        <v>9999</v>
      </c>
      <c r="HN184">
        <v>999.9</v>
      </c>
      <c r="HO184">
        <v>1.86369</v>
      </c>
      <c r="HP184">
        <v>1.85974</v>
      </c>
      <c r="HQ184">
        <v>1.85806</v>
      </c>
      <c r="HR184">
        <v>1.85944</v>
      </c>
      <c r="HS184">
        <v>1.85959</v>
      </c>
      <c r="HT184">
        <v>1.85806</v>
      </c>
      <c r="HU184">
        <v>1.85715</v>
      </c>
      <c r="HV184">
        <v>1.85211</v>
      </c>
      <c r="HW184">
        <v>0</v>
      </c>
      <c r="HX184">
        <v>0</v>
      </c>
      <c r="HY184">
        <v>0</v>
      </c>
      <c r="HZ184">
        <v>0</v>
      </c>
      <c r="IA184" t="s">
        <v>424</v>
      </c>
      <c r="IB184" t="s">
        <v>425</v>
      </c>
      <c r="IC184" t="s">
        <v>426</v>
      </c>
      <c r="ID184" t="s">
        <v>426</v>
      </c>
      <c r="IE184" t="s">
        <v>426</v>
      </c>
      <c r="IF184" t="s">
        <v>426</v>
      </c>
      <c r="IG184">
        <v>0</v>
      </c>
      <c r="IH184">
        <v>100</v>
      </c>
      <c r="II184">
        <v>100</v>
      </c>
      <c r="IJ184">
        <v>-0.533</v>
      </c>
      <c r="IK184">
        <v>0.1829</v>
      </c>
      <c r="IL184">
        <v>-1.320610113774061</v>
      </c>
      <c r="IM184">
        <v>0.001328113201692861</v>
      </c>
      <c r="IN184">
        <v>1.538283238170363E-06</v>
      </c>
      <c r="IO184">
        <v>-5.795655626708063E-10</v>
      </c>
      <c r="IP184">
        <v>-0.06081477710733629</v>
      </c>
      <c r="IQ184">
        <v>-0.004593102289677449</v>
      </c>
      <c r="IR184">
        <v>0.0008253994458280543</v>
      </c>
      <c r="IS184">
        <v>-7.403632370499484E-06</v>
      </c>
      <c r="IT184">
        <v>2</v>
      </c>
      <c r="IU184">
        <v>1985</v>
      </c>
      <c r="IV184">
        <v>1</v>
      </c>
      <c r="IW184">
        <v>27</v>
      </c>
      <c r="IX184">
        <v>2.2</v>
      </c>
      <c r="IY184">
        <v>2.1</v>
      </c>
      <c r="IZ184">
        <v>1.13281</v>
      </c>
      <c r="JA184">
        <v>2.60498</v>
      </c>
      <c r="JB184">
        <v>1.49658</v>
      </c>
      <c r="JC184">
        <v>2.34619</v>
      </c>
      <c r="JD184">
        <v>1.54907</v>
      </c>
      <c r="JE184">
        <v>2.34619</v>
      </c>
      <c r="JF184">
        <v>32.9537</v>
      </c>
      <c r="JG184">
        <v>15.7169</v>
      </c>
      <c r="JH184">
        <v>18</v>
      </c>
      <c r="JI184">
        <v>482.624</v>
      </c>
      <c r="JJ184">
        <v>495.762</v>
      </c>
      <c r="JK184">
        <v>30.7576</v>
      </c>
      <c r="JL184">
        <v>27.8444</v>
      </c>
      <c r="JM184">
        <v>30.0001</v>
      </c>
      <c r="JN184">
        <v>28.0786</v>
      </c>
      <c r="JO184">
        <v>28.0713</v>
      </c>
      <c r="JP184">
        <v>22.7799</v>
      </c>
      <c r="JQ184">
        <v>22.0042</v>
      </c>
      <c r="JR184">
        <v>66.048</v>
      </c>
      <c r="JS184">
        <v>30.7473</v>
      </c>
      <c r="JT184">
        <v>420</v>
      </c>
      <c r="JU184">
        <v>23.4383</v>
      </c>
      <c r="JV184">
        <v>102.299</v>
      </c>
      <c r="JW184">
        <v>91.6481</v>
      </c>
    </row>
    <row r="185" spans="1:283">
      <c r="A185">
        <v>167</v>
      </c>
      <c r="B185">
        <v>1761010612.6</v>
      </c>
      <c r="C185">
        <v>946.5999999046326</v>
      </c>
      <c r="D185" t="s">
        <v>770</v>
      </c>
      <c r="E185" t="s">
        <v>771</v>
      </c>
      <c r="F185">
        <v>5</v>
      </c>
      <c r="G185" t="s">
        <v>738</v>
      </c>
      <c r="H185">
        <v>1761010604.6</v>
      </c>
      <c r="I185">
        <f>(J185)/1000</f>
        <v>0</v>
      </c>
      <c r="J185">
        <f>1000*DJ185*AH185*(DF185-DG185)/(100*CY185*(1000-AH185*DF185))</f>
        <v>0</v>
      </c>
      <c r="K185">
        <f>DJ185*AH185*(DE185-DD185*(1000-AH185*DG185)/(1000-AH185*DF185))/(100*CY185)</f>
        <v>0</v>
      </c>
      <c r="L185">
        <f>DD185 - IF(AH185&gt;1, K185*CY185*100.0/(AJ185), 0)</f>
        <v>0</v>
      </c>
      <c r="M185">
        <f>((S185-I185/2)*L185-K185)/(S185+I185/2)</f>
        <v>0</v>
      </c>
      <c r="N185">
        <f>M185*(DK185+DL185)/1000.0</f>
        <v>0</v>
      </c>
      <c r="O185">
        <f>(DD185 - IF(AH185&gt;1, K185*CY185*100.0/(AJ185), 0))*(DK185+DL185)/1000.0</f>
        <v>0</v>
      </c>
      <c r="P185">
        <f>2.0/((1/R185-1/Q185)+SIGN(R185)*SQRT((1/R185-1/Q185)*(1/R185-1/Q185) + 4*CZ185/((CZ185+1)*(CZ185+1))*(2*1/R185*1/Q185-1/Q185*1/Q185)))</f>
        <v>0</v>
      </c>
      <c r="Q185">
        <f>IF(LEFT(DA185,1)&lt;&gt;"0",IF(LEFT(DA185,1)="1",3.0,DB185),$D$5+$E$5*(DR185*DK185/($K$5*1000))+$F$5*(DR185*DK185/($K$5*1000))*MAX(MIN(CY185,$J$5),$I$5)*MAX(MIN(CY185,$J$5),$I$5)+$G$5*MAX(MIN(CY185,$J$5),$I$5)*(DR185*DK185/($K$5*1000))+$H$5*(DR185*DK185/($K$5*1000))*(DR185*DK185/($K$5*1000)))</f>
        <v>0</v>
      </c>
      <c r="R185">
        <f>I185*(1000-(1000*0.61365*exp(17.502*V185/(240.97+V185))/(DK185+DL185)+DF185)/2)/(1000*0.61365*exp(17.502*V185/(240.97+V185))/(DK185+DL185)-DF185)</f>
        <v>0</v>
      </c>
      <c r="S185">
        <f>1/((CZ185+1)/(P185/1.6)+1/(Q185/1.37)) + CZ185/((CZ185+1)/(P185/1.6) + CZ185/(Q185/1.37))</f>
        <v>0</v>
      </c>
      <c r="T185">
        <f>(CU185*CX185)</f>
        <v>0</v>
      </c>
      <c r="U185">
        <f>(DM185+(T185+2*0.95*5.67E-8*(((DM185+$B$9)+273)^4-(DM185+273)^4)-44100*I185)/(1.84*29.3*Q185+8*0.95*5.67E-8*(DM185+273)^3))</f>
        <v>0</v>
      </c>
      <c r="V185">
        <f>($C$9*DN185+$D$9*DO185+$E$9*U185)</f>
        <v>0</v>
      </c>
      <c r="W185">
        <f>0.61365*exp(17.502*V185/(240.97+V185))</f>
        <v>0</v>
      </c>
      <c r="X185">
        <f>(Y185/Z185*100)</f>
        <v>0</v>
      </c>
      <c r="Y185">
        <f>DF185*(DK185+DL185)/1000</f>
        <v>0</v>
      </c>
      <c r="Z185">
        <f>0.61365*exp(17.502*DM185/(240.97+DM185))</f>
        <v>0</v>
      </c>
      <c r="AA185">
        <f>(W185-DF185*(DK185+DL185)/1000)</f>
        <v>0</v>
      </c>
      <c r="AB185">
        <f>(-I185*44100)</f>
        <v>0</v>
      </c>
      <c r="AC185">
        <f>2*29.3*Q185*0.92*(DM185-V185)</f>
        <v>0</v>
      </c>
      <c r="AD185">
        <f>2*0.95*5.67E-8*(((DM185+$B$9)+273)^4-(V185+273)^4)</f>
        <v>0</v>
      </c>
      <c r="AE185">
        <f>T185+AD185+AB185+AC185</f>
        <v>0</v>
      </c>
      <c r="AF185">
        <v>0</v>
      </c>
      <c r="AG185">
        <v>0</v>
      </c>
      <c r="AH185">
        <f>IF(AF185*$H$15&gt;=AJ185,1.0,(AJ185/(AJ185-AF185*$H$15)))</f>
        <v>0</v>
      </c>
      <c r="AI185">
        <f>(AH185-1)*100</f>
        <v>0</v>
      </c>
      <c r="AJ185">
        <f>MAX(0,($B$15+$C$15*DR185)/(1+$D$15*DR185)*DK185/(DM185+273)*$E$15)</f>
        <v>0</v>
      </c>
      <c r="AK185" t="s">
        <v>420</v>
      </c>
      <c r="AL185" t="s">
        <v>420</v>
      </c>
      <c r="AM185">
        <v>0</v>
      </c>
      <c r="AN185">
        <v>0</v>
      </c>
      <c r="AO185">
        <f>1-AM185/AN185</f>
        <v>0</v>
      </c>
      <c r="AP185">
        <v>0</v>
      </c>
      <c r="AQ185" t="s">
        <v>420</v>
      </c>
      <c r="AR185" t="s">
        <v>420</v>
      </c>
      <c r="AS185">
        <v>0</v>
      </c>
      <c r="AT185">
        <v>0</v>
      </c>
      <c r="AU185">
        <f>1-AS185/AT185</f>
        <v>0</v>
      </c>
      <c r="AV185">
        <v>0.5</v>
      </c>
      <c r="AW185">
        <f>CV185</f>
        <v>0</v>
      </c>
      <c r="AX185">
        <f>K185</f>
        <v>0</v>
      </c>
      <c r="AY185">
        <f>AU185*AV185*AW185</f>
        <v>0</v>
      </c>
      <c r="AZ185">
        <f>(AX185-AP185)/AW185</f>
        <v>0</v>
      </c>
      <c r="BA185">
        <f>(AN185-AT185)/AT185</f>
        <v>0</v>
      </c>
      <c r="BB185">
        <f>AM185/(AO185+AM185/AT185)</f>
        <v>0</v>
      </c>
      <c r="BC185" t="s">
        <v>420</v>
      </c>
      <c r="BD185">
        <v>0</v>
      </c>
      <c r="BE185">
        <f>IF(BD185&lt;&gt;0, BD185, BB185)</f>
        <v>0</v>
      </c>
      <c r="BF185">
        <f>1-BE185/AT185</f>
        <v>0</v>
      </c>
      <c r="BG185">
        <f>(AT185-AS185)/(AT185-BE185)</f>
        <v>0</v>
      </c>
      <c r="BH185">
        <f>(AN185-AT185)/(AN185-BE185)</f>
        <v>0</v>
      </c>
      <c r="BI185">
        <f>(AT185-AS185)/(AT185-AM185)</f>
        <v>0</v>
      </c>
      <c r="BJ185">
        <f>(AN185-AT185)/(AN185-AM185)</f>
        <v>0</v>
      </c>
      <c r="BK185">
        <f>(BG185*BE185/AS185)</f>
        <v>0</v>
      </c>
      <c r="BL185">
        <f>(1-BK185)</f>
        <v>0</v>
      </c>
      <c r="CU185">
        <f>$B$13*DS185+$C$13*DT185+$F$13*EE185*(1-EH185)</f>
        <v>0</v>
      </c>
      <c r="CV185">
        <f>CU185*CW185</f>
        <v>0</v>
      </c>
      <c r="CW185">
        <f>($B$13*$D$11+$C$13*$D$11+$F$13*((ER185+EJ185)/MAX(ER185+EJ185+ES185, 0.1)*$I$11+ES185/MAX(ER185+EJ185+ES185, 0.1)*$J$11))/($B$13+$C$13+$F$13)</f>
        <v>0</v>
      </c>
      <c r="CX185">
        <f>($B$13*$K$11+$C$13*$K$11+$F$13*((ER185+EJ185)/MAX(ER185+EJ185+ES185, 0.1)*$P$11+ES185/MAX(ER185+EJ185+ES185, 0.1)*$Q$11))/($B$13+$C$13+$F$13)</f>
        <v>0</v>
      </c>
      <c r="CY185">
        <v>2.7</v>
      </c>
      <c r="CZ185">
        <v>0.5</v>
      </c>
      <c r="DA185" t="s">
        <v>421</v>
      </c>
      <c r="DB185">
        <v>2</v>
      </c>
      <c r="DC185">
        <v>1761010604.6</v>
      </c>
      <c r="DD185">
        <v>420.2865416666667</v>
      </c>
      <c r="DE185">
        <v>419.9936250000001</v>
      </c>
      <c r="DF185">
        <v>23.34613333333333</v>
      </c>
      <c r="DG185">
        <v>23.31984583333333</v>
      </c>
      <c r="DH185">
        <v>420.8190416666666</v>
      </c>
      <c r="DI185">
        <v>23.16251666666667</v>
      </c>
      <c r="DJ185">
        <v>500.0060416666667</v>
      </c>
      <c r="DK185">
        <v>90.50885416666667</v>
      </c>
      <c r="DL185">
        <v>0.03464182499999999</v>
      </c>
      <c r="DM185">
        <v>29.93165</v>
      </c>
      <c r="DN185">
        <v>30.08833750000001</v>
      </c>
      <c r="DO185">
        <v>999.9</v>
      </c>
      <c r="DP185">
        <v>0</v>
      </c>
      <c r="DQ185">
        <v>0</v>
      </c>
      <c r="DR185">
        <v>10000.77458333333</v>
      </c>
      <c r="DS185">
        <v>0</v>
      </c>
      <c r="DT185">
        <v>0.242856</v>
      </c>
      <c r="DU185">
        <v>0.29289</v>
      </c>
      <c r="DV185">
        <v>430.3331666666666</v>
      </c>
      <c r="DW185">
        <v>430.021625</v>
      </c>
      <c r="DX185">
        <v>0.02628628666666667</v>
      </c>
      <c r="DY185">
        <v>419.9936250000001</v>
      </c>
      <c r="DZ185">
        <v>23.31984583333333</v>
      </c>
      <c r="EA185">
        <v>2.113032083333333</v>
      </c>
      <c r="EB185">
        <v>2.110651666666667</v>
      </c>
      <c r="EC185">
        <v>18.31775</v>
      </c>
      <c r="ED185">
        <v>18.2998</v>
      </c>
      <c r="EE185">
        <v>0.00500078</v>
      </c>
      <c r="EF185">
        <v>0</v>
      </c>
      <c r="EG185">
        <v>0</v>
      </c>
      <c r="EH185">
        <v>0</v>
      </c>
      <c r="EI185">
        <v>323.8916666666667</v>
      </c>
      <c r="EJ185">
        <v>0.00500078</v>
      </c>
      <c r="EK185">
        <v>-16.55416666666666</v>
      </c>
      <c r="EL185">
        <v>-0.2</v>
      </c>
      <c r="EM185">
        <v>35.55445833333334</v>
      </c>
      <c r="EN185">
        <v>39.67683333333333</v>
      </c>
      <c r="EO185">
        <v>38.679375</v>
      </c>
      <c r="EP185">
        <v>40.090875</v>
      </c>
      <c r="EQ185">
        <v>38.71079166666667</v>
      </c>
      <c r="ER185">
        <v>0</v>
      </c>
      <c r="ES185">
        <v>0</v>
      </c>
      <c r="ET185">
        <v>0</v>
      </c>
      <c r="EU185">
        <v>1761010611.7</v>
      </c>
      <c r="EV185">
        <v>0</v>
      </c>
      <c r="EW185">
        <v>322.5615384615385</v>
      </c>
      <c r="EX185">
        <v>-28.98461491950328</v>
      </c>
      <c r="EY185">
        <v>7.377777590962849</v>
      </c>
      <c r="EZ185">
        <v>-16.37692307692308</v>
      </c>
      <c r="FA185">
        <v>15</v>
      </c>
      <c r="FB185">
        <v>1761010483</v>
      </c>
      <c r="FC185" t="s">
        <v>739</v>
      </c>
      <c r="FD185">
        <v>1761010479</v>
      </c>
      <c r="FE185">
        <v>1761010483</v>
      </c>
      <c r="FF185">
        <v>6</v>
      </c>
      <c r="FG185">
        <v>-0.212</v>
      </c>
      <c r="FH185">
        <v>0</v>
      </c>
      <c r="FI185">
        <v>-0.533</v>
      </c>
      <c r="FJ185">
        <v>0.204</v>
      </c>
      <c r="FK185">
        <v>420</v>
      </c>
      <c r="FL185">
        <v>24</v>
      </c>
      <c r="FM185">
        <v>0.6</v>
      </c>
      <c r="FN185">
        <v>0.03</v>
      </c>
      <c r="FO185">
        <v>0.2905393170731708</v>
      </c>
      <c r="FP185">
        <v>0.1618808989547048</v>
      </c>
      <c r="FQ185">
        <v>0.03100207858998272</v>
      </c>
      <c r="FR185">
        <v>1</v>
      </c>
      <c r="FS185">
        <v>323.1529411764706</v>
      </c>
      <c r="FT185">
        <v>-22.42322346246965</v>
      </c>
      <c r="FU185">
        <v>7.784571290251662</v>
      </c>
      <c r="FV185">
        <v>0</v>
      </c>
      <c r="FW185">
        <v>0.05653001414634146</v>
      </c>
      <c r="FX185">
        <v>-0.578903025574913</v>
      </c>
      <c r="FY185">
        <v>0.05736484803674519</v>
      </c>
      <c r="FZ185">
        <v>0</v>
      </c>
      <c r="GA185">
        <v>1</v>
      </c>
      <c r="GB185">
        <v>3</v>
      </c>
      <c r="GC185" t="s">
        <v>459</v>
      </c>
      <c r="GD185">
        <v>3.10971</v>
      </c>
      <c r="GE185">
        <v>2.7262</v>
      </c>
      <c r="GF185">
        <v>0.0883583</v>
      </c>
      <c r="GG185">
        <v>0.08827160000000001</v>
      </c>
      <c r="GH185">
        <v>0.106301</v>
      </c>
      <c r="GI185">
        <v>0.107487</v>
      </c>
      <c r="GJ185">
        <v>23924.8</v>
      </c>
      <c r="GK185">
        <v>21717.2</v>
      </c>
      <c r="GL185">
        <v>26802.1</v>
      </c>
      <c r="GM185">
        <v>24027.3</v>
      </c>
      <c r="GN185">
        <v>38273.5</v>
      </c>
      <c r="GO185">
        <v>31644</v>
      </c>
      <c r="GP185">
        <v>46780.2</v>
      </c>
      <c r="GQ185">
        <v>37995.5</v>
      </c>
      <c r="GR185">
        <v>1.8905</v>
      </c>
      <c r="GS185">
        <v>1.86495</v>
      </c>
      <c r="GT185">
        <v>0.110302</v>
      </c>
      <c r="GU185">
        <v>0</v>
      </c>
      <c r="GV185">
        <v>28.2864</v>
      </c>
      <c r="GW185">
        <v>999.9</v>
      </c>
      <c r="GX185">
        <v>59.6</v>
      </c>
      <c r="GY185">
        <v>30.2</v>
      </c>
      <c r="GZ185">
        <v>28.3779</v>
      </c>
      <c r="HA185">
        <v>61.0409</v>
      </c>
      <c r="HB185">
        <v>21.3381</v>
      </c>
      <c r="HC185">
        <v>1</v>
      </c>
      <c r="HD185">
        <v>0.0435213</v>
      </c>
      <c r="HE185">
        <v>-1.33002</v>
      </c>
      <c r="HF185">
        <v>20.3325</v>
      </c>
      <c r="HG185">
        <v>5.21774</v>
      </c>
      <c r="HH185">
        <v>11.98</v>
      </c>
      <c r="HI185">
        <v>4.96545</v>
      </c>
      <c r="HJ185">
        <v>3.276</v>
      </c>
      <c r="HK185">
        <v>9999</v>
      </c>
      <c r="HL185">
        <v>9999</v>
      </c>
      <c r="HM185">
        <v>9999</v>
      </c>
      <c r="HN185">
        <v>999.9</v>
      </c>
      <c r="HO185">
        <v>1.86368</v>
      </c>
      <c r="HP185">
        <v>1.85974</v>
      </c>
      <c r="HQ185">
        <v>1.85806</v>
      </c>
      <c r="HR185">
        <v>1.85944</v>
      </c>
      <c r="HS185">
        <v>1.85959</v>
      </c>
      <c r="HT185">
        <v>1.85806</v>
      </c>
      <c r="HU185">
        <v>1.85715</v>
      </c>
      <c r="HV185">
        <v>1.85211</v>
      </c>
      <c r="HW185">
        <v>0</v>
      </c>
      <c r="HX185">
        <v>0</v>
      </c>
      <c r="HY185">
        <v>0</v>
      </c>
      <c r="HZ185">
        <v>0</v>
      </c>
      <c r="IA185" t="s">
        <v>424</v>
      </c>
      <c r="IB185" t="s">
        <v>425</v>
      </c>
      <c r="IC185" t="s">
        <v>426</v>
      </c>
      <c r="ID185" t="s">
        <v>426</v>
      </c>
      <c r="IE185" t="s">
        <v>426</v>
      </c>
      <c r="IF185" t="s">
        <v>426</v>
      </c>
      <c r="IG185">
        <v>0</v>
      </c>
      <c r="IH185">
        <v>100</v>
      </c>
      <c r="II185">
        <v>100</v>
      </c>
      <c r="IJ185">
        <v>-0.532</v>
      </c>
      <c r="IK185">
        <v>0.1829</v>
      </c>
      <c r="IL185">
        <v>-1.320610113774061</v>
      </c>
      <c r="IM185">
        <v>0.001328113201692861</v>
      </c>
      <c r="IN185">
        <v>1.538283238170363E-06</v>
      </c>
      <c r="IO185">
        <v>-5.795655626708063E-10</v>
      </c>
      <c r="IP185">
        <v>-0.06081477710733629</v>
      </c>
      <c r="IQ185">
        <v>-0.004593102289677449</v>
      </c>
      <c r="IR185">
        <v>0.0008253994458280543</v>
      </c>
      <c r="IS185">
        <v>-7.403632370499484E-06</v>
      </c>
      <c r="IT185">
        <v>2</v>
      </c>
      <c r="IU185">
        <v>1985</v>
      </c>
      <c r="IV185">
        <v>1</v>
      </c>
      <c r="IW185">
        <v>27</v>
      </c>
      <c r="IX185">
        <v>2.2</v>
      </c>
      <c r="IY185">
        <v>2.2</v>
      </c>
      <c r="IZ185">
        <v>1.13281</v>
      </c>
      <c r="JA185">
        <v>2.59888</v>
      </c>
      <c r="JB185">
        <v>1.49658</v>
      </c>
      <c r="JC185">
        <v>2.34619</v>
      </c>
      <c r="JD185">
        <v>1.54907</v>
      </c>
      <c r="JE185">
        <v>2.46216</v>
      </c>
      <c r="JF185">
        <v>32.9537</v>
      </c>
      <c r="JG185">
        <v>15.7344</v>
      </c>
      <c r="JH185">
        <v>18</v>
      </c>
      <c r="JI185">
        <v>482.791</v>
      </c>
      <c r="JJ185">
        <v>495.597</v>
      </c>
      <c r="JK185">
        <v>30.7256</v>
      </c>
      <c r="JL185">
        <v>27.8444</v>
      </c>
      <c r="JM185">
        <v>30.0001</v>
      </c>
      <c r="JN185">
        <v>28.0776</v>
      </c>
      <c r="JO185">
        <v>28.0713</v>
      </c>
      <c r="JP185">
        <v>22.7756</v>
      </c>
      <c r="JQ185">
        <v>22.0042</v>
      </c>
      <c r="JR185">
        <v>66.048</v>
      </c>
      <c r="JS185">
        <v>30.6633</v>
      </c>
      <c r="JT185">
        <v>420</v>
      </c>
      <c r="JU185">
        <v>23.4383</v>
      </c>
      <c r="JV185">
        <v>102.299</v>
      </c>
      <c r="JW185">
        <v>91.6481</v>
      </c>
    </row>
    <row r="186" spans="1:283">
      <c r="A186">
        <v>168</v>
      </c>
      <c r="B186">
        <v>1761010614.6</v>
      </c>
      <c r="C186">
        <v>948.5999999046326</v>
      </c>
      <c r="D186" t="s">
        <v>772</v>
      </c>
      <c r="E186" t="s">
        <v>773</v>
      </c>
      <c r="F186">
        <v>5</v>
      </c>
      <c r="G186" t="s">
        <v>738</v>
      </c>
      <c r="H186">
        <v>1761010606.6</v>
      </c>
      <c r="I186">
        <f>(J186)/1000</f>
        <v>0</v>
      </c>
      <c r="J186">
        <f>1000*DJ186*AH186*(DF186-DG186)/(100*CY186*(1000-AH186*DF186))</f>
        <v>0</v>
      </c>
      <c r="K186">
        <f>DJ186*AH186*(DE186-DD186*(1000-AH186*DG186)/(1000-AH186*DF186))/(100*CY186)</f>
        <v>0</v>
      </c>
      <c r="L186">
        <f>DD186 - IF(AH186&gt;1, K186*CY186*100.0/(AJ186), 0)</f>
        <v>0</v>
      </c>
      <c r="M186">
        <f>((S186-I186/2)*L186-K186)/(S186+I186/2)</f>
        <v>0</v>
      </c>
      <c r="N186">
        <f>M186*(DK186+DL186)/1000.0</f>
        <v>0</v>
      </c>
      <c r="O186">
        <f>(DD186 - IF(AH186&gt;1, K186*CY186*100.0/(AJ186), 0))*(DK186+DL186)/1000.0</f>
        <v>0</v>
      </c>
      <c r="P186">
        <f>2.0/((1/R186-1/Q186)+SIGN(R186)*SQRT((1/R186-1/Q186)*(1/R186-1/Q186) + 4*CZ186/((CZ186+1)*(CZ186+1))*(2*1/R186*1/Q186-1/Q186*1/Q186)))</f>
        <v>0</v>
      </c>
      <c r="Q186">
        <f>IF(LEFT(DA186,1)&lt;&gt;"0",IF(LEFT(DA186,1)="1",3.0,DB186),$D$5+$E$5*(DR186*DK186/($K$5*1000))+$F$5*(DR186*DK186/($K$5*1000))*MAX(MIN(CY186,$J$5),$I$5)*MAX(MIN(CY186,$J$5),$I$5)+$G$5*MAX(MIN(CY186,$J$5),$I$5)*(DR186*DK186/($K$5*1000))+$H$5*(DR186*DK186/($K$5*1000))*(DR186*DK186/($K$5*1000)))</f>
        <v>0</v>
      </c>
      <c r="R186">
        <f>I186*(1000-(1000*0.61365*exp(17.502*V186/(240.97+V186))/(DK186+DL186)+DF186)/2)/(1000*0.61365*exp(17.502*V186/(240.97+V186))/(DK186+DL186)-DF186)</f>
        <v>0</v>
      </c>
      <c r="S186">
        <f>1/((CZ186+1)/(P186/1.6)+1/(Q186/1.37)) + CZ186/((CZ186+1)/(P186/1.6) + CZ186/(Q186/1.37))</f>
        <v>0</v>
      </c>
      <c r="T186">
        <f>(CU186*CX186)</f>
        <v>0</v>
      </c>
      <c r="U186">
        <f>(DM186+(T186+2*0.95*5.67E-8*(((DM186+$B$9)+273)^4-(DM186+273)^4)-44100*I186)/(1.84*29.3*Q186+8*0.95*5.67E-8*(DM186+273)^3))</f>
        <v>0</v>
      </c>
      <c r="V186">
        <f>($C$9*DN186+$D$9*DO186+$E$9*U186)</f>
        <v>0</v>
      </c>
      <c r="W186">
        <f>0.61365*exp(17.502*V186/(240.97+V186))</f>
        <v>0</v>
      </c>
      <c r="X186">
        <f>(Y186/Z186*100)</f>
        <v>0</v>
      </c>
      <c r="Y186">
        <f>DF186*(DK186+DL186)/1000</f>
        <v>0</v>
      </c>
      <c r="Z186">
        <f>0.61365*exp(17.502*DM186/(240.97+DM186))</f>
        <v>0</v>
      </c>
      <c r="AA186">
        <f>(W186-DF186*(DK186+DL186)/1000)</f>
        <v>0</v>
      </c>
      <c r="AB186">
        <f>(-I186*44100)</f>
        <v>0</v>
      </c>
      <c r="AC186">
        <f>2*29.3*Q186*0.92*(DM186-V186)</f>
        <v>0</v>
      </c>
      <c r="AD186">
        <f>2*0.95*5.67E-8*(((DM186+$B$9)+273)^4-(V186+273)^4)</f>
        <v>0</v>
      </c>
      <c r="AE186">
        <f>T186+AD186+AB186+AC186</f>
        <v>0</v>
      </c>
      <c r="AF186">
        <v>0</v>
      </c>
      <c r="AG186">
        <v>0</v>
      </c>
      <c r="AH186">
        <f>IF(AF186*$H$15&gt;=AJ186,1.0,(AJ186/(AJ186-AF186*$H$15)))</f>
        <v>0</v>
      </c>
      <c r="AI186">
        <f>(AH186-1)*100</f>
        <v>0</v>
      </c>
      <c r="AJ186">
        <f>MAX(0,($B$15+$C$15*DR186)/(1+$D$15*DR186)*DK186/(DM186+273)*$E$15)</f>
        <v>0</v>
      </c>
      <c r="AK186" t="s">
        <v>420</v>
      </c>
      <c r="AL186" t="s">
        <v>420</v>
      </c>
      <c r="AM186">
        <v>0</v>
      </c>
      <c r="AN186">
        <v>0</v>
      </c>
      <c r="AO186">
        <f>1-AM186/AN186</f>
        <v>0</v>
      </c>
      <c r="AP186">
        <v>0</v>
      </c>
      <c r="AQ186" t="s">
        <v>420</v>
      </c>
      <c r="AR186" t="s">
        <v>420</v>
      </c>
      <c r="AS186">
        <v>0</v>
      </c>
      <c r="AT186">
        <v>0</v>
      </c>
      <c r="AU186">
        <f>1-AS186/AT186</f>
        <v>0</v>
      </c>
      <c r="AV186">
        <v>0.5</v>
      </c>
      <c r="AW186">
        <f>CV186</f>
        <v>0</v>
      </c>
      <c r="AX186">
        <f>K186</f>
        <v>0</v>
      </c>
      <c r="AY186">
        <f>AU186*AV186*AW186</f>
        <v>0</v>
      </c>
      <c r="AZ186">
        <f>(AX186-AP186)/AW186</f>
        <v>0</v>
      </c>
      <c r="BA186">
        <f>(AN186-AT186)/AT186</f>
        <v>0</v>
      </c>
      <c r="BB186">
        <f>AM186/(AO186+AM186/AT186)</f>
        <v>0</v>
      </c>
      <c r="BC186" t="s">
        <v>420</v>
      </c>
      <c r="BD186">
        <v>0</v>
      </c>
      <c r="BE186">
        <f>IF(BD186&lt;&gt;0, BD186, BB186)</f>
        <v>0</v>
      </c>
      <c r="BF186">
        <f>1-BE186/AT186</f>
        <v>0</v>
      </c>
      <c r="BG186">
        <f>(AT186-AS186)/(AT186-BE186)</f>
        <v>0</v>
      </c>
      <c r="BH186">
        <f>(AN186-AT186)/(AN186-BE186)</f>
        <v>0</v>
      </c>
      <c r="BI186">
        <f>(AT186-AS186)/(AT186-AM186)</f>
        <v>0</v>
      </c>
      <c r="BJ186">
        <f>(AN186-AT186)/(AN186-AM186)</f>
        <v>0</v>
      </c>
      <c r="BK186">
        <f>(BG186*BE186/AS186)</f>
        <v>0</v>
      </c>
      <c r="BL186">
        <f>(1-BK186)</f>
        <v>0</v>
      </c>
      <c r="CU186">
        <f>$B$13*DS186+$C$13*DT186+$F$13*EE186*(1-EH186)</f>
        <v>0</v>
      </c>
      <c r="CV186">
        <f>CU186*CW186</f>
        <v>0</v>
      </c>
      <c r="CW186">
        <f>($B$13*$D$11+$C$13*$D$11+$F$13*((ER186+EJ186)/MAX(ER186+EJ186+ES186, 0.1)*$I$11+ES186/MAX(ER186+EJ186+ES186, 0.1)*$J$11))/($B$13+$C$13+$F$13)</f>
        <v>0</v>
      </c>
      <c r="CX186">
        <f>($B$13*$K$11+$C$13*$K$11+$F$13*((ER186+EJ186)/MAX(ER186+EJ186+ES186, 0.1)*$P$11+ES186/MAX(ER186+EJ186+ES186, 0.1)*$Q$11))/($B$13+$C$13+$F$13)</f>
        <v>0</v>
      </c>
      <c r="CY186">
        <v>2.7</v>
      </c>
      <c r="CZ186">
        <v>0.5</v>
      </c>
      <c r="DA186" t="s">
        <v>421</v>
      </c>
      <c r="DB186">
        <v>2</v>
      </c>
      <c r="DC186">
        <v>1761010606.6</v>
      </c>
      <c r="DD186">
        <v>420.2842916666667</v>
      </c>
      <c r="DE186">
        <v>419.9894583333333</v>
      </c>
      <c r="DF186">
        <v>23.33409583333333</v>
      </c>
      <c r="DG186">
        <v>23.32709583333333</v>
      </c>
      <c r="DH186">
        <v>420.8167916666666</v>
      </c>
      <c r="DI186">
        <v>23.15073333333333</v>
      </c>
      <c r="DJ186">
        <v>500.0248333333333</v>
      </c>
      <c r="DK186">
        <v>90.5087875</v>
      </c>
      <c r="DL186">
        <v>0.03460398333333333</v>
      </c>
      <c r="DM186">
        <v>29.930975</v>
      </c>
      <c r="DN186">
        <v>30.08695416666667</v>
      </c>
      <c r="DO186">
        <v>999.9</v>
      </c>
      <c r="DP186">
        <v>0</v>
      </c>
      <c r="DQ186">
        <v>0</v>
      </c>
      <c r="DR186">
        <v>10003.84541666667</v>
      </c>
      <c r="DS186">
        <v>0</v>
      </c>
      <c r="DT186">
        <v>0.242856</v>
      </c>
      <c r="DU186">
        <v>0.2948100833333334</v>
      </c>
      <c r="DV186">
        <v>430.3255416666666</v>
      </c>
      <c r="DW186">
        <v>430.0205416666667</v>
      </c>
      <c r="DX186">
        <v>0.007002195000000002</v>
      </c>
      <c r="DY186">
        <v>419.9894583333333</v>
      </c>
      <c r="DZ186">
        <v>23.32709583333333</v>
      </c>
      <c r="EA186">
        <v>2.11194125</v>
      </c>
      <c r="EB186">
        <v>2.111305833333333</v>
      </c>
      <c r="EC186">
        <v>18.309525</v>
      </c>
      <c r="ED186">
        <v>18.30473333333333</v>
      </c>
      <c r="EE186">
        <v>0.00500078</v>
      </c>
      <c r="EF186">
        <v>0</v>
      </c>
      <c r="EG186">
        <v>0</v>
      </c>
      <c r="EH186">
        <v>0</v>
      </c>
      <c r="EI186">
        <v>323.2041666666667</v>
      </c>
      <c r="EJ186">
        <v>0.00500078</v>
      </c>
      <c r="EK186">
        <v>-16.52083333333333</v>
      </c>
      <c r="EL186">
        <v>-0.2833333333333333</v>
      </c>
      <c r="EM186">
        <v>35.56483333333333</v>
      </c>
      <c r="EN186">
        <v>39.70808333333333</v>
      </c>
      <c r="EO186">
        <v>38.72629166666666</v>
      </c>
      <c r="EP186">
        <v>40.13258333333334</v>
      </c>
      <c r="EQ186">
        <v>38.731625</v>
      </c>
      <c r="ER186">
        <v>0</v>
      </c>
      <c r="ES186">
        <v>0</v>
      </c>
      <c r="ET186">
        <v>0</v>
      </c>
      <c r="EU186">
        <v>1761010613.5</v>
      </c>
      <c r="EV186">
        <v>0</v>
      </c>
      <c r="EW186">
        <v>321.528</v>
      </c>
      <c r="EX186">
        <v>-23.58461473787684</v>
      </c>
      <c r="EY186">
        <v>26.60769192375387</v>
      </c>
      <c r="EZ186">
        <v>-15.672</v>
      </c>
      <c r="FA186">
        <v>15</v>
      </c>
      <c r="FB186">
        <v>1761010483</v>
      </c>
      <c r="FC186" t="s">
        <v>739</v>
      </c>
      <c r="FD186">
        <v>1761010479</v>
      </c>
      <c r="FE186">
        <v>1761010483</v>
      </c>
      <c r="FF186">
        <v>6</v>
      </c>
      <c r="FG186">
        <v>-0.212</v>
      </c>
      <c r="FH186">
        <v>0</v>
      </c>
      <c r="FI186">
        <v>-0.533</v>
      </c>
      <c r="FJ186">
        <v>0.204</v>
      </c>
      <c r="FK186">
        <v>420</v>
      </c>
      <c r="FL186">
        <v>24</v>
      </c>
      <c r="FM186">
        <v>0.6</v>
      </c>
      <c r="FN186">
        <v>0.03</v>
      </c>
      <c r="FO186">
        <v>0.288214975</v>
      </c>
      <c r="FP186">
        <v>0.1960857073170729</v>
      </c>
      <c r="FQ186">
        <v>0.03064893351528524</v>
      </c>
      <c r="FR186">
        <v>1</v>
      </c>
      <c r="FS186">
        <v>322.914705882353</v>
      </c>
      <c r="FT186">
        <v>-25.5171882857618</v>
      </c>
      <c r="FU186">
        <v>7.617129780302122</v>
      </c>
      <c r="FV186">
        <v>0</v>
      </c>
      <c r="FW186">
        <v>0.029070862</v>
      </c>
      <c r="FX186">
        <v>-0.5755019488930578</v>
      </c>
      <c r="FY186">
        <v>0.05557108514776143</v>
      </c>
      <c r="FZ186">
        <v>0</v>
      </c>
      <c r="GA186">
        <v>1</v>
      </c>
      <c r="GB186">
        <v>3</v>
      </c>
      <c r="GC186" t="s">
        <v>459</v>
      </c>
      <c r="GD186">
        <v>3.10974</v>
      </c>
      <c r="GE186">
        <v>2.7261</v>
      </c>
      <c r="GF186">
        <v>0.0883646</v>
      </c>
      <c r="GG186">
        <v>0.0882888</v>
      </c>
      <c r="GH186">
        <v>0.106319</v>
      </c>
      <c r="GI186">
        <v>0.107602</v>
      </c>
      <c r="GJ186">
        <v>23924.6</v>
      </c>
      <c r="GK186">
        <v>21716.8</v>
      </c>
      <c r="GL186">
        <v>26802</v>
      </c>
      <c r="GM186">
        <v>24027.3</v>
      </c>
      <c r="GN186">
        <v>38272.7</v>
      </c>
      <c r="GO186">
        <v>31639.6</v>
      </c>
      <c r="GP186">
        <v>46780.1</v>
      </c>
      <c r="GQ186">
        <v>37995.1</v>
      </c>
      <c r="GR186">
        <v>1.8902</v>
      </c>
      <c r="GS186">
        <v>1.86493</v>
      </c>
      <c r="GT186">
        <v>0.109922</v>
      </c>
      <c r="GU186">
        <v>0</v>
      </c>
      <c r="GV186">
        <v>28.2882</v>
      </c>
      <c r="GW186">
        <v>999.9</v>
      </c>
      <c r="GX186">
        <v>59.6</v>
      </c>
      <c r="GY186">
        <v>30.2</v>
      </c>
      <c r="GZ186">
        <v>28.3787</v>
      </c>
      <c r="HA186">
        <v>61.4109</v>
      </c>
      <c r="HB186">
        <v>21.1619</v>
      </c>
      <c r="HC186">
        <v>1</v>
      </c>
      <c r="HD186">
        <v>0.0434909</v>
      </c>
      <c r="HE186">
        <v>-1.26407</v>
      </c>
      <c r="HF186">
        <v>20.333</v>
      </c>
      <c r="HG186">
        <v>5.21819</v>
      </c>
      <c r="HH186">
        <v>11.98</v>
      </c>
      <c r="HI186">
        <v>4.9654</v>
      </c>
      <c r="HJ186">
        <v>3.27598</v>
      </c>
      <c r="HK186">
        <v>9999</v>
      </c>
      <c r="HL186">
        <v>9999</v>
      </c>
      <c r="HM186">
        <v>9999</v>
      </c>
      <c r="HN186">
        <v>999.9</v>
      </c>
      <c r="HO186">
        <v>1.8637</v>
      </c>
      <c r="HP186">
        <v>1.85974</v>
      </c>
      <c r="HQ186">
        <v>1.85806</v>
      </c>
      <c r="HR186">
        <v>1.85944</v>
      </c>
      <c r="HS186">
        <v>1.85959</v>
      </c>
      <c r="HT186">
        <v>1.85806</v>
      </c>
      <c r="HU186">
        <v>1.85715</v>
      </c>
      <c r="HV186">
        <v>1.85211</v>
      </c>
      <c r="HW186">
        <v>0</v>
      </c>
      <c r="HX186">
        <v>0</v>
      </c>
      <c r="HY186">
        <v>0</v>
      </c>
      <c r="HZ186">
        <v>0</v>
      </c>
      <c r="IA186" t="s">
        <v>424</v>
      </c>
      <c r="IB186" t="s">
        <v>425</v>
      </c>
      <c r="IC186" t="s">
        <v>426</v>
      </c>
      <c r="ID186" t="s">
        <v>426</v>
      </c>
      <c r="IE186" t="s">
        <v>426</v>
      </c>
      <c r="IF186" t="s">
        <v>426</v>
      </c>
      <c r="IG186">
        <v>0</v>
      </c>
      <c r="IH186">
        <v>100</v>
      </c>
      <c r="II186">
        <v>100</v>
      </c>
      <c r="IJ186">
        <v>-0.532</v>
      </c>
      <c r="IK186">
        <v>0.183</v>
      </c>
      <c r="IL186">
        <v>-1.320610113774061</v>
      </c>
      <c r="IM186">
        <v>0.001328113201692861</v>
      </c>
      <c r="IN186">
        <v>1.538283238170363E-06</v>
      </c>
      <c r="IO186">
        <v>-5.795655626708063E-10</v>
      </c>
      <c r="IP186">
        <v>-0.06081477710733629</v>
      </c>
      <c r="IQ186">
        <v>-0.004593102289677449</v>
      </c>
      <c r="IR186">
        <v>0.0008253994458280543</v>
      </c>
      <c r="IS186">
        <v>-7.403632370499484E-06</v>
      </c>
      <c r="IT186">
        <v>2</v>
      </c>
      <c r="IU186">
        <v>1985</v>
      </c>
      <c r="IV186">
        <v>1</v>
      </c>
      <c r="IW186">
        <v>27</v>
      </c>
      <c r="IX186">
        <v>2.3</v>
      </c>
      <c r="IY186">
        <v>2.2</v>
      </c>
      <c r="IZ186">
        <v>1.13281</v>
      </c>
      <c r="JA186">
        <v>2.59644</v>
      </c>
      <c r="JB186">
        <v>1.49658</v>
      </c>
      <c r="JC186">
        <v>2.34619</v>
      </c>
      <c r="JD186">
        <v>1.54907</v>
      </c>
      <c r="JE186">
        <v>2.44263</v>
      </c>
      <c r="JF186">
        <v>32.9537</v>
      </c>
      <c r="JG186">
        <v>15.7344</v>
      </c>
      <c r="JH186">
        <v>18</v>
      </c>
      <c r="JI186">
        <v>482.608</v>
      </c>
      <c r="JJ186">
        <v>495.581</v>
      </c>
      <c r="JK186">
        <v>30.6924</v>
      </c>
      <c r="JL186">
        <v>27.8444</v>
      </c>
      <c r="JM186">
        <v>30.0001</v>
      </c>
      <c r="JN186">
        <v>28.0764</v>
      </c>
      <c r="JO186">
        <v>28.0713</v>
      </c>
      <c r="JP186">
        <v>22.7764</v>
      </c>
      <c r="JQ186">
        <v>22.0042</v>
      </c>
      <c r="JR186">
        <v>66.048</v>
      </c>
      <c r="JS186">
        <v>30.6633</v>
      </c>
      <c r="JT186">
        <v>420</v>
      </c>
      <c r="JU186">
        <v>23.4383</v>
      </c>
      <c r="JV186">
        <v>102.299</v>
      </c>
      <c r="JW186">
        <v>91.6474</v>
      </c>
    </row>
    <row r="187" spans="1:283">
      <c r="A187">
        <v>169</v>
      </c>
      <c r="B187">
        <v>1761010616.6</v>
      </c>
      <c r="C187">
        <v>950.5999999046326</v>
      </c>
      <c r="D187" t="s">
        <v>774</v>
      </c>
      <c r="E187" t="s">
        <v>775</v>
      </c>
      <c r="F187">
        <v>5</v>
      </c>
      <c r="G187" t="s">
        <v>738</v>
      </c>
      <c r="H187">
        <v>1761010608.6</v>
      </c>
      <c r="I187">
        <f>(J187)/1000</f>
        <v>0</v>
      </c>
      <c r="J187">
        <f>1000*DJ187*AH187*(DF187-DG187)/(100*CY187*(1000-AH187*DF187))</f>
        <v>0</v>
      </c>
      <c r="K187">
        <f>DJ187*AH187*(DE187-DD187*(1000-AH187*DG187)/(1000-AH187*DF187))/(100*CY187)</f>
        <v>0</v>
      </c>
      <c r="L187">
        <f>DD187 - IF(AH187&gt;1, K187*CY187*100.0/(AJ187), 0)</f>
        <v>0</v>
      </c>
      <c r="M187">
        <f>((S187-I187/2)*L187-K187)/(S187+I187/2)</f>
        <v>0</v>
      </c>
      <c r="N187">
        <f>M187*(DK187+DL187)/1000.0</f>
        <v>0</v>
      </c>
      <c r="O187">
        <f>(DD187 - IF(AH187&gt;1, K187*CY187*100.0/(AJ187), 0))*(DK187+DL187)/1000.0</f>
        <v>0</v>
      </c>
      <c r="P187">
        <f>2.0/((1/R187-1/Q187)+SIGN(R187)*SQRT((1/R187-1/Q187)*(1/R187-1/Q187) + 4*CZ187/((CZ187+1)*(CZ187+1))*(2*1/R187*1/Q187-1/Q187*1/Q187)))</f>
        <v>0</v>
      </c>
      <c r="Q187">
        <f>IF(LEFT(DA187,1)&lt;&gt;"0",IF(LEFT(DA187,1)="1",3.0,DB187),$D$5+$E$5*(DR187*DK187/($K$5*1000))+$F$5*(DR187*DK187/($K$5*1000))*MAX(MIN(CY187,$J$5),$I$5)*MAX(MIN(CY187,$J$5),$I$5)+$G$5*MAX(MIN(CY187,$J$5),$I$5)*(DR187*DK187/($K$5*1000))+$H$5*(DR187*DK187/($K$5*1000))*(DR187*DK187/($K$5*1000)))</f>
        <v>0</v>
      </c>
      <c r="R187">
        <f>I187*(1000-(1000*0.61365*exp(17.502*V187/(240.97+V187))/(DK187+DL187)+DF187)/2)/(1000*0.61365*exp(17.502*V187/(240.97+V187))/(DK187+DL187)-DF187)</f>
        <v>0</v>
      </c>
      <c r="S187">
        <f>1/((CZ187+1)/(P187/1.6)+1/(Q187/1.37)) + CZ187/((CZ187+1)/(P187/1.6) + CZ187/(Q187/1.37))</f>
        <v>0</v>
      </c>
      <c r="T187">
        <f>(CU187*CX187)</f>
        <v>0</v>
      </c>
      <c r="U187">
        <f>(DM187+(T187+2*0.95*5.67E-8*(((DM187+$B$9)+273)^4-(DM187+273)^4)-44100*I187)/(1.84*29.3*Q187+8*0.95*5.67E-8*(DM187+273)^3))</f>
        <v>0</v>
      </c>
      <c r="V187">
        <f>($C$9*DN187+$D$9*DO187+$E$9*U187)</f>
        <v>0</v>
      </c>
      <c r="W187">
        <f>0.61365*exp(17.502*V187/(240.97+V187))</f>
        <v>0</v>
      </c>
      <c r="X187">
        <f>(Y187/Z187*100)</f>
        <v>0</v>
      </c>
      <c r="Y187">
        <f>DF187*(DK187+DL187)/1000</f>
        <v>0</v>
      </c>
      <c r="Z187">
        <f>0.61365*exp(17.502*DM187/(240.97+DM187))</f>
        <v>0</v>
      </c>
      <c r="AA187">
        <f>(W187-DF187*(DK187+DL187)/1000)</f>
        <v>0</v>
      </c>
      <c r="AB187">
        <f>(-I187*44100)</f>
        <v>0</v>
      </c>
      <c r="AC187">
        <f>2*29.3*Q187*0.92*(DM187-V187)</f>
        <v>0</v>
      </c>
      <c r="AD187">
        <f>2*0.95*5.67E-8*(((DM187+$B$9)+273)^4-(V187+273)^4)</f>
        <v>0</v>
      </c>
      <c r="AE187">
        <f>T187+AD187+AB187+AC187</f>
        <v>0</v>
      </c>
      <c r="AF187">
        <v>0</v>
      </c>
      <c r="AG187">
        <v>0</v>
      </c>
      <c r="AH187">
        <f>IF(AF187*$H$15&gt;=AJ187,1.0,(AJ187/(AJ187-AF187*$H$15)))</f>
        <v>0</v>
      </c>
      <c r="AI187">
        <f>(AH187-1)*100</f>
        <v>0</v>
      </c>
      <c r="AJ187">
        <f>MAX(0,($B$15+$C$15*DR187)/(1+$D$15*DR187)*DK187/(DM187+273)*$E$15)</f>
        <v>0</v>
      </c>
      <c r="AK187" t="s">
        <v>420</v>
      </c>
      <c r="AL187" t="s">
        <v>420</v>
      </c>
      <c r="AM187">
        <v>0</v>
      </c>
      <c r="AN187">
        <v>0</v>
      </c>
      <c r="AO187">
        <f>1-AM187/AN187</f>
        <v>0</v>
      </c>
      <c r="AP187">
        <v>0</v>
      </c>
      <c r="AQ187" t="s">
        <v>420</v>
      </c>
      <c r="AR187" t="s">
        <v>420</v>
      </c>
      <c r="AS187">
        <v>0</v>
      </c>
      <c r="AT187">
        <v>0</v>
      </c>
      <c r="AU187">
        <f>1-AS187/AT187</f>
        <v>0</v>
      </c>
      <c r="AV187">
        <v>0.5</v>
      </c>
      <c r="AW187">
        <f>CV187</f>
        <v>0</v>
      </c>
      <c r="AX187">
        <f>K187</f>
        <v>0</v>
      </c>
      <c r="AY187">
        <f>AU187*AV187*AW187</f>
        <v>0</v>
      </c>
      <c r="AZ187">
        <f>(AX187-AP187)/AW187</f>
        <v>0</v>
      </c>
      <c r="BA187">
        <f>(AN187-AT187)/AT187</f>
        <v>0</v>
      </c>
      <c r="BB187">
        <f>AM187/(AO187+AM187/AT187)</f>
        <v>0</v>
      </c>
      <c r="BC187" t="s">
        <v>420</v>
      </c>
      <c r="BD187">
        <v>0</v>
      </c>
      <c r="BE187">
        <f>IF(BD187&lt;&gt;0, BD187, BB187)</f>
        <v>0</v>
      </c>
      <c r="BF187">
        <f>1-BE187/AT187</f>
        <v>0</v>
      </c>
      <c r="BG187">
        <f>(AT187-AS187)/(AT187-BE187)</f>
        <v>0</v>
      </c>
      <c r="BH187">
        <f>(AN187-AT187)/(AN187-BE187)</f>
        <v>0</v>
      </c>
      <c r="BI187">
        <f>(AT187-AS187)/(AT187-AM187)</f>
        <v>0</v>
      </c>
      <c r="BJ187">
        <f>(AN187-AT187)/(AN187-AM187)</f>
        <v>0</v>
      </c>
      <c r="BK187">
        <f>(BG187*BE187/AS187)</f>
        <v>0</v>
      </c>
      <c r="BL187">
        <f>(1-BK187)</f>
        <v>0</v>
      </c>
      <c r="CU187">
        <f>$B$13*DS187+$C$13*DT187+$F$13*EE187*(1-EH187)</f>
        <v>0</v>
      </c>
      <c r="CV187">
        <f>CU187*CW187</f>
        <v>0</v>
      </c>
      <c r="CW187">
        <f>($B$13*$D$11+$C$13*$D$11+$F$13*((ER187+EJ187)/MAX(ER187+EJ187+ES187, 0.1)*$I$11+ES187/MAX(ER187+EJ187+ES187, 0.1)*$J$11))/($B$13+$C$13+$F$13)</f>
        <v>0</v>
      </c>
      <c r="CX187">
        <f>($B$13*$K$11+$C$13*$K$11+$F$13*((ER187+EJ187)/MAX(ER187+EJ187+ES187, 0.1)*$P$11+ES187/MAX(ER187+EJ187+ES187, 0.1)*$Q$11))/($B$13+$C$13+$F$13)</f>
        <v>0</v>
      </c>
      <c r="CY187">
        <v>2.7</v>
      </c>
      <c r="CZ187">
        <v>0.5</v>
      </c>
      <c r="DA187" t="s">
        <v>421</v>
      </c>
      <c r="DB187">
        <v>2</v>
      </c>
      <c r="DC187">
        <v>1761010608.6</v>
      </c>
      <c r="DD187">
        <v>420.2834583333333</v>
      </c>
      <c r="DE187">
        <v>419.98425</v>
      </c>
      <c r="DF187">
        <v>23.32676666666667</v>
      </c>
      <c r="DG187">
        <v>23.33947916666667</v>
      </c>
      <c r="DH187">
        <v>420.815875</v>
      </c>
      <c r="DI187">
        <v>23.14355833333333</v>
      </c>
      <c r="DJ187">
        <v>500.0316666666667</v>
      </c>
      <c r="DK187">
        <v>90.50891666666666</v>
      </c>
      <c r="DL187">
        <v>0.03458931666666667</v>
      </c>
      <c r="DM187">
        <v>29.9299125</v>
      </c>
      <c r="DN187">
        <v>30.08459583333333</v>
      </c>
      <c r="DO187">
        <v>999.9</v>
      </c>
      <c r="DP187">
        <v>0</v>
      </c>
      <c r="DQ187">
        <v>0</v>
      </c>
      <c r="DR187">
        <v>10001.84041666667</v>
      </c>
      <c r="DS187">
        <v>0</v>
      </c>
      <c r="DT187">
        <v>0.242856</v>
      </c>
      <c r="DU187">
        <v>0.299176625</v>
      </c>
      <c r="DV187">
        <v>430.3214166666667</v>
      </c>
      <c r="DW187">
        <v>430.0206666666666</v>
      </c>
      <c r="DX187">
        <v>-0.01271509666666667</v>
      </c>
      <c r="DY187">
        <v>419.98425</v>
      </c>
      <c r="DZ187">
        <v>23.33947916666667</v>
      </c>
      <c r="EA187">
        <v>2.111280833333333</v>
      </c>
      <c r="EB187">
        <v>2.112430416666667</v>
      </c>
      <c r="EC187">
        <v>18.30454166666667</v>
      </c>
      <c r="ED187">
        <v>18.3132125</v>
      </c>
      <c r="EE187">
        <v>0.00500078</v>
      </c>
      <c r="EF187">
        <v>0</v>
      </c>
      <c r="EG187">
        <v>0</v>
      </c>
      <c r="EH187">
        <v>0</v>
      </c>
      <c r="EI187">
        <v>323.0625</v>
      </c>
      <c r="EJ187">
        <v>0.00500078</v>
      </c>
      <c r="EK187">
        <v>-16.93333333333333</v>
      </c>
      <c r="EL187">
        <v>-0.1375</v>
      </c>
      <c r="EM187">
        <v>35.58045833333333</v>
      </c>
      <c r="EN187">
        <v>39.73408333333333</v>
      </c>
      <c r="EO187">
        <v>38.74970833333333</v>
      </c>
      <c r="EP187">
        <v>40.16904166666666</v>
      </c>
      <c r="EQ187">
        <v>38.7655</v>
      </c>
      <c r="ER187">
        <v>0</v>
      </c>
      <c r="ES187">
        <v>0</v>
      </c>
      <c r="ET187">
        <v>0</v>
      </c>
      <c r="EU187">
        <v>1761010615.3</v>
      </c>
      <c r="EV187">
        <v>0</v>
      </c>
      <c r="EW187">
        <v>321.8423076923077</v>
      </c>
      <c r="EX187">
        <v>-12.9811962122421</v>
      </c>
      <c r="EY187">
        <v>8.471794713636463</v>
      </c>
      <c r="EZ187">
        <v>-16.02307692307692</v>
      </c>
      <c r="FA187">
        <v>15</v>
      </c>
      <c r="FB187">
        <v>1761010483</v>
      </c>
      <c r="FC187" t="s">
        <v>739</v>
      </c>
      <c r="FD187">
        <v>1761010479</v>
      </c>
      <c r="FE187">
        <v>1761010483</v>
      </c>
      <c r="FF187">
        <v>6</v>
      </c>
      <c r="FG187">
        <v>-0.212</v>
      </c>
      <c r="FH187">
        <v>0</v>
      </c>
      <c r="FI187">
        <v>-0.533</v>
      </c>
      <c r="FJ187">
        <v>0.204</v>
      </c>
      <c r="FK187">
        <v>420</v>
      </c>
      <c r="FL187">
        <v>24</v>
      </c>
      <c r="FM187">
        <v>0.6</v>
      </c>
      <c r="FN187">
        <v>0.03</v>
      </c>
      <c r="FO187">
        <v>0.286814731707317</v>
      </c>
      <c r="FP187">
        <v>0.1277149756097562</v>
      </c>
      <c r="FQ187">
        <v>0.03180494230348515</v>
      </c>
      <c r="FR187">
        <v>1</v>
      </c>
      <c r="FS187">
        <v>322.4058823529412</v>
      </c>
      <c r="FT187">
        <v>-17.70817385310863</v>
      </c>
      <c r="FU187">
        <v>7.512810282384374</v>
      </c>
      <c r="FV187">
        <v>0</v>
      </c>
      <c r="FW187">
        <v>0.01580369951219512</v>
      </c>
      <c r="FX187">
        <v>-0.5812622075958186</v>
      </c>
      <c r="FY187">
        <v>0.05754571692881633</v>
      </c>
      <c r="FZ187">
        <v>0</v>
      </c>
      <c r="GA187">
        <v>1</v>
      </c>
      <c r="GB187">
        <v>3</v>
      </c>
      <c r="GC187" t="s">
        <v>459</v>
      </c>
      <c r="GD187">
        <v>3.10942</v>
      </c>
      <c r="GE187">
        <v>2.72619</v>
      </c>
      <c r="GF187">
        <v>0.08836289999999999</v>
      </c>
      <c r="GG187">
        <v>0.0882801</v>
      </c>
      <c r="GH187">
        <v>0.106358</v>
      </c>
      <c r="GI187">
        <v>0.107691</v>
      </c>
      <c r="GJ187">
        <v>23924.5</v>
      </c>
      <c r="GK187">
        <v>21716.8</v>
      </c>
      <c r="GL187">
        <v>26801.9</v>
      </c>
      <c r="GM187">
        <v>24027</v>
      </c>
      <c r="GN187">
        <v>38270.9</v>
      </c>
      <c r="GO187">
        <v>31636.2</v>
      </c>
      <c r="GP187">
        <v>46780</v>
      </c>
      <c r="GQ187">
        <v>37994.9</v>
      </c>
      <c r="GR187">
        <v>1.8895</v>
      </c>
      <c r="GS187">
        <v>1.8654</v>
      </c>
      <c r="GT187">
        <v>0.109084</v>
      </c>
      <c r="GU187">
        <v>0</v>
      </c>
      <c r="GV187">
        <v>28.2901</v>
      </c>
      <c r="GW187">
        <v>999.9</v>
      </c>
      <c r="GX187">
        <v>59.6</v>
      </c>
      <c r="GY187">
        <v>30.2</v>
      </c>
      <c r="GZ187">
        <v>28.381</v>
      </c>
      <c r="HA187">
        <v>61.2709</v>
      </c>
      <c r="HB187">
        <v>21.3782</v>
      </c>
      <c r="HC187">
        <v>1</v>
      </c>
      <c r="HD187">
        <v>0.043407</v>
      </c>
      <c r="HE187">
        <v>-1.32535</v>
      </c>
      <c r="HF187">
        <v>20.3326</v>
      </c>
      <c r="HG187">
        <v>5.21789</v>
      </c>
      <c r="HH187">
        <v>11.9797</v>
      </c>
      <c r="HI187">
        <v>4.9654</v>
      </c>
      <c r="HJ187">
        <v>3.27598</v>
      </c>
      <c r="HK187">
        <v>9999</v>
      </c>
      <c r="HL187">
        <v>9999</v>
      </c>
      <c r="HM187">
        <v>9999</v>
      </c>
      <c r="HN187">
        <v>999.9</v>
      </c>
      <c r="HO187">
        <v>1.8637</v>
      </c>
      <c r="HP187">
        <v>1.85974</v>
      </c>
      <c r="HQ187">
        <v>1.85806</v>
      </c>
      <c r="HR187">
        <v>1.85944</v>
      </c>
      <c r="HS187">
        <v>1.85959</v>
      </c>
      <c r="HT187">
        <v>1.85806</v>
      </c>
      <c r="HU187">
        <v>1.85715</v>
      </c>
      <c r="HV187">
        <v>1.85211</v>
      </c>
      <c r="HW187">
        <v>0</v>
      </c>
      <c r="HX187">
        <v>0</v>
      </c>
      <c r="HY187">
        <v>0</v>
      </c>
      <c r="HZ187">
        <v>0</v>
      </c>
      <c r="IA187" t="s">
        <v>424</v>
      </c>
      <c r="IB187" t="s">
        <v>425</v>
      </c>
      <c r="IC187" t="s">
        <v>426</v>
      </c>
      <c r="ID187" t="s">
        <v>426</v>
      </c>
      <c r="IE187" t="s">
        <v>426</v>
      </c>
      <c r="IF187" t="s">
        <v>426</v>
      </c>
      <c r="IG187">
        <v>0</v>
      </c>
      <c r="IH187">
        <v>100</v>
      </c>
      <c r="II187">
        <v>100</v>
      </c>
      <c r="IJ187">
        <v>-0.533</v>
      </c>
      <c r="IK187">
        <v>0.1833</v>
      </c>
      <c r="IL187">
        <v>-1.320610113774061</v>
      </c>
      <c r="IM187">
        <v>0.001328113201692861</v>
      </c>
      <c r="IN187">
        <v>1.538283238170363E-06</v>
      </c>
      <c r="IO187">
        <v>-5.795655626708063E-10</v>
      </c>
      <c r="IP187">
        <v>-0.06081477710733629</v>
      </c>
      <c r="IQ187">
        <v>-0.004593102289677449</v>
      </c>
      <c r="IR187">
        <v>0.0008253994458280543</v>
      </c>
      <c r="IS187">
        <v>-7.403632370499484E-06</v>
      </c>
      <c r="IT187">
        <v>2</v>
      </c>
      <c r="IU187">
        <v>1985</v>
      </c>
      <c r="IV187">
        <v>1</v>
      </c>
      <c r="IW187">
        <v>27</v>
      </c>
      <c r="IX187">
        <v>2.3</v>
      </c>
      <c r="IY187">
        <v>2.2</v>
      </c>
      <c r="IZ187">
        <v>1.13281</v>
      </c>
      <c r="JA187">
        <v>2.60132</v>
      </c>
      <c r="JB187">
        <v>1.49658</v>
      </c>
      <c r="JC187">
        <v>2.34619</v>
      </c>
      <c r="JD187">
        <v>1.54907</v>
      </c>
      <c r="JE187">
        <v>2.35962</v>
      </c>
      <c r="JF187">
        <v>32.9537</v>
      </c>
      <c r="JG187">
        <v>15.7169</v>
      </c>
      <c r="JH187">
        <v>18</v>
      </c>
      <c r="JI187">
        <v>482.201</v>
      </c>
      <c r="JJ187">
        <v>495.887</v>
      </c>
      <c r="JK187">
        <v>30.6548</v>
      </c>
      <c r="JL187">
        <v>27.8434</v>
      </c>
      <c r="JM187">
        <v>30</v>
      </c>
      <c r="JN187">
        <v>28.0762</v>
      </c>
      <c r="JO187">
        <v>28.0704</v>
      </c>
      <c r="JP187">
        <v>22.7771</v>
      </c>
      <c r="JQ187">
        <v>22.0042</v>
      </c>
      <c r="JR187">
        <v>66.048</v>
      </c>
      <c r="JS187">
        <v>30.5831</v>
      </c>
      <c r="JT187">
        <v>420</v>
      </c>
      <c r="JU187">
        <v>23.4383</v>
      </c>
      <c r="JV187">
        <v>102.298</v>
      </c>
      <c r="JW187">
        <v>91.6467</v>
      </c>
    </row>
    <row r="188" spans="1:283">
      <c r="A188">
        <v>170</v>
      </c>
      <c r="B188">
        <v>1761010618.6</v>
      </c>
      <c r="C188">
        <v>952.5999999046326</v>
      </c>
      <c r="D188" t="s">
        <v>776</v>
      </c>
      <c r="E188" t="s">
        <v>777</v>
      </c>
      <c r="F188">
        <v>5</v>
      </c>
      <c r="G188" t="s">
        <v>738</v>
      </c>
      <c r="H188">
        <v>1761010610.6</v>
      </c>
      <c r="I188">
        <f>(J188)/1000</f>
        <v>0</v>
      </c>
      <c r="J188">
        <f>1000*DJ188*AH188*(DF188-DG188)/(100*CY188*(1000-AH188*DF188))</f>
        <v>0</v>
      </c>
      <c r="K188">
        <f>DJ188*AH188*(DE188-DD188*(1000-AH188*DG188)/(1000-AH188*DF188))/(100*CY188)</f>
        <v>0</v>
      </c>
      <c r="L188">
        <f>DD188 - IF(AH188&gt;1, K188*CY188*100.0/(AJ188), 0)</f>
        <v>0</v>
      </c>
      <c r="M188">
        <f>((S188-I188/2)*L188-K188)/(S188+I188/2)</f>
        <v>0</v>
      </c>
      <c r="N188">
        <f>M188*(DK188+DL188)/1000.0</f>
        <v>0</v>
      </c>
      <c r="O188">
        <f>(DD188 - IF(AH188&gt;1, K188*CY188*100.0/(AJ188), 0))*(DK188+DL188)/1000.0</f>
        <v>0</v>
      </c>
      <c r="P188">
        <f>2.0/((1/R188-1/Q188)+SIGN(R188)*SQRT((1/R188-1/Q188)*(1/R188-1/Q188) + 4*CZ188/((CZ188+1)*(CZ188+1))*(2*1/R188*1/Q188-1/Q188*1/Q188)))</f>
        <v>0</v>
      </c>
      <c r="Q188">
        <f>IF(LEFT(DA188,1)&lt;&gt;"0",IF(LEFT(DA188,1)="1",3.0,DB188),$D$5+$E$5*(DR188*DK188/($K$5*1000))+$F$5*(DR188*DK188/($K$5*1000))*MAX(MIN(CY188,$J$5),$I$5)*MAX(MIN(CY188,$J$5),$I$5)+$G$5*MAX(MIN(CY188,$J$5),$I$5)*(DR188*DK188/($K$5*1000))+$H$5*(DR188*DK188/($K$5*1000))*(DR188*DK188/($K$5*1000)))</f>
        <v>0</v>
      </c>
      <c r="R188">
        <f>I188*(1000-(1000*0.61365*exp(17.502*V188/(240.97+V188))/(DK188+DL188)+DF188)/2)/(1000*0.61365*exp(17.502*V188/(240.97+V188))/(DK188+DL188)-DF188)</f>
        <v>0</v>
      </c>
      <c r="S188">
        <f>1/((CZ188+1)/(P188/1.6)+1/(Q188/1.37)) + CZ188/((CZ188+1)/(P188/1.6) + CZ188/(Q188/1.37))</f>
        <v>0</v>
      </c>
      <c r="T188">
        <f>(CU188*CX188)</f>
        <v>0</v>
      </c>
      <c r="U188">
        <f>(DM188+(T188+2*0.95*5.67E-8*(((DM188+$B$9)+273)^4-(DM188+273)^4)-44100*I188)/(1.84*29.3*Q188+8*0.95*5.67E-8*(DM188+273)^3))</f>
        <v>0</v>
      </c>
      <c r="V188">
        <f>($C$9*DN188+$D$9*DO188+$E$9*U188)</f>
        <v>0</v>
      </c>
      <c r="W188">
        <f>0.61365*exp(17.502*V188/(240.97+V188))</f>
        <v>0</v>
      </c>
      <c r="X188">
        <f>(Y188/Z188*100)</f>
        <v>0</v>
      </c>
      <c r="Y188">
        <f>DF188*(DK188+DL188)/1000</f>
        <v>0</v>
      </c>
      <c r="Z188">
        <f>0.61365*exp(17.502*DM188/(240.97+DM188))</f>
        <v>0</v>
      </c>
      <c r="AA188">
        <f>(W188-DF188*(DK188+DL188)/1000)</f>
        <v>0</v>
      </c>
      <c r="AB188">
        <f>(-I188*44100)</f>
        <v>0</v>
      </c>
      <c r="AC188">
        <f>2*29.3*Q188*0.92*(DM188-V188)</f>
        <v>0</v>
      </c>
      <c r="AD188">
        <f>2*0.95*5.67E-8*(((DM188+$B$9)+273)^4-(V188+273)^4)</f>
        <v>0</v>
      </c>
      <c r="AE188">
        <f>T188+AD188+AB188+AC188</f>
        <v>0</v>
      </c>
      <c r="AF188">
        <v>0</v>
      </c>
      <c r="AG188">
        <v>0</v>
      </c>
      <c r="AH188">
        <f>IF(AF188*$H$15&gt;=AJ188,1.0,(AJ188/(AJ188-AF188*$H$15)))</f>
        <v>0</v>
      </c>
      <c r="AI188">
        <f>(AH188-1)*100</f>
        <v>0</v>
      </c>
      <c r="AJ188">
        <f>MAX(0,($B$15+$C$15*DR188)/(1+$D$15*DR188)*DK188/(DM188+273)*$E$15)</f>
        <v>0</v>
      </c>
      <c r="AK188" t="s">
        <v>420</v>
      </c>
      <c r="AL188" t="s">
        <v>420</v>
      </c>
      <c r="AM188">
        <v>0</v>
      </c>
      <c r="AN188">
        <v>0</v>
      </c>
      <c r="AO188">
        <f>1-AM188/AN188</f>
        <v>0</v>
      </c>
      <c r="AP188">
        <v>0</v>
      </c>
      <c r="AQ188" t="s">
        <v>420</v>
      </c>
      <c r="AR188" t="s">
        <v>420</v>
      </c>
      <c r="AS188">
        <v>0</v>
      </c>
      <c r="AT188">
        <v>0</v>
      </c>
      <c r="AU188">
        <f>1-AS188/AT188</f>
        <v>0</v>
      </c>
      <c r="AV188">
        <v>0.5</v>
      </c>
      <c r="AW188">
        <f>CV188</f>
        <v>0</v>
      </c>
      <c r="AX188">
        <f>K188</f>
        <v>0</v>
      </c>
      <c r="AY188">
        <f>AU188*AV188*AW188</f>
        <v>0</v>
      </c>
      <c r="AZ188">
        <f>(AX188-AP188)/AW188</f>
        <v>0</v>
      </c>
      <c r="BA188">
        <f>(AN188-AT188)/AT188</f>
        <v>0</v>
      </c>
      <c r="BB188">
        <f>AM188/(AO188+AM188/AT188)</f>
        <v>0</v>
      </c>
      <c r="BC188" t="s">
        <v>420</v>
      </c>
      <c r="BD188">
        <v>0</v>
      </c>
      <c r="BE188">
        <f>IF(BD188&lt;&gt;0, BD188, BB188)</f>
        <v>0</v>
      </c>
      <c r="BF188">
        <f>1-BE188/AT188</f>
        <v>0</v>
      </c>
      <c r="BG188">
        <f>(AT188-AS188)/(AT188-BE188)</f>
        <v>0</v>
      </c>
      <c r="BH188">
        <f>(AN188-AT188)/(AN188-BE188)</f>
        <v>0</v>
      </c>
      <c r="BI188">
        <f>(AT188-AS188)/(AT188-AM188)</f>
        <v>0</v>
      </c>
      <c r="BJ188">
        <f>(AN188-AT188)/(AN188-AM188)</f>
        <v>0</v>
      </c>
      <c r="BK188">
        <f>(BG188*BE188/AS188)</f>
        <v>0</v>
      </c>
      <c r="BL188">
        <f>(1-BK188)</f>
        <v>0</v>
      </c>
      <c r="CU188">
        <f>$B$13*DS188+$C$13*DT188+$F$13*EE188*(1-EH188)</f>
        <v>0</v>
      </c>
      <c r="CV188">
        <f>CU188*CW188</f>
        <v>0</v>
      </c>
      <c r="CW188">
        <f>($B$13*$D$11+$C$13*$D$11+$F$13*((ER188+EJ188)/MAX(ER188+EJ188+ES188, 0.1)*$I$11+ES188/MAX(ER188+EJ188+ES188, 0.1)*$J$11))/($B$13+$C$13+$F$13)</f>
        <v>0</v>
      </c>
      <c r="CX188">
        <f>($B$13*$K$11+$C$13*$K$11+$F$13*((ER188+EJ188)/MAX(ER188+EJ188+ES188, 0.1)*$P$11+ES188/MAX(ER188+EJ188+ES188, 0.1)*$Q$11))/($B$13+$C$13+$F$13)</f>
        <v>0</v>
      </c>
      <c r="CY188">
        <v>2.7</v>
      </c>
      <c r="CZ188">
        <v>0.5</v>
      </c>
      <c r="DA188" t="s">
        <v>421</v>
      </c>
      <c r="DB188">
        <v>2</v>
      </c>
      <c r="DC188">
        <v>1761010610.6</v>
      </c>
      <c r="DD188">
        <v>420.2797083333333</v>
      </c>
      <c r="DE188">
        <v>419.9799583333333</v>
      </c>
      <c r="DF188">
        <v>23.32384166666666</v>
      </c>
      <c r="DG188">
        <v>23.35496666666667</v>
      </c>
      <c r="DH188">
        <v>420.8121666666668</v>
      </c>
      <c r="DI188">
        <v>23.14069166666667</v>
      </c>
      <c r="DJ188">
        <v>500.0270416666667</v>
      </c>
      <c r="DK188">
        <v>90.50937500000002</v>
      </c>
      <c r="DL188">
        <v>0.03452796666666667</v>
      </c>
      <c r="DM188">
        <v>29.92836666666667</v>
      </c>
      <c r="DN188">
        <v>30.08162083333333</v>
      </c>
      <c r="DO188">
        <v>999.9</v>
      </c>
      <c r="DP188">
        <v>0</v>
      </c>
      <c r="DQ188">
        <v>0</v>
      </c>
      <c r="DR188">
        <v>10003.81833333333</v>
      </c>
      <c r="DS188">
        <v>0</v>
      </c>
      <c r="DT188">
        <v>0.242856</v>
      </c>
      <c r="DU188">
        <v>0.2997895416666667</v>
      </c>
      <c r="DV188">
        <v>430.3163333333334</v>
      </c>
      <c r="DW188">
        <v>430.0230416666666</v>
      </c>
      <c r="DX188">
        <v>-0.03113348833333334</v>
      </c>
      <c r="DY188">
        <v>419.9799583333333</v>
      </c>
      <c r="DZ188">
        <v>23.35496666666667</v>
      </c>
      <c r="EA188">
        <v>2.111027083333333</v>
      </c>
      <c r="EB188">
        <v>2.11384375</v>
      </c>
      <c r="EC188">
        <v>18.302625</v>
      </c>
      <c r="ED188">
        <v>18.3238625</v>
      </c>
      <c r="EE188">
        <v>0.00500078</v>
      </c>
      <c r="EF188">
        <v>0</v>
      </c>
      <c r="EG188">
        <v>0</v>
      </c>
      <c r="EH188">
        <v>0</v>
      </c>
      <c r="EI188">
        <v>322.2166666666667</v>
      </c>
      <c r="EJ188">
        <v>0.00500078</v>
      </c>
      <c r="EK188">
        <v>-15.58333333333333</v>
      </c>
      <c r="EL188">
        <v>0.06249999999999998</v>
      </c>
      <c r="EM188">
        <v>35.5935</v>
      </c>
      <c r="EN188">
        <v>39.76533333333333</v>
      </c>
      <c r="EO188">
        <v>38.80179166666667</v>
      </c>
      <c r="EP188">
        <v>40.21075</v>
      </c>
      <c r="EQ188">
        <v>38.79675</v>
      </c>
      <c r="ER188">
        <v>0</v>
      </c>
      <c r="ES188">
        <v>0</v>
      </c>
      <c r="ET188">
        <v>0</v>
      </c>
      <c r="EU188">
        <v>1761010617.7</v>
      </c>
      <c r="EV188">
        <v>0</v>
      </c>
      <c r="EW188">
        <v>321.6269230769231</v>
      </c>
      <c r="EX188">
        <v>19.88718006017206</v>
      </c>
      <c r="EY188">
        <v>1.360683603105851</v>
      </c>
      <c r="EZ188">
        <v>-14.66153846153846</v>
      </c>
      <c r="FA188">
        <v>15</v>
      </c>
      <c r="FB188">
        <v>1761010483</v>
      </c>
      <c r="FC188" t="s">
        <v>739</v>
      </c>
      <c r="FD188">
        <v>1761010479</v>
      </c>
      <c r="FE188">
        <v>1761010483</v>
      </c>
      <c r="FF188">
        <v>6</v>
      </c>
      <c r="FG188">
        <v>-0.212</v>
      </c>
      <c r="FH188">
        <v>0</v>
      </c>
      <c r="FI188">
        <v>-0.533</v>
      </c>
      <c r="FJ188">
        <v>0.204</v>
      </c>
      <c r="FK188">
        <v>420</v>
      </c>
      <c r="FL188">
        <v>24</v>
      </c>
      <c r="FM188">
        <v>0.6</v>
      </c>
      <c r="FN188">
        <v>0.03</v>
      </c>
      <c r="FO188">
        <v>0.29133085</v>
      </c>
      <c r="FP188">
        <v>0.05312920075046835</v>
      </c>
      <c r="FQ188">
        <v>0.03010511078251498</v>
      </c>
      <c r="FR188">
        <v>1</v>
      </c>
      <c r="FS188">
        <v>322.2382352941177</v>
      </c>
      <c r="FT188">
        <v>-7.729564301664912</v>
      </c>
      <c r="FU188">
        <v>7.082788363593832</v>
      </c>
      <c r="FV188">
        <v>0</v>
      </c>
      <c r="FW188">
        <v>-0.010809133</v>
      </c>
      <c r="FX188">
        <v>-0.579486726529081</v>
      </c>
      <c r="FY188">
        <v>0.05601906309155041</v>
      </c>
      <c r="FZ188">
        <v>0</v>
      </c>
      <c r="GA188">
        <v>1</v>
      </c>
      <c r="GB188">
        <v>3</v>
      </c>
      <c r="GC188" t="s">
        <v>459</v>
      </c>
      <c r="GD188">
        <v>3.10961</v>
      </c>
      <c r="GE188">
        <v>2.72603</v>
      </c>
      <c r="GF188">
        <v>0.08836239999999999</v>
      </c>
      <c r="GG188">
        <v>0.08827500000000001</v>
      </c>
      <c r="GH188">
        <v>0.106403</v>
      </c>
      <c r="GI188">
        <v>0.107728</v>
      </c>
      <c r="GJ188">
        <v>23924.5</v>
      </c>
      <c r="GK188">
        <v>21716.9</v>
      </c>
      <c r="GL188">
        <v>26801.9</v>
      </c>
      <c r="GM188">
        <v>24027.1</v>
      </c>
      <c r="GN188">
        <v>38268.9</v>
      </c>
      <c r="GO188">
        <v>31634.9</v>
      </c>
      <c r="GP188">
        <v>46779.9</v>
      </c>
      <c r="GQ188">
        <v>37995</v>
      </c>
      <c r="GR188">
        <v>1.89005</v>
      </c>
      <c r="GS188">
        <v>1.86515</v>
      </c>
      <c r="GT188">
        <v>0.109196</v>
      </c>
      <c r="GU188">
        <v>0</v>
      </c>
      <c r="GV188">
        <v>28.2922</v>
      </c>
      <c r="GW188">
        <v>999.9</v>
      </c>
      <c r="GX188">
        <v>59.6</v>
      </c>
      <c r="GY188">
        <v>30.2</v>
      </c>
      <c r="GZ188">
        <v>28.3797</v>
      </c>
      <c r="HA188">
        <v>61.2209</v>
      </c>
      <c r="HB188">
        <v>21.3542</v>
      </c>
      <c r="HC188">
        <v>1</v>
      </c>
      <c r="HD188">
        <v>0.043468</v>
      </c>
      <c r="HE188">
        <v>-1.25887</v>
      </c>
      <c r="HF188">
        <v>20.3331</v>
      </c>
      <c r="HG188">
        <v>5.21744</v>
      </c>
      <c r="HH188">
        <v>11.9797</v>
      </c>
      <c r="HI188">
        <v>4.96555</v>
      </c>
      <c r="HJ188">
        <v>3.276</v>
      </c>
      <c r="HK188">
        <v>9999</v>
      </c>
      <c r="HL188">
        <v>9999</v>
      </c>
      <c r="HM188">
        <v>9999</v>
      </c>
      <c r="HN188">
        <v>999.9</v>
      </c>
      <c r="HO188">
        <v>1.86369</v>
      </c>
      <c r="HP188">
        <v>1.85974</v>
      </c>
      <c r="HQ188">
        <v>1.85806</v>
      </c>
      <c r="HR188">
        <v>1.85944</v>
      </c>
      <c r="HS188">
        <v>1.85959</v>
      </c>
      <c r="HT188">
        <v>1.85806</v>
      </c>
      <c r="HU188">
        <v>1.85715</v>
      </c>
      <c r="HV188">
        <v>1.85211</v>
      </c>
      <c r="HW188">
        <v>0</v>
      </c>
      <c r="HX188">
        <v>0</v>
      </c>
      <c r="HY188">
        <v>0</v>
      </c>
      <c r="HZ188">
        <v>0</v>
      </c>
      <c r="IA188" t="s">
        <v>424</v>
      </c>
      <c r="IB188" t="s">
        <v>425</v>
      </c>
      <c r="IC188" t="s">
        <v>426</v>
      </c>
      <c r="ID188" t="s">
        <v>426</v>
      </c>
      <c r="IE188" t="s">
        <v>426</v>
      </c>
      <c r="IF188" t="s">
        <v>426</v>
      </c>
      <c r="IG188">
        <v>0</v>
      </c>
      <c r="IH188">
        <v>100</v>
      </c>
      <c r="II188">
        <v>100</v>
      </c>
      <c r="IJ188">
        <v>-0.533</v>
      </c>
      <c r="IK188">
        <v>0.1836</v>
      </c>
      <c r="IL188">
        <v>-1.320610113774061</v>
      </c>
      <c r="IM188">
        <v>0.001328113201692861</v>
      </c>
      <c r="IN188">
        <v>1.538283238170363E-06</v>
      </c>
      <c r="IO188">
        <v>-5.795655626708063E-10</v>
      </c>
      <c r="IP188">
        <v>-0.06081477710733629</v>
      </c>
      <c r="IQ188">
        <v>-0.004593102289677449</v>
      </c>
      <c r="IR188">
        <v>0.0008253994458280543</v>
      </c>
      <c r="IS188">
        <v>-7.403632370499484E-06</v>
      </c>
      <c r="IT188">
        <v>2</v>
      </c>
      <c r="IU188">
        <v>1985</v>
      </c>
      <c r="IV188">
        <v>1</v>
      </c>
      <c r="IW188">
        <v>27</v>
      </c>
      <c r="IX188">
        <v>2.3</v>
      </c>
      <c r="IY188">
        <v>2.3</v>
      </c>
      <c r="IZ188">
        <v>1.13281</v>
      </c>
      <c r="JA188">
        <v>2.59888</v>
      </c>
      <c r="JB188">
        <v>1.49658</v>
      </c>
      <c r="JC188">
        <v>2.34619</v>
      </c>
      <c r="JD188">
        <v>1.54907</v>
      </c>
      <c r="JE188">
        <v>2.47314</v>
      </c>
      <c r="JF188">
        <v>32.9537</v>
      </c>
      <c r="JG188">
        <v>15.7344</v>
      </c>
      <c r="JH188">
        <v>18</v>
      </c>
      <c r="JI188">
        <v>482.52</v>
      </c>
      <c r="JJ188">
        <v>495.712</v>
      </c>
      <c r="JK188">
        <v>30.6266</v>
      </c>
      <c r="JL188">
        <v>27.8422</v>
      </c>
      <c r="JM188">
        <v>30</v>
      </c>
      <c r="JN188">
        <v>28.0762</v>
      </c>
      <c r="JO188">
        <v>28.0693</v>
      </c>
      <c r="JP188">
        <v>22.7779</v>
      </c>
      <c r="JQ188">
        <v>22.0042</v>
      </c>
      <c r="JR188">
        <v>66.048</v>
      </c>
      <c r="JS188">
        <v>30.5831</v>
      </c>
      <c r="JT188">
        <v>420</v>
      </c>
      <c r="JU188">
        <v>23.4383</v>
      </c>
      <c r="JV188">
        <v>102.298</v>
      </c>
      <c r="JW188">
        <v>91.6469</v>
      </c>
    </row>
    <row r="189" spans="1:283">
      <c r="A189">
        <v>171</v>
      </c>
      <c r="B189">
        <v>1761010620.6</v>
      </c>
      <c r="C189">
        <v>954.5999999046326</v>
      </c>
      <c r="D189" t="s">
        <v>778</v>
      </c>
      <c r="E189" t="s">
        <v>779</v>
      </c>
      <c r="F189">
        <v>5</v>
      </c>
      <c r="G189" t="s">
        <v>738</v>
      </c>
      <c r="H189">
        <v>1761010612.6</v>
      </c>
      <c r="I189">
        <f>(J189)/1000</f>
        <v>0</v>
      </c>
      <c r="J189">
        <f>1000*DJ189*AH189*(DF189-DG189)/(100*CY189*(1000-AH189*DF189))</f>
        <v>0</v>
      </c>
      <c r="K189">
        <f>DJ189*AH189*(DE189-DD189*(1000-AH189*DG189)/(1000-AH189*DF189))/(100*CY189)</f>
        <v>0</v>
      </c>
      <c r="L189">
        <f>DD189 - IF(AH189&gt;1, K189*CY189*100.0/(AJ189), 0)</f>
        <v>0</v>
      </c>
      <c r="M189">
        <f>((S189-I189/2)*L189-K189)/(S189+I189/2)</f>
        <v>0</v>
      </c>
      <c r="N189">
        <f>M189*(DK189+DL189)/1000.0</f>
        <v>0</v>
      </c>
      <c r="O189">
        <f>(DD189 - IF(AH189&gt;1, K189*CY189*100.0/(AJ189), 0))*(DK189+DL189)/1000.0</f>
        <v>0</v>
      </c>
      <c r="P189">
        <f>2.0/((1/R189-1/Q189)+SIGN(R189)*SQRT((1/R189-1/Q189)*(1/R189-1/Q189) + 4*CZ189/((CZ189+1)*(CZ189+1))*(2*1/R189*1/Q189-1/Q189*1/Q189)))</f>
        <v>0</v>
      </c>
      <c r="Q189">
        <f>IF(LEFT(DA189,1)&lt;&gt;"0",IF(LEFT(DA189,1)="1",3.0,DB189),$D$5+$E$5*(DR189*DK189/($K$5*1000))+$F$5*(DR189*DK189/($K$5*1000))*MAX(MIN(CY189,$J$5),$I$5)*MAX(MIN(CY189,$J$5),$I$5)+$G$5*MAX(MIN(CY189,$J$5),$I$5)*(DR189*DK189/($K$5*1000))+$H$5*(DR189*DK189/($K$5*1000))*(DR189*DK189/($K$5*1000)))</f>
        <v>0</v>
      </c>
      <c r="R189">
        <f>I189*(1000-(1000*0.61365*exp(17.502*V189/(240.97+V189))/(DK189+DL189)+DF189)/2)/(1000*0.61365*exp(17.502*V189/(240.97+V189))/(DK189+DL189)-DF189)</f>
        <v>0</v>
      </c>
      <c r="S189">
        <f>1/((CZ189+1)/(P189/1.6)+1/(Q189/1.37)) + CZ189/((CZ189+1)/(P189/1.6) + CZ189/(Q189/1.37))</f>
        <v>0</v>
      </c>
      <c r="T189">
        <f>(CU189*CX189)</f>
        <v>0</v>
      </c>
      <c r="U189">
        <f>(DM189+(T189+2*0.95*5.67E-8*(((DM189+$B$9)+273)^4-(DM189+273)^4)-44100*I189)/(1.84*29.3*Q189+8*0.95*5.67E-8*(DM189+273)^3))</f>
        <v>0</v>
      </c>
      <c r="V189">
        <f>($C$9*DN189+$D$9*DO189+$E$9*U189)</f>
        <v>0</v>
      </c>
      <c r="W189">
        <f>0.61365*exp(17.502*V189/(240.97+V189))</f>
        <v>0</v>
      </c>
      <c r="X189">
        <f>(Y189/Z189*100)</f>
        <v>0</v>
      </c>
      <c r="Y189">
        <f>DF189*(DK189+DL189)/1000</f>
        <v>0</v>
      </c>
      <c r="Z189">
        <f>0.61365*exp(17.502*DM189/(240.97+DM189))</f>
        <v>0</v>
      </c>
      <c r="AA189">
        <f>(W189-DF189*(DK189+DL189)/1000)</f>
        <v>0</v>
      </c>
      <c r="AB189">
        <f>(-I189*44100)</f>
        <v>0</v>
      </c>
      <c r="AC189">
        <f>2*29.3*Q189*0.92*(DM189-V189)</f>
        <v>0</v>
      </c>
      <c r="AD189">
        <f>2*0.95*5.67E-8*(((DM189+$B$9)+273)^4-(V189+273)^4)</f>
        <v>0</v>
      </c>
      <c r="AE189">
        <f>T189+AD189+AB189+AC189</f>
        <v>0</v>
      </c>
      <c r="AF189">
        <v>0</v>
      </c>
      <c r="AG189">
        <v>0</v>
      </c>
      <c r="AH189">
        <f>IF(AF189*$H$15&gt;=AJ189,1.0,(AJ189/(AJ189-AF189*$H$15)))</f>
        <v>0</v>
      </c>
      <c r="AI189">
        <f>(AH189-1)*100</f>
        <v>0</v>
      </c>
      <c r="AJ189">
        <f>MAX(0,($B$15+$C$15*DR189)/(1+$D$15*DR189)*DK189/(DM189+273)*$E$15)</f>
        <v>0</v>
      </c>
      <c r="AK189" t="s">
        <v>420</v>
      </c>
      <c r="AL189" t="s">
        <v>420</v>
      </c>
      <c r="AM189">
        <v>0</v>
      </c>
      <c r="AN189">
        <v>0</v>
      </c>
      <c r="AO189">
        <f>1-AM189/AN189</f>
        <v>0</v>
      </c>
      <c r="AP189">
        <v>0</v>
      </c>
      <c r="AQ189" t="s">
        <v>420</v>
      </c>
      <c r="AR189" t="s">
        <v>420</v>
      </c>
      <c r="AS189">
        <v>0</v>
      </c>
      <c r="AT189">
        <v>0</v>
      </c>
      <c r="AU189">
        <f>1-AS189/AT189</f>
        <v>0</v>
      </c>
      <c r="AV189">
        <v>0.5</v>
      </c>
      <c r="AW189">
        <f>CV189</f>
        <v>0</v>
      </c>
      <c r="AX189">
        <f>K189</f>
        <v>0</v>
      </c>
      <c r="AY189">
        <f>AU189*AV189*AW189</f>
        <v>0</v>
      </c>
      <c r="AZ189">
        <f>(AX189-AP189)/AW189</f>
        <v>0</v>
      </c>
      <c r="BA189">
        <f>(AN189-AT189)/AT189</f>
        <v>0</v>
      </c>
      <c r="BB189">
        <f>AM189/(AO189+AM189/AT189)</f>
        <v>0</v>
      </c>
      <c r="BC189" t="s">
        <v>420</v>
      </c>
      <c r="BD189">
        <v>0</v>
      </c>
      <c r="BE189">
        <f>IF(BD189&lt;&gt;0, BD189, BB189)</f>
        <v>0</v>
      </c>
      <c r="BF189">
        <f>1-BE189/AT189</f>
        <v>0</v>
      </c>
      <c r="BG189">
        <f>(AT189-AS189)/(AT189-BE189)</f>
        <v>0</v>
      </c>
      <c r="BH189">
        <f>(AN189-AT189)/(AN189-BE189)</f>
        <v>0</v>
      </c>
      <c r="BI189">
        <f>(AT189-AS189)/(AT189-AM189)</f>
        <v>0</v>
      </c>
      <c r="BJ189">
        <f>(AN189-AT189)/(AN189-AM189)</f>
        <v>0</v>
      </c>
      <c r="BK189">
        <f>(BG189*BE189/AS189)</f>
        <v>0</v>
      </c>
      <c r="BL189">
        <f>(1-BK189)</f>
        <v>0</v>
      </c>
      <c r="CU189">
        <f>$B$13*DS189+$C$13*DT189+$F$13*EE189*(1-EH189)</f>
        <v>0</v>
      </c>
      <c r="CV189">
        <f>CU189*CW189</f>
        <v>0</v>
      </c>
      <c r="CW189">
        <f>($B$13*$D$11+$C$13*$D$11+$F$13*((ER189+EJ189)/MAX(ER189+EJ189+ES189, 0.1)*$I$11+ES189/MAX(ER189+EJ189+ES189, 0.1)*$J$11))/($B$13+$C$13+$F$13)</f>
        <v>0</v>
      </c>
      <c r="CX189">
        <f>($B$13*$K$11+$C$13*$K$11+$F$13*((ER189+EJ189)/MAX(ER189+EJ189+ES189, 0.1)*$P$11+ES189/MAX(ER189+EJ189+ES189, 0.1)*$Q$11))/($B$13+$C$13+$F$13)</f>
        <v>0</v>
      </c>
      <c r="CY189">
        <v>2.7</v>
      </c>
      <c r="CZ189">
        <v>0.5</v>
      </c>
      <c r="DA189" t="s">
        <v>421</v>
      </c>
      <c r="DB189">
        <v>2</v>
      </c>
      <c r="DC189">
        <v>1761010612.6</v>
      </c>
      <c r="DD189">
        <v>420.2741250000001</v>
      </c>
      <c r="DE189">
        <v>419.97275</v>
      </c>
      <c r="DF189">
        <v>23.32509166666667</v>
      </c>
      <c r="DG189">
        <v>23.37209583333333</v>
      </c>
      <c r="DH189">
        <v>420.806625</v>
      </c>
      <c r="DI189">
        <v>23.14190416666667</v>
      </c>
      <c r="DJ189">
        <v>500.0364583333333</v>
      </c>
      <c r="DK189">
        <v>90.50950833333332</v>
      </c>
      <c r="DL189">
        <v>0.03443637916666667</v>
      </c>
      <c r="DM189">
        <v>29.92644583333333</v>
      </c>
      <c r="DN189">
        <v>30.07975833333333</v>
      </c>
      <c r="DO189">
        <v>999.9</v>
      </c>
      <c r="DP189">
        <v>0</v>
      </c>
      <c r="DQ189">
        <v>0</v>
      </c>
      <c r="DR189">
        <v>10007.54125</v>
      </c>
      <c r="DS189">
        <v>0</v>
      </c>
      <c r="DT189">
        <v>0.242856</v>
      </c>
      <c r="DU189">
        <v>0.3014196666666666</v>
      </c>
      <c r="DV189">
        <v>430.3111666666667</v>
      </c>
      <c r="DW189">
        <v>430.023125</v>
      </c>
      <c r="DX189">
        <v>-0.04701757166666667</v>
      </c>
      <c r="DY189">
        <v>419.97275</v>
      </c>
      <c r="DZ189">
        <v>23.37209583333333</v>
      </c>
      <c r="EA189">
        <v>2.111142916666667</v>
      </c>
      <c r="EB189">
        <v>2.115396666666667</v>
      </c>
      <c r="EC189">
        <v>18.3035</v>
      </c>
      <c r="ED189">
        <v>18.33557083333334</v>
      </c>
      <c r="EE189">
        <v>0.00500078</v>
      </c>
      <c r="EF189">
        <v>0</v>
      </c>
      <c r="EG189">
        <v>0</v>
      </c>
      <c r="EH189">
        <v>0</v>
      </c>
      <c r="EI189">
        <v>322.2166666666667</v>
      </c>
      <c r="EJ189">
        <v>0.00500078</v>
      </c>
      <c r="EK189">
        <v>-15.29583333333333</v>
      </c>
      <c r="EL189">
        <v>0.1708333333333334</v>
      </c>
      <c r="EM189">
        <v>35.601375</v>
      </c>
      <c r="EN189">
        <v>39.78883333333333</v>
      </c>
      <c r="EO189">
        <v>38.82529166666666</v>
      </c>
      <c r="EP189">
        <v>40.25245833333333</v>
      </c>
      <c r="EQ189">
        <v>38.83579166666667</v>
      </c>
      <c r="ER189">
        <v>0</v>
      </c>
      <c r="ES189">
        <v>0</v>
      </c>
      <c r="ET189">
        <v>0</v>
      </c>
      <c r="EU189">
        <v>1761010619.5</v>
      </c>
      <c r="EV189">
        <v>0</v>
      </c>
      <c r="EW189">
        <v>321.032</v>
      </c>
      <c r="EX189">
        <v>1.715384855283746</v>
      </c>
      <c r="EY189">
        <v>26.39230781398586</v>
      </c>
      <c r="EZ189">
        <v>-14.472</v>
      </c>
      <c r="FA189">
        <v>15</v>
      </c>
      <c r="FB189">
        <v>1761010483</v>
      </c>
      <c r="FC189" t="s">
        <v>739</v>
      </c>
      <c r="FD189">
        <v>1761010479</v>
      </c>
      <c r="FE189">
        <v>1761010483</v>
      </c>
      <c r="FF189">
        <v>6</v>
      </c>
      <c r="FG189">
        <v>-0.212</v>
      </c>
      <c r="FH189">
        <v>0</v>
      </c>
      <c r="FI189">
        <v>-0.533</v>
      </c>
      <c r="FJ189">
        <v>0.204</v>
      </c>
      <c r="FK189">
        <v>420</v>
      </c>
      <c r="FL189">
        <v>24</v>
      </c>
      <c r="FM189">
        <v>0.6</v>
      </c>
      <c r="FN189">
        <v>0.03</v>
      </c>
      <c r="FO189">
        <v>0.2960935609756098</v>
      </c>
      <c r="FP189">
        <v>0.04404326132404142</v>
      </c>
      <c r="FQ189">
        <v>0.02866605907480881</v>
      </c>
      <c r="FR189">
        <v>1</v>
      </c>
      <c r="FS189">
        <v>322.4088235294117</v>
      </c>
      <c r="FT189">
        <v>-0.6829638353221407</v>
      </c>
      <c r="FU189">
        <v>7.215847251507851</v>
      </c>
      <c r="FV189">
        <v>1</v>
      </c>
      <c r="FW189">
        <v>-0.02088779073170732</v>
      </c>
      <c r="FX189">
        <v>-0.5575103868292681</v>
      </c>
      <c r="FY189">
        <v>0.05551622733388383</v>
      </c>
      <c r="FZ189">
        <v>0</v>
      </c>
      <c r="GA189">
        <v>2</v>
      </c>
      <c r="GB189">
        <v>3</v>
      </c>
      <c r="GC189" t="s">
        <v>482</v>
      </c>
      <c r="GD189">
        <v>3.10981</v>
      </c>
      <c r="GE189">
        <v>2.72591</v>
      </c>
      <c r="GF189">
        <v>0.0883608</v>
      </c>
      <c r="GG189">
        <v>0.08826299999999999</v>
      </c>
      <c r="GH189">
        <v>0.106446</v>
      </c>
      <c r="GI189">
        <v>0.107747</v>
      </c>
      <c r="GJ189">
        <v>23924.6</v>
      </c>
      <c r="GK189">
        <v>21717.1</v>
      </c>
      <c r="GL189">
        <v>26801.9</v>
      </c>
      <c r="GM189">
        <v>24027</v>
      </c>
      <c r="GN189">
        <v>38267</v>
      </c>
      <c r="GO189">
        <v>31634.4</v>
      </c>
      <c r="GP189">
        <v>46779.9</v>
      </c>
      <c r="GQ189">
        <v>37995.1</v>
      </c>
      <c r="GR189">
        <v>1.8905</v>
      </c>
      <c r="GS189">
        <v>1.86505</v>
      </c>
      <c r="GT189">
        <v>0.109289</v>
      </c>
      <c r="GU189">
        <v>0</v>
      </c>
      <c r="GV189">
        <v>28.294</v>
      </c>
      <c r="GW189">
        <v>999.9</v>
      </c>
      <c r="GX189">
        <v>59.6</v>
      </c>
      <c r="GY189">
        <v>30.2</v>
      </c>
      <c r="GZ189">
        <v>28.3792</v>
      </c>
      <c r="HA189">
        <v>60.9909</v>
      </c>
      <c r="HB189">
        <v>21.1378</v>
      </c>
      <c r="HC189">
        <v>1</v>
      </c>
      <c r="HD189">
        <v>0.0434223</v>
      </c>
      <c r="HE189">
        <v>-1.25182</v>
      </c>
      <c r="HF189">
        <v>20.3333</v>
      </c>
      <c r="HG189">
        <v>5.21789</v>
      </c>
      <c r="HH189">
        <v>11.9798</v>
      </c>
      <c r="HI189">
        <v>4.9655</v>
      </c>
      <c r="HJ189">
        <v>3.276</v>
      </c>
      <c r="HK189">
        <v>9999</v>
      </c>
      <c r="HL189">
        <v>9999</v>
      </c>
      <c r="HM189">
        <v>9999</v>
      </c>
      <c r="HN189">
        <v>999.9</v>
      </c>
      <c r="HO189">
        <v>1.86369</v>
      </c>
      <c r="HP189">
        <v>1.85974</v>
      </c>
      <c r="HQ189">
        <v>1.85806</v>
      </c>
      <c r="HR189">
        <v>1.85944</v>
      </c>
      <c r="HS189">
        <v>1.8596</v>
      </c>
      <c r="HT189">
        <v>1.85806</v>
      </c>
      <c r="HU189">
        <v>1.85715</v>
      </c>
      <c r="HV189">
        <v>1.85211</v>
      </c>
      <c r="HW189">
        <v>0</v>
      </c>
      <c r="HX189">
        <v>0</v>
      </c>
      <c r="HY189">
        <v>0</v>
      </c>
      <c r="HZ189">
        <v>0</v>
      </c>
      <c r="IA189" t="s">
        <v>424</v>
      </c>
      <c r="IB189" t="s">
        <v>425</v>
      </c>
      <c r="IC189" t="s">
        <v>426</v>
      </c>
      <c r="ID189" t="s">
        <v>426</v>
      </c>
      <c r="IE189" t="s">
        <v>426</v>
      </c>
      <c r="IF189" t="s">
        <v>426</v>
      </c>
      <c r="IG189">
        <v>0</v>
      </c>
      <c r="IH189">
        <v>100</v>
      </c>
      <c r="II189">
        <v>100</v>
      </c>
      <c r="IJ189">
        <v>-0.533</v>
      </c>
      <c r="IK189">
        <v>0.1839</v>
      </c>
      <c r="IL189">
        <v>-1.320610113774061</v>
      </c>
      <c r="IM189">
        <v>0.001328113201692861</v>
      </c>
      <c r="IN189">
        <v>1.538283238170363E-06</v>
      </c>
      <c r="IO189">
        <v>-5.795655626708063E-10</v>
      </c>
      <c r="IP189">
        <v>-0.06081477710733629</v>
      </c>
      <c r="IQ189">
        <v>-0.004593102289677449</v>
      </c>
      <c r="IR189">
        <v>0.0008253994458280543</v>
      </c>
      <c r="IS189">
        <v>-7.403632370499484E-06</v>
      </c>
      <c r="IT189">
        <v>2</v>
      </c>
      <c r="IU189">
        <v>1985</v>
      </c>
      <c r="IV189">
        <v>1</v>
      </c>
      <c r="IW189">
        <v>27</v>
      </c>
      <c r="IX189">
        <v>2.4</v>
      </c>
      <c r="IY189">
        <v>2.3</v>
      </c>
      <c r="IZ189">
        <v>1.13281</v>
      </c>
      <c r="JA189">
        <v>2.59521</v>
      </c>
      <c r="JB189">
        <v>1.49658</v>
      </c>
      <c r="JC189">
        <v>2.34619</v>
      </c>
      <c r="JD189">
        <v>1.54907</v>
      </c>
      <c r="JE189">
        <v>2.43164</v>
      </c>
      <c r="JF189">
        <v>32.9537</v>
      </c>
      <c r="JG189">
        <v>15.7344</v>
      </c>
      <c r="JH189">
        <v>18</v>
      </c>
      <c r="JI189">
        <v>482.777</v>
      </c>
      <c r="JJ189">
        <v>495.643</v>
      </c>
      <c r="JK189">
        <v>30.5915</v>
      </c>
      <c r="JL189">
        <v>27.842</v>
      </c>
      <c r="JM189">
        <v>30</v>
      </c>
      <c r="JN189">
        <v>28.0758</v>
      </c>
      <c r="JO189">
        <v>28.069</v>
      </c>
      <c r="JP189">
        <v>22.7812</v>
      </c>
      <c r="JQ189">
        <v>22.0042</v>
      </c>
      <c r="JR189">
        <v>66.048</v>
      </c>
      <c r="JS189">
        <v>30.5831</v>
      </c>
      <c r="JT189">
        <v>420</v>
      </c>
      <c r="JU189">
        <v>23.4343</v>
      </c>
      <c r="JV189">
        <v>102.298</v>
      </c>
      <c r="JW189">
        <v>91.64700000000001</v>
      </c>
    </row>
    <row r="190" spans="1:283">
      <c r="A190">
        <v>172</v>
      </c>
      <c r="B190">
        <v>1761010622.6</v>
      </c>
      <c r="C190">
        <v>956.5999999046326</v>
      </c>
      <c r="D190" t="s">
        <v>780</v>
      </c>
      <c r="E190" t="s">
        <v>781</v>
      </c>
      <c r="F190">
        <v>5</v>
      </c>
      <c r="G190" t="s">
        <v>738</v>
      </c>
      <c r="H190">
        <v>1761010614.6</v>
      </c>
      <c r="I190">
        <f>(J190)/1000</f>
        <v>0</v>
      </c>
      <c r="J190">
        <f>1000*DJ190*AH190*(DF190-DG190)/(100*CY190*(1000-AH190*DF190))</f>
        <v>0</v>
      </c>
      <c r="K190">
        <f>DJ190*AH190*(DE190-DD190*(1000-AH190*DG190)/(1000-AH190*DF190))/(100*CY190)</f>
        <v>0</v>
      </c>
      <c r="L190">
        <f>DD190 - IF(AH190&gt;1, K190*CY190*100.0/(AJ190), 0)</f>
        <v>0</v>
      </c>
      <c r="M190">
        <f>((S190-I190/2)*L190-K190)/(S190+I190/2)</f>
        <v>0</v>
      </c>
      <c r="N190">
        <f>M190*(DK190+DL190)/1000.0</f>
        <v>0</v>
      </c>
      <c r="O190">
        <f>(DD190 - IF(AH190&gt;1, K190*CY190*100.0/(AJ190), 0))*(DK190+DL190)/1000.0</f>
        <v>0</v>
      </c>
      <c r="P190">
        <f>2.0/((1/R190-1/Q190)+SIGN(R190)*SQRT((1/R190-1/Q190)*(1/R190-1/Q190) + 4*CZ190/((CZ190+1)*(CZ190+1))*(2*1/R190*1/Q190-1/Q190*1/Q190)))</f>
        <v>0</v>
      </c>
      <c r="Q190">
        <f>IF(LEFT(DA190,1)&lt;&gt;"0",IF(LEFT(DA190,1)="1",3.0,DB190),$D$5+$E$5*(DR190*DK190/($K$5*1000))+$F$5*(DR190*DK190/($K$5*1000))*MAX(MIN(CY190,$J$5),$I$5)*MAX(MIN(CY190,$J$5),$I$5)+$G$5*MAX(MIN(CY190,$J$5),$I$5)*(DR190*DK190/($K$5*1000))+$H$5*(DR190*DK190/($K$5*1000))*(DR190*DK190/($K$5*1000)))</f>
        <v>0</v>
      </c>
      <c r="R190">
        <f>I190*(1000-(1000*0.61365*exp(17.502*V190/(240.97+V190))/(DK190+DL190)+DF190)/2)/(1000*0.61365*exp(17.502*V190/(240.97+V190))/(DK190+DL190)-DF190)</f>
        <v>0</v>
      </c>
      <c r="S190">
        <f>1/((CZ190+1)/(P190/1.6)+1/(Q190/1.37)) + CZ190/((CZ190+1)/(P190/1.6) + CZ190/(Q190/1.37))</f>
        <v>0</v>
      </c>
      <c r="T190">
        <f>(CU190*CX190)</f>
        <v>0</v>
      </c>
      <c r="U190">
        <f>(DM190+(T190+2*0.95*5.67E-8*(((DM190+$B$9)+273)^4-(DM190+273)^4)-44100*I190)/(1.84*29.3*Q190+8*0.95*5.67E-8*(DM190+273)^3))</f>
        <v>0</v>
      </c>
      <c r="V190">
        <f>($C$9*DN190+$D$9*DO190+$E$9*U190)</f>
        <v>0</v>
      </c>
      <c r="W190">
        <f>0.61365*exp(17.502*V190/(240.97+V190))</f>
        <v>0</v>
      </c>
      <c r="X190">
        <f>(Y190/Z190*100)</f>
        <v>0</v>
      </c>
      <c r="Y190">
        <f>DF190*(DK190+DL190)/1000</f>
        <v>0</v>
      </c>
      <c r="Z190">
        <f>0.61365*exp(17.502*DM190/(240.97+DM190))</f>
        <v>0</v>
      </c>
      <c r="AA190">
        <f>(W190-DF190*(DK190+DL190)/1000)</f>
        <v>0</v>
      </c>
      <c r="AB190">
        <f>(-I190*44100)</f>
        <v>0</v>
      </c>
      <c r="AC190">
        <f>2*29.3*Q190*0.92*(DM190-V190)</f>
        <v>0</v>
      </c>
      <c r="AD190">
        <f>2*0.95*5.67E-8*(((DM190+$B$9)+273)^4-(V190+273)^4)</f>
        <v>0</v>
      </c>
      <c r="AE190">
        <f>T190+AD190+AB190+AC190</f>
        <v>0</v>
      </c>
      <c r="AF190">
        <v>0</v>
      </c>
      <c r="AG190">
        <v>0</v>
      </c>
      <c r="AH190">
        <f>IF(AF190*$H$15&gt;=AJ190,1.0,(AJ190/(AJ190-AF190*$H$15)))</f>
        <v>0</v>
      </c>
      <c r="AI190">
        <f>(AH190-1)*100</f>
        <v>0</v>
      </c>
      <c r="AJ190">
        <f>MAX(0,($B$15+$C$15*DR190)/(1+$D$15*DR190)*DK190/(DM190+273)*$E$15)</f>
        <v>0</v>
      </c>
      <c r="AK190" t="s">
        <v>420</v>
      </c>
      <c r="AL190" t="s">
        <v>420</v>
      </c>
      <c r="AM190">
        <v>0</v>
      </c>
      <c r="AN190">
        <v>0</v>
      </c>
      <c r="AO190">
        <f>1-AM190/AN190</f>
        <v>0</v>
      </c>
      <c r="AP190">
        <v>0</v>
      </c>
      <c r="AQ190" t="s">
        <v>420</v>
      </c>
      <c r="AR190" t="s">
        <v>420</v>
      </c>
      <c r="AS190">
        <v>0</v>
      </c>
      <c r="AT190">
        <v>0</v>
      </c>
      <c r="AU190">
        <f>1-AS190/AT190</f>
        <v>0</v>
      </c>
      <c r="AV190">
        <v>0.5</v>
      </c>
      <c r="AW190">
        <f>CV190</f>
        <v>0</v>
      </c>
      <c r="AX190">
        <f>K190</f>
        <v>0</v>
      </c>
      <c r="AY190">
        <f>AU190*AV190*AW190</f>
        <v>0</v>
      </c>
      <c r="AZ190">
        <f>(AX190-AP190)/AW190</f>
        <v>0</v>
      </c>
      <c r="BA190">
        <f>(AN190-AT190)/AT190</f>
        <v>0</v>
      </c>
      <c r="BB190">
        <f>AM190/(AO190+AM190/AT190)</f>
        <v>0</v>
      </c>
      <c r="BC190" t="s">
        <v>420</v>
      </c>
      <c r="BD190">
        <v>0</v>
      </c>
      <c r="BE190">
        <f>IF(BD190&lt;&gt;0, BD190, BB190)</f>
        <v>0</v>
      </c>
      <c r="BF190">
        <f>1-BE190/AT190</f>
        <v>0</v>
      </c>
      <c r="BG190">
        <f>(AT190-AS190)/(AT190-BE190)</f>
        <v>0</v>
      </c>
      <c r="BH190">
        <f>(AN190-AT190)/(AN190-BE190)</f>
        <v>0</v>
      </c>
      <c r="BI190">
        <f>(AT190-AS190)/(AT190-AM190)</f>
        <v>0</v>
      </c>
      <c r="BJ190">
        <f>(AN190-AT190)/(AN190-AM190)</f>
        <v>0</v>
      </c>
      <c r="BK190">
        <f>(BG190*BE190/AS190)</f>
        <v>0</v>
      </c>
      <c r="BL190">
        <f>(1-BK190)</f>
        <v>0</v>
      </c>
      <c r="CU190">
        <f>$B$13*DS190+$C$13*DT190+$F$13*EE190*(1-EH190)</f>
        <v>0</v>
      </c>
      <c r="CV190">
        <f>CU190*CW190</f>
        <v>0</v>
      </c>
      <c r="CW190">
        <f>($B$13*$D$11+$C$13*$D$11+$F$13*((ER190+EJ190)/MAX(ER190+EJ190+ES190, 0.1)*$I$11+ES190/MAX(ER190+EJ190+ES190, 0.1)*$J$11))/($B$13+$C$13+$F$13)</f>
        <v>0</v>
      </c>
      <c r="CX190">
        <f>($B$13*$K$11+$C$13*$K$11+$F$13*((ER190+EJ190)/MAX(ER190+EJ190+ES190, 0.1)*$P$11+ES190/MAX(ER190+EJ190+ES190, 0.1)*$Q$11))/($B$13+$C$13+$F$13)</f>
        <v>0</v>
      </c>
      <c r="CY190">
        <v>2.7</v>
      </c>
      <c r="CZ190">
        <v>0.5</v>
      </c>
      <c r="DA190" t="s">
        <v>421</v>
      </c>
      <c r="DB190">
        <v>2</v>
      </c>
      <c r="DC190">
        <v>1761010614.6</v>
      </c>
      <c r="DD190">
        <v>420.2680833333334</v>
      </c>
      <c r="DE190">
        <v>419.961875</v>
      </c>
      <c r="DF190">
        <v>23.32970416666667</v>
      </c>
      <c r="DG190">
        <v>23.38962500000001</v>
      </c>
      <c r="DH190">
        <v>420.8007083333334</v>
      </c>
      <c r="DI190">
        <v>23.14642083333333</v>
      </c>
      <c r="DJ190">
        <v>500.033375</v>
      </c>
      <c r="DK190">
        <v>90.50945416666666</v>
      </c>
      <c r="DL190">
        <v>0.03440020416666667</v>
      </c>
      <c r="DM190">
        <v>29.9242875</v>
      </c>
      <c r="DN190">
        <v>30.07776666666667</v>
      </c>
      <c r="DO190">
        <v>999.9</v>
      </c>
      <c r="DP190">
        <v>0</v>
      </c>
      <c r="DQ190">
        <v>0</v>
      </c>
      <c r="DR190">
        <v>10007.20791666667</v>
      </c>
      <c r="DS190">
        <v>0</v>
      </c>
      <c r="DT190">
        <v>0.242856</v>
      </c>
      <c r="DU190">
        <v>0.3063190416666667</v>
      </c>
      <c r="DV190">
        <v>430.3070416666667</v>
      </c>
      <c r="DW190">
        <v>430.0197499999999</v>
      </c>
      <c r="DX190">
        <v>-0.05993119666666667</v>
      </c>
      <c r="DY190">
        <v>419.961875</v>
      </c>
      <c r="DZ190">
        <v>23.38962500000001</v>
      </c>
      <c r="EA190">
        <v>2.111559583333333</v>
      </c>
      <c r="EB190">
        <v>2.116982083333333</v>
      </c>
      <c r="EC190">
        <v>18.30664166666667</v>
      </c>
      <c r="ED190">
        <v>18.34752083333333</v>
      </c>
      <c r="EE190">
        <v>0.00500078</v>
      </c>
      <c r="EF190">
        <v>0</v>
      </c>
      <c r="EG190">
        <v>0</v>
      </c>
      <c r="EH190">
        <v>0</v>
      </c>
      <c r="EI190">
        <v>321.5583333333333</v>
      </c>
      <c r="EJ190">
        <v>0.00500078</v>
      </c>
      <c r="EK190">
        <v>-14.13333333333333</v>
      </c>
      <c r="EL190">
        <v>0.3291666666666667</v>
      </c>
      <c r="EM190">
        <v>35.61174999999999</v>
      </c>
      <c r="EN190">
        <v>39.82008333333333</v>
      </c>
      <c r="EO190">
        <v>38.72112499999999</v>
      </c>
      <c r="EP190">
        <v>40.288875</v>
      </c>
      <c r="EQ190">
        <v>38.869625</v>
      </c>
      <c r="ER190">
        <v>0</v>
      </c>
      <c r="ES190">
        <v>0</v>
      </c>
      <c r="ET190">
        <v>0</v>
      </c>
      <c r="EU190">
        <v>1761010621.3</v>
      </c>
      <c r="EV190">
        <v>0</v>
      </c>
      <c r="EW190">
        <v>321.2269230769231</v>
      </c>
      <c r="EX190">
        <v>-5.268376094949432</v>
      </c>
      <c r="EY190">
        <v>30.81709435252302</v>
      </c>
      <c r="EZ190">
        <v>-14.37692307692308</v>
      </c>
      <c r="FA190">
        <v>15</v>
      </c>
      <c r="FB190">
        <v>1761010483</v>
      </c>
      <c r="FC190" t="s">
        <v>739</v>
      </c>
      <c r="FD190">
        <v>1761010479</v>
      </c>
      <c r="FE190">
        <v>1761010483</v>
      </c>
      <c r="FF190">
        <v>6</v>
      </c>
      <c r="FG190">
        <v>-0.212</v>
      </c>
      <c r="FH190">
        <v>0</v>
      </c>
      <c r="FI190">
        <v>-0.533</v>
      </c>
      <c r="FJ190">
        <v>0.204</v>
      </c>
      <c r="FK190">
        <v>420</v>
      </c>
      <c r="FL190">
        <v>24</v>
      </c>
      <c r="FM190">
        <v>0.6</v>
      </c>
      <c r="FN190">
        <v>0.03</v>
      </c>
      <c r="FO190">
        <v>0.30648205</v>
      </c>
      <c r="FP190">
        <v>0.03877731332082532</v>
      </c>
      <c r="FQ190">
        <v>0.0307434676370038</v>
      </c>
      <c r="FR190">
        <v>1</v>
      </c>
      <c r="FS190">
        <v>321.0941176470589</v>
      </c>
      <c r="FT190">
        <v>-5.558441362800295</v>
      </c>
      <c r="FU190">
        <v>7.318628173305454</v>
      </c>
      <c r="FV190">
        <v>0</v>
      </c>
      <c r="FW190">
        <v>-0.0402651755</v>
      </c>
      <c r="FX190">
        <v>-0.4757805424390244</v>
      </c>
      <c r="FY190">
        <v>0.04826220729033479</v>
      </c>
      <c r="FZ190">
        <v>0</v>
      </c>
      <c r="GA190">
        <v>1</v>
      </c>
      <c r="GB190">
        <v>3</v>
      </c>
      <c r="GC190" t="s">
        <v>459</v>
      </c>
      <c r="GD190">
        <v>3.10967</v>
      </c>
      <c r="GE190">
        <v>2.72591</v>
      </c>
      <c r="GF190">
        <v>0.0883565</v>
      </c>
      <c r="GG190">
        <v>0.0882715</v>
      </c>
      <c r="GH190">
        <v>0.106486</v>
      </c>
      <c r="GI190">
        <v>0.10775</v>
      </c>
      <c r="GJ190">
        <v>23924.8</v>
      </c>
      <c r="GK190">
        <v>21716.8</v>
      </c>
      <c r="GL190">
        <v>26802</v>
      </c>
      <c r="GM190">
        <v>24026.9</v>
      </c>
      <c r="GN190">
        <v>38265.3</v>
      </c>
      <c r="GO190">
        <v>31634.2</v>
      </c>
      <c r="GP190">
        <v>46780</v>
      </c>
      <c r="GQ190">
        <v>37995.1</v>
      </c>
      <c r="GR190">
        <v>1.89025</v>
      </c>
      <c r="GS190">
        <v>1.86515</v>
      </c>
      <c r="GT190">
        <v>0.108741</v>
      </c>
      <c r="GU190">
        <v>0</v>
      </c>
      <c r="GV190">
        <v>28.2955</v>
      </c>
      <c r="GW190">
        <v>999.9</v>
      </c>
      <c r="GX190">
        <v>59.6</v>
      </c>
      <c r="GY190">
        <v>30.2</v>
      </c>
      <c r="GZ190">
        <v>28.3804</v>
      </c>
      <c r="HA190">
        <v>61.5409</v>
      </c>
      <c r="HB190">
        <v>21.2941</v>
      </c>
      <c r="HC190">
        <v>1</v>
      </c>
      <c r="HD190">
        <v>0.0433918</v>
      </c>
      <c r="HE190">
        <v>-1.26394</v>
      </c>
      <c r="HF190">
        <v>20.3331</v>
      </c>
      <c r="HG190">
        <v>5.21774</v>
      </c>
      <c r="HH190">
        <v>11.9798</v>
      </c>
      <c r="HI190">
        <v>4.9655</v>
      </c>
      <c r="HJ190">
        <v>3.276</v>
      </c>
      <c r="HK190">
        <v>9999</v>
      </c>
      <c r="HL190">
        <v>9999</v>
      </c>
      <c r="HM190">
        <v>9999</v>
      </c>
      <c r="HN190">
        <v>999.9</v>
      </c>
      <c r="HO190">
        <v>1.8637</v>
      </c>
      <c r="HP190">
        <v>1.85974</v>
      </c>
      <c r="HQ190">
        <v>1.85806</v>
      </c>
      <c r="HR190">
        <v>1.85944</v>
      </c>
      <c r="HS190">
        <v>1.8596</v>
      </c>
      <c r="HT190">
        <v>1.85806</v>
      </c>
      <c r="HU190">
        <v>1.85715</v>
      </c>
      <c r="HV190">
        <v>1.85211</v>
      </c>
      <c r="HW190">
        <v>0</v>
      </c>
      <c r="HX190">
        <v>0</v>
      </c>
      <c r="HY190">
        <v>0</v>
      </c>
      <c r="HZ190">
        <v>0</v>
      </c>
      <c r="IA190" t="s">
        <v>424</v>
      </c>
      <c r="IB190" t="s">
        <v>425</v>
      </c>
      <c r="IC190" t="s">
        <v>426</v>
      </c>
      <c r="ID190" t="s">
        <v>426</v>
      </c>
      <c r="IE190" t="s">
        <v>426</v>
      </c>
      <c r="IF190" t="s">
        <v>426</v>
      </c>
      <c r="IG190">
        <v>0</v>
      </c>
      <c r="IH190">
        <v>100</v>
      </c>
      <c r="II190">
        <v>100</v>
      </c>
      <c r="IJ190">
        <v>-0.533</v>
      </c>
      <c r="IK190">
        <v>0.1841</v>
      </c>
      <c r="IL190">
        <v>-1.320610113774061</v>
      </c>
      <c r="IM190">
        <v>0.001328113201692861</v>
      </c>
      <c r="IN190">
        <v>1.538283238170363E-06</v>
      </c>
      <c r="IO190">
        <v>-5.795655626708063E-10</v>
      </c>
      <c r="IP190">
        <v>-0.06081477710733629</v>
      </c>
      <c r="IQ190">
        <v>-0.004593102289677449</v>
      </c>
      <c r="IR190">
        <v>0.0008253994458280543</v>
      </c>
      <c r="IS190">
        <v>-7.403632370499484E-06</v>
      </c>
      <c r="IT190">
        <v>2</v>
      </c>
      <c r="IU190">
        <v>1985</v>
      </c>
      <c r="IV190">
        <v>1</v>
      </c>
      <c r="IW190">
        <v>27</v>
      </c>
      <c r="IX190">
        <v>2.4</v>
      </c>
      <c r="IY190">
        <v>2.3</v>
      </c>
      <c r="IZ190">
        <v>1.13281</v>
      </c>
      <c r="JA190">
        <v>2.60864</v>
      </c>
      <c r="JB190">
        <v>1.49658</v>
      </c>
      <c r="JC190">
        <v>2.34619</v>
      </c>
      <c r="JD190">
        <v>1.54907</v>
      </c>
      <c r="JE190">
        <v>2.36328</v>
      </c>
      <c r="JF190">
        <v>32.9537</v>
      </c>
      <c r="JG190">
        <v>15.7169</v>
      </c>
      <c r="JH190">
        <v>18</v>
      </c>
      <c r="JI190">
        <v>482.623</v>
      </c>
      <c r="JJ190">
        <v>495.702</v>
      </c>
      <c r="JK190">
        <v>30.5616</v>
      </c>
      <c r="JL190">
        <v>27.842</v>
      </c>
      <c r="JM190">
        <v>30</v>
      </c>
      <c r="JN190">
        <v>28.0746</v>
      </c>
      <c r="JO190">
        <v>28.0681</v>
      </c>
      <c r="JP190">
        <v>22.7798</v>
      </c>
      <c r="JQ190">
        <v>22.0042</v>
      </c>
      <c r="JR190">
        <v>66.048</v>
      </c>
      <c r="JS190">
        <v>30.5119</v>
      </c>
      <c r="JT190">
        <v>420</v>
      </c>
      <c r="JU190">
        <v>23.4284</v>
      </c>
      <c r="JV190">
        <v>102.298</v>
      </c>
      <c r="JW190">
        <v>91.6468</v>
      </c>
    </row>
    <row r="191" spans="1:283">
      <c r="A191">
        <v>173</v>
      </c>
      <c r="B191">
        <v>1761010624.6</v>
      </c>
      <c r="C191">
        <v>958.5999999046326</v>
      </c>
      <c r="D191" t="s">
        <v>782</v>
      </c>
      <c r="E191" t="s">
        <v>783</v>
      </c>
      <c r="F191">
        <v>5</v>
      </c>
      <c r="G191" t="s">
        <v>738</v>
      </c>
      <c r="H191">
        <v>1761010616.6</v>
      </c>
      <c r="I191">
        <f>(J191)/1000</f>
        <v>0</v>
      </c>
      <c r="J191">
        <f>1000*DJ191*AH191*(DF191-DG191)/(100*CY191*(1000-AH191*DF191))</f>
        <v>0</v>
      </c>
      <c r="K191">
        <f>DJ191*AH191*(DE191-DD191*(1000-AH191*DG191)/(1000-AH191*DF191))/(100*CY191)</f>
        <v>0</v>
      </c>
      <c r="L191">
        <f>DD191 - IF(AH191&gt;1, K191*CY191*100.0/(AJ191), 0)</f>
        <v>0</v>
      </c>
      <c r="M191">
        <f>((S191-I191/2)*L191-K191)/(S191+I191/2)</f>
        <v>0</v>
      </c>
      <c r="N191">
        <f>M191*(DK191+DL191)/1000.0</f>
        <v>0</v>
      </c>
      <c r="O191">
        <f>(DD191 - IF(AH191&gt;1, K191*CY191*100.0/(AJ191), 0))*(DK191+DL191)/1000.0</f>
        <v>0</v>
      </c>
      <c r="P191">
        <f>2.0/((1/R191-1/Q191)+SIGN(R191)*SQRT((1/R191-1/Q191)*(1/R191-1/Q191) + 4*CZ191/((CZ191+1)*(CZ191+1))*(2*1/R191*1/Q191-1/Q191*1/Q191)))</f>
        <v>0</v>
      </c>
      <c r="Q191">
        <f>IF(LEFT(DA191,1)&lt;&gt;"0",IF(LEFT(DA191,1)="1",3.0,DB191),$D$5+$E$5*(DR191*DK191/($K$5*1000))+$F$5*(DR191*DK191/($K$5*1000))*MAX(MIN(CY191,$J$5),$I$5)*MAX(MIN(CY191,$J$5),$I$5)+$G$5*MAX(MIN(CY191,$J$5),$I$5)*(DR191*DK191/($K$5*1000))+$H$5*(DR191*DK191/($K$5*1000))*(DR191*DK191/($K$5*1000)))</f>
        <v>0</v>
      </c>
      <c r="R191">
        <f>I191*(1000-(1000*0.61365*exp(17.502*V191/(240.97+V191))/(DK191+DL191)+DF191)/2)/(1000*0.61365*exp(17.502*V191/(240.97+V191))/(DK191+DL191)-DF191)</f>
        <v>0</v>
      </c>
      <c r="S191">
        <f>1/((CZ191+1)/(P191/1.6)+1/(Q191/1.37)) + CZ191/((CZ191+1)/(P191/1.6) + CZ191/(Q191/1.37))</f>
        <v>0</v>
      </c>
      <c r="T191">
        <f>(CU191*CX191)</f>
        <v>0</v>
      </c>
      <c r="U191">
        <f>(DM191+(T191+2*0.95*5.67E-8*(((DM191+$B$9)+273)^4-(DM191+273)^4)-44100*I191)/(1.84*29.3*Q191+8*0.95*5.67E-8*(DM191+273)^3))</f>
        <v>0</v>
      </c>
      <c r="V191">
        <f>($C$9*DN191+$D$9*DO191+$E$9*U191)</f>
        <v>0</v>
      </c>
      <c r="W191">
        <f>0.61365*exp(17.502*V191/(240.97+V191))</f>
        <v>0</v>
      </c>
      <c r="X191">
        <f>(Y191/Z191*100)</f>
        <v>0</v>
      </c>
      <c r="Y191">
        <f>DF191*(DK191+DL191)/1000</f>
        <v>0</v>
      </c>
      <c r="Z191">
        <f>0.61365*exp(17.502*DM191/(240.97+DM191))</f>
        <v>0</v>
      </c>
      <c r="AA191">
        <f>(W191-DF191*(DK191+DL191)/1000)</f>
        <v>0</v>
      </c>
      <c r="AB191">
        <f>(-I191*44100)</f>
        <v>0</v>
      </c>
      <c r="AC191">
        <f>2*29.3*Q191*0.92*(DM191-V191)</f>
        <v>0</v>
      </c>
      <c r="AD191">
        <f>2*0.95*5.67E-8*(((DM191+$B$9)+273)^4-(V191+273)^4)</f>
        <v>0</v>
      </c>
      <c r="AE191">
        <f>T191+AD191+AB191+AC191</f>
        <v>0</v>
      </c>
      <c r="AF191">
        <v>0</v>
      </c>
      <c r="AG191">
        <v>0</v>
      </c>
      <c r="AH191">
        <f>IF(AF191*$H$15&gt;=AJ191,1.0,(AJ191/(AJ191-AF191*$H$15)))</f>
        <v>0</v>
      </c>
      <c r="AI191">
        <f>(AH191-1)*100</f>
        <v>0</v>
      </c>
      <c r="AJ191">
        <f>MAX(0,($B$15+$C$15*DR191)/(1+$D$15*DR191)*DK191/(DM191+273)*$E$15)</f>
        <v>0</v>
      </c>
      <c r="AK191" t="s">
        <v>420</v>
      </c>
      <c r="AL191" t="s">
        <v>420</v>
      </c>
      <c r="AM191">
        <v>0</v>
      </c>
      <c r="AN191">
        <v>0</v>
      </c>
      <c r="AO191">
        <f>1-AM191/AN191</f>
        <v>0</v>
      </c>
      <c r="AP191">
        <v>0</v>
      </c>
      <c r="AQ191" t="s">
        <v>420</v>
      </c>
      <c r="AR191" t="s">
        <v>420</v>
      </c>
      <c r="AS191">
        <v>0</v>
      </c>
      <c r="AT191">
        <v>0</v>
      </c>
      <c r="AU191">
        <f>1-AS191/AT191</f>
        <v>0</v>
      </c>
      <c r="AV191">
        <v>0.5</v>
      </c>
      <c r="AW191">
        <f>CV191</f>
        <v>0</v>
      </c>
      <c r="AX191">
        <f>K191</f>
        <v>0</v>
      </c>
      <c r="AY191">
        <f>AU191*AV191*AW191</f>
        <v>0</v>
      </c>
      <c r="AZ191">
        <f>(AX191-AP191)/AW191</f>
        <v>0</v>
      </c>
      <c r="BA191">
        <f>(AN191-AT191)/AT191</f>
        <v>0</v>
      </c>
      <c r="BB191">
        <f>AM191/(AO191+AM191/AT191)</f>
        <v>0</v>
      </c>
      <c r="BC191" t="s">
        <v>420</v>
      </c>
      <c r="BD191">
        <v>0</v>
      </c>
      <c r="BE191">
        <f>IF(BD191&lt;&gt;0, BD191, BB191)</f>
        <v>0</v>
      </c>
      <c r="BF191">
        <f>1-BE191/AT191</f>
        <v>0</v>
      </c>
      <c r="BG191">
        <f>(AT191-AS191)/(AT191-BE191)</f>
        <v>0</v>
      </c>
      <c r="BH191">
        <f>(AN191-AT191)/(AN191-BE191)</f>
        <v>0</v>
      </c>
      <c r="BI191">
        <f>(AT191-AS191)/(AT191-AM191)</f>
        <v>0</v>
      </c>
      <c r="BJ191">
        <f>(AN191-AT191)/(AN191-AM191)</f>
        <v>0</v>
      </c>
      <c r="BK191">
        <f>(BG191*BE191/AS191)</f>
        <v>0</v>
      </c>
      <c r="BL191">
        <f>(1-BK191)</f>
        <v>0</v>
      </c>
      <c r="CU191">
        <f>$B$13*DS191+$C$13*DT191+$F$13*EE191*(1-EH191)</f>
        <v>0</v>
      </c>
      <c r="CV191">
        <f>CU191*CW191</f>
        <v>0</v>
      </c>
      <c r="CW191">
        <f>($B$13*$D$11+$C$13*$D$11+$F$13*((ER191+EJ191)/MAX(ER191+EJ191+ES191, 0.1)*$I$11+ES191/MAX(ER191+EJ191+ES191, 0.1)*$J$11))/($B$13+$C$13+$F$13)</f>
        <v>0</v>
      </c>
      <c r="CX191">
        <f>($B$13*$K$11+$C$13*$K$11+$F$13*((ER191+EJ191)/MAX(ER191+EJ191+ES191, 0.1)*$P$11+ES191/MAX(ER191+EJ191+ES191, 0.1)*$Q$11))/($B$13+$C$13+$F$13)</f>
        <v>0</v>
      </c>
      <c r="CY191">
        <v>2.7</v>
      </c>
      <c r="CZ191">
        <v>0.5</v>
      </c>
      <c r="DA191" t="s">
        <v>421</v>
      </c>
      <c r="DB191">
        <v>2</v>
      </c>
      <c r="DC191">
        <v>1761010616.6</v>
      </c>
      <c r="DD191">
        <v>420.2645000000001</v>
      </c>
      <c r="DE191">
        <v>419.959875</v>
      </c>
      <c r="DF191">
        <v>23.33683333333333</v>
      </c>
      <c r="DG191">
        <v>23.40549166666667</v>
      </c>
      <c r="DH191">
        <v>420.7971666666667</v>
      </c>
      <c r="DI191">
        <v>23.1534</v>
      </c>
      <c r="DJ191">
        <v>500.0294166666667</v>
      </c>
      <c r="DK191">
        <v>90.50951249999999</v>
      </c>
      <c r="DL191">
        <v>0.03434259583333333</v>
      </c>
      <c r="DM191">
        <v>29.9217125</v>
      </c>
      <c r="DN191">
        <v>30.07521666666667</v>
      </c>
      <c r="DO191">
        <v>999.9</v>
      </c>
      <c r="DP191">
        <v>0</v>
      </c>
      <c r="DQ191">
        <v>0</v>
      </c>
      <c r="DR191">
        <v>10008.1425</v>
      </c>
      <c r="DS191">
        <v>0</v>
      </c>
      <c r="DT191">
        <v>0.242856</v>
      </c>
      <c r="DU191">
        <v>0.3047740416666667</v>
      </c>
      <c r="DV191">
        <v>430.3065833333333</v>
      </c>
      <c r="DW191">
        <v>430.0246666666667</v>
      </c>
      <c r="DX191">
        <v>-0.06866518333333334</v>
      </c>
      <c r="DY191">
        <v>419.959875</v>
      </c>
      <c r="DZ191">
        <v>23.40549166666667</v>
      </c>
      <c r="EA191">
        <v>2.112205833333334</v>
      </c>
      <c r="EB191">
        <v>2.118419583333333</v>
      </c>
      <c r="EC191">
        <v>18.31151666666667</v>
      </c>
      <c r="ED191">
        <v>18.35835</v>
      </c>
      <c r="EE191">
        <v>0.00500078</v>
      </c>
      <c r="EF191">
        <v>0</v>
      </c>
      <c r="EG191">
        <v>0</v>
      </c>
      <c r="EH191">
        <v>0</v>
      </c>
      <c r="EI191">
        <v>321.3291666666667</v>
      </c>
      <c r="EJ191">
        <v>0.00500078</v>
      </c>
      <c r="EK191">
        <v>-13.84166666666667</v>
      </c>
      <c r="EL191">
        <v>0.225</v>
      </c>
      <c r="EM191">
        <v>35.62479166666666</v>
      </c>
      <c r="EN191">
        <v>39.84870833333333</v>
      </c>
      <c r="EO191">
        <v>38.70295833333333</v>
      </c>
      <c r="EP191">
        <v>40.33054166666667</v>
      </c>
      <c r="EQ191">
        <v>38.88783333333333</v>
      </c>
      <c r="ER191">
        <v>0</v>
      </c>
      <c r="ES191">
        <v>0</v>
      </c>
      <c r="ET191">
        <v>0</v>
      </c>
      <c r="EU191">
        <v>1761010623.7</v>
      </c>
      <c r="EV191">
        <v>0</v>
      </c>
      <c r="EW191">
        <v>321.4653846153846</v>
      </c>
      <c r="EX191">
        <v>1.131623870857749</v>
      </c>
      <c r="EY191">
        <v>11.38119708051767</v>
      </c>
      <c r="EZ191">
        <v>-13.94230769230769</v>
      </c>
      <c r="FA191">
        <v>15</v>
      </c>
      <c r="FB191">
        <v>1761010483</v>
      </c>
      <c r="FC191" t="s">
        <v>739</v>
      </c>
      <c r="FD191">
        <v>1761010479</v>
      </c>
      <c r="FE191">
        <v>1761010483</v>
      </c>
      <c r="FF191">
        <v>6</v>
      </c>
      <c r="FG191">
        <v>-0.212</v>
      </c>
      <c r="FH191">
        <v>0</v>
      </c>
      <c r="FI191">
        <v>-0.533</v>
      </c>
      <c r="FJ191">
        <v>0.204</v>
      </c>
      <c r="FK191">
        <v>420</v>
      </c>
      <c r="FL191">
        <v>24</v>
      </c>
      <c r="FM191">
        <v>0.6</v>
      </c>
      <c r="FN191">
        <v>0.03</v>
      </c>
      <c r="FO191">
        <v>0.3054520487804878</v>
      </c>
      <c r="FP191">
        <v>0.02476319163763077</v>
      </c>
      <c r="FQ191">
        <v>0.03050739742994869</v>
      </c>
      <c r="FR191">
        <v>1</v>
      </c>
      <c r="FS191">
        <v>321.2205882352941</v>
      </c>
      <c r="FT191">
        <v>5.168831332169961</v>
      </c>
      <c r="FU191">
        <v>7.183878168255093</v>
      </c>
      <c r="FV191">
        <v>0</v>
      </c>
      <c r="FW191">
        <v>-0.04653167365853659</v>
      </c>
      <c r="FX191">
        <v>-0.4041311897560975</v>
      </c>
      <c r="FY191">
        <v>0.04439462050645968</v>
      </c>
      <c r="FZ191">
        <v>0</v>
      </c>
      <c r="GA191">
        <v>1</v>
      </c>
      <c r="GB191">
        <v>3</v>
      </c>
      <c r="GC191" t="s">
        <v>459</v>
      </c>
      <c r="GD191">
        <v>3.10966</v>
      </c>
      <c r="GE191">
        <v>2.72577</v>
      </c>
      <c r="GF191">
        <v>0.0883596</v>
      </c>
      <c r="GG191">
        <v>0.0882834</v>
      </c>
      <c r="GH191">
        <v>0.106514</v>
      </c>
      <c r="GI191">
        <v>0.10775</v>
      </c>
      <c r="GJ191">
        <v>23924.6</v>
      </c>
      <c r="GK191">
        <v>21716.5</v>
      </c>
      <c r="GL191">
        <v>26801.9</v>
      </c>
      <c r="GM191">
        <v>24026.8</v>
      </c>
      <c r="GN191">
        <v>38264.1</v>
      </c>
      <c r="GO191">
        <v>31634.1</v>
      </c>
      <c r="GP191">
        <v>46780</v>
      </c>
      <c r="GQ191">
        <v>37994.9</v>
      </c>
      <c r="GR191">
        <v>1.89042</v>
      </c>
      <c r="GS191">
        <v>1.86495</v>
      </c>
      <c r="GT191">
        <v>0.10838</v>
      </c>
      <c r="GU191">
        <v>0</v>
      </c>
      <c r="GV191">
        <v>28.297</v>
      </c>
      <c r="GW191">
        <v>999.9</v>
      </c>
      <c r="GX191">
        <v>59.6</v>
      </c>
      <c r="GY191">
        <v>30.2</v>
      </c>
      <c r="GZ191">
        <v>28.3754</v>
      </c>
      <c r="HA191">
        <v>61.1009</v>
      </c>
      <c r="HB191">
        <v>21.3061</v>
      </c>
      <c r="HC191">
        <v>1</v>
      </c>
      <c r="HD191">
        <v>0.0433994</v>
      </c>
      <c r="HE191">
        <v>-1.21908</v>
      </c>
      <c r="HF191">
        <v>20.3333</v>
      </c>
      <c r="HG191">
        <v>5.21744</v>
      </c>
      <c r="HH191">
        <v>11.98</v>
      </c>
      <c r="HI191">
        <v>4.9656</v>
      </c>
      <c r="HJ191">
        <v>3.276</v>
      </c>
      <c r="HK191">
        <v>9999</v>
      </c>
      <c r="HL191">
        <v>9999</v>
      </c>
      <c r="HM191">
        <v>9999</v>
      </c>
      <c r="HN191">
        <v>999.9</v>
      </c>
      <c r="HO191">
        <v>1.86369</v>
      </c>
      <c r="HP191">
        <v>1.85974</v>
      </c>
      <c r="HQ191">
        <v>1.85806</v>
      </c>
      <c r="HR191">
        <v>1.85944</v>
      </c>
      <c r="HS191">
        <v>1.85959</v>
      </c>
      <c r="HT191">
        <v>1.85806</v>
      </c>
      <c r="HU191">
        <v>1.85715</v>
      </c>
      <c r="HV191">
        <v>1.85211</v>
      </c>
      <c r="HW191">
        <v>0</v>
      </c>
      <c r="HX191">
        <v>0</v>
      </c>
      <c r="HY191">
        <v>0</v>
      </c>
      <c r="HZ191">
        <v>0</v>
      </c>
      <c r="IA191" t="s">
        <v>424</v>
      </c>
      <c r="IB191" t="s">
        <v>425</v>
      </c>
      <c r="IC191" t="s">
        <v>426</v>
      </c>
      <c r="ID191" t="s">
        <v>426</v>
      </c>
      <c r="IE191" t="s">
        <v>426</v>
      </c>
      <c r="IF191" t="s">
        <v>426</v>
      </c>
      <c r="IG191">
        <v>0</v>
      </c>
      <c r="IH191">
        <v>100</v>
      </c>
      <c r="II191">
        <v>100</v>
      </c>
      <c r="IJ191">
        <v>-0.532</v>
      </c>
      <c r="IK191">
        <v>0.1843</v>
      </c>
      <c r="IL191">
        <v>-1.320610113774061</v>
      </c>
      <c r="IM191">
        <v>0.001328113201692861</v>
      </c>
      <c r="IN191">
        <v>1.538283238170363E-06</v>
      </c>
      <c r="IO191">
        <v>-5.795655626708063E-10</v>
      </c>
      <c r="IP191">
        <v>-0.06081477710733629</v>
      </c>
      <c r="IQ191">
        <v>-0.004593102289677449</v>
      </c>
      <c r="IR191">
        <v>0.0008253994458280543</v>
      </c>
      <c r="IS191">
        <v>-7.403632370499484E-06</v>
      </c>
      <c r="IT191">
        <v>2</v>
      </c>
      <c r="IU191">
        <v>1985</v>
      </c>
      <c r="IV191">
        <v>1</v>
      </c>
      <c r="IW191">
        <v>27</v>
      </c>
      <c r="IX191">
        <v>2.4</v>
      </c>
      <c r="IY191">
        <v>2.4</v>
      </c>
      <c r="IZ191">
        <v>1.13281</v>
      </c>
      <c r="JA191">
        <v>2.59644</v>
      </c>
      <c r="JB191">
        <v>1.49658</v>
      </c>
      <c r="JC191">
        <v>2.34619</v>
      </c>
      <c r="JD191">
        <v>1.54907</v>
      </c>
      <c r="JE191">
        <v>2.4646</v>
      </c>
      <c r="JF191">
        <v>32.9537</v>
      </c>
      <c r="JG191">
        <v>15.7344</v>
      </c>
      <c r="JH191">
        <v>18</v>
      </c>
      <c r="JI191">
        <v>482.718</v>
      </c>
      <c r="JJ191">
        <v>495.56</v>
      </c>
      <c r="JK191">
        <v>30.5324</v>
      </c>
      <c r="JL191">
        <v>27.842</v>
      </c>
      <c r="JM191">
        <v>30</v>
      </c>
      <c r="JN191">
        <v>28.0738</v>
      </c>
      <c r="JO191">
        <v>28.0669</v>
      </c>
      <c r="JP191">
        <v>22.7785</v>
      </c>
      <c r="JQ191">
        <v>22.0042</v>
      </c>
      <c r="JR191">
        <v>66.048</v>
      </c>
      <c r="JS191">
        <v>30.5119</v>
      </c>
      <c r="JT191">
        <v>420</v>
      </c>
      <c r="JU191">
        <v>23.419</v>
      </c>
      <c r="JV191">
        <v>102.298</v>
      </c>
      <c r="JW191">
        <v>91.6463</v>
      </c>
    </row>
    <row r="192" spans="1:283">
      <c r="A192">
        <v>174</v>
      </c>
      <c r="B192">
        <v>1761010626.6</v>
      </c>
      <c r="C192">
        <v>960.5999999046326</v>
      </c>
      <c r="D192" t="s">
        <v>784</v>
      </c>
      <c r="E192" t="s">
        <v>785</v>
      </c>
      <c r="F192">
        <v>5</v>
      </c>
      <c r="G192" t="s">
        <v>738</v>
      </c>
      <c r="H192">
        <v>1761010618.6</v>
      </c>
      <c r="I192">
        <f>(J192)/1000</f>
        <v>0</v>
      </c>
      <c r="J192">
        <f>1000*DJ192*AH192*(DF192-DG192)/(100*CY192*(1000-AH192*DF192))</f>
        <v>0</v>
      </c>
      <c r="K192">
        <f>DJ192*AH192*(DE192-DD192*(1000-AH192*DG192)/(1000-AH192*DF192))/(100*CY192)</f>
        <v>0</v>
      </c>
      <c r="L192">
        <f>DD192 - IF(AH192&gt;1, K192*CY192*100.0/(AJ192), 0)</f>
        <v>0</v>
      </c>
      <c r="M192">
        <f>((S192-I192/2)*L192-K192)/(S192+I192/2)</f>
        <v>0</v>
      </c>
      <c r="N192">
        <f>M192*(DK192+DL192)/1000.0</f>
        <v>0</v>
      </c>
      <c r="O192">
        <f>(DD192 - IF(AH192&gt;1, K192*CY192*100.0/(AJ192), 0))*(DK192+DL192)/1000.0</f>
        <v>0</v>
      </c>
      <c r="P192">
        <f>2.0/((1/R192-1/Q192)+SIGN(R192)*SQRT((1/R192-1/Q192)*(1/R192-1/Q192) + 4*CZ192/((CZ192+1)*(CZ192+1))*(2*1/R192*1/Q192-1/Q192*1/Q192)))</f>
        <v>0</v>
      </c>
      <c r="Q192">
        <f>IF(LEFT(DA192,1)&lt;&gt;"0",IF(LEFT(DA192,1)="1",3.0,DB192),$D$5+$E$5*(DR192*DK192/($K$5*1000))+$F$5*(DR192*DK192/($K$5*1000))*MAX(MIN(CY192,$J$5),$I$5)*MAX(MIN(CY192,$J$5),$I$5)+$G$5*MAX(MIN(CY192,$J$5),$I$5)*(DR192*DK192/($K$5*1000))+$H$5*(DR192*DK192/($K$5*1000))*(DR192*DK192/($K$5*1000)))</f>
        <v>0</v>
      </c>
      <c r="R192">
        <f>I192*(1000-(1000*0.61365*exp(17.502*V192/(240.97+V192))/(DK192+DL192)+DF192)/2)/(1000*0.61365*exp(17.502*V192/(240.97+V192))/(DK192+DL192)-DF192)</f>
        <v>0</v>
      </c>
      <c r="S192">
        <f>1/((CZ192+1)/(P192/1.6)+1/(Q192/1.37)) + CZ192/((CZ192+1)/(P192/1.6) + CZ192/(Q192/1.37))</f>
        <v>0</v>
      </c>
      <c r="T192">
        <f>(CU192*CX192)</f>
        <v>0</v>
      </c>
      <c r="U192">
        <f>(DM192+(T192+2*0.95*5.67E-8*(((DM192+$B$9)+273)^4-(DM192+273)^4)-44100*I192)/(1.84*29.3*Q192+8*0.95*5.67E-8*(DM192+273)^3))</f>
        <v>0</v>
      </c>
      <c r="V192">
        <f>($C$9*DN192+$D$9*DO192+$E$9*U192)</f>
        <v>0</v>
      </c>
      <c r="W192">
        <f>0.61365*exp(17.502*V192/(240.97+V192))</f>
        <v>0</v>
      </c>
      <c r="X192">
        <f>(Y192/Z192*100)</f>
        <v>0</v>
      </c>
      <c r="Y192">
        <f>DF192*(DK192+DL192)/1000</f>
        <v>0</v>
      </c>
      <c r="Z192">
        <f>0.61365*exp(17.502*DM192/(240.97+DM192))</f>
        <v>0</v>
      </c>
      <c r="AA192">
        <f>(W192-DF192*(DK192+DL192)/1000)</f>
        <v>0</v>
      </c>
      <c r="AB192">
        <f>(-I192*44100)</f>
        <v>0</v>
      </c>
      <c r="AC192">
        <f>2*29.3*Q192*0.92*(DM192-V192)</f>
        <v>0</v>
      </c>
      <c r="AD192">
        <f>2*0.95*5.67E-8*(((DM192+$B$9)+273)^4-(V192+273)^4)</f>
        <v>0</v>
      </c>
      <c r="AE192">
        <f>T192+AD192+AB192+AC192</f>
        <v>0</v>
      </c>
      <c r="AF192">
        <v>0</v>
      </c>
      <c r="AG192">
        <v>0</v>
      </c>
      <c r="AH192">
        <f>IF(AF192*$H$15&gt;=AJ192,1.0,(AJ192/(AJ192-AF192*$H$15)))</f>
        <v>0</v>
      </c>
      <c r="AI192">
        <f>(AH192-1)*100</f>
        <v>0</v>
      </c>
      <c r="AJ192">
        <f>MAX(0,($B$15+$C$15*DR192)/(1+$D$15*DR192)*DK192/(DM192+273)*$E$15)</f>
        <v>0</v>
      </c>
      <c r="AK192" t="s">
        <v>420</v>
      </c>
      <c r="AL192" t="s">
        <v>420</v>
      </c>
      <c r="AM192">
        <v>0</v>
      </c>
      <c r="AN192">
        <v>0</v>
      </c>
      <c r="AO192">
        <f>1-AM192/AN192</f>
        <v>0</v>
      </c>
      <c r="AP192">
        <v>0</v>
      </c>
      <c r="AQ192" t="s">
        <v>420</v>
      </c>
      <c r="AR192" t="s">
        <v>420</v>
      </c>
      <c r="AS192">
        <v>0</v>
      </c>
      <c r="AT192">
        <v>0</v>
      </c>
      <c r="AU192">
        <f>1-AS192/AT192</f>
        <v>0</v>
      </c>
      <c r="AV192">
        <v>0.5</v>
      </c>
      <c r="AW192">
        <f>CV192</f>
        <v>0</v>
      </c>
      <c r="AX192">
        <f>K192</f>
        <v>0</v>
      </c>
      <c r="AY192">
        <f>AU192*AV192*AW192</f>
        <v>0</v>
      </c>
      <c r="AZ192">
        <f>(AX192-AP192)/AW192</f>
        <v>0</v>
      </c>
      <c r="BA192">
        <f>(AN192-AT192)/AT192</f>
        <v>0</v>
      </c>
      <c r="BB192">
        <f>AM192/(AO192+AM192/AT192)</f>
        <v>0</v>
      </c>
      <c r="BC192" t="s">
        <v>420</v>
      </c>
      <c r="BD192">
        <v>0</v>
      </c>
      <c r="BE192">
        <f>IF(BD192&lt;&gt;0, BD192, BB192)</f>
        <v>0</v>
      </c>
      <c r="BF192">
        <f>1-BE192/AT192</f>
        <v>0</v>
      </c>
      <c r="BG192">
        <f>(AT192-AS192)/(AT192-BE192)</f>
        <v>0</v>
      </c>
      <c r="BH192">
        <f>(AN192-AT192)/(AN192-BE192)</f>
        <v>0</v>
      </c>
      <c r="BI192">
        <f>(AT192-AS192)/(AT192-AM192)</f>
        <v>0</v>
      </c>
      <c r="BJ192">
        <f>(AN192-AT192)/(AN192-AM192)</f>
        <v>0</v>
      </c>
      <c r="BK192">
        <f>(BG192*BE192/AS192)</f>
        <v>0</v>
      </c>
      <c r="BL192">
        <f>(1-BK192)</f>
        <v>0</v>
      </c>
      <c r="CU192">
        <f>$B$13*DS192+$C$13*DT192+$F$13*EE192*(1-EH192)</f>
        <v>0</v>
      </c>
      <c r="CV192">
        <f>CU192*CW192</f>
        <v>0</v>
      </c>
      <c r="CW192">
        <f>($B$13*$D$11+$C$13*$D$11+$F$13*((ER192+EJ192)/MAX(ER192+EJ192+ES192, 0.1)*$I$11+ES192/MAX(ER192+EJ192+ES192, 0.1)*$J$11))/($B$13+$C$13+$F$13)</f>
        <v>0</v>
      </c>
      <c r="CX192">
        <f>($B$13*$K$11+$C$13*$K$11+$F$13*((ER192+EJ192)/MAX(ER192+EJ192+ES192, 0.1)*$P$11+ES192/MAX(ER192+EJ192+ES192, 0.1)*$Q$11))/($B$13+$C$13+$F$13)</f>
        <v>0</v>
      </c>
      <c r="CY192">
        <v>2.7</v>
      </c>
      <c r="CZ192">
        <v>0.5</v>
      </c>
      <c r="DA192" t="s">
        <v>421</v>
      </c>
      <c r="DB192">
        <v>2</v>
      </c>
      <c r="DC192">
        <v>1761010618.6</v>
      </c>
      <c r="DD192">
        <v>420.2664583333333</v>
      </c>
      <c r="DE192">
        <v>419.96725</v>
      </c>
      <c r="DF192">
        <v>23.345575</v>
      </c>
      <c r="DG192">
        <v>23.4192125</v>
      </c>
      <c r="DH192">
        <v>420.799125</v>
      </c>
      <c r="DI192">
        <v>23.16195416666666</v>
      </c>
      <c r="DJ192">
        <v>500.0269583333334</v>
      </c>
      <c r="DK192">
        <v>90.50955416666666</v>
      </c>
      <c r="DL192">
        <v>0.03428539166666666</v>
      </c>
      <c r="DM192">
        <v>29.918575</v>
      </c>
      <c r="DN192">
        <v>30.0723875</v>
      </c>
      <c r="DO192">
        <v>999.9</v>
      </c>
      <c r="DP192">
        <v>0</v>
      </c>
      <c r="DQ192">
        <v>0</v>
      </c>
      <c r="DR192">
        <v>10007.49375</v>
      </c>
      <c r="DS192">
        <v>0</v>
      </c>
      <c r="DT192">
        <v>0.242856</v>
      </c>
      <c r="DU192">
        <v>0.2993355833333333</v>
      </c>
      <c r="DV192">
        <v>430.3124166666666</v>
      </c>
      <c r="DW192">
        <v>430.0382500000001</v>
      </c>
      <c r="DX192">
        <v>-0.073643525</v>
      </c>
      <c r="DY192">
        <v>419.96725</v>
      </c>
      <c r="DZ192">
        <v>23.4192125</v>
      </c>
      <c r="EA192">
        <v>2.1129975</v>
      </c>
      <c r="EB192">
        <v>2.119662083333334</v>
      </c>
      <c r="EC192">
        <v>18.31749166666667</v>
      </c>
      <c r="ED192">
        <v>18.36770416666667</v>
      </c>
      <c r="EE192">
        <v>0.00500078</v>
      </c>
      <c r="EF192">
        <v>0</v>
      </c>
      <c r="EG192">
        <v>0</v>
      </c>
      <c r="EH192">
        <v>0</v>
      </c>
      <c r="EI192">
        <v>320.6</v>
      </c>
      <c r="EJ192">
        <v>0.00500078</v>
      </c>
      <c r="EK192">
        <v>-12.96666666666667</v>
      </c>
      <c r="EL192">
        <v>0.3541666666666667</v>
      </c>
      <c r="EM192">
        <v>35.64041666666666</v>
      </c>
      <c r="EN192">
        <v>39.87208333333333</v>
      </c>
      <c r="EO192">
        <v>38.58579166666667</v>
      </c>
      <c r="EP192">
        <v>40.36704166666667</v>
      </c>
      <c r="EQ192">
        <v>38.90604166666666</v>
      </c>
      <c r="ER192">
        <v>0</v>
      </c>
      <c r="ES192">
        <v>0</v>
      </c>
      <c r="ET192">
        <v>0</v>
      </c>
      <c r="EU192">
        <v>1761010625.5</v>
      </c>
      <c r="EV192">
        <v>0</v>
      </c>
      <c r="EW192">
        <v>321.616</v>
      </c>
      <c r="EX192">
        <v>-7.938461621180463</v>
      </c>
      <c r="EY192">
        <v>6.515385025845586</v>
      </c>
      <c r="EZ192">
        <v>-13.872</v>
      </c>
      <c r="FA192">
        <v>15</v>
      </c>
      <c r="FB192">
        <v>1761010483</v>
      </c>
      <c r="FC192" t="s">
        <v>739</v>
      </c>
      <c r="FD192">
        <v>1761010479</v>
      </c>
      <c r="FE192">
        <v>1761010483</v>
      </c>
      <c r="FF192">
        <v>6</v>
      </c>
      <c r="FG192">
        <v>-0.212</v>
      </c>
      <c r="FH192">
        <v>0</v>
      </c>
      <c r="FI192">
        <v>-0.533</v>
      </c>
      <c r="FJ192">
        <v>0.204</v>
      </c>
      <c r="FK192">
        <v>420</v>
      </c>
      <c r="FL192">
        <v>24</v>
      </c>
      <c r="FM192">
        <v>0.6</v>
      </c>
      <c r="FN192">
        <v>0.03</v>
      </c>
      <c r="FO192">
        <v>0.302526225</v>
      </c>
      <c r="FP192">
        <v>-0.02497986866791767</v>
      </c>
      <c r="FQ192">
        <v>0.03234906371557568</v>
      </c>
      <c r="FR192">
        <v>1</v>
      </c>
      <c r="FS192">
        <v>321.2205882352941</v>
      </c>
      <c r="FT192">
        <v>3.084797608668893</v>
      </c>
      <c r="FU192">
        <v>6.435278658977022</v>
      </c>
      <c r="FV192">
        <v>0</v>
      </c>
      <c r="FW192">
        <v>-0.060045003</v>
      </c>
      <c r="FX192">
        <v>-0.2321776536585366</v>
      </c>
      <c r="FY192">
        <v>0.03176624321623956</v>
      </c>
      <c r="FZ192">
        <v>0</v>
      </c>
      <c r="GA192">
        <v>1</v>
      </c>
      <c r="GB192">
        <v>3</v>
      </c>
      <c r="GC192" t="s">
        <v>459</v>
      </c>
      <c r="GD192">
        <v>3.10965</v>
      </c>
      <c r="GE192">
        <v>2.72585</v>
      </c>
      <c r="GF192">
        <v>0.0883673</v>
      </c>
      <c r="GG192">
        <v>0.0882833</v>
      </c>
      <c r="GH192">
        <v>0.106537</v>
      </c>
      <c r="GI192">
        <v>0.10776</v>
      </c>
      <c r="GJ192">
        <v>23924.3</v>
      </c>
      <c r="GK192">
        <v>21716.4</v>
      </c>
      <c r="GL192">
        <v>26801.8</v>
      </c>
      <c r="GM192">
        <v>24026.7</v>
      </c>
      <c r="GN192">
        <v>38263.1</v>
      </c>
      <c r="GO192">
        <v>31633.7</v>
      </c>
      <c r="GP192">
        <v>46780.1</v>
      </c>
      <c r="GQ192">
        <v>37994.9</v>
      </c>
      <c r="GR192">
        <v>1.89015</v>
      </c>
      <c r="GS192">
        <v>1.86507</v>
      </c>
      <c r="GT192">
        <v>0.10816</v>
      </c>
      <c r="GU192">
        <v>0</v>
      </c>
      <c r="GV192">
        <v>28.2982</v>
      </c>
      <c r="GW192">
        <v>999.9</v>
      </c>
      <c r="GX192">
        <v>59.6</v>
      </c>
      <c r="GY192">
        <v>30.2</v>
      </c>
      <c r="GZ192">
        <v>28.3761</v>
      </c>
      <c r="HA192">
        <v>61.2309</v>
      </c>
      <c r="HB192">
        <v>21.1178</v>
      </c>
      <c r="HC192">
        <v>1</v>
      </c>
      <c r="HD192">
        <v>0.0433613</v>
      </c>
      <c r="HE192">
        <v>-1.27336</v>
      </c>
      <c r="HF192">
        <v>20.3329</v>
      </c>
      <c r="HG192">
        <v>5.21759</v>
      </c>
      <c r="HH192">
        <v>11.98</v>
      </c>
      <c r="HI192">
        <v>4.9655</v>
      </c>
      <c r="HJ192">
        <v>3.276</v>
      </c>
      <c r="HK192">
        <v>9999</v>
      </c>
      <c r="HL192">
        <v>9999</v>
      </c>
      <c r="HM192">
        <v>9999</v>
      </c>
      <c r="HN192">
        <v>999.9</v>
      </c>
      <c r="HO192">
        <v>1.86368</v>
      </c>
      <c r="HP192">
        <v>1.85975</v>
      </c>
      <c r="HQ192">
        <v>1.85806</v>
      </c>
      <c r="HR192">
        <v>1.85944</v>
      </c>
      <c r="HS192">
        <v>1.85959</v>
      </c>
      <c r="HT192">
        <v>1.85806</v>
      </c>
      <c r="HU192">
        <v>1.85715</v>
      </c>
      <c r="HV192">
        <v>1.85211</v>
      </c>
      <c r="HW192">
        <v>0</v>
      </c>
      <c r="HX192">
        <v>0</v>
      </c>
      <c r="HY192">
        <v>0</v>
      </c>
      <c r="HZ192">
        <v>0</v>
      </c>
      <c r="IA192" t="s">
        <v>424</v>
      </c>
      <c r="IB192" t="s">
        <v>425</v>
      </c>
      <c r="IC192" t="s">
        <v>426</v>
      </c>
      <c r="ID192" t="s">
        <v>426</v>
      </c>
      <c r="IE192" t="s">
        <v>426</v>
      </c>
      <c r="IF192" t="s">
        <v>426</v>
      </c>
      <c r="IG192">
        <v>0</v>
      </c>
      <c r="IH192">
        <v>100</v>
      </c>
      <c r="II192">
        <v>100</v>
      </c>
      <c r="IJ192">
        <v>-0.533</v>
      </c>
      <c r="IK192">
        <v>0.1845</v>
      </c>
      <c r="IL192">
        <v>-1.320610113774061</v>
      </c>
      <c r="IM192">
        <v>0.001328113201692861</v>
      </c>
      <c r="IN192">
        <v>1.538283238170363E-06</v>
      </c>
      <c r="IO192">
        <v>-5.795655626708063E-10</v>
      </c>
      <c r="IP192">
        <v>-0.06081477710733629</v>
      </c>
      <c r="IQ192">
        <v>-0.004593102289677449</v>
      </c>
      <c r="IR192">
        <v>0.0008253994458280543</v>
      </c>
      <c r="IS192">
        <v>-7.403632370499484E-06</v>
      </c>
      <c r="IT192">
        <v>2</v>
      </c>
      <c r="IU192">
        <v>1985</v>
      </c>
      <c r="IV192">
        <v>1</v>
      </c>
      <c r="IW192">
        <v>27</v>
      </c>
      <c r="IX192">
        <v>2.5</v>
      </c>
      <c r="IY192">
        <v>2.4</v>
      </c>
      <c r="IZ192">
        <v>1.13281</v>
      </c>
      <c r="JA192">
        <v>2.59644</v>
      </c>
      <c r="JB192">
        <v>1.49658</v>
      </c>
      <c r="JC192">
        <v>2.34619</v>
      </c>
      <c r="JD192">
        <v>1.54907</v>
      </c>
      <c r="JE192">
        <v>2.41821</v>
      </c>
      <c r="JF192">
        <v>32.9537</v>
      </c>
      <c r="JG192">
        <v>15.7256</v>
      </c>
      <c r="JH192">
        <v>18</v>
      </c>
      <c r="JI192">
        <v>482.559</v>
      </c>
      <c r="JJ192">
        <v>495.639</v>
      </c>
      <c r="JK192">
        <v>30.5016</v>
      </c>
      <c r="JL192">
        <v>27.842</v>
      </c>
      <c r="JM192">
        <v>30</v>
      </c>
      <c r="JN192">
        <v>28.0738</v>
      </c>
      <c r="JO192">
        <v>28.0666</v>
      </c>
      <c r="JP192">
        <v>22.7786</v>
      </c>
      <c r="JQ192">
        <v>22.0042</v>
      </c>
      <c r="JR192">
        <v>66.048</v>
      </c>
      <c r="JS192">
        <v>30.447</v>
      </c>
      <c r="JT192">
        <v>420</v>
      </c>
      <c r="JU192">
        <v>23.411</v>
      </c>
      <c r="JV192">
        <v>102.298</v>
      </c>
      <c r="JW192">
        <v>91.64619999999999</v>
      </c>
    </row>
    <row r="193" spans="1:283">
      <c r="A193">
        <v>175</v>
      </c>
      <c r="B193">
        <v>1761010628.6</v>
      </c>
      <c r="C193">
        <v>962.5999999046326</v>
      </c>
      <c r="D193" t="s">
        <v>786</v>
      </c>
      <c r="E193" t="s">
        <v>787</v>
      </c>
      <c r="F193">
        <v>5</v>
      </c>
      <c r="G193" t="s">
        <v>738</v>
      </c>
      <c r="H193">
        <v>1761010620.6</v>
      </c>
      <c r="I193">
        <f>(J193)/1000</f>
        <v>0</v>
      </c>
      <c r="J193">
        <f>1000*DJ193*AH193*(DF193-DG193)/(100*CY193*(1000-AH193*DF193))</f>
        <v>0</v>
      </c>
      <c r="K193">
        <f>DJ193*AH193*(DE193-DD193*(1000-AH193*DG193)/(1000-AH193*DF193))/(100*CY193)</f>
        <v>0</v>
      </c>
      <c r="L193">
        <f>DD193 - IF(AH193&gt;1, K193*CY193*100.0/(AJ193), 0)</f>
        <v>0</v>
      </c>
      <c r="M193">
        <f>((S193-I193/2)*L193-K193)/(S193+I193/2)</f>
        <v>0</v>
      </c>
      <c r="N193">
        <f>M193*(DK193+DL193)/1000.0</f>
        <v>0</v>
      </c>
      <c r="O193">
        <f>(DD193 - IF(AH193&gt;1, K193*CY193*100.0/(AJ193), 0))*(DK193+DL193)/1000.0</f>
        <v>0</v>
      </c>
      <c r="P193">
        <f>2.0/((1/R193-1/Q193)+SIGN(R193)*SQRT((1/R193-1/Q193)*(1/R193-1/Q193) + 4*CZ193/((CZ193+1)*(CZ193+1))*(2*1/R193*1/Q193-1/Q193*1/Q193)))</f>
        <v>0</v>
      </c>
      <c r="Q193">
        <f>IF(LEFT(DA193,1)&lt;&gt;"0",IF(LEFT(DA193,1)="1",3.0,DB193),$D$5+$E$5*(DR193*DK193/($K$5*1000))+$F$5*(DR193*DK193/($K$5*1000))*MAX(MIN(CY193,$J$5),$I$5)*MAX(MIN(CY193,$J$5),$I$5)+$G$5*MAX(MIN(CY193,$J$5),$I$5)*(DR193*DK193/($K$5*1000))+$H$5*(DR193*DK193/($K$5*1000))*(DR193*DK193/($K$5*1000)))</f>
        <v>0</v>
      </c>
      <c r="R193">
        <f>I193*(1000-(1000*0.61365*exp(17.502*V193/(240.97+V193))/(DK193+DL193)+DF193)/2)/(1000*0.61365*exp(17.502*V193/(240.97+V193))/(DK193+DL193)-DF193)</f>
        <v>0</v>
      </c>
      <c r="S193">
        <f>1/((CZ193+1)/(P193/1.6)+1/(Q193/1.37)) + CZ193/((CZ193+1)/(P193/1.6) + CZ193/(Q193/1.37))</f>
        <v>0</v>
      </c>
      <c r="T193">
        <f>(CU193*CX193)</f>
        <v>0</v>
      </c>
      <c r="U193">
        <f>(DM193+(T193+2*0.95*5.67E-8*(((DM193+$B$9)+273)^4-(DM193+273)^4)-44100*I193)/(1.84*29.3*Q193+8*0.95*5.67E-8*(DM193+273)^3))</f>
        <v>0</v>
      </c>
      <c r="V193">
        <f>($C$9*DN193+$D$9*DO193+$E$9*U193)</f>
        <v>0</v>
      </c>
      <c r="W193">
        <f>0.61365*exp(17.502*V193/(240.97+V193))</f>
        <v>0</v>
      </c>
      <c r="X193">
        <f>(Y193/Z193*100)</f>
        <v>0</v>
      </c>
      <c r="Y193">
        <f>DF193*(DK193+DL193)/1000</f>
        <v>0</v>
      </c>
      <c r="Z193">
        <f>0.61365*exp(17.502*DM193/(240.97+DM193))</f>
        <v>0</v>
      </c>
      <c r="AA193">
        <f>(W193-DF193*(DK193+DL193)/1000)</f>
        <v>0</v>
      </c>
      <c r="AB193">
        <f>(-I193*44100)</f>
        <v>0</v>
      </c>
      <c r="AC193">
        <f>2*29.3*Q193*0.92*(DM193-V193)</f>
        <v>0</v>
      </c>
      <c r="AD193">
        <f>2*0.95*5.67E-8*(((DM193+$B$9)+273)^4-(V193+273)^4)</f>
        <v>0</v>
      </c>
      <c r="AE193">
        <f>T193+AD193+AB193+AC193</f>
        <v>0</v>
      </c>
      <c r="AF193">
        <v>0</v>
      </c>
      <c r="AG193">
        <v>0</v>
      </c>
      <c r="AH193">
        <f>IF(AF193*$H$15&gt;=AJ193,1.0,(AJ193/(AJ193-AF193*$H$15)))</f>
        <v>0</v>
      </c>
      <c r="AI193">
        <f>(AH193-1)*100</f>
        <v>0</v>
      </c>
      <c r="AJ193">
        <f>MAX(0,($B$15+$C$15*DR193)/(1+$D$15*DR193)*DK193/(DM193+273)*$E$15)</f>
        <v>0</v>
      </c>
      <c r="AK193" t="s">
        <v>420</v>
      </c>
      <c r="AL193" t="s">
        <v>420</v>
      </c>
      <c r="AM193">
        <v>0</v>
      </c>
      <c r="AN193">
        <v>0</v>
      </c>
      <c r="AO193">
        <f>1-AM193/AN193</f>
        <v>0</v>
      </c>
      <c r="AP193">
        <v>0</v>
      </c>
      <c r="AQ193" t="s">
        <v>420</v>
      </c>
      <c r="AR193" t="s">
        <v>420</v>
      </c>
      <c r="AS193">
        <v>0</v>
      </c>
      <c r="AT193">
        <v>0</v>
      </c>
      <c r="AU193">
        <f>1-AS193/AT193</f>
        <v>0</v>
      </c>
      <c r="AV193">
        <v>0.5</v>
      </c>
      <c r="AW193">
        <f>CV193</f>
        <v>0</v>
      </c>
      <c r="AX193">
        <f>K193</f>
        <v>0</v>
      </c>
      <c r="AY193">
        <f>AU193*AV193*AW193</f>
        <v>0</v>
      </c>
      <c r="AZ193">
        <f>(AX193-AP193)/AW193</f>
        <v>0</v>
      </c>
      <c r="BA193">
        <f>(AN193-AT193)/AT193</f>
        <v>0</v>
      </c>
      <c r="BB193">
        <f>AM193/(AO193+AM193/AT193)</f>
        <v>0</v>
      </c>
      <c r="BC193" t="s">
        <v>420</v>
      </c>
      <c r="BD193">
        <v>0</v>
      </c>
      <c r="BE193">
        <f>IF(BD193&lt;&gt;0, BD193, BB193)</f>
        <v>0</v>
      </c>
      <c r="BF193">
        <f>1-BE193/AT193</f>
        <v>0</v>
      </c>
      <c r="BG193">
        <f>(AT193-AS193)/(AT193-BE193)</f>
        <v>0</v>
      </c>
      <c r="BH193">
        <f>(AN193-AT193)/(AN193-BE193)</f>
        <v>0</v>
      </c>
      <c r="BI193">
        <f>(AT193-AS193)/(AT193-AM193)</f>
        <v>0</v>
      </c>
      <c r="BJ193">
        <f>(AN193-AT193)/(AN193-AM193)</f>
        <v>0</v>
      </c>
      <c r="BK193">
        <f>(BG193*BE193/AS193)</f>
        <v>0</v>
      </c>
      <c r="BL193">
        <f>(1-BK193)</f>
        <v>0</v>
      </c>
      <c r="CU193">
        <f>$B$13*DS193+$C$13*DT193+$F$13*EE193*(1-EH193)</f>
        <v>0</v>
      </c>
      <c r="CV193">
        <f>CU193*CW193</f>
        <v>0</v>
      </c>
      <c r="CW193">
        <f>($B$13*$D$11+$C$13*$D$11+$F$13*((ER193+EJ193)/MAX(ER193+EJ193+ES193, 0.1)*$I$11+ES193/MAX(ER193+EJ193+ES193, 0.1)*$J$11))/($B$13+$C$13+$F$13)</f>
        <v>0</v>
      </c>
      <c r="CX193">
        <f>($B$13*$K$11+$C$13*$K$11+$F$13*((ER193+EJ193)/MAX(ER193+EJ193+ES193, 0.1)*$P$11+ES193/MAX(ER193+EJ193+ES193, 0.1)*$Q$11))/($B$13+$C$13+$F$13)</f>
        <v>0</v>
      </c>
      <c r="CY193">
        <v>2.7</v>
      </c>
      <c r="CZ193">
        <v>0.5</v>
      </c>
      <c r="DA193" t="s">
        <v>421</v>
      </c>
      <c r="DB193">
        <v>2</v>
      </c>
      <c r="DC193">
        <v>1761010620.6</v>
      </c>
      <c r="DD193">
        <v>420.2736666666667</v>
      </c>
      <c r="DE193">
        <v>419.9794166666666</v>
      </c>
      <c r="DF193">
        <v>23.3551875</v>
      </c>
      <c r="DG193">
        <v>23.43120833333333</v>
      </c>
      <c r="DH193">
        <v>420.80625</v>
      </c>
      <c r="DI193">
        <v>23.1713625</v>
      </c>
      <c r="DJ193">
        <v>500.0304166666667</v>
      </c>
      <c r="DK193">
        <v>90.50980833333334</v>
      </c>
      <c r="DL193">
        <v>0.034233825</v>
      </c>
      <c r="DM193">
        <v>29.91521666666667</v>
      </c>
      <c r="DN193">
        <v>30.06964166666667</v>
      </c>
      <c r="DO193">
        <v>999.9</v>
      </c>
      <c r="DP193">
        <v>0</v>
      </c>
      <c r="DQ193">
        <v>0</v>
      </c>
      <c r="DR193">
        <v>10005.15208333333</v>
      </c>
      <c r="DS193">
        <v>0</v>
      </c>
      <c r="DT193">
        <v>0.242856</v>
      </c>
      <c r="DU193">
        <v>0.294325625</v>
      </c>
      <c r="DV193">
        <v>430.324</v>
      </c>
      <c r="DW193">
        <v>430.0559583333334</v>
      </c>
      <c r="DX193">
        <v>-0.07603137083333333</v>
      </c>
      <c r="DY193">
        <v>419.9794166666666</v>
      </c>
      <c r="DZ193">
        <v>23.43120833333333</v>
      </c>
      <c r="EA193">
        <v>2.113874166666667</v>
      </c>
      <c r="EB193">
        <v>2.120754583333333</v>
      </c>
      <c r="EC193">
        <v>18.32409583333333</v>
      </c>
      <c r="ED193">
        <v>18.37592916666667</v>
      </c>
      <c r="EE193">
        <v>0.00500078</v>
      </c>
      <c r="EF193">
        <v>0</v>
      </c>
      <c r="EG193">
        <v>0</v>
      </c>
      <c r="EH193">
        <v>0</v>
      </c>
      <c r="EI193">
        <v>320.0166666666667</v>
      </c>
      <c r="EJ193">
        <v>0.00500078</v>
      </c>
      <c r="EK193">
        <v>-12.05</v>
      </c>
      <c r="EL193">
        <v>0.4625000000000001</v>
      </c>
      <c r="EM193">
        <v>35.64816666666666</v>
      </c>
      <c r="EN193">
        <v>39.90075</v>
      </c>
      <c r="EO193">
        <v>38.59625</v>
      </c>
      <c r="EP193">
        <v>40.406125</v>
      </c>
      <c r="EQ193">
        <v>38.92166666666666</v>
      </c>
      <c r="ER193">
        <v>0</v>
      </c>
      <c r="ES193">
        <v>0</v>
      </c>
      <c r="ET193">
        <v>0</v>
      </c>
      <c r="EU193">
        <v>1761010627.3</v>
      </c>
      <c r="EV193">
        <v>0</v>
      </c>
      <c r="EW193">
        <v>320.6153846153846</v>
      </c>
      <c r="EX193">
        <v>-21.24444441073063</v>
      </c>
      <c r="EY193">
        <v>9.353846510444745</v>
      </c>
      <c r="EZ193">
        <v>-12.81538461538461</v>
      </c>
      <c r="FA193">
        <v>15</v>
      </c>
      <c r="FB193">
        <v>1761010483</v>
      </c>
      <c r="FC193" t="s">
        <v>739</v>
      </c>
      <c r="FD193">
        <v>1761010479</v>
      </c>
      <c r="FE193">
        <v>1761010483</v>
      </c>
      <c r="FF193">
        <v>6</v>
      </c>
      <c r="FG193">
        <v>-0.212</v>
      </c>
      <c r="FH193">
        <v>0</v>
      </c>
      <c r="FI193">
        <v>-0.533</v>
      </c>
      <c r="FJ193">
        <v>0.204</v>
      </c>
      <c r="FK193">
        <v>420</v>
      </c>
      <c r="FL193">
        <v>24</v>
      </c>
      <c r="FM193">
        <v>0.6</v>
      </c>
      <c r="FN193">
        <v>0.03</v>
      </c>
      <c r="FO193">
        <v>0.3011408780487804</v>
      </c>
      <c r="FP193">
        <v>-0.06125558885017399</v>
      </c>
      <c r="FQ193">
        <v>0.03272486608308519</v>
      </c>
      <c r="FR193">
        <v>1</v>
      </c>
      <c r="FS193">
        <v>320.7558823529412</v>
      </c>
      <c r="FT193">
        <v>-13.04660043437663</v>
      </c>
      <c r="FU193">
        <v>6.616431914580302</v>
      </c>
      <c r="FV193">
        <v>0</v>
      </c>
      <c r="FW193">
        <v>-0.06347111902439023</v>
      </c>
      <c r="FX193">
        <v>-0.1504889663414635</v>
      </c>
      <c r="FY193">
        <v>0.02691133382003392</v>
      </c>
      <c r="FZ193">
        <v>0</v>
      </c>
      <c r="GA193">
        <v>1</v>
      </c>
      <c r="GB193">
        <v>3</v>
      </c>
      <c r="GC193" t="s">
        <v>459</v>
      </c>
      <c r="GD193">
        <v>3.10967</v>
      </c>
      <c r="GE193">
        <v>2.72571</v>
      </c>
      <c r="GF193">
        <v>0.0883727</v>
      </c>
      <c r="GG193">
        <v>0.08828660000000001</v>
      </c>
      <c r="GH193">
        <v>0.106559</v>
      </c>
      <c r="GI193">
        <v>0.107759</v>
      </c>
      <c r="GJ193">
        <v>23924.2</v>
      </c>
      <c r="GK193">
        <v>21716.4</v>
      </c>
      <c r="GL193">
        <v>26801.9</v>
      </c>
      <c r="GM193">
        <v>24026.8</v>
      </c>
      <c r="GN193">
        <v>38262.2</v>
      </c>
      <c r="GO193">
        <v>31633.6</v>
      </c>
      <c r="GP193">
        <v>46780</v>
      </c>
      <c r="GQ193">
        <v>37994.7</v>
      </c>
      <c r="GR193">
        <v>1.88997</v>
      </c>
      <c r="GS193">
        <v>1.865</v>
      </c>
      <c r="GT193">
        <v>0.108</v>
      </c>
      <c r="GU193">
        <v>0</v>
      </c>
      <c r="GV193">
        <v>28.2994</v>
      </c>
      <c r="GW193">
        <v>999.9</v>
      </c>
      <c r="GX193">
        <v>59.6</v>
      </c>
      <c r="GY193">
        <v>30.2</v>
      </c>
      <c r="GZ193">
        <v>28.3801</v>
      </c>
      <c r="HA193">
        <v>61.3309</v>
      </c>
      <c r="HB193">
        <v>21.3141</v>
      </c>
      <c r="HC193">
        <v>1</v>
      </c>
      <c r="HD193">
        <v>0.0433333</v>
      </c>
      <c r="HE193">
        <v>-1.22944</v>
      </c>
      <c r="HF193">
        <v>20.3332</v>
      </c>
      <c r="HG193">
        <v>5.21744</v>
      </c>
      <c r="HH193">
        <v>11.98</v>
      </c>
      <c r="HI193">
        <v>4.9655</v>
      </c>
      <c r="HJ193">
        <v>3.276</v>
      </c>
      <c r="HK193">
        <v>9999</v>
      </c>
      <c r="HL193">
        <v>9999</v>
      </c>
      <c r="HM193">
        <v>9999</v>
      </c>
      <c r="HN193">
        <v>999.9</v>
      </c>
      <c r="HO193">
        <v>1.86368</v>
      </c>
      <c r="HP193">
        <v>1.85975</v>
      </c>
      <c r="HQ193">
        <v>1.85806</v>
      </c>
      <c r="HR193">
        <v>1.85944</v>
      </c>
      <c r="HS193">
        <v>1.85959</v>
      </c>
      <c r="HT193">
        <v>1.85806</v>
      </c>
      <c r="HU193">
        <v>1.85715</v>
      </c>
      <c r="HV193">
        <v>1.85211</v>
      </c>
      <c r="HW193">
        <v>0</v>
      </c>
      <c r="HX193">
        <v>0</v>
      </c>
      <c r="HY193">
        <v>0</v>
      </c>
      <c r="HZ193">
        <v>0</v>
      </c>
      <c r="IA193" t="s">
        <v>424</v>
      </c>
      <c r="IB193" t="s">
        <v>425</v>
      </c>
      <c r="IC193" t="s">
        <v>426</v>
      </c>
      <c r="ID193" t="s">
        <v>426</v>
      </c>
      <c r="IE193" t="s">
        <v>426</v>
      </c>
      <c r="IF193" t="s">
        <v>426</v>
      </c>
      <c r="IG193">
        <v>0</v>
      </c>
      <c r="IH193">
        <v>100</v>
      </c>
      <c r="II193">
        <v>100</v>
      </c>
      <c r="IJ193">
        <v>-0.532</v>
      </c>
      <c r="IK193">
        <v>0.1846</v>
      </c>
      <c r="IL193">
        <v>-1.320610113774061</v>
      </c>
      <c r="IM193">
        <v>0.001328113201692861</v>
      </c>
      <c r="IN193">
        <v>1.538283238170363E-06</v>
      </c>
      <c r="IO193">
        <v>-5.795655626708063E-10</v>
      </c>
      <c r="IP193">
        <v>-0.06081477710733629</v>
      </c>
      <c r="IQ193">
        <v>-0.004593102289677449</v>
      </c>
      <c r="IR193">
        <v>0.0008253994458280543</v>
      </c>
      <c r="IS193">
        <v>-7.403632370499484E-06</v>
      </c>
      <c r="IT193">
        <v>2</v>
      </c>
      <c r="IU193">
        <v>1985</v>
      </c>
      <c r="IV193">
        <v>1</v>
      </c>
      <c r="IW193">
        <v>27</v>
      </c>
      <c r="IX193">
        <v>2.5</v>
      </c>
      <c r="IY193">
        <v>2.4</v>
      </c>
      <c r="IZ193">
        <v>1.13281</v>
      </c>
      <c r="JA193">
        <v>2.60132</v>
      </c>
      <c r="JB193">
        <v>1.49658</v>
      </c>
      <c r="JC193">
        <v>2.34619</v>
      </c>
      <c r="JD193">
        <v>1.54907</v>
      </c>
      <c r="JE193">
        <v>2.3877</v>
      </c>
      <c r="JF193">
        <v>32.9537</v>
      </c>
      <c r="JG193">
        <v>15.7169</v>
      </c>
      <c r="JH193">
        <v>18</v>
      </c>
      <c r="JI193">
        <v>482.455</v>
      </c>
      <c r="JJ193">
        <v>495.59</v>
      </c>
      <c r="JK193">
        <v>30.478</v>
      </c>
      <c r="JL193">
        <v>27.842</v>
      </c>
      <c r="JM193">
        <v>30</v>
      </c>
      <c r="JN193">
        <v>28.0734</v>
      </c>
      <c r="JO193">
        <v>28.0666</v>
      </c>
      <c r="JP193">
        <v>22.7794</v>
      </c>
      <c r="JQ193">
        <v>22.0042</v>
      </c>
      <c r="JR193">
        <v>66.048</v>
      </c>
      <c r="JS193">
        <v>30.447</v>
      </c>
      <c r="JT193">
        <v>420</v>
      </c>
      <c r="JU193">
        <v>23.4021</v>
      </c>
      <c r="JV193">
        <v>102.298</v>
      </c>
      <c r="JW193">
        <v>91.64619999999999</v>
      </c>
    </row>
    <row r="194" spans="1:283">
      <c r="A194">
        <v>176</v>
      </c>
      <c r="B194">
        <v>1761010630.6</v>
      </c>
      <c r="C194">
        <v>964.5999999046326</v>
      </c>
      <c r="D194" t="s">
        <v>788</v>
      </c>
      <c r="E194" t="s">
        <v>789</v>
      </c>
      <c r="F194">
        <v>5</v>
      </c>
      <c r="G194" t="s">
        <v>738</v>
      </c>
      <c r="H194">
        <v>1761010622.6</v>
      </c>
      <c r="I194">
        <f>(J194)/1000</f>
        <v>0</v>
      </c>
      <c r="J194">
        <f>1000*DJ194*AH194*(DF194-DG194)/(100*CY194*(1000-AH194*DF194))</f>
        <v>0</v>
      </c>
      <c r="K194">
        <f>DJ194*AH194*(DE194-DD194*(1000-AH194*DG194)/(1000-AH194*DF194))/(100*CY194)</f>
        <v>0</v>
      </c>
      <c r="L194">
        <f>DD194 - IF(AH194&gt;1, K194*CY194*100.0/(AJ194), 0)</f>
        <v>0</v>
      </c>
      <c r="M194">
        <f>((S194-I194/2)*L194-K194)/(S194+I194/2)</f>
        <v>0</v>
      </c>
      <c r="N194">
        <f>M194*(DK194+DL194)/1000.0</f>
        <v>0</v>
      </c>
      <c r="O194">
        <f>(DD194 - IF(AH194&gt;1, K194*CY194*100.0/(AJ194), 0))*(DK194+DL194)/1000.0</f>
        <v>0</v>
      </c>
      <c r="P194">
        <f>2.0/((1/R194-1/Q194)+SIGN(R194)*SQRT((1/R194-1/Q194)*(1/R194-1/Q194) + 4*CZ194/((CZ194+1)*(CZ194+1))*(2*1/R194*1/Q194-1/Q194*1/Q194)))</f>
        <v>0</v>
      </c>
      <c r="Q194">
        <f>IF(LEFT(DA194,1)&lt;&gt;"0",IF(LEFT(DA194,1)="1",3.0,DB194),$D$5+$E$5*(DR194*DK194/($K$5*1000))+$F$5*(DR194*DK194/($K$5*1000))*MAX(MIN(CY194,$J$5),$I$5)*MAX(MIN(CY194,$J$5),$I$5)+$G$5*MAX(MIN(CY194,$J$5),$I$5)*(DR194*DK194/($K$5*1000))+$H$5*(DR194*DK194/($K$5*1000))*(DR194*DK194/($K$5*1000)))</f>
        <v>0</v>
      </c>
      <c r="R194">
        <f>I194*(1000-(1000*0.61365*exp(17.502*V194/(240.97+V194))/(DK194+DL194)+DF194)/2)/(1000*0.61365*exp(17.502*V194/(240.97+V194))/(DK194+DL194)-DF194)</f>
        <v>0</v>
      </c>
      <c r="S194">
        <f>1/((CZ194+1)/(P194/1.6)+1/(Q194/1.37)) + CZ194/((CZ194+1)/(P194/1.6) + CZ194/(Q194/1.37))</f>
        <v>0</v>
      </c>
      <c r="T194">
        <f>(CU194*CX194)</f>
        <v>0</v>
      </c>
      <c r="U194">
        <f>(DM194+(T194+2*0.95*5.67E-8*(((DM194+$B$9)+273)^4-(DM194+273)^4)-44100*I194)/(1.84*29.3*Q194+8*0.95*5.67E-8*(DM194+273)^3))</f>
        <v>0</v>
      </c>
      <c r="V194">
        <f>($C$9*DN194+$D$9*DO194+$E$9*U194)</f>
        <v>0</v>
      </c>
      <c r="W194">
        <f>0.61365*exp(17.502*V194/(240.97+V194))</f>
        <v>0</v>
      </c>
      <c r="X194">
        <f>(Y194/Z194*100)</f>
        <v>0</v>
      </c>
      <c r="Y194">
        <f>DF194*(DK194+DL194)/1000</f>
        <v>0</v>
      </c>
      <c r="Z194">
        <f>0.61365*exp(17.502*DM194/(240.97+DM194))</f>
        <v>0</v>
      </c>
      <c r="AA194">
        <f>(W194-DF194*(DK194+DL194)/1000)</f>
        <v>0</v>
      </c>
      <c r="AB194">
        <f>(-I194*44100)</f>
        <v>0</v>
      </c>
      <c r="AC194">
        <f>2*29.3*Q194*0.92*(DM194-V194)</f>
        <v>0</v>
      </c>
      <c r="AD194">
        <f>2*0.95*5.67E-8*(((DM194+$B$9)+273)^4-(V194+273)^4)</f>
        <v>0</v>
      </c>
      <c r="AE194">
        <f>T194+AD194+AB194+AC194</f>
        <v>0</v>
      </c>
      <c r="AF194">
        <v>0</v>
      </c>
      <c r="AG194">
        <v>0</v>
      </c>
      <c r="AH194">
        <f>IF(AF194*$H$15&gt;=AJ194,1.0,(AJ194/(AJ194-AF194*$H$15)))</f>
        <v>0</v>
      </c>
      <c r="AI194">
        <f>(AH194-1)*100</f>
        <v>0</v>
      </c>
      <c r="AJ194">
        <f>MAX(0,($B$15+$C$15*DR194)/(1+$D$15*DR194)*DK194/(DM194+273)*$E$15)</f>
        <v>0</v>
      </c>
      <c r="AK194" t="s">
        <v>420</v>
      </c>
      <c r="AL194" t="s">
        <v>420</v>
      </c>
      <c r="AM194">
        <v>0</v>
      </c>
      <c r="AN194">
        <v>0</v>
      </c>
      <c r="AO194">
        <f>1-AM194/AN194</f>
        <v>0</v>
      </c>
      <c r="AP194">
        <v>0</v>
      </c>
      <c r="AQ194" t="s">
        <v>420</v>
      </c>
      <c r="AR194" t="s">
        <v>420</v>
      </c>
      <c r="AS194">
        <v>0</v>
      </c>
      <c r="AT194">
        <v>0</v>
      </c>
      <c r="AU194">
        <f>1-AS194/AT194</f>
        <v>0</v>
      </c>
      <c r="AV194">
        <v>0.5</v>
      </c>
      <c r="AW194">
        <f>CV194</f>
        <v>0</v>
      </c>
      <c r="AX194">
        <f>K194</f>
        <v>0</v>
      </c>
      <c r="AY194">
        <f>AU194*AV194*AW194</f>
        <v>0</v>
      </c>
      <c r="AZ194">
        <f>(AX194-AP194)/AW194</f>
        <v>0</v>
      </c>
      <c r="BA194">
        <f>(AN194-AT194)/AT194</f>
        <v>0</v>
      </c>
      <c r="BB194">
        <f>AM194/(AO194+AM194/AT194)</f>
        <v>0</v>
      </c>
      <c r="BC194" t="s">
        <v>420</v>
      </c>
      <c r="BD194">
        <v>0</v>
      </c>
      <c r="BE194">
        <f>IF(BD194&lt;&gt;0, BD194, BB194)</f>
        <v>0</v>
      </c>
      <c r="BF194">
        <f>1-BE194/AT194</f>
        <v>0</v>
      </c>
      <c r="BG194">
        <f>(AT194-AS194)/(AT194-BE194)</f>
        <v>0</v>
      </c>
      <c r="BH194">
        <f>(AN194-AT194)/(AN194-BE194)</f>
        <v>0</v>
      </c>
      <c r="BI194">
        <f>(AT194-AS194)/(AT194-AM194)</f>
        <v>0</v>
      </c>
      <c r="BJ194">
        <f>(AN194-AT194)/(AN194-AM194)</f>
        <v>0</v>
      </c>
      <c r="BK194">
        <f>(BG194*BE194/AS194)</f>
        <v>0</v>
      </c>
      <c r="BL194">
        <f>(1-BK194)</f>
        <v>0</v>
      </c>
      <c r="CU194">
        <f>$B$13*DS194+$C$13*DT194+$F$13*EE194*(1-EH194)</f>
        <v>0</v>
      </c>
      <c r="CV194">
        <f>CU194*CW194</f>
        <v>0</v>
      </c>
      <c r="CW194">
        <f>($B$13*$D$11+$C$13*$D$11+$F$13*((ER194+EJ194)/MAX(ER194+EJ194+ES194, 0.1)*$I$11+ES194/MAX(ER194+EJ194+ES194, 0.1)*$J$11))/($B$13+$C$13+$F$13)</f>
        <v>0</v>
      </c>
      <c r="CX194">
        <f>($B$13*$K$11+$C$13*$K$11+$F$13*((ER194+EJ194)/MAX(ER194+EJ194+ES194, 0.1)*$P$11+ES194/MAX(ER194+EJ194+ES194, 0.1)*$Q$11))/($B$13+$C$13+$F$13)</f>
        <v>0</v>
      </c>
      <c r="CY194">
        <v>2.7</v>
      </c>
      <c r="CZ194">
        <v>0.5</v>
      </c>
      <c r="DA194" t="s">
        <v>421</v>
      </c>
      <c r="DB194">
        <v>2</v>
      </c>
      <c r="DC194">
        <v>1761010622.6</v>
      </c>
      <c r="DD194">
        <v>420.2767083333334</v>
      </c>
      <c r="DE194">
        <v>419.9791666666667</v>
      </c>
      <c r="DF194">
        <v>23.3652375</v>
      </c>
      <c r="DG194">
        <v>23.43943333333334</v>
      </c>
      <c r="DH194">
        <v>420.8092083333333</v>
      </c>
      <c r="DI194">
        <v>23.1812</v>
      </c>
      <c r="DJ194">
        <v>500.0232916666667</v>
      </c>
      <c r="DK194">
        <v>90.5102625</v>
      </c>
      <c r="DL194">
        <v>0.03418600416666667</v>
      </c>
      <c r="DM194">
        <v>29.91177083333333</v>
      </c>
      <c r="DN194">
        <v>30.06642083333334</v>
      </c>
      <c r="DO194">
        <v>999.9</v>
      </c>
      <c r="DP194">
        <v>0</v>
      </c>
      <c r="DQ194">
        <v>0</v>
      </c>
      <c r="DR194">
        <v>10003.77458333333</v>
      </c>
      <c r="DS194">
        <v>0</v>
      </c>
      <c r="DT194">
        <v>0.242856</v>
      </c>
      <c r="DU194">
        <v>0.2975935</v>
      </c>
      <c r="DV194">
        <v>430.3315416666667</v>
      </c>
      <c r="DW194">
        <v>430.059375</v>
      </c>
      <c r="DX194">
        <v>-0.07420659166666667</v>
      </c>
      <c r="DY194">
        <v>419.9791666666667</v>
      </c>
      <c r="DZ194">
        <v>23.43943333333334</v>
      </c>
      <c r="EA194">
        <v>2.114794166666667</v>
      </c>
      <c r="EB194">
        <v>2.12151</v>
      </c>
      <c r="EC194">
        <v>18.33103333333333</v>
      </c>
      <c r="ED194">
        <v>18.38161666666667</v>
      </c>
      <c r="EE194">
        <v>0.00500078</v>
      </c>
      <c r="EF194">
        <v>0</v>
      </c>
      <c r="EG194">
        <v>0</v>
      </c>
      <c r="EH194">
        <v>0</v>
      </c>
      <c r="EI194">
        <v>319.2041666666667</v>
      </c>
      <c r="EJ194">
        <v>0.00500078</v>
      </c>
      <c r="EK194">
        <v>-11.11666666666667</v>
      </c>
      <c r="EL194">
        <v>0.5166666666666666</v>
      </c>
      <c r="EM194">
        <v>35.66116666666667</v>
      </c>
      <c r="EN194">
        <v>39.92425</v>
      </c>
      <c r="EO194">
        <v>38.44783333333334</v>
      </c>
      <c r="EP194">
        <v>40.44516666666667</v>
      </c>
      <c r="EQ194">
        <v>38.92945833333333</v>
      </c>
      <c r="ER194">
        <v>0</v>
      </c>
      <c r="ES194">
        <v>0</v>
      </c>
      <c r="ET194">
        <v>0</v>
      </c>
      <c r="EU194">
        <v>1761010629.7</v>
      </c>
      <c r="EV194">
        <v>0</v>
      </c>
      <c r="EW194">
        <v>319.7115384615385</v>
      </c>
      <c r="EX194">
        <v>-34.61538468257793</v>
      </c>
      <c r="EY194">
        <v>17.82564126086537</v>
      </c>
      <c r="EZ194">
        <v>-12.03076923076923</v>
      </c>
      <c r="FA194">
        <v>15</v>
      </c>
      <c r="FB194">
        <v>1761010483</v>
      </c>
      <c r="FC194" t="s">
        <v>739</v>
      </c>
      <c r="FD194">
        <v>1761010479</v>
      </c>
      <c r="FE194">
        <v>1761010483</v>
      </c>
      <c r="FF194">
        <v>6</v>
      </c>
      <c r="FG194">
        <v>-0.212</v>
      </c>
      <c r="FH194">
        <v>0</v>
      </c>
      <c r="FI194">
        <v>-0.533</v>
      </c>
      <c r="FJ194">
        <v>0.204</v>
      </c>
      <c r="FK194">
        <v>420</v>
      </c>
      <c r="FL194">
        <v>24</v>
      </c>
      <c r="FM194">
        <v>0.6</v>
      </c>
      <c r="FN194">
        <v>0.03</v>
      </c>
      <c r="FO194">
        <v>0.298565775</v>
      </c>
      <c r="FP194">
        <v>-0.0260109455909952</v>
      </c>
      <c r="FQ194">
        <v>0.03118721592775436</v>
      </c>
      <c r="FR194">
        <v>1</v>
      </c>
      <c r="FS194">
        <v>319.7323529411765</v>
      </c>
      <c r="FT194">
        <v>-16.82047370800644</v>
      </c>
      <c r="FU194">
        <v>6.545394455746332</v>
      </c>
      <c r="FV194">
        <v>0</v>
      </c>
      <c r="FW194">
        <v>-0.06941481000000001</v>
      </c>
      <c r="FX194">
        <v>0.01737067542213919</v>
      </c>
      <c r="FY194">
        <v>0.01855183675132735</v>
      </c>
      <c r="FZ194">
        <v>1</v>
      </c>
      <c r="GA194">
        <v>2</v>
      </c>
      <c r="GB194">
        <v>3</v>
      </c>
      <c r="GC194" t="s">
        <v>482</v>
      </c>
      <c r="GD194">
        <v>3.10954</v>
      </c>
      <c r="GE194">
        <v>2.7258</v>
      </c>
      <c r="GF194">
        <v>0.0883703</v>
      </c>
      <c r="GG194">
        <v>0.0882838</v>
      </c>
      <c r="GH194">
        <v>0.106575</v>
      </c>
      <c r="GI194">
        <v>0.107755</v>
      </c>
      <c r="GJ194">
        <v>23924.3</v>
      </c>
      <c r="GK194">
        <v>21716.4</v>
      </c>
      <c r="GL194">
        <v>26801.9</v>
      </c>
      <c r="GM194">
        <v>24026.8</v>
      </c>
      <c r="GN194">
        <v>38261.4</v>
      </c>
      <c r="GO194">
        <v>31633.6</v>
      </c>
      <c r="GP194">
        <v>46779.9</v>
      </c>
      <c r="GQ194">
        <v>37994.5</v>
      </c>
      <c r="GR194">
        <v>1.89007</v>
      </c>
      <c r="GS194">
        <v>1.8653</v>
      </c>
      <c r="GT194">
        <v>0.107616</v>
      </c>
      <c r="GU194">
        <v>0</v>
      </c>
      <c r="GV194">
        <v>28.3003</v>
      </c>
      <c r="GW194">
        <v>999.9</v>
      </c>
      <c r="GX194">
        <v>59.6</v>
      </c>
      <c r="GY194">
        <v>30.2</v>
      </c>
      <c r="GZ194">
        <v>28.3765</v>
      </c>
      <c r="HA194">
        <v>61.0709</v>
      </c>
      <c r="HB194">
        <v>21.3021</v>
      </c>
      <c r="HC194">
        <v>1</v>
      </c>
      <c r="HD194">
        <v>0.0433283</v>
      </c>
      <c r="HE194">
        <v>-1.23775</v>
      </c>
      <c r="HF194">
        <v>20.3332</v>
      </c>
      <c r="HG194">
        <v>5.21744</v>
      </c>
      <c r="HH194">
        <v>11.9798</v>
      </c>
      <c r="HI194">
        <v>4.96555</v>
      </c>
      <c r="HJ194">
        <v>3.276</v>
      </c>
      <c r="HK194">
        <v>9999</v>
      </c>
      <c r="HL194">
        <v>9999</v>
      </c>
      <c r="HM194">
        <v>9999</v>
      </c>
      <c r="HN194">
        <v>999.9</v>
      </c>
      <c r="HO194">
        <v>1.86369</v>
      </c>
      <c r="HP194">
        <v>1.85974</v>
      </c>
      <c r="HQ194">
        <v>1.85806</v>
      </c>
      <c r="HR194">
        <v>1.85944</v>
      </c>
      <c r="HS194">
        <v>1.85959</v>
      </c>
      <c r="HT194">
        <v>1.85806</v>
      </c>
      <c r="HU194">
        <v>1.85715</v>
      </c>
      <c r="HV194">
        <v>1.85211</v>
      </c>
      <c r="HW194">
        <v>0</v>
      </c>
      <c r="HX194">
        <v>0</v>
      </c>
      <c r="HY194">
        <v>0</v>
      </c>
      <c r="HZ194">
        <v>0</v>
      </c>
      <c r="IA194" t="s">
        <v>424</v>
      </c>
      <c r="IB194" t="s">
        <v>425</v>
      </c>
      <c r="IC194" t="s">
        <v>426</v>
      </c>
      <c r="ID194" t="s">
        <v>426</v>
      </c>
      <c r="IE194" t="s">
        <v>426</v>
      </c>
      <c r="IF194" t="s">
        <v>426</v>
      </c>
      <c r="IG194">
        <v>0</v>
      </c>
      <c r="IH194">
        <v>100</v>
      </c>
      <c r="II194">
        <v>100</v>
      </c>
      <c r="IJ194">
        <v>-0.532</v>
      </c>
      <c r="IK194">
        <v>0.1847</v>
      </c>
      <c r="IL194">
        <v>-1.320610113774061</v>
      </c>
      <c r="IM194">
        <v>0.001328113201692861</v>
      </c>
      <c r="IN194">
        <v>1.538283238170363E-06</v>
      </c>
      <c r="IO194">
        <v>-5.795655626708063E-10</v>
      </c>
      <c r="IP194">
        <v>-0.06081477710733629</v>
      </c>
      <c r="IQ194">
        <v>-0.004593102289677449</v>
      </c>
      <c r="IR194">
        <v>0.0008253994458280543</v>
      </c>
      <c r="IS194">
        <v>-7.403632370499484E-06</v>
      </c>
      <c r="IT194">
        <v>2</v>
      </c>
      <c r="IU194">
        <v>1985</v>
      </c>
      <c r="IV194">
        <v>1</v>
      </c>
      <c r="IW194">
        <v>27</v>
      </c>
      <c r="IX194">
        <v>2.5</v>
      </c>
      <c r="IY194">
        <v>2.5</v>
      </c>
      <c r="IZ194">
        <v>1.13281</v>
      </c>
      <c r="JA194">
        <v>2.59766</v>
      </c>
      <c r="JB194">
        <v>1.49658</v>
      </c>
      <c r="JC194">
        <v>2.34619</v>
      </c>
      <c r="JD194">
        <v>1.54907</v>
      </c>
      <c r="JE194">
        <v>2.46216</v>
      </c>
      <c r="JF194">
        <v>32.9537</v>
      </c>
      <c r="JG194">
        <v>15.7344</v>
      </c>
      <c r="JH194">
        <v>18</v>
      </c>
      <c r="JI194">
        <v>482.504</v>
      </c>
      <c r="JJ194">
        <v>495.78</v>
      </c>
      <c r="JK194">
        <v>30.4487</v>
      </c>
      <c r="JL194">
        <v>27.8416</v>
      </c>
      <c r="JM194">
        <v>30</v>
      </c>
      <c r="JN194">
        <v>28.0722</v>
      </c>
      <c r="JO194">
        <v>28.0657</v>
      </c>
      <c r="JP194">
        <v>22.7795</v>
      </c>
      <c r="JQ194">
        <v>22.0042</v>
      </c>
      <c r="JR194">
        <v>66.048</v>
      </c>
      <c r="JS194">
        <v>30.447</v>
      </c>
      <c r="JT194">
        <v>420</v>
      </c>
      <c r="JU194">
        <v>23.3972</v>
      </c>
      <c r="JV194">
        <v>102.298</v>
      </c>
      <c r="JW194">
        <v>91.64570000000001</v>
      </c>
    </row>
    <row r="195" spans="1:283">
      <c r="A195">
        <v>177</v>
      </c>
      <c r="B195">
        <v>1761010632.6</v>
      </c>
      <c r="C195">
        <v>966.5999999046326</v>
      </c>
      <c r="D195" t="s">
        <v>790</v>
      </c>
      <c r="E195" t="s">
        <v>791</v>
      </c>
      <c r="F195">
        <v>5</v>
      </c>
      <c r="G195" t="s">
        <v>738</v>
      </c>
      <c r="H195">
        <v>1761010624.6</v>
      </c>
      <c r="I195">
        <f>(J195)/1000</f>
        <v>0</v>
      </c>
      <c r="J195">
        <f>1000*DJ195*AH195*(DF195-DG195)/(100*CY195*(1000-AH195*DF195))</f>
        <v>0</v>
      </c>
      <c r="K195">
        <f>DJ195*AH195*(DE195-DD195*(1000-AH195*DG195)/(1000-AH195*DF195))/(100*CY195)</f>
        <v>0</v>
      </c>
      <c r="L195">
        <f>DD195 - IF(AH195&gt;1, K195*CY195*100.0/(AJ195), 0)</f>
        <v>0</v>
      </c>
      <c r="M195">
        <f>((S195-I195/2)*L195-K195)/(S195+I195/2)</f>
        <v>0</v>
      </c>
      <c r="N195">
        <f>M195*(DK195+DL195)/1000.0</f>
        <v>0</v>
      </c>
      <c r="O195">
        <f>(DD195 - IF(AH195&gt;1, K195*CY195*100.0/(AJ195), 0))*(DK195+DL195)/1000.0</f>
        <v>0</v>
      </c>
      <c r="P195">
        <f>2.0/((1/R195-1/Q195)+SIGN(R195)*SQRT((1/R195-1/Q195)*(1/R195-1/Q195) + 4*CZ195/((CZ195+1)*(CZ195+1))*(2*1/R195*1/Q195-1/Q195*1/Q195)))</f>
        <v>0</v>
      </c>
      <c r="Q195">
        <f>IF(LEFT(DA195,1)&lt;&gt;"0",IF(LEFT(DA195,1)="1",3.0,DB195),$D$5+$E$5*(DR195*DK195/($K$5*1000))+$F$5*(DR195*DK195/($K$5*1000))*MAX(MIN(CY195,$J$5),$I$5)*MAX(MIN(CY195,$J$5),$I$5)+$G$5*MAX(MIN(CY195,$J$5),$I$5)*(DR195*DK195/($K$5*1000))+$H$5*(DR195*DK195/($K$5*1000))*(DR195*DK195/($K$5*1000)))</f>
        <v>0</v>
      </c>
      <c r="R195">
        <f>I195*(1000-(1000*0.61365*exp(17.502*V195/(240.97+V195))/(DK195+DL195)+DF195)/2)/(1000*0.61365*exp(17.502*V195/(240.97+V195))/(DK195+DL195)-DF195)</f>
        <v>0</v>
      </c>
      <c r="S195">
        <f>1/((CZ195+1)/(P195/1.6)+1/(Q195/1.37)) + CZ195/((CZ195+1)/(P195/1.6) + CZ195/(Q195/1.37))</f>
        <v>0</v>
      </c>
      <c r="T195">
        <f>(CU195*CX195)</f>
        <v>0</v>
      </c>
      <c r="U195">
        <f>(DM195+(T195+2*0.95*5.67E-8*(((DM195+$B$9)+273)^4-(DM195+273)^4)-44100*I195)/(1.84*29.3*Q195+8*0.95*5.67E-8*(DM195+273)^3))</f>
        <v>0</v>
      </c>
      <c r="V195">
        <f>($C$9*DN195+$D$9*DO195+$E$9*U195)</f>
        <v>0</v>
      </c>
      <c r="W195">
        <f>0.61365*exp(17.502*V195/(240.97+V195))</f>
        <v>0</v>
      </c>
      <c r="X195">
        <f>(Y195/Z195*100)</f>
        <v>0</v>
      </c>
      <c r="Y195">
        <f>DF195*(DK195+DL195)/1000</f>
        <v>0</v>
      </c>
      <c r="Z195">
        <f>0.61365*exp(17.502*DM195/(240.97+DM195))</f>
        <v>0</v>
      </c>
      <c r="AA195">
        <f>(W195-DF195*(DK195+DL195)/1000)</f>
        <v>0</v>
      </c>
      <c r="AB195">
        <f>(-I195*44100)</f>
        <v>0</v>
      </c>
      <c r="AC195">
        <f>2*29.3*Q195*0.92*(DM195-V195)</f>
        <v>0</v>
      </c>
      <c r="AD195">
        <f>2*0.95*5.67E-8*(((DM195+$B$9)+273)^4-(V195+273)^4)</f>
        <v>0</v>
      </c>
      <c r="AE195">
        <f>T195+AD195+AB195+AC195</f>
        <v>0</v>
      </c>
      <c r="AF195">
        <v>0</v>
      </c>
      <c r="AG195">
        <v>0</v>
      </c>
      <c r="AH195">
        <f>IF(AF195*$H$15&gt;=AJ195,1.0,(AJ195/(AJ195-AF195*$H$15)))</f>
        <v>0</v>
      </c>
      <c r="AI195">
        <f>(AH195-1)*100</f>
        <v>0</v>
      </c>
      <c r="AJ195">
        <f>MAX(0,($B$15+$C$15*DR195)/(1+$D$15*DR195)*DK195/(DM195+273)*$E$15)</f>
        <v>0</v>
      </c>
      <c r="AK195" t="s">
        <v>420</v>
      </c>
      <c r="AL195" t="s">
        <v>420</v>
      </c>
      <c r="AM195">
        <v>0</v>
      </c>
      <c r="AN195">
        <v>0</v>
      </c>
      <c r="AO195">
        <f>1-AM195/AN195</f>
        <v>0</v>
      </c>
      <c r="AP195">
        <v>0</v>
      </c>
      <c r="AQ195" t="s">
        <v>420</v>
      </c>
      <c r="AR195" t="s">
        <v>420</v>
      </c>
      <c r="AS195">
        <v>0</v>
      </c>
      <c r="AT195">
        <v>0</v>
      </c>
      <c r="AU195">
        <f>1-AS195/AT195</f>
        <v>0</v>
      </c>
      <c r="AV195">
        <v>0.5</v>
      </c>
      <c r="AW195">
        <f>CV195</f>
        <v>0</v>
      </c>
      <c r="AX195">
        <f>K195</f>
        <v>0</v>
      </c>
      <c r="AY195">
        <f>AU195*AV195*AW195</f>
        <v>0</v>
      </c>
      <c r="AZ195">
        <f>(AX195-AP195)/AW195</f>
        <v>0</v>
      </c>
      <c r="BA195">
        <f>(AN195-AT195)/AT195</f>
        <v>0</v>
      </c>
      <c r="BB195">
        <f>AM195/(AO195+AM195/AT195)</f>
        <v>0</v>
      </c>
      <c r="BC195" t="s">
        <v>420</v>
      </c>
      <c r="BD195">
        <v>0</v>
      </c>
      <c r="BE195">
        <f>IF(BD195&lt;&gt;0, BD195, BB195)</f>
        <v>0</v>
      </c>
      <c r="BF195">
        <f>1-BE195/AT195</f>
        <v>0</v>
      </c>
      <c r="BG195">
        <f>(AT195-AS195)/(AT195-BE195)</f>
        <v>0</v>
      </c>
      <c r="BH195">
        <f>(AN195-AT195)/(AN195-BE195)</f>
        <v>0</v>
      </c>
      <c r="BI195">
        <f>(AT195-AS195)/(AT195-AM195)</f>
        <v>0</v>
      </c>
      <c r="BJ195">
        <f>(AN195-AT195)/(AN195-AM195)</f>
        <v>0</v>
      </c>
      <c r="BK195">
        <f>(BG195*BE195/AS195)</f>
        <v>0</v>
      </c>
      <c r="BL195">
        <f>(1-BK195)</f>
        <v>0</v>
      </c>
      <c r="CU195">
        <f>$B$13*DS195+$C$13*DT195+$F$13*EE195*(1-EH195)</f>
        <v>0</v>
      </c>
      <c r="CV195">
        <f>CU195*CW195</f>
        <v>0</v>
      </c>
      <c r="CW195">
        <f>($B$13*$D$11+$C$13*$D$11+$F$13*((ER195+EJ195)/MAX(ER195+EJ195+ES195, 0.1)*$I$11+ES195/MAX(ER195+EJ195+ES195, 0.1)*$J$11))/($B$13+$C$13+$F$13)</f>
        <v>0</v>
      </c>
      <c r="CX195">
        <f>($B$13*$K$11+$C$13*$K$11+$F$13*((ER195+EJ195)/MAX(ER195+EJ195+ES195, 0.1)*$P$11+ES195/MAX(ER195+EJ195+ES195, 0.1)*$Q$11))/($B$13+$C$13+$F$13)</f>
        <v>0</v>
      </c>
      <c r="CY195">
        <v>2.7</v>
      </c>
      <c r="CZ195">
        <v>0.5</v>
      </c>
      <c r="DA195" t="s">
        <v>421</v>
      </c>
      <c r="DB195">
        <v>2</v>
      </c>
      <c r="DC195">
        <v>1761010624.6</v>
      </c>
      <c r="DD195">
        <v>420.2757916666666</v>
      </c>
      <c r="DE195">
        <v>419.9700416666666</v>
      </c>
      <c r="DF195">
        <v>23.37461666666667</v>
      </c>
      <c r="DG195">
        <v>23.44327916666667</v>
      </c>
      <c r="DH195">
        <v>420.8083333333334</v>
      </c>
      <c r="DI195">
        <v>23.1903875</v>
      </c>
      <c r="DJ195">
        <v>500.0228749999999</v>
      </c>
      <c r="DK195">
        <v>90.5105875</v>
      </c>
      <c r="DL195">
        <v>0.03417704583333334</v>
      </c>
      <c r="DM195">
        <v>29.90821666666666</v>
      </c>
      <c r="DN195">
        <v>30.06281666666666</v>
      </c>
      <c r="DO195">
        <v>999.9</v>
      </c>
      <c r="DP195">
        <v>0</v>
      </c>
      <c r="DQ195">
        <v>0</v>
      </c>
      <c r="DR195">
        <v>10003.20125</v>
      </c>
      <c r="DS195">
        <v>0</v>
      </c>
      <c r="DT195">
        <v>0.242856</v>
      </c>
      <c r="DU195">
        <v>0.30574675</v>
      </c>
      <c r="DV195">
        <v>430.33475</v>
      </c>
      <c r="DW195">
        <v>430.0517916666667</v>
      </c>
      <c r="DX195">
        <v>-0.06866995833333334</v>
      </c>
      <c r="DY195">
        <v>419.9700416666666</v>
      </c>
      <c r="DZ195">
        <v>23.44327916666667</v>
      </c>
      <c r="EA195">
        <v>2.11565125</v>
      </c>
      <c r="EB195">
        <v>2.121865416666667</v>
      </c>
      <c r="EC195">
        <v>18.33749583333334</v>
      </c>
      <c r="ED195">
        <v>18.38429166666667</v>
      </c>
      <c r="EE195">
        <v>0.00500078</v>
      </c>
      <c r="EF195">
        <v>0</v>
      </c>
      <c r="EG195">
        <v>0</v>
      </c>
      <c r="EH195">
        <v>0</v>
      </c>
      <c r="EI195">
        <v>319.2375</v>
      </c>
      <c r="EJ195">
        <v>0.00500078</v>
      </c>
      <c r="EK195">
        <v>-10.85416666666667</v>
      </c>
      <c r="EL195">
        <v>0.5041666666666668</v>
      </c>
      <c r="EM195">
        <v>35.67154166666666</v>
      </c>
      <c r="EN195">
        <v>39.952875</v>
      </c>
      <c r="EO195">
        <v>38.44008333333333</v>
      </c>
      <c r="EP195">
        <v>40.48158333333333</v>
      </c>
      <c r="EQ195">
        <v>38.92683333333333</v>
      </c>
      <c r="ER195">
        <v>0</v>
      </c>
      <c r="ES195">
        <v>0</v>
      </c>
      <c r="ET195">
        <v>0</v>
      </c>
      <c r="EU195">
        <v>1761010631.5</v>
      </c>
      <c r="EV195">
        <v>0</v>
      </c>
      <c r="EW195">
        <v>319.44</v>
      </c>
      <c r="EX195">
        <v>-2.084615328115179</v>
      </c>
      <c r="EY195">
        <v>-12.41538434696381</v>
      </c>
      <c r="EZ195">
        <v>-12.376</v>
      </c>
      <c r="FA195">
        <v>15</v>
      </c>
      <c r="FB195">
        <v>1761010483</v>
      </c>
      <c r="FC195" t="s">
        <v>739</v>
      </c>
      <c r="FD195">
        <v>1761010479</v>
      </c>
      <c r="FE195">
        <v>1761010483</v>
      </c>
      <c r="FF195">
        <v>6</v>
      </c>
      <c r="FG195">
        <v>-0.212</v>
      </c>
      <c r="FH195">
        <v>0</v>
      </c>
      <c r="FI195">
        <v>-0.533</v>
      </c>
      <c r="FJ195">
        <v>0.204</v>
      </c>
      <c r="FK195">
        <v>420</v>
      </c>
      <c r="FL195">
        <v>24</v>
      </c>
      <c r="FM195">
        <v>0.6</v>
      </c>
      <c r="FN195">
        <v>0.03</v>
      </c>
      <c r="FO195">
        <v>0.2985848048780488</v>
      </c>
      <c r="FP195">
        <v>0.06215038327526125</v>
      </c>
      <c r="FQ195">
        <v>0.03052361068228788</v>
      </c>
      <c r="FR195">
        <v>1</v>
      </c>
      <c r="FS195">
        <v>319.5764705882353</v>
      </c>
      <c r="FT195">
        <v>-13.09090911239529</v>
      </c>
      <c r="FU195">
        <v>6.46078937189245</v>
      </c>
      <c r="FV195">
        <v>0</v>
      </c>
      <c r="FW195">
        <v>-0.06955733414634147</v>
      </c>
      <c r="FX195">
        <v>0.07731991358885028</v>
      </c>
      <c r="FY195">
        <v>0.01749152097538955</v>
      </c>
      <c r="FZ195">
        <v>1</v>
      </c>
      <c r="GA195">
        <v>2</v>
      </c>
      <c r="GB195">
        <v>3</v>
      </c>
      <c r="GC195" t="s">
        <v>482</v>
      </c>
      <c r="GD195">
        <v>3.10953</v>
      </c>
      <c r="GE195">
        <v>2.72622</v>
      </c>
      <c r="GF195">
        <v>0.0883665</v>
      </c>
      <c r="GG195">
        <v>0.0882753</v>
      </c>
      <c r="GH195">
        <v>0.106578</v>
      </c>
      <c r="GI195">
        <v>0.107755</v>
      </c>
      <c r="GJ195">
        <v>23924.5</v>
      </c>
      <c r="GK195">
        <v>21716.3</v>
      </c>
      <c r="GL195">
        <v>26802</v>
      </c>
      <c r="GM195">
        <v>24026.4</v>
      </c>
      <c r="GN195">
        <v>38261.1</v>
      </c>
      <c r="GO195">
        <v>31633.6</v>
      </c>
      <c r="GP195">
        <v>46779.7</v>
      </c>
      <c r="GQ195">
        <v>37994.5</v>
      </c>
      <c r="GR195">
        <v>1.88995</v>
      </c>
      <c r="GS195">
        <v>1.8656</v>
      </c>
      <c r="GT195">
        <v>0.106566</v>
      </c>
      <c r="GU195">
        <v>0</v>
      </c>
      <c r="GV195">
        <v>28.3006</v>
      </c>
      <c r="GW195">
        <v>999.9</v>
      </c>
      <c r="GX195">
        <v>59.6</v>
      </c>
      <c r="GY195">
        <v>30.2</v>
      </c>
      <c r="GZ195">
        <v>28.3774</v>
      </c>
      <c r="HA195">
        <v>61.3809</v>
      </c>
      <c r="HB195">
        <v>21.1619</v>
      </c>
      <c r="HC195">
        <v>1</v>
      </c>
      <c r="HD195">
        <v>0.0433308</v>
      </c>
      <c r="HE195">
        <v>-1.25324</v>
      </c>
      <c r="HF195">
        <v>20.3331</v>
      </c>
      <c r="HG195">
        <v>5.21774</v>
      </c>
      <c r="HH195">
        <v>11.9796</v>
      </c>
      <c r="HI195">
        <v>4.9654</v>
      </c>
      <c r="HJ195">
        <v>3.276</v>
      </c>
      <c r="HK195">
        <v>9999</v>
      </c>
      <c r="HL195">
        <v>9999</v>
      </c>
      <c r="HM195">
        <v>9999</v>
      </c>
      <c r="HN195">
        <v>999.9</v>
      </c>
      <c r="HO195">
        <v>1.86369</v>
      </c>
      <c r="HP195">
        <v>1.85974</v>
      </c>
      <c r="HQ195">
        <v>1.85806</v>
      </c>
      <c r="HR195">
        <v>1.85944</v>
      </c>
      <c r="HS195">
        <v>1.85959</v>
      </c>
      <c r="HT195">
        <v>1.85806</v>
      </c>
      <c r="HU195">
        <v>1.85715</v>
      </c>
      <c r="HV195">
        <v>1.85211</v>
      </c>
      <c r="HW195">
        <v>0</v>
      </c>
      <c r="HX195">
        <v>0</v>
      </c>
      <c r="HY195">
        <v>0</v>
      </c>
      <c r="HZ195">
        <v>0</v>
      </c>
      <c r="IA195" t="s">
        <v>424</v>
      </c>
      <c r="IB195" t="s">
        <v>425</v>
      </c>
      <c r="IC195" t="s">
        <v>426</v>
      </c>
      <c r="ID195" t="s">
        <v>426</v>
      </c>
      <c r="IE195" t="s">
        <v>426</v>
      </c>
      <c r="IF195" t="s">
        <v>426</v>
      </c>
      <c r="IG195">
        <v>0</v>
      </c>
      <c r="IH195">
        <v>100</v>
      </c>
      <c r="II195">
        <v>100</v>
      </c>
      <c r="IJ195">
        <v>-0.533</v>
      </c>
      <c r="IK195">
        <v>0.1847</v>
      </c>
      <c r="IL195">
        <v>-1.320610113774061</v>
      </c>
      <c r="IM195">
        <v>0.001328113201692861</v>
      </c>
      <c r="IN195">
        <v>1.538283238170363E-06</v>
      </c>
      <c r="IO195">
        <v>-5.795655626708063E-10</v>
      </c>
      <c r="IP195">
        <v>-0.06081477710733629</v>
      </c>
      <c r="IQ195">
        <v>-0.004593102289677449</v>
      </c>
      <c r="IR195">
        <v>0.0008253994458280543</v>
      </c>
      <c r="IS195">
        <v>-7.403632370499484E-06</v>
      </c>
      <c r="IT195">
        <v>2</v>
      </c>
      <c r="IU195">
        <v>1985</v>
      </c>
      <c r="IV195">
        <v>1</v>
      </c>
      <c r="IW195">
        <v>27</v>
      </c>
      <c r="IX195">
        <v>2.6</v>
      </c>
      <c r="IY195">
        <v>2.5</v>
      </c>
      <c r="IZ195">
        <v>1.13281</v>
      </c>
      <c r="JA195">
        <v>2.59521</v>
      </c>
      <c r="JB195">
        <v>1.49658</v>
      </c>
      <c r="JC195">
        <v>2.34619</v>
      </c>
      <c r="JD195">
        <v>1.54907</v>
      </c>
      <c r="JE195">
        <v>2.40967</v>
      </c>
      <c r="JF195">
        <v>32.9537</v>
      </c>
      <c r="JG195">
        <v>15.7256</v>
      </c>
      <c r="JH195">
        <v>18</v>
      </c>
      <c r="JI195">
        <v>482.425</v>
      </c>
      <c r="JJ195">
        <v>495.968</v>
      </c>
      <c r="JK195">
        <v>30.425</v>
      </c>
      <c r="JL195">
        <v>27.8405</v>
      </c>
      <c r="JM195">
        <v>30</v>
      </c>
      <c r="JN195">
        <v>28.0715</v>
      </c>
      <c r="JO195">
        <v>28.0645</v>
      </c>
      <c r="JP195">
        <v>22.7816</v>
      </c>
      <c r="JQ195">
        <v>22.0042</v>
      </c>
      <c r="JR195">
        <v>66.048</v>
      </c>
      <c r="JS195">
        <v>30.3891</v>
      </c>
      <c r="JT195">
        <v>420</v>
      </c>
      <c r="JU195">
        <v>23.3919</v>
      </c>
      <c r="JV195">
        <v>102.298</v>
      </c>
      <c r="JW195">
        <v>91.6452</v>
      </c>
    </row>
    <row r="196" spans="1:283">
      <c r="A196">
        <v>178</v>
      </c>
      <c r="B196">
        <v>1761010634.6</v>
      </c>
      <c r="C196">
        <v>968.5999999046326</v>
      </c>
      <c r="D196" t="s">
        <v>792</v>
      </c>
      <c r="E196" t="s">
        <v>793</v>
      </c>
      <c r="F196">
        <v>5</v>
      </c>
      <c r="G196" t="s">
        <v>738</v>
      </c>
      <c r="H196">
        <v>1761010626.6</v>
      </c>
      <c r="I196">
        <f>(J196)/1000</f>
        <v>0</v>
      </c>
      <c r="J196">
        <f>1000*DJ196*AH196*(DF196-DG196)/(100*CY196*(1000-AH196*DF196))</f>
        <v>0</v>
      </c>
      <c r="K196">
        <f>DJ196*AH196*(DE196-DD196*(1000-AH196*DG196)/(1000-AH196*DF196))/(100*CY196)</f>
        <v>0</v>
      </c>
      <c r="L196">
        <f>DD196 - IF(AH196&gt;1, K196*CY196*100.0/(AJ196), 0)</f>
        <v>0</v>
      </c>
      <c r="M196">
        <f>((S196-I196/2)*L196-K196)/(S196+I196/2)</f>
        <v>0</v>
      </c>
      <c r="N196">
        <f>M196*(DK196+DL196)/1000.0</f>
        <v>0</v>
      </c>
      <c r="O196">
        <f>(DD196 - IF(AH196&gt;1, K196*CY196*100.0/(AJ196), 0))*(DK196+DL196)/1000.0</f>
        <v>0</v>
      </c>
      <c r="P196">
        <f>2.0/((1/R196-1/Q196)+SIGN(R196)*SQRT((1/R196-1/Q196)*(1/R196-1/Q196) + 4*CZ196/((CZ196+1)*(CZ196+1))*(2*1/R196*1/Q196-1/Q196*1/Q196)))</f>
        <v>0</v>
      </c>
      <c r="Q196">
        <f>IF(LEFT(DA196,1)&lt;&gt;"0",IF(LEFT(DA196,1)="1",3.0,DB196),$D$5+$E$5*(DR196*DK196/($K$5*1000))+$F$5*(DR196*DK196/($K$5*1000))*MAX(MIN(CY196,$J$5),$I$5)*MAX(MIN(CY196,$J$5),$I$5)+$G$5*MAX(MIN(CY196,$J$5),$I$5)*(DR196*DK196/($K$5*1000))+$H$5*(DR196*DK196/($K$5*1000))*(DR196*DK196/($K$5*1000)))</f>
        <v>0</v>
      </c>
      <c r="R196">
        <f>I196*(1000-(1000*0.61365*exp(17.502*V196/(240.97+V196))/(DK196+DL196)+DF196)/2)/(1000*0.61365*exp(17.502*V196/(240.97+V196))/(DK196+DL196)-DF196)</f>
        <v>0</v>
      </c>
      <c r="S196">
        <f>1/((CZ196+1)/(P196/1.6)+1/(Q196/1.37)) + CZ196/((CZ196+1)/(P196/1.6) + CZ196/(Q196/1.37))</f>
        <v>0</v>
      </c>
      <c r="T196">
        <f>(CU196*CX196)</f>
        <v>0</v>
      </c>
      <c r="U196">
        <f>(DM196+(T196+2*0.95*5.67E-8*(((DM196+$B$9)+273)^4-(DM196+273)^4)-44100*I196)/(1.84*29.3*Q196+8*0.95*5.67E-8*(DM196+273)^3))</f>
        <v>0</v>
      </c>
      <c r="V196">
        <f>($C$9*DN196+$D$9*DO196+$E$9*U196)</f>
        <v>0</v>
      </c>
      <c r="W196">
        <f>0.61365*exp(17.502*V196/(240.97+V196))</f>
        <v>0</v>
      </c>
      <c r="X196">
        <f>(Y196/Z196*100)</f>
        <v>0</v>
      </c>
      <c r="Y196">
        <f>DF196*(DK196+DL196)/1000</f>
        <v>0</v>
      </c>
      <c r="Z196">
        <f>0.61365*exp(17.502*DM196/(240.97+DM196))</f>
        <v>0</v>
      </c>
      <c r="AA196">
        <f>(W196-DF196*(DK196+DL196)/1000)</f>
        <v>0</v>
      </c>
      <c r="AB196">
        <f>(-I196*44100)</f>
        <v>0</v>
      </c>
      <c r="AC196">
        <f>2*29.3*Q196*0.92*(DM196-V196)</f>
        <v>0</v>
      </c>
      <c r="AD196">
        <f>2*0.95*5.67E-8*(((DM196+$B$9)+273)^4-(V196+273)^4)</f>
        <v>0</v>
      </c>
      <c r="AE196">
        <f>T196+AD196+AB196+AC196</f>
        <v>0</v>
      </c>
      <c r="AF196">
        <v>0</v>
      </c>
      <c r="AG196">
        <v>0</v>
      </c>
      <c r="AH196">
        <f>IF(AF196*$H$15&gt;=AJ196,1.0,(AJ196/(AJ196-AF196*$H$15)))</f>
        <v>0</v>
      </c>
      <c r="AI196">
        <f>(AH196-1)*100</f>
        <v>0</v>
      </c>
      <c r="AJ196">
        <f>MAX(0,($B$15+$C$15*DR196)/(1+$D$15*DR196)*DK196/(DM196+273)*$E$15)</f>
        <v>0</v>
      </c>
      <c r="AK196" t="s">
        <v>420</v>
      </c>
      <c r="AL196" t="s">
        <v>420</v>
      </c>
      <c r="AM196">
        <v>0</v>
      </c>
      <c r="AN196">
        <v>0</v>
      </c>
      <c r="AO196">
        <f>1-AM196/AN196</f>
        <v>0</v>
      </c>
      <c r="AP196">
        <v>0</v>
      </c>
      <c r="AQ196" t="s">
        <v>420</v>
      </c>
      <c r="AR196" t="s">
        <v>420</v>
      </c>
      <c r="AS196">
        <v>0</v>
      </c>
      <c r="AT196">
        <v>0</v>
      </c>
      <c r="AU196">
        <f>1-AS196/AT196</f>
        <v>0</v>
      </c>
      <c r="AV196">
        <v>0.5</v>
      </c>
      <c r="AW196">
        <f>CV196</f>
        <v>0</v>
      </c>
      <c r="AX196">
        <f>K196</f>
        <v>0</v>
      </c>
      <c r="AY196">
        <f>AU196*AV196*AW196</f>
        <v>0</v>
      </c>
      <c r="AZ196">
        <f>(AX196-AP196)/AW196</f>
        <v>0</v>
      </c>
      <c r="BA196">
        <f>(AN196-AT196)/AT196</f>
        <v>0</v>
      </c>
      <c r="BB196">
        <f>AM196/(AO196+AM196/AT196)</f>
        <v>0</v>
      </c>
      <c r="BC196" t="s">
        <v>420</v>
      </c>
      <c r="BD196">
        <v>0</v>
      </c>
      <c r="BE196">
        <f>IF(BD196&lt;&gt;0, BD196, BB196)</f>
        <v>0</v>
      </c>
      <c r="BF196">
        <f>1-BE196/AT196</f>
        <v>0</v>
      </c>
      <c r="BG196">
        <f>(AT196-AS196)/(AT196-BE196)</f>
        <v>0</v>
      </c>
      <c r="BH196">
        <f>(AN196-AT196)/(AN196-BE196)</f>
        <v>0</v>
      </c>
      <c r="BI196">
        <f>(AT196-AS196)/(AT196-AM196)</f>
        <v>0</v>
      </c>
      <c r="BJ196">
        <f>(AN196-AT196)/(AN196-AM196)</f>
        <v>0</v>
      </c>
      <c r="BK196">
        <f>(BG196*BE196/AS196)</f>
        <v>0</v>
      </c>
      <c r="BL196">
        <f>(1-BK196)</f>
        <v>0</v>
      </c>
      <c r="CU196">
        <f>$B$13*DS196+$C$13*DT196+$F$13*EE196*(1-EH196)</f>
        <v>0</v>
      </c>
      <c r="CV196">
        <f>CU196*CW196</f>
        <v>0</v>
      </c>
      <c r="CW196">
        <f>($B$13*$D$11+$C$13*$D$11+$F$13*((ER196+EJ196)/MAX(ER196+EJ196+ES196, 0.1)*$I$11+ES196/MAX(ER196+EJ196+ES196, 0.1)*$J$11))/($B$13+$C$13+$F$13)</f>
        <v>0</v>
      </c>
      <c r="CX196">
        <f>($B$13*$K$11+$C$13*$K$11+$F$13*((ER196+EJ196)/MAX(ER196+EJ196+ES196, 0.1)*$P$11+ES196/MAX(ER196+EJ196+ES196, 0.1)*$Q$11))/($B$13+$C$13+$F$13)</f>
        <v>0</v>
      </c>
      <c r="CY196">
        <v>2.7</v>
      </c>
      <c r="CZ196">
        <v>0.5</v>
      </c>
      <c r="DA196" t="s">
        <v>421</v>
      </c>
      <c r="DB196">
        <v>2</v>
      </c>
      <c r="DC196">
        <v>1761010626.6</v>
      </c>
      <c r="DD196">
        <v>420.2787083333333</v>
      </c>
      <c r="DE196">
        <v>419.9669583333334</v>
      </c>
      <c r="DF196">
        <v>23.3825125</v>
      </c>
      <c r="DG196">
        <v>23.4448625</v>
      </c>
      <c r="DH196">
        <v>420.8112916666666</v>
      </c>
      <c r="DI196">
        <v>23.19812083333333</v>
      </c>
      <c r="DJ196">
        <v>500.0175416666667</v>
      </c>
      <c r="DK196">
        <v>90.51075833333334</v>
      </c>
      <c r="DL196">
        <v>0.034202875</v>
      </c>
      <c r="DM196">
        <v>29.904475</v>
      </c>
      <c r="DN196">
        <v>30.05855416666667</v>
      </c>
      <c r="DO196">
        <v>999.9</v>
      </c>
      <c r="DP196">
        <v>0</v>
      </c>
      <c r="DQ196">
        <v>0</v>
      </c>
      <c r="DR196">
        <v>10002.0825</v>
      </c>
      <c r="DS196">
        <v>0</v>
      </c>
      <c r="DT196">
        <v>0.242856</v>
      </c>
      <c r="DU196">
        <v>0.3117014583333333</v>
      </c>
      <c r="DV196">
        <v>430.3412083333334</v>
      </c>
      <c r="DW196">
        <v>430.0494166666667</v>
      </c>
      <c r="DX196">
        <v>-0.06235727083333333</v>
      </c>
      <c r="DY196">
        <v>419.9669583333334</v>
      </c>
      <c r="DZ196">
        <v>23.4448625</v>
      </c>
      <c r="EA196">
        <v>2.116369166666667</v>
      </c>
      <c r="EB196">
        <v>2.1220125</v>
      </c>
      <c r="EC196">
        <v>18.3429125</v>
      </c>
      <c r="ED196">
        <v>18.38539583333333</v>
      </c>
      <c r="EE196">
        <v>0.00500078</v>
      </c>
      <c r="EF196">
        <v>0</v>
      </c>
      <c r="EG196">
        <v>0</v>
      </c>
      <c r="EH196">
        <v>0</v>
      </c>
      <c r="EI196">
        <v>317.6333333333334</v>
      </c>
      <c r="EJ196">
        <v>0.00500078</v>
      </c>
      <c r="EK196">
        <v>-10.12083333333333</v>
      </c>
      <c r="EL196">
        <v>0.425</v>
      </c>
      <c r="EM196">
        <v>35.67675</v>
      </c>
      <c r="EN196">
        <v>39.97625</v>
      </c>
      <c r="EO196">
        <v>38.33845833333334</v>
      </c>
      <c r="EP196">
        <v>40.51799999999999</v>
      </c>
      <c r="EQ196">
        <v>38.92679166666667</v>
      </c>
      <c r="ER196">
        <v>0</v>
      </c>
      <c r="ES196">
        <v>0</v>
      </c>
      <c r="ET196">
        <v>0</v>
      </c>
      <c r="EU196">
        <v>1761010633.3</v>
      </c>
      <c r="EV196">
        <v>0</v>
      </c>
      <c r="EW196">
        <v>318.5192307692308</v>
      </c>
      <c r="EX196">
        <v>-6.553846175144981</v>
      </c>
      <c r="EY196">
        <v>-0.2495725861034593</v>
      </c>
      <c r="EZ196">
        <v>-12.05769230769231</v>
      </c>
      <c r="FA196">
        <v>15</v>
      </c>
      <c r="FB196">
        <v>1761010483</v>
      </c>
      <c r="FC196" t="s">
        <v>739</v>
      </c>
      <c r="FD196">
        <v>1761010479</v>
      </c>
      <c r="FE196">
        <v>1761010483</v>
      </c>
      <c r="FF196">
        <v>6</v>
      </c>
      <c r="FG196">
        <v>-0.212</v>
      </c>
      <c r="FH196">
        <v>0</v>
      </c>
      <c r="FI196">
        <v>-0.533</v>
      </c>
      <c r="FJ196">
        <v>0.204</v>
      </c>
      <c r="FK196">
        <v>420</v>
      </c>
      <c r="FL196">
        <v>24</v>
      </c>
      <c r="FM196">
        <v>0.6</v>
      </c>
      <c r="FN196">
        <v>0.03</v>
      </c>
      <c r="FO196">
        <v>0.304541825</v>
      </c>
      <c r="FP196">
        <v>0.1120909981238273</v>
      </c>
      <c r="FQ196">
        <v>0.03188384725992732</v>
      </c>
      <c r="FR196">
        <v>1</v>
      </c>
      <c r="FS196">
        <v>320.0058823529412</v>
      </c>
      <c r="FT196">
        <v>-24.60809774624366</v>
      </c>
      <c r="FU196">
        <v>6.398526538861273</v>
      </c>
      <c r="FV196">
        <v>0</v>
      </c>
      <c r="FW196">
        <v>-0.06886354</v>
      </c>
      <c r="FX196">
        <v>0.1811169973733588</v>
      </c>
      <c r="FY196">
        <v>0.01812537529231878</v>
      </c>
      <c r="FZ196">
        <v>0</v>
      </c>
      <c r="GA196">
        <v>1</v>
      </c>
      <c r="GB196">
        <v>3</v>
      </c>
      <c r="GC196" t="s">
        <v>459</v>
      </c>
      <c r="GD196">
        <v>3.10959</v>
      </c>
      <c r="GE196">
        <v>2.72623</v>
      </c>
      <c r="GF196">
        <v>0.0883708</v>
      </c>
      <c r="GG196">
        <v>0.08827699999999999</v>
      </c>
      <c r="GH196">
        <v>0.106587</v>
      </c>
      <c r="GI196">
        <v>0.107759</v>
      </c>
      <c r="GJ196">
        <v>23924.2</v>
      </c>
      <c r="GK196">
        <v>21716.2</v>
      </c>
      <c r="GL196">
        <v>26801.8</v>
      </c>
      <c r="GM196">
        <v>24026.3</v>
      </c>
      <c r="GN196">
        <v>38260.7</v>
      </c>
      <c r="GO196">
        <v>31633.2</v>
      </c>
      <c r="GP196">
        <v>46779.7</v>
      </c>
      <c r="GQ196">
        <v>37994.3</v>
      </c>
      <c r="GR196">
        <v>1.8903</v>
      </c>
      <c r="GS196">
        <v>1.86543</v>
      </c>
      <c r="GT196">
        <v>0.106193</v>
      </c>
      <c r="GU196">
        <v>0</v>
      </c>
      <c r="GV196">
        <v>28.3018</v>
      </c>
      <c r="GW196">
        <v>999.9</v>
      </c>
      <c r="GX196">
        <v>59.6</v>
      </c>
      <c r="GY196">
        <v>30.2</v>
      </c>
      <c r="GZ196">
        <v>28.3763</v>
      </c>
      <c r="HA196">
        <v>61.3009</v>
      </c>
      <c r="HB196">
        <v>21.4143</v>
      </c>
      <c r="HC196">
        <v>1</v>
      </c>
      <c r="HD196">
        <v>0.0433105</v>
      </c>
      <c r="HE196">
        <v>-1.21789</v>
      </c>
      <c r="HF196">
        <v>20.3333</v>
      </c>
      <c r="HG196">
        <v>5.21759</v>
      </c>
      <c r="HH196">
        <v>11.9794</v>
      </c>
      <c r="HI196">
        <v>4.96555</v>
      </c>
      <c r="HJ196">
        <v>3.276</v>
      </c>
      <c r="HK196">
        <v>9999</v>
      </c>
      <c r="HL196">
        <v>9999</v>
      </c>
      <c r="HM196">
        <v>9999</v>
      </c>
      <c r="HN196">
        <v>999.9</v>
      </c>
      <c r="HO196">
        <v>1.86368</v>
      </c>
      <c r="HP196">
        <v>1.85974</v>
      </c>
      <c r="HQ196">
        <v>1.85806</v>
      </c>
      <c r="HR196">
        <v>1.85944</v>
      </c>
      <c r="HS196">
        <v>1.85959</v>
      </c>
      <c r="HT196">
        <v>1.85806</v>
      </c>
      <c r="HU196">
        <v>1.85715</v>
      </c>
      <c r="HV196">
        <v>1.85211</v>
      </c>
      <c r="HW196">
        <v>0</v>
      </c>
      <c r="HX196">
        <v>0</v>
      </c>
      <c r="HY196">
        <v>0</v>
      </c>
      <c r="HZ196">
        <v>0</v>
      </c>
      <c r="IA196" t="s">
        <v>424</v>
      </c>
      <c r="IB196" t="s">
        <v>425</v>
      </c>
      <c r="IC196" t="s">
        <v>426</v>
      </c>
      <c r="ID196" t="s">
        <v>426</v>
      </c>
      <c r="IE196" t="s">
        <v>426</v>
      </c>
      <c r="IF196" t="s">
        <v>426</v>
      </c>
      <c r="IG196">
        <v>0</v>
      </c>
      <c r="IH196">
        <v>100</v>
      </c>
      <c r="II196">
        <v>100</v>
      </c>
      <c r="IJ196">
        <v>-0.532</v>
      </c>
      <c r="IK196">
        <v>0.1848</v>
      </c>
      <c r="IL196">
        <v>-1.320610113774061</v>
      </c>
      <c r="IM196">
        <v>0.001328113201692861</v>
      </c>
      <c r="IN196">
        <v>1.538283238170363E-06</v>
      </c>
      <c r="IO196">
        <v>-5.795655626708063E-10</v>
      </c>
      <c r="IP196">
        <v>-0.06081477710733629</v>
      </c>
      <c r="IQ196">
        <v>-0.004593102289677449</v>
      </c>
      <c r="IR196">
        <v>0.0008253994458280543</v>
      </c>
      <c r="IS196">
        <v>-7.403632370499484E-06</v>
      </c>
      <c r="IT196">
        <v>2</v>
      </c>
      <c r="IU196">
        <v>1985</v>
      </c>
      <c r="IV196">
        <v>1</v>
      </c>
      <c r="IW196">
        <v>27</v>
      </c>
      <c r="IX196">
        <v>2.6</v>
      </c>
      <c r="IY196">
        <v>2.5</v>
      </c>
      <c r="IZ196">
        <v>1.13281</v>
      </c>
      <c r="JA196">
        <v>2.60498</v>
      </c>
      <c r="JB196">
        <v>1.49658</v>
      </c>
      <c r="JC196">
        <v>2.34619</v>
      </c>
      <c r="JD196">
        <v>1.54907</v>
      </c>
      <c r="JE196">
        <v>2.40234</v>
      </c>
      <c r="JF196">
        <v>32.9315</v>
      </c>
      <c r="JG196">
        <v>15.7169</v>
      </c>
      <c r="JH196">
        <v>18</v>
      </c>
      <c r="JI196">
        <v>482.627</v>
      </c>
      <c r="JJ196">
        <v>495.85</v>
      </c>
      <c r="JK196">
        <v>30.4026</v>
      </c>
      <c r="JL196">
        <v>27.8397</v>
      </c>
      <c r="JM196">
        <v>29.9999</v>
      </c>
      <c r="JN196">
        <v>28.0715</v>
      </c>
      <c r="JO196">
        <v>28.0642</v>
      </c>
      <c r="JP196">
        <v>22.7829</v>
      </c>
      <c r="JQ196">
        <v>22.0042</v>
      </c>
      <c r="JR196">
        <v>66.048</v>
      </c>
      <c r="JS196">
        <v>30.3891</v>
      </c>
      <c r="JT196">
        <v>420</v>
      </c>
      <c r="JU196">
        <v>23.3813</v>
      </c>
      <c r="JV196">
        <v>102.298</v>
      </c>
      <c r="JW196">
        <v>91.6447</v>
      </c>
    </row>
    <row r="197" spans="1:283">
      <c r="A197">
        <v>179</v>
      </c>
      <c r="B197">
        <v>1761010636.6</v>
      </c>
      <c r="C197">
        <v>970.5999999046326</v>
      </c>
      <c r="D197" t="s">
        <v>794</v>
      </c>
      <c r="E197" t="s">
        <v>795</v>
      </c>
      <c r="F197">
        <v>5</v>
      </c>
      <c r="G197" t="s">
        <v>738</v>
      </c>
      <c r="H197">
        <v>1761010628.6</v>
      </c>
      <c r="I197">
        <f>(J197)/1000</f>
        <v>0</v>
      </c>
      <c r="J197">
        <f>1000*DJ197*AH197*(DF197-DG197)/(100*CY197*(1000-AH197*DF197))</f>
        <v>0</v>
      </c>
      <c r="K197">
        <f>DJ197*AH197*(DE197-DD197*(1000-AH197*DG197)/(1000-AH197*DF197))/(100*CY197)</f>
        <v>0</v>
      </c>
      <c r="L197">
        <f>DD197 - IF(AH197&gt;1, K197*CY197*100.0/(AJ197), 0)</f>
        <v>0</v>
      </c>
      <c r="M197">
        <f>((S197-I197/2)*L197-K197)/(S197+I197/2)</f>
        <v>0</v>
      </c>
      <c r="N197">
        <f>M197*(DK197+DL197)/1000.0</f>
        <v>0</v>
      </c>
      <c r="O197">
        <f>(DD197 - IF(AH197&gt;1, K197*CY197*100.0/(AJ197), 0))*(DK197+DL197)/1000.0</f>
        <v>0</v>
      </c>
      <c r="P197">
        <f>2.0/((1/R197-1/Q197)+SIGN(R197)*SQRT((1/R197-1/Q197)*(1/R197-1/Q197) + 4*CZ197/((CZ197+1)*(CZ197+1))*(2*1/R197*1/Q197-1/Q197*1/Q197)))</f>
        <v>0</v>
      </c>
      <c r="Q197">
        <f>IF(LEFT(DA197,1)&lt;&gt;"0",IF(LEFT(DA197,1)="1",3.0,DB197),$D$5+$E$5*(DR197*DK197/($K$5*1000))+$F$5*(DR197*DK197/($K$5*1000))*MAX(MIN(CY197,$J$5),$I$5)*MAX(MIN(CY197,$J$5),$I$5)+$G$5*MAX(MIN(CY197,$J$5),$I$5)*(DR197*DK197/($K$5*1000))+$H$5*(DR197*DK197/($K$5*1000))*(DR197*DK197/($K$5*1000)))</f>
        <v>0</v>
      </c>
      <c r="R197">
        <f>I197*(1000-(1000*0.61365*exp(17.502*V197/(240.97+V197))/(DK197+DL197)+DF197)/2)/(1000*0.61365*exp(17.502*V197/(240.97+V197))/(DK197+DL197)-DF197)</f>
        <v>0</v>
      </c>
      <c r="S197">
        <f>1/((CZ197+1)/(P197/1.6)+1/(Q197/1.37)) + CZ197/((CZ197+1)/(P197/1.6) + CZ197/(Q197/1.37))</f>
        <v>0</v>
      </c>
      <c r="T197">
        <f>(CU197*CX197)</f>
        <v>0</v>
      </c>
      <c r="U197">
        <f>(DM197+(T197+2*0.95*5.67E-8*(((DM197+$B$9)+273)^4-(DM197+273)^4)-44100*I197)/(1.84*29.3*Q197+8*0.95*5.67E-8*(DM197+273)^3))</f>
        <v>0</v>
      </c>
      <c r="V197">
        <f>($C$9*DN197+$D$9*DO197+$E$9*U197)</f>
        <v>0</v>
      </c>
      <c r="W197">
        <f>0.61365*exp(17.502*V197/(240.97+V197))</f>
        <v>0</v>
      </c>
      <c r="X197">
        <f>(Y197/Z197*100)</f>
        <v>0</v>
      </c>
      <c r="Y197">
        <f>DF197*(DK197+DL197)/1000</f>
        <v>0</v>
      </c>
      <c r="Z197">
        <f>0.61365*exp(17.502*DM197/(240.97+DM197))</f>
        <v>0</v>
      </c>
      <c r="AA197">
        <f>(W197-DF197*(DK197+DL197)/1000)</f>
        <v>0</v>
      </c>
      <c r="AB197">
        <f>(-I197*44100)</f>
        <v>0</v>
      </c>
      <c r="AC197">
        <f>2*29.3*Q197*0.92*(DM197-V197)</f>
        <v>0</v>
      </c>
      <c r="AD197">
        <f>2*0.95*5.67E-8*(((DM197+$B$9)+273)^4-(V197+273)^4)</f>
        <v>0</v>
      </c>
      <c r="AE197">
        <f>T197+AD197+AB197+AC197</f>
        <v>0</v>
      </c>
      <c r="AF197">
        <v>0</v>
      </c>
      <c r="AG197">
        <v>0</v>
      </c>
      <c r="AH197">
        <f>IF(AF197*$H$15&gt;=AJ197,1.0,(AJ197/(AJ197-AF197*$H$15)))</f>
        <v>0</v>
      </c>
      <c r="AI197">
        <f>(AH197-1)*100</f>
        <v>0</v>
      </c>
      <c r="AJ197">
        <f>MAX(0,($B$15+$C$15*DR197)/(1+$D$15*DR197)*DK197/(DM197+273)*$E$15)</f>
        <v>0</v>
      </c>
      <c r="AK197" t="s">
        <v>420</v>
      </c>
      <c r="AL197" t="s">
        <v>420</v>
      </c>
      <c r="AM197">
        <v>0</v>
      </c>
      <c r="AN197">
        <v>0</v>
      </c>
      <c r="AO197">
        <f>1-AM197/AN197</f>
        <v>0</v>
      </c>
      <c r="AP197">
        <v>0</v>
      </c>
      <c r="AQ197" t="s">
        <v>420</v>
      </c>
      <c r="AR197" t="s">
        <v>420</v>
      </c>
      <c r="AS197">
        <v>0</v>
      </c>
      <c r="AT197">
        <v>0</v>
      </c>
      <c r="AU197">
        <f>1-AS197/AT197</f>
        <v>0</v>
      </c>
      <c r="AV197">
        <v>0.5</v>
      </c>
      <c r="AW197">
        <f>CV197</f>
        <v>0</v>
      </c>
      <c r="AX197">
        <f>K197</f>
        <v>0</v>
      </c>
      <c r="AY197">
        <f>AU197*AV197*AW197</f>
        <v>0</v>
      </c>
      <c r="AZ197">
        <f>(AX197-AP197)/AW197</f>
        <v>0</v>
      </c>
      <c r="BA197">
        <f>(AN197-AT197)/AT197</f>
        <v>0</v>
      </c>
      <c r="BB197">
        <f>AM197/(AO197+AM197/AT197)</f>
        <v>0</v>
      </c>
      <c r="BC197" t="s">
        <v>420</v>
      </c>
      <c r="BD197">
        <v>0</v>
      </c>
      <c r="BE197">
        <f>IF(BD197&lt;&gt;0, BD197, BB197)</f>
        <v>0</v>
      </c>
      <c r="BF197">
        <f>1-BE197/AT197</f>
        <v>0</v>
      </c>
      <c r="BG197">
        <f>(AT197-AS197)/(AT197-BE197)</f>
        <v>0</v>
      </c>
      <c r="BH197">
        <f>(AN197-AT197)/(AN197-BE197)</f>
        <v>0</v>
      </c>
      <c r="BI197">
        <f>(AT197-AS197)/(AT197-AM197)</f>
        <v>0</v>
      </c>
      <c r="BJ197">
        <f>(AN197-AT197)/(AN197-AM197)</f>
        <v>0</v>
      </c>
      <c r="BK197">
        <f>(BG197*BE197/AS197)</f>
        <v>0</v>
      </c>
      <c r="BL197">
        <f>(1-BK197)</f>
        <v>0</v>
      </c>
      <c r="CU197">
        <f>$B$13*DS197+$C$13*DT197+$F$13*EE197*(1-EH197)</f>
        <v>0</v>
      </c>
      <c r="CV197">
        <f>CU197*CW197</f>
        <v>0</v>
      </c>
      <c r="CW197">
        <f>($B$13*$D$11+$C$13*$D$11+$F$13*((ER197+EJ197)/MAX(ER197+EJ197+ES197, 0.1)*$I$11+ES197/MAX(ER197+EJ197+ES197, 0.1)*$J$11))/($B$13+$C$13+$F$13)</f>
        <v>0</v>
      </c>
      <c r="CX197">
        <f>($B$13*$K$11+$C$13*$K$11+$F$13*((ER197+EJ197)/MAX(ER197+EJ197+ES197, 0.1)*$P$11+ES197/MAX(ER197+EJ197+ES197, 0.1)*$Q$11))/($B$13+$C$13+$F$13)</f>
        <v>0</v>
      </c>
      <c r="CY197">
        <v>2.7</v>
      </c>
      <c r="CZ197">
        <v>0.5</v>
      </c>
      <c r="DA197" t="s">
        <v>421</v>
      </c>
      <c r="DB197">
        <v>2</v>
      </c>
      <c r="DC197">
        <v>1761010628.6</v>
      </c>
      <c r="DD197">
        <v>420.2857083333333</v>
      </c>
      <c r="DE197">
        <v>419.9734166666667</v>
      </c>
      <c r="DF197">
        <v>23.38900833333333</v>
      </c>
      <c r="DG197">
        <v>23.44540416666667</v>
      </c>
      <c r="DH197">
        <v>420.8182916666667</v>
      </c>
      <c r="DI197">
        <v>23.20448333333333</v>
      </c>
      <c r="DJ197">
        <v>500.0098333333333</v>
      </c>
      <c r="DK197">
        <v>90.51122500000001</v>
      </c>
      <c r="DL197">
        <v>0.03424007916666667</v>
      </c>
      <c r="DM197">
        <v>29.90024166666667</v>
      </c>
      <c r="DN197">
        <v>30.05385</v>
      </c>
      <c r="DO197">
        <v>999.9</v>
      </c>
      <c r="DP197">
        <v>0</v>
      </c>
      <c r="DQ197">
        <v>0</v>
      </c>
      <c r="DR197">
        <v>9999.505416666667</v>
      </c>
      <c r="DS197">
        <v>0</v>
      </c>
      <c r="DT197">
        <v>0.242856</v>
      </c>
      <c r="DU197">
        <v>0.3122482083333333</v>
      </c>
      <c r="DV197">
        <v>430.35125</v>
      </c>
      <c r="DW197">
        <v>430.0563333333334</v>
      </c>
      <c r="DX197">
        <v>-0.05639172083333333</v>
      </c>
      <c r="DY197">
        <v>419.9734166666667</v>
      </c>
      <c r="DZ197">
        <v>23.44540416666667</v>
      </c>
      <c r="EA197">
        <v>2.116967916666666</v>
      </c>
      <c r="EB197">
        <v>2.122072083333333</v>
      </c>
      <c r="EC197">
        <v>18.34742916666667</v>
      </c>
      <c r="ED197">
        <v>18.38584166666667</v>
      </c>
      <c r="EE197">
        <v>0.00500078</v>
      </c>
      <c r="EF197">
        <v>0</v>
      </c>
      <c r="EG197">
        <v>0</v>
      </c>
      <c r="EH197">
        <v>0</v>
      </c>
      <c r="EI197">
        <v>317.8458333333333</v>
      </c>
      <c r="EJ197">
        <v>0.00500078</v>
      </c>
      <c r="EK197">
        <v>-11.12083333333333</v>
      </c>
      <c r="EL197">
        <v>0.2916666666666667</v>
      </c>
      <c r="EM197">
        <v>35.692375</v>
      </c>
      <c r="EN197">
        <v>40.00225</v>
      </c>
      <c r="EO197">
        <v>38.33320833333334</v>
      </c>
      <c r="EP197">
        <v>40.55441666666666</v>
      </c>
      <c r="EQ197">
        <v>38.919</v>
      </c>
      <c r="ER197">
        <v>0</v>
      </c>
      <c r="ES197">
        <v>0</v>
      </c>
      <c r="ET197">
        <v>0</v>
      </c>
      <c r="EU197">
        <v>1761010635.7</v>
      </c>
      <c r="EV197">
        <v>0</v>
      </c>
      <c r="EW197">
        <v>319.5384615384615</v>
      </c>
      <c r="EX197">
        <v>6.933333357214765</v>
      </c>
      <c r="EY197">
        <v>-16.5675214636807</v>
      </c>
      <c r="EZ197">
        <v>-12.84615384615385</v>
      </c>
      <c r="FA197">
        <v>15</v>
      </c>
      <c r="FB197">
        <v>1761010483</v>
      </c>
      <c r="FC197" t="s">
        <v>739</v>
      </c>
      <c r="FD197">
        <v>1761010479</v>
      </c>
      <c r="FE197">
        <v>1761010483</v>
      </c>
      <c r="FF197">
        <v>6</v>
      </c>
      <c r="FG197">
        <v>-0.212</v>
      </c>
      <c r="FH197">
        <v>0</v>
      </c>
      <c r="FI197">
        <v>-0.533</v>
      </c>
      <c r="FJ197">
        <v>0.204</v>
      </c>
      <c r="FK197">
        <v>420</v>
      </c>
      <c r="FL197">
        <v>24</v>
      </c>
      <c r="FM197">
        <v>0.6</v>
      </c>
      <c r="FN197">
        <v>0.03</v>
      </c>
      <c r="FO197">
        <v>0.3112063658536585</v>
      </c>
      <c r="FP197">
        <v>0.1023404111498262</v>
      </c>
      <c r="FQ197">
        <v>0.03015081547395028</v>
      </c>
      <c r="FR197">
        <v>1</v>
      </c>
      <c r="FS197">
        <v>319.6117647058823</v>
      </c>
      <c r="FT197">
        <v>-17.63483570421203</v>
      </c>
      <c r="FU197">
        <v>6.19263151827292</v>
      </c>
      <c r="FV197">
        <v>0</v>
      </c>
      <c r="FW197">
        <v>-0.06626636585365854</v>
      </c>
      <c r="FX197">
        <v>0.1865199700348433</v>
      </c>
      <c r="FY197">
        <v>0.01879321527442894</v>
      </c>
      <c r="FZ197">
        <v>0</v>
      </c>
      <c r="GA197">
        <v>1</v>
      </c>
      <c r="GB197">
        <v>3</v>
      </c>
      <c r="GC197" t="s">
        <v>459</v>
      </c>
      <c r="GD197">
        <v>3.10971</v>
      </c>
      <c r="GE197">
        <v>2.72588</v>
      </c>
      <c r="GF197">
        <v>0.0883729</v>
      </c>
      <c r="GG197">
        <v>0.0882894</v>
      </c>
      <c r="GH197">
        <v>0.106601</v>
      </c>
      <c r="GI197">
        <v>0.10776</v>
      </c>
      <c r="GJ197">
        <v>23924.1</v>
      </c>
      <c r="GK197">
        <v>21716.1</v>
      </c>
      <c r="GL197">
        <v>26801.7</v>
      </c>
      <c r="GM197">
        <v>24026.5</v>
      </c>
      <c r="GN197">
        <v>38260.1</v>
      </c>
      <c r="GO197">
        <v>31633</v>
      </c>
      <c r="GP197">
        <v>46779.7</v>
      </c>
      <c r="GQ197">
        <v>37994</v>
      </c>
      <c r="GR197">
        <v>1.8906</v>
      </c>
      <c r="GS197">
        <v>1.86528</v>
      </c>
      <c r="GT197">
        <v>0.10648</v>
      </c>
      <c r="GU197">
        <v>0</v>
      </c>
      <c r="GV197">
        <v>28.3028</v>
      </c>
      <c r="GW197">
        <v>999.9</v>
      </c>
      <c r="GX197">
        <v>59.6</v>
      </c>
      <c r="GY197">
        <v>30.2</v>
      </c>
      <c r="GZ197">
        <v>28.3763</v>
      </c>
      <c r="HA197">
        <v>61.7309</v>
      </c>
      <c r="HB197">
        <v>21.242</v>
      </c>
      <c r="HC197">
        <v>1</v>
      </c>
      <c r="HD197">
        <v>0.0430793</v>
      </c>
      <c r="HE197">
        <v>-1.2745</v>
      </c>
      <c r="HF197">
        <v>20.3329</v>
      </c>
      <c r="HG197">
        <v>5.21744</v>
      </c>
      <c r="HH197">
        <v>11.9797</v>
      </c>
      <c r="HI197">
        <v>4.96555</v>
      </c>
      <c r="HJ197">
        <v>3.276</v>
      </c>
      <c r="HK197">
        <v>9999</v>
      </c>
      <c r="HL197">
        <v>9999</v>
      </c>
      <c r="HM197">
        <v>9999</v>
      </c>
      <c r="HN197">
        <v>999.9</v>
      </c>
      <c r="HO197">
        <v>1.86368</v>
      </c>
      <c r="HP197">
        <v>1.85974</v>
      </c>
      <c r="HQ197">
        <v>1.85806</v>
      </c>
      <c r="HR197">
        <v>1.85944</v>
      </c>
      <c r="HS197">
        <v>1.85959</v>
      </c>
      <c r="HT197">
        <v>1.85806</v>
      </c>
      <c r="HU197">
        <v>1.85715</v>
      </c>
      <c r="HV197">
        <v>1.85211</v>
      </c>
      <c r="HW197">
        <v>0</v>
      </c>
      <c r="HX197">
        <v>0</v>
      </c>
      <c r="HY197">
        <v>0</v>
      </c>
      <c r="HZ197">
        <v>0</v>
      </c>
      <c r="IA197" t="s">
        <v>424</v>
      </c>
      <c r="IB197" t="s">
        <v>425</v>
      </c>
      <c r="IC197" t="s">
        <v>426</v>
      </c>
      <c r="ID197" t="s">
        <v>426</v>
      </c>
      <c r="IE197" t="s">
        <v>426</v>
      </c>
      <c r="IF197" t="s">
        <v>426</v>
      </c>
      <c r="IG197">
        <v>0</v>
      </c>
      <c r="IH197">
        <v>100</v>
      </c>
      <c r="II197">
        <v>100</v>
      </c>
      <c r="IJ197">
        <v>-0.533</v>
      </c>
      <c r="IK197">
        <v>0.1849</v>
      </c>
      <c r="IL197">
        <v>-1.320610113774061</v>
      </c>
      <c r="IM197">
        <v>0.001328113201692861</v>
      </c>
      <c r="IN197">
        <v>1.538283238170363E-06</v>
      </c>
      <c r="IO197">
        <v>-5.795655626708063E-10</v>
      </c>
      <c r="IP197">
        <v>-0.06081477710733629</v>
      </c>
      <c r="IQ197">
        <v>-0.004593102289677449</v>
      </c>
      <c r="IR197">
        <v>0.0008253994458280543</v>
      </c>
      <c r="IS197">
        <v>-7.403632370499484E-06</v>
      </c>
      <c r="IT197">
        <v>2</v>
      </c>
      <c r="IU197">
        <v>1985</v>
      </c>
      <c r="IV197">
        <v>1</v>
      </c>
      <c r="IW197">
        <v>27</v>
      </c>
      <c r="IX197">
        <v>2.6</v>
      </c>
      <c r="IY197">
        <v>2.6</v>
      </c>
      <c r="IZ197">
        <v>1.13281</v>
      </c>
      <c r="JA197">
        <v>2.59277</v>
      </c>
      <c r="JB197">
        <v>1.49658</v>
      </c>
      <c r="JC197">
        <v>2.34619</v>
      </c>
      <c r="JD197">
        <v>1.54907</v>
      </c>
      <c r="JE197">
        <v>2.47803</v>
      </c>
      <c r="JF197">
        <v>32.9537</v>
      </c>
      <c r="JG197">
        <v>15.7344</v>
      </c>
      <c r="JH197">
        <v>18</v>
      </c>
      <c r="JI197">
        <v>482.798</v>
      </c>
      <c r="JJ197">
        <v>495.751</v>
      </c>
      <c r="JK197">
        <v>30.378</v>
      </c>
      <c r="JL197">
        <v>27.8397</v>
      </c>
      <c r="JM197">
        <v>29.9999</v>
      </c>
      <c r="JN197">
        <v>28.071</v>
      </c>
      <c r="JO197">
        <v>28.0642</v>
      </c>
      <c r="JP197">
        <v>22.7802</v>
      </c>
      <c r="JQ197">
        <v>22.0042</v>
      </c>
      <c r="JR197">
        <v>66.048</v>
      </c>
      <c r="JS197">
        <v>30.3526</v>
      </c>
      <c r="JT197">
        <v>420</v>
      </c>
      <c r="JU197">
        <v>23.3781</v>
      </c>
      <c r="JV197">
        <v>102.298</v>
      </c>
      <c r="JW197">
        <v>91.6447</v>
      </c>
    </row>
    <row r="198" spans="1:283">
      <c r="A198">
        <v>180</v>
      </c>
      <c r="B198">
        <v>1761010638.6</v>
      </c>
      <c r="C198">
        <v>972.5999999046326</v>
      </c>
      <c r="D198" t="s">
        <v>796</v>
      </c>
      <c r="E198" t="s">
        <v>797</v>
      </c>
      <c r="F198">
        <v>5</v>
      </c>
      <c r="G198" t="s">
        <v>738</v>
      </c>
      <c r="H198">
        <v>1761010630.6</v>
      </c>
      <c r="I198">
        <f>(J198)/1000</f>
        <v>0</v>
      </c>
      <c r="J198">
        <f>1000*DJ198*AH198*(DF198-DG198)/(100*CY198*(1000-AH198*DF198))</f>
        <v>0</v>
      </c>
      <c r="K198">
        <f>DJ198*AH198*(DE198-DD198*(1000-AH198*DG198)/(1000-AH198*DF198))/(100*CY198)</f>
        <v>0</v>
      </c>
      <c r="L198">
        <f>DD198 - IF(AH198&gt;1, K198*CY198*100.0/(AJ198), 0)</f>
        <v>0</v>
      </c>
      <c r="M198">
        <f>((S198-I198/2)*L198-K198)/(S198+I198/2)</f>
        <v>0</v>
      </c>
      <c r="N198">
        <f>M198*(DK198+DL198)/1000.0</f>
        <v>0</v>
      </c>
      <c r="O198">
        <f>(DD198 - IF(AH198&gt;1, K198*CY198*100.0/(AJ198), 0))*(DK198+DL198)/1000.0</f>
        <v>0</v>
      </c>
      <c r="P198">
        <f>2.0/((1/R198-1/Q198)+SIGN(R198)*SQRT((1/R198-1/Q198)*(1/R198-1/Q198) + 4*CZ198/((CZ198+1)*(CZ198+1))*(2*1/R198*1/Q198-1/Q198*1/Q198)))</f>
        <v>0</v>
      </c>
      <c r="Q198">
        <f>IF(LEFT(DA198,1)&lt;&gt;"0",IF(LEFT(DA198,1)="1",3.0,DB198),$D$5+$E$5*(DR198*DK198/($K$5*1000))+$F$5*(DR198*DK198/($K$5*1000))*MAX(MIN(CY198,$J$5),$I$5)*MAX(MIN(CY198,$J$5),$I$5)+$G$5*MAX(MIN(CY198,$J$5),$I$5)*(DR198*DK198/($K$5*1000))+$H$5*(DR198*DK198/($K$5*1000))*(DR198*DK198/($K$5*1000)))</f>
        <v>0</v>
      </c>
      <c r="R198">
        <f>I198*(1000-(1000*0.61365*exp(17.502*V198/(240.97+V198))/(DK198+DL198)+DF198)/2)/(1000*0.61365*exp(17.502*V198/(240.97+V198))/(DK198+DL198)-DF198)</f>
        <v>0</v>
      </c>
      <c r="S198">
        <f>1/((CZ198+1)/(P198/1.6)+1/(Q198/1.37)) + CZ198/((CZ198+1)/(P198/1.6) + CZ198/(Q198/1.37))</f>
        <v>0</v>
      </c>
      <c r="T198">
        <f>(CU198*CX198)</f>
        <v>0</v>
      </c>
      <c r="U198">
        <f>(DM198+(T198+2*0.95*5.67E-8*(((DM198+$B$9)+273)^4-(DM198+273)^4)-44100*I198)/(1.84*29.3*Q198+8*0.95*5.67E-8*(DM198+273)^3))</f>
        <v>0</v>
      </c>
      <c r="V198">
        <f>($C$9*DN198+$D$9*DO198+$E$9*U198)</f>
        <v>0</v>
      </c>
      <c r="W198">
        <f>0.61365*exp(17.502*V198/(240.97+V198))</f>
        <v>0</v>
      </c>
      <c r="X198">
        <f>(Y198/Z198*100)</f>
        <v>0</v>
      </c>
      <c r="Y198">
        <f>DF198*(DK198+DL198)/1000</f>
        <v>0</v>
      </c>
      <c r="Z198">
        <f>0.61365*exp(17.502*DM198/(240.97+DM198))</f>
        <v>0</v>
      </c>
      <c r="AA198">
        <f>(W198-DF198*(DK198+DL198)/1000)</f>
        <v>0</v>
      </c>
      <c r="AB198">
        <f>(-I198*44100)</f>
        <v>0</v>
      </c>
      <c r="AC198">
        <f>2*29.3*Q198*0.92*(DM198-V198)</f>
        <v>0</v>
      </c>
      <c r="AD198">
        <f>2*0.95*5.67E-8*(((DM198+$B$9)+273)^4-(V198+273)^4)</f>
        <v>0</v>
      </c>
      <c r="AE198">
        <f>T198+AD198+AB198+AC198</f>
        <v>0</v>
      </c>
      <c r="AF198">
        <v>0</v>
      </c>
      <c r="AG198">
        <v>0</v>
      </c>
      <c r="AH198">
        <f>IF(AF198*$H$15&gt;=AJ198,1.0,(AJ198/(AJ198-AF198*$H$15)))</f>
        <v>0</v>
      </c>
      <c r="AI198">
        <f>(AH198-1)*100</f>
        <v>0</v>
      </c>
      <c r="AJ198">
        <f>MAX(0,($B$15+$C$15*DR198)/(1+$D$15*DR198)*DK198/(DM198+273)*$E$15)</f>
        <v>0</v>
      </c>
      <c r="AK198" t="s">
        <v>420</v>
      </c>
      <c r="AL198" t="s">
        <v>420</v>
      </c>
      <c r="AM198">
        <v>0</v>
      </c>
      <c r="AN198">
        <v>0</v>
      </c>
      <c r="AO198">
        <f>1-AM198/AN198</f>
        <v>0</v>
      </c>
      <c r="AP198">
        <v>0</v>
      </c>
      <c r="AQ198" t="s">
        <v>420</v>
      </c>
      <c r="AR198" t="s">
        <v>420</v>
      </c>
      <c r="AS198">
        <v>0</v>
      </c>
      <c r="AT198">
        <v>0</v>
      </c>
      <c r="AU198">
        <f>1-AS198/AT198</f>
        <v>0</v>
      </c>
      <c r="AV198">
        <v>0.5</v>
      </c>
      <c r="AW198">
        <f>CV198</f>
        <v>0</v>
      </c>
      <c r="AX198">
        <f>K198</f>
        <v>0</v>
      </c>
      <c r="AY198">
        <f>AU198*AV198*AW198</f>
        <v>0</v>
      </c>
      <c r="AZ198">
        <f>(AX198-AP198)/AW198</f>
        <v>0</v>
      </c>
      <c r="BA198">
        <f>(AN198-AT198)/AT198</f>
        <v>0</v>
      </c>
      <c r="BB198">
        <f>AM198/(AO198+AM198/AT198)</f>
        <v>0</v>
      </c>
      <c r="BC198" t="s">
        <v>420</v>
      </c>
      <c r="BD198">
        <v>0</v>
      </c>
      <c r="BE198">
        <f>IF(BD198&lt;&gt;0, BD198, BB198)</f>
        <v>0</v>
      </c>
      <c r="BF198">
        <f>1-BE198/AT198</f>
        <v>0</v>
      </c>
      <c r="BG198">
        <f>(AT198-AS198)/(AT198-BE198)</f>
        <v>0</v>
      </c>
      <c r="BH198">
        <f>(AN198-AT198)/(AN198-BE198)</f>
        <v>0</v>
      </c>
      <c r="BI198">
        <f>(AT198-AS198)/(AT198-AM198)</f>
        <v>0</v>
      </c>
      <c r="BJ198">
        <f>(AN198-AT198)/(AN198-AM198)</f>
        <v>0</v>
      </c>
      <c r="BK198">
        <f>(BG198*BE198/AS198)</f>
        <v>0</v>
      </c>
      <c r="BL198">
        <f>(1-BK198)</f>
        <v>0</v>
      </c>
      <c r="CU198">
        <f>$B$13*DS198+$C$13*DT198+$F$13*EE198*(1-EH198)</f>
        <v>0</v>
      </c>
      <c r="CV198">
        <f>CU198*CW198</f>
        <v>0</v>
      </c>
      <c r="CW198">
        <f>($B$13*$D$11+$C$13*$D$11+$F$13*((ER198+EJ198)/MAX(ER198+EJ198+ES198, 0.1)*$I$11+ES198/MAX(ER198+EJ198+ES198, 0.1)*$J$11))/($B$13+$C$13+$F$13)</f>
        <v>0</v>
      </c>
      <c r="CX198">
        <f>($B$13*$K$11+$C$13*$K$11+$F$13*((ER198+EJ198)/MAX(ER198+EJ198+ES198, 0.1)*$P$11+ES198/MAX(ER198+EJ198+ES198, 0.1)*$Q$11))/($B$13+$C$13+$F$13)</f>
        <v>0</v>
      </c>
      <c r="CY198">
        <v>2.7</v>
      </c>
      <c r="CZ198">
        <v>0.5</v>
      </c>
      <c r="DA198" t="s">
        <v>421</v>
      </c>
      <c r="DB198">
        <v>2</v>
      </c>
      <c r="DC198">
        <v>1761010630.6</v>
      </c>
      <c r="DD198">
        <v>420.292</v>
      </c>
      <c r="DE198">
        <v>419.9849583333333</v>
      </c>
      <c r="DF198">
        <v>23.39411249999999</v>
      </c>
      <c r="DG198">
        <v>23.445325</v>
      </c>
      <c r="DH198">
        <v>420.8245</v>
      </c>
      <c r="DI198">
        <v>23.209475</v>
      </c>
      <c r="DJ198">
        <v>500.0006666666666</v>
      </c>
      <c r="DK198">
        <v>90.51204166666666</v>
      </c>
      <c r="DL198">
        <v>0.03426813333333333</v>
      </c>
      <c r="DM198">
        <v>29.89544166666667</v>
      </c>
      <c r="DN198">
        <v>30.04951666666667</v>
      </c>
      <c r="DO198">
        <v>999.9</v>
      </c>
      <c r="DP198">
        <v>0</v>
      </c>
      <c r="DQ198">
        <v>0</v>
      </c>
      <c r="DR198">
        <v>9996.665833333334</v>
      </c>
      <c r="DS198">
        <v>0</v>
      </c>
      <c r="DT198">
        <v>0.242856</v>
      </c>
      <c r="DU198">
        <v>0.3069342916666667</v>
      </c>
      <c r="DV198">
        <v>430.3599166666666</v>
      </c>
      <c r="DW198">
        <v>430.0681666666667</v>
      </c>
      <c r="DX198">
        <v>-0.05121120416666666</v>
      </c>
      <c r="DY198">
        <v>419.9849583333333</v>
      </c>
      <c r="DZ198">
        <v>23.445325</v>
      </c>
      <c r="EA198">
        <v>2.11744875</v>
      </c>
      <c r="EB198">
        <v>2.122084166666667</v>
      </c>
      <c r="EC198">
        <v>18.35105416666667</v>
      </c>
      <c r="ED198">
        <v>18.38593333333333</v>
      </c>
      <c r="EE198">
        <v>0.00500078</v>
      </c>
      <c r="EF198">
        <v>0</v>
      </c>
      <c r="EG198">
        <v>0</v>
      </c>
      <c r="EH198">
        <v>0</v>
      </c>
      <c r="EI198">
        <v>318.1541666666667</v>
      </c>
      <c r="EJ198">
        <v>0.00500078</v>
      </c>
      <c r="EK198">
        <v>-12.18333333333333</v>
      </c>
      <c r="EL198">
        <v>-0.06249999999999997</v>
      </c>
      <c r="EM198">
        <v>35.70025</v>
      </c>
      <c r="EN198">
        <v>40.0205</v>
      </c>
      <c r="EO198">
        <v>38.34616666666667</v>
      </c>
      <c r="EP198">
        <v>40.596125</v>
      </c>
      <c r="EQ198">
        <v>38.91379166666666</v>
      </c>
      <c r="ER198">
        <v>0</v>
      </c>
      <c r="ES198">
        <v>0</v>
      </c>
      <c r="ET198">
        <v>0</v>
      </c>
      <c r="EU198">
        <v>1761010637.5</v>
      </c>
      <c r="EV198">
        <v>0</v>
      </c>
      <c r="EW198">
        <v>318.66</v>
      </c>
      <c r="EX198">
        <v>9.930769153340648</v>
      </c>
      <c r="EY198">
        <v>-18.33076926827191</v>
      </c>
      <c r="EZ198">
        <v>-13.324</v>
      </c>
      <c r="FA198">
        <v>15</v>
      </c>
      <c r="FB198">
        <v>1761010483</v>
      </c>
      <c r="FC198" t="s">
        <v>739</v>
      </c>
      <c r="FD198">
        <v>1761010479</v>
      </c>
      <c r="FE198">
        <v>1761010483</v>
      </c>
      <c r="FF198">
        <v>6</v>
      </c>
      <c r="FG198">
        <v>-0.212</v>
      </c>
      <c r="FH198">
        <v>0</v>
      </c>
      <c r="FI198">
        <v>-0.533</v>
      </c>
      <c r="FJ198">
        <v>0.204</v>
      </c>
      <c r="FK198">
        <v>420</v>
      </c>
      <c r="FL198">
        <v>24</v>
      </c>
      <c r="FM198">
        <v>0.6</v>
      </c>
      <c r="FN198">
        <v>0.03</v>
      </c>
      <c r="FO198">
        <v>0.3121353</v>
      </c>
      <c r="FP198">
        <v>0.00405082176360237</v>
      </c>
      <c r="FQ198">
        <v>0.03018565453837302</v>
      </c>
      <c r="FR198">
        <v>1</v>
      </c>
      <c r="FS198">
        <v>319.2911764705882</v>
      </c>
      <c r="FT198">
        <v>-0.9152024918711441</v>
      </c>
      <c r="FU198">
        <v>6.397580776542607</v>
      </c>
      <c r="FV198">
        <v>1</v>
      </c>
      <c r="FW198">
        <v>-0.0586104925</v>
      </c>
      <c r="FX198">
        <v>0.1665417737335837</v>
      </c>
      <c r="FY198">
        <v>0.01655131350714177</v>
      </c>
      <c r="FZ198">
        <v>0</v>
      </c>
      <c r="GA198">
        <v>2</v>
      </c>
      <c r="GB198">
        <v>3</v>
      </c>
      <c r="GC198" t="s">
        <v>482</v>
      </c>
      <c r="GD198">
        <v>3.10968</v>
      </c>
      <c r="GE198">
        <v>2.72594</v>
      </c>
      <c r="GF198">
        <v>0.08837589999999999</v>
      </c>
      <c r="GG198">
        <v>0.0882923</v>
      </c>
      <c r="GH198">
        <v>0.106605</v>
      </c>
      <c r="GI198">
        <v>0.107753</v>
      </c>
      <c r="GJ198">
        <v>23924.1</v>
      </c>
      <c r="GK198">
        <v>21715.9</v>
      </c>
      <c r="GL198">
        <v>26801.8</v>
      </c>
      <c r="GM198">
        <v>24026.3</v>
      </c>
      <c r="GN198">
        <v>38259.9</v>
      </c>
      <c r="GO198">
        <v>31633.1</v>
      </c>
      <c r="GP198">
        <v>46779.7</v>
      </c>
      <c r="GQ198">
        <v>37993.8</v>
      </c>
      <c r="GR198">
        <v>1.89035</v>
      </c>
      <c r="GS198">
        <v>1.8654</v>
      </c>
      <c r="GT198">
        <v>0.106312</v>
      </c>
      <c r="GU198">
        <v>0</v>
      </c>
      <c r="GV198">
        <v>28.3028</v>
      </c>
      <c r="GW198">
        <v>999.9</v>
      </c>
      <c r="GX198">
        <v>59.6</v>
      </c>
      <c r="GY198">
        <v>30.2</v>
      </c>
      <c r="GZ198">
        <v>28.3772</v>
      </c>
      <c r="HA198">
        <v>61.4109</v>
      </c>
      <c r="HB198">
        <v>21.1819</v>
      </c>
      <c r="HC198">
        <v>1</v>
      </c>
      <c r="HD198">
        <v>0.042937</v>
      </c>
      <c r="HE198">
        <v>-1.27412</v>
      </c>
      <c r="HF198">
        <v>20.333</v>
      </c>
      <c r="HG198">
        <v>5.21774</v>
      </c>
      <c r="HH198">
        <v>11.9797</v>
      </c>
      <c r="HI198">
        <v>4.96545</v>
      </c>
      <c r="HJ198">
        <v>3.276</v>
      </c>
      <c r="HK198">
        <v>9999</v>
      </c>
      <c r="HL198">
        <v>9999</v>
      </c>
      <c r="HM198">
        <v>9999</v>
      </c>
      <c r="HN198">
        <v>999.9</v>
      </c>
      <c r="HO198">
        <v>1.86369</v>
      </c>
      <c r="HP198">
        <v>1.85974</v>
      </c>
      <c r="HQ198">
        <v>1.85806</v>
      </c>
      <c r="HR198">
        <v>1.85944</v>
      </c>
      <c r="HS198">
        <v>1.85959</v>
      </c>
      <c r="HT198">
        <v>1.85806</v>
      </c>
      <c r="HU198">
        <v>1.85715</v>
      </c>
      <c r="HV198">
        <v>1.85211</v>
      </c>
      <c r="HW198">
        <v>0</v>
      </c>
      <c r="HX198">
        <v>0</v>
      </c>
      <c r="HY198">
        <v>0</v>
      </c>
      <c r="HZ198">
        <v>0</v>
      </c>
      <c r="IA198" t="s">
        <v>424</v>
      </c>
      <c r="IB198" t="s">
        <v>425</v>
      </c>
      <c r="IC198" t="s">
        <v>426</v>
      </c>
      <c r="ID198" t="s">
        <v>426</v>
      </c>
      <c r="IE198" t="s">
        <v>426</v>
      </c>
      <c r="IF198" t="s">
        <v>426</v>
      </c>
      <c r="IG198">
        <v>0</v>
      </c>
      <c r="IH198">
        <v>100</v>
      </c>
      <c r="II198">
        <v>100</v>
      </c>
      <c r="IJ198">
        <v>-0.533</v>
      </c>
      <c r="IK198">
        <v>0.1849</v>
      </c>
      <c r="IL198">
        <v>-1.320610113774061</v>
      </c>
      <c r="IM198">
        <v>0.001328113201692861</v>
      </c>
      <c r="IN198">
        <v>1.538283238170363E-06</v>
      </c>
      <c r="IO198">
        <v>-5.795655626708063E-10</v>
      </c>
      <c r="IP198">
        <v>-0.06081477710733629</v>
      </c>
      <c r="IQ198">
        <v>-0.004593102289677449</v>
      </c>
      <c r="IR198">
        <v>0.0008253994458280543</v>
      </c>
      <c r="IS198">
        <v>-7.403632370499484E-06</v>
      </c>
      <c r="IT198">
        <v>2</v>
      </c>
      <c r="IU198">
        <v>1985</v>
      </c>
      <c r="IV198">
        <v>1</v>
      </c>
      <c r="IW198">
        <v>27</v>
      </c>
      <c r="IX198">
        <v>2.7</v>
      </c>
      <c r="IY198">
        <v>2.6</v>
      </c>
      <c r="IZ198">
        <v>1.13281</v>
      </c>
      <c r="JA198">
        <v>2.59766</v>
      </c>
      <c r="JB198">
        <v>1.49658</v>
      </c>
      <c r="JC198">
        <v>2.34619</v>
      </c>
      <c r="JD198">
        <v>1.54907</v>
      </c>
      <c r="JE198">
        <v>2.39502</v>
      </c>
      <c r="JF198">
        <v>32.9537</v>
      </c>
      <c r="JG198">
        <v>15.7169</v>
      </c>
      <c r="JH198">
        <v>18</v>
      </c>
      <c r="JI198">
        <v>482.644</v>
      </c>
      <c r="JJ198">
        <v>495.826</v>
      </c>
      <c r="JK198">
        <v>30.3622</v>
      </c>
      <c r="JL198">
        <v>27.8397</v>
      </c>
      <c r="JM198">
        <v>30.0001</v>
      </c>
      <c r="JN198">
        <v>28.0698</v>
      </c>
      <c r="JO198">
        <v>28.0634</v>
      </c>
      <c r="JP198">
        <v>22.7791</v>
      </c>
      <c r="JQ198">
        <v>22.0042</v>
      </c>
      <c r="JR198">
        <v>66.048</v>
      </c>
      <c r="JS198">
        <v>30.3526</v>
      </c>
      <c r="JT198">
        <v>420</v>
      </c>
      <c r="JU198">
        <v>23.3706</v>
      </c>
      <c r="JV198">
        <v>102.298</v>
      </c>
      <c r="JW198">
        <v>91.64409999999999</v>
      </c>
    </row>
    <row r="199" spans="1:283">
      <c r="A199">
        <v>181</v>
      </c>
      <c r="B199">
        <v>1761010775.6</v>
      </c>
      <c r="C199">
        <v>1109.599999904633</v>
      </c>
      <c r="D199" t="s">
        <v>798</v>
      </c>
      <c r="E199" t="s">
        <v>799</v>
      </c>
      <c r="F199">
        <v>5</v>
      </c>
      <c r="G199" t="s">
        <v>800</v>
      </c>
      <c r="H199">
        <v>1761010767.599999</v>
      </c>
      <c r="I199">
        <f>(J199)/1000</f>
        <v>0</v>
      </c>
      <c r="J199">
        <f>1000*DJ199*AH199*(DF199-DG199)/(100*CY199*(1000-AH199*DF199))</f>
        <v>0</v>
      </c>
      <c r="K199">
        <f>DJ199*AH199*(DE199-DD199*(1000-AH199*DG199)/(1000-AH199*DF199))/(100*CY199)</f>
        <v>0</v>
      </c>
      <c r="L199">
        <f>DD199 - IF(AH199&gt;1, K199*CY199*100.0/(AJ199), 0)</f>
        <v>0</v>
      </c>
      <c r="M199">
        <f>((S199-I199/2)*L199-K199)/(S199+I199/2)</f>
        <v>0</v>
      </c>
      <c r="N199">
        <f>M199*(DK199+DL199)/1000.0</f>
        <v>0</v>
      </c>
      <c r="O199">
        <f>(DD199 - IF(AH199&gt;1, K199*CY199*100.0/(AJ199), 0))*(DK199+DL199)/1000.0</f>
        <v>0</v>
      </c>
      <c r="P199">
        <f>2.0/((1/R199-1/Q199)+SIGN(R199)*SQRT((1/R199-1/Q199)*(1/R199-1/Q199) + 4*CZ199/((CZ199+1)*(CZ199+1))*(2*1/R199*1/Q199-1/Q199*1/Q199)))</f>
        <v>0</v>
      </c>
      <c r="Q199">
        <f>IF(LEFT(DA199,1)&lt;&gt;"0",IF(LEFT(DA199,1)="1",3.0,DB199),$D$5+$E$5*(DR199*DK199/($K$5*1000))+$F$5*(DR199*DK199/($K$5*1000))*MAX(MIN(CY199,$J$5),$I$5)*MAX(MIN(CY199,$J$5),$I$5)+$G$5*MAX(MIN(CY199,$J$5),$I$5)*(DR199*DK199/($K$5*1000))+$H$5*(DR199*DK199/($K$5*1000))*(DR199*DK199/($K$5*1000)))</f>
        <v>0</v>
      </c>
      <c r="R199">
        <f>I199*(1000-(1000*0.61365*exp(17.502*V199/(240.97+V199))/(DK199+DL199)+DF199)/2)/(1000*0.61365*exp(17.502*V199/(240.97+V199))/(DK199+DL199)-DF199)</f>
        <v>0</v>
      </c>
      <c r="S199">
        <f>1/((CZ199+1)/(P199/1.6)+1/(Q199/1.37)) + CZ199/((CZ199+1)/(P199/1.6) + CZ199/(Q199/1.37))</f>
        <v>0</v>
      </c>
      <c r="T199">
        <f>(CU199*CX199)</f>
        <v>0</v>
      </c>
      <c r="U199">
        <f>(DM199+(T199+2*0.95*5.67E-8*(((DM199+$B$9)+273)^4-(DM199+273)^4)-44100*I199)/(1.84*29.3*Q199+8*0.95*5.67E-8*(DM199+273)^3))</f>
        <v>0</v>
      </c>
      <c r="V199">
        <f>($C$9*DN199+$D$9*DO199+$E$9*U199)</f>
        <v>0</v>
      </c>
      <c r="W199">
        <f>0.61365*exp(17.502*V199/(240.97+V199))</f>
        <v>0</v>
      </c>
      <c r="X199">
        <f>(Y199/Z199*100)</f>
        <v>0</v>
      </c>
      <c r="Y199">
        <f>DF199*(DK199+DL199)/1000</f>
        <v>0</v>
      </c>
      <c r="Z199">
        <f>0.61365*exp(17.502*DM199/(240.97+DM199))</f>
        <v>0</v>
      </c>
      <c r="AA199">
        <f>(W199-DF199*(DK199+DL199)/1000)</f>
        <v>0</v>
      </c>
      <c r="AB199">
        <f>(-I199*44100)</f>
        <v>0</v>
      </c>
      <c r="AC199">
        <f>2*29.3*Q199*0.92*(DM199-V199)</f>
        <v>0</v>
      </c>
      <c r="AD199">
        <f>2*0.95*5.67E-8*(((DM199+$B$9)+273)^4-(V199+273)^4)</f>
        <v>0</v>
      </c>
      <c r="AE199">
        <f>T199+AD199+AB199+AC199</f>
        <v>0</v>
      </c>
      <c r="AF199">
        <v>0</v>
      </c>
      <c r="AG199">
        <v>0</v>
      </c>
      <c r="AH199">
        <f>IF(AF199*$H$15&gt;=AJ199,1.0,(AJ199/(AJ199-AF199*$H$15)))</f>
        <v>0</v>
      </c>
      <c r="AI199">
        <f>(AH199-1)*100</f>
        <v>0</v>
      </c>
      <c r="AJ199">
        <f>MAX(0,($B$15+$C$15*DR199)/(1+$D$15*DR199)*DK199/(DM199+273)*$E$15)</f>
        <v>0</v>
      </c>
      <c r="AK199" t="s">
        <v>420</v>
      </c>
      <c r="AL199" t="s">
        <v>420</v>
      </c>
      <c r="AM199">
        <v>0</v>
      </c>
      <c r="AN199">
        <v>0</v>
      </c>
      <c r="AO199">
        <f>1-AM199/AN199</f>
        <v>0</v>
      </c>
      <c r="AP199">
        <v>0</v>
      </c>
      <c r="AQ199" t="s">
        <v>420</v>
      </c>
      <c r="AR199" t="s">
        <v>420</v>
      </c>
      <c r="AS199">
        <v>0</v>
      </c>
      <c r="AT199">
        <v>0</v>
      </c>
      <c r="AU199">
        <f>1-AS199/AT199</f>
        <v>0</v>
      </c>
      <c r="AV199">
        <v>0.5</v>
      </c>
      <c r="AW199">
        <f>CV199</f>
        <v>0</v>
      </c>
      <c r="AX199">
        <f>K199</f>
        <v>0</v>
      </c>
      <c r="AY199">
        <f>AU199*AV199*AW199</f>
        <v>0</v>
      </c>
      <c r="AZ199">
        <f>(AX199-AP199)/AW199</f>
        <v>0</v>
      </c>
      <c r="BA199">
        <f>(AN199-AT199)/AT199</f>
        <v>0</v>
      </c>
      <c r="BB199">
        <f>AM199/(AO199+AM199/AT199)</f>
        <v>0</v>
      </c>
      <c r="BC199" t="s">
        <v>420</v>
      </c>
      <c r="BD199">
        <v>0</v>
      </c>
      <c r="BE199">
        <f>IF(BD199&lt;&gt;0, BD199, BB199)</f>
        <v>0</v>
      </c>
      <c r="BF199">
        <f>1-BE199/AT199</f>
        <v>0</v>
      </c>
      <c r="BG199">
        <f>(AT199-AS199)/(AT199-BE199)</f>
        <v>0</v>
      </c>
      <c r="BH199">
        <f>(AN199-AT199)/(AN199-BE199)</f>
        <v>0</v>
      </c>
      <c r="BI199">
        <f>(AT199-AS199)/(AT199-AM199)</f>
        <v>0</v>
      </c>
      <c r="BJ199">
        <f>(AN199-AT199)/(AN199-AM199)</f>
        <v>0</v>
      </c>
      <c r="BK199">
        <f>(BG199*BE199/AS199)</f>
        <v>0</v>
      </c>
      <c r="BL199">
        <f>(1-BK199)</f>
        <v>0</v>
      </c>
      <c r="CU199">
        <f>$B$13*DS199+$C$13*DT199+$F$13*EE199*(1-EH199)</f>
        <v>0</v>
      </c>
      <c r="CV199">
        <f>CU199*CW199</f>
        <v>0</v>
      </c>
      <c r="CW199">
        <f>($B$13*$D$11+$C$13*$D$11+$F$13*((ER199+EJ199)/MAX(ER199+EJ199+ES199, 0.1)*$I$11+ES199/MAX(ER199+EJ199+ES199, 0.1)*$J$11))/($B$13+$C$13+$F$13)</f>
        <v>0</v>
      </c>
      <c r="CX199">
        <f>($B$13*$K$11+$C$13*$K$11+$F$13*((ER199+EJ199)/MAX(ER199+EJ199+ES199, 0.1)*$P$11+ES199/MAX(ER199+EJ199+ES199, 0.1)*$Q$11))/($B$13+$C$13+$F$13)</f>
        <v>0</v>
      </c>
      <c r="CY199">
        <v>1.37</v>
      </c>
      <c r="CZ199">
        <v>0.5</v>
      </c>
      <c r="DA199" t="s">
        <v>421</v>
      </c>
      <c r="DB199">
        <v>2</v>
      </c>
      <c r="DC199">
        <v>1761010767.599999</v>
      </c>
      <c r="DD199">
        <v>420.4827096774193</v>
      </c>
      <c r="DE199">
        <v>420.0435483870968</v>
      </c>
      <c r="DF199">
        <v>23.53634838709677</v>
      </c>
      <c r="DG199">
        <v>23.61305806451613</v>
      </c>
      <c r="DH199">
        <v>421.0979032258064</v>
      </c>
      <c r="DI199">
        <v>23.35042258064516</v>
      </c>
      <c r="DJ199">
        <v>500.0016129032259</v>
      </c>
      <c r="DK199">
        <v>90.51999032258067</v>
      </c>
      <c r="DL199">
        <v>0.03493367741935484</v>
      </c>
      <c r="DM199">
        <v>29.93458387096774</v>
      </c>
      <c r="DN199">
        <v>30.07713870967743</v>
      </c>
      <c r="DO199">
        <v>999.9000000000003</v>
      </c>
      <c r="DP199">
        <v>0</v>
      </c>
      <c r="DQ199">
        <v>0</v>
      </c>
      <c r="DR199">
        <v>10004.61483870968</v>
      </c>
      <c r="DS199">
        <v>0</v>
      </c>
      <c r="DT199">
        <v>0.2428559999999999</v>
      </c>
      <c r="DU199">
        <v>0.4392267741935483</v>
      </c>
      <c r="DV199">
        <v>430.6179032258064</v>
      </c>
      <c r="DW199">
        <v>430.201870967742</v>
      </c>
      <c r="DX199">
        <v>-0.07671851000000002</v>
      </c>
      <c r="DY199">
        <v>420.0435483870968</v>
      </c>
      <c r="DZ199">
        <v>23.61305806451613</v>
      </c>
      <c r="EA199">
        <v>2.130509677419355</v>
      </c>
      <c r="EB199">
        <v>2.137454838709678</v>
      </c>
      <c r="EC199">
        <v>18.44913225806452</v>
      </c>
      <c r="ED199">
        <v>18.50089032258065</v>
      </c>
      <c r="EE199">
        <v>0.005000780000000002</v>
      </c>
      <c r="EF199">
        <v>0</v>
      </c>
      <c r="EG199">
        <v>0</v>
      </c>
      <c r="EH199">
        <v>0</v>
      </c>
      <c r="EI199">
        <v>127</v>
      </c>
      <c r="EJ199">
        <v>0.005000780000000002</v>
      </c>
      <c r="EK199">
        <v>-9.503225806451614</v>
      </c>
      <c r="EL199">
        <v>0.2548387096774193</v>
      </c>
      <c r="EM199">
        <v>35.89903225806452</v>
      </c>
      <c r="EN199">
        <v>39.50574193548386</v>
      </c>
      <c r="EO199">
        <v>38.08848387096774</v>
      </c>
      <c r="EP199">
        <v>40.10051612903225</v>
      </c>
      <c r="EQ199">
        <v>38.5440322580645</v>
      </c>
      <c r="ER199">
        <v>0</v>
      </c>
      <c r="ES199">
        <v>0</v>
      </c>
      <c r="ET199">
        <v>0</v>
      </c>
      <c r="EU199">
        <v>1761010774.3</v>
      </c>
      <c r="EV199">
        <v>0</v>
      </c>
      <c r="EW199">
        <v>127.504</v>
      </c>
      <c r="EX199">
        <v>-29.30769287533542</v>
      </c>
      <c r="EY199">
        <v>-3.14615350975792</v>
      </c>
      <c r="EZ199">
        <v>-8.916</v>
      </c>
      <c r="FA199">
        <v>15</v>
      </c>
      <c r="FB199">
        <v>1761010677.1</v>
      </c>
      <c r="FC199" t="s">
        <v>801</v>
      </c>
      <c r="FD199">
        <v>1761010676.6</v>
      </c>
      <c r="FE199">
        <v>1761010677.1</v>
      </c>
      <c r="FF199">
        <v>7</v>
      </c>
      <c r="FG199">
        <v>-0.083</v>
      </c>
      <c r="FH199">
        <v>-0.002</v>
      </c>
      <c r="FI199">
        <v>-0.616</v>
      </c>
      <c r="FJ199">
        <v>0.182</v>
      </c>
      <c r="FK199">
        <v>420</v>
      </c>
      <c r="FL199">
        <v>23</v>
      </c>
      <c r="FM199">
        <v>0.22</v>
      </c>
      <c r="FN199">
        <v>0.02</v>
      </c>
      <c r="FO199">
        <v>0.5094139500000001</v>
      </c>
      <c r="FP199">
        <v>-1.437325711069419</v>
      </c>
      <c r="FQ199">
        <v>0.1522879521662745</v>
      </c>
      <c r="FR199">
        <v>0</v>
      </c>
      <c r="FS199">
        <v>127.4941176470588</v>
      </c>
      <c r="FT199">
        <v>-5.207028462115508</v>
      </c>
      <c r="FU199">
        <v>9.130393367483284</v>
      </c>
      <c r="FV199">
        <v>0</v>
      </c>
      <c r="FW199">
        <v>-0.16304617025</v>
      </c>
      <c r="FX199">
        <v>2.017959577148217</v>
      </c>
      <c r="FY199">
        <v>0.1983913728203187</v>
      </c>
      <c r="FZ199">
        <v>0</v>
      </c>
      <c r="GA199">
        <v>0</v>
      </c>
      <c r="GB199">
        <v>3</v>
      </c>
      <c r="GC199" t="s">
        <v>423</v>
      </c>
      <c r="GD199">
        <v>3.10968</v>
      </c>
      <c r="GE199">
        <v>2.72672</v>
      </c>
      <c r="GF199">
        <v>0.0884196</v>
      </c>
      <c r="GG199">
        <v>0.0883036</v>
      </c>
      <c r="GH199">
        <v>0.106891</v>
      </c>
      <c r="GI199">
        <v>0.107717</v>
      </c>
      <c r="GJ199">
        <v>23922.5</v>
      </c>
      <c r="GK199">
        <v>21711.7</v>
      </c>
      <c r="GL199">
        <v>26801.2</v>
      </c>
      <c r="GM199">
        <v>24021.9</v>
      </c>
      <c r="GN199">
        <v>38246.6</v>
      </c>
      <c r="GO199">
        <v>31626.8</v>
      </c>
      <c r="GP199">
        <v>46778.7</v>
      </c>
      <c r="GQ199">
        <v>37984.8</v>
      </c>
      <c r="GR199">
        <v>1.8901</v>
      </c>
      <c r="GS199">
        <v>1.8664</v>
      </c>
      <c r="GT199">
        <v>0.107192</v>
      </c>
      <c r="GU199">
        <v>0</v>
      </c>
      <c r="GV199">
        <v>28.3182</v>
      </c>
      <c r="GW199">
        <v>999.9</v>
      </c>
      <c r="GX199">
        <v>59.9</v>
      </c>
      <c r="GY199">
        <v>30.1</v>
      </c>
      <c r="GZ199">
        <v>28.3557</v>
      </c>
      <c r="HA199">
        <v>61.3909</v>
      </c>
      <c r="HB199">
        <v>21.1619</v>
      </c>
      <c r="HC199">
        <v>1</v>
      </c>
      <c r="HD199">
        <v>0.0423018</v>
      </c>
      <c r="HE199">
        <v>-1.57429</v>
      </c>
      <c r="HF199">
        <v>20.3289</v>
      </c>
      <c r="HG199">
        <v>5.22103</v>
      </c>
      <c r="HH199">
        <v>11.98</v>
      </c>
      <c r="HI199">
        <v>4.965</v>
      </c>
      <c r="HJ199">
        <v>3.276</v>
      </c>
      <c r="HK199">
        <v>9999</v>
      </c>
      <c r="HL199">
        <v>9999</v>
      </c>
      <c r="HM199">
        <v>9999</v>
      </c>
      <c r="HN199">
        <v>999.9</v>
      </c>
      <c r="HO199">
        <v>1.8637</v>
      </c>
      <c r="HP199">
        <v>1.85974</v>
      </c>
      <c r="HQ199">
        <v>1.85806</v>
      </c>
      <c r="HR199">
        <v>1.85944</v>
      </c>
      <c r="HS199">
        <v>1.85959</v>
      </c>
      <c r="HT199">
        <v>1.85806</v>
      </c>
      <c r="HU199">
        <v>1.85715</v>
      </c>
      <c r="HV199">
        <v>1.85211</v>
      </c>
      <c r="HW199">
        <v>0</v>
      </c>
      <c r="HX199">
        <v>0</v>
      </c>
      <c r="HY199">
        <v>0</v>
      </c>
      <c r="HZ199">
        <v>0</v>
      </c>
      <c r="IA199" t="s">
        <v>424</v>
      </c>
      <c r="IB199" t="s">
        <v>425</v>
      </c>
      <c r="IC199" t="s">
        <v>426</v>
      </c>
      <c r="ID199" t="s">
        <v>426</v>
      </c>
      <c r="IE199" t="s">
        <v>426</v>
      </c>
      <c r="IF199" t="s">
        <v>426</v>
      </c>
      <c r="IG199">
        <v>0</v>
      </c>
      <c r="IH199">
        <v>100</v>
      </c>
      <c r="II199">
        <v>100</v>
      </c>
      <c r="IJ199">
        <v>-0.615</v>
      </c>
      <c r="IK199">
        <v>0.185</v>
      </c>
      <c r="IL199">
        <v>-1.403914828998917</v>
      </c>
      <c r="IM199">
        <v>0.001328113201692861</v>
      </c>
      <c r="IN199">
        <v>1.538283238170363E-06</v>
      </c>
      <c r="IO199">
        <v>-5.795655626708063E-10</v>
      </c>
      <c r="IP199">
        <v>-0.06261121278234064</v>
      </c>
      <c r="IQ199">
        <v>-0.004593102289677449</v>
      </c>
      <c r="IR199">
        <v>0.0008253994458280543</v>
      </c>
      <c r="IS199">
        <v>-7.403632370499484E-06</v>
      </c>
      <c r="IT199">
        <v>2</v>
      </c>
      <c r="IU199">
        <v>1985</v>
      </c>
      <c r="IV199">
        <v>1</v>
      </c>
      <c r="IW199">
        <v>27</v>
      </c>
      <c r="IX199">
        <v>1.6</v>
      </c>
      <c r="IY199">
        <v>1.6</v>
      </c>
      <c r="IZ199">
        <v>1.13403</v>
      </c>
      <c r="JA199">
        <v>2.59521</v>
      </c>
      <c r="JB199">
        <v>1.49658</v>
      </c>
      <c r="JC199">
        <v>2.34619</v>
      </c>
      <c r="JD199">
        <v>1.54907</v>
      </c>
      <c r="JE199">
        <v>2.44507</v>
      </c>
      <c r="JF199">
        <v>32.9315</v>
      </c>
      <c r="JG199">
        <v>15.7081</v>
      </c>
      <c r="JH199">
        <v>18</v>
      </c>
      <c r="JI199">
        <v>482.257</v>
      </c>
      <c r="JJ199">
        <v>496.169</v>
      </c>
      <c r="JK199">
        <v>30.8884</v>
      </c>
      <c r="JL199">
        <v>27.8126</v>
      </c>
      <c r="JM199">
        <v>30.0001</v>
      </c>
      <c r="JN199">
        <v>28.0382</v>
      </c>
      <c r="JO199">
        <v>28.0264</v>
      </c>
      <c r="JP199">
        <v>22.7912</v>
      </c>
      <c r="JQ199">
        <v>21.9854</v>
      </c>
      <c r="JR199">
        <v>66.048</v>
      </c>
      <c r="JS199">
        <v>30.8548</v>
      </c>
      <c r="JT199">
        <v>420</v>
      </c>
      <c r="JU199">
        <v>23.4905</v>
      </c>
      <c r="JV199">
        <v>102.295</v>
      </c>
      <c r="JW199">
        <v>91.6242</v>
      </c>
    </row>
    <row r="200" spans="1:283">
      <c r="A200">
        <v>182</v>
      </c>
      <c r="B200">
        <v>1761010777.6</v>
      </c>
      <c r="C200">
        <v>1111.599999904633</v>
      </c>
      <c r="D200" t="s">
        <v>802</v>
      </c>
      <c r="E200" t="s">
        <v>803</v>
      </c>
      <c r="F200">
        <v>5</v>
      </c>
      <c r="G200" t="s">
        <v>800</v>
      </c>
      <c r="H200">
        <v>1761010769.651724</v>
      </c>
      <c r="I200">
        <f>(J200)/1000</f>
        <v>0</v>
      </c>
      <c r="J200">
        <f>1000*DJ200*AH200*(DF200-DG200)/(100*CY200*(1000-AH200*DF200))</f>
        <v>0</v>
      </c>
      <c r="K200">
        <f>DJ200*AH200*(DE200-DD200*(1000-AH200*DG200)/(1000-AH200*DF200))/(100*CY200)</f>
        <v>0</v>
      </c>
      <c r="L200">
        <f>DD200 - IF(AH200&gt;1, K200*CY200*100.0/(AJ200), 0)</f>
        <v>0</v>
      </c>
      <c r="M200">
        <f>((S200-I200/2)*L200-K200)/(S200+I200/2)</f>
        <v>0</v>
      </c>
      <c r="N200">
        <f>M200*(DK200+DL200)/1000.0</f>
        <v>0</v>
      </c>
      <c r="O200">
        <f>(DD200 - IF(AH200&gt;1, K200*CY200*100.0/(AJ200), 0))*(DK200+DL200)/1000.0</f>
        <v>0</v>
      </c>
      <c r="P200">
        <f>2.0/((1/R200-1/Q200)+SIGN(R200)*SQRT((1/R200-1/Q200)*(1/R200-1/Q200) + 4*CZ200/((CZ200+1)*(CZ200+1))*(2*1/R200*1/Q200-1/Q200*1/Q200)))</f>
        <v>0</v>
      </c>
      <c r="Q200">
        <f>IF(LEFT(DA200,1)&lt;&gt;"0",IF(LEFT(DA200,1)="1",3.0,DB200),$D$5+$E$5*(DR200*DK200/($K$5*1000))+$F$5*(DR200*DK200/($K$5*1000))*MAX(MIN(CY200,$J$5),$I$5)*MAX(MIN(CY200,$J$5),$I$5)+$G$5*MAX(MIN(CY200,$J$5),$I$5)*(DR200*DK200/($K$5*1000))+$H$5*(DR200*DK200/($K$5*1000))*(DR200*DK200/($K$5*1000)))</f>
        <v>0</v>
      </c>
      <c r="R200">
        <f>I200*(1000-(1000*0.61365*exp(17.502*V200/(240.97+V200))/(DK200+DL200)+DF200)/2)/(1000*0.61365*exp(17.502*V200/(240.97+V200))/(DK200+DL200)-DF200)</f>
        <v>0</v>
      </c>
      <c r="S200">
        <f>1/((CZ200+1)/(P200/1.6)+1/(Q200/1.37)) + CZ200/((CZ200+1)/(P200/1.6) + CZ200/(Q200/1.37))</f>
        <v>0</v>
      </c>
      <c r="T200">
        <f>(CU200*CX200)</f>
        <v>0</v>
      </c>
      <c r="U200">
        <f>(DM200+(T200+2*0.95*5.67E-8*(((DM200+$B$9)+273)^4-(DM200+273)^4)-44100*I200)/(1.84*29.3*Q200+8*0.95*5.67E-8*(DM200+273)^3))</f>
        <v>0</v>
      </c>
      <c r="V200">
        <f>($C$9*DN200+$D$9*DO200+$E$9*U200)</f>
        <v>0</v>
      </c>
      <c r="W200">
        <f>0.61365*exp(17.502*V200/(240.97+V200))</f>
        <v>0</v>
      </c>
      <c r="X200">
        <f>(Y200/Z200*100)</f>
        <v>0</v>
      </c>
      <c r="Y200">
        <f>DF200*(DK200+DL200)/1000</f>
        <v>0</v>
      </c>
      <c r="Z200">
        <f>0.61365*exp(17.502*DM200/(240.97+DM200))</f>
        <v>0</v>
      </c>
      <c r="AA200">
        <f>(W200-DF200*(DK200+DL200)/1000)</f>
        <v>0</v>
      </c>
      <c r="AB200">
        <f>(-I200*44100)</f>
        <v>0</v>
      </c>
      <c r="AC200">
        <f>2*29.3*Q200*0.92*(DM200-V200)</f>
        <v>0</v>
      </c>
      <c r="AD200">
        <f>2*0.95*5.67E-8*(((DM200+$B$9)+273)^4-(V200+273)^4)</f>
        <v>0</v>
      </c>
      <c r="AE200">
        <f>T200+AD200+AB200+AC200</f>
        <v>0</v>
      </c>
      <c r="AF200">
        <v>0</v>
      </c>
      <c r="AG200">
        <v>0</v>
      </c>
      <c r="AH200">
        <f>IF(AF200*$H$15&gt;=AJ200,1.0,(AJ200/(AJ200-AF200*$H$15)))</f>
        <v>0</v>
      </c>
      <c r="AI200">
        <f>(AH200-1)*100</f>
        <v>0</v>
      </c>
      <c r="AJ200">
        <f>MAX(0,($B$15+$C$15*DR200)/(1+$D$15*DR200)*DK200/(DM200+273)*$E$15)</f>
        <v>0</v>
      </c>
      <c r="AK200" t="s">
        <v>420</v>
      </c>
      <c r="AL200" t="s">
        <v>420</v>
      </c>
      <c r="AM200">
        <v>0</v>
      </c>
      <c r="AN200">
        <v>0</v>
      </c>
      <c r="AO200">
        <f>1-AM200/AN200</f>
        <v>0</v>
      </c>
      <c r="AP200">
        <v>0</v>
      </c>
      <c r="AQ200" t="s">
        <v>420</v>
      </c>
      <c r="AR200" t="s">
        <v>420</v>
      </c>
      <c r="AS200">
        <v>0</v>
      </c>
      <c r="AT200">
        <v>0</v>
      </c>
      <c r="AU200">
        <f>1-AS200/AT200</f>
        <v>0</v>
      </c>
      <c r="AV200">
        <v>0.5</v>
      </c>
      <c r="AW200">
        <f>CV200</f>
        <v>0</v>
      </c>
      <c r="AX200">
        <f>K200</f>
        <v>0</v>
      </c>
      <c r="AY200">
        <f>AU200*AV200*AW200</f>
        <v>0</v>
      </c>
      <c r="AZ200">
        <f>(AX200-AP200)/AW200</f>
        <v>0</v>
      </c>
      <c r="BA200">
        <f>(AN200-AT200)/AT200</f>
        <v>0</v>
      </c>
      <c r="BB200">
        <f>AM200/(AO200+AM200/AT200)</f>
        <v>0</v>
      </c>
      <c r="BC200" t="s">
        <v>420</v>
      </c>
      <c r="BD200">
        <v>0</v>
      </c>
      <c r="BE200">
        <f>IF(BD200&lt;&gt;0, BD200, BB200)</f>
        <v>0</v>
      </c>
      <c r="BF200">
        <f>1-BE200/AT200</f>
        <v>0</v>
      </c>
      <c r="BG200">
        <f>(AT200-AS200)/(AT200-BE200)</f>
        <v>0</v>
      </c>
      <c r="BH200">
        <f>(AN200-AT200)/(AN200-BE200)</f>
        <v>0</v>
      </c>
      <c r="BI200">
        <f>(AT200-AS200)/(AT200-AM200)</f>
        <v>0</v>
      </c>
      <c r="BJ200">
        <f>(AN200-AT200)/(AN200-AM200)</f>
        <v>0</v>
      </c>
      <c r="BK200">
        <f>(BG200*BE200/AS200)</f>
        <v>0</v>
      </c>
      <c r="BL200">
        <f>(1-BK200)</f>
        <v>0</v>
      </c>
      <c r="CU200">
        <f>$B$13*DS200+$C$13*DT200+$F$13*EE200*(1-EH200)</f>
        <v>0</v>
      </c>
      <c r="CV200">
        <f>CU200*CW200</f>
        <v>0</v>
      </c>
      <c r="CW200">
        <f>($B$13*$D$11+$C$13*$D$11+$F$13*((ER200+EJ200)/MAX(ER200+EJ200+ES200, 0.1)*$I$11+ES200/MAX(ER200+EJ200+ES200, 0.1)*$J$11))/($B$13+$C$13+$F$13)</f>
        <v>0</v>
      </c>
      <c r="CX200">
        <f>($B$13*$K$11+$C$13*$K$11+$F$13*((ER200+EJ200)/MAX(ER200+EJ200+ES200, 0.1)*$P$11+ES200/MAX(ER200+EJ200+ES200, 0.1)*$Q$11))/($B$13+$C$13+$F$13)</f>
        <v>0</v>
      </c>
      <c r="CY200">
        <v>1.37</v>
      </c>
      <c r="CZ200">
        <v>0.5</v>
      </c>
      <c r="DA200" t="s">
        <v>421</v>
      </c>
      <c r="DB200">
        <v>2</v>
      </c>
      <c r="DC200">
        <v>1761010769.651724</v>
      </c>
      <c r="DD200">
        <v>420.4668620689656</v>
      </c>
      <c r="DE200">
        <v>420.0439310344828</v>
      </c>
      <c r="DF200">
        <v>23.53782413793104</v>
      </c>
      <c r="DG200">
        <v>23.56193448275862</v>
      </c>
      <c r="DH200">
        <v>421.0820689655173</v>
      </c>
      <c r="DI200">
        <v>23.35187586206897</v>
      </c>
      <c r="DJ200">
        <v>500.0077241379311</v>
      </c>
      <c r="DK200">
        <v>90.52006206896553</v>
      </c>
      <c r="DL200">
        <v>0.03496603793103448</v>
      </c>
      <c r="DM200">
        <v>29.93338620689655</v>
      </c>
      <c r="DN200">
        <v>30.07476206896552</v>
      </c>
      <c r="DO200">
        <v>999.9000000000002</v>
      </c>
      <c r="DP200">
        <v>0</v>
      </c>
      <c r="DQ200">
        <v>0</v>
      </c>
      <c r="DR200">
        <v>10007.11103448276</v>
      </c>
      <c r="DS200">
        <v>0</v>
      </c>
      <c r="DT200">
        <v>0.242856</v>
      </c>
      <c r="DU200">
        <v>0.4230115862068966</v>
      </c>
      <c r="DV200">
        <v>430.6023448275862</v>
      </c>
      <c r="DW200">
        <v>430.1797586206897</v>
      </c>
      <c r="DX200">
        <v>-0.02411650724137932</v>
      </c>
      <c r="DY200">
        <v>420.0439310344828</v>
      </c>
      <c r="DZ200">
        <v>23.56193448275862</v>
      </c>
      <c r="EA200">
        <v>2.130645172413793</v>
      </c>
      <c r="EB200">
        <v>2.132829655172414</v>
      </c>
      <c r="EC200">
        <v>18.45014827586207</v>
      </c>
      <c r="ED200">
        <v>18.46636206896551</v>
      </c>
      <c r="EE200">
        <v>0.005000780000000002</v>
      </c>
      <c r="EF200">
        <v>0</v>
      </c>
      <c r="EG200">
        <v>0</v>
      </c>
      <c r="EH200">
        <v>0</v>
      </c>
      <c r="EI200">
        <v>126.7241379310345</v>
      </c>
      <c r="EJ200">
        <v>0.005000780000000002</v>
      </c>
      <c r="EK200">
        <v>-9.36896551724138</v>
      </c>
      <c r="EL200">
        <v>0.2689655172413793</v>
      </c>
      <c r="EM200">
        <v>35.877</v>
      </c>
      <c r="EN200">
        <v>39.45658620689655</v>
      </c>
      <c r="EO200">
        <v>38.09465517241379</v>
      </c>
      <c r="EP200">
        <v>40.02127586206895</v>
      </c>
      <c r="EQ200">
        <v>38.50189655172413</v>
      </c>
      <c r="ER200">
        <v>0</v>
      </c>
      <c r="ES200">
        <v>0</v>
      </c>
      <c r="ET200">
        <v>0</v>
      </c>
      <c r="EU200">
        <v>1761010776.7</v>
      </c>
      <c r="EV200">
        <v>0</v>
      </c>
      <c r="EW200">
        <v>127.528</v>
      </c>
      <c r="EX200">
        <v>-21.56153865349594</v>
      </c>
      <c r="EY200">
        <v>-3.538461104417489</v>
      </c>
      <c r="EZ200">
        <v>-10.224</v>
      </c>
      <c r="FA200">
        <v>15</v>
      </c>
      <c r="FB200">
        <v>1761010677.1</v>
      </c>
      <c r="FC200" t="s">
        <v>801</v>
      </c>
      <c r="FD200">
        <v>1761010676.6</v>
      </c>
      <c r="FE200">
        <v>1761010677.1</v>
      </c>
      <c r="FF200">
        <v>7</v>
      </c>
      <c r="FG200">
        <v>-0.083</v>
      </c>
      <c r="FH200">
        <v>-0.002</v>
      </c>
      <c r="FI200">
        <v>-0.616</v>
      </c>
      <c r="FJ200">
        <v>0.182</v>
      </c>
      <c r="FK200">
        <v>420</v>
      </c>
      <c r="FL200">
        <v>23</v>
      </c>
      <c r="FM200">
        <v>0.22</v>
      </c>
      <c r="FN200">
        <v>0.02</v>
      </c>
      <c r="FO200">
        <v>0.4841994146341465</v>
      </c>
      <c r="FP200">
        <v>-1.054183128919861</v>
      </c>
      <c r="FQ200">
        <v>0.1195891448579363</v>
      </c>
      <c r="FR200">
        <v>0</v>
      </c>
      <c r="FS200">
        <v>128.35</v>
      </c>
      <c r="FT200">
        <v>-15.58899944053769</v>
      </c>
      <c r="FU200">
        <v>8.736678935586992</v>
      </c>
      <c r="FV200">
        <v>0</v>
      </c>
      <c r="FW200">
        <v>-0.1287027563414634</v>
      </c>
      <c r="FX200">
        <v>1.807739832961673</v>
      </c>
      <c r="FY200">
        <v>0.1849801781909403</v>
      </c>
      <c r="FZ200">
        <v>0</v>
      </c>
      <c r="GA200">
        <v>0</v>
      </c>
      <c r="GB200">
        <v>3</v>
      </c>
      <c r="GC200" t="s">
        <v>423</v>
      </c>
      <c r="GD200">
        <v>3.10977</v>
      </c>
      <c r="GE200">
        <v>2.72663</v>
      </c>
      <c r="GF200">
        <v>0.0884153</v>
      </c>
      <c r="GG200">
        <v>0.0882975</v>
      </c>
      <c r="GH200">
        <v>0.106817</v>
      </c>
      <c r="GI200">
        <v>0.107687</v>
      </c>
      <c r="GJ200">
        <v>23922.6</v>
      </c>
      <c r="GK200">
        <v>21711.7</v>
      </c>
      <c r="GL200">
        <v>26801.2</v>
      </c>
      <c r="GM200">
        <v>24021.7</v>
      </c>
      <c r="GN200">
        <v>38249.8</v>
      </c>
      <c r="GO200">
        <v>31627.7</v>
      </c>
      <c r="GP200">
        <v>46778.6</v>
      </c>
      <c r="GQ200">
        <v>37984.6</v>
      </c>
      <c r="GR200">
        <v>1.89058</v>
      </c>
      <c r="GS200">
        <v>1.86628</v>
      </c>
      <c r="GT200">
        <v>0.107169</v>
      </c>
      <c r="GU200">
        <v>0</v>
      </c>
      <c r="GV200">
        <v>28.3218</v>
      </c>
      <c r="GW200">
        <v>999.9</v>
      </c>
      <c r="GX200">
        <v>59.9</v>
      </c>
      <c r="GY200">
        <v>30.1</v>
      </c>
      <c r="GZ200">
        <v>28.3559</v>
      </c>
      <c r="HA200">
        <v>61.4609</v>
      </c>
      <c r="HB200">
        <v>21.27</v>
      </c>
      <c r="HC200">
        <v>1</v>
      </c>
      <c r="HD200">
        <v>0.0423704</v>
      </c>
      <c r="HE200">
        <v>-1.54502</v>
      </c>
      <c r="HF200">
        <v>20.3292</v>
      </c>
      <c r="HG200">
        <v>5.22133</v>
      </c>
      <c r="HH200">
        <v>11.9798</v>
      </c>
      <c r="HI200">
        <v>4.9648</v>
      </c>
      <c r="HJ200">
        <v>3.276</v>
      </c>
      <c r="HK200">
        <v>9999</v>
      </c>
      <c r="HL200">
        <v>9999</v>
      </c>
      <c r="HM200">
        <v>9999</v>
      </c>
      <c r="HN200">
        <v>999.9</v>
      </c>
      <c r="HO200">
        <v>1.8637</v>
      </c>
      <c r="HP200">
        <v>1.85974</v>
      </c>
      <c r="HQ200">
        <v>1.85806</v>
      </c>
      <c r="HR200">
        <v>1.85944</v>
      </c>
      <c r="HS200">
        <v>1.85959</v>
      </c>
      <c r="HT200">
        <v>1.85806</v>
      </c>
      <c r="HU200">
        <v>1.85715</v>
      </c>
      <c r="HV200">
        <v>1.85211</v>
      </c>
      <c r="HW200">
        <v>0</v>
      </c>
      <c r="HX200">
        <v>0</v>
      </c>
      <c r="HY200">
        <v>0</v>
      </c>
      <c r="HZ200">
        <v>0</v>
      </c>
      <c r="IA200" t="s">
        <v>424</v>
      </c>
      <c r="IB200" t="s">
        <v>425</v>
      </c>
      <c r="IC200" t="s">
        <v>426</v>
      </c>
      <c r="ID200" t="s">
        <v>426</v>
      </c>
      <c r="IE200" t="s">
        <v>426</v>
      </c>
      <c r="IF200" t="s">
        <v>426</v>
      </c>
      <c r="IG200">
        <v>0</v>
      </c>
      <c r="IH200">
        <v>100</v>
      </c>
      <c r="II200">
        <v>100</v>
      </c>
      <c r="IJ200">
        <v>-0.615</v>
      </c>
      <c r="IK200">
        <v>0.1845</v>
      </c>
      <c r="IL200">
        <v>-1.403914828998917</v>
      </c>
      <c r="IM200">
        <v>0.001328113201692861</v>
      </c>
      <c r="IN200">
        <v>1.538283238170363E-06</v>
      </c>
      <c r="IO200">
        <v>-5.795655626708063E-10</v>
      </c>
      <c r="IP200">
        <v>-0.06261121278234064</v>
      </c>
      <c r="IQ200">
        <v>-0.004593102289677449</v>
      </c>
      <c r="IR200">
        <v>0.0008253994458280543</v>
      </c>
      <c r="IS200">
        <v>-7.403632370499484E-06</v>
      </c>
      <c r="IT200">
        <v>2</v>
      </c>
      <c r="IU200">
        <v>1985</v>
      </c>
      <c r="IV200">
        <v>1</v>
      </c>
      <c r="IW200">
        <v>27</v>
      </c>
      <c r="IX200">
        <v>1.7</v>
      </c>
      <c r="IY200">
        <v>1.7</v>
      </c>
      <c r="IZ200">
        <v>1.13403</v>
      </c>
      <c r="JA200">
        <v>2.60498</v>
      </c>
      <c r="JB200">
        <v>1.49658</v>
      </c>
      <c r="JC200">
        <v>2.34619</v>
      </c>
      <c r="JD200">
        <v>1.54907</v>
      </c>
      <c r="JE200">
        <v>2.35474</v>
      </c>
      <c r="JF200">
        <v>32.9315</v>
      </c>
      <c r="JG200">
        <v>15.6906</v>
      </c>
      <c r="JH200">
        <v>18</v>
      </c>
      <c r="JI200">
        <v>482.529</v>
      </c>
      <c r="JJ200">
        <v>496.086</v>
      </c>
      <c r="JK200">
        <v>30.8684</v>
      </c>
      <c r="JL200">
        <v>27.8115</v>
      </c>
      <c r="JM200">
        <v>30.0001</v>
      </c>
      <c r="JN200">
        <v>28.0378</v>
      </c>
      <c r="JO200">
        <v>28.0264</v>
      </c>
      <c r="JP200">
        <v>22.7891</v>
      </c>
      <c r="JQ200">
        <v>21.9854</v>
      </c>
      <c r="JR200">
        <v>66.048</v>
      </c>
      <c r="JS200">
        <v>30.8548</v>
      </c>
      <c r="JT200">
        <v>420</v>
      </c>
      <c r="JU200">
        <v>23.5038</v>
      </c>
      <c r="JV200">
        <v>102.295</v>
      </c>
      <c r="JW200">
        <v>91.6237</v>
      </c>
    </row>
    <row r="201" spans="1:283">
      <c r="A201">
        <v>183</v>
      </c>
      <c r="B201">
        <v>1761010779.6</v>
      </c>
      <c r="C201">
        <v>1113.599999904633</v>
      </c>
      <c r="D201" t="s">
        <v>804</v>
      </c>
      <c r="E201" t="s">
        <v>805</v>
      </c>
      <c r="F201">
        <v>5</v>
      </c>
      <c r="G201" t="s">
        <v>800</v>
      </c>
      <c r="H201">
        <v>1761010771.510714</v>
      </c>
      <c r="I201">
        <f>(J201)/1000</f>
        <v>0</v>
      </c>
      <c r="J201">
        <f>1000*DJ201*AH201*(DF201-DG201)/(100*CY201*(1000-AH201*DF201))</f>
        <v>0</v>
      </c>
      <c r="K201">
        <f>DJ201*AH201*(DE201-DD201*(1000-AH201*DG201)/(1000-AH201*DF201))/(100*CY201)</f>
        <v>0</v>
      </c>
      <c r="L201">
        <f>DD201 - IF(AH201&gt;1, K201*CY201*100.0/(AJ201), 0)</f>
        <v>0</v>
      </c>
      <c r="M201">
        <f>((S201-I201/2)*L201-K201)/(S201+I201/2)</f>
        <v>0</v>
      </c>
      <c r="N201">
        <f>M201*(DK201+DL201)/1000.0</f>
        <v>0</v>
      </c>
      <c r="O201">
        <f>(DD201 - IF(AH201&gt;1, K201*CY201*100.0/(AJ201), 0))*(DK201+DL201)/1000.0</f>
        <v>0</v>
      </c>
      <c r="P201">
        <f>2.0/((1/R201-1/Q201)+SIGN(R201)*SQRT((1/R201-1/Q201)*(1/R201-1/Q201) + 4*CZ201/((CZ201+1)*(CZ201+1))*(2*1/R201*1/Q201-1/Q201*1/Q201)))</f>
        <v>0</v>
      </c>
      <c r="Q201">
        <f>IF(LEFT(DA201,1)&lt;&gt;"0",IF(LEFT(DA201,1)="1",3.0,DB201),$D$5+$E$5*(DR201*DK201/($K$5*1000))+$F$5*(DR201*DK201/($K$5*1000))*MAX(MIN(CY201,$J$5),$I$5)*MAX(MIN(CY201,$J$5),$I$5)+$G$5*MAX(MIN(CY201,$J$5),$I$5)*(DR201*DK201/($K$5*1000))+$H$5*(DR201*DK201/($K$5*1000))*(DR201*DK201/($K$5*1000)))</f>
        <v>0</v>
      </c>
      <c r="R201">
        <f>I201*(1000-(1000*0.61365*exp(17.502*V201/(240.97+V201))/(DK201+DL201)+DF201)/2)/(1000*0.61365*exp(17.502*V201/(240.97+V201))/(DK201+DL201)-DF201)</f>
        <v>0</v>
      </c>
      <c r="S201">
        <f>1/((CZ201+1)/(P201/1.6)+1/(Q201/1.37)) + CZ201/((CZ201+1)/(P201/1.6) + CZ201/(Q201/1.37))</f>
        <v>0</v>
      </c>
      <c r="T201">
        <f>(CU201*CX201)</f>
        <v>0</v>
      </c>
      <c r="U201">
        <f>(DM201+(T201+2*0.95*5.67E-8*(((DM201+$B$9)+273)^4-(DM201+273)^4)-44100*I201)/(1.84*29.3*Q201+8*0.95*5.67E-8*(DM201+273)^3))</f>
        <v>0</v>
      </c>
      <c r="V201">
        <f>($C$9*DN201+$D$9*DO201+$E$9*U201)</f>
        <v>0</v>
      </c>
      <c r="W201">
        <f>0.61365*exp(17.502*V201/(240.97+V201))</f>
        <v>0</v>
      </c>
      <c r="X201">
        <f>(Y201/Z201*100)</f>
        <v>0</v>
      </c>
      <c r="Y201">
        <f>DF201*(DK201+DL201)/1000</f>
        <v>0</v>
      </c>
      <c r="Z201">
        <f>0.61365*exp(17.502*DM201/(240.97+DM201))</f>
        <v>0</v>
      </c>
      <c r="AA201">
        <f>(W201-DF201*(DK201+DL201)/1000)</f>
        <v>0</v>
      </c>
      <c r="AB201">
        <f>(-I201*44100)</f>
        <v>0</v>
      </c>
      <c r="AC201">
        <f>2*29.3*Q201*0.92*(DM201-V201)</f>
        <v>0</v>
      </c>
      <c r="AD201">
        <f>2*0.95*5.67E-8*(((DM201+$B$9)+273)^4-(V201+273)^4)</f>
        <v>0</v>
      </c>
      <c r="AE201">
        <f>T201+AD201+AB201+AC201</f>
        <v>0</v>
      </c>
      <c r="AF201">
        <v>0</v>
      </c>
      <c r="AG201">
        <v>0</v>
      </c>
      <c r="AH201">
        <f>IF(AF201*$H$15&gt;=AJ201,1.0,(AJ201/(AJ201-AF201*$H$15)))</f>
        <v>0</v>
      </c>
      <c r="AI201">
        <f>(AH201-1)*100</f>
        <v>0</v>
      </c>
      <c r="AJ201">
        <f>MAX(0,($B$15+$C$15*DR201)/(1+$D$15*DR201)*DK201/(DM201+273)*$E$15)</f>
        <v>0</v>
      </c>
      <c r="AK201" t="s">
        <v>420</v>
      </c>
      <c r="AL201" t="s">
        <v>420</v>
      </c>
      <c r="AM201">
        <v>0</v>
      </c>
      <c r="AN201">
        <v>0</v>
      </c>
      <c r="AO201">
        <f>1-AM201/AN201</f>
        <v>0</v>
      </c>
      <c r="AP201">
        <v>0</v>
      </c>
      <c r="AQ201" t="s">
        <v>420</v>
      </c>
      <c r="AR201" t="s">
        <v>420</v>
      </c>
      <c r="AS201">
        <v>0</v>
      </c>
      <c r="AT201">
        <v>0</v>
      </c>
      <c r="AU201">
        <f>1-AS201/AT201</f>
        <v>0</v>
      </c>
      <c r="AV201">
        <v>0.5</v>
      </c>
      <c r="AW201">
        <f>CV201</f>
        <v>0</v>
      </c>
      <c r="AX201">
        <f>K201</f>
        <v>0</v>
      </c>
      <c r="AY201">
        <f>AU201*AV201*AW201</f>
        <v>0</v>
      </c>
      <c r="AZ201">
        <f>(AX201-AP201)/AW201</f>
        <v>0</v>
      </c>
      <c r="BA201">
        <f>(AN201-AT201)/AT201</f>
        <v>0</v>
      </c>
      <c r="BB201">
        <f>AM201/(AO201+AM201/AT201)</f>
        <v>0</v>
      </c>
      <c r="BC201" t="s">
        <v>420</v>
      </c>
      <c r="BD201">
        <v>0</v>
      </c>
      <c r="BE201">
        <f>IF(BD201&lt;&gt;0, BD201, BB201)</f>
        <v>0</v>
      </c>
      <c r="BF201">
        <f>1-BE201/AT201</f>
        <v>0</v>
      </c>
      <c r="BG201">
        <f>(AT201-AS201)/(AT201-BE201)</f>
        <v>0</v>
      </c>
      <c r="BH201">
        <f>(AN201-AT201)/(AN201-BE201)</f>
        <v>0</v>
      </c>
      <c r="BI201">
        <f>(AT201-AS201)/(AT201-AM201)</f>
        <v>0</v>
      </c>
      <c r="BJ201">
        <f>(AN201-AT201)/(AN201-AM201)</f>
        <v>0</v>
      </c>
      <c r="BK201">
        <f>(BG201*BE201/AS201)</f>
        <v>0</v>
      </c>
      <c r="BL201">
        <f>(1-BK201)</f>
        <v>0</v>
      </c>
      <c r="CU201">
        <f>$B$13*DS201+$C$13*DT201+$F$13*EE201*(1-EH201)</f>
        <v>0</v>
      </c>
      <c r="CV201">
        <f>CU201*CW201</f>
        <v>0</v>
      </c>
      <c r="CW201">
        <f>($B$13*$D$11+$C$13*$D$11+$F$13*((ER201+EJ201)/MAX(ER201+EJ201+ES201, 0.1)*$I$11+ES201/MAX(ER201+EJ201+ES201, 0.1)*$J$11))/($B$13+$C$13+$F$13)</f>
        <v>0</v>
      </c>
      <c r="CX201">
        <f>($B$13*$K$11+$C$13*$K$11+$F$13*((ER201+EJ201)/MAX(ER201+EJ201+ES201, 0.1)*$P$11+ES201/MAX(ER201+EJ201+ES201, 0.1)*$Q$11))/($B$13+$C$13+$F$13)</f>
        <v>0</v>
      </c>
      <c r="CY201">
        <v>1.37</v>
      </c>
      <c r="CZ201">
        <v>0.5</v>
      </c>
      <c r="DA201" t="s">
        <v>421</v>
      </c>
      <c r="DB201">
        <v>2</v>
      </c>
      <c r="DC201">
        <v>1761010771.510714</v>
      </c>
      <c r="DD201">
        <v>420.4566428571429</v>
      </c>
      <c r="DE201">
        <v>420.0434285714286</v>
      </c>
      <c r="DF201">
        <v>23.528475</v>
      </c>
      <c r="DG201">
        <v>23.52160714285714</v>
      </c>
      <c r="DH201">
        <v>421.0718928571429</v>
      </c>
      <c r="DI201">
        <v>23.34272857142857</v>
      </c>
      <c r="DJ201">
        <v>500.0205357142858</v>
      </c>
      <c r="DK201">
        <v>90.51996785714286</v>
      </c>
      <c r="DL201">
        <v>0.03502276428571428</v>
      </c>
      <c r="DM201">
        <v>29.93231428571429</v>
      </c>
      <c r="DN201">
        <v>30.07278571428571</v>
      </c>
      <c r="DO201">
        <v>999.9000000000002</v>
      </c>
      <c r="DP201">
        <v>0</v>
      </c>
      <c r="DQ201">
        <v>0</v>
      </c>
      <c r="DR201">
        <v>10005.76</v>
      </c>
      <c r="DS201">
        <v>0</v>
      </c>
      <c r="DT201">
        <v>0.242856</v>
      </c>
      <c r="DU201">
        <v>0.4132462142857142</v>
      </c>
      <c r="DV201">
        <v>430.5877142857143</v>
      </c>
      <c r="DW201">
        <v>430.1615000000001</v>
      </c>
      <c r="DX201">
        <v>0.006864831785714283</v>
      </c>
      <c r="DY201">
        <v>420.0434285714286</v>
      </c>
      <c r="DZ201">
        <v>23.52160714285714</v>
      </c>
      <c r="EA201">
        <v>2.129797142857143</v>
      </c>
      <c r="EB201">
        <v>2.129176428571429</v>
      </c>
      <c r="EC201">
        <v>18.44378928571428</v>
      </c>
      <c r="ED201">
        <v>18.43905</v>
      </c>
      <c r="EE201">
        <v>0.005000780000000002</v>
      </c>
      <c r="EF201">
        <v>0</v>
      </c>
      <c r="EG201">
        <v>0</v>
      </c>
      <c r="EH201">
        <v>0</v>
      </c>
      <c r="EI201">
        <v>126.975</v>
      </c>
      <c r="EJ201">
        <v>0.005000780000000002</v>
      </c>
      <c r="EK201">
        <v>-10.875</v>
      </c>
      <c r="EL201">
        <v>0.03214285714285715</v>
      </c>
      <c r="EM201">
        <v>35.85692857142857</v>
      </c>
      <c r="EN201">
        <v>39.40817857142856</v>
      </c>
      <c r="EO201">
        <v>38.04</v>
      </c>
      <c r="EP201">
        <v>39.95064285714285</v>
      </c>
      <c r="EQ201">
        <v>38.47067857142856</v>
      </c>
      <c r="ER201">
        <v>0</v>
      </c>
      <c r="ES201">
        <v>0</v>
      </c>
      <c r="ET201">
        <v>0</v>
      </c>
      <c r="EU201">
        <v>1761010778.5</v>
      </c>
      <c r="EV201">
        <v>0</v>
      </c>
      <c r="EW201">
        <v>127.9461538461539</v>
      </c>
      <c r="EX201">
        <v>-18.68034214258768</v>
      </c>
      <c r="EY201">
        <v>-29.13846114792117</v>
      </c>
      <c r="EZ201">
        <v>-11.59615384615384</v>
      </c>
      <c r="FA201">
        <v>15</v>
      </c>
      <c r="FB201">
        <v>1761010677.1</v>
      </c>
      <c r="FC201" t="s">
        <v>801</v>
      </c>
      <c r="FD201">
        <v>1761010676.6</v>
      </c>
      <c r="FE201">
        <v>1761010677.1</v>
      </c>
      <c r="FF201">
        <v>7</v>
      </c>
      <c r="FG201">
        <v>-0.083</v>
      </c>
      <c r="FH201">
        <v>-0.002</v>
      </c>
      <c r="FI201">
        <v>-0.616</v>
      </c>
      <c r="FJ201">
        <v>0.182</v>
      </c>
      <c r="FK201">
        <v>420</v>
      </c>
      <c r="FL201">
        <v>23</v>
      </c>
      <c r="FM201">
        <v>0.22</v>
      </c>
      <c r="FN201">
        <v>0.02</v>
      </c>
      <c r="FO201">
        <v>0.442783425</v>
      </c>
      <c r="FP201">
        <v>-0.4697802889305825</v>
      </c>
      <c r="FQ201">
        <v>0.06572562477408926</v>
      </c>
      <c r="FR201">
        <v>1</v>
      </c>
      <c r="FS201">
        <v>127.8382352941177</v>
      </c>
      <c r="FT201">
        <v>-15.54621858967798</v>
      </c>
      <c r="FU201">
        <v>8.671285090521895</v>
      </c>
      <c r="FV201">
        <v>0</v>
      </c>
      <c r="FW201">
        <v>-0.05862363025</v>
      </c>
      <c r="FX201">
        <v>1.281044964315198</v>
      </c>
      <c r="FY201">
        <v>0.1350317819536828</v>
      </c>
      <c r="FZ201">
        <v>0</v>
      </c>
      <c r="GA201">
        <v>1</v>
      </c>
      <c r="GB201">
        <v>3</v>
      </c>
      <c r="GC201" t="s">
        <v>459</v>
      </c>
      <c r="GD201">
        <v>3.10949</v>
      </c>
      <c r="GE201">
        <v>2.72688</v>
      </c>
      <c r="GF201">
        <v>0.0884168</v>
      </c>
      <c r="GG201">
        <v>0.0882959</v>
      </c>
      <c r="GH201">
        <v>0.106755</v>
      </c>
      <c r="GI201">
        <v>0.107674</v>
      </c>
      <c r="GJ201">
        <v>23922.6</v>
      </c>
      <c r="GK201">
        <v>21711.5</v>
      </c>
      <c r="GL201">
        <v>26801.3</v>
      </c>
      <c r="GM201">
        <v>24021.5</v>
      </c>
      <c r="GN201">
        <v>38252.3</v>
      </c>
      <c r="GO201">
        <v>31628.1</v>
      </c>
      <c r="GP201">
        <v>46778.5</v>
      </c>
      <c r="GQ201">
        <v>37984.5</v>
      </c>
      <c r="GR201">
        <v>1.89048</v>
      </c>
      <c r="GS201">
        <v>1.86675</v>
      </c>
      <c r="GT201">
        <v>0.106953</v>
      </c>
      <c r="GU201">
        <v>0</v>
      </c>
      <c r="GV201">
        <v>28.3254</v>
      </c>
      <c r="GW201">
        <v>999.9</v>
      </c>
      <c r="GX201">
        <v>60</v>
      </c>
      <c r="GY201">
        <v>30.1</v>
      </c>
      <c r="GZ201">
        <v>28.4022</v>
      </c>
      <c r="HA201">
        <v>60.8409</v>
      </c>
      <c r="HB201">
        <v>21.4103</v>
      </c>
      <c r="HC201">
        <v>1</v>
      </c>
      <c r="HD201">
        <v>0.0423552</v>
      </c>
      <c r="HE201">
        <v>-1.5578</v>
      </c>
      <c r="HF201">
        <v>20.329</v>
      </c>
      <c r="HG201">
        <v>5.22148</v>
      </c>
      <c r="HH201">
        <v>11.9794</v>
      </c>
      <c r="HI201">
        <v>4.96465</v>
      </c>
      <c r="HJ201">
        <v>3.276</v>
      </c>
      <c r="HK201">
        <v>9999</v>
      </c>
      <c r="HL201">
        <v>9999</v>
      </c>
      <c r="HM201">
        <v>9999</v>
      </c>
      <c r="HN201">
        <v>999.9</v>
      </c>
      <c r="HO201">
        <v>1.86369</v>
      </c>
      <c r="HP201">
        <v>1.85974</v>
      </c>
      <c r="HQ201">
        <v>1.85806</v>
      </c>
      <c r="HR201">
        <v>1.85944</v>
      </c>
      <c r="HS201">
        <v>1.85959</v>
      </c>
      <c r="HT201">
        <v>1.85806</v>
      </c>
      <c r="HU201">
        <v>1.85715</v>
      </c>
      <c r="HV201">
        <v>1.85211</v>
      </c>
      <c r="HW201">
        <v>0</v>
      </c>
      <c r="HX201">
        <v>0</v>
      </c>
      <c r="HY201">
        <v>0</v>
      </c>
      <c r="HZ201">
        <v>0</v>
      </c>
      <c r="IA201" t="s">
        <v>424</v>
      </c>
      <c r="IB201" t="s">
        <v>425</v>
      </c>
      <c r="IC201" t="s">
        <v>426</v>
      </c>
      <c r="ID201" t="s">
        <v>426</v>
      </c>
      <c r="IE201" t="s">
        <v>426</v>
      </c>
      <c r="IF201" t="s">
        <v>426</v>
      </c>
      <c r="IG201">
        <v>0</v>
      </c>
      <c r="IH201">
        <v>100</v>
      </c>
      <c r="II201">
        <v>100</v>
      </c>
      <c r="IJ201">
        <v>-0.616</v>
      </c>
      <c r="IK201">
        <v>0.184</v>
      </c>
      <c r="IL201">
        <v>-1.403914828998917</v>
      </c>
      <c r="IM201">
        <v>0.001328113201692861</v>
      </c>
      <c r="IN201">
        <v>1.538283238170363E-06</v>
      </c>
      <c r="IO201">
        <v>-5.795655626708063E-10</v>
      </c>
      <c r="IP201">
        <v>-0.06261121278234064</v>
      </c>
      <c r="IQ201">
        <v>-0.004593102289677449</v>
      </c>
      <c r="IR201">
        <v>0.0008253994458280543</v>
      </c>
      <c r="IS201">
        <v>-7.403632370499484E-06</v>
      </c>
      <c r="IT201">
        <v>2</v>
      </c>
      <c r="IU201">
        <v>1985</v>
      </c>
      <c r="IV201">
        <v>1</v>
      </c>
      <c r="IW201">
        <v>27</v>
      </c>
      <c r="IX201">
        <v>1.7</v>
      </c>
      <c r="IY201">
        <v>1.7</v>
      </c>
      <c r="IZ201">
        <v>1.13403</v>
      </c>
      <c r="JA201">
        <v>2.59766</v>
      </c>
      <c r="JB201">
        <v>1.49658</v>
      </c>
      <c r="JC201">
        <v>2.34619</v>
      </c>
      <c r="JD201">
        <v>1.54907</v>
      </c>
      <c r="JE201">
        <v>2.44873</v>
      </c>
      <c r="JF201">
        <v>32.9315</v>
      </c>
      <c r="JG201">
        <v>15.6993</v>
      </c>
      <c r="JH201">
        <v>18</v>
      </c>
      <c r="JI201">
        <v>482.462</v>
      </c>
      <c r="JJ201">
        <v>496.4</v>
      </c>
      <c r="JK201">
        <v>30.843</v>
      </c>
      <c r="JL201">
        <v>27.8113</v>
      </c>
      <c r="JM201">
        <v>30.0001</v>
      </c>
      <c r="JN201">
        <v>28.0366</v>
      </c>
      <c r="JO201">
        <v>28.0264</v>
      </c>
      <c r="JP201">
        <v>22.7908</v>
      </c>
      <c r="JQ201">
        <v>21.9854</v>
      </c>
      <c r="JR201">
        <v>66.048</v>
      </c>
      <c r="JS201">
        <v>30.8548</v>
      </c>
      <c r="JT201">
        <v>420</v>
      </c>
      <c r="JU201">
        <v>23.5076</v>
      </c>
      <c r="JV201">
        <v>102.295</v>
      </c>
      <c r="JW201">
        <v>91.62309999999999</v>
      </c>
    </row>
    <row r="202" spans="1:283">
      <c r="A202">
        <v>184</v>
      </c>
      <c r="B202">
        <v>1761010781.6</v>
      </c>
      <c r="C202">
        <v>1115.599999904633</v>
      </c>
      <c r="D202" t="s">
        <v>806</v>
      </c>
      <c r="E202" t="s">
        <v>807</v>
      </c>
      <c r="F202">
        <v>5</v>
      </c>
      <c r="G202" t="s">
        <v>800</v>
      </c>
      <c r="H202">
        <v>1761010773.433333</v>
      </c>
      <c r="I202">
        <f>(J202)/1000</f>
        <v>0</v>
      </c>
      <c r="J202">
        <f>1000*DJ202*AH202*(DF202-DG202)/(100*CY202*(1000-AH202*DF202))</f>
        <v>0</v>
      </c>
      <c r="K202">
        <f>DJ202*AH202*(DE202-DD202*(1000-AH202*DG202)/(1000-AH202*DF202))/(100*CY202)</f>
        <v>0</v>
      </c>
      <c r="L202">
        <f>DD202 - IF(AH202&gt;1, K202*CY202*100.0/(AJ202), 0)</f>
        <v>0</v>
      </c>
      <c r="M202">
        <f>((S202-I202/2)*L202-K202)/(S202+I202/2)</f>
        <v>0</v>
      </c>
      <c r="N202">
        <f>M202*(DK202+DL202)/1000.0</f>
        <v>0</v>
      </c>
      <c r="O202">
        <f>(DD202 - IF(AH202&gt;1, K202*CY202*100.0/(AJ202), 0))*(DK202+DL202)/1000.0</f>
        <v>0</v>
      </c>
      <c r="P202">
        <f>2.0/((1/R202-1/Q202)+SIGN(R202)*SQRT((1/R202-1/Q202)*(1/R202-1/Q202) + 4*CZ202/((CZ202+1)*(CZ202+1))*(2*1/R202*1/Q202-1/Q202*1/Q202)))</f>
        <v>0</v>
      </c>
      <c r="Q202">
        <f>IF(LEFT(DA202,1)&lt;&gt;"0",IF(LEFT(DA202,1)="1",3.0,DB202),$D$5+$E$5*(DR202*DK202/($K$5*1000))+$F$5*(DR202*DK202/($K$5*1000))*MAX(MIN(CY202,$J$5),$I$5)*MAX(MIN(CY202,$J$5),$I$5)+$G$5*MAX(MIN(CY202,$J$5),$I$5)*(DR202*DK202/($K$5*1000))+$H$5*(DR202*DK202/($K$5*1000))*(DR202*DK202/($K$5*1000)))</f>
        <v>0</v>
      </c>
      <c r="R202">
        <f>I202*(1000-(1000*0.61365*exp(17.502*V202/(240.97+V202))/(DK202+DL202)+DF202)/2)/(1000*0.61365*exp(17.502*V202/(240.97+V202))/(DK202+DL202)-DF202)</f>
        <v>0</v>
      </c>
      <c r="S202">
        <f>1/((CZ202+1)/(P202/1.6)+1/(Q202/1.37)) + CZ202/((CZ202+1)/(P202/1.6) + CZ202/(Q202/1.37))</f>
        <v>0</v>
      </c>
      <c r="T202">
        <f>(CU202*CX202)</f>
        <v>0</v>
      </c>
      <c r="U202">
        <f>(DM202+(T202+2*0.95*5.67E-8*(((DM202+$B$9)+273)^4-(DM202+273)^4)-44100*I202)/(1.84*29.3*Q202+8*0.95*5.67E-8*(DM202+273)^3))</f>
        <v>0</v>
      </c>
      <c r="V202">
        <f>($C$9*DN202+$D$9*DO202+$E$9*U202)</f>
        <v>0</v>
      </c>
      <c r="W202">
        <f>0.61365*exp(17.502*V202/(240.97+V202))</f>
        <v>0</v>
      </c>
      <c r="X202">
        <f>(Y202/Z202*100)</f>
        <v>0</v>
      </c>
      <c r="Y202">
        <f>DF202*(DK202+DL202)/1000</f>
        <v>0</v>
      </c>
      <c r="Z202">
        <f>0.61365*exp(17.502*DM202/(240.97+DM202))</f>
        <v>0</v>
      </c>
      <c r="AA202">
        <f>(W202-DF202*(DK202+DL202)/1000)</f>
        <v>0</v>
      </c>
      <c r="AB202">
        <f>(-I202*44100)</f>
        <v>0</v>
      </c>
      <c r="AC202">
        <f>2*29.3*Q202*0.92*(DM202-V202)</f>
        <v>0</v>
      </c>
      <c r="AD202">
        <f>2*0.95*5.67E-8*(((DM202+$B$9)+273)^4-(V202+273)^4)</f>
        <v>0</v>
      </c>
      <c r="AE202">
        <f>T202+AD202+AB202+AC202</f>
        <v>0</v>
      </c>
      <c r="AF202">
        <v>0</v>
      </c>
      <c r="AG202">
        <v>0</v>
      </c>
      <c r="AH202">
        <f>IF(AF202*$H$15&gt;=AJ202,1.0,(AJ202/(AJ202-AF202*$H$15)))</f>
        <v>0</v>
      </c>
      <c r="AI202">
        <f>(AH202-1)*100</f>
        <v>0</v>
      </c>
      <c r="AJ202">
        <f>MAX(0,($B$15+$C$15*DR202)/(1+$D$15*DR202)*DK202/(DM202+273)*$E$15)</f>
        <v>0</v>
      </c>
      <c r="AK202" t="s">
        <v>420</v>
      </c>
      <c r="AL202" t="s">
        <v>420</v>
      </c>
      <c r="AM202">
        <v>0</v>
      </c>
      <c r="AN202">
        <v>0</v>
      </c>
      <c r="AO202">
        <f>1-AM202/AN202</f>
        <v>0</v>
      </c>
      <c r="AP202">
        <v>0</v>
      </c>
      <c r="AQ202" t="s">
        <v>420</v>
      </c>
      <c r="AR202" t="s">
        <v>420</v>
      </c>
      <c r="AS202">
        <v>0</v>
      </c>
      <c r="AT202">
        <v>0</v>
      </c>
      <c r="AU202">
        <f>1-AS202/AT202</f>
        <v>0</v>
      </c>
      <c r="AV202">
        <v>0.5</v>
      </c>
      <c r="AW202">
        <f>CV202</f>
        <v>0</v>
      </c>
      <c r="AX202">
        <f>K202</f>
        <v>0</v>
      </c>
      <c r="AY202">
        <f>AU202*AV202*AW202</f>
        <v>0</v>
      </c>
      <c r="AZ202">
        <f>(AX202-AP202)/AW202</f>
        <v>0</v>
      </c>
      <c r="BA202">
        <f>(AN202-AT202)/AT202</f>
        <v>0</v>
      </c>
      <c r="BB202">
        <f>AM202/(AO202+AM202/AT202)</f>
        <v>0</v>
      </c>
      <c r="BC202" t="s">
        <v>420</v>
      </c>
      <c r="BD202">
        <v>0</v>
      </c>
      <c r="BE202">
        <f>IF(BD202&lt;&gt;0, BD202, BB202)</f>
        <v>0</v>
      </c>
      <c r="BF202">
        <f>1-BE202/AT202</f>
        <v>0</v>
      </c>
      <c r="BG202">
        <f>(AT202-AS202)/(AT202-BE202)</f>
        <v>0</v>
      </c>
      <c r="BH202">
        <f>(AN202-AT202)/(AN202-BE202)</f>
        <v>0</v>
      </c>
      <c r="BI202">
        <f>(AT202-AS202)/(AT202-AM202)</f>
        <v>0</v>
      </c>
      <c r="BJ202">
        <f>(AN202-AT202)/(AN202-AM202)</f>
        <v>0</v>
      </c>
      <c r="BK202">
        <f>(BG202*BE202/AS202)</f>
        <v>0</v>
      </c>
      <c r="BL202">
        <f>(1-BK202)</f>
        <v>0</v>
      </c>
      <c r="CU202">
        <f>$B$13*DS202+$C$13*DT202+$F$13*EE202*(1-EH202)</f>
        <v>0</v>
      </c>
      <c r="CV202">
        <f>CU202*CW202</f>
        <v>0</v>
      </c>
      <c r="CW202">
        <f>($B$13*$D$11+$C$13*$D$11+$F$13*((ER202+EJ202)/MAX(ER202+EJ202+ES202, 0.1)*$I$11+ES202/MAX(ER202+EJ202+ES202, 0.1)*$J$11))/($B$13+$C$13+$F$13)</f>
        <v>0</v>
      </c>
      <c r="CX202">
        <f>($B$13*$K$11+$C$13*$K$11+$F$13*((ER202+EJ202)/MAX(ER202+EJ202+ES202, 0.1)*$P$11+ES202/MAX(ER202+EJ202+ES202, 0.1)*$Q$11))/($B$13+$C$13+$F$13)</f>
        <v>0</v>
      </c>
      <c r="CY202">
        <v>1.37</v>
      </c>
      <c r="CZ202">
        <v>0.5</v>
      </c>
      <c r="DA202" t="s">
        <v>421</v>
      </c>
      <c r="DB202">
        <v>2</v>
      </c>
      <c r="DC202">
        <v>1761010773.433333</v>
      </c>
      <c r="DD202">
        <v>420.446037037037</v>
      </c>
      <c r="DE202">
        <v>420.0358518518519</v>
      </c>
      <c r="DF202">
        <v>23.51364814814815</v>
      </c>
      <c r="DG202">
        <v>23.48694074074074</v>
      </c>
      <c r="DH202">
        <v>421.0613333333333</v>
      </c>
      <c r="DI202">
        <v>23.32821481481481</v>
      </c>
      <c r="DJ202">
        <v>500.0364444444444</v>
      </c>
      <c r="DK202">
        <v>90.51987407407407</v>
      </c>
      <c r="DL202">
        <v>0.03507795925925926</v>
      </c>
      <c r="DM202">
        <v>29.93126666666667</v>
      </c>
      <c r="DN202">
        <v>30.07063333333334</v>
      </c>
      <c r="DO202">
        <v>999.9000000000001</v>
      </c>
      <c r="DP202">
        <v>0</v>
      </c>
      <c r="DQ202">
        <v>0</v>
      </c>
      <c r="DR202">
        <v>10006.04296296296</v>
      </c>
      <c r="DS202">
        <v>0</v>
      </c>
      <c r="DT202">
        <v>0.242856</v>
      </c>
      <c r="DU202">
        <v>0.4102603333333332</v>
      </c>
      <c r="DV202">
        <v>430.5702962962964</v>
      </c>
      <c r="DW202">
        <v>430.1384074074073</v>
      </c>
      <c r="DX202">
        <v>0.02670747370370371</v>
      </c>
      <c r="DY202">
        <v>420.0358518518519</v>
      </c>
      <c r="DZ202">
        <v>23.48694074074074</v>
      </c>
      <c r="EA202">
        <v>2.128451851851852</v>
      </c>
      <c r="EB202">
        <v>2.126035185185185</v>
      </c>
      <c r="EC202">
        <v>18.43370740740741</v>
      </c>
      <c r="ED202">
        <v>18.41553333333333</v>
      </c>
      <c r="EE202">
        <v>0.005000780000000001</v>
      </c>
      <c r="EF202">
        <v>0</v>
      </c>
      <c r="EG202">
        <v>0</v>
      </c>
      <c r="EH202">
        <v>0</v>
      </c>
      <c r="EI202">
        <v>127.437037037037</v>
      </c>
      <c r="EJ202">
        <v>0.005000780000000001</v>
      </c>
      <c r="EK202">
        <v>-10.67777777777778</v>
      </c>
      <c r="EL202">
        <v>-0.09999999999999998</v>
      </c>
      <c r="EM202">
        <v>35.83537037037037</v>
      </c>
      <c r="EN202">
        <v>39.36081481481482</v>
      </c>
      <c r="EO202">
        <v>38.09470370370369</v>
      </c>
      <c r="EP202">
        <v>39.88403703703703</v>
      </c>
      <c r="EQ202">
        <v>38.43718518518519</v>
      </c>
      <c r="ER202">
        <v>0</v>
      </c>
      <c r="ES202">
        <v>0</v>
      </c>
      <c r="ET202">
        <v>0</v>
      </c>
      <c r="EU202">
        <v>1761010780.3</v>
      </c>
      <c r="EV202">
        <v>0</v>
      </c>
      <c r="EW202">
        <v>127.616</v>
      </c>
      <c r="EX202">
        <v>-33.88461550836258</v>
      </c>
      <c r="EY202">
        <v>-8.730769088117809</v>
      </c>
      <c r="EZ202">
        <v>-10.884</v>
      </c>
      <c r="FA202">
        <v>15</v>
      </c>
      <c r="FB202">
        <v>1761010677.1</v>
      </c>
      <c r="FC202" t="s">
        <v>801</v>
      </c>
      <c r="FD202">
        <v>1761010676.6</v>
      </c>
      <c r="FE202">
        <v>1761010677.1</v>
      </c>
      <c r="FF202">
        <v>7</v>
      </c>
      <c r="FG202">
        <v>-0.083</v>
      </c>
      <c r="FH202">
        <v>-0.002</v>
      </c>
      <c r="FI202">
        <v>-0.616</v>
      </c>
      <c r="FJ202">
        <v>0.182</v>
      </c>
      <c r="FK202">
        <v>420</v>
      </c>
      <c r="FL202">
        <v>23</v>
      </c>
      <c r="FM202">
        <v>0.22</v>
      </c>
      <c r="FN202">
        <v>0.02</v>
      </c>
      <c r="FO202">
        <v>0.4362205853658537</v>
      </c>
      <c r="FP202">
        <v>-0.3207018606271783</v>
      </c>
      <c r="FQ202">
        <v>0.05763453311737111</v>
      </c>
      <c r="FR202">
        <v>1</v>
      </c>
      <c r="FS202">
        <v>127.764705882353</v>
      </c>
      <c r="FT202">
        <v>-8.623376753017755</v>
      </c>
      <c r="FU202">
        <v>8.698339339577183</v>
      </c>
      <c r="FV202">
        <v>0</v>
      </c>
      <c r="FW202">
        <v>-0.03716628073170732</v>
      </c>
      <c r="FX202">
        <v>1.021695930104529</v>
      </c>
      <c r="FY202">
        <v>0.1156095929253284</v>
      </c>
      <c r="FZ202">
        <v>0</v>
      </c>
      <c r="GA202">
        <v>1</v>
      </c>
      <c r="GB202">
        <v>3</v>
      </c>
      <c r="GC202" t="s">
        <v>459</v>
      </c>
      <c r="GD202">
        <v>3.10964</v>
      </c>
      <c r="GE202">
        <v>2.72696</v>
      </c>
      <c r="GF202">
        <v>0.0884191</v>
      </c>
      <c r="GG202">
        <v>0.0882931</v>
      </c>
      <c r="GH202">
        <v>0.106711</v>
      </c>
      <c r="GI202">
        <v>0.107664</v>
      </c>
      <c r="GJ202">
        <v>23922.6</v>
      </c>
      <c r="GK202">
        <v>21711.5</v>
      </c>
      <c r="GL202">
        <v>26801.4</v>
      </c>
      <c r="GM202">
        <v>24021.4</v>
      </c>
      <c r="GN202">
        <v>38254.4</v>
      </c>
      <c r="GO202">
        <v>31628.2</v>
      </c>
      <c r="GP202">
        <v>46778.7</v>
      </c>
      <c r="GQ202">
        <v>37984.2</v>
      </c>
      <c r="GR202">
        <v>1.8905</v>
      </c>
      <c r="GS202">
        <v>1.86668</v>
      </c>
      <c r="GT202">
        <v>0.106592</v>
      </c>
      <c r="GU202">
        <v>0</v>
      </c>
      <c r="GV202">
        <v>28.3284</v>
      </c>
      <c r="GW202">
        <v>999.9</v>
      </c>
      <c r="GX202">
        <v>60</v>
      </c>
      <c r="GY202">
        <v>30.1</v>
      </c>
      <c r="GZ202">
        <v>28.4012</v>
      </c>
      <c r="HA202">
        <v>61.4509</v>
      </c>
      <c r="HB202">
        <v>21.1538</v>
      </c>
      <c r="HC202">
        <v>1</v>
      </c>
      <c r="HD202">
        <v>0.0423628</v>
      </c>
      <c r="HE202">
        <v>-1.5648</v>
      </c>
      <c r="HF202">
        <v>20.3288</v>
      </c>
      <c r="HG202">
        <v>5.22148</v>
      </c>
      <c r="HH202">
        <v>11.9794</v>
      </c>
      <c r="HI202">
        <v>4.96465</v>
      </c>
      <c r="HJ202">
        <v>3.276</v>
      </c>
      <c r="HK202">
        <v>9999</v>
      </c>
      <c r="HL202">
        <v>9999</v>
      </c>
      <c r="HM202">
        <v>9999</v>
      </c>
      <c r="HN202">
        <v>999.9</v>
      </c>
      <c r="HO202">
        <v>1.8637</v>
      </c>
      <c r="HP202">
        <v>1.85974</v>
      </c>
      <c r="HQ202">
        <v>1.85806</v>
      </c>
      <c r="HR202">
        <v>1.85944</v>
      </c>
      <c r="HS202">
        <v>1.85959</v>
      </c>
      <c r="HT202">
        <v>1.85806</v>
      </c>
      <c r="HU202">
        <v>1.85715</v>
      </c>
      <c r="HV202">
        <v>1.85211</v>
      </c>
      <c r="HW202">
        <v>0</v>
      </c>
      <c r="HX202">
        <v>0</v>
      </c>
      <c r="HY202">
        <v>0</v>
      </c>
      <c r="HZ202">
        <v>0</v>
      </c>
      <c r="IA202" t="s">
        <v>424</v>
      </c>
      <c r="IB202" t="s">
        <v>425</v>
      </c>
      <c r="IC202" t="s">
        <v>426</v>
      </c>
      <c r="ID202" t="s">
        <v>426</v>
      </c>
      <c r="IE202" t="s">
        <v>426</v>
      </c>
      <c r="IF202" t="s">
        <v>426</v>
      </c>
      <c r="IG202">
        <v>0</v>
      </c>
      <c r="IH202">
        <v>100</v>
      </c>
      <c r="II202">
        <v>100</v>
      </c>
      <c r="IJ202">
        <v>-0.615</v>
      </c>
      <c r="IK202">
        <v>0.1837</v>
      </c>
      <c r="IL202">
        <v>-1.403914828998917</v>
      </c>
      <c r="IM202">
        <v>0.001328113201692861</v>
      </c>
      <c r="IN202">
        <v>1.538283238170363E-06</v>
      </c>
      <c r="IO202">
        <v>-5.795655626708063E-10</v>
      </c>
      <c r="IP202">
        <v>-0.06261121278234064</v>
      </c>
      <c r="IQ202">
        <v>-0.004593102289677449</v>
      </c>
      <c r="IR202">
        <v>0.0008253994458280543</v>
      </c>
      <c r="IS202">
        <v>-7.403632370499484E-06</v>
      </c>
      <c r="IT202">
        <v>2</v>
      </c>
      <c r="IU202">
        <v>1985</v>
      </c>
      <c r="IV202">
        <v>1</v>
      </c>
      <c r="IW202">
        <v>27</v>
      </c>
      <c r="IX202">
        <v>1.8</v>
      </c>
      <c r="IY202">
        <v>1.7</v>
      </c>
      <c r="IZ202">
        <v>1.13403</v>
      </c>
      <c r="JA202">
        <v>2.59399</v>
      </c>
      <c r="JB202">
        <v>1.49658</v>
      </c>
      <c r="JC202">
        <v>2.34619</v>
      </c>
      <c r="JD202">
        <v>1.54907</v>
      </c>
      <c r="JE202">
        <v>2.46338</v>
      </c>
      <c r="JF202">
        <v>32.9315</v>
      </c>
      <c r="JG202">
        <v>15.6993</v>
      </c>
      <c r="JH202">
        <v>18</v>
      </c>
      <c r="JI202">
        <v>482.47</v>
      </c>
      <c r="JJ202">
        <v>496.35</v>
      </c>
      <c r="JK202">
        <v>30.8222</v>
      </c>
      <c r="JL202">
        <v>27.8113</v>
      </c>
      <c r="JM202">
        <v>30.0001</v>
      </c>
      <c r="JN202">
        <v>28.0358</v>
      </c>
      <c r="JO202">
        <v>28.0264</v>
      </c>
      <c r="JP202">
        <v>22.7914</v>
      </c>
      <c r="JQ202">
        <v>21.9854</v>
      </c>
      <c r="JR202">
        <v>66.048</v>
      </c>
      <c r="JS202">
        <v>30.7879</v>
      </c>
      <c r="JT202">
        <v>420</v>
      </c>
      <c r="JU202">
        <v>23.5076</v>
      </c>
      <c r="JV202">
        <v>102.296</v>
      </c>
      <c r="JW202">
        <v>91.62260000000001</v>
      </c>
    </row>
    <row r="203" spans="1:283">
      <c r="A203">
        <v>185</v>
      </c>
      <c r="B203">
        <v>1761010783.6</v>
      </c>
      <c r="C203">
        <v>1117.599999904633</v>
      </c>
      <c r="D203" t="s">
        <v>808</v>
      </c>
      <c r="E203" t="s">
        <v>809</v>
      </c>
      <c r="F203">
        <v>5</v>
      </c>
      <c r="G203" t="s">
        <v>800</v>
      </c>
      <c r="H203">
        <v>1761010775.426923</v>
      </c>
      <c r="I203">
        <f>(J203)/1000</f>
        <v>0</v>
      </c>
      <c r="J203">
        <f>1000*DJ203*AH203*(DF203-DG203)/(100*CY203*(1000-AH203*DF203))</f>
        <v>0</v>
      </c>
      <c r="K203">
        <f>DJ203*AH203*(DE203-DD203*(1000-AH203*DG203)/(1000-AH203*DF203))/(100*CY203)</f>
        <v>0</v>
      </c>
      <c r="L203">
        <f>DD203 - IF(AH203&gt;1, K203*CY203*100.0/(AJ203), 0)</f>
        <v>0</v>
      </c>
      <c r="M203">
        <f>((S203-I203/2)*L203-K203)/(S203+I203/2)</f>
        <v>0</v>
      </c>
      <c r="N203">
        <f>M203*(DK203+DL203)/1000.0</f>
        <v>0</v>
      </c>
      <c r="O203">
        <f>(DD203 - IF(AH203&gt;1, K203*CY203*100.0/(AJ203), 0))*(DK203+DL203)/1000.0</f>
        <v>0</v>
      </c>
      <c r="P203">
        <f>2.0/((1/R203-1/Q203)+SIGN(R203)*SQRT((1/R203-1/Q203)*(1/R203-1/Q203) + 4*CZ203/((CZ203+1)*(CZ203+1))*(2*1/R203*1/Q203-1/Q203*1/Q203)))</f>
        <v>0</v>
      </c>
      <c r="Q203">
        <f>IF(LEFT(DA203,1)&lt;&gt;"0",IF(LEFT(DA203,1)="1",3.0,DB203),$D$5+$E$5*(DR203*DK203/($K$5*1000))+$F$5*(DR203*DK203/($K$5*1000))*MAX(MIN(CY203,$J$5),$I$5)*MAX(MIN(CY203,$J$5),$I$5)+$G$5*MAX(MIN(CY203,$J$5),$I$5)*(DR203*DK203/($K$5*1000))+$H$5*(DR203*DK203/($K$5*1000))*(DR203*DK203/($K$5*1000)))</f>
        <v>0</v>
      </c>
      <c r="R203">
        <f>I203*(1000-(1000*0.61365*exp(17.502*V203/(240.97+V203))/(DK203+DL203)+DF203)/2)/(1000*0.61365*exp(17.502*V203/(240.97+V203))/(DK203+DL203)-DF203)</f>
        <v>0</v>
      </c>
      <c r="S203">
        <f>1/((CZ203+1)/(P203/1.6)+1/(Q203/1.37)) + CZ203/((CZ203+1)/(P203/1.6) + CZ203/(Q203/1.37))</f>
        <v>0</v>
      </c>
      <c r="T203">
        <f>(CU203*CX203)</f>
        <v>0</v>
      </c>
      <c r="U203">
        <f>(DM203+(T203+2*0.95*5.67E-8*(((DM203+$B$9)+273)^4-(DM203+273)^4)-44100*I203)/(1.84*29.3*Q203+8*0.95*5.67E-8*(DM203+273)^3))</f>
        <v>0</v>
      </c>
      <c r="V203">
        <f>($C$9*DN203+$D$9*DO203+$E$9*U203)</f>
        <v>0</v>
      </c>
      <c r="W203">
        <f>0.61365*exp(17.502*V203/(240.97+V203))</f>
        <v>0</v>
      </c>
      <c r="X203">
        <f>(Y203/Z203*100)</f>
        <v>0</v>
      </c>
      <c r="Y203">
        <f>DF203*(DK203+DL203)/1000</f>
        <v>0</v>
      </c>
      <c r="Z203">
        <f>0.61365*exp(17.502*DM203/(240.97+DM203))</f>
        <v>0</v>
      </c>
      <c r="AA203">
        <f>(W203-DF203*(DK203+DL203)/1000)</f>
        <v>0</v>
      </c>
      <c r="AB203">
        <f>(-I203*44100)</f>
        <v>0</v>
      </c>
      <c r="AC203">
        <f>2*29.3*Q203*0.92*(DM203-V203)</f>
        <v>0</v>
      </c>
      <c r="AD203">
        <f>2*0.95*5.67E-8*(((DM203+$B$9)+273)^4-(V203+273)^4)</f>
        <v>0</v>
      </c>
      <c r="AE203">
        <f>T203+AD203+AB203+AC203</f>
        <v>0</v>
      </c>
      <c r="AF203">
        <v>0</v>
      </c>
      <c r="AG203">
        <v>0</v>
      </c>
      <c r="AH203">
        <f>IF(AF203*$H$15&gt;=AJ203,1.0,(AJ203/(AJ203-AF203*$H$15)))</f>
        <v>0</v>
      </c>
      <c r="AI203">
        <f>(AH203-1)*100</f>
        <v>0</v>
      </c>
      <c r="AJ203">
        <f>MAX(0,($B$15+$C$15*DR203)/(1+$D$15*DR203)*DK203/(DM203+273)*$E$15)</f>
        <v>0</v>
      </c>
      <c r="AK203" t="s">
        <v>420</v>
      </c>
      <c r="AL203" t="s">
        <v>420</v>
      </c>
      <c r="AM203">
        <v>0</v>
      </c>
      <c r="AN203">
        <v>0</v>
      </c>
      <c r="AO203">
        <f>1-AM203/AN203</f>
        <v>0</v>
      </c>
      <c r="AP203">
        <v>0</v>
      </c>
      <c r="AQ203" t="s">
        <v>420</v>
      </c>
      <c r="AR203" t="s">
        <v>420</v>
      </c>
      <c r="AS203">
        <v>0</v>
      </c>
      <c r="AT203">
        <v>0</v>
      </c>
      <c r="AU203">
        <f>1-AS203/AT203</f>
        <v>0</v>
      </c>
      <c r="AV203">
        <v>0.5</v>
      </c>
      <c r="AW203">
        <f>CV203</f>
        <v>0</v>
      </c>
      <c r="AX203">
        <f>K203</f>
        <v>0</v>
      </c>
      <c r="AY203">
        <f>AU203*AV203*AW203</f>
        <v>0</v>
      </c>
      <c r="AZ203">
        <f>(AX203-AP203)/AW203</f>
        <v>0</v>
      </c>
      <c r="BA203">
        <f>(AN203-AT203)/AT203</f>
        <v>0</v>
      </c>
      <c r="BB203">
        <f>AM203/(AO203+AM203/AT203)</f>
        <v>0</v>
      </c>
      <c r="BC203" t="s">
        <v>420</v>
      </c>
      <c r="BD203">
        <v>0</v>
      </c>
      <c r="BE203">
        <f>IF(BD203&lt;&gt;0, BD203, BB203)</f>
        <v>0</v>
      </c>
      <c r="BF203">
        <f>1-BE203/AT203</f>
        <v>0</v>
      </c>
      <c r="BG203">
        <f>(AT203-AS203)/(AT203-BE203)</f>
        <v>0</v>
      </c>
      <c r="BH203">
        <f>(AN203-AT203)/(AN203-BE203)</f>
        <v>0</v>
      </c>
      <c r="BI203">
        <f>(AT203-AS203)/(AT203-AM203)</f>
        <v>0</v>
      </c>
      <c r="BJ203">
        <f>(AN203-AT203)/(AN203-AM203)</f>
        <v>0</v>
      </c>
      <c r="BK203">
        <f>(BG203*BE203/AS203)</f>
        <v>0</v>
      </c>
      <c r="BL203">
        <f>(1-BK203)</f>
        <v>0</v>
      </c>
      <c r="CU203">
        <f>$B$13*DS203+$C$13*DT203+$F$13*EE203*(1-EH203)</f>
        <v>0</v>
      </c>
      <c r="CV203">
        <f>CU203*CW203</f>
        <v>0</v>
      </c>
      <c r="CW203">
        <f>($B$13*$D$11+$C$13*$D$11+$F$13*((ER203+EJ203)/MAX(ER203+EJ203+ES203, 0.1)*$I$11+ES203/MAX(ER203+EJ203+ES203, 0.1)*$J$11))/($B$13+$C$13+$F$13)</f>
        <v>0</v>
      </c>
      <c r="CX203">
        <f>($B$13*$K$11+$C$13*$K$11+$F$13*((ER203+EJ203)/MAX(ER203+EJ203+ES203, 0.1)*$P$11+ES203/MAX(ER203+EJ203+ES203, 0.1)*$Q$11))/($B$13+$C$13+$F$13)</f>
        <v>0</v>
      </c>
      <c r="CY203">
        <v>1.37</v>
      </c>
      <c r="CZ203">
        <v>0.5</v>
      </c>
      <c r="DA203" t="s">
        <v>421</v>
      </c>
      <c r="DB203">
        <v>2</v>
      </c>
      <c r="DC203">
        <v>1761010775.426923</v>
      </c>
      <c r="DD203">
        <v>420.4318461538461</v>
      </c>
      <c r="DE203">
        <v>420.0274615384615</v>
      </c>
      <c r="DF203">
        <v>23.49581153846153</v>
      </c>
      <c r="DG203">
        <v>23.45847692307693</v>
      </c>
      <c r="DH203">
        <v>421.0471538461539</v>
      </c>
      <c r="DI203">
        <v>23.31076153846154</v>
      </c>
      <c r="DJ203">
        <v>500.0448461538462</v>
      </c>
      <c r="DK203">
        <v>90.51968461538462</v>
      </c>
      <c r="DL203">
        <v>0.03507833461538462</v>
      </c>
      <c r="DM203">
        <v>29.93017692307692</v>
      </c>
      <c r="DN203">
        <v>30.06883076923077</v>
      </c>
      <c r="DO203">
        <v>999.9000000000001</v>
      </c>
      <c r="DP203">
        <v>0</v>
      </c>
      <c r="DQ203">
        <v>0</v>
      </c>
      <c r="DR203">
        <v>10007.59576923077</v>
      </c>
      <c r="DS203">
        <v>0</v>
      </c>
      <c r="DT203">
        <v>0.242856</v>
      </c>
      <c r="DU203">
        <v>0.4044425</v>
      </c>
      <c r="DV203">
        <v>430.5478846153846</v>
      </c>
      <c r="DW203">
        <v>430.1173076923077</v>
      </c>
      <c r="DX203">
        <v>0.03732909192307692</v>
      </c>
      <c r="DY203">
        <v>420.0274615384615</v>
      </c>
      <c r="DZ203">
        <v>23.45847692307693</v>
      </c>
      <c r="EA203">
        <v>2.126833461538461</v>
      </c>
      <c r="EB203">
        <v>2.123454230769231</v>
      </c>
      <c r="EC203">
        <v>18.42156538461538</v>
      </c>
      <c r="ED203">
        <v>18.39618846153846</v>
      </c>
      <c r="EE203">
        <v>0.005000780000000001</v>
      </c>
      <c r="EF203">
        <v>0</v>
      </c>
      <c r="EG203">
        <v>0</v>
      </c>
      <c r="EH203">
        <v>0</v>
      </c>
      <c r="EI203">
        <v>127.0038461538462</v>
      </c>
      <c r="EJ203">
        <v>0.005000780000000001</v>
      </c>
      <c r="EK203">
        <v>-10.57692307692308</v>
      </c>
      <c r="EL203">
        <v>-0.09999999999999995</v>
      </c>
      <c r="EM203">
        <v>35.81457692307692</v>
      </c>
      <c r="EN203">
        <v>39.30980769230769</v>
      </c>
      <c r="EO203">
        <v>38.08626923076923</v>
      </c>
      <c r="EP203">
        <v>39.81226923076922</v>
      </c>
      <c r="EQ203">
        <v>38.40111538461539</v>
      </c>
      <c r="ER203">
        <v>0</v>
      </c>
      <c r="ES203">
        <v>0</v>
      </c>
      <c r="ET203">
        <v>0</v>
      </c>
      <c r="EU203">
        <v>1761010782.7</v>
      </c>
      <c r="EV203">
        <v>0</v>
      </c>
      <c r="EW203">
        <v>126.668</v>
      </c>
      <c r="EX203">
        <v>18.92307686500051</v>
      </c>
      <c r="EY203">
        <v>-28.60769222944212</v>
      </c>
      <c r="EZ203">
        <v>-10.916</v>
      </c>
      <c r="FA203">
        <v>15</v>
      </c>
      <c r="FB203">
        <v>1761010677.1</v>
      </c>
      <c r="FC203" t="s">
        <v>801</v>
      </c>
      <c r="FD203">
        <v>1761010676.6</v>
      </c>
      <c r="FE203">
        <v>1761010677.1</v>
      </c>
      <c r="FF203">
        <v>7</v>
      </c>
      <c r="FG203">
        <v>-0.083</v>
      </c>
      <c r="FH203">
        <v>-0.002</v>
      </c>
      <c r="FI203">
        <v>-0.616</v>
      </c>
      <c r="FJ203">
        <v>0.182</v>
      </c>
      <c r="FK203">
        <v>420</v>
      </c>
      <c r="FL203">
        <v>23</v>
      </c>
      <c r="FM203">
        <v>0.22</v>
      </c>
      <c r="FN203">
        <v>0.02</v>
      </c>
      <c r="FO203">
        <v>0.4210511</v>
      </c>
      <c r="FP203">
        <v>-0.08405207504690478</v>
      </c>
      <c r="FQ203">
        <v>0.04569661489749541</v>
      </c>
      <c r="FR203">
        <v>1</v>
      </c>
      <c r="FS203">
        <v>128.1588235294118</v>
      </c>
      <c r="FT203">
        <v>1.70206255885925</v>
      </c>
      <c r="FU203">
        <v>9.1352297259198</v>
      </c>
      <c r="FV203">
        <v>0</v>
      </c>
      <c r="FW203">
        <v>0.004150527249999999</v>
      </c>
      <c r="FX203">
        <v>0.4993100576735461</v>
      </c>
      <c r="FY203">
        <v>0.06646116645540778</v>
      </c>
      <c r="FZ203">
        <v>0</v>
      </c>
      <c r="GA203">
        <v>1</v>
      </c>
      <c r="GB203">
        <v>3</v>
      </c>
      <c r="GC203" t="s">
        <v>459</v>
      </c>
      <c r="GD203">
        <v>3.10959</v>
      </c>
      <c r="GE203">
        <v>2.72678</v>
      </c>
      <c r="GF203">
        <v>0.088412</v>
      </c>
      <c r="GG203">
        <v>0.08830540000000001</v>
      </c>
      <c r="GH203">
        <v>0.106676</v>
      </c>
      <c r="GI203">
        <v>0.107652</v>
      </c>
      <c r="GJ203">
        <v>23922.7</v>
      </c>
      <c r="GK203">
        <v>21711.2</v>
      </c>
      <c r="GL203">
        <v>26801.3</v>
      </c>
      <c r="GM203">
        <v>24021.4</v>
      </c>
      <c r="GN203">
        <v>38256</v>
      </c>
      <c r="GO203">
        <v>31628.4</v>
      </c>
      <c r="GP203">
        <v>46778.8</v>
      </c>
      <c r="GQ203">
        <v>37983.9</v>
      </c>
      <c r="GR203">
        <v>1.89015</v>
      </c>
      <c r="GS203">
        <v>1.86672</v>
      </c>
      <c r="GT203">
        <v>0.10651</v>
      </c>
      <c r="GU203">
        <v>0</v>
      </c>
      <c r="GV203">
        <v>28.3312</v>
      </c>
      <c r="GW203">
        <v>999.9</v>
      </c>
      <c r="GX203">
        <v>60</v>
      </c>
      <c r="GY203">
        <v>30.1</v>
      </c>
      <c r="GZ203">
        <v>28.4043</v>
      </c>
      <c r="HA203">
        <v>61.4309</v>
      </c>
      <c r="HB203">
        <v>21.3301</v>
      </c>
      <c r="HC203">
        <v>1</v>
      </c>
      <c r="HD203">
        <v>0.0424009</v>
      </c>
      <c r="HE203">
        <v>-1.51838</v>
      </c>
      <c r="HF203">
        <v>20.3292</v>
      </c>
      <c r="HG203">
        <v>5.22118</v>
      </c>
      <c r="HH203">
        <v>11.9798</v>
      </c>
      <c r="HI203">
        <v>4.96465</v>
      </c>
      <c r="HJ203">
        <v>3.27598</v>
      </c>
      <c r="HK203">
        <v>9999</v>
      </c>
      <c r="HL203">
        <v>9999</v>
      </c>
      <c r="HM203">
        <v>9999</v>
      </c>
      <c r="HN203">
        <v>999.9</v>
      </c>
      <c r="HO203">
        <v>1.8637</v>
      </c>
      <c r="HP203">
        <v>1.85974</v>
      </c>
      <c r="HQ203">
        <v>1.85806</v>
      </c>
      <c r="HR203">
        <v>1.85944</v>
      </c>
      <c r="HS203">
        <v>1.85959</v>
      </c>
      <c r="HT203">
        <v>1.85806</v>
      </c>
      <c r="HU203">
        <v>1.85715</v>
      </c>
      <c r="HV203">
        <v>1.85211</v>
      </c>
      <c r="HW203">
        <v>0</v>
      </c>
      <c r="HX203">
        <v>0</v>
      </c>
      <c r="HY203">
        <v>0</v>
      </c>
      <c r="HZ203">
        <v>0</v>
      </c>
      <c r="IA203" t="s">
        <v>424</v>
      </c>
      <c r="IB203" t="s">
        <v>425</v>
      </c>
      <c r="IC203" t="s">
        <v>426</v>
      </c>
      <c r="ID203" t="s">
        <v>426</v>
      </c>
      <c r="IE203" t="s">
        <v>426</v>
      </c>
      <c r="IF203" t="s">
        <v>426</v>
      </c>
      <c r="IG203">
        <v>0</v>
      </c>
      <c r="IH203">
        <v>100</v>
      </c>
      <c r="II203">
        <v>100</v>
      </c>
      <c r="IJ203">
        <v>-0.616</v>
      </c>
      <c r="IK203">
        <v>0.1835</v>
      </c>
      <c r="IL203">
        <v>-1.403914828998917</v>
      </c>
      <c r="IM203">
        <v>0.001328113201692861</v>
      </c>
      <c r="IN203">
        <v>1.538283238170363E-06</v>
      </c>
      <c r="IO203">
        <v>-5.795655626708063E-10</v>
      </c>
      <c r="IP203">
        <v>-0.06261121278234064</v>
      </c>
      <c r="IQ203">
        <v>-0.004593102289677449</v>
      </c>
      <c r="IR203">
        <v>0.0008253994458280543</v>
      </c>
      <c r="IS203">
        <v>-7.403632370499484E-06</v>
      </c>
      <c r="IT203">
        <v>2</v>
      </c>
      <c r="IU203">
        <v>1985</v>
      </c>
      <c r="IV203">
        <v>1</v>
      </c>
      <c r="IW203">
        <v>27</v>
      </c>
      <c r="IX203">
        <v>1.8</v>
      </c>
      <c r="IY203">
        <v>1.8</v>
      </c>
      <c r="IZ203">
        <v>1.13281</v>
      </c>
      <c r="JA203">
        <v>2.6062</v>
      </c>
      <c r="JB203">
        <v>1.49658</v>
      </c>
      <c r="JC203">
        <v>2.34619</v>
      </c>
      <c r="JD203">
        <v>1.54907</v>
      </c>
      <c r="JE203">
        <v>2.36572</v>
      </c>
      <c r="JF203">
        <v>32.9315</v>
      </c>
      <c r="JG203">
        <v>15.6906</v>
      </c>
      <c r="JH203">
        <v>18</v>
      </c>
      <c r="JI203">
        <v>482.268</v>
      </c>
      <c r="JJ203">
        <v>496.383</v>
      </c>
      <c r="JK203">
        <v>30.7997</v>
      </c>
      <c r="JL203">
        <v>27.8113</v>
      </c>
      <c r="JM203">
        <v>30.0002</v>
      </c>
      <c r="JN203">
        <v>28.0358</v>
      </c>
      <c r="JO203">
        <v>28.0264</v>
      </c>
      <c r="JP203">
        <v>22.788</v>
      </c>
      <c r="JQ203">
        <v>21.7039</v>
      </c>
      <c r="JR203">
        <v>66.048</v>
      </c>
      <c r="JS203">
        <v>30.7879</v>
      </c>
      <c r="JT203">
        <v>420</v>
      </c>
      <c r="JU203">
        <v>23.5076</v>
      </c>
      <c r="JV203">
        <v>102.296</v>
      </c>
      <c r="JW203">
        <v>91.62220000000001</v>
      </c>
    </row>
    <row r="204" spans="1:283">
      <c r="A204">
        <v>186</v>
      </c>
      <c r="B204">
        <v>1761010785.6</v>
      </c>
      <c r="C204">
        <v>1119.599999904633</v>
      </c>
      <c r="D204" t="s">
        <v>810</v>
      </c>
      <c r="E204" t="s">
        <v>811</v>
      </c>
      <c r="F204">
        <v>5</v>
      </c>
      <c r="G204" t="s">
        <v>800</v>
      </c>
      <c r="H204">
        <v>1761010777.5</v>
      </c>
      <c r="I204">
        <f>(J204)/1000</f>
        <v>0</v>
      </c>
      <c r="J204">
        <f>1000*DJ204*AH204*(DF204-DG204)/(100*CY204*(1000-AH204*DF204))</f>
        <v>0</v>
      </c>
      <c r="K204">
        <f>DJ204*AH204*(DE204-DD204*(1000-AH204*DG204)/(1000-AH204*DF204))/(100*CY204)</f>
        <v>0</v>
      </c>
      <c r="L204">
        <f>DD204 - IF(AH204&gt;1, K204*CY204*100.0/(AJ204), 0)</f>
        <v>0</v>
      </c>
      <c r="M204">
        <f>((S204-I204/2)*L204-K204)/(S204+I204/2)</f>
        <v>0</v>
      </c>
      <c r="N204">
        <f>M204*(DK204+DL204)/1000.0</f>
        <v>0</v>
      </c>
      <c r="O204">
        <f>(DD204 - IF(AH204&gt;1, K204*CY204*100.0/(AJ204), 0))*(DK204+DL204)/1000.0</f>
        <v>0</v>
      </c>
      <c r="P204">
        <f>2.0/((1/R204-1/Q204)+SIGN(R204)*SQRT((1/R204-1/Q204)*(1/R204-1/Q204) + 4*CZ204/((CZ204+1)*(CZ204+1))*(2*1/R204*1/Q204-1/Q204*1/Q204)))</f>
        <v>0</v>
      </c>
      <c r="Q204">
        <f>IF(LEFT(DA204,1)&lt;&gt;"0",IF(LEFT(DA204,1)="1",3.0,DB204),$D$5+$E$5*(DR204*DK204/($K$5*1000))+$F$5*(DR204*DK204/($K$5*1000))*MAX(MIN(CY204,$J$5),$I$5)*MAX(MIN(CY204,$J$5),$I$5)+$G$5*MAX(MIN(CY204,$J$5),$I$5)*(DR204*DK204/($K$5*1000))+$H$5*(DR204*DK204/($K$5*1000))*(DR204*DK204/($K$5*1000)))</f>
        <v>0</v>
      </c>
      <c r="R204">
        <f>I204*(1000-(1000*0.61365*exp(17.502*V204/(240.97+V204))/(DK204+DL204)+DF204)/2)/(1000*0.61365*exp(17.502*V204/(240.97+V204))/(DK204+DL204)-DF204)</f>
        <v>0</v>
      </c>
      <c r="S204">
        <f>1/((CZ204+1)/(P204/1.6)+1/(Q204/1.37)) + CZ204/((CZ204+1)/(P204/1.6) + CZ204/(Q204/1.37))</f>
        <v>0</v>
      </c>
      <c r="T204">
        <f>(CU204*CX204)</f>
        <v>0</v>
      </c>
      <c r="U204">
        <f>(DM204+(T204+2*0.95*5.67E-8*(((DM204+$B$9)+273)^4-(DM204+273)^4)-44100*I204)/(1.84*29.3*Q204+8*0.95*5.67E-8*(DM204+273)^3))</f>
        <v>0</v>
      </c>
      <c r="V204">
        <f>($C$9*DN204+$D$9*DO204+$E$9*U204)</f>
        <v>0</v>
      </c>
      <c r="W204">
        <f>0.61365*exp(17.502*V204/(240.97+V204))</f>
        <v>0</v>
      </c>
      <c r="X204">
        <f>(Y204/Z204*100)</f>
        <v>0</v>
      </c>
      <c r="Y204">
        <f>DF204*(DK204+DL204)/1000</f>
        <v>0</v>
      </c>
      <c r="Z204">
        <f>0.61365*exp(17.502*DM204/(240.97+DM204))</f>
        <v>0</v>
      </c>
      <c r="AA204">
        <f>(W204-DF204*(DK204+DL204)/1000)</f>
        <v>0</v>
      </c>
      <c r="AB204">
        <f>(-I204*44100)</f>
        <v>0</v>
      </c>
      <c r="AC204">
        <f>2*29.3*Q204*0.92*(DM204-V204)</f>
        <v>0</v>
      </c>
      <c r="AD204">
        <f>2*0.95*5.67E-8*(((DM204+$B$9)+273)^4-(V204+273)^4)</f>
        <v>0</v>
      </c>
      <c r="AE204">
        <f>T204+AD204+AB204+AC204</f>
        <v>0</v>
      </c>
      <c r="AF204">
        <v>0</v>
      </c>
      <c r="AG204">
        <v>0</v>
      </c>
      <c r="AH204">
        <f>IF(AF204*$H$15&gt;=AJ204,1.0,(AJ204/(AJ204-AF204*$H$15)))</f>
        <v>0</v>
      </c>
      <c r="AI204">
        <f>(AH204-1)*100</f>
        <v>0</v>
      </c>
      <c r="AJ204">
        <f>MAX(0,($B$15+$C$15*DR204)/(1+$D$15*DR204)*DK204/(DM204+273)*$E$15)</f>
        <v>0</v>
      </c>
      <c r="AK204" t="s">
        <v>420</v>
      </c>
      <c r="AL204" t="s">
        <v>420</v>
      </c>
      <c r="AM204">
        <v>0</v>
      </c>
      <c r="AN204">
        <v>0</v>
      </c>
      <c r="AO204">
        <f>1-AM204/AN204</f>
        <v>0</v>
      </c>
      <c r="AP204">
        <v>0</v>
      </c>
      <c r="AQ204" t="s">
        <v>420</v>
      </c>
      <c r="AR204" t="s">
        <v>420</v>
      </c>
      <c r="AS204">
        <v>0</v>
      </c>
      <c r="AT204">
        <v>0</v>
      </c>
      <c r="AU204">
        <f>1-AS204/AT204</f>
        <v>0</v>
      </c>
      <c r="AV204">
        <v>0.5</v>
      </c>
      <c r="AW204">
        <f>CV204</f>
        <v>0</v>
      </c>
      <c r="AX204">
        <f>K204</f>
        <v>0</v>
      </c>
      <c r="AY204">
        <f>AU204*AV204*AW204</f>
        <v>0</v>
      </c>
      <c r="AZ204">
        <f>(AX204-AP204)/AW204</f>
        <v>0</v>
      </c>
      <c r="BA204">
        <f>(AN204-AT204)/AT204</f>
        <v>0</v>
      </c>
      <c r="BB204">
        <f>AM204/(AO204+AM204/AT204)</f>
        <v>0</v>
      </c>
      <c r="BC204" t="s">
        <v>420</v>
      </c>
      <c r="BD204">
        <v>0</v>
      </c>
      <c r="BE204">
        <f>IF(BD204&lt;&gt;0, BD204, BB204)</f>
        <v>0</v>
      </c>
      <c r="BF204">
        <f>1-BE204/AT204</f>
        <v>0</v>
      </c>
      <c r="BG204">
        <f>(AT204-AS204)/(AT204-BE204)</f>
        <v>0</v>
      </c>
      <c r="BH204">
        <f>(AN204-AT204)/(AN204-BE204)</f>
        <v>0</v>
      </c>
      <c r="BI204">
        <f>(AT204-AS204)/(AT204-AM204)</f>
        <v>0</v>
      </c>
      <c r="BJ204">
        <f>(AN204-AT204)/(AN204-AM204)</f>
        <v>0</v>
      </c>
      <c r="BK204">
        <f>(BG204*BE204/AS204)</f>
        <v>0</v>
      </c>
      <c r="BL204">
        <f>(1-BK204)</f>
        <v>0</v>
      </c>
      <c r="CU204">
        <f>$B$13*DS204+$C$13*DT204+$F$13*EE204*(1-EH204)</f>
        <v>0</v>
      </c>
      <c r="CV204">
        <f>CU204*CW204</f>
        <v>0</v>
      </c>
      <c r="CW204">
        <f>($B$13*$D$11+$C$13*$D$11+$F$13*((ER204+EJ204)/MAX(ER204+EJ204+ES204, 0.1)*$I$11+ES204/MAX(ER204+EJ204+ES204, 0.1)*$J$11))/($B$13+$C$13+$F$13)</f>
        <v>0</v>
      </c>
      <c r="CX204">
        <f>($B$13*$K$11+$C$13*$K$11+$F$13*((ER204+EJ204)/MAX(ER204+EJ204+ES204, 0.1)*$P$11+ES204/MAX(ER204+EJ204+ES204, 0.1)*$Q$11))/($B$13+$C$13+$F$13)</f>
        <v>0</v>
      </c>
      <c r="CY204">
        <v>1.37</v>
      </c>
      <c r="CZ204">
        <v>0.5</v>
      </c>
      <c r="DA204" t="s">
        <v>421</v>
      </c>
      <c r="DB204">
        <v>2</v>
      </c>
      <c r="DC204">
        <v>1761010777.5</v>
      </c>
      <c r="DD204">
        <v>420.4189999999999</v>
      </c>
      <c r="DE204">
        <v>420.02564</v>
      </c>
      <c r="DF204">
        <v>23.476576</v>
      </c>
      <c r="DG204">
        <v>23.43598</v>
      </c>
      <c r="DH204">
        <v>421.0343999999999</v>
      </c>
      <c r="DI204">
        <v>23.29194</v>
      </c>
      <c r="DJ204">
        <v>500.03152</v>
      </c>
      <c r="DK204">
        <v>90.51945199999999</v>
      </c>
      <c r="DL204">
        <v>0.035082796</v>
      </c>
      <c r="DM204">
        <v>29.928964</v>
      </c>
      <c r="DN204">
        <v>30.067692</v>
      </c>
      <c r="DO204">
        <v>999.9</v>
      </c>
      <c r="DP204">
        <v>0</v>
      </c>
      <c r="DQ204">
        <v>0</v>
      </c>
      <c r="DR204">
        <v>10005.5492</v>
      </c>
      <c r="DS204">
        <v>0</v>
      </c>
      <c r="DT204">
        <v>0.242856</v>
      </c>
      <c r="DU204">
        <v>0.3934119599999999</v>
      </c>
      <c r="DV204">
        <v>430.52628</v>
      </c>
      <c r="DW204">
        <v>430.10556</v>
      </c>
      <c r="DX204">
        <v>0.04059120520000001</v>
      </c>
      <c r="DY204">
        <v>420.02564</v>
      </c>
      <c r="DZ204">
        <v>23.43598</v>
      </c>
      <c r="EA204">
        <v>2.1250868</v>
      </c>
      <c r="EB204">
        <v>2.121412</v>
      </c>
      <c r="EC204">
        <v>18.408456</v>
      </c>
      <c r="ED204">
        <v>18.380868</v>
      </c>
      <c r="EE204">
        <v>0.00500078</v>
      </c>
      <c r="EF204">
        <v>0</v>
      </c>
      <c r="EG204">
        <v>0</v>
      </c>
      <c r="EH204">
        <v>0</v>
      </c>
      <c r="EI204">
        <v>125.796</v>
      </c>
      <c r="EJ204">
        <v>0.00500078</v>
      </c>
      <c r="EK204">
        <v>-10.272</v>
      </c>
      <c r="EL204">
        <v>-0.272</v>
      </c>
      <c r="EM204">
        <v>35.7972</v>
      </c>
      <c r="EN204">
        <v>39.26224</v>
      </c>
      <c r="EO204">
        <v>38.14968</v>
      </c>
      <c r="EP204">
        <v>39.73972</v>
      </c>
      <c r="EQ204">
        <v>38.39224</v>
      </c>
      <c r="ER204">
        <v>0</v>
      </c>
      <c r="ES204">
        <v>0</v>
      </c>
      <c r="ET204">
        <v>0</v>
      </c>
      <c r="EU204">
        <v>1761010784.5</v>
      </c>
      <c r="EV204">
        <v>0</v>
      </c>
      <c r="EW204">
        <v>126.3423076923077</v>
      </c>
      <c r="EX204">
        <v>15.63418790041797</v>
      </c>
      <c r="EY204">
        <v>-17.59658105258839</v>
      </c>
      <c r="EZ204">
        <v>-10.95769230769231</v>
      </c>
      <c r="FA204">
        <v>15</v>
      </c>
      <c r="FB204">
        <v>1761010677.1</v>
      </c>
      <c r="FC204" t="s">
        <v>801</v>
      </c>
      <c r="FD204">
        <v>1761010676.6</v>
      </c>
      <c r="FE204">
        <v>1761010677.1</v>
      </c>
      <c r="FF204">
        <v>7</v>
      </c>
      <c r="FG204">
        <v>-0.083</v>
      </c>
      <c r="FH204">
        <v>-0.002</v>
      </c>
      <c r="FI204">
        <v>-0.616</v>
      </c>
      <c r="FJ204">
        <v>0.182</v>
      </c>
      <c r="FK204">
        <v>420</v>
      </c>
      <c r="FL204">
        <v>23</v>
      </c>
      <c r="FM204">
        <v>0.22</v>
      </c>
      <c r="FN204">
        <v>0.02</v>
      </c>
      <c r="FO204">
        <v>0.4124414390243903</v>
      </c>
      <c r="FP204">
        <v>-0.09455466898954684</v>
      </c>
      <c r="FQ204">
        <v>0.04528317138556096</v>
      </c>
      <c r="FR204">
        <v>1</v>
      </c>
      <c r="FS204">
        <v>127.8470588235294</v>
      </c>
      <c r="FT204">
        <v>-9.839572361794524</v>
      </c>
      <c r="FU204">
        <v>9.025201164260181</v>
      </c>
      <c r="FV204">
        <v>0</v>
      </c>
      <c r="FW204">
        <v>0.01324603390243902</v>
      </c>
      <c r="FX204">
        <v>0.3187473714982579</v>
      </c>
      <c r="FY204">
        <v>0.05263464142171644</v>
      </c>
      <c r="FZ204">
        <v>0</v>
      </c>
      <c r="GA204">
        <v>1</v>
      </c>
      <c r="GB204">
        <v>3</v>
      </c>
      <c r="GC204" t="s">
        <v>459</v>
      </c>
      <c r="GD204">
        <v>3.10936</v>
      </c>
      <c r="GE204">
        <v>2.72682</v>
      </c>
      <c r="GF204">
        <v>0.0884052</v>
      </c>
      <c r="GG204">
        <v>0.0883013</v>
      </c>
      <c r="GH204">
        <v>0.106643</v>
      </c>
      <c r="GI204">
        <v>0.107646</v>
      </c>
      <c r="GJ204">
        <v>23922.8</v>
      </c>
      <c r="GK204">
        <v>21711.2</v>
      </c>
      <c r="GL204">
        <v>26801.1</v>
      </c>
      <c r="GM204">
        <v>24021.3</v>
      </c>
      <c r="GN204">
        <v>38257.3</v>
      </c>
      <c r="GO204">
        <v>31628.5</v>
      </c>
      <c r="GP204">
        <v>46778.6</v>
      </c>
      <c r="GQ204">
        <v>37983.8</v>
      </c>
      <c r="GR204">
        <v>1.88985</v>
      </c>
      <c r="GS204">
        <v>1.86698</v>
      </c>
      <c r="GT204">
        <v>0.106495</v>
      </c>
      <c r="GU204">
        <v>0</v>
      </c>
      <c r="GV204">
        <v>28.3336</v>
      </c>
      <c r="GW204">
        <v>999.9</v>
      </c>
      <c r="GX204">
        <v>60</v>
      </c>
      <c r="GY204">
        <v>30.1</v>
      </c>
      <c r="GZ204">
        <v>28.4054</v>
      </c>
      <c r="HA204">
        <v>61.4409</v>
      </c>
      <c r="HB204">
        <v>21.4303</v>
      </c>
      <c r="HC204">
        <v>1</v>
      </c>
      <c r="HD204">
        <v>0.0424009</v>
      </c>
      <c r="HE204">
        <v>-1.55934</v>
      </c>
      <c r="HF204">
        <v>20.3289</v>
      </c>
      <c r="HG204">
        <v>5.22118</v>
      </c>
      <c r="HH204">
        <v>11.9797</v>
      </c>
      <c r="HI204">
        <v>4.96465</v>
      </c>
      <c r="HJ204">
        <v>3.27598</v>
      </c>
      <c r="HK204">
        <v>9999</v>
      </c>
      <c r="HL204">
        <v>9999</v>
      </c>
      <c r="HM204">
        <v>9999</v>
      </c>
      <c r="HN204">
        <v>999.9</v>
      </c>
      <c r="HO204">
        <v>1.86369</v>
      </c>
      <c r="HP204">
        <v>1.85974</v>
      </c>
      <c r="HQ204">
        <v>1.85804</v>
      </c>
      <c r="HR204">
        <v>1.85944</v>
      </c>
      <c r="HS204">
        <v>1.85959</v>
      </c>
      <c r="HT204">
        <v>1.85806</v>
      </c>
      <c r="HU204">
        <v>1.85715</v>
      </c>
      <c r="HV204">
        <v>1.85211</v>
      </c>
      <c r="HW204">
        <v>0</v>
      </c>
      <c r="HX204">
        <v>0</v>
      </c>
      <c r="HY204">
        <v>0</v>
      </c>
      <c r="HZ204">
        <v>0</v>
      </c>
      <c r="IA204" t="s">
        <v>424</v>
      </c>
      <c r="IB204" t="s">
        <v>425</v>
      </c>
      <c r="IC204" t="s">
        <v>426</v>
      </c>
      <c r="ID204" t="s">
        <v>426</v>
      </c>
      <c r="IE204" t="s">
        <v>426</v>
      </c>
      <c r="IF204" t="s">
        <v>426</v>
      </c>
      <c r="IG204">
        <v>0</v>
      </c>
      <c r="IH204">
        <v>100</v>
      </c>
      <c r="II204">
        <v>100</v>
      </c>
      <c r="IJ204">
        <v>-0.615</v>
      </c>
      <c r="IK204">
        <v>0.1833</v>
      </c>
      <c r="IL204">
        <v>-1.403914828998917</v>
      </c>
      <c r="IM204">
        <v>0.001328113201692861</v>
      </c>
      <c r="IN204">
        <v>1.538283238170363E-06</v>
      </c>
      <c r="IO204">
        <v>-5.795655626708063E-10</v>
      </c>
      <c r="IP204">
        <v>-0.06261121278234064</v>
      </c>
      <c r="IQ204">
        <v>-0.004593102289677449</v>
      </c>
      <c r="IR204">
        <v>0.0008253994458280543</v>
      </c>
      <c r="IS204">
        <v>-7.403632370499484E-06</v>
      </c>
      <c r="IT204">
        <v>2</v>
      </c>
      <c r="IU204">
        <v>1985</v>
      </c>
      <c r="IV204">
        <v>1</v>
      </c>
      <c r="IW204">
        <v>27</v>
      </c>
      <c r="IX204">
        <v>1.8</v>
      </c>
      <c r="IY204">
        <v>1.8</v>
      </c>
      <c r="IZ204">
        <v>1.13403</v>
      </c>
      <c r="JA204">
        <v>2.59766</v>
      </c>
      <c r="JB204">
        <v>1.49658</v>
      </c>
      <c r="JC204">
        <v>2.34619</v>
      </c>
      <c r="JD204">
        <v>1.54907</v>
      </c>
      <c r="JE204">
        <v>2.46094</v>
      </c>
      <c r="JF204">
        <v>32.9315</v>
      </c>
      <c r="JG204">
        <v>15.7081</v>
      </c>
      <c r="JH204">
        <v>18</v>
      </c>
      <c r="JI204">
        <v>482.094</v>
      </c>
      <c r="JJ204">
        <v>496.546</v>
      </c>
      <c r="JK204">
        <v>30.7744</v>
      </c>
      <c r="JL204">
        <v>27.8113</v>
      </c>
      <c r="JM204">
        <v>30.0002</v>
      </c>
      <c r="JN204">
        <v>28.0358</v>
      </c>
      <c r="JO204">
        <v>28.0261</v>
      </c>
      <c r="JP204">
        <v>22.7922</v>
      </c>
      <c r="JQ204">
        <v>21.7039</v>
      </c>
      <c r="JR204">
        <v>66.048</v>
      </c>
      <c r="JS204">
        <v>30.7208</v>
      </c>
      <c r="JT204">
        <v>420</v>
      </c>
      <c r="JU204">
        <v>23.5076</v>
      </c>
      <c r="JV204">
        <v>102.295</v>
      </c>
      <c r="JW204">
        <v>91.6219</v>
      </c>
    </row>
    <row r="205" spans="1:283">
      <c r="A205">
        <v>187</v>
      </c>
      <c r="B205">
        <v>1761010787.6</v>
      </c>
      <c r="C205">
        <v>1121.599999904633</v>
      </c>
      <c r="D205" t="s">
        <v>812</v>
      </c>
      <c r="E205" t="s">
        <v>813</v>
      </c>
      <c r="F205">
        <v>5</v>
      </c>
      <c r="G205" t="s">
        <v>800</v>
      </c>
      <c r="H205">
        <v>1761010779.6625</v>
      </c>
      <c r="I205">
        <f>(J205)/1000</f>
        <v>0</v>
      </c>
      <c r="J205">
        <f>1000*DJ205*AH205*(DF205-DG205)/(100*CY205*(1000-AH205*DF205))</f>
        <v>0</v>
      </c>
      <c r="K205">
        <f>DJ205*AH205*(DE205-DD205*(1000-AH205*DG205)/(1000-AH205*DF205))/(100*CY205)</f>
        <v>0</v>
      </c>
      <c r="L205">
        <f>DD205 - IF(AH205&gt;1, K205*CY205*100.0/(AJ205), 0)</f>
        <v>0</v>
      </c>
      <c r="M205">
        <f>((S205-I205/2)*L205-K205)/(S205+I205/2)</f>
        <v>0</v>
      </c>
      <c r="N205">
        <f>M205*(DK205+DL205)/1000.0</f>
        <v>0</v>
      </c>
      <c r="O205">
        <f>(DD205 - IF(AH205&gt;1, K205*CY205*100.0/(AJ205), 0))*(DK205+DL205)/1000.0</f>
        <v>0</v>
      </c>
      <c r="P205">
        <f>2.0/((1/R205-1/Q205)+SIGN(R205)*SQRT((1/R205-1/Q205)*(1/R205-1/Q205) + 4*CZ205/((CZ205+1)*(CZ205+1))*(2*1/R205*1/Q205-1/Q205*1/Q205)))</f>
        <v>0</v>
      </c>
      <c r="Q205">
        <f>IF(LEFT(DA205,1)&lt;&gt;"0",IF(LEFT(DA205,1)="1",3.0,DB205),$D$5+$E$5*(DR205*DK205/($K$5*1000))+$F$5*(DR205*DK205/($K$5*1000))*MAX(MIN(CY205,$J$5),$I$5)*MAX(MIN(CY205,$J$5),$I$5)+$G$5*MAX(MIN(CY205,$J$5),$I$5)*(DR205*DK205/($K$5*1000))+$H$5*(DR205*DK205/($K$5*1000))*(DR205*DK205/($K$5*1000)))</f>
        <v>0</v>
      </c>
      <c r="R205">
        <f>I205*(1000-(1000*0.61365*exp(17.502*V205/(240.97+V205))/(DK205+DL205)+DF205)/2)/(1000*0.61365*exp(17.502*V205/(240.97+V205))/(DK205+DL205)-DF205)</f>
        <v>0</v>
      </c>
      <c r="S205">
        <f>1/((CZ205+1)/(P205/1.6)+1/(Q205/1.37)) + CZ205/((CZ205+1)/(P205/1.6) + CZ205/(Q205/1.37))</f>
        <v>0</v>
      </c>
      <c r="T205">
        <f>(CU205*CX205)</f>
        <v>0</v>
      </c>
      <c r="U205">
        <f>(DM205+(T205+2*0.95*5.67E-8*(((DM205+$B$9)+273)^4-(DM205+273)^4)-44100*I205)/(1.84*29.3*Q205+8*0.95*5.67E-8*(DM205+273)^3))</f>
        <v>0</v>
      </c>
      <c r="V205">
        <f>($C$9*DN205+$D$9*DO205+$E$9*U205)</f>
        <v>0</v>
      </c>
      <c r="W205">
        <f>0.61365*exp(17.502*V205/(240.97+V205))</f>
        <v>0</v>
      </c>
      <c r="X205">
        <f>(Y205/Z205*100)</f>
        <v>0</v>
      </c>
      <c r="Y205">
        <f>DF205*(DK205+DL205)/1000</f>
        <v>0</v>
      </c>
      <c r="Z205">
        <f>0.61365*exp(17.502*DM205/(240.97+DM205))</f>
        <v>0</v>
      </c>
      <c r="AA205">
        <f>(W205-DF205*(DK205+DL205)/1000)</f>
        <v>0</v>
      </c>
      <c r="AB205">
        <f>(-I205*44100)</f>
        <v>0</v>
      </c>
      <c r="AC205">
        <f>2*29.3*Q205*0.92*(DM205-V205)</f>
        <v>0</v>
      </c>
      <c r="AD205">
        <f>2*0.95*5.67E-8*(((DM205+$B$9)+273)^4-(V205+273)^4)</f>
        <v>0</v>
      </c>
      <c r="AE205">
        <f>T205+AD205+AB205+AC205</f>
        <v>0</v>
      </c>
      <c r="AF205">
        <v>0</v>
      </c>
      <c r="AG205">
        <v>0</v>
      </c>
      <c r="AH205">
        <f>IF(AF205*$H$15&gt;=AJ205,1.0,(AJ205/(AJ205-AF205*$H$15)))</f>
        <v>0</v>
      </c>
      <c r="AI205">
        <f>(AH205-1)*100</f>
        <v>0</v>
      </c>
      <c r="AJ205">
        <f>MAX(0,($B$15+$C$15*DR205)/(1+$D$15*DR205)*DK205/(DM205+273)*$E$15)</f>
        <v>0</v>
      </c>
      <c r="AK205" t="s">
        <v>420</v>
      </c>
      <c r="AL205" t="s">
        <v>420</v>
      </c>
      <c r="AM205">
        <v>0</v>
      </c>
      <c r="AN205">
        <v>0</v>
      </c>
      <c r="AO205">
        <f>1-AM205/AN205</f>
        <v>0</v>
      </c>
      <c r="AP205">
        <v>0</v>
      </c>
      <c r="AQ205" t="s">
        <v>420</v>
      </c>
      <c r="AR205" t="s">
        <v>420</v>
      </c>
      <c r="AS205">
        <v>0</v>
      </c>
      <c r="AT205">
        <v>0</v>
      </c>
      <c r="AU205">
        <f>1-AS205/AT205</f>
        <v>0</v>
      </c>
      <c r="AV205">
        <v>0.5</v>
      </c>
      <c r="AW205">
        <f>CV205</f>
        <v>0</v>
      </c>
      <c r="AX205">
        <f>K205</f>
        <v>0</v>
      </c>
      <c r="AY205">
        <f>AU205*AV205*AW205</f>
        <v>0</v>
      </c>
      <c r="AZ205">
        <f>(AX205-AP205)/AW205</f>
        <v>0</v>
      </c>
      <c r="BA205">
        <f>(AN205-AT205)/AT205</f>
        <v>0</v>
      </c>
      <c r="BB205">
        <f>AM205/(AO205+AM205/AT205)</f>
        <v>0</v>
      </c>
      <c r="BC205" t="s">
        <v>420</v>
      </c>
      <c r="BD205">
        <v>0</v>
      </c>
      <c r="BE205">
        <f>IF(BD205&lt;&gt;0, BD205, BB205)</f>
        <v>0</v>
      </c>
      <c r="BF205">
        <f>1-BE205/AT205</f>
        <v>0</v>
      </c>
      <c r="BG205">
        <f>(AT205-AS205)/(AT205-BE205)</f>
        <v>0</v>
      </c>
      <c r="BH205">
        <f>(AN205-AT205)/(AN205-BE205)</f>
        <v>0</v>
      </c>
      <c r="BI205">
        <f>(AT205-AS205)/(AT205-AM205)</f>
        <v>0</v>
      </c>
      <c r="BJ205">
        <f>(AN205-AT205)/(AN205-AM205)</f>
        <v>0</v>
      </c>
      <c r="BK205">
        <f>(BG205*BE205/AS205)</f>
        <v>0</v>
      </c>
      <c r="BL205">
        <f>(1-BK205)</f>
        <v>0</v>
      </c>
      <c r="CU205">
        <f>$B$13*DS205+$C$13*DT205+$F$13*EE205*(1-EH205)</f>
        <v>0</v>
      </c>
      <c r="CV205">
        <f>CU205*CW205</f>
        <v>0</v>
      </c>
      <c r="CW205">
        <f>($B$13*$D$11+$C$13*$D$11+$F$13*((ER205+EJ205)/MAX(ER205+EJ205+ES205, 0.1)*$I$11+ES205/MAX(ER205+EJ205+ES205, 0.1)*$J$11))/($B$13+$C$13+$F$13)</f>
        <v>0</v>
      </c>
      <c r="CX205">
        <f>($B$13*$K$11+$C$13*$K$11+$F$13*((ER205+EJ205)/MAX(ER205+EJ205+ES205, 0.1)*$P$11+ES205/MAX(ER205+EJ205+ES205, 0.1)*$Q$11))/($B$13+$C$13+$F$13)</f>
        <v>0</v>
      </c>
      <c r="CY205">
        <v>1.37</v>
      </c>
      <c r="CZ205">
        <v>0.5</v>
      </c>
      <c r="DA205" t="s">
        <v>421</v>
      </c>
      <c r="DB205">
        <v>2</v>
      </c>
      <c r="DC205">
        <v>1761010779.6625</v>
      </c>
      <c r="DD205">
        <v>420.4073333333333</v>
      </c>
      <c r="DE205">
        <v>420.0138749999999</v>
      </c>
      <c r="DF205">
        <v>23.45734166666666</v>
      </c>
      <c r="DG205">
        <v>23.42138333333333</v>
      </c>
      <c r="DH205">
        <v>421.02275</v>
      </c>
      <c r="DI205">
        <v>23.27311666666667</v>
      </c>
      <c r="DJ205">
        <v>500.0089166666667</v>
      </c>
      <c r="DK205">
        <v>90.51915833333332</v>
      </c>
      <c r="DL205">
        <v>0.03510015</v>
      </c>
      <c r="DM205">
        <v>29.92765416666667</v>
      </c>
      <c r="DN205">
        <v>30.06699166666667</v>
      </c>
      <c r="DO205">
        <v>999.9</v>
      </c>
      <c r="DP205">
        <v>0</v>
      </c>
      <c r="DQ205">
        <v>0</v>
      </c>
      <c r="DR205">
        <v>10001.9</v>
      </c>
      <c r="DS205">
        <v>0</v>
      </c>
      <c r="DT205">
        <v>0.242856</v>
      </c>
      <c r="DU205">
        <v>0.3935064583333333</v>
      </c>
      <c r="DV205">
        <v>430.5058333333333</v>
      </c>
      <c r="DW205">
        <v>430.0870416666667</v>
      </c>
      <c r="DX205">
        <v>0.03595972745833333</v>
      </c>
      <c r="DY205">
        <v>420.0138749999999</v>
      </c>
      <c r="DZ205">
        <v>23.42138333333333</v>
      </c>
      <c r="EA205">
        <v>2.12333875</v>
      </c>
      <c r="EB205">
        <v>2.12008375</v>
      </c>
      <c r="EC205">
        <v>18.39534166666667</v>
      </c>
      <c r="ED205">
        <v>18.37089583333333</v>
      </c>
      <c r="EE205">
        <v>0.00500078</v>
      </c>
      <c r="EF205">
        <v>0</v>
      </c>
      <c r="EG205">
        <v>0</v>
      </c>
      <c r="EH205">
        <v>0</v>
      </c>
      <c r="EI205">
        <v>124.9916666666667</v>
      </c>
      <c r="EJ205">
        <v>0.00500078</v>
      </c>
      <c r="EK205">
        <v>-11.76666666666667</v>
      </c>
      <c r="EL205">
        <v>-0.6708333333333334</v>
      </c>
      <c r="EM205">
        <v>35.77829166666667</v>
      </c>
      <c r="EN205">
        <v>39.20808333333333</v>
      </c>
      <c r="EO205">
        <v>38.166375</v>
      </c>
      <c r="EP205">
        <v>39.676875</v>
      </c>
      <c r="EQ205">
        <v>38.37475</v>
      </c>
      <c r="ER205">
        <v>0</v>
      </c>
      <c r="ES205">
        <v>0</v>
      </c>
      <c r="ET205">
        <v>0</v>
      </c>
      <c r="EU205">
        <v>1761010786.3</v>
      </c>
      <c r="EV205">
        <v>0</v>
      </c>
      <c r="EW205">
        <v>126</v>
      </c>
      <c r="EX205">
        <v>13.46153826426735</v>
      </c>
      <c r="EY205">
        <v>-25.85384585629317</v>
      </c>
      <c r="EZ205">
        <v>-11.848</v>
      </c>
      <c r="FA205">
        <v>15</v>
      </c>
      <c r="FB205">
        <v>1761010677.1</v>
      </c>
      <c r="FC205" t="s">
        <v>801</v>
      </c>
      <c r="FD205">
        <v>1761010676.6</v>
      </c>
      <c r="FE205">
        <v>1761010677.1</v>
      </c>
      <c r="FF205">
        <v>7</v>
      </c>
      <c r="FG205">
        <v>-0.083</v>
      </c>
      <c r="FH205">
        <v>-0.002</v>
      </c>
      <c r="FI205">
        <v>-0.616</v>
      </c>
      <c r="FJ205">
        <v>0.182</v>
      </c>
      <c r="FK205">
        <v>420</v>
      </c>
      <c r="FL205">
        <v>23</v>
      </c>
      <c r="FM205">
        <v>0.22</v>
      </c>
      <c r="FN205">
        <v>0.02</v>
      </c>
      <c r="FO205">
        <v>0.399445425</v>
      </c>
      <c r="FP205">
        <v>-0.1059224352720448</v>
      </c>
      <c r="FQ205">
        <v>0.0464857049870643</v>
      </c>
      <c r="FR205">
        <v>1</v>
      </c>
      <c r="FS205">
        <v>127.6382352941177</v>
      </c>
      <c r="FT205">
        <v>-15.40565328918643</v>
      </c>
      <c r="FU205">
        <v>8.465431947767566</v>
      </c>
      <c r="FV205">
        <v>0</v>
      </c>
      <c r="FW205">
        <v>0.028127052725</v>
      </c>
      <c r="FX205">
        <v>-0.01841450732082556</v>
      </c>
      <c r="FY205">
        <v>0.02773342867677472</v>
      </c>
      <c r="FZ205">
        <v>1</v>
      </c>
      <c r="GA205">
        <v>2</v>
      </c>
      <c r="GB205">
        <v>3</v>
      </c>
      <c r="GC205" t="s">
        <v>482</v>
      </c>
      <c r="GD205">
        <v>3.10963</v>
      </c>
      <c r="GE205">
        <v>2.72655</v>
      </c>
      <c r="GF205">
        <v>0.0884033</v>
      </c>
      <c r="GG205">
        <v>0.0882912</v>
      </c>
      <c r="GH205">
        <v>0.106625</v>
      </c>
      <c r="GI205">
        <v>0.107681</v>
      </c>
      <c r="GJ205">
        <v>23922.8</v>
      </c>
      <c r="GK205">
        <v>21711.3</v>
      </c>
      <c r="GL205">
        <v>26801.1</v>
      </c>
      <c r="GM205">
        <v>24021.1</v>
      </c>
      <c r="GN205">
        <v>38258</v>
      </c>
      <c r="GO205">
        <v>31627.1</v>
      </c>
      <c r="GP205">
        <v>46778.5</v>
      </c>
      <c r="GQ205">
        <v>37983.6</v>
      </c>
      <c r="GR205">
        <v>1.8906</v>
      </c>
      <c r="GS205">
        <v>1.86663</v>
      </c>
      <c r="GT205">
        <v>0.106063</v>
      </c>
      <c r="GU205">
        <v>0</v>
      </c>
      <c r="GV205">
        <v>28.336</v>
      </c>
      <c r="GW205">
        <v>999.9</v>
      </c>
      <c r="GX205">
        <v>60</v>
      </c>
      <c r="GY205">
        <v>30.1</v>
      </c>
      <c r="GZ205">
        <v>28.4046</v>
      </c>
      <c r="HA205">
        <v>61.4509</v>
      </c>
      <c r="HB205">
        <v>21.1939</v>
      </c>
      <c r="HC205">
        <v>1</v>
      </c>
      <c r="HD205">
        <v>0.042378</v>
      </c>
      <c r="HE205">
        <v>-1.49468</v>
      </c>
      <c r="HF205">
        <v>20.3289</v>
      </c>
      <c r="HG205">
        <v>5.21819</v>
      </c>
      <c r="HH205">
        <v>11.9796</v>
      </c>
      <c r="HI205">
        <v>4.9641</v>
      </c>
      <c r="HJ205">
        <v>3.27533</v>
      </c>
      <c r="HK205">
        <v>9999</v>
      </c>
      <c r="HL205">
        <v>9999</v>
      </c>
      <c r="HM205">
        <v>9999</v>
      </c>
      <c r="HN205">
        <v>999.9</v>
      </c>
      <c r="HO205">
        <v>1.8637</v>
      </c>
      <c r="HP205">
        <v>1.85974</v>
      </c>
      <c r="HQ205">
        <v>1.85804</v>
      </c>
      <c r="HR205">
        <v>1.85944</v>
      </c>
      <c r="HS205">
        <v>1.85959</v>
      </c>
      <c r="HT205">
        <v>1.85806</v>
      </c>
      <c r="HU205">
        <v>1.85715</v>
      </c>
      <c r="HV205">
        <v>1.85211</v>
      </c>
      <c r="HW205">
        <v>0</v>
      </c>
      <c r="HX205">
        <v>0</v>
      </c>
      <c r="HY205">
        <v>0</v>
      </c>
      <c r="HZ205">
        <v>0</v>
      </c>
      <c r="IA205" t="s">
        <v>424</v>
      </c>
      <c r="IB205" t="s">
        <v>425</v>
      </c>
      <c r="IC205" t="s">
        <v>426</v>
      </c>
      <c r="ID205" t="s">
        <v>426</v>
      </c>
      <c r="IE205" t="s">
        <v>426</v>
      </c>
      <c r="IF205" t="s">
        <v>426</v>
      </c>
      <c r="IG205">
        <v>0</v>
      </c>
      <c r="IH205">
        <v>100</v>
      </c>
      <c r="II205">
        <v>100</v>
      </c>
      <c r="IJ205">
        <v>-0.616</v>
      </c>
      <c r="IK205">
        <v>0.1832</v>
      </c>
      <c r="IL205">
        <v>-1.403914828998917</v>
      </c>
      <c r="IM205">
        <v>0.001328113201692861</v>
      </c>
      <c r="IN205">
        <v>1.538283238170363E-06</v>
      </c>
      <c r="IO205">
        <v>-5.795655626708063E-10</v>
      </c>
      <c r="IP205">
        <v>-0.06261121278234064</v>
      </c>
      <c r="IQ205">
        <v>-0.004593102289677449</v>
      </c>
      <c r="IR205">
        <v>0.0008253994458280543</v>
      </c>
      <c r="IS205">
        <v>-7.403632370499484E-06</v>
      </c>
      <c r="IT205">
        <v>2</v>
      </c>
      <c r="IU205">
        <v>1985</v>
      </c>
      <c r="IV205">
        <v>1</v>
      </c>
      <c r="IW205">
        <v>27</v>
      </c>
      <c r="IX205">
        <v>1.9</v>
      </c>
      <c r="IY205">
        <v>1.8</v>
      </c>
      <c r="IZ205">
        <v>1.13403</v>
      </c>
      <c r="JA205">
        <v>2.59888</v>
      </c>
      <c r="JB205">
        <v>1.49658</v>
      </c>
      <c r="JC205">
        <v>2.34619</v>
      </c>
      <c r="JD205">
        <v>1.54907</v>
      </c>
      <c r="JE205">
        <v>2.43408</v>
      </c>
      <c r="JF205">
        <v>32.9315</v>
      </c>
      <c r="JG205">
        <v>15.7081</v>
      </c>
      <c r="JH205">
        <v>18</v>
      </c>
      <c r="JI205">
        <v>482.525</v>
      </c>
      <c r="JJ205">
        <v>496.305</v>
      </c>
      <c r="JK205">
        <v>30.7545</v>
      </c>
      <c r="JL205">
        <v>27.8103</v>
      </c>
      <c r="JM205">
        <v>30.0001</v>
      </c>
      <c r="JN205">
        <v>28.0354</v>
      </c>
      <c r="JO205">
        <v>28.0249</v>
      </c>
      <c r="JP205">
        <v>22.7925</v>
      </c>
      <c r="JQ205">
        <v>21.7039</v>
      </c>
      <c r="JR205">
        <v>66.048</v>
      </c>
      <c r="JS205">
        <v>30.7208</v>
      </c>
      <c r="JT205">
        <v>420</v>
      </c>
      <c r="JU205">
        <v>23.5076</v>
      </c>
      <c r="JV205">
        <v>102.295</v>
      </c>
      <c r="JW205">
        <v>91.62130000000001</v>
      </c>
    </row>
    <row r="206" spans="1:283">
      <c r="A206">
        <v>188</v>
      </c>
      <c r="B206">
        <v>1761010789.6</v>
      </c>
      <c r="C206">
        <v>1123.599999904633</v>
      </c>
      <c r="D206" t="s">
        <v>814</v>
      </c>
      <c r="E206" t="s">
        <v>815</v>
      </c>
      <c r="F206">
        <v>5</v>
      </c>
      <c r="G206" t="s">
        <v>800</v>
      </c>
      <c r="H206">
        <v>1761010781.926086</v>
      </c>
      <c r="I206">
        <f>(J206)/1000</f>
        <v>0</v>
      </c>
      <c r="J206">
        <f>1000*DJ206*AH206*(DF206-DG206)/(100*CY206*(1000-AH206*DF206))</f>
        <v>0</v>
      </c>
      <c r="K206">
        <f>DJ206*AH206*(DE206-DD206*(1000-AH206*DG206)/(1000-AH206*DF206))/(100*CY206)</f>
        <v>0</v>
      </c>
      <c r="L206">
        <f>DD206 - IF(AH206&gt;1, K206*CY206*100.0/(AJ206), 0)</f>
        <v>0</v>
      </c>
      <c r="M206">
        <f>((S206-I206/2)*L206-K206)/(S206+I206/2)</f>
        <v>0</v>
      </c>
      <c r="N206">
        <f>M206*(DK206+DL206)/1000.0</f>
        <v>0</v>
      </c>
      <c r="O206">
        <f>(DD206 - IF(AH206&gt;1, K206*CY206*100.0/(AJ206), 0))*(DK206+DL206)/1000.0</f>
        <v>0</v>
      </c>
      <c r="P206">
        <f>2.0/((1/R206-1/Q206)+SIGN(R206)*SQRT((1/R206-1/Q206)*(1/R206-1/Q206) + 4*CZ206/((CZ206+1)*(CZ206+1))*(2*1/R206*1/Q206-1/Q206*1/Q206)))</f>
        <v>0</v>
      </c>
      <c r="Q206">
        <f>IF(LEFT(DA206,1)&lt;&gt;"0",IF(LEFT(DA206,1)="1",3.0,DB206),$D$5+$E$5*(DR206*DK206/($K$5*1000))+$F$5*(DR206*DK206/($K$5*1000))*MAX(MIN(CY206,$J$5),$I$5)*MAX(MIN(CY206,$J$5),$I$5)+$G$5*MAX(MIN(CY206,$J$5),$I$5)*(DR206*DK206/($K$5*1000))+$H$5*(DR206*DK206/($K$5*1000))*(DR206*DK206/($K$5*1000)))</f>
        <v>0</v>
      </c>
      <c r="R206">
        <f>I206*(1000-(1000*0.61365*exp(17.502*V206/(240.97+V206))/(DK206+DL206)+DF206)/2)/(1000*0.61365*exp(17.502*V206/(240.97+V206))/(DK206+DL206)-DF206)</f>
        <v>0</v>
      </c>
      <c r="S206">
        <f>1/((CZ206+1)/(P206/1.6)+1/(Q206/1.37)) + CZ206/((CZ206+1)/(P206/1.6) + CZ206/(Q206/1.37))</f>
        <v>0</v>
      </c>
      <c r="T206">
        <f>(CU206*CX206)</f>
        <v>0</v>
      </c>
      <c r="U206">
        <f>(DM206+(T206+2*0.95*5.67E-8*(((DM206+$B$9)+273)^4-(DM206+273)^4)-44100*I206)/(1.84*29.3*Q206+8*0.95*5.67E-8*(DM206+273)^3))</f>
        <v>0</v>
      </c>
      <c r="V206">
        <f>($C$9*DN206+$D$9*DO206+$E$9*U206)</f>
        <v>0</v>
      </c>
      <c r="W206">
        <f>0.61365*exp(17.502*V206/(240.97+V206))</f>
        <v>0</v>
      </c>
      <c r="X206">
        <f>(Y206/Z206*100)</f>
        <v>0</v>
      </c>
      <c r="Y206">
        <f>DF206*(DK206+DL206)/1000</f>
        <v>0</v>
      </c>
      <c r="Z206">
        <f>0.61365*exp(17.502*DM206/(240.97+DM206))</f>
        <v>0</v>
      </c>
      <c r="AA206">
        <f>(W206-DF206*(DK206+DL206)/1000)</f>
        <v>0</v>
      </c>
      <c r="AB206">
        <f>(-I206*44100)</f>
        <v>0</v>
      </c>
      <c r="AC206">
        <f>2*29.3*Q206*0.92*(DM206-V206)</f>
        <v>0</v>
      </c>
      <c r="AD206">
        <f>2*0.95*5.67E-8*(((DM206+$B$9)+273)^4-(V206+273)^4)</f>
        <v>0</v>
      </c>
      <c r="AE206">
        <f>T206+AD206+AB206+AC206</f>
        <v>0</v>
      </c>
      <c r="AF206">
        <v>0</v>
      </c>
      <c r="AG206">
        <v>0</v>
      </c>
      <c r="AH206">
        <f>IF(AF206*$H$15&gt;=AJ206,1.0,(AJ206/(AJ206-AF206*$H$15)))</f>
        <v>0</v>
      </c>
      <c r="AI206">
        <f>(AH206-1)*100</f>
        <v>0</v>
      </c>
      <c r="AJ206">
        <f>MAX(0,($B$15+$C$15*DR206)/(1+$D$15*DR206)*DK206/(DM206+273)*$E$15)</f>
        <v>0</v>
      </c>
      <c r="AK206" t="s">
        <v>420</v>
      </c>
      <c r="AL206" t="s">
        <v>420</v>
      </c>
      <c r="AM206">
        <v>0</v>
      </c>
      <c r="AN206">
        <v>0</v>
      </c>
      <c r="AO206">
        <f>1-AM206/AN206</f>
        <v>0</v>
      </c>
      <c r="AP206">
        <v>0</v>
      </c>
      <c r="AQ206" t="s">
        <v>420</v>
      </c>
      <c r="AR206" t="s">
        <v>420</v>
      </c>
      <c r="AS206">
        <v>0</v>
      </c>
      <c r="AT206">
        <v>0</v>
      </c>
      <c r="AU206">
        <f>1-AS206/AT206</f>
        <v>0</v>
      </c>
      <c r="AV206">
        <v>0.5</v>
      </c>
      <c r="AW206">
        <f>CV206</f>
        <v>0</v>
      </c>
      <c r="AX206">
        <f>K206</f>
        <v>0</v>
      </c>
      <c r="AY206">
        <f>AU206*AV206*AW206</f>
        <v>0</v>
      </c>
      <c r="AZ206">
        <f>(AX206-AP206)/AW206</f>
        <v>0</v>
      </c>
      <c r="BA206">
        <f>(AN206-AT206)/AT206</f>
        <v>0</v>
      </c>
      <c r="BB206">
        <f>AM206/(AO206+AM206/AT206)</f>
        <v>0</v>
      </c>
      <c r="BC206" t="s">
        <v>420</v>
      </c>
      <c r="BD206">
        <v>0</v>
      </c>
      <c r="BE206">
        <f>IF(BD206&lt;&gt;0, BD206, BB206)</f>
        <v>0</v>
      </c>
      <c r="BF206">
        <f>1-BE206/AT206</f>
        <v>0</v>
      </c>
      <c r="BG206">
        <f>(AT206-AS206)/(AT206-BE206)</f>
        <v>0</v>
      </c>
      <c r="BH206">
        <f>(AN206-AT206)/(AN206-BE206)</f>
        <v>0</v>
      </c>
      <c r="BI206">
        <f>(AT206-AS206)/(AT206-AM206)</f>
        <v>0</v>
      </c>
      <c r="BJ206">
        <f>(AN206-AT206)/(AN206-AM206)</f>
        <v>0</v>
      </c>
      <c r="BK206">
        <f>(BG206*BE206/AS206)</f>
        <v>0</v>
      </c>
      <c r="BL206">
        <f>(1-BK206)</f>
        <v>0</v>
      </c>
      <c r="CU206">
        <f>$B$13*DS206+$C$13*DT206+$F$13*EE206*(1-EH206)</f>
        <v>0</v>
      </c>
      <c r="CV206">
        <f>CU206*CW206</f>
        <v>0</v>
      </c>
      <c r="CW206">
        <f>($B$13*$D$11+$C$13*$D$11+$F$13*((ER206+EJ206)/MAX(ER206+EJ206+ES206, 0.1)*$I$11+ES206/MAX(ER206+EJ206+ES206, 0.1)*$J$11))/($B$13+$C$13+$F$13)</f>
        <v>0</v>
      </c>
      <c r="CX206">
        <f>($B$13*$K$11+$C$13*$K$11+$F$13*((ER206+EJ206)/MAX(ER206+EJ206+ES206, 0.1)*$P$11+ES206/MAX(ER206+EJ206+ES206, 0.1)*$Q$11))/($B$13+$C$13+$F$13)</f>
        <v>0</v>
      </c>
      <c r="CY206">
        <v>1.37</v>
      </c>
      <c r="CZ206">
        <v>0.5</v>
      </c>
      <c r="DA206" t="s">
        <v>421</v>
      </c>
      <c r="DB206">
        <v>2</v>
      </c>
      <c r="DC206">
        <v>1761010781.926086</v>
      </c>
      <c r="DD206">
        <v>420.397</v>
      </c>
      <c r="DE206">
        <v>419.9951304347825</v>
      </c>
      <c r="DF206">
        <v>23.43979565217391</v>
      </c>
      <c r="DG206">
        <v>23.41624347826087</v>
      </c>
      <c r="DH206">
        <v>421.0124782608695</v>
      </c>
      <c r="DI206">
        <v>23.25593913043479</v>
      </c>
      <c r="DJ206">
        <v>500.0001304347827</v>
      </c>
      <c r="DK206">
        <v>90.51888695652173</v>
      </c>
      <c r="DL206">
        <v>0.03511563043478261</v>
      </c>
      <c r="DM206">
        <v>29.92645217391305</v>
      </c>
      <c r="DN206">
        <v>30.06628695652174</v>
      </c>
      <c r="DO206">
        <v>999.9000000000003</v>
      </c>
      <c r="DP206">
        <v>0</v>
      </c>
      <c r="DQ206">
        <v>0</v>
      </c>
      <c r="DR206">
        <v>9996.382608695652</v>
      </c>
      <c r="DS206">
        <v>0</v>
      </c>
      <c r="DT206">
        <v>0.2428559999999999</v>
      </c>
      <c r="DU206">
        <v>0.4018701304347826</v>
      </c>
      <c r="DV206">
        <v>430.4875217391304</v>
      </c>
      <c r="DW206">
        <v>430.0656521739131</v>
      </c>
      <c r="DX206">
        <v>0.02354771560869565</v>
      </c>
      <c r="DY206">
        <v>419.9951304347825</v>
      </c>
      <c r="DZ206">
        <v>23.41624347826087</v>
      </c>
      <c r="EA206">
        <v>2.121743478260869</v>
      </c>
      <c r="EB206">
        <v>2.119612173913043</v>
      </c>
      <c r="EC206">
        <v>18.3833652173913</v>
      </c>
      <c r="ED206">
        <v>18.36735217391304</v>
      </c>
      <c r="EE206">
        <v>0.005000779999999999</v>
      </c>
      <c r="EF206">
        <v>0</v>
      </c>
      <c r="EG206">
        <v>0</v>
      </c>
      <c r="EH206">
        <v>0</v>
      </c>
      <c r="EI206">
        <v>125.7347826086957</v>
      </c>
      <c r="EJ206">
        <v>0.005000779999999999</v>
      </c>
      <c r="EK206">
        <v>-13.23913043478261</v>
      </c>
      <c r="EL206">
        <v>-0.5565217391304348</v>
      </c>
      <c r="EM206">
        <v>35.75508695652174</v>
      </c>
      <c r="EN206">
        <v>39.15465217391304</v>
      </c>
      <c r="EO206">
        <v>38.16821739130435</v>
      </c>
      <c r="EP206">
        <v>39.61121739130435</v>
      </c>
      <c r="EQ206">
        <v>38.34756521739131</v>
      </c>
      <c r="ER206">
        <v>0</v>
      </c>
      <c r="ES206">
        <v>0</v>
      </c>
      <c r="ET206">
        <v>0</v>
      </c>
      <c r="EU206">
        <v>1761010788.7</v>
      </c>
      <c r="EV206">
        <v>0</v>
      </c>
      <c r="EW206">
        <v>127.416</v>
      </c>
      <c r="EX206">
        <v>-5.82307696342462</v>
      </c>
      <c r="EY206">
        <v>-13.4615383025927</v>
      </c>
      <c r="EZ206">
        <v>-14.132</v>
      </c>
      <c r="FA206">
        <v>15</v>
      </c>
      <c r="FB206">
        <v>1761010677.1</v>
      </c>
      <c r="FC206" t="s">
        <v>801</v>
      </c>
      <c r="FD206">
        <v>1761010676.6</v>
      </c>
      <c r="FE206">
        <v>1761010677.1</v>
      </c>
      <c r="FF206">
        <v>7</v>
      </c>
      <c r="FG206">
        <v>-0.083</v>
      </c>
      <c r="FH206">
        <v>-0.002</v>
      </c>
      <c r="FI206">
        <v>-0.616</v>
      </c>
      <c r="FJ206">
        <v>0.182</v>
      </c>
      <c r="FK206">
        <v>420</v>
      </c>
      <c r="FL206">
        <v>23</v>
      </c>
      <c r="FM206">
        <v>0.22</v>
      </c>
      <c r="FN206">
        <v>0.02</v>
      </c>
      <c r="FO206">
        <v>0.3965975853658537</v>
      </c>
      <c r="FP206">
        <v>-0.06045840418118386</v>
      </c>
      <c r="FQ206">
        <v>0.04455698756619909</v>
      </c>
      <c r="FR206">
        <v>1</v>
      </c>
      <c r="FS206">
        <v>126.5647058823529</v>
      </c>
      <c r="FT206">
        <v>5.46371271258896</v>
      </c>
      <c r="FU206">
        <v>7.564307921102863</v>
      </c>
      <c r="FV206">
        <v>0</v>
      </c>
      <c r="FW206">
        <v>0.02804719412195122</v>
      </c>
      <c r="FX206">
        <v>-0.1262996384529616</v>
      </c>
      <c r="FY206">
        <v>0.02629269156069462</v>
      </c>
      <c r="FZ206">
        <v>0</v>
      </c>
      <c r="GA206">
        <v>1</v>
      </c>
      <c r="GB206">
        <v>3</v>
      </c>
      <c r="GC206" t="s">
        <v>459</v>
      </c>
      <c r="GD206">
        <v>3.1097</v>
      </c>
      <c r="GE206">
        <v>2.72655</v>
      </c>
      <c r="GF206">
        <v>0.0884112</v>
      </c>
      <c r="GG206">
        <v>0.0882981</v>
      </c>
      <c r="GH206">
        <v>0.106623</v>
      </c>
      <c r="GI206">
        <v>0.10775</v>
      </c>
      <c r="GJ206">
        <v>23922.7</v>
      </c>
      <c r="GK206">
        <v>21711</v>
      </c>
      <c r="GL206">
        <v>26801.2</v>
      </c>
      <c r="GM206">
        <v>24021</v>
      </c>
      <c r="GN206">
        <v>38258</v>
      </c>
      <c r="GO206">
        <v>31624.6</v>
      </c>
      <c r="GP206">
        <v>46778.5</v>
      </c>
      <c r="GQ206">
        <v>37983.5</v>
      </c>
      <c r="GR206">
        <v>1.89085</v>
      </c>
      <c r="GS206">
        <v>1.8666</v>
      </c>
      <c r="GT206">
        <v>0.105515</v>
      </c>
      <c r="GU206">
        <v>0</v>
      </c>
      <c r="GV206">
        <v>28.3384</v>
      </c>
      <c r="GW206">
        <v>999.9</v>
      </c>
      <c r="GX206">
        <v>60</v>
      </c>
      <c r="GY206">
        <v>30.1</v>
      </c>
      <c r="GZ206">
        <v>28.4014</v>
      </c>
      <c r="HA206">
        <v>61.4309</v>
      </c>
      <c r="HB206">
        <v>21.3181</v>
      </c>
      <c r="HC206">
        <v>1</v>
      </c>
      <c r="HD206">
        <v>0.0423095</v>
      </c>
      <c r="HE206">
        <v>-1.48659</v>
      </c>
      <c r="HF206">
        <v>20.329</v>
      </c>
      <c r="HG206">
        <v>5.21789</v>
      </c>
      <c r="HH206">
        <v>11.9797</v>
      </c>
      <c r="HI206">
        <v>4.96405</v>
      </c>
      <c r="HJ206">
        <v>3.27533</v>
      </c>
      <c r="HK206">
        <v>9999</v>
      </c>
      <c r="HL206">
        <v>9999</v>
      </c>
      <c r="HM206">
        <v>9999</v>
      </c>
      <c r="HN206">
        <v>999.9</v>
      </c>
      <c r="HO206">
        <v>1.86369</v>
      </c>
      <c r="HP206">
        <v>1.85974</v>
      </c>
      <c r="HQ206">
        <v>1.85804</v>
      </c>
      <c r="HR206">
        <v>1.85944</v>
      </c>
      <c r="HS206">
        <v>1.85959</v>
      </c>
      <c r="HT206">
        <v>1.85806</v>
      </c>
      <c r="HU206">
        <v>1.85715</v>
      </c>
      <c r="HV206">
        <v>1.85211</v>
      </c>
      <c r="HW206">
        <v>0</v>
      </c>
      <c r="HX206">
        <v>0</v>
      </c>
      <c r="HY206">
        <v>0</v>
      </c>
      <c r="HZ206">
        <v>0</v>
      </c>
      <c r="IA206" t="s">
        <v>424</v>
      </c>
      <c r="IB206" t="s">
        <v>425</v>
      </c>
      <c r="IC206" t="s">
        <v>426</v>
      </c>
      <c r="ID206" t="s">
        <v>426</v>
      </c>
      <c r="IE206" t="s">
        <v>426</v>
      </c>
      <c r="IF206" t="s">
        <v>426</v>
      </c>
      <c r="IG206">
        <v>0</v>
      </c>
      <c r="IH206">
        <v>100</v>
      </c>
      <c r="II206">
        <v>100</v>
      </c>
      <c r="IJ206">
        <v>-0.615</v>
      </c>
      <c r="IK206">
        <v>0.1832</v>
      </c>
      <c r="IL206">
        <v>-1.403914828998917</v>
      </c>
      <c r="IM206">
        <v>0.001328113201692861</v>
      </c>
      <c r="IN206">
        <v>1.538283238170363E-06</v>
      </c>
      <c r="IO206">
        <v>-5.795655626708063E-10</v>
      </c>
      <c r="IP206">
        <v>-0.06261121278234064</v>
      </c>
      <c r="IQ206">
        <v>-0.004593102289677449</v>
      </c>
      <c r="IR206">
        <v>0.0008253994458280543</v>
      </c>
      <c r="IS206">
        <v>-7.403632370499484E-06</v>
      </c>
      <c r="IT206">
        <v>2</v>
      </c>
      <c r="IU206">
        <v>1985</v>
      </c>
      <c r="IV206">
        <v>1</v>
      </c>
      <c r="IW206">
        <v>27</v>
      </c>
      <c r="IX206">
        <v>1.9</v>
      </c>
      <c r="IY206">
        <v>1.9</v>
      </c>
      <c r="IZ206">
        <v>1.13403</v>
      </c>
      <c r="JA206">
        <v>2.60376</v>
      </c>
      <c r="JB206">
        <v>1.49658</v>
      </c>
      <c r="JC206">
        <v>2.34619</v>
      </c>
      <c r="JD206">
        <v>1.54907</v>
      </c>
      <c r="JE206">
        <v>2.36694</v>
      </c>
      <c r="JF206">
        <v>32.9315</v>
      </c>
      <c r="JG206">
        <v>15.6906</v>
      </c>
      <c r="JH206">
        <v>18</v>
      </c>
      <c r="JI206">
        <v>482.661</v>
      </c>
      <c r="JJ206">
        <v>496.281</v>
      </c>
      <c r="JK206">
        <v>30.7266</v>
      </c>
      <c r="JL206">
        <v>27.8091</v>
      </c>
      <c r="JM206">
        <v>30.0001</v>
      </c>
      <c r="JN206">
        <v>28.0342</v>
      </c>
      <c r="JO206">
        <v>28.0241</v>
      </c>
      <c r="JP206">
        <v>22.7911</v>
      </c>
      <c r="JQ206">
        <v>21.7039</v>
      </c>
      <c r="JR206">
        <v>66.048</v>
      </c>
      <c r="JS206">
        <v>30.7208</v>
      </c>
      <c r="JT206">
        <v>420</v>
      </c>
      <c r="JU206">
        <v>23.5076</v>
      </c>
      <c r="JV206">
        <v>102.295</v>
      </c>
      <c r="JW206">
        <v>91.6211</v>
      </c>
    </row>
    <row r="207" spans="1:283">
      <c r="A207">
        <v>189</v>
      </c>
      <c r="B207">
        <v>1761010791.6</v>
      </c>
      <c r="C207">
        <v>1125.599999904633</v>
      </c>
      <c r="D207" t="s">
        <v>816</v>
      </c>
      <c r="E207" t="s">
        <v>817</v>
      </c>
      <c r="F207">
        <v>5</v>
      </c>
      <c r="G207" t="s">
        <v>800</v>
      </c>
      <c r="H207">
        <v>1761010783.6</v>
      </c>
      <c r="I207">
        <f>(J207)/1000</f>
        <v>0</v>
      </c>
      <c r="J207">
        <f>1000*DJ207*AH207*(DF207-DG207)/(100*CY207*(1000-AH207*DF207))</f>
        <v>0</v>
      </c>
      <c r="K207">
        <f>DJ207*AH207*(DE207-DD207*(1000-AH207*DG207)/(1000-AH207*DF207))/(100*CY207)</f>
        <v>0</v>
      </c>
      <c r="L207">
        <f>DD207 - IF(AH207&gt;1, K207*CY207*100.0/(AJ207), 0)</f>
        <v>0</v>
      </c>
      <c r="M207">
        <f>((S207-I207/2)*L207-K207)/(S207+I207/2)</f>
        <v>0</v>
      </c>
      <c r="N207">
        <f>M207*(DK207+DL207)/1000.0</f>
        <v>0</v>
      </c>
      <c r="O207">
        <f>(DD207 - IF(AH207&gt;1, K207*CY207*100.0/(AJ207), 0))*(DK207+DL207)/1000.0</f>
        <v>0</v>
      </c>
      <c r="P207">
        <f>2.0/((1/R207-1/Q207)+SIGN(R207)*SQRT((1/R207-1/Q207)*(1/R207-1/Q207) + 4*CZ207/((CZ207+1)*(CZ207+1))*(2*1/R207*1/Q207-1/Q207*1/Q207)))</f>
        <v>0</v>
      </c>
      <c r="Q207">
        <f>IF(LEFT(DA207,1)&lt;&gt;"0",IF(LEFT(DA207,1)="1",3.0,DB207),$D$5+$E$5*(DR207*DK207/($K$5*1000))+$F$5*(DR207*DK207/($K$5*1000))*MAX(MIN(CY207,$J$5),$I$5)*MAX(MIN(CY207,$J$5),$I$5)+$G$5*MAX(MIN(CY207,$J$5),$I$5)*(DR207*DK207/($K$5*1000))+$H$5*(DR207*DK207/($K$5*1000))*(DR207*DK207/($K$5*1000)))</f>
        <v>0</v>
      </c>
      <c r="R207">
        <f>I207*(1000-(1000*0.61365*exp(17.502*V207/(240.97+V207))/(DK207+DL207)+DF207)/2)/(1000*0.61365*exp(17.502*V207/(240.97+V207))/(DK207+DL207)-DF207)</f>
        <v>0</v>
      </c>
      <c r="S207">
        <f>1/((CZ207+1)/(P207/1.6)+1/(Q207/1.37)) + CZ207/((CZ207+1)/(P207/1.6) + CZ207/(Q207/1.37))</f>
        <v>0</v>
      </c>
      <c r="T207">
        <f>(CU207*CX207)</f>
        <v>0</v>
      </c>
      <c r="U207">
        <f>(DM207+(T207+2*0.95*5.67E-8*(((DM207+$B$9)+273)^4-(DM207+273)^4)-44100*I207)/(1.84*29.3*Q207+8*0.95*5.67E-8*(DM207+273)^3))</f>
        <v>0</v>
      </c>
      <c r="V207">
        <f>($C$9*DN207+$D$9*DO207+$E$9*U207)</f>
        <v>0</v>
      </c>
      <c r="W207">
        <f>0.61365*exp(17.502*V207/(240.97+V207))</f>
        <v>0</v>
      </c>
      <c r="X207">
        <f>(Y207/Z207*100)</f>
        <v>0</v>
      </c>
      <c r="Y207">
        <f>DF207*(DK207+DL207)/1000</f>
        <v>0</v>
      </c>
      <c r="Z207">
        <f>0.61365*exp(17.502*DM207/(240.97+DM207))</f>
        <v>0</v>
      </c>
      <c r="AA207">
        <f>(W207-DF207*(DK207+DL207)/1000)</f>
        <v>0</v>
      </c>
      <c r="AB207">
        <f>(-I207*44100)</f>
        <v>0</v>
      </c>
      <c r="AC207">
        <f>2*29.3*Q207*0.92*(DM207-V207)</f>
        <v>0</v>
      </c>
      <c r="AD207">
        <f>2*0.95*5.67E-8*(((DM207+$B$9)+273)^4-(V207+273)^4)</f>
        <v>0</v>
      </c>
      <c r="AE207">
        <f>T207+AD207+AB207+AC207</f>
        <v>0</v>
      </c>
      <c r="AF207">
        <v>0</v>
      </c>
      <c r="AG207">
        <v>0</v>
      </c>
      <c r="AH207">
        <f>IF(AF207*$H$15&gt;=AJ207,1.0,(AJ207/(AJ207-AF207*$H$15)))</f>
        <v>0</v>
      </c>
      <c r="AI207">
        <f>(AH207-1)*100</f>
        <v>0</v>
      </c>
      <c r="AJ207">
        <f>MAX(0,($B$15+$C$15*DR207)/(1+$D$15*DR207)*DK207/(DM207+273)*$E$15)</f>
        <v>0</v>
      </c>
      <c r="AK207" t="s">
        <v>420</v>
      </c>
      <c r="AL207" t="s">
        <v>420</v>
      </c>
      <c r="AM207">
        <v>0</v>
      </c>
      <c r="AN207">
        <v>0</v>
      </c>
      <c r="AO207">
        <f>1-AM207/AN207</f>
        <v>0</v>
      </c>
      <c r="AP207">
        <v>0</v>
      </c>
      <c r="AQ207" t="s">
        <v>420</v>
      </c>
      <c r="AR207" t="s">
        <v>420</v>
      </c>
      <c r="AS207">
        <v>0</v>
      </c>
      <c r="AT207">
        <v>0</v>
      </c>
      <c r="AU207">
        <f>1-AS207/AT207</f>
        <v>0</v>
      </c>
      <c r="AV207">
        <v>0.5</v>
      </c>
      <c r="AW207">
        <f>CV207</f>
        <v>0</v>
      </c>
      <c r="AX207">
        <f>K207</f>
        <v>0</v>
      </c>
      <c r="AY207">
        <f>AU207*AV207*AW207</f>
        <v>0</v>
      </c>
      <c r="AZ207">
        <f>(AX207-AP207)/AW207</f>
        <v>0</v>
      </c>
      <c r="BA207">
        <f>(AN207-AT207)/AT207</f>
        <v>0</v>
      </c>
      <c r="BB207">
        <f>AM207/(AO207+AM207/AT207)</f>
        <v>0</v>
      </c>
      <c r="BC207" t="s">
        <v>420</v>
      </c>
      <c r="BD207">
        <v>0</v>
      </c>
      <c r="BE207">
        <f>IF(BD207&lt;&gt;0, BD207, BB207)</f>
        <v>0</v>
      </c>
      <c r="BF207">
        <f>1-BE207/AT207</f>
        <v>0</v>
      </c>
      <c r="BG207">
        <f>(AT207-AS207)/(AT207-BE207)</f>
        <v>0</v>
      </c>
      <c r="BH207">
        <f>(AN207-AT207)/(AN207-BE207)</f>
        <v>0</v>
      </c>
      <c r="BI207">
        <f>(AT207-AS207)/(AT207-AM207)</f>
        <v>0</v>
      </c>
      <c r="BJ207">
        <f>(AN207-AT207)/(AN207-AM207)</f>
        <v>0</v>
      </c>
      <c r="BK207">
        <f>(BG207*BE207/AS207)</f>
        <v>0</v>
      </c>
      <c r="BL207">
        <f>(1-BK207)</f>
        <v>0</v>
      </c>
      <c r="CU207">
        <f>$B$13*DS207+$C$13*DT207+$F$13*EE207*(1-EH207)</f>
        <v>0</v>
      </c>
      <c r="CV207">
        <f>CU207*CW207</f>
        <v>0</v>
      </c>
      <c r="CW207">
        <f>($B$13*$D$11+$C$13*$D$11+$F$13*((ER207+EJ207)/MAX(ER207+EJ207+ES207, 0.1)*$I$11+ES207/MAX(ER207+EJ207+ES207, 0.1)*$J$11))/($B$13+$C$13+$F$13)</f>
        <v>0</v>
      </c>
      <c r="CX207">
        <f>($B$13*$K$11+$C$13*$K$11+$F$13*((ER207+EJ207)/MAX(ER207+EJ207+ES207, 0.1)*$P$11+ES207/MAX(ER207+EJ207+ES207, 0.1)*$Q$11))/($B$13+$C$13+$F$13)</f>
        <v>0</v>
      </c>
      <c r="CY207">
        <v>1.37</v>
      </c>
      <c r="CZ207">
        <v>0.5</v>
      </c>
      <c r="DA207" t="s">
        <v>421</v>
      </c>
      <c r="DB207">
        <v>2</v>
      </c>
      <c r="DC207">
        <v>1761010783.6</v>
      </c>
      <c r="DD207">
        <v>420.390875</v>
      </c>
      <c r="DE207">
        <v>419.9885833333333</v>
      </c>
      <c r="DF207">
        <v>23.43059166666667</v>
      </c>
      <c r="DG207">
        <v>23.41840416666667</v>
      </c>
      <c r="DH207">
        <v>421.0062916666666</v>
      </c>
      <c r="DI207">
        <v>23.246925</v>
      </c>
      <c r="DJ207">
        <v>499.99725</v>
      </c>
      <c r="DK207">
        <v>90.51881250000001</v>
      </c>
      <c r="DL207">
        <v>0.03513385833333333</v>
      </c>
      <c r="DM207">
        <v>29.92555833333333</v>
      </c>
      <c r="DN207">
        <v>30.06479583333333</v>
      </c>
      <c r="DO207">
        <v>999.9</v>
      </c>
      <c r="DP207">
        <v>0</v>
      </c>
      <c r="DQ207">
        <v>0</v>
      </c>
      <c r="DR207">
        <v>9994.034583333334</v>
      </c>
      <c r="DS207">
        <v>0</v>
      </c>
      <c r="DT207">
        <v>0.242856</v>
      </c>
      <c r="DU207">
        <v>0.4022751666666666</v>
      </c>
      <c r="DV207">
        <v>430.4772083333334</v>
      </c>
      <c r="DW207">
        <v>430.059875</v>
      </c>
      <c r="DX207">
        <v>0.01218573995833333</v>
      </c>
      <c r="DY207">
        <v>419.9885833333333</v>
      </c>
      <c r="DZ207">
        <v>23.41840416666667</v>
      </c>
      <c r="EA207">
        <v>2.12090875</v>
      </c>
      <c r="EB207">
        <v>2.119805416666667</v>
      </c>
      <c r="EC207">
        <v>18.37709166666667</v>
      </c>
      <c r="ED207">
        <v>18.36880416666667</v>
      </c>
      <c r="EE207">
        <v>0.00500078</v>
      </c>
      <c r="EF207">
        <v>0</v>
      </c>
      <c r="EG207">
        <v>0</v>
      </c>
      <c r="EH207">
        <v>0</v>
      </c>
      <c r="EI207">
        <v>126.95</v>
      </c>
      <c r="EJ207">
        <v>0.00500078</v>
      </c>
      <c r="EK207">
        <v>-14.20833333333333</v>
      </c>
      <c r="EL207">
        <v>-0.5708333333333334</v>
      </c>
      <c r="EM207">
        <v>35.73658333333334</v>
      </c>
      <c r="EN207">
        <v>39.11170833333333</v>
      </c>
      <c r="EO207">
        <v>38.166375</v>
      </c>
      <c r="EP207">
        <v>39.55970833333333</v>
      </c>
      <c r="EQ207">
        <v>38.340875</v>
      </c>
      <c r="ER207">
        <v>0</v>
      </c>
      <c r="ES207">
        <v>0</v>
      </c>
      <c r="ET207">
        <v>0</v>
      </c>
      <c r="EU207">
        <v>1761010790.5</v>
      </c>
      <c r="EV207">
        <v>0</v>
      </c>
      <c r="EW207">
        <v>127.2423076923077</v>
      </c>
      <c r="EX207">
        <v>-8.413675323405343</v>
      </c>
      <c r="EY207">
        <v>-6.632478636194226</v>
      </c>
      <c r="EZ207">
        <v>-14.59230769230769</v>
      </c>
      <c r="FA207">
        <v>15</v>
      </c>
      <c r="FB207">
        <v>1761010677.1</v>
      </c>
      <c r="FC207" t="s">
        <v>801</v>
      </c>
      <c r="FD207">
        <v>1761010676.6</v>
      </c>
      <c r="FE207">
        <v>1761010677.1</v>
      </c>
      <c r="FF207">
        <v>7</v>
      </c>
      <c r="FG207">
        <v>-0.083</v>
      </c>
      <c r="FH207">
        <v>-0.002</v>
      </c>
      <c r="FI207">
        <v>-0.616</v>
      </c>
      <c r="FJ207">
        <v>0.182</v>
      </c>
      <c r="FK207">
        <v>420</v>
      </c>
      <c r="FL207">
        <v>23</v>
      </c>
      <c r="FM207">
        <v>0.22</v>
      </c>
      <c r="FN207">
        <v>0.02</v>
      </c>
      <c r="FO207">
        <v>0.392281425</v>
      </c>
      <c r="FP207">
        <v>-0.01263700187617271</v>
      </c>
      <c r="FQ207">
        <v>0.04338123306217073</v>
      </c>
      <c r="FR207">
        <v>1</v>
      </c>
      <c r="FS207">
        <v>126.4294117647059</v>
      </c>
      <c r="FT207">
        <v>2.514896796536238</v>
      </c>
      <c r="FU207">
        <v>7.518977144601389</v>
      </c>
      <c r="FV207">
        <v>0</v>
      </c>
      <c r="FW207">
        <v>0.023251826725</v>
      </c>
      <c r="FX207">
        <v>-0.3277912555834899</v>
      </c>
      <c r="FY207">
        <v>0.03274550209182792</v>
      </c>
      <c r="FZ207">
        <v>0</v>
      </c>
      <c r="GA207">
        <v>1</v>
      </c>
      <c r="GB207">
        <v>3</v>
      </c>
      <c r="GC207" t="s">
        <v>459</v>
      </c>
      <c r="GD207">
        <v>3.10948</v>
      </c>
      <c r="GE207">
        <v>2.72691</v>
      </c>
      <c r="GF207">
        <v>0.0884113</v>
      </c>
      <c r="GG207">
        <v>0.08830250000000001</v>
      </c>
      <c r="GH207">
        <v>0.106632</v>
      </c>
      <c r="GI207">
        <v>0.107789</v>
      </c>
      <c r="GJ207">
        <v>23922.6</v>
      </c>
      <c r="GK207">
        <v>21710.9</v>
      </c>
      <c r="GL207">
        <v>26801.1</v>
      </c>
      <c r="GM207">
        <v>24021</v>
      </c>
      <c r="GN207">
        <v>38257.6</v>
      </c>
      <c r="GO207">
        <v>31623.2</v>
      </c>
      <c r="GP207">
        <v>46778.4</v>
      </c>
      <c r="GQ207">
        <v>37983.6</v>
      </c>
      <c r="GR207">
        <v>1.89037</v>
      </c>
      <c r="GS207">
        <v>1.86677</v>
      </c>
      <c r="GT207">
        <v>0.105247</v>
      </c>
      <c r="GU207">
        <v>0</v>
      </c>
      <c r="GV207">
        <v>28.3408</v>
      </c>
      <c r="GW207">
        <v>999.9</v>
      </c>
      <c r="GX207">
        <v>60</v>
      </c>
      <c r="GY207">
        <v>30</v>
      </c>
      <c r="GZ207">
        <v>28.2384</v>
      </c>
      <c r="HA207">
        <v>61.5309</v>
      </c>
      <c r="HB207">
        <v>21.4463</v>
      </c>
      <c r="HC207">
        <v>1</v>
      </c>
      <c r="HD207">
        <v>0.0423095</v>
      </c>
      <c r="HE207">
        <v>-1.48178</v>
      </c>
      <c r="HF207">
        <v>20.3296</v>
      </c>
      <c r="HG207">
        <v>5.22118</v>
      </c>
      <c r="HH207">
        <v>11.9797</v>
      </c>
      <c r="HI207">
        <v>4.9648</v>
      </c>
      <c r="HJ207">
        <v>3.27598</v>
      </c>
      <c r="HK207">
        <v>9999</v>
      </c>
      <c r="HL207">
        <v>9999</v>
      </c>
      <c r="HM207">
        <v>9999</v>
      </c>
      <c r="HN207">
        <v>999.9</v>
      </c>
      <c r="HO207">
        <v>1.86369</v>
      </c>
      <c r="HP207">
        <v>1.85974</v>
      </c>
      <c r="HQ207">
        <v>1.85804</v>
      </c>
      <c r="HR207">
        <v>1.85944</v>
      </c>
      <c r="HS207">
        <v>1.85959</v>
      </c>
      <c r="HT207">
        <v>1.85806</v>
      </c>
      <c r="HU207">
        <v>1.85715</v>
      </c>
      <c r="HV207">
        <v>1.85211</v>
      </c>
      <c r="HW207">
        <v>0</v>
      </c>
      <c r="HX207">
        <v>0</v>
      </c>
      <c r="HY207">
        <v>0</v>
      </c>
      <c r="HZ207">
        <v>0</v>
      </c>
      <c r="IA207" t="s">
        <v>424</v>
      </c>
      <c r="IB207" t="s">
        <v>425</v>
      </c>
      <c r="IC207" t="s">
        <v>426</v>
      </c>
      <c r="ID207" t="s">
        <v>426</v>
      </c>
      <c r="IE207" t="s">
        <v>426</v>
      </c>
      <c r="IF207" t="s">
        <v>426</v>
      </c>
      <c r="IG207">
        <v>0</v>
      </c>
      <c r="IH207">
        <v>100</v>
      </c>
      <c r="II207">
        <v>100</v>
      </c>
      <c r="IJ207">
        <v>-0.615</v>
      </c>
      <c r="IK207">
        <v>0.1832</v>
      </c>
      <c r="IL207">
        <v>-1.403914828998917</v>
      </c>
      <c r="IM207">
        <v>0.001328113201692861</v>
      </c>
      <c r="IN207">
        <v>1.538283238170363E-06</v>
      </c>
      <c r="IO207">
        <v>-5.795655626708063E-10</v>
      </c>
      <c r="IP207">
        <v>-0.06261121278234064</v>
      </c>
      <c r="IQ207">
        <v>-0.004593102289677449</v>
      </c>
      <c r="IR207">
        <v>0.0008253994458280543</v>
      </c>
      <c r="IS207">
        <v>-7.403632370499484E-06</v>
      </c>
      <c r="IT207">
        <v>2</v>
      </c>
      <c r="IU207">
        <v>1985</v>
      </c>
      <c r="IV207">
        <v>1</v>
      </c>
      <c r="IW207">
        <v>27</v>
      </c>
      <c r="IX207">
        <v>1.9</v>
      </c>
      <c r="IY207">
        <v>1.9</v>
      </c>
      <c r="IZ207">
        <v>1.13403</v>
      </c>
      <c r="JA207">
        <v>2.59644</v>
      </c>
      <c r="JB207">
        <v>1.49658</v>
      </c>
      <c r="JC207">
        <v>2.34619</v>
      </c>
      <c r="JD207">
        <v>1.54907</v>
      </c>
      <c r="JE207">
        <v>2.46826</v>
      </c>
      <c r="JF207">
        <v>32.9315</v>
      </c>
      <c r="JG207">
        <v>15.7081</v>
      </c>
      <c r="JH207">
        <v>18</v>
      </c>
      <c r="JI207">
        <v>482.379</v>
      </c>
      <c r="JJ207">
        <v>496.396</v>
      </c>
      <c r="JK207">
        <v>30.7034</v>
      </c>
      <c r="JL207">
        <v>27.8089</v>
      </c>
      <c r="JM207">
        <v>30.0001</v>
      </c>
      <c r="JN207">
        <v>28.0334</v>
      </c>
      <c r="JO207">
        <v>28.0241</v>
      </c>
      <c r="JP207">
        <v>22.7896</v>
      </c>
      <c r="JQ207">
        <v>21.7039</v>
      </c>
      <c r="JR207">
        <v>66.048</v>
      </c>
      <c r="JS207">
        <v>30.6576</v>
      </c>
      <c r="JT207">
        <v>420</v>
      </c>
      <c r="JU207">
        <v>23.5076</v>
      </c>
      <c r="JV207">
        <v>102.295</v>
      </c>
      <c r="JW207">
        <v>91.6212</v>
      </c>
    </row>
    <row r="208" spans="1:283">
      <c r="A208">
        <v>190</v>
      </c>
      <c r="B208">
        <v>1761010793.6</v>
      </c>
      <c r="C208">
        <v>1127.599999904633</v>
      </c>
      <c r="D208" t="s">
        <v>818</v>
      </c>
      <c r="E208" t="s">
        <v>819</v>
      </c>
      <c r="F208">
        <v>5</v>
      </c>
      <c r="G208" t="s">
        <v>800</v>
      </c>
      <c r="H208">
        <v>1761010785.6</v>
      </c>
      <c r="I208">
        <f>(J208)/1000</f>
        <v>0</v>
      </c>
      <c r="J208">
        <f>1000*DJ208*AH208*(DF208-DG208)/(100*CY208*(1000-AH208*DF208))</f>
        <v>0</v>
      </c>
      <c r="K208">
        <f>DJ208*AH208*(DE208-DD208*(1000-AH208*DG208)/(1000-AH208*DF208))/(100*CY208)</f>
        <v>0</v>
      </c>
      <c r="L208">
        <f>DD208 - IF(AH208&gt;1, K208*CY208*100.0/(AJ208), 0)</f>
        <v>0</v>
      </c>
      <c r="M208">
        <f>((S208-I208/2)*L208-K208)/(S208+I208/2)</f>
        <v>0</v>
      </c>
      <c r="N208">
        <f>M208*(DK208+DL208)/1000.0</f>
        <v>0</v>
      </c>
      <c r="O208">
        <f>(DD208 - IF(AH208&gt;1, K208*CY208*100.0/(AJ208), 0))*(DK208+DL208)/1000.0</f>
        <v>0</v>
      </c>
      <c r="P208">
        <f>2.0/((1/R208-1/Q208)+SIGN(R208)*SQRT((1/R208-1/Q208)*(1/R208-1/Q208) + 4*CZ208/((CZ208+1)*(CZ208+1))*(2*1/R208*1/Q208-1/Q208*1/Q208)))</f>
        <v>0</v>
      </c>
      <c r="Q208">
        <f>IF(LEFT(DA208,1)&lt;&gt;"0",IF(LEFT(DA208,1)="1",3.0,DB208),$D$5+$E$5*(DR208*DK208/($K$5*1000))+$F$5*(DR208*DK208/($K$5*1000))*MAX(MIN(CY208,$J$5),$I$5)*MAX(MIN(CY208,$J$5),$I$5)+$G$5*MAX(MIN(CY208,$J$5),$I$5)*(DR208*DK208/($K$5*1000))+$H$5*(DR208*DK208/($K$5*1000))*(DR208*DK208/($K$5*1000)))</f>
        <v>0</v>
      </c>
      <c r="R208">
        <f>I208*(1000-(1000*0.61365*exp(17.502*V208/(240.97+V208))/(DK208+DL208)+DF208)/2)/(1000*0.61365*exp(17.502*V208/(240.97+V208))/(DK208+DL208)-DF208)</f>
        <v>0</v>
      </c>
      <c r="S208">
        <f>1/((CZ208+1)/(P208/1.6)+1/(Q208/1.37)) + CZ208/((CZ208+1)/(P208/1.6) + CZ208/(Q208/1.37))</f>
        <v>0</v>
      </c>
      <c r="T208">
        <f>(CU208*CX208)</f>
        <v>0</v>
      </c>
      <c r="U208">
        <f>(DM208+(T208+2*0.95*5.67E-8*(((DM208+$B$9)+273)^4-(DM208+273)^4)-44100*I208)/(1.84*29.3*Q208+8*0.95*5.67E-8*(DM208+273)^3))</f>
        <v>0</v>
      </c>
      <c r="V208">
        <f>($C$9*DN208+$D$9*DO208+$E$9*U208)</f>
        <v>0</v>
      </c>
      <c r="W208">
        <f>0.61365*exp(17.502*V208/(240.97+V208))</f>
        <v>0</v>
      </c>
      <c r="X208">
        <f>(Y208/Z208*100)</f>
        <v>0</v>
      </c>
      <c r="Y208">
        <f>DF208*(DK208+DL208)/1000</f>
        <v>0</v>
      </c>
      <c r="Z208">
        <f>0.61365*exp(17.502*DM208/(240.97+DM208))</f>
        <v>0</v>
      </c>
      <c r="AA208">
        <f>(W208-DF208*(DK208+DL208)/1000)</f>
        <v>0</v>
      </c>
      <c r="AB208">
        <f>(-I208*44100)</f>
        <v>0</v>
      </c>
      <c r="AC208">
        <f>2*29.3*Q208*0.92*(DM208-V208)</f>
        <v>0</v>
      </c>
      <c r="AD208">
        <f>2*0.95*5.67E-8*(((DM208+$B$9)+273)^4-(V208+273)^4)</f>
        <v>0</v>
      </c>
      <c r="AE208">
        <f>T208+AD208+AB208+AC208</f>
        <v>0</v>
      </c>
      <c r="AF208">
        <v>0</v>
      </c>
      <c r="AG208">
        <v>0</v>
      </c>
      <c r="AH208">
        <f>IF(AF208*$H$15&gt;=AJ208,1.0,(AJ208/(AJ208-AF208*$H$15)))</f>
        <v>0</v>
      </c>
      <c r="AI208">
        <f>(AH208-1)*100</f>
        <v>0</v>
      </c>
      <c r="AJ208">
        <f>MAX(0,($B$15+$C$15*DR208)/(1+$D$15*DR208)*DK208/(DM208+273)*$E$15)</f>
        <v>0</v>
      </c>
      <c r="AK208" t="s">
        <v>420</v>
      </c>
      <c r="AL208" t="s">
        <v>420</v>
      </c>
      <c r="AM208">
        <v>0</v>
      </c>
      <c r="AN208">
        <v>0</v>
      </c>
      <c r="AO208">
        <f>1-AM208/AN208</f>
        <v>0</v>
      </c>
      <c r="AP208">
        <v>0</v>
      </c>
      <c r="AQ208" t="s">
        <v>420</v>
      </c>
      <c r="AR208" t="s">
        <v>420</v>
      </c>
      <c r="AS208">
        <v>0</v>
      </c>
      <c r="AT208">
        <v>0</v>
      </c>
      <c r="AU208">
        <f>1-AS208/AT208</f>
        <v>0</v>
      </c>
      <c r="AV208">
        <v>0.5</v>
      </c>
      <c r="AW208">
        <f>CV208</f>
        <v>0</v>
      </c>
      <c r="AX208">
        <f>K208</f>
        <v>0</v>
      </c>
      <c r="AY208">
        <f>AU208*AV208*AW208</f>
        <v>0</v>
      </c>
      <c r="AZ208">
        <f>(AX208-AP208)/AW208</f>
        <v>0</v>
      </c>
      <c r="BA208">
        <f>(AN208-AT208)/AT208</f>
        <v>0</v>
      </c>
      <c r="BB208">
        <f>AM208/(AO208+AM208/AT208)</f>
        <v>0</v>
      </c>
      <c r="BC208" t="s">
        <v>420</v>
      </c>
      <c r="BD208">
        <v>0</v>
      </c>
      <c r="BE208">
        <f>IF(BD208&lt;&gt;0, BD208, BB208)</f>
        <v>0</v>
      </c>
      <c r="BF208">
        <f>1-BE208/AT208</f>
        <v>0</v>
      </c>
      <c r="BG208">
        <f>(AT208-AS208)/(AT208-BE208)</f>
        <v>0</v>
      </c>
      <c r="BH208">
        <f>(AN208-AT208)/(AN208-BE208)</f>
        <v>0</v>
      </c>
      <c r="BI208">
        <f>(AT208-AS208)/(AT208-AM208)</f>
        <v>0</v>
      </c>
      <c r="BJ208">
        <f>(AN208-AT208)/(AN208-AM208)</f>
        <v>0</v>
      </c>
      <c r="BK208">
        <f>(BG208*BE208/AS208)</f>
        <v>0</v>
      </c>
      <c r="BL208">
        <f>(1-BK208)</f>
        <v>0</v>
      </c>
      <c r="CU208">
        <f>$B$13*DS208+$C$13*DT208+$F$13*EE208*(1-EH208)</f>
        <v>0</v>
      </c>
      <c r="CV208">
        <f>CU208*CW208</f>
        <v>0</v>
      </c>
      <c r="CW208">
        <f>($B$13*$D$11+$C$13*$D$11+$F$13*((ER208+EJ208)/MAX(ER208+EJ208+ES208, 0.1)*$I$11+ES208/MAX(ER208+EJ208+ES208, 0.1)*$J$11))/($B$13+$C$13+$F$13)</f>
        <v>0</v>
      </c>
      <c r="CX208">
        <f>($B$13*$K$11+$C$13*$K$11+$F$13*((ER208+EJ208)/MAX(ER208+EJ208+ES208, 0.1)*$P$11+ES208/MAX(ER208+EJ208+ES208, 0.1)*$Q$11))/($B$13+$C$13+$F$13)</f>
        <v>0</v>
      </c>
      <c r="CY208">
        <v>1.37</v>
      </c>
      <c r="CZ208">
        <v>0.5</v>
      </c>
      <c r="DA208" t="s">
        <v>421</v>
      </c>
      <c r="DB208">
        <v>2</v>
      </c>
      <c r="DC208">
        <v>1761010785.6</v>
      </c>
      <c r="DD208">
        <v>420.385</v>
      </c>
      <c r="DE208">
        <v>419.9949583333334</v>
      </c>
      <c r="DF208">
        <v>23.42204166666667</v>
      </c>
      <c r="DG208">
        <v>23.42212083333334</v>
      </c>
      <c r="DH208">
        <v>421.0004583333333</v>
      </c>
      <c r="DI208">
        <v>23.23855833333333</v>
      </c>
      <c r="DJ208">
        <v>499.9832083333333</v>
      </c>
      <c r="DK208">
        <v>90.51887499999999</v>
      </c>
      <c r="DL208">
        <v>0.0351594625</v>
      </c>
      <c r="DM208">
        <v>29.92424166666667</v>
      </c>
      <c r="DN208">
        <v>30.06375833333333</v>
      </c>
      <c r="DO208">
        <v>999.9</v>
      </c>
      <c r="DP208">
        <v>0</v>
      </c>
      <c r="DQ208">
        <v>0</v>
      </c>
      <c r="DR208">
        <v>9991.402916666668</v>
      </c>
      <c r="DS208">
        <v>0</v>
      </c>
      <c r="DT208">
        <v>0.242856</v>
      </c>
      <c r="DU208">
        <v>0.39003</v>
      </c>
      <c r="DV208">
        <v>430.4674166666667</v>
      </c>
      <c r="DW208">
        <v>430.0680416666667</v>
      </c>
      <c r="DX208">
        <v>-7.89892083333336E-05</v>
      </c>
      <c r="DY208">
        <v>419.9949583333334</v>
      </c>
      <c r="DZ208">
        <v>23.42212083333334</v>
      </c>
      <c r="EA208">
        <v>2.12013625</v>
      </c>
      <c r="EB208">
        <v>2.120142916666667</v>
      </c>
      <c r="EC208">
        <v>18.37128333333333</v>
      </c>
      <c r="ED208">
        <v>18.37134166666667</v>
      </c>
      <c r="EE208">
        <v>0.00500078</v>
      </c>
      <c r="EF208">
        <v>0</v>
      </c>
      <c r="EG208">
        <v>0</v>
      </c>
      <c r="EH208">
        <v>0</v>
      </c>
      <c r="EI208">
        <v>126.0291666666667</v>
      </c>
      <c r="EJ208">
        <v>0.00500078</v>
      </c>
      <c r="EK208">
        <v>-14.40833333333333</v>
      </c>
      <c r="EL208">
        <v>-0.5625</v>
      </c>
      <c r="EM208">
        <v>35.72095833333334</v>
      </c>
      <c r="EN208">
        <v>39.06483333333333</v>
      </c>
      <c r="EO208">
        <v>38.12208333333333</v>
      </c>
      <c r="EP208">
        <v>39.50245833333333</v>
      </c>
      <c r="EQ208">
        <v>38.32004166666667</v>
      </c>
      <c r="ER208">
        <v>0</v>
      </c>
      <c r="ES208">
        <v>0</v>
      </c>
      <c r="ET208">
        <v>0</v>
      </c>
      <c r="EU208">
        <v>1761010792.3</v>
      </c>
      <c r="EV208">
        <v>0</v>
      </c>
      <c r="EW208">
        <v>126.94</v>
      </c>
      <c r="EX208">
        <v>-17.07692356927863</v>
      </c>
      <c r="EY208">
        <v>-23.4923076828086</v>
      </c>
      <c r="EZ208">
        <v>-14.16</v>
      </c>
      <c r="FA208">
        <v>15</v>
      </c>
      <c r="FB208">
        <v>1761010677.1</v>
      </c>
      <c r="FC208" t="s">
        <v>801</v>
      </c>
      <c r="FD208">
        <v>1761010676.6</v>
      </c>
      <c r="FE208">
        <v>1761010677.1</v>
      </c>
      <c r="FF208">
        <v>7</v>
      </c>
      <c r="FG208">
        <v>-0.083</v>
      </c>
      <c r="FH208">
        <v>-0.002</v>
      </c>
      <c r="FI208">
        <v>-0.616</v>
      </c>
      <c r="FJ208">
        <v>0.182</v>
      </c>
      <c r="FK208">
        <v>420</v>
      </c>
      <c r="FL208">
        <v>23</v>
      </c>
      <c r="FM208">
        <v>0.22</v>
      </c>
      <c r="FN208">
        <v>0.02</v>
      </c>
      <c r="FO208">
        <v>0.3917907073170732</v>
      </c>
      <c r="FP208">
        <v>-0.1021005574912887</v>
      </c>
      <c r="FQ208">
        <v>0.04283951816030404</v>
      </c>
      <c r="FR208">
        <v>1</v>
      </c>
      <c r="FS208">
        <v>126.1941176470588</v>
      </c>
      <c r="FT208">
        <v>6.37738712194681</v>
      </c>
      <c r="FU208">
        <v>7.556646516437993</v>
      </c>
      <c r="FV208">
        <v>0</v>
      </c>
      <c r="FW208">
        <v>0.01735046265853659</v>
      </c>
      <c r="FX208">
        <v>-0.3598387632334493</v>
      </c>
      <c r="FY208">
        <v>0.03588393965216434</v>
      </c>
      <c r="FZ208">
        <v>0</v>
      </c>
      <c r="GA208">
        <v>1</v>
      </c>
      <c r="GB208">
        <v>3</v>
      </c>
      <c r="GC208" t="s">
        <v>459</v>
      </c>
      <c r="GD208">
        <v>3.10962</v>
      </c>
      <c r="GE208">
        <v>2.72677</v>
      </c>
      <c r="GF208">
        <v>0.0884091</v>
      </c>
      <c r="GG208">
        <v>0.0883042</v>
      </c>
      <c r="GH208">
        <v>0.106647</v>
      </c>
      <c r="GI208">
        <v>0.107799</v>
      </c>
      <c r="GJ208">
        <v>23922.6</v>
      </c>
      <c r="GK208">
        <v>21710.9</v>
      </c>
      <c r="GL208">
        <v>26801</v>
      </c>
      <c r="GM208">
        <v>24021</v>
      </c>
      <c r="GN208">
        <v>38257</v>
      </c>
      <c r="GO208">
        <v>31622.8</v>
      </c>
      <c r="GP208">
        <v>46778.5</v>
      </c>
      <c r="GQ208">
        <v>37983.5</v>
      </c>
      <c r="GR208">
        <v>1.89018</v>
      </c>
      <c r="GS208">
        <v>1.86683</v>
      </c>
      <c r="GT208">
        <v>0.105191</v>
      </c>
      <c r="GU208">
        <v>0</v>
      </c>
      <c r="GV208">
        <v>28.3433</v>
      </c>
      <c r="GW208">
        <v>999.9</v>
      </c>
      <c r="GX208">
        <v>60</v>
      </c>
      <c r="GY208">
        <v>30.1</v>
      </c>
      <c r="GZ208">
        <v>28.4019</v>
      </c>
      <c r="HA208">
        <v>61.4809</v>
      </c>
      <c r="HB208">
        <v>21.1659</v>
      </c>
      <c r="HC208">
        <v>1</v>
      </c>
      <c r="HD208">
        <v>0.0422866</v>
      </c>
      <c r="HE208">
        <v>-1.43082</v>
      </c>
      <c r="HF208">
        <v>20.3301</v>
      </c>
      <c r="HG208">
        <v>5.22163</v>
      </c>
      <c r="HH208">
        <v>11.9791</v>
      </c>
      <c r="HI208">
        <v>4.96505</v>
      </c>
      <c r="HJ208">
        <v>3.27598</v>
      </c>
      <c r="HK208">
        <v>9999</v>
      </c>
      <c r="HL208">
        <v>9999</v>
      </c>
      <c r="HM208">
        <v>9999</v>
      </c>
      <c r="HN208">
        <v>999.9</v>
      </c>
      <c r="HO208">
        <v>1.86369</v>
      </c>
      <c r="HP208">
        <v>1.85974</v>
      </c>
      <c r="HQ208">
        <v>1.85805</v>
      </c>
      <c r="HR208">
        <v>1.85944</v>
      </c>
      <c r="HS208">
        <v>1.85959</v>
      </c>
      <c r="HT208">
        <v>1.85806</v>
      </c>
      <c r="HU208">
        <v>1.85715</v>
      </c>
      <c r="HV208">
        <v>1.85211</v>
      </c>
      <c r="HW208">
        <v>0</v>
      </c>
      <c r="HX208">
        <v>0</v>
      </c>
      <c r="HY208">
        <v>0</v>
      </c>
      <c r="HZ208">
        <v>0</v>
      </c>
      <c r="IA208" t="s">
        <v>424</v>
      </c>
      <c r="IB208" t="s">
        <v>425</v>
      </c>
      <c r="IC208" t="s">
        <v>426</v>
      </c>
      <c r="ID208" t="s">
        <v>426</v>
      </c>
      <c r="IE208" t="s">
        <v>426</v>
      </c>
      <c r="IF208" t="s">
        <v>426</v>
      </c>
      <c r="IG208">
        <v>0</v>
      </c>
      <c r="IH208">
        <v>100</v>
      </c>
      <c r="II208">
        <v>100</v>
      </c>
      <c r="IJ208">
        <v>-0.616</v>
      </c>
      <c r="IK208">
        <v>0.1833</v>
      </c>
      <c r="IL208">
        <v>-1.403914828998917</v>
      </c>
      <c r="IM208">
        <v>0.001328113201692861</v>
      </c>
      <c r="IN208">
        <v>1.538283238170363E-06</v>
      </c>
      <c r="IO208">
        <v>-5.795655626708063E-10</v>
      </c>
      <c r="IP208">
        <v>-0.06261121278234064</v>
      </c>
      <c r="IQ208">
        <v>-0.004593102289677449</v>
      </c>
      <c r="IR208">
        <v>0.0008253994458280543</v>
      </c>
      <c r="IS208">
        <v>-7.403632370499484E-06</v>
      </c>
      <c r="IT208">
        <v>2</v>
      </c>
      <c r="IU208">
        <v>1985</v>
      </c>
      <c r="IV208">
        <v>1</v>
      </c>
      <c r="IW208">
        <v>27</v>
      </c>
      <c r="IX208">
        <v>1.9</v>
      </c>
      <c r="IY208">
        <v>1.9</v>
      </c>
      <c r="IZ208">
        <v>1.13281</v>
      </c>
      <c r="JA208">
        <v>2.59644</v>
      </c>
      <c r="JB208">
        <v>1.49658</v>
      </c>
      <c r="JC208">
        <v>2.34619</v>
      </c>
      <c r="JD208">
        <v>1.54907</v>
      </c>
      <c r="JE208">
        <v>2.43164</v>
      </c>
      <c r="JF208">
        <v>32.9315</v>
      </c>
      <c r="JG208">
        <v>15.6993</v>
      </c>
      <c r="JH208">
        <v>18</v>
      </c>
      <c r="JI208">
        <v>482.264</v>
      </c>
      <c r="JJ208">
        <v>496.429</v>
      </c>
      <c r="JK208">
        <v>30.679</v>
      </c>
      <c r="JL208">
        <v>27.8089</v>
      </c>
      <c r="JM208">
        <v>30.0001</v>
      </c>
      <c r="JN208">
        <v>28.0334</v>
      </c>
      <c r="JO208">
        <v>28.0241</v>
      </c>
      <c r="JP208">
        <v>22.791</v>
      </c>
      <c r="JQ208">
        <v>21.7039</v>
      </c>
      <c r="JR208">
        <v>66.048</v>
      </c>
      <c r="JS208">
        <v>30.6576</v>
      </c>
      <c r="JT208">
        <v>420</v>
      </c>
      <c r="JU208">
        <v>23.5076</v>
      </c>
      <c r="JV208">
        <v>102.295</v>
      </c>
      <c r="JW208">
        <v>91.621</v>
      </c>
    </row>
    <row r="209" spans="1:283">
      <c r="A209">
        <v>191</v>
      </c>
      <c r="B209">
        <v>1761010795.6</v>
      </c>
      <c r="C209">
        <v>1129.599999904633</v>
      </c>
      <c r="D209" t="s">
        <v>820</v>
      </c>
      <c r="E209" t="s">
        <v>821</v>
      </c>
      <c r="F209">
        <v>5</v>
      </c>
      <c r="G209" t="s">
        <v>800</v>
      </c>
      <c r="H209">
        <v>1761010787.6</v>
      </c>
      <c r="I209">
        <f>(J209)/1000</f>
        <v>0</v>
      </c>
      <c r="J209">
        <f>1000*DJ209*AH209*(DF209-DG209)/(100*CY209*(1000-AH209*DF209))</f>
        <v>0</v>
      </c>
      <c r="K209">
        <f>DJ209*AH209*(DE209-DD209*(1000-AH209*DG209)/(1000-AH209*DF209))/(100*CY209)</f>
        <v>0</v>
      </c>
      <c r="L209">
        <f>DD209 - IF(AH209&gt;1, K209*CY209*100.0/(AJ209), 0)</f>
        <v>0</v>
      </c>
      <c r="M209">
        <f>((S209-I209/2)*L209-K209)/(S209+I209/2)</f>
        <v>0</v>
      </c>
      <c r="N209">
        <f>M209*(DK209+DL209)/1000.0</f>
        <v>0</v>
      </c>
      <c r="O209">
        <f>(DD209 - IF(AH209&gt;1, K209*CY209*100.0/(AJ209), 0))*(DK209+DL209)/1000.0</f>
        <v>0</v>
      </c>
      <c r="P209">
        <f>2.0/((1/R209-1/Q209)+SIGN(R209)*SQRT((1/R209-1/Q209)*(1/R209-1/Q209) + 4*CZ209/((CZ209+1)*(CZ209+1))*(2*1/R209*1/Q209-1/Q209*1/Q209)))</f>
        <v>0</v>
      </c>
      <c r="Q209">
        <f>IF(LEFT(DA209,1)&lt;&gt;"0",IF(LEFT(DA209,1)="1",3.0,DB209),$D$5+$E$5*(DR209*DK209/($K$5*1000))+$F$5*(DR209*DK209/($K$5*1000))*MAX(MIN(CY209,$J$5),$I$5)*MAX(MIN(CY209,$J$5),$I$5)+$G$5*MAX(MIN(CY209,$J$5),$I$5)*(DR209*DK209/($K$5*1000))+$H$5*(DR209*DK209/($K$5*1000))*(DR209*DK209/($K$5*1000)))</f>
        <v>0</v>
      </c>
      <c r="R209">
        <f>I209*(1000-(1000*0.61365*exp(17.502*V209/(240.97+V209))/(DK209+DL209)+DF209)/2)/(1000*0.61365*exp(17.502*V209/(240.97+V209))/(DK209+DL209)-DF209)</f>
        <v>0</v>
      </c>
      <c r="S209">
        <f>1/((CZ209+1)/(P209/1.6)+1/(Q209/1.37)) + CZ209/((CZ209+1)/(P209/1.6) + CZ209/(Q209/1.37))</f>
        <v>0</v>
      </c>
      <c r="T209">
        <f>(CU209*CX209)</f>
        <v>0</v>
      </c>
      <c r="U209">
        <f>(DM209+(T209+2*0.95*5.67E-8*(((DM209+$B$9)+273)^4-(DM209+273)^4)-44100*I209)/(1.84*29.3*Q209+8*0.95*5.67E-8*(DM209+273)^3))</f>
        <v>0</v>
      </c>
      <c r="V209">
        <f>($C$9*DN209+$D$9*DO209+$E$9*U209)</f>
        <v>0</v>
      </c>
      <c r="W209">
        <f>0.61365*exp(17.502*V209/(240.97+V209))</f>
        <v>0</v>
      </c>
      <c r="X209">
        <f>(Y209/Z209*100)</f>
        <v>0</v>
      </c>
      <c r="Y209">
        <f>DF209*(DK209+DL209)/1000</f>
        <v>0</v>
      </c>
      <c r="Z209">
        <f>0.61365*exp(17.502*DM209/(240.97+DM209))</f>
        <v>0</v>
      </c>
      <c r="AA209">
        <f>(W209-DF209*(DK209+DL209)/1000)</f>
        <v>0</v>
      </c>
      <c r="AB209">
        <f>(-I209*44100)</f>
        <v>0</v>
      </c>
      <c r="AC209">
        <f>2*29.3*Q209*0.92*(DM209-V209)</f>
        <v>0</v>
      </c>
      <c r="AD209">
        <f>2*0.95*5.67E-8*(((DM209+$B$9)+273)^4-(V209+273)^4)</f>
        <v>0</v>
      </c>
      <c r="AE209">
        <f>T209+AD209+AB209+AC209</f>
        <v>0</v>
      </c>
      <c r="AF209">
        <v>0</v>
      </c>
      <c r="AG209">
        <v>0</v>
      </c>
      <c r="AH209">
        <f>IF(AF209*$H$15&gt;=AJ209,1.0,(AJ209/(AJ209-AF209*$H$15)))</f>
        <v>0</v>
      </c>
      <c r="AI209">
        <f>(AH209-1)*100</f>
        <v>0</v>
      </c>
      <c r="AJ209">
        <f>MAX(0,($B$15+$C$15*DR209)/(1+$D$15*DR209)*DK209/(DM209+273)*$E$15)</f>
        <v>0</v>
      </c>
      <c r="AK209" t="s">
        <v>420</v>
      </c>
      <c r="AL209" t="s">
        <v>420</v>
      </c>
      <c r="AM209">
        <v>0</v>
      </c>
      <c r="AN209">
        <v>0</v>
      </c>
      <c r="AO209">
        <f>1-AM209/AN209</f>
        <v>0</v>
      </c>
      <c r="AP209">
        <v>0</v>
      </c>
      <c r="AQ209" t="s">
        <v>420</v>
      </c>
      <c r="AR209" t="s">
        <v>420</v>
      </c>
      <c r="AS209">
        <v>0</v>
      </c>
      <c r="AT209">
        <v>0</v>
      </c>
      <c r="AU209">
        <f>1-AS209/AT209</f>
        <v>0</v>
      </c>
      <c r="AV209">
        <v>0.5</v>
      </c>
      <c r="AW209">
        <f>CV209</f>
        <v>0</v>
      </c>
      <c r="AX209">
        <f>K209</f>
        <v>0</v>
      </c>
      <c r="AY209">
        <f>AU209*AV209*AW209</f>
        <v>0</v>
      </c>
      <c r="AZ209">
        <f>(AX209-AP209)/AW209</f>
        <v>0</v>
      </c>
      <c r="BA209">
        <f>(AN209-AT209)/AT209</f>
        <v>0</v>
      </c>
      <c r="BB209">
        <f>AM209/(AO209+AM209/AT209)</f>
        <v>0</v>
      </c>
      <c r="BC209" t="s">
        <v>420</v>
      </c>
      <c r="BD209">
        <v>0</v>
      </c>
      <c r="BE209">
        <f>IF(BD209&lt;&gt;0, BD209, BB209)</f>
        <v>0</v>
      </c>
      <c r="BF209">
        <f>1-BE209/AT209</f>
        <v>0</v>
      </c>
      <c r="BG209">
        <f>(AT209-AS209)/(AT209-BE209)</f>
        <v>0</v>
      </c>
      <c r="BH209">
        <f>(AN209-AT209)/(AN209-BE209)</f>
        <v>0</v>
      </c>
      <c r="BI209">
        <f>(AT209-AS209)/(AT209-AM209)</f>
        <v>0</v>
      </c>
      <c r="BJ209">
        <f>(AN209-AT209)/(AN209-AM209)</f>
        <v>0</v>
      </c>
      <c r="BK209">
        <f>(BG209*BE209/AS209)</f>
        <v>0</v>
      </c>
      <c r="BL209">
        <f>(1-BK209)</f>
        <v>0</v>
      </c>
      <c r="CU209">
        <f>$B$13*DS209+$C$13*DT209+$F$13*EE209*(1-EH209)</f>
        <v>0</v>
      </c>
      <c r="CV209">
        <f>CU209*CW209</f>
        <v>0</v>
      </c>
      <c r="CW209">
        <f>($B$13*$D$11+$C$13*$D$11+$F$13*((ER209+EJ209)/MAX(ER209+EJ209+ES209, 0.1)*$I$11+ES209/MAX(ER209+EJ209+ES209, 0.1)*$J$11))/($B$13+$C$13+$F$13)</f>
        <v>0</v>
      </c>
      <c r="CX209">
        <f>($B$13*$K$11+$C$13*$K$11+$F$13*((ER209+EJ209)/MAX(ER209+EJ209+ES209, 0.1)*$P$11+ES209/MAX(ER209+EJ209+ES209, 0.1)*$Q$11))/($B$13+$C$13+$F$13)</f>
        <v>0</v>
      </c>
      <c r="CY209">
        <v>1.37</v>
      </c>
      <c r="CZ209">
        <v>0.5</v>
      </c>
      <c r="DA209" t="s">
        <v>421</v>
      </c>
      <c r="DB209">
        <v>2</v>
      </c>
      <c r="DC209">
        <v>1761010787.6</v>
      </c>
      <c r="DD209">
        <v>420.3821249999999</v>
      </c>
      <c r="DE209">
        <v>420.0020833333333</v>
      </c>
      <c r="DF209">
        <v>23.41685416666667</v>
      </c>
      <c r="DG209">
        <v>23.426925</v>
      </c>
      <c r="DH209">
        <v>420.9975833333333</v>
      </c>
      <c r="DI209">
        <v>23.23347916666667</v>
      </c>
      <c r="DJ209">
        <v>499.9835</v>
      </c>
      <c r="DK209">
        <v>90.51879166666667</v>
      </c>
      <c r="DL209">
        <v>0.0351216125</v>
      </c>
      <c r="DM209">
        <v>29.92242083333333</v>
      </c>
      <c r="DN209">
        <v>30.0630375</v>
      </c>
      <c r="DO209">
        <v>999.9</v>
      </c>
      <c r="DP209">
        <v>0</v>
      </c>
      <c r="DQ209">
        <v>0</v>
      </c>
      <c r="DR209">
        <v>9992.653749999999</v>
      </c>
      <c r="DS209">
        <v>0</v>
      </c>
      <c r="DT209">
        <v>0.242856</v>
      </c>
      <c r="DU209">
        <v>0.3800341666666667</v>
      </c>
      <c r="DV209">
        <v>430.4622083333334</v>
      </c>
      <c r="DW209">
        <v>430.0774583333334</v>
      </c>
      <c r="DX209">
        <v>-0.01006983920833333</v>
      </c>
      <c r="DY209">
        <v>420.0020833333333</v>
      </c>
      <c r="DZ209">
        <v>23.426925</v>
      </c>
      <c r="EA209">
        <v>2.119665</v>
      </c>
      <c r="EB209">
        <v>2.12057625</v>
      </c>
      <c r="EC209">
        <v>18.3677375</v>
      </c>
      <c r="ED209">
        <v>18.37459583333333</v>
      </c>
      <c r="EE209">
        <v>0.00500078</v>
      </c>
      <c r="EF209">
        <v>0</v>
      </c>
      <c r="EG209">
        <v>0</v>
      </c>
      <c r="EH209">
        <v>0</v>
      </c>
      <c r="EI209">
        <v>126.325</v>
      </c>
      <c r="EJ209">
        <v>0.00500078</v>
      </c>
      <c r="EK209">
        <v>-14.59583333333333</v>
      </c>
      <c r="EL209">
        <v>-0.65</v>
      </c>
      <c r="EM209">
        <v>35.69758333333333</v>
      </c>
      <c r="EN209">
        <v>39.023125</v>
      </c>
      <c r="EO209">
        <v>38.20025</v>
      </c>
      <c r="EP209">
        <v>39.44775</v>
      </c>
      <c r="EQ209">
        <v>38.30445833333334</v>
      </c>
      <c r="ER209">
        <v>0</v>
      </c>
      <c r="ES209">
        <v>0</v>
      </c>
      <c r="ET209">
        <v>0</v>
      </c>
      <c r="EU209">
        <v>1761010794.7</v>
      </c>
      <c r="EV209">
        <v>0</v>
      </c>
      <c r="EW209">
        <v>127.328</v>
      </c>
      <c r="EX209">
        <v>7.269230527755625</v>
      </c>
      <c r="EY209">
        <v>-49.26153823045586</v>
      </c>
      <c r="EZ209">
        <v>-15.512</v>
      </c>
      <c r="FA209">
        <v>15</v>
      </c>
      <c r="FB209">
        <v>1761010677.1</v>
      </c>
      <c r="FC209" t="s">
        <v>801</v>
      </c>
      <c r="FD209">
        <v>1761010676.6</v>
      </c>
      <c r="FE209">
        <v>1761010677.1</v>
      </c>
      <c r="FF209">
        <v>7</v>
      </c>
      <c r="FG209">
        <v>-0.083</v>
      </c>
      <c r="FH209">
        <v>-0.002</v>
      </c>
      <c r="FI209">
        <v>-0.616</v>
      </c>
      <c r="FJ209">
        <v>0.182</v>
      </c>
      <c r="FK209">
        <v>420</v>
      </c>
      <c r="FL209">
        <v>23</v>
      </c>
      <c r="FM209">
        <v>0.22</v>
      </c>
      <c r="FN209">
        <v>0.02</v>
      </c>
      <c r="FO209">
        <v>0.39331365</v>
      </c>
      <c r="FP209">
        <v>-0.3006250356472797</v>
      </c>
      <c r="FQ209">
        <v>0.04107862465598745</v>
      </c>
      <c r="FR209">
        <v>1</v>
      </c>
      <c r="FS209">
        <v>127.2735294117647</v>
      </c>
      <c r="FT209">
        <v>-3.439266655881103</v>
      </c>
      <c r="FU209">
        <v>6.42853513748201</v>
      </c>
      <c r="FV209">
        <v>0</v>
      </c>
      <c r="FW209">
        <v>0.003101071725000001</v>
      </c>
      <c r="FX209">
        <v>-0.3495764012195122</v>
      </c>
      <c r="FY209">
        <v>0.03414277809033318</v>
      </c>
      <c r="FZ209">
        <v>0</v>
      </c>
      <c r="GA209">
        <v>1</v>
      </c>
      <c r="GB209">
        <v>3</v>
      </c>
      <c r="GC209" t="s">
        <v>459</v>
      </c>
      <c r="GD209">
        <v>3.10973</v>
      </c>
      <c r="GE209">
        <v>2.72643</v>
      </c>
      <c r="GF209">
        <v>0.0884127</v>
      </c>
      <c r="GG209">
        <v>0.08830250000000001</v>
      </c>
      <c r="GH209">
        <v>0.106659</v>
      </c>
      <c r="GI209">
        <v>0.107799</v>
      </c>
      <c r="GJ209">
        <v>23922.4</v>
      </c>
      <c r="GK209">
        <v>21710.9</v>
      </c>
      <c r="GL209">
        <v>26800.9</v>
      </c>
      <c r="GM209">
        <v>24020.9</v>
      </c>
      <c r="GN209">
        <v>38256.3</v>
      </c>
      <c r="GO209">
        <v>31622.6</v>
      </c>
      <c r="GP209">
        <v>46778.3</v>
      </c>
      <c r="GQ209">
        <v>37983.3</v>
      </c>
      <c r="GR209">
        <v>1.89045</v>
      </c>
      <c r="GS209">
        <v>1.86665</v>
      </c>
      <c r="GT209">
        <v>0.105537</v>
      </c>
      <c r="GU209">
        <v>0</v>
      </c>
      <c r="GV209">
        <v>28.3457</v>
      </c>
      <c r="GW209">
        <v>999.9</v>
      </c>
      <c r="GX209">
        <v>60</v>
      </c>
      <c r="GY209">
        <v>30.1</v>
      </c>
      <c r="GZ209">
        <v>28.4036</v>
      </c>
      <c r="HA209">
        <v>61.4909</v>
      </c>
      <c r="HB209">
        <v>21.3101</v>
      </c>
      <c r="HC209">
        <v>1</v>
      </c>
      <c r="HD209">
        <v>0.0422713</v>
      </c>
      <c r="HE209">
        <v>-1.47387</v>
      </c>
      <c r="HF209">
        <v>20.3298</v>
      </c>
      <c r="HG209">
        <v>5.22163</v>
      </c>
      <c r="HH209">
        <v>11.9788</v>
      </c>
      <c r="HI209">
        <v>4.965</v>
      </c>
      <c r="HJ209">
        <v>3.276</v>
      </c>
      <c r="HK209">
        <v>9999</v>
      </c>
      <c r="HL209">
        <v>9999</v>
      </c>
      <c r="HM209">
        <v>9999</v>
      </c>
      <c r="HN209">
        <v>999.9</v>
      </c>
      <c r="HO209">
        <v>1.8637</v>
      </c>
      <c r="HP209">
        <v>1.85974</v>
      </c>
      <c r="HQ209">
        <v>1.85806</v>
      </c>
      <c r="HR209">
        <v>1.85944</v>
      </c>
      <c r="HS209">
        <v>1.85959</v>
      </c>
      <c r="HT209">
        <v>1.85806</v>
      </c>
      <c r="HU209">
        <v>1.85715</v>
      </c>
      <c r="HV209">
        <v>1.85211</v>
      </c>
      <c r="HW209">
        <v>0</v>
      </c>
      <c r="HX209">
        <v>0</v>
      </c>
      <c r="HY209">
        <v>0</v>
      </c>
      <c r="HZ209">
        <v>0</v>
      </c>
      <c r="IA209" t="s">
        <v>424</v>
      </c>
      <c r="IB209" t="s">
        <v>425</v>
      </c>
      <c r="IC209" t="s">
        <v>426</v>
      </c>
      <c r="ID209" t="s">
        <v>426</v>
      </c>
      <c r="IE209" t="s">
        <v>426</v>
      </c>
      <c r="IF209" t="s">
        <v>426</v>
      </c>
      <c r="IG209">
        <v>0</v>
      </c>
      <c r="IH209">
        <v>100</v>
      </c>
      <c r="II209">
        <v>100</v>
      </c>
      <c r="IJ209">
        <v>-0.615</v>
      </c>
      <c r="IK209">
        <v>0.1834</v>
      </c>
      <c r="IL209">
        <v>-1.403914828998917</v>
      </c>
      <c r="IM209">
        <v>0.001328113201692861</v>
      </c>
      <c r="IN209">
        <v>1.538283238170363E-06</v>
      </c>
      <c r="IO209">
        <v>-5.795655626708063E-10</v>
      </c>
      <c r="IP209">
        <v>-0.06261121278234064</v>
      </c>
      <c r="IQ209">
        <v>-0.004593102289677449</v>
      </c>
      <c r="IR209">
        <v>0.0008253994458280543</v>
      </c>
      <c r="IS209">
        <v>-7.403632370499484E-06</v>
      </c>
      <c r="IT209">
        <v>2</v>
      </c>
      <c r="IU209">
        <v>1985</v>
      </c>
      <c r="IV209">
        <v>1</v>
      </c>
      <c r="IW209">
        <v>27</v>
      </c>
      <c r="IX209">
        <v>2</v>
      </c>
      <c r="IY209">
        <v>2</v>
      </c>
      <c r="IZ209">
        <v>1.13403</v>
      </c>
      <c r="JA209">
        <v>2.60742</v>
      </c>
      <c r="JB209">
        <v>1.49658</v>
      </c>
      <c r="JC209">
        <v>2.34619</v>
      </c>
      <c r="JD209">
        <v>1.54907</v>
      </c>
      <c r="JE209">
        <v>2.37427</v>
      </c>
      <c r="JF209">
        <v>32.9315</v>
      </c>
      <c r="JG209">
        <v>15.6906</v>
      </c>
      <c r="JH209">
        <v>18</v>
      </c>
      <c r="JI209">
        <v>482.423</v>
      </c>
      <c r="JJ209">
        <v>496.314</v>
      </c>
      <c r="JK209">
        <v>30.6514</v>
      </c>
      <c r="JL209">
        <v>27.8089</v>
      </c>
      <c r="JM209">
        <v>30.0001</v>
      </c>
      <c r="JN209">
        <v>28.0334</v>
      </c>
      <c r="JO209">
        <v>28.0241</v>
      </c>
      <c r="JP209">
        <v>22.7906</v>
      </c>
      <c r="JQ209">
        <v>21.7039</v>
      </c>
      <c r="JR209">
        <v>66.048</v>
      </c>
      <c r="JS209">
        <v>30.5999</v>
      </c>
      <c r="JT209">
        <v>420</v>
      </c>
      <c r="JU209">
        <v>23.5076</v>
      </c>
      <c r="JV209">
        <v>102.295</v>
      </c>
      <c r="JW209">
        <v>91.6206</v>
      </c>
    </row>
    <row r="210" spans="1:283">
      <c r="A210">
        <v>192</v>
      </c>
      <c r="B210">
        <v>1761010797.6</v>
      </c>
      <c r="C210">
        <v>1131.599999904633</v>
      </c>
      <c r="D210" t="s">
        <v>822</v>
      </c>
      <c r="E210" t="s">
        <v>823</v>
      </c>
      <c r="F210">
        <v>5</v>
      </c>
      <c r="G210" t="s">
        <v>800</v>
      </c>
      <c r="H210">
        <v>1761010789.6</v>
      </c>
      <c r="I210">
        <f>(J210)/1000</f>
        <v>0</v>
      </c>
      <c r="J210">
        <f>1000*DJ210*AH210*(DF210-DG210)/(100*CY210*(1000-AH210*DF210))</f>
        <v>0</v>
      </c>
      <c r="K210">
        <f>DJ210*AH210*(DE210-DD210*(1000-AH210*DG210)/(1000-AH210*DF210))/(100*CY210)</f>
        <v>0</v>
      </c>
      <c r="L210">
        <f>DD210 - IF(AH210&gt;1, K210*CY210*100.0/(AJ210), 0)</f>
        <v>0</v>
      </c>
      <c r="M210">
        <f>((S210-I210/2)*L210-K210)/(S210+I210/2)</f>
        <v>0</v>
      </c>
      <c r="N210">
        <f>M210*(DK210+DL210)/1000.0</f>
        <v>0</v>
      </c>
      <c r="O210">
        <f>(DD210 - IF(AH210&gt;1, K210*CY210*100.0/(AJ210), 0))*(DK210+DL210)/1000.0</f>
        <v>0</v>
      </c>
      <c r="P210">
        <f>2.0/((1/R210-1/Q210)+SIGN(R210)*SQRT((1/R210-1/Q210)*(1/R210-1/Q210) + 4*CZ210/((CZ210+1)*(CZ210+1))*(2*1/R210*1/Q210-1/Q210*1/Q210)))</f>
        <v>0</v>
      </c>
      <c r="Q210">
        <f>IF(LEFT(DA210,1)&lt;&gt;"0",IF(LEFT(DA210,1)="1",3.0,DB210),$D$5+$E$5*(DR210*DK210/($K$5*1000))+$F$5*(DR210*DK210/($K$5*1000))*MAX(MIN(CY210,$J$5),$I$5)*MAX(MIN(CY210,$J$5),$I$5)+$G$5*MAX(MIN(CY210,$J$5),$I$5)*(DR210*DK210/($K$5*1000))+$H$5*(DR210*DK210/($K$5*1000))*(DR210*DK210/($K$5*1000)))</f>
        <v>0</v>
      </c>
      <c r="R210">
        <f>I210*(1000-(1000*0.61365*exp(17.502*V210/(240.97+V210))/(DK210+DL210)+DF210)/2)/(1000*0.61365*exp(17.502*V210/(240.97+V210))/(DK210+DL210)-DF210)</f>
        <v>0</v>
      </c>
      <c r="S210">
        <f>1/((CZ210+1)/(P210/1.6)+1/(Q210/1.37)) + CZ210/((CZ210+1)/(P210/1.6) + CZ210/(Q210/1.37))</f>
        <v>0</v>
      </c>
      <c r="T210">
        <f>(CU210*CX210)</f>
        <v>0</v>
      </c>
      <c r="U210">
        <f>(DM210+(T210+2*0.95*5.67E-8*(((DM210+$B$9)+273)^4-(DM210+273)^4)-44100*I210)/(1.84*29.3*Q210+8*0.95*5.67E-8*(DM210+273)^3))</f>
        <v>0</v>
      </c>
      <c r="V210">
        <f>($C$9*DN210+$D$9*DO210+$E$9*U210)</f>
        <v>0</v>
      </c>
      <c r="W210">
        <f>0.61365*exp(17.502*V210/(240.97+V210))</f>
        <v>0</v>
      </c>
      <c r="X210">
        <f>(Y210/Z210*100)</f>
        <v>0</v>
      </c>
      <c r="Y210">
        <f>DF210*(DK210+DL210)/1000</f>
        <v>0</v>
      </c>
      <c r="Z210">
        <f>0.61365*exp(17.502*DM210/(240.97+DM210))</f>
        <v>0</v>
      </c>
      <c r="AA210">
        <f>(W210-DF210*(DK210+DL210)/1000)</f>
        <v>0</v>
      </c>
      <c r="AB210">
        <f>(-I210*44100)</f>
        <v>0</v>
      </c>
      <c r="AC210">
        <f>2*29.3*Q210*0.92*(DM210-V210)</f>
        <v>0</v>
      </c>
      <c r="AD210">
        <f>2*0.95*5.67E-8*(((DM210+$B$9)+273)^4-(V210+273)^4)</f>
        <v>0</v>
      </c>
      <c r="AE210">
        <f>T210+AD210+AB210+AC210</f>
        <v>0</v>
      </c>
      <c r="AF210">
        <v>0</v>
      </c>
      <c r="AG210">
        <v>0</v>
      </c>
      <c r="AH210">
        <f>IF(AF210*$H$15&gt;=AJ210,1.0,(AJ210/(AJ210-AF210*$H$15)))</f>
        <v>0</v>
      </c>
      <c r="AI210">
        <f>(AH210-1)*100</f>
        <v>0</v>
      </c>
      <c r="AJ210">
        <f>MAX(0,($B$15+$C$15*DR210)/(1+$D$15*DR210)*DK210/(DM210+273)*$E$15)</f>
        <v>0</v>
      </c>
      <c r="AK210" t="s">
        <v>420</v>
      </c>
      <c r="AL210" t="s">
        <v>420</v>
      </c>
      <c r="AM210">
        <v>0</v>
      </c>
      <c r="AN210">
        <v>0</v>
      </c>
      <c r="AO210">
        <f>1-AM210/AN210</f>
        <v>0</v>
      </c>
      <c r="AP210">
        <v>0</v>
      </c>
      <c r="AQ210" t="s">
        <v>420</v>
      </c>
      <c r="AR210" t="s">
        <v>420</v>
      </c>
      <c r="AS210">
        <v>0</v>
      </c>
      <c r="AT210">
        <v>0</v>
      </c>
      <c r="AU210">
        <f>1-AS210/AT210</f>
        <v>0</v>
      </c>
      <c r="AV210">
        <v>0.5</v>
      </c>
      <c r="AW210">
        <f>CV210</f>
        <v>0</v>
      </c>
      <c r="AX210">
        <f>K210</f>
        <v>0</v>
      </c>
      <c r="AY210">
        <f>AU210*AV210*AW210</f>
        <v>0</v>
      </c>
      <c r="AZ210">
        <f>(AX210-AP210)/AW210</f>
        <v>0</v>
      </c>
      <c r="BA210">
        <f>(AN210-AT210)/AT210</f>
        <v>0</v>
      </c>
      <c r="BB210">
        <f>AM210/(AO210+AM210/AT210)</f>
        <v>0</v>
      </c>
      <c r="BC210" t="s">
        <v>420</v>
      </c>
      <c r="BD210">
        <v>0</v>
      </c>
      <c r="BE210">
        <f>IF(BD210&lt;&gt;0, BD210, BB210)</f>
        <v>0</v>
      </c>
      <c r="BF210">
        <f>1-BE210/AT210</f>
        <v>0</v>
      </c>
      <c r="BG210">
        <f>(AT210-AS210)/(AT210-BE210)</f>
        <v>0</v>
      </c>
      <c r="BH210">
        <f>(AN210-AT210)/(AN210-BE210)</f>
        <v>0</v>
      </c>
      <c r="BI210">
        <f>(AT210-AS210)/(AT210-AM210)</f>
        <v>0</v>
      </c>
      <c r="BJ210">
        <f>(AN210-AT210)/(AN210-AM210)</f>
        <v>0</v>
      </c>
      <c r="BK210">
        <f>(BG210*BE210/AS210)</f>
        <v>0</v>
      </c>
      <c r="BL210">
        <f>(1-BK210)</f>
        <v>0</v>
      </c>
      <c r="CU210">
        <f>$B$13*DS210+$C$13*DT210+$F$13*EE210*(1-EH210)</f>
        <v>0</v>
      </c>
      <c r="CV210">
        <f>CU210*CW210</f>
        <v>0</v>
      </c>
      <c r="CW210">
        <f>($B$13*$D$11+$C$13*$D$11+$F$13*((ER210+EJ210)/MAX(ER210+EJ210+ES210, 0.1)*$I$11+ES210/MAX(ER210+EJ210+ES210, 0.1)*$J$11))/($B$13+$C$13+$F$13)</f>
        <v>0</v>
      </c>
      <c r="CX210">
        <f>($B$13*$K$11+$C$13*$K$11+$F$13*((ER210+EJ210)/MAX(ER210+EJ210+ES210, 0.1)*$P$11+ES210/MAX(ER210+EJ210+ES210, 0.1)*$Q$11))/($B$13+$C$13+$F$13)</f>
        <v>0</v>
      </c>
      <c r="CY210">
        <v>1.37</v>
      </c>
      <c r="CZ210">
        <v>0.5</v>
      </c>
      <c r="DA210" t="s">
        <v>421</v>
      </c>
      <c r="DB210">
        <v>2</v>
      </c>
      <c r="DC210">
        <v>1761010789.6</v>
      </c>
      <c r="DD210">
        <v>420.3747916666667</v>
      </c>
      <c r="DE210">
        <v>420.003125</v>
      </c>
      <c r="DF210">
        <v>23.41413333333334</v>
      </c>
      <c r="DG210">
        <v>23.43212916666667</v>
      </c>
      <c r="DH210">
        <v>420.9902916666667</v>
      </c>
      <c r="DI210">
        <v>23.23081666666667</v>
      </c>
      <c r="DJ210">
        <v>499.9839166666666</v>
      </c>
      <c r="DK210">
        <v>90.5186875</v>
      </c>
      <c r="DL210">
        <v>0.03506627916666667</v>
      </c>
      <c r="DM210">
        <v>29.92030833333333</v>
      </c>
      <c r="DN210">
        <v>30.0628625</v>
      </c>
      <c r="DO210">
        <v>999.9</v>
      </c>
      <c r="DP210">
        <v>0</v>
      </c>
      <c r="DQ210">
        <v>0</v>
      </c>
      <c r="DR210">
        <v>9993.330416666666</v>
      </c>
      <c r="DS210">
        <v>0</v>
      </c>
      <c r="DT210">
        <v>0.242856</v>
      </c>
      <c r="DU210">
        <v>0.3716672083333334</v>
      </c>
      <c r="DV210">
        <v>430.4535416666667</v>
      </c>
      <c r="DW210">
        <v>430.0808749999999</v>
      </c>
      <c r="DX210">
        <v>-0.01799312670833333</v>
      </c>
      <c r="DY210">
        <v>420.003125</v>
      </c>
      <c r="DZ210">
        <v>23.43212916666667</v>
      </c>
      <c r="EA210">
        <v>2.119416666666667</v>
      </c>
      <c r="EB210">
        <v>2.121045</v>
      </c>
      <c r="EC210">
        <v>18.36587083333333</v>
      </c>
      <c r="ED210">
        <v>18.378125</v>
      </c>
      <c r="EE210">
        <v>0.00500078</v>
      </c>
      <c r="EF210">
        <v>0</v>
      </c>
      <c r="EG210">
        <v>0</v>
      </c>
      <c r="EH210">
        <v>0</v>
      </c>
      <c r="EI210">
        <v>127.3208333333333</v>
      </c>
      <c r="EJ210">
        <v>0.00500078</v>
      </c>
      <c r="EK210">
        <v>-16.25833333333333</v>
      </c>
      <c r="EL210">
        <v>-0.7291666666666666</v>
      </c>
      <c r="EM210">
        <v>35.67679166666667</v>
      </c>
      <c r="EN210">
        <v>38.9815</v>
      </c>
      <c r="EO210">
        <v>38.153375</v>
      </c>
      <c r="EP210">
        <v>39.38520833333333</v>
      </c>
      <c r="EQ210">
        <v>38.281</v>
      </c>
      <c r="ER210">
        <v>0</v>
      </c>
      <c r="ES210">
        <v>0</v>
      </c>
      <c r="ET210">
        <v>0</v>
      </c>
      <c r="EU210">
        <v>1761010796.5</v>
      </c>
      <c r="EV210">
        <v>0</v>
      </c>
      <c r="EW210">
        <v>127.6615384615385</v>
      </c>
      <c r="EX210">
        <v>1.080341702973953</v>
      </c>
      <c r="EY210">
        <v>-24.85128179682958</v>
      </c>
      <c r="EZ210">
        <v>-16.40384615384615</v>
      </c>
      <c r="FA210">
        <v>15</v>
      </c>
      <c r="FB210">
        <v>1761010677.1</v>
      </c>
      <c r="FC210" t="s">
        <v>801</v>
      </c>
      <c r="FD210">
        <v>1761010676.6</v>
      </c>
      <c r="FE210">
        <v>1761010677.1</v>
      </c>
      <c r="FF210">
        <v>7</v>
      </c>
      <c r="FG210">
        <v>-0.083</v>
      </c>
      <c r="FH210">
        <v>-0.002</v>
      </c>
      <c r="FI210">
        <v>-0.616</v>
      </c>
      <c r="FJ210">
        <v>0.182</v>
      </c>
      <c r="FK210">
        <v>420</v>
      </c>
      <c r="FL210">
        <v>23</v>
      </c>
      <c r="FM210">
        <v>0.22</v>
      </c>
      <c r="FN210">
        <v>0.02</v>
      </c>
      <c r="FO210">
        <v>0.3907195609756098</v>
      </c>
      <c r="FP210">
        <v>-0.269316836236933</v>
      </c>
      <c r="FQ210">
        <v>0.04003340549788985</v>
      </c>
      <c r="FR210">
        <v>1</v>
      </c>
      <c r="FS210">
        <v>127.5676470588235</v>
      </c>
      <c r="FT210">
        <v>1.593582835330382</v>
      </c>
      <c r="FU210">
        <v>6.503741935958883</v>
      </c>
      <c r="FV210">
        <v>0</v>
      </c>
      <c r="FW210">
        <v>-0.002596498317073171</v>
      </c>
      <c r="FX210">
        <v>-0.3178593796515679</v>
      </c>
      <c r="FY210">
        <v>0.03234072419395575</v>
      </c>
      <c r="FZ210">
        <v>0</v>
      </c>
      <c r="GA210">
        <v>1</v>
      </c>
      <c r="GB210">
        <v>3</v>
      </c>
      <c r="GC210" t="s">
        <v>459</v>
      </c>
      <c r="GD210">
        <v>3.10951</v>
      </c>
      <c r="GE210">
        <v>2.72646</v>
      </c>
      <c r="GF210">
        <v>0.0884071</v>
      </c>
      <c r="GG210">
        <v>0.0882957</v>
      </c>
      <c r="GH210">
        <v>0.106665</v>
      </c>
      <c r="GI210">
        <v>0.1078</v>
      </c>
      <c r="GJ210">
        <v>23922.6</v>
      </c>
      <c r="GK210">
        <v>21710.9</v>
      </c>
      <c r="GL210">
        <v>26800.9</v>
      </c>
      <c r="GM210">
        <v>24020.8</v>
      </c>
      <c r="GN210">
        <v>38255.9</v>
      </c>
      <c r="GO210">
        <v>31622.4</v>
      </c>
      <c r="GP210">
        <v>46778.1</v>
      </c>
      <c r="GQ210">
        <v>37983.1</v>
      </c>
      <c r="GR210">
        <v>1.89018</v>
      </c>
      <c r="GS210">
        <v>1.8669</v>
      </c>
      <c r="GT210">
        <v>0.105679</v>
      </c>
      <c r="GU210">
        <v>0</v>
      </c>
      <c r="GV210">
        <v>28.3481</v>
      </c>
      <c r="GW210">
        <v>999.9</v>
      </c>
      <c r="GX210">
        <v>60</v>
      </c>
      <c r="GY210">
        <v>30.1</v>
      </c>
      <c r="GZ210">
        <v>28.4032</v>
      </c>
      <c r="HA210">
        <v>61.2909</v>
      </c>
      <c r="HB210">
        <v>21.3942</v>
      </c>
      <c r="HC210">
        <v>1</v>
      </c>
      <c r="HD210">
        <v>0.0422942</v>
      </c>
      <c r="HE210">
        <v>-1.42765</v>
      </c>
      <c r="HF210">
        <v>20.3302</v>
      </c>
      <c r="HG210">
        <v>5.22118</v>
      </c>
      <c r="HH210">
        <v>11.9791</v>
      </c>
      <c r="HI210">
        <v>4.9649</v>
      </c>
      <c r="HJ210">
        <v>3.276</v>
      </c>
      <c r="HK210">
        <v>9999</v>
      </c>
      <c r="HL210">
        <v>9999</v>
      </c>
      <c r="HM210">
        <v>9999</v>
      </c>
      <c r="HN210">
        <v>999.9</v>
      </c>
      <c r="HO210">
        <v>1.8637</v>
      </c>
      <c r="HP210">
        <v>1.85974</v>
      </c>
      <c r="HQ210">
        <v>1.85806</v>
      </c>
      <c r="HR210">
        <v>1.85944</v>
      </c>
      <c r="HS210">
        <v>1.85959</v>
      </c>
      <c r="HT210">
        <v>1.85806</v>
      </c>
      <c r="HU210">
        <v>1.85715</v>
      </c>
      <c r="HV210">
        <v>1.85211</v>
      </c>
      <c r="HW210">
        <v>0</v>
      </c>
      <c r="HX210">
        <v>0</v>
      </c>
      <c r="HY210">
        <v>0</v>
      </c>
      <c r="HZ210">
        <v>0</v>
      </c>
      <c r="IA210" t="s">
        <v>424</v>
      </c>
      <c r="IB210" t="s">
        <v>425</v>
      </c>
      <c r="IC210" t="s">
        <v>426</v>
      </c>
      <c r="ID210" t="s">
        <v>426</v>
      </c>
      <c r="IE210" t="s">
        <v>426</v>
      </c>
      <c r="IF210" t="s">
        <v>426</v>
      </c>
      <c r="IG210">
        <v>0</v>
      </c>
      <c r="IH210">
        <v>100</v>
      </c>
      <c r="II210">
        <v>100</v>
      </c>
      <c r="IJ210">
        <v>-0.616</v>
      </c>
      <c r="IK210">
        <v>0.1834</v>
      </c>
      <c r="IL210">
        <v>-1.403914828998917</v>
      </c>
      <c r="IM210">
        <v>0.001328113201692861</v>
      </c>
      <c r="IN210">
        <v>1.538283238170363E-06</v>
      </c>
      <c r="IO210">
        <v>-5.795655626708063E-10</v>
      </c>
      <c r="IP210">
        <v>-0.06261121278234064</v>
      </c>
      <c r="IQ210">
        <v>-0.004593102289677449</v>
      </c>
      <c r="IR210">
        <v>0.0008253994458280543</v>
      </c>
      <c r="IS210">
        <v>-7.403632370499484E-06</v>
      </c>
      <c r="IT210">
        <v>2</v>
      </c>
      <c r="IU210">
        <v>1985</v>
      </c>
      <c r="IV210">
        <v>1</v>
      </c>
      <c r="IW210">
        <v>27</v>
      </c>
      <c r="IX210">
        <v>2</v>
      </c>
      <c r="IY210">
        <v>2</v>
      </c>
      <c r="IZ210">
        <v>1.13403</v>
      </c>
      <c r="JA210">
        <v>2.59766</v>
      </c>
      <c r="JB210">
        <v>1.49658</v>
      </c>
      <c r="JC210">
        <v>2.34619</v>
      </c>
      <c r="JD210">
        <v>1.54907</v>
      </c>
      <c r="JE210">
        <v>2.4646</v>
      </c>
      <c r="JF210">
        <v>32.9315</v>
      </c>
      <c r="JG210">
        <v>15.7081</v>
      </c>
      <c r="JH210">
        <v>18</v>
      </c>
      <c r="JI210">
        <v>482.264</v>
      </c>
      <c r="JJ210">
        <v>496.477</v>
      </c>
      <c r="JK210">
        <v>30.6309</v>
      </c>
      <c r="JL210">
        <v>27.8089</v>
      </c>
      <c r="JM210">
        <v>30.0001</v>
      </c>
      <c r="JN210">
        <v>28.0334</v>
      </c>
      <c r="JO210">
        <v>28.0238</v>
      </c>
      <c r="JP210">
        <v>22.7918</v>
      </c>
      <c r="JQ210">
        <v>21.7039</v>
      </c>
      <c r="JR210">
        <v>66.048</v>
      </c>
      <c r="JS210">
        <v>30.5999</v>
      </c>
      <c r="JT210">
        <v>420</v>
      </c>
      <c r="JU210">
        <v>23.5076</v>
      </c>
      <c r="JV210">
        <v>102.294</v>
      </c>
      <c r="JW210">
        <v>91.62009999999999</v>
      </c>
    </row>
    <row r="211" spans="1:283">
      <c r="A211">
        <v>193</v>
      </c>
      <c r="B211">
        <v>1761010799.6</v>
      </c>
      <c r="C211">
        <v>1133.599999904633</v>
      </c>
      <c r="D211" t="s">
        <v>824</v>
      </c>
      <c r="E211" t="s">
        <v>825</v>
      </c>
      <c r="F211">
        <v>5</v>
      </c>
      <c r="G211" t="s">
        <v>800</v>
      </c>
      <c r="H211">
        <v>1761010791.6</v>
      </c>
      <c r="I211">
        <f>(J211)/1000</f>
        <v>0</v>
      </c>
      <c r="J211">
        <f>1000*DJ211*AH211*(DF211-DG211)/(100*CY211*(1000-AH211*DF211))</f>
        <v>0</v>
      </c>
      <c r="K211">
        <f>DJ211*AH211*(DE211-DD211*(1000-AH211*DG211)/(1000-AH211*DF211))/(100*CY211)</f>
        <v>0</v>
      </c>
      <c r="L211">
        <f>DD211 - IF(AH211&gt;1, K211*CY211*100.0/(AJ211), 0)</f>
        <v>0</v>
      </c>
      <c r="M211">
        <f>((S211-I211/2)*L211-K211)/(S211+I211/2)</f>
        <v>0</v>
      </c>
      <c r="N211">
        <f>M211*(DK211+DL211)/1000.0</f>
        <v>0</v>
      </c>
      <c r="O211">
        <f>(DD211 - IF(AH211&gt;1, K211*CY211*100.0/(AJ211), 0))*(DK211+DL211)/1000.0</f>
        <v>0</v>
      </c>
      <c r="P211">
        <f>2.0/((1/R211-1/Q211)+SIGN(R211)*SQRT((1/R211-1/Q211)*(1/R211-1/Q211) + 4*CZ211/((CZ211+1)*(CZ211+1))*(2*1/R211*1/Q211-1/Q211*1/Q211)))</f>
        <v>0</v>
      </c>
      <c r="Q211">
        <f>IF(LEFT(DA211,1)&lt;&gt;"0",IF(LEFT(DA211,1)="1",3.0,DB211),$D$5+$E$5*(DR211*DK211/($K$5*1000))+$F$5*(DR211*DK211/($K$5*1000))*MAX(MIN(CY211,$J$5),$I$5)*MAX(MIN(CY211,$J$5),$I$5)+$G$5*MAX(MIN(CY211,$J$5),$I$5)*(DR211*DK211/($K$5*1000))+$H$5*(DR211*DK211/($K$5*1000))*(DR211*DK211/($K$5*1000)))</f>
        <v>0</v>
      </c>
      <c r="R211">
        <f>I211*(1000-(1000*0.61365*exp(17.502*V211/(240.97+V211))/(DK211+DL211)+DF211)/2)/(1000*0.61365*exp(17.502*V211/(240.97+V211))/(DK211+DL211)-DF211)</f>
        <v>0</v>
      </c>
      <c r="S211">
        <f>1/((CZ211+1)/(P211/1.6)+1/(Q211/1.37)) + CZ211/((CZ211+1)/(P211/1.6) + CZ211/(Q211/1.37))</f>
        <v>0</v>
      </c>
      <c r="T211">
        <f>(CU211*CX211)</f>
        <v>0</v>
      </c>
      <c r="U211">
        <f>(DM211+(T211+2*0.95*5.67E-8*(((DM211+$B$9)+273)^4-(DM211+273)^4)-44100*I211)/(1.84*29.3*Q211+8*0.95*5.67E-8*(DM211+273)^3))</f>
        <v>0</v>
      </c>
      <c r="V211">
        <f>($C$9*DN211+$D$9*DO211+$E$9*U211)</f>
        <v>0</v>
      </c>
      <c r="W211">
        <f>0.61365*exp(17.502*V211/(240.97+V211))</f>
        <v>0</v>
      </c>
      <c r="X211">
        <f>(Y211/Z211*100)</f>
        <v>0</v>
      </c>
      <c r="Y211">
        <f>DF211*(DK211+DL211)/1000</f>
        <v>0</v>
      </c>
      <c r="Z211">
        <f>0.61365*exp(17.502*DM211/(240.97+DM211))</f>
        <v>0</v>
      </c>
      <c r="AA211">
        <f>(W211-DF211*(DK211+DL211)/1000)</f>
        <v>0</v>
      </c>
      <c r="AB211">
        <f>(-I211*44100)</f>
        <v>0</v>
      </c>
      <c r="AC211">
        <f>2*29.3*Q211*0.92*(DM211-V211)</f>
        <v>0</v>
      </c>
      <c r="AD211">
        <f>2*0.95*5.67E-8*(((DM211+$B$9)+273)^4-(V211+273)^4)</f>
        <v>0</v>
      </c>
      <c r="AE211">
        <f>T211+AD211+AB211+AC211</f>
        <v>0</v>
      </c>
      <c r="AF211">
        <v>0</v>
      </c>
      <c r="AG211">
        <v>0</v>
      </c>
      <c r="AH211">
        <f>IF(AF211*$H$15&gt;=AJ211,1.0,(AJ211/(AJ211-AF211*$H$15)))</f>
        <v>0</v>
      </c>
      <c r="AI211">
        <f>(AH211-1)*100</f>
        <v>0</v>
      </c>
      <c r="AJ211">
        <f>MAX(0,($B$15+$C$15*DR211)/(1+$D$15*DR211)*DK211/(DM211+273)*$E$15)</f>
        <v>0</v>
      </c>
      <c r="AK211" t="s">
        <v>420</v>
      </c>
      <c r="AL211" t="s">
        <v>420</v>
      </c>
      <c r="AM211">
        <v>0</v>
      </c>
      <c r="AN211">
        <v>0</v>
      </c>
      <c r="AO211">
        <f>1-AM211/AN211</f>
        <v>0</v>
      </c>
      <c r="AP211">
        <v>0</v>
      </c>
      <c r="AQ211" t="s">
        <v>420</v>
      </c>
      <c r="AR211" t="s">
        <v>420</v>
      </c>
      <c r="AS211">
        <v>0</v>
      </c>
      <c r="AT211">
        <v>0</v>
      </c>
      <c r="AU211">
        <f>1-AS211/AT211</f>
        <v>0</v>
      </c>
      <c r="AV211">
        <v>0.5</v>
      </c>
      <c r="AW211">
        <f>CV211</f>
        <v>0</v>
      </c>
      <c r="AX211">
        <f>K211</f>
        <v>0</v>
      </c>
      <c r="AY211">
        <f>AU211*AV211*AW211</f>
        <v>0</v>
      </c>
      <c r="AZ211">
        <f>(AX211-AP211)/AW211</f>
        <v>0</v>
      </c>
      <c r="BA211">
        <f>(AN211-AT211)/AT211</f>
        <v>0</v>
      </c>
      <c r="BB211">
        <f>AM211/(AO211+AM211/AT211)</f>
        <v>0</v>
      </c>
      <c r="BC211" t="s">
        <v>420</v>
      </c>
      <c r="BD211">
        <v>0</v>
      </c>
      <c r="BE211">
        <f>IF(BD211&lt;&gt;0, BD211, BB211)</f>
        <v>0</v>
      </c>
      <c r="BF211">
        <f>1-BE211/AT211</f>
        <v>0</v>
      </c>
      <c r="BG211">
        <f>(AT211-AS211)/(AT211-BE211)</f>
        <v>0</v>
      </c>
      <c r="BH211">
        <f>(AN211-AT211)/(AN211-BE211)</f>
        <v>0</v>
      </c>
      <c r="BI211">
        <f>(AT211-AS211)/(AT211-AM211)</f>
        <v>0</v>
      </c>
      <c r="BJ211">
        <f>(AN211-AT211)/(AN211-AM211)</f>
        <v>0</v>
      </c>
      <c r="BK211">
        <f>(BG211*BE211/AS211)</f>
        <v>0</v>
      </c>
      <c r="BL211">
        <f>(1-BK211)</f>
        <v>0</v>
      </c>
      <c r="CU211">
        <f>$B$13*DS211+$C$13*DT211+$F$13*EE211*(1-EH211)</f>
        <v>0</v>
      </c>
      <c r="CV211">
        <f>CU211*CW211</f>
        <v>0</v>
      </c>
      <c r="CW211">
        <f>($B$13*$D$11+$C$13*$D$11+$F$13*((ER211+EJ211)/MAX(ER211+EJ211+ES211, 0.1)*$I$11+ES211/MAX(ER211+EJ211+ES211, 0.1)*$J$11))/($B$13+$C$13+$F$13)</f>
        <v>0</v>
      </c>
      <c r="CX211">
        <f>($B$13*$K$11+$C$13*$K$11+$F$13*((ER211+EJ211)/MAX(ER211+EJ211+ES211, 0.1)*$P$11+ES211/MAX(ER211+EJ211+ES211, 0.1)*$Q$11))/($B$13+$C$13+$F$13)</f>
        <v>0</v>
      </c>
      <c r="CY211">
        <v>1.37</v>
      </c>
      <c r="CZ211">
        <v>0.5</v>
      </c>
      <c r="DA211" t="s">
        <v>421</v>
      </c>
      <c r="DB211">
        <v>2</v>
      </c>
      <c r="DC211">
        <v>1761010791.6</v>
      </c>
      <c r="DD211">
        <v>420.3684166666667</v>
      </c>
      <c r="DE211">
        <v>419.9968333333334</v>
      </c>
      <c r="DF211">
        <v>23.41330833333333</v>
      </c>
      <c r="DG211">
        <v>23.4376625</v>
      </c>
      <c r="DH211">
        <v>420.983875</v>
      </c>
      <c r="DI211">
        <v>23.23000833333333</v>
      </c>
      <c r="DJ211">
        <v>499.9890416666667</v>
      </c>
      <c r="DK211">
        <v>90.51866666666666</v>
      </c>
      <c r="DL211">
        <v>0.03501382083333334</v>
      </c>
      <c r="DM211">
        <v>29.91800416666667</v>
      </c>
      <c r="DN211">
        <v>30.062725</v>
      </c>
      <c r="DO211">
        <v>999.9</v>
      </c>
      <c r="DP211">
        <v>0</v>
      </c>
      <c r="DQ211">
        <v>0</v>
      </c>
      <c r="DR211">
        <v>9994.947916666666</v>
      </c>
      <c r="DS211">
        <v>0</v>
      </c>
      <c r="DT211">
        <v>0.242856</v>
      </c>
      <c r="DU211">
        <v>0.371554</v>
      </c>
      <c r="DV211">
        <v>430.446625</v>
      </c>
      <c r="DW211">
        <v>430.076875</v>
      </c>
      <c r="DX211">
        <v>-0.02434905170833333</v>
      </c>
      <c r="DY211">
        <v>419.9968333333334</v>
      </c>
      <c r="DZ211">
        <v>23.4376625</v>
      </c>
      <c r="EA211">
        <v>2.11934125</v>
      </c>
      <c r="EB211">
        <v>2.121545416666667</v>
      </c>
      <c r="EC211">
        <v>18.36530416666666</v>
      </c>
      <c r="ED211">
        <v>18.38188333333333</v>
      </c>
      <c r="EE211">
        <v>0.00500078</v>
      </c>
      <c r="EF211">
        <v>0</v>
      </c>
      <c r="EG211">
        <v>0</v>
      </c>
      <c r="EH211">
        <v>0</v>
      </c>
      <c r="EI211">
        <v>126.4833333333333</v>
      </c>
      <c r="EJ211">
        <v>0.00500078</v>
      </c>
      <c r="EK211">
        <v>-15.95833333333333</v>
      </c>
      <c r="EL211">
        <v>-0.5833333333333334</v>
      </c>
      <c r="EM211">
        <v>35.65341666666666</v>
      </c>
      <c r="EN211">
        <v>38.93979166666666</v>
      </c>
      <c r="EO211">
        <v>38.1925</v>
      </c>
      <c r="EP211">
        <v>39.32529166666666</v>
      </c>
      <c r="EQ211">
        <v>38.25237499999999</v>
      </c>
      <c r="ER211">
        <v>0</v>
      </c>
      <c r="ES211">
        <v>0</v>
      </c>
      <c r="ET211">
        <v>0</v>
      </c>
      <c r="EU211">
        <v>1761010798.3</v>
      </c>
      <c r="EV211">
        <v>0</v>
      </c>
      <c r="EW211">
        <v>127.02</v>
      </c>
      <c r="EX211">
        <v>5.853846084930247</v>
      </c>
      <c r="EY211">
        <v>1.96923084249623</v>
      </c>
      <c r="EZ211">
        <v>-16.224</v>
      </c>
      <c r="FA211">
        <v>15</v>
      </c>
      <c r="FB211">
        <v>1761010677.1</v>
      </c>
      <c r="FC211" t="s">
        <v>801</v>
      </c>
      <c r="FD211">
        <v>1761010676.6</v>
      </c>
      <c r="FE211">
        <v>1761010677.1</v>
      </c>
      <c r="FF211">
        <v>7</v>
      </c>
      <c r="FG211">
        <v>-0.083</v>
      </c>
      <c r="FH211">
        <v>-0.002</v>
      </c>
      <c r="FI211">
        <v>-0.616</v>
      </c>
      <c r="FJ211">
        <v>0.182</v>
      </c>
      <c r="FK211">
        <v>420</v>
      </c>
      <c r="FL211">
        <v>23</v>
      </c>
      <c r="FM211">
        <v>0.22</v>
      </c>
      <c r="FN211">
        <v>0.02</v>
      </c>
      <c r="FO211">
        <v>0.3828972</v>
      </c>
      <c r="FP211">
        <v>-0.1250408780487805</v>
      </c>
      <c r="FQ211">
        <v>0.03358009864875325</v>
      </c>
      <c r="FR211">
        <v>1</v>
      </c>
      <c r="FS211">
        <v>127.8117647058824</v>
      </c>
      <c r="FT211">
        <v>3.501909756772795</v>
      </c>
      <c r="FU211">
        <v>6.845469291947021</v>
      </c>
      <c r="FV211">
        <v>0</v>
      </c>
      <c r="FW211">
        <v>-0.013902848275</v>
      </c>
      <c r="FX211">
        <v>-0.2444496324090056</v>
      </c>
      <c r="FY211">
        <v>0.02598681120456414</v>
      </c>
      <c r="FZ211">
        <v>0</v>
      </c>
      <c r="GA211">
        <v>1</v>
      </c>
      <c r="GB211">
        <v>3</v>
      </c>
      <c r="GC211" t="s">
        <v>459</v>
      </c>
      <c r="GD211">
        <v>3.1097</v>
      </c>
      <c r="GE211">
        <v>2.72662</v>
      </c>
      <c r="GF211">
        <v>0.088404</v>
      </c>
      <c r="GG211">
        <v>0.0882899</v>
      </c>
      <c r="GH211">
        <v>0.106677</v>
      </c>
      <c r="GI211">
        <v>0.107801</v>
      </c>
      <c r="GJ211">
        <v>23922.6</v>
      </c>
      <c r="GK211">
        <v>21710.9</v>
      </c>
      <c r="GL211">
        <v>26800.9</v>
      </c>
      <c r="GM211">
        <v>24020.7</v>
      </c>
      <c r="GN211">
        <v>38255.4</v>
      </c>
      <c r="GO211">
        <v>31622.2</v>
      </c>
      <c r="GP211">
        <v>46778.1</v>
      </c>
      <c r="GQ211">
        <v>37982.9</v>
      </c>
      <c r="GR211">
        <v>1.89013</v>
      </c>
      <c r="GS211">
        <v>1.86665</v>
      </c>
      <c r="GT211">
        <v>0.104852</v>
      </c>
      <c r="GU211">
        <v>0</v>
      </c>
      <c r="GV211">
        <v>28.3502</v>
      </c>
      <c r="GW211">
        <v>999.9</v>
      </c>
      <c r="GX211">
        <v>60</v>
      </c>
      <c r="GY211">
        <v>30.1</v>
      </c>
      <c r="GZ211">
        <v>28.4039</v>
      </c>
      <c r="HA211">
        <v>61.5409</v>
      </c>
      <c r="HB211">
        <v>21.1538</v>
      </c>
      <c r="HC211">
        <v>1</v>
      </c>
      <c r="HD211">
        <v>0.042218</v>
      </c>
      <c r="HE211">
        <v>-1.42638</v>
      </c>
      <c r="HF211">
        <v>20.3302</v>
      </c>
      <c r="HG211">
        <v>5.22103</v>
      </c>
      <c r="HH211">
        <v>11.979</v>
      </c>
      <c r="HI211">
        <v>4.96515</v>
      </c>
      <c r="HJ211">
        <v>3.276</v>
      </c>
      <c r="HK211">
        <v>9999</v>
      </c>
      <c r="HL211">
        <v>9999</v>
      </c>
      <c r="HM211">
        <v>9999</v>
      </c>
      <c r="HN211">
        <v>999.9</v>
      </c>
      <c r="HO211">
        <v>1.86369</v>
      </c>
      <c r="HP211">
        <v>1.85974</v>
      </c>
      <c r="HQ211">
        <v>1.85806</v>
      </c>
      <c r="HR211">
        <v>1.85944</v>
      </c>
      <c r="HS211">
        <v>1.85959</v>
      </c>
      <c r="HT211">
        <v>1.85806</v>
      </c>
      <c r="HU211">
        <v>1.85715</v>
      </c>
      <c r="HV211">
        <v>1.85211</v>
      </c>
      <c r="HW211">
        <v>0</v>
      </c>
      <c r="HX211">
        <v>0</v>
      </c>
      <c r="HY211">
        <v>0</v>
      </c>
      <c r="HZ211">
        <v>0</v>
      </c>
      <c r="IA211" t="s">
        <v>424</v>
      </c>
      <c r="IB211" t="s">
        <v>425</v>
      </c>
      <c r="IC211" t="s">
        <v>426</v>
      </c>
      <c r="ID211" t="s">
        <v>426</v>
      </c>
      <c r="IE211" t="s">
        <v>426</v>
      </c>
      <c r="IF211" t="s">
        <v>426</v>
      </c>
      <c r="IG211">
        <v>0</v>
      </c>
      <c r="IH211">
        <v>100</v>
      </c>
      <c r="II211">
        <v>100</v>
      </c>
      <c r="IJ211">
        <v>-0.615</v>
      </c>
      <c r="IK211">
        <v>0.1835</v>
      </c>
      <c r="IL211">
        <v>-1.403914828998917</v>
      </c>
      <c r="IM211">
        <v>0.001328113201692861</v>
      </c>
      <c r="IN211">
        <v>1.538283238170363E-06</v>
      </c>
      <c r="IO211">
        <v>-5.795655626708063E-10</v>
      </c>
      <c r="IP211">
        <v>-0.06261121278234064</v>
      </c>
      <c r="IQ211">
        <v>-0.004593102289677449</v>
      </c>
      <c r="IR211">
        <v>0.0008253994458280543</v>
      </c>
      <c r="IS211">
        <v>-7.403632370499484E-06</v>
      </c>
      <c r="IT211">
        <v>2</v>
      </c>
      <c r="IU211">
        <v>1985</v>
      </c>
      <c r="IV211">
        <v>1</v>
      </c>
      <c r="IW211">
        <v>27</v>
      </c>
      <c r="IX211">
        <v>2</v>
      </c>
      <c r="IY211">
        <v>2</v>
      </c>
      <c r="IZ211">
        <v>1.13403</v>
      </c>
      <c r="JA211">
        <v>2.6001</v>
      </c>
      <c r="JB211">
        <v>1.49658</v>
      </c>
      <c r="JC211">
        <v>2.34619</v>
      </c>
      <c r="JD211">
        <v>1.54907</v>
      </c>
      <c r="JE211">
        <v>2.41455</v>
      </c>
      <c r="JF211">
        <v>32.9315</v>
      </c>
      <c r="JG211">
        <v>15.6993</v>
      </c>
      <c r="JH211">
        <v>18</v>
      </c>
      <c r="JI211">
        <v>482.232</v>
      </c>
      <c r="JJ211">
        <v>496.301</v>
      </c>
      <c r="JK211">
        <v>30.6053</v>
      </c>
      <c r="JL211">
        <v>27.8079</v>
      </c>
      <c r="JM211">
        <v>30</v>
      </c>
      <c r="JN211">
        <v>28.033</v>
      </c>
      <c r="JO211">
        <v>28.0226</v>
      </c>
      <c r="JP211">
        <v>22.7947</v>
      </c>
      <c r="JQ211">
        <v>21.7039</v>
      </c>
      <c r="JR211">
        <v>66.048</v>
      </c>
      <c r="JS211">
        <v>30.5999</v>
      </c>
      <c r="JT211">
        <v>420</v>
      </c>
      <c r="JU211">
        <v>23.5076</v>
      </c>
      <c r="JV211">
        <v>102.294</v>
      </c>
      <c r="JW211">
        <v>91.6195</v>
      </c>
    </row>
    <row r="212" spans="1:283">
      <c r="A212">
        <v>194</v>
      </c>
      <c r="B212">
        <v>1761010801.6</v>
      </c>
      <c r="C212">
        <v>1135.599999904633</v>
      </c>
      <c r="D212" t="s">
        <v>826</v>
      </c>
      <c r="E212" t="s">
        <v>827</v>
      </c>
      <c r="F212">
        <v>5</v>
      </c>
      <c r="G212" t="s">
        <v>800</v>
      </c>
      <c r="H212">
        <v>1761010793.6</v>
      </c>
      <c r="I212">
        <f>(J212)/1000</f>
        <v>0</v>
      </c>
      <c r="J212">
        <f>1000*DJ212*AH212*(DF212-DG212)/(100*CY212*(1000-AH212*DF212))</f>
        <v>0</v>
      </c>
      <c r="K212">
        <f>DJ212*AH212*(DE212-DD212*(1000-AH212*DG212)/(1000-AH212*DF212))/(100*CY212)</f>
        <v>0</v>
      </c>
      <c r="L212">
        <f>DD212 - IF(AH212&gt;1, K212*CY212*100.0/(AJ212), 0)</f>
        <v>0</v>
      </c>
      <c r="M212">
        <f>((S212-I212/2)*L212-K212)/(S212+I212/2)</f>
        <v>0</v>
      </c>
      <c r="N212">
        <f>M212*(DK212+DL212)/1000.0</f>
        <v>0</v>
      </c>
      <c r="O212">
        <f>(DD212 - IF(AH212&gt;1, K212*CY212*100.0/(AJ212), 0))*(DK212+DL212)/1000.0</f>
        <v>0</v>
      </c>
      <c r="P212">
        <f>2.0/((1/R212-1/Q212)+SIGN(R212)*SQRT((1/R212-1/Q212)*(1/R212-1/Q212) + 4*CZ212/((CZ212+1)*(CZ212+1))*(2*1/R212*1/Q212-1/Q212*1/Q212)))</f>
        <v>0</v>
      </c>
      <c r="Q212">
        <f>IF(LEFT(DA212,1)&lt;&gt;"0",IF(LEFT(DA212,1)="1",3.0,DB212),$D$5+$E$5*(DR212*DK212/($K$5*1000))+$F$5*(DR212*DK212/($K$5*1000))*MAX(MIN(CY212,$J$5),$I$5)*MAX(MIN(CY212,$J$5),$I$5)+$G$5*MAX(MIN(CY212,$J$5),$I$5)*(DR212*DK212/($K$5*1000))+$H$5*(DR212*DK212/($K$5*1000))*(DR212*DK212/($K$5*1000)))</f>
        <v>0</v>
      </c>
      <c r="R212">
        <f>I212*(1000-(1000*0.61365*exp(17.502*V212/(240.97+V212))/(DK212+DL212)+DF212)/2)/(1000*0.61365*exp(17.502*V212/(240.97+V212))/(DK212+DL212)-DF212)</f>
        <v>0</v>
      </c>
      <c r="S212">
        <f>1/((CZ212+1)/(P212/1.6)+1/(Q212/1.37)) + CZ212/((CZ212+1)/(P212/1.6) + CZ212/(Q212/1.37))</f>
        <v>0</v>
      </c>
      <c r="T212">
        <f>(CU212*CX212)</f>
        <v>0</v>
      </c>
      <c r="U212">
        <f>(DM212+(T212+2*0.95*5.67E-8*(((DM212+$B$9)+273)^4-(DM212+273)^4)-44100*I212)/(1.84*29.3*Q212+8*0.95*5.67E-8*(DM212+273)^3))</f>
        <v>0</v>
      </c>
      <c r="V212">
        <f>($C$9*DN212+$D$9*DO212+$E$9*U212)</f>
        <v>0</v>
      </c>
      <c r="W212">
        <f>0.61365*exp(17.502*V212/(240.97+V212))</f>
        <v>0</v>
      </c>
      <c r="X212">
        <f>(Y212/Z212*100)</f>
        <v>0</v>
      </c>
      <c r="Y212">
        <f>DF212*(DK212+DL212)/1000</f>
        <v>0</v>
      </c>
      <c r="Z212">
        <f>0.61365*exp(17.502*DM212/(240.97+DM212))</f>
        <v>0</v>
      </c>
      <c r="AA212">
        <f>(W212-DF212*(DK212+DL212)/1000)</f>
        <v>0</v>
      </c>
      <c r="AB212">
        <f>(-I212*44100)</f>
        <v>0</v>
      </c>
      <c r="AC212">
        <f>2*29.3*Q212*0.92*(DM212-V212)</f>
        <v>0</v>
      </c>
      <c r="AD212">
        <f>2*0.95*5.67E-8*(((DM212+$B$9)+273)^4-(V212+273)^4)</f>
        <v>0</v>
      </c>
      <c r="AE212">
        <f>T212+AD212+AB212+AC212</f>
        <v>0</v>
      </c>
      <c r="AF212">
        <v>0</v>
      </c>
      <c r="AG212">
        <v>0</v>
      </c>
      <c r="AH212">
        <f>IF(AF212*$H$15&gt;=AJ212,1.0,(AJ212/(AJ212-AF212*$H$15)))</f>
        <v>0</v>
      </c>
      <c r="AI212">
        <f>(AH212-1)*100</f>
        <v>0</v>
      </c>
      <c r="AJ212">
        <f>MAX(0,($B$15+$C$15*DR212)/(1+$D$15*DR212)*DK212/(DM212+273)*$E$15)</f>
        <v>0</v>
      </c>
      <c r="AK212" t="s">
        <v>420</v>
      </c>
      <c r="AL212" t="s">
        <v>420</v>
      </c>
      <c r="AM212">
        <v>0</v>
      </c>
      <c r="AN212">
        <v>0</v>
      </c>
      <c r="AO212">
        <f>1-AM212/AN212</f>
        <v>0</v>
      </c>
      <c r="AP212">
        <v>0</v>
      </c>
      <c r="AQ212" t="s">
        <v>420</v>
      </c>
      <c r="AR212" t="s">
        <v>420</v>
      </c>
      <c r="AS212">
        <v>0</v>
      </c>
      <c r="AT212">
        <v>0</v>
      </c>
      <c r="AU212">
        <f>1-AS212/AT212</f>
        <v>0</v>
      </c>
      <c r="AV212">
        <v>0.5</v>
      </c>
      <c r="AW212">
        <f>CV212</f>
        <v>0</v>
      </c>
      <c r="AX212">
        <f>K212</f>
        <v>0</v>
      </c>
      <c r="AY212">
        <f>AU212*AV212*AW212</f>
        <v>0</v>
      </c>
      <c r="AZ212">
        <f>(AX212-AP212)/AW212</f>
        <v>0</v>
      </c>
      <c r="BA212">
        <f>(AN212-AT212)/AT212</f>
        <v>0</v>
      </c>
      <c r="BB212">
        <f>AM212/(AO212+AM212/AT212)</f>
        <v>0</v>
      </c>
      <c r="BC212" t="s">
        <v>420</v>
      </c>
      <c r="BD212">
        <v>0</v>
      </c>
      <c r="BE212">
        <f>IF(BD212&lt;&gt;0, BD212, BB212)</f>
        <v>0</v>
      </c>
      <c r="BF212">
        <f>1-BE212/AT212</f>
        <v>0</v>
      </c>
      <c r="BG212">
        <f>(AT212-AS212)/(AT212-BE212)</f>
        <v>0</v>
      </c>
      <c r="BH212">
        <f>(AN212-AT212)/(AN212-BE212)</f>
        <v>0</v>
      </c>
      <c r="BI212">
        <f>(AT212-AS212)/(AT212-AM212)</f>
        <v>0</v>
      </c>
      <c r="BJ212">
        <f>(AN212-AT212)/(AN212-AM212)</f>
        <v>0</v>
      </c>
      <c r="BK212">
        <f>(BG212*BE212/AS212)</f>
        <v>0</v>
      </c>
      <c r="BL212">
        <f>(1-BK212)</f>
        <v>0</v>
      </c>
      <c r="CU212">
        <f>$B$13*DS212+$C$13*DT212+$F$13*EE212*(1-EH212)</f>
        <v>0</v>
      </c>
      <c r="CV212">
        <f>CU212*CW212</f>
        <v>0</v>
      </c>
      <c r="CW212">
        <f>($B$13*$D$11+$C$13*$D$11+$F$13*((ER212+EJ212)/MAX(ER212+EJ212+ES212, 0.1)*$I$11+ES212/MAX(ER212+EJ212+ES212, 0.1)*$J$11))/($B$13+$C$13+$F$13)</f>
        <v>0</v>
      </c>
      <c r="CX212">
        <f>($B$13*$K$11+$C$13*$K$11+$F$13*((ER212+EJ212)/MAX(ER212+EJ212+ES212, 0.1)*$P$11+ES212/MAX(ER212+EJ212+ES212, 0.1)*$Q$11))/($B$13+$C$13+$F$13)</f>
        <v>0</v>
      </c>
      <c r="CY212">
        <v>1.37</v>
      </c>
      <c r="CZ212">
        <v>0.5</v>
      </c>
      <c r="DA212" t="s">
        <v>421</v>
      </c>
      <c r="DB212">
        <v>2</v>
      </c>
      <c r="DC212">
        <v>1761010793.6</v>
      </c>
      <c r="DD212">
        <v>420.36675</v>
      </c>
      <c r="DE212">
        <v>419.9864166666666</v>
      </c>
      <c r="DF212">
        <v>23.4140875</v>
      </c>
      <c r="DG212">
        <v>23.44348333333333</v>
      </c>
      <c r="DH212">
        <v>420.9821666666667</v>
      </c>
      <c r="DI212">
        <v>23.23077083333333</v>
      </c>
      <c r="DJ212">
        <v>500.0127083333334</v>
      </c>
      <c r="DK212">
        <v>90.51880833333333</v>
      </c>
      <c r="DL212">
        <v>0.0349409125</v>
      </c>
      <c r="DM212">
        <v>29.91564583333333</v>
      </c>
      <c r="DN212">
        <v>30.06147083333333</v>
      </c>
      <c r="DO212">
        <v>999.9</v>
      </c>
      <c r="DP212">
        <v>0</v>
      </c>
      <c r="DQ212">
        <v>0</v>
      </c>
      <c r="DR212">
        <v>9999.866250000001</v>
      </c>
      <c r="DS212">
        <v>0</v>
      </c>
      <c r="DT212">
        <v>0.242856</v>
      </c>
      <c r="DU212">
        <v>0.3802782083333334</v>
      </c>
      <c r="DV212">
        <v>430.4452083333334</v>
      </c>
      <c r="DW212">
        <v>430.0687916666666</v>
      </c>
      <c r="DX212">
        <v>-0.02939223629166667</v>
      </c>
      <c r="DY212">
        <v>419.9864166666666</v>
      </c>
      <c r="DZ212">
        <v>23.44348333333333</v>
      </c>
      <c r="EA212">
        <v>2.119415</v>
      </c>
      <c r="EB212">
        <v>2.122075833333333</v>
      </c>
      <c r="EC212">
        <v>18.3658625</v>
      </c>
      <c r="ED212">
        <v>18.38586666666667</v>
      </c>
      <c r="EE212">
        <v>0.00500078</v>
      </c>
      <c r="EF212">
        <v>0</v>
      </c>
      <c r="EG212">
        <v>0</v>
      </c>
      <c r="EH212">
        <v>0</v>
      </c>
      <c r="EI212">
        <v>127.7625</v>
      </c>
      <c r="EJ212">
        <v>0.00500078</v>
      </c>
      <c r="EK212">
        <v>-16.2375</v>
      </c>
      <c r="EL212">
        <v>-0.4291666666666667</v>
      </c>
      <c r="EM212">
        <v>35.63779166666666</v>
      </c>
      <c r="EN212">
        <v>38.90070833333333</v>
      </c>
      <c r="EO212">
        <v>38.145625</v>
      </c>
      <c r="EP212">
        <v>39.27066666666666</v>
      </c>
      <c r="EQ212">
        <v>38.215875</v>
      </c>
      <c r="ER212">
        <v>0</v>
      </c>
      <c r="ES212">
        <v>0</v>
      </c>
      <c r="ET212">
        <v>0</v>
      </c>
      <c r="EU212">
        <v>1761010800.7</v>
      </c>
      <c r="EV212">
        <v>0</v>
      </c>
      <c r="EW212">
        <v>127.384</v>
      </c>
      <c r="EX212">
        <v>-0.9384615207330262</v>
      </c>
      <c r="EY212">
        <v>30.73076918797615</v>
      </c>
      <c r="EZ212">
        <v>-15.244</v>
      </c>
      <c r="FA212">
        <v>15</v>
      </c>
      <c r="FB212">
        <v>1761010677.1</v>
      </c>
      <c r="FC212" t="s">
        <v>801</v>
      </c>
      <c r="FD212">
        <v>1761010676.6</v>
      </c>
      <c r="FE212">
        <v>1761010677.1</v>
      </c>
      <c r="FF212">
        <v>7</v>
      </c>
      <c r="FG212">
        <v>-0.083</v>
      </c>
      <c r="FH212">
        <v>-0.002</v>
      </c>
      <c r="FI212">
        <v>-0.616</v>
      </c>
      <c r="FJ212">
        <v>0.182</v>
      </c>
      <c r="FK212">
        <v>420</v>
      </c>
      <c r="FL212">
        <v>23</v>
      </c>
      <c r="FM212">
        <v>0.22</v>
      </c>
      <c r="FN212">
        <v>0.02</v>
      </c>
      <c r="FO212">
        <v>0.3820681463414634</v>
      </c>
      <c r="FP212">
        <v>-0.03099075261324047</v>
      </c>
      <c r="FQ212">
        <v>0.03148369736984755</v>
      </c>
      <c r="FR212">
        <v>1</v>
      </c>
      <c r="FS212">
        <v>127.4264705882353</v>
      </c>
      <c r="FT212">
        <v>5.559969356710639</v>
      </c>
      <c r="FU212">
        <v>7.454619918646954</v>
      </c>
      <c r="FV212">
        <v>0</v>
      </c>
      <c r="FW212">
        <v>-0.01733574465853659</v>
      </c>
      <c r="FX212">
        <v>-0.2042115180209059</v>
      </c>
      <c r="FY212">
        <v>0.0236739713586967</v>
      </c>
      <c r="FZ212">
        <v>0</v>
      </c>
      <c r="GA212">
        <v>1</v>
      </c>
      <c r="GB212">
        <v>3</v>
      </c>
      <c r="GC212" t="s">
        <v>459</v>
      </c>
      <c r="GD212">
        <v>3.10982</v>
      </c>
      <c r="GE212">
        <v>2.72651</v>
      </c>
      <c r="GF212">
        <v>0.08841209999999999</v>
      </c>
      <c r="GG212">
        <v>0.08829430000000001</v>
      </c>
      <c r="GH212">
        <v>0.106686</v>
      </c>
      <c r="GI212">
        <v>0.107802</v>
      </c>
      <c r="GJ212">
        <v>23922.5</v>
      </c>
      <c r="GK212">
        <v>21710.8</v>
      </c>
      <c r="GL212">
        <v>26800.9</v>
      </c>
      <c r="GM212">
        <v>24020.6</v>
      </c>
      <c r="GN212">
        <v>38255.1</v>
      </c>
      <c r="GO212">
        <v>31622</v>
      </c>
      <c r="GP212">
        <v>46778.3</v>
      </c>
      <c r="GQ212">
        <v>37982.7</v>
      </c>
      <c r="GR212">
        <v>1.89048</v>
      </c>
      <c r="GS212">
        <v>1.8663</v>
      </c>
      <c r="GT212">
        <v>0.104431</v>
      </c>
      <c r="GU212">
        <v>0</v>
      </c>
      <c r="GV212">
        <v>28.3521</v>
      </c>
      <c r="GW212">
        <v>999.9</v>
      </c>
      <c r="GX212">
        <v>60</v>
      </c>
      <c r="GY212">
        <v>30.1</v>
      </c>
      <c r="GZ212">
        <v>28.4015</v>
      </c>
      <c r="HA212">
        <v>61.3109</v>
      </c>
      <c r="HB212">
        <v>21.262</v>
      </c>
      <c r="HC212">
        <v>1</v>
      </c>
      <c r="HD212">
        <v>0.0422104</v>
      </c>
      <c r="HE212">
        <v>-1.40818</v>
      </c>
      <c r="HF212">
        <v>20.3303</v>
      </c>
      <c r="HG212">
        <v>5.22148</v>
      </c>
      <c r="HH212">
        <v>11.979</v>
      </c>
      <c r="HI212">
        <v>4.9653</v>
      </c>
      <c r="HJ212">
        <v>3.276</v>
      </c>
      <c r="HK212">
        <v>9999</v>
      </c>
      <c r="HL212">
        <v>9999</v>
      </c>
      <c r="HM212">
        <v>9999</v>
      </c>
      <c r="HN212">
        <v>999.9</v>
      </c>
      <c r="HO212">
        <v>1.86368</v>
      </c>
      <c r="HP212">
        <v>1.85974</v>
      </c>
      <c r="HQ212">
        <v>1.85806</v>
      </c>
      <c r="HR212">
        <v>1.85944</v>
      </c>
      <c r="HS212">
        <v>1.85959</v>
      </c>
      <c r="HT212">
        <v>1.85806</v>
      </c>
      <c r="HU212">
        <v>1.85715</v>
      </c>
      <c r="HV212">
        <v>1.85211</v>
      </c>
      <c r="HW212">
        <v>0</v>
      </c>
      <c r="HX212">
        <v>0</v>
      </c>
      <c r="HY212">
        <v>0</v>
      </c>
      <c r="HZ212">
        <v>0</v>
      </c>
      <c r="IA212" t="s">
        <v>424</v>
      </c>
      <c r="IB212" t="s">
        <v>425</v>
      </c>
      <c r="IC212" t="s">
        <v>426</v>
      </c>
      <c r="ID212" t="s">
        <v>426</v>
      </c>
      <c r="IE212" t="s">
        <v>426</v>
      </c>
      <c r="IF212" t="s">
        <v>426</v>
      </c>
      <c r="IG212">
        <v>0</v>
      </c>
      <c r="IH212">
        <v>100</v>
      </c>
      <c r="II212">
        <v>100</v>
      </c>
      <c r="IJ212">
        <v>-0.615</v>
      </c>
      <c r="IK212">
        <v>0.1835</v>
      </c>
      <c r="IL212">
        <v>-1.403914828998917</v>
      </c>
      <c r="IM212">
        <v>0.001328113201692861</v>
      </c>
      <c r="IN212">
        <v>1.538283238170363E-06</v>
      </c>
      <c r="IO212">
        <v>-5.795655626708063E-10</v>
      </c>
      <c r="IP212">
        <v>-0.06261121278234064</v>
      </c>
      <c r="IQ212">
        <v>-0.004593102289677449</v>
      </c>
      <c r="IR212">
        <v>0.0008253994458280543</v>
      </c>
      <c r="IS212">
        <v>-7.403632370499484E-06</v>
      </c>
      <c r="IT212">
        <v>2</v>
      </c>
      <c r="IU212">
        <v>1985</v>
      </c>
      <c r="IV212">
        <v>1</v>
      </c>
      <c r="IW212">
        <v>27</v>
      </c>
      <c r="IX212">
        <v>2.1</v>
      </c>
      <c r="IY212">
        <v>2.1</v>
      </c>
      <c r="IZ212">
        <v>1.13403</v>
      </c>
      <c r="JA212">
        <v>2.60864</v>
      </c>
      <c r="JB212">
        <v>1.49658</v>
      </c>
      <c r="JC212">
        <v>2.34619</v>
      </c>
      <c r="JD212">
        <v>1.54907</v>
      </c>
      <c r="JE212">
        <v>2.37915</v>
      </c>
      <c r="JF212">
        <v>32.9315</v>
      </c>
      <c r="JG212">
        <v>15.6906</v>
      </c>
      <c r="JH212">
        <v>18</v>
      </c>
      <c r="JI212">
        <v>482.426</v>
      </c>
      <c r="JJ212">
        <v>496.062</v>
      </c>
      <c r="JK212">
        <v>30.584</v>
      </c>
      <c r="JL212">
        <v>27.8067</v>
      </c>
      <c r="JM212">
        <v>30</v>
      </c>
      <c r="JN212">
        <v>28.0318</v>
      </c>
      <c r="JO212">
        <v>28.0217</v>
      </c>
      <c r="JP212">
        <v>22.7926</v>
      </c>
      <c r="JQ212">
        <v>21.7039</v>
      </c>
      <c r="JR212">
        <v>66.048</v>
      </c>
      <c r="JS212">
        <v>30.5349</v>
      </c>
      <c r="JT212">
        <v>420</v>
      </c>
      <c r="JU212">
        <v>23.5076</v>
      </c>
      <c r="JV212">
        <v>102.294</v>
      </c>
      <c r="JW212">
        <v>91.61920000000001</v>
      </c>
    </row>
    <row r="213" spans="1:283">
      <c r="A213">
        <v>195</v>
      </c>
      <c r="B213">
        <v>1761010803.6</v>
      </c>
      <c r="C213">
        <v>1137.599999904633</v>
      </c>
      <c r="D213" t="s">
        <v>828</v>
      </c>
      <c r="E213" t="s">
        <v>829</v>
      </c>
      <c r="F213">
        <v>5</v>
      </c>
      <c r="G213" t="s">
        <v>800</v>
      </c>
      <c r="H213">
        <v>1761010795.6</v>
      </c>
      <c r="I213">
        <f>(J213)/1000</f>
        <v>0</v>
      </c>
      <c r="J213">
        <f>1000*DJ213*AH213*(DF213-DG213)/(100*CY213*(1000-AH213*DF213))</f>
        <v>0</v>
      </c>
      <c r="K213">
        <f>DJ213*AH213*(DE213-DD213*(1000-AH213*DG213)/(1000-AH213*DF213))/(100*CY213)</f>
        <v>0</v>
      </c>
      <c r="L213">
        <f>DD213 - IF(AH213&gt;1, K213*CY213*100.0/(AJ213), 0)</f>
        <v>0</v>
      </c>
      <c r="M213">
        <f>((S213-I213/2)*L213-K213)/(S213+I213/2)</f>
        <v>0</v>
      </c>
      <c r="N213">
        <f>M213*(DK213+DL213)/1000.0</f>
        <v>0</v>
      </c>
      <c r="O213">
        <f>(DD213 - IF(AH213&gt;1, K213*CY213*100.0/(AJ213), 0))*(DK213+DL213)/1000.0</f>
        <v>0</v>
      </c>
      <c r="P213">
        <f>2.0/((1/R213-1/Q213)+SIGN(R213)*SQRT((1/R213-1/Q213)*(1/R213-1/Q213) + 4*CZ213/((CZ213+1)*(CZ213+1))*(2*1/R213*1/Q213-1/Q213*1/Q213)))</f>
        <v>0</v>
      </c>
      <c r="Q213">
        <f>IF(LEFT(DA213,1)&lt;&gt;"0",IF(LEFT(DA213,1)="1",3.0,DB213),$D$5+$E$5*(DR213*DK213/($K$5*1000))+$F$5*(DR213*DK213/($K$5*1000))*MAX(MIN(CY213,$J$5),$I$5)*MAX(MIN(CY213,$J$5),$I$5)+$G$5*MAX(MIN(CY213,$J$5),$I$5)*(DR213*DK213/($K$5*1000))+$H$5*(DR213*DK213/($K$5*1000))*(DR213*DK213/($K$5*1000)))</f>
        <v>0</v>
      </c>
      <c r="R213">
        <f>I213*(1000-(1000*0.61365*exp(17.502*V213/(240.97+V213))/(DK213+DL213)+DF213)/2)/(1000*0.61365*exp(17.502*V213/(240.97+V213))/(DK213+DL213)-DF213)</f>
        <v>0</v>
      </c>
      <c r="S213">
        <f>1/((CZ213+1)/(P213/1.6)+1/(Q213/1.37)) + CZ213/((CZ213+1)/(P213/1.6) + CZ213/(Q213/1.37))</f>
        <v>0</v>
      </c>
      <c r="T213">
        <f>(CU213*CX213)</f>
        <v>0</v>
      </c>
      <c r="U213">
        <f>(DM213+(T213+2*0.95*5.67E-8*(((DM213+$B$9)+273)^4-(DM213+273)^4)-44100*I213)/(1.84*29.3*Q213+8*0.95*5.67E-8*(DM213+273)^3))</f>
        <v>0</v>
      </c>
      <c r="V213">
        <f>($C$9*DN213+$D$9*DO213+$E$9*U213)</f>
        <v>0</v>
      </c>
      <c r="W213">
        <f>0.61365*exp(17.502*V213/(240.97+V213))</f>
        <v>0</v>
      </c>
      <c r="X213">
        <f>(Y213/Z213*100)</f>
        <v>0</v>
      </c>
      <c r="Y213">
        <f>DF213*(DK213+DL213)/1000</f>
        <v>0</v>
      </c>
      <c r="Z213">
        <f>0.61365*exp(17.502*DM213/(240.97+DM213))</f>
        <v>0</v>
      </c>
      <c r="AA213">
        <f>(W213-DF213*(DK213+DL213)/1000)</f>
        <v>0</v>
      </c>
      <c r="AB213">
        <f>(-I213*44100)</f>
        <v>0</v>
      </c>
      <c r="AC213">
        <f>2*29.3*Q213*0.92*(DM213-V213)</f>
        <v>0</v>
      </c>
      <c r="AD213">
        <f>2*0.95*5.67E-8*(((DM213+$B$9)+273)^4-(V213+273)^4)</f>
        <v>0</v>
      </c>
      <c r="AE213">
        <f>T213+AD213+AB213+AC213</f>
        <v>0</v>
      </c>
      <c r="AF213">
        <v>0</v>
      </c>
      <c r="AG213">
        <v>0</v>
      </c>
      <c r="AH213">
        <f>IF(AF213*$H$15&gt;=AJ213,1.0,(AJ213/(AJ213-AF213*$H$15)))</f>
        <v>0</v>
      </c>
      <c r="AI213">
        <f>(AH213-1)*100</f>
        <v>0</v>
      </c>
      <c r="AJ213">
        <f>MAX(0,($B$15+$C$15*DR213)/(1+$D$15*DR213)*DK213/(DM213+273)*$E$15)</f>
        <v>0</v>
      </c>
      <c r="AK213" t="s">
        <v>420</v>
      </c>
      <c r="AL213" t="s">
        <v>420</v>
      </c>
      <c r="AM213">
        <v>0</v>
      </c>
      <c r="AN213">
        <v>0</v>
      </c>
      <c r="AO213">
        <f>1-AM213/AN213</f>
        <v>0</v>
      </c>
      <c r="AP213">
        <v>0</v>
      </c>
      <c r="AQ213" t="s">
        <v>420</v>
      </c>
      <c r="AR213" t="s">
        <v>420</v>
      </c>
      <c r="AS213">
        <v>0</v>
      </c>
      <c r="AT213">
        <v>0</v>
      </c>
      <c r="AU213">
        <f>1-AS213/AT213</f>
        <v>0</v>
      </c>
      <c r="AV213">
        <v>0.5</v>
      </c>
      <c r="AW213">
        <f>CV213</f>
        <v>0</v>
      </c>
      <c r="AX213">
        <f>K213</f>
        <v>0</v>
      </c>
      <c r="AY213">
        <f>AU213*AV213*AW213</f>
        <v>0</v>
      </c>
      <c r="AZ213">
        <f>(AX213-AP213)/AW213</f>
        <v>0</v>
      </c>
      <c r="BA213">
        <f>(AN213-AT213)/AT213</f>
        <v>0</v>
      </c>
      <c r="BB213">
        <f>AM213/(AO213+AM213/AT213)</f>
        <v>0</v>
      </c>
      <c r="BC213" t="s">
        <v>420</v>
      </c>
      <c r="BD213">
        <v>0</v>
      </c>
      <c r="BE213">
        <f>IF(BD213&lt;&gt;0, BD213, BB213)</f>
        <v>0</v>
      </c>
      <c r="BF213">
        <f>1-BE213/AT213</f>
        <v>0</v>
      </c>
      <c r="BG213">
        <f>(AT213-AS213)/(AT213-BE213)</f>
        <v>0</v>
      </c>
      <c r="BH213">
        <f>(AN213-AT213)/(AN213-BE213)</f>
        <v>0</v>
      </c>
      <c r="BI213">
        <f>(AT213-AS213)/(AT213-AM213)</f>
        <v>0</v>
      </c>
      <c r="BJ213">
        <f>(AN213-AT213)/(AN213-AM213)</f>
        <v>0</v>
      </c>
      <c r="BK213">
        <f>(BG213*BE213/AS213)</f>
        <v>0</v>
      </c>
      <c r="BL213">
        <f>(1-BK213)</f>
        <v>0</v>
      </c>
      <c r="CU213">
        <f>$B$13*DS213+$C$13*DT213+$F$13*EE213*(1-EH213)</f>
        <v>0</v>
      </c>
      <c r="CV213">
        <f>CU213*CW213</f>
        <v>0</v>
      </c>
      <c r="CW213">
        <f>($B$13*$D$11+$C$13*$D$11+$F$13*((ER213+EJ213)/MAX(ER213+EJ213+ES213, 0.1)*$I$11+ES213/MAX(ER213+EJ213+ES213, 0.1)*$J$11))/($B$13+$C$13+$F$13)</f>
        <v>0</v>
      </c>
      <c r="CX213">
        <f>($B$13*$K$11+$C$13*$K$11+$F$13*((ER213+EJ213)/MAX(ER213+EJ213+ES213, 0.1)*$P$11+ES213/MAX(ER213+EJ213+ES213, 0.1)*$Q$11))/($B$13+$C$13+$F$13)</f>
        <v>0</v>
      </c>
      <c r="CY213">
        <v>1.37</v>
      </c>
      <c r="CZ213">
        <v>0.5</v>
      </c>
      <c r="DA213" t="s">
        <v>421</v>
      </c>
      <c r="DB213">
        <v>2</v>
      </c>
      <c r="DC213">
        <v>1761010795.6</v>
      </c>
      <c r="DD213">
        <v>420.3695</v>
      </c>
      <c r="DE213">
        <v>419.9855833333333</v>
      </c>
      <c r="DF213">
        <v>23.41608333333333</v>
      </c>
      <c r="DG213">
        <v>23.44899583333333</v>
      </c>
      <c r="DH213">
        <v>420.9849166666666</v>
      </c>
      <c r="DI213">
        <v>23.23272083333333</v>
      </c>
      <c r="DJ213">
        <v>500.029375</v>
      </c>
      <c r="DK213">
        <v>90.51910000000002</v>
      </c>
      <c r="DL213">
        <v>0.0349059875</v>
      </c>
      <c r="DM213">
        <v>29.91320416666666</v>
      </c>
      <c r="DN213">
        <v>30.05965833333333</v>
      </c>
      <c r="DO213">
        <v>999.9</v>
      </c>
      <c r="DP213">
        <v>0</v>
      </c>
      <c r="DQ213">
        <v>0</v>
      </c>
      <c r="DR213">
        <v>10001.09041666667</v>
      </c>
      <c r="DS213">
        <v>0</v>
      </c>
      <c r="DT213">
        <v>0.242856</v>
      </c>
      <c r="DU213">
        <v>0.3838894583333334</v>
      </c>
      <c r="DV213">
        <v>430.4489583333334</v>
      </c>
      <c r="DW213">
        <v>430.0703333333333</v>
      </c>
      <c r="DX213">
        <v>-0.03290565</v>
      </c>
      <c r="DY213">
        <v>419.9855833333333</v>
      </c>
      <c r="DZ213">
        <v>23.44899583333333</v>
      </c>
      <c r="EA213">
        <v>2.119602916666667</v>
      </c>
      <c r="EB213">
        <v>2.12258125</v>
      </c>
      <c r="EC213">
        <v>18.36727083333333</v>
      </c>
      <c r="ED213">
        <v>18.3896625</v>
      </c>
      <c r="EE213">
        <v>0.00500078</v>
      </c>
      <c r="EF213">
        <v>0</v>
      </c>
      <c r="EG213">
        <v>0</v>
      </c>
      <c r="EH213">
        <v>0</v>
      </c>
      <c r="EI213">
        <v>127.8666666666667</v>
      </c>
      <c r="EJ213">
        <v>0.00500078</v>
      </c>
      <c r="EK213">
        <v>-15.77916666666667</v>
      </c>
      <c r="EL213">
        <v>-0.1583333333333333</v>
      </c>
      <c r="EM213">
        <v>35.617</v>
      </c>
      <c r="EN213">
        <v>38.86429166666667</v>
      </c>
      <c r="EO213">
        <v>38.16383333333334</v>
      </c>
      <c r="EP213">
        <v>39.21591666666666</v>
      </c>
      <c r="EQ213">
        <v>38.17941666666666</v>
      </c>
      <c r="ER213">
        <v>0</v>
      </c>
      <c r="ES213">
        <v>0</v>
      </c>
      <c r="ET213">
        <v>0</v>
      </c>
      <c r="EU213">
        <v>1761010802.5</v>
      </c>
      <c r="EV213">
        <v>0</v>
      </c>
      <c r="EW213">
        <v>126.9192307692308</v>
      </c>
      <c r="EX213">
        <v>-21.11794873827728</v>
      </c>
      <c r="EY213">
        <v>31.6307691464579</v>
      </c>
      <c r="EZ213">
        <v>-15.25384615384615</v>
      </c>
      <c r="FA213">
        <v>15</v>
      </c>
      <c r="FB213">
        <v>1761010677.1</v>
      </c>
      <c r="FC213" t="s">
        <v>801</v>
      </c>
      <c r="FD213">
        <v>1761010676.6</v>
      </c>
      <c r="FE213">
        <v>1761010677.1</v>
      </c>
      <c r="FF213">
        <v>7</v>
      </c>
      <c r="FG213">
        <v>-0.083</v>
      </c>
      <c r="FH213">
        <v>-0.002</v>
      </c>
      <c r="FI213">
        <v>-0.616</v>
      </c>
      <c r="FJ213">
        <v>0.182</v>
      </c>
      <c r="FK213">
        <v>420</v>
      </c>
      <c r="FL213">
        <v>23</v>
      </c>
      <c r="FM213">
        <v>0.22</v>
      </c>
      <c r="FN213">
        <v>0.02</v>
      </c>
      <c r="FO213">
        <v>0.3779098</v>
      </c>
      <c r="FP213">
        <v>0.1531145290806738</v>
      </c>
      <c r="FQ213">
        <v>0.02463110380717844</v>
      </c>
      <c r="FR213">
        <v>1</v>
      </c>
      <c r="FS213">
        <v>126.9264705882353</v>
      </c>
      <c r="FT213">
        <v>5.501909716544101</v>
      </c>
      <c r="FU213">
        <v>6.880462912929174</v>
      </c>
      <c r="FV213">
        <v>0</v>
      </c>
      <c r="FW213">
        <v>-0.024631110775</v>
      </c>
      <c r="FX213">
        <v>-0.117768766412758</v>
      </c>
      <c r="FY213">
        <v>0.01731032003989988</v>
      </c>
      <c r="FZ213">
        <v>0</v>
      </c>
      <c r="GA213">
        <v>1</v>
      </c>
      <c r="GB213">
        <v>3</v>
      </c>
      <c r="GC213" t="s">
        <v>459</v>
      </c>
      <c r="GD213">
        <v>3.10952</v>
      </c>
      <c r="GE213">
        <v>2.72671</v>
      </c>
      <c r="GF213">
        <v>0.08841209999999999</v>
      </c>
      <c r="GG213">
        <v>0.0883039</v>
      </c>
      <c r="GH213">
        <v>0.106687</v>
      </c>
      <c r="GI213">
        <v>0.107804</v>
      </c>
      <c r="GJ213">
        <v>23922.4</v>
      </c>
      <c r="GK213">
        <v>21710.5</v>
      </c>
      <c r="GL213">
        <v>26800.9</v>
      </c>
      <c r="GM213">
        <v>24020.6</v>
      </c>
      <c r="GN213">
        <v>38254.9</v>
      </c>
      <c r="GO213">
        <v>31621.9</v>
      </c>
      <c r="GP213">
        <v>46778.1</v>
      </c>
      <c r="GQ213">
        <v>37982.7</v>
      </c>
      <c r="GR213">
        <v>1.89028</v>
      </c>
      <c r="GS213">
        <v>1.8668</v>
      </c>
      <c r="GT213">
        <v>0.104174</v>
      </c>
      <c r="GU213">
        <v>0</v>
      </c>
      <c r="GV213">
        <v>28.3533</v>
      </c>
      <c r="GW213">
        <v>999.9</v>
      </c>
      <c r="GX213">
        <v>60</v>
      </c>
      <c r="GY213">
        <v>30</v>
      </c>
      <c r="GZ213">
        <v>28.2393</v>
      </c>
      <c r="HA213">
        <v>61.3509</v>
      </c>
      <c r="HB213">
        <v>21.3622</v>
      </c>
      <c r="HC213">
        <v>1</v>
      </c>
      <c r="HD213">
        <v>0.0421799</v>
      </c>
      <c r="HE213">
        <v>-1.34937</v>
      </c>
      <c r="HF213">
        <v>20.3307</v>
      </c>
      <c r="HG213">
        <v>5.22163</v>
      </c>
      <c r="HH213">
        <v>11.9788</v>
      </c>
      <c r="HI213">
        <v>4.9651</v>
      </c>
      <c r="HJ213">
        <v>3.276</v>
      </c>
      <c r="HK213">
        <v>9999</v>
      </c>
      <c r="HL213">
        <v>9999</v>
      </c>
      <c r="HM213">
        <v>9999</v>
      </c>
      <c r="HN213">
        <v>999.9</v>
      </c>
      <c r="HO213">
        <v>1.86368</v>
      </c>
      <c r="HP213">
        <v>1.85974</v>
      </c>
      <c r="HQ213">
        <v>1.85806</v>
      </c>
      <c r="HR213">
        <v>1.85944</v>
      </c>
      <c r="HS213">
        <v>1.85959</v>
      </c>
      <c r="HT213">
        <v>1.85806</v>
      </c>
      <c r="HU213">
        <v>1.85715</v>
      </c>
      <c r="HV213">
        <v>1.85211</v>
      </c>
      <c r="HW213">
        <v>0</v>
      </c>
      <c r="HX213">
        <v>0</v>
      </c>
      <c r="HY213">
        <v>0</v>
      </c>
      <c r="HZ213">
        <v>0</v>
      </c>
      <c r="IA213" t="s">
        <v>424</v>
      </c>
      <c r="IB213" t="s">
        <v>425</v>
      </c>
      <c r="IC213" t="s">
        <v>426</v>
      </c>
      <c r="ID213" t="s">
        <v>426</v>
      </c>
      <c r="IE213" t="s">
        <v>426</v>
      </c>
      <c r="IF213" t="s">
        <v>426</v>
      </c>
      <c r="IG213">
        <v>0</v>
      </c>
      <c r="IH213">
        <v>100</v>
      </c>
      <c r="II213">
        <v>100</v>
      </c>
      <c r="IJ213">
        <v>-0.616</v>
      </c>
      <c r="IK213">
        <v>0.1836</v>
      </c>
      <c r="IL213">
        <v>-1.403914828998917</v>
      </c>
      <c r="IM213">
        <v>0.001328113201692861</v>
      </c>
      <c r="IN213">
        <v>1.538283238170363E-06</v>
      </c>
      <c r="IO213">
        <v>-5.795655626708063E-10</v>
      </c>
      <c r="IP213">
        <v>-0.06261121278234064</v>
      </c>
      <c r="IQ213">
        <v>-0.004593102289677449</v>
      </c>
      <c r="IR213">
        <v>0.0008253994458280543</v>
      </c>
      <c r="IS213">
        <v>-7.403632370499484E-06</v>
      </c>
      <c r="IT213">
        <v>2</v>
      </c>
      <c r="IU213">
        <v>1985</v>
      </c>
      <c r="IV213">
        <v>1</v>
      </c>
      <c r="IW213">
        <v>27</v>
      </c>
      <c r="IX213">
        <v>2.1</v>
      </c>
      <c r="IY213">
        <v>2.1</v>
      </c>
      <c r="IZ213">
        <v>1.13403</v>
      </c>
      <c r="JA213">
        <v>2.6001</v>
      </c>
      <c r="JB213">
        <v>1.49658</v>
      </c>
      <c r="JC213">
        <v>2.34619</v>
      </c>
      <c r="JD213">
        <v>1.54907</v>
      </c>
      <c r="JE213">
        <v>2.47437</v>
      </c>
      <c r="JF213">
        <v>32.9315</v>
      </c>
      <c r="JG213">
        <v>15.7081</v>
      </c>
      <c r="JH213">
        <v>18</v>
      </c>
      <c r="JI213">
        <v>482.304</v>
      </c>
      <c r="JJ213">
        <v>496.392</v>
      </c>
      <c r="JK213">
        <v>30.5594</v>
      </c>
      <c r="JL213">
        <v>27.8065</v>
      </c>
      <c r="JM213">
        <v>30</v>
      </c>
      <c r="JN213">
        <v>28.0311</v>
      </c>
      <c r="JO213">
        <v>28.0217</v>
      </c>
      <c r="JP213">
        <v>22.7928</v>
      </c>
      <c r="JQ213">
        <v>21.7039</v>
      </c>
      <c r="JR213">
        <v>66.048</v>
      </c>
      <c r="JS213">
        <v>30.5349</v>
      </c>
      <c r="JT213">
        <v>420</v>
      </c>
      <c r="JU213">
        <v>23.5076</v>
      </c>
      <c r="JV213">
        <v>102.294</v>
      </c>
      <c r="JW213">
        <v>91.61920000000001</v>
      </c>
    </row>
    <row r="214" spans="1:283">
      <c r="A214">
        <v>196</v>
      </c>
      <c r="B214">
        <v>1761010805.6</v>
      </c>
      <c r="C214">
        <v>1139.599999904633</v>
      </c>
      <c r="D214" t="s">
        <v>830</v>
      </c>
      <c r="E214" t="s">
        <v>831</v>
      </c>
      <c r="F214">
        <v>5</v>
      </c>
      <c r="G214" t="s">
        <v>800</v>
      </c>
      <c r="H214">
        <v>1761010797.6</v>
      </c>
      <c r="I214">
        <f>(J214)/1000</f>
        <v>0</v>
      </c>
      <c r="J214">
        <f>1000*DJ214*AH214*(DF214-DG214)/(100*CY214*(1000-AH214*DF214))</f>
        <v>0</v>
      </c>
      <c r="K214">
        <f>DJ214*AH214*(DE214-DD214*(1000-AH214*DG214)/(1000-AH214*DF214))/(100*CY214)</f>
        <v>0</v>
      </c>
      <c r="L214">
        <f>DD214 - IF(AH214&gt;1, K214*CY214*100.0/(AJ214), 0)</f>
        <v>0</v>
      </c>
      <c r="M214">
        <f>((S214-I214/2)*L214-K214)/(S214+I214/2)</f>
        <v>0</v>
      </c>
      <c r="N214">
        <f>M214*(DK214+DL214)/1000.0</f>
        <v>0</v>
      </c>
      <c r="O214">
        <f>(DD214 - IF(AH214&gt;1, K214*CY214*100.0/(AJ214), 0))*(DK214+DL214)/1000.0</f>
        <v>0</v>
      </c>
      <c r="P214">
        <f>2.0/((1/R214-1/Q214)+SIGN(R214)*SQRT((1/R214-1/Q214)*(1/R214-1/Q214) + 4*CZ214/((CZ214+1)*(CZ214+1))*(2*1/R214*1/Q214-1/Q214*1/Q214)))</f>
        <v>0</v>
      </c>
      <c r="Q214">
        <f>IF(LEFT(DA214,1)&lt;&gt;"0",IF(LEFT(DA214,1)="1",3.0,DB214),$D$5+$E$5*(DR214*DK214/($K$5*1000))+$F$5*(DR214*DK214/($K$5*1000))*MAX(MIN(CY214,$J$5),$I$5)*MAX(MIN(CY214,$J$5),$I$5)+$G$5*MAX(MIN(CY214,$J$5),$I$5)*(DR214*DK214/($K$5*1000))+$H$5*(DR214*DK214/($K$5*1000))*(DR214*DK214/($K$5*1000)))</f>
        <v>0</v>
      </c>
      <c r="R214">
        <f>I214*(1000-(1000*0.61365*exp(17.502*V214/(240.97+V214))/(DK214+DL214)+DF214)/2)/(1000*0.61365*exp(17.502*V214/(240.97+V214))/(DK214+DL214)-DF214)</f>
        <v>0</v>
      </c>
      <c r="S214">
        <f>1/((CZ214+1)/(P214/1.6)+1/(Q214/1.37)) + CZ214/((CZ214+1)/(P214/1.6) + CZ214/(Q214/1.37))</f>
        <v>0</v>
      </c>
      <c r="T214">
        <f>(CU214*CX214)</f>
        <v>0</v>
      </c>
      <c r="U214">
        <f>(DM214+(T214+2*0.95*5.67E-8*(((DM214+$B$9)+273)^4-(DM214+273)^4)-44100*I214)/(1.84*29.3*Q214+8*0.95*5.67E-8*(DM214+273)^3))</f>
        <v>0</v>
      </c>
      <c r="V214">
        <f>($C$9*DN214+$D$9*DO214+$E$9*U214)</f>
        <v>0</v>
      </c>
      <c r="W214">
        <f>0.61365*exp(17.502*V214/(240.97+V214))</f>
        <v>0</v>
      </c>
      <c r="X214">
        <f>(Y214/Z214*100)</f>
        <v>0</v>
      </c>
      <c r="Y214">
        <f>DF214*(DK214+DL214)/1000</f>
        <v>0</v>
      </c>
      <c r="Z214">
        <f>0.61365*exp(17.502*DM214/(240.97+DM214))</f>
        <v>0</v>
      </c>
      <c r="AA214">
        <f>(W214-DF214*(DK214+DL214)/1000)</f>
        <v>0</v>
      </c>
      <c r="AB214">
        <f>(-I214*44100)</f>
        <v>0</v>
      </c>
      <c r="AC214">
        <f>2*29.3*Q214*0.92*(DM214-V214)</f>
        <v>0</v>
      </c>
      <c r="AD214">
        <f>2*0.95*5.67E-8*(((DM214+$B$9)+273)^4-(V214+273)^4)</f>
        <v>0</v>
      </c>
      <c r="AE214">
        <f>T214+AD214+AB214+AC214</f>
        <v>0</v>
      </c>
      <c r="AF214">
        <v>0</v>
      </c>
      <c r="AG214">
        <v>0</v>
      </c>
      <c r="AH214">
        <f>IF(AF214*$H$15&gt;=AJ214,1.0,(AJ214/(AJ214-AF214*$H$15)))</f>
        <v>0</v>
      </c>
      <c r="AI214">
        <f>(AH214-1)*100</f>
        <v>0</v>
      </c>
      <c r="AJ214">
        <f>MAX(0,($B$15+$C$15*DR214)/(1+$D$15*DR214)*DK214/(DM214+273)*$E$15)</f>
        <v>0</v>
      </c>
      <c r="AK214" t="s">
        <v>420</v>
      </c>
      <c r="AL214" t="s">
        <v>420</v>
      </c>
      <c r="AM214">
        <v>0</v>
      </c>
      <c r="AN214">
        <v>0</v>
      </c>
      <c r="AO214">
        <f>1-AM214/AN214</f>
        <v>0</v>
      </c>
      <c r="AP214">
        <v>0</v>
      </c>
      <c r="AQ214" t="s">
        <v>420</v>
      </c>
      <c r="AR214" t="s">
        <v>420</v>
      </c>
      <c r="AS214">
        <v>0</v>
      </c>
      <c r="AT214">
        <v>0</v>
      </c>
      <c r="AU214">
        <f>1-AS214/AT214</f>
        <v>0</v>
      </c>
      <c r="AV214">
        <v>0.5</v>
      </c>
      <c r="AW214">
        <f>CV214</f>
        <v>0</v>
      </c>
      <c r="AX214">
        <f>K214</f>
        <v>0</v>
      </c>
      <c r="AY214">
        <f>AU214*AV214*AW214</f>
        <v>0</v>
      </c>
      <c r="AZ214">
        <f>(AX214-AP214)/AW214</f>
        <v>0</v>
      </c>
      <c r="BA214">
        <f>(AN214-AT214)/AT214</f>
        <v>0</v>
      </c>
      <c r="BB214">
        <f>AM214/(AO214+AM214/AT214)</f>
        <v>0</v>
      </c>
      <c r="BC214" t="s">
        <v>420</v>
      </c>
      <c r="BD214">
        <v>0</v>
      </c>
      <c r="BE214">
        <f>IF(BD214&lt;&gt;0, BD214, BB214)</f>
        <v>0</v>
      </c>
      <c r="BF214">
        <f>1-BE214/AT214</f>
        <v>0</v>
      </c>
      <c r="BG214">
        <f>(AT214-AS214)/(AT214-BE214)</f>
        <v>0</v>
      </c>
      <c r="BH214">
        <f>(AN214-AT214)/(AN214-BE214)</f>
        <v>0</v>
      </c>
      <c r="BI214">
        <f>(AT214-AS214)/(AT214-AM214)</f>
        <v>0</v>
      </c>
      <c r="BJ214">
        <f>(AN214-AT214)/(AN214-AM214)</f>
        <v>0</v>
      </c>
      <c r="BK214">
        <f>(BG214*BE214/AS214)</f>
        <v>0</v>
      </c>
      <c r="BL214">
        <f>(1-BK214)</f>
        <v>0</v>
      </c>
      <c r="CU214">
        <f>$B$13*DS214+$C$13*DT214+$F$13*EE214*(1-EH214)</f>
        <v>0</v>
      </c>
      <c r="CV214">
        <f>CU214*CW214</f>
        <v>0</v>
      </c>
      <c r="CW214">
        <f>($B$13*$D$11+$C$13*$D$11+$F$13*((ER214+EJ214)/MAX(ER214+EJ214+ES214, 0.1)*$I$11+ES214/MAX(ER214+EJ214+ES214, 0.1)*$J$11))/($B$13+$C$13+$F$13)</f>
        <v>0</v>
      </c>
      <c r="CX214">
        <f>($B$13*$K$11+$C$13*$K$11+$F$13*((ER214+EJ214)/MAX(ER214+EJ214+ES214, 0.1)*$P$11+ES214/MAX(ER214+EJ214+ES214, 0.1)*$Q$11))/($B$13+$C$13+$F$13)</f>
        <v>0</v>
      </c>
      <c r="CY214">
        <v>1.37</v>
      </c>
      <c r="CZ214">
        <v>0.5</v>
      </c>
      <c r="DA214" t="s">
        <v>421</v>
      </c>
      <c r="DB214">
        <v>2</v>
      </c>
      <c r="DC214">
        <v>1761010797.6</v>
      </c>
      <c r="DD214">
        <v>420.3704166666666</v>
      </c>
      <c r="DE214">
        <v>419.9907083333333</v>
      </c>
      <c r="DF214">
        <v>23.41865</v>
      </c>
      <c r="DG214">
        <v>23.45240833333333</v>
      </c>
      <c r="DH214">
        <v>420.9857916666667</v>
      </c>
      <c r="DI214">
        <v>23.23523333333334</v>
      </c>
      <c r="DJ214">
        <v>500.0175416666667</v>
      </c>
      <c r="DK214">
        <v>90.51950416666666</v>
      </c>
      <c r="DL214">
        <v>0.034940325</v>
      </c>
      <c r="DM214">
        <v>29.91034166666667</v>
      </c>
      <c r="DN214">
        <v>30.0577875</v>
      </c>
      <c r="DO214">
        <v>999.9</v>
      </c>
      <c r="DP214">
        <v>0</v>
      </c>
      <c r="DQ214">
        <v>0</v>
      </c>
      <c r="DR214">
        <v>10000.17958333333</v>
      </c>
      <c r="DS214">
        <v>0</v>
      </c>
      <c r="DT214">
        <v>0.242856</v>
      </c>
      <c r="DU214">
        <v>0.3796678333333333</v>
      </c>
      <c r="DV214">
        <v>430.451</v>
      </c>
      <c r="DW214">
        <v>430.077125</v>
      </c>
      <c r="DX214">
        <v>-0.03375085</v>
      </c>
      <c r="DY214">
        <v>419.9907083333333</v>
      </c>
      <c r="DZ214">
        <v>23.45240833333333</v>
      </c>
      <c r="EA214">
        <v>2.119844583333334</v>
      </c>
      <c r="EB214">
        <v>2.122899583333334</v>
      </c>
      <c r="EC214">
        <v>18.36909166666667</v>
      </c>
      <c r="ED214">
        <v>18.39205</v>
      </c>
      <c r="EE214">
        <v>0.00500078</v>
      </c>
      <c r="EF214">
        <v>0</v>
      </c>
      <c r="EG214">
        <v>0</v>
      </c>
      <c r="EH214">
        <v>0</v>
      </c>
      <c r="EI214">
        <v>127.1875</v>
      </c>
      <c r="EJ214">
        <v>0.00500078</v>
      </c>
      <c r="EK214">
        <v>-15.39583333333333</v>
      </c>
      <c r="EL214">
        <v>-0.1333333333333333</v>
      </c>
      <c r="EM214">
        <v>35.59354166666666</v>
      </c>
      <c r="EN214">
        <v>38.83304166666667</v>
      </c>
      <c r="EO214">
        <v>38.14033333333333</v>
      </c>
      <c r="EP214">
        <v>39.163875</v>
      </c>
      <c r="EQ214">
        <v>38.15083333333333</v>
      </c>
      <c r="ER214">
        <v>0</v>
      </c>
      <c r="ES214">
        <v>0</v>
      </c>
      <c r="ET214">
        <v>0</v>
      </c>
      <c r="EU214">
        <v>1761010804.3</v>
      </c>
      <c r="EV214">
        <v>0</v>
      </c>
      <c r="EW214">
        <v>126.224</v>
      </c>
      <c r="EX214">
        <v>-30.43076925653877</v>
      </c>
      <c r="EY214">
        <v>42.89999993122539</v>
      </c>
      <c r="EZ214">
        <v>-14.464</v>
      </c>
      <c r="FA214">
        <v>15</v>
      </c>
      <c r="FB214">
        <v>1761010677.1</v>
      </c>
      <c r="FC214" t="s">
        <v>801</v>
      </c>
      <c r="FD214">
        <v>1761010676.6</v>
      </c>
      <c r="FE214">
        <v>1761010677.1</v>
      </c>
      <c r="FF214">
        <v>7</v>
      </c>
      <c r="FG214">
        <v>-0.083</v>
      </c>
      <c r="FH214">
        <v>-0.002</v>
      </c>
      <c r="FI214">
        <v>-0.616</v>
      </c>
      <c r="FJ214">
        <v>0.182</v>
      </c>
      <c r="FK214">
        <v>420</v>
      </c>
      <c r="FL214">
        <v>23</v>
      </c>
      <c r="FM214">
        <v>0.22</v>
      </c>
      <c r="FN214">
        <v>0.02</v>
      </c>
      <c r="FO214">
        <v>0.3774264634146342</v>
      </c>
      <c r="FP214">
        <v>0.09373854355400649</v>
      </c>
      <c r="FQ214">
        <v>0.02465317985139538</v>
      </c>
      <c r="FR214">
        <v>1</v>
      </c>
      <c r="FS214">
        <v>126.45</v>
      </c>
      <c r="FT214">
        <v>-7.213139857654489</v>
      </c>
      <c r="FU214">
        <v>7.088484862582331</v>
      </c>
      <c r="FV214">
        <v>0</v>
      </c>
      <c r="FW214">
        <v>-0.02678758856097561</v>
      </c>
      <c r="FX214">
        <v>-0.07846624733101046</v>
      </c>
      <c r="FY214">
        <v>0.0146451515813893</v>
      </c>
      <c r="FZ214">
        <v>1</v>
      </c>
      <c r="GA214">
        <v>2</v>
      </c>
      <c r="GB214">
        <v>3</v>
      </c>
      <c r="GC214" t="s">
        <v>482</v>
      </c>
      <c r="GD214">
        <v>3.10944</v>
      </c>
      <c r="GE214">
        <v>2.72678</v>
      </c>
      <c r="GF214">
        <v>0.0884117</v>
      </c>
      <c r="GG214">
        <v>0.0883033</v>
      </c>
      <c r="GH214">
        <v>0.106692</v>
      </c>
      <c r="GI214">
        <v>0.107802</v>
      </c>
      <c r="GJ214">
        <v>23922.4</v>
      </c>
      <c r="GK214">
        <v>21710.5</v>
      </c>
      <c r="GL214">
        <v>26800.8</v>
      </c>
      <c r="GM214">
        <v>24020.5</v>
      </c>
      <c r="GN214">
        <v>38254.6</v>
      </c>
      <c r="GO214">
        <v>31621.9</v>
      </c>
      <c r="GP214">
        <v>46778</v>
      </c>
      <c r="GQ214">
        <v>37982.6</v>
      </c>
      <c r="GR214">
        <v>1.89025</v>
      </c>
      <c r="GS214">
        <v>1.86707</v>
      </c>
      <c r="GT214">
        <v>0.103619</v>
      </c>
      <c r="GU214">
        <v>0</v>
      </c>
      <c r="GV214">
        <v>28.3545</v>
      </c>
      <c r="GW214">
        <v>999.9</v>
      </c>
      <c r="GX214">
        <v>60</v>
      </c>
      <c r="GY214">
        <v>30.1</v>
      </c>
      <c r="GZ214">
        <v>28.4005</v>
      </c>
      <c r="HA214">
        <v>61.4509</v>
      </c>
      <c r="HB214">
        <v>21.1899</v>
      </c>
      <c r="HC214">
        <v>1</v>
      </c>
      <c r="HD214">
        <v>0.0421443</v>
      </c>
      <c r="HE214">
        <v>-1.39615</v>
      </c>
      <c r="HF214">
        <v>20.3304</v>
      </c>
      <c r="HG214">
        <v>5.22133</v>
      </c>
      <c r="HH214">
        <v>11.9784</v>
      </c>
      <c r="HI214">
        <v>4.9651</v>
      </c>
      <c r="HJ214">
        <v>3.276</v>
      </c>
      <c r="HK214">
        <v>9999</v>
      </c>
      <c r="HL214">
        <v>9999</v>
      </c>
      <c r="HM214">
        <v>9999</v>
      </c>
      <c r="HN214">
        <v>999.9</v>
      </c>
      <c r="HO214">
        <v>1.86369</v>
      </c>
      <c r="HP214">
        <v>1.85975</v>
      </c>
      <c r="HQ214">
        <v>1.85806</v>
      </c>
      <c r="HR214">
        <v>1.85944</v>
      </c>
      <c r="HS214">
        <v>1.85959</v>
      </c>
      <c r="HT214">
        <v>1.85806</v>
      </c>
      <c r="HU214">
        <v>1.85715</v>
      </c>
      <c r="HV214">
        <v>1.85211</v>
      </c>
      <c r="HW214">
        <v>0</v>
      </c>
      <c r="HX214">
        <v>0</v>
      </c>
      <c r="HY214">
        <v>0</v>
      </c>
      <c r="HZ214">
        <v>0</v>
      </c>
      <c r="IA214" t="s">
        <v>424</v>
      </c>
      <c r="IB214" t="s">
        <v>425</v>
      </c>
      <c r="IC214" t="s">
        <v>426</v>
      </c>
      <c r="ID214" t="s">
        <v>426</v>
      </c>
      <c r="IE214" t="s">
        <v>426</v>
      </c>
      <c r="IF214" t="s">
        <v>426</v>
      </c>
      <c r="IG214">
        <v>0</v>
      </c>
      <c r="IH214">
        <v>100</v>
      </c>
      <c r="II214">
        <v>100</v>
      </c>
      <c r="IJ214">
        <v>-0.615</v>
      </c>
      <c r="IK214">
        <v>0.1836</v>
      </c>
      <c r="IL214">
        <v>-1.403914828998917</v>
      </c>
      <c r="IM214">
        <v>0.001328113201692861</v>
      </c>
      <c r="IN214">
        <v>1.538283238170363E-06</v>
      </c>
      <c r="IO214">
        <v>-5.795655626708063E-10</v>
      </c>
      <c r="IP214">
        <v>-0.06261121278234064</v>
      </c>
      <c r="IQ214">
        <v>-0.004593102289677449</v>
      </c>
      <c r="IR214">
        <v>0.0008253994458280543</v>
      </c>
      <c r="IS214">
        <v>-7.403632370499484E-06</v>
      </c>
      <c r="IT214">
        <v>2</v>
      </c>
      <c r="IU214">
        <v>1985</v>
      </c>
      <c r="IV214">
        <v>1</v>
      </c>
      <c r="IW214">
        <v>27</v>
      </c>
      <c r="IX214">
        <v>2.1</v>
      </c>
      <c r="IY214">
        <v>2.1</v>
      </c>
      <c r="IZ214">
        <v>1.13403</v>
      </c>
      <c r="JA214">
        <v>2.59644</v>
      </c>
      <c r="JB214">
        <v>1.49658</v>
      </c>
      <c r="JC214">
        <v>2.34619</v>
      </c>
      <c r="JD214">
        <v>1.54907</v>
      </c>
      <c r="JE214">
        <v>2.40601</v>
      </c>
      <c r="JF214">
        <v>32.9315</v>
      </c>
      <c r="JG214">
        <v>15.6993</v>
      </c>
      <c r="JH214">
        <v>18</v>
      </c>
      <c r="JI214">
        <v>482.289</v>
      </c>
      <c r="JJ214">
        <v>496.574</v>
      </c>
      <c r="JK214">
        <v>30.5306</v>
      </c>
      <c r="JL214">
        <v>27.8065</v>
      </c>
      <c r="JM214">
        <v>30</v>
      </c>
      <c r="JN214">
        <v>28.0311</v>
      </c>
      <c r="JO214">
        <v>28.0217</v>
      </c>
      <c r="JP214">
        <v>22.7933</v>
      </c>
      <c r="JQ214">
        <v>21.7039</v>
      </c>
      <c r="JR214">
        <v>66.048</v>
      </c>
      <c r="JS214">
        <v>30.4833</v>
      </c>
      <c r="JT214">
        <v>420</v>
      </c>
      <c r="JU214">
        <v>23.5076</v>
      </c>
      <c r="JV214">
        <v>102.294</v>
      </c>
      <c r="JW214">
        <v>91.619</v>
      </c>
    </row>
    <row r="215" spans="1:283">
      <c r="A215">
        <v>197</v>
      </c>
      <c r="B215">
        <v>1761010807.6</v>
      </c>
      <c r="C215">
        <v>1141.599999904633</v>
      </c>
      <c r="D215" t="s">
        <v>832</v>
      </c>
      <c r="E215" t="s">
        <v>833</v>
      </c>
      <c r="F215">
        <v>5</v>
      </c>
      <c r="G215" t="s">
        <v>800</v>
      </c>
      <c r="H215">
        <v>1761010799.6</v>
      </c>
      <c r="I215">
        <f>(J215)/1000</f>
        <v>0</v>
      </c>
      <c r="J215">
        <f>1000*DJ215*AH215*(DF215-DG215)/(100*CY215*(1000-AH215*DF215))</f>
        <v>0</v>
      </c>
      <c r="K215">
        <f>DJ215*AH215*(DE215-DD215*(1000-AH215*DG215)/(1000-AH215*DF215))/(100*CY215)</f>
        <v>0</v>
      </c>
      <c r="L215">
        <f>DD215 - IF(AH215&gt;1, K215*CY215*100.0/(AJ215), 0)</f>
        <v>0</v>
      </c>
      <c r="M215">
        <f>((S215-I215/2)*L215-K215)/(S215+I215/2)</f>
        <v>0</v>
      </c>
      <c r="N215">
        <f>M215*(DK215+DL215)/1000.0</f>
        <v>0</v>
      </c>
      <c r="O215">
        <f>(DD215 - IF(AH215&gt;1, K215*CY215*100.0/(AJ215), 0))*(DK215+DL215)/1000.0</f>
        <v>0</v>
      </c>
      <c r="P215">
        <f>2.0/((1/R215-1/Q215)+SIGN(R215)*SQRT((1/R215-1/Q215)*(1/R215-1/Q215) + 4*CZ215/((CZ215+1)*(CZ215+1))*(2*1/R215*1/Q215-1/Q215*1/Q215)))</f>
        <v>0</v>
      </c>
      <c r="Q215">
        <f>IF(LEFT(DA215,1)&lt;&gt;"0",IF(LEFT(DA215,1)="1",3.0,DB215),$D$5+$E$5*(DR215*DK215/($K$5*1000))+$F$5*(DR215*DK215/($K$5*1000))*MAX(MIN(CY215,$J$5),$I$5)*MAX(MIN(CY215,$J$5),$I$5)+$G$5*MAX(MIN(CY215,$J$5),$I$5)*(DR215*DK215/($K$5*1000))+$H$5*(DR215*DK215/($K$5*1000))*(DR215*DK215/($K$5*1000)))</f>
        <v>0</v>
      </c>
      <c r="R215">
        <f>I215*(1000-(1000*0.61365*exp(17.502*V215/(240.97+V215))/(DK215+DL215)+DF215)/2)/(1000*0.61365*exp(17.502*V215/(240.97+V215))/(DK215+DL215)-DF215)</f>
        <v>0</v>
      </c>
      <c r="S215">
        <f>1/((CZ215+1)/(P215/1.6)+1/(Q215/1.37)) + CZ215/((CZ215+1)/(P215/1.6) + CZ215/(Q215/1.37))</f>
        <v>0</v>
      </c>
      <c r="T215">
        <f>(CU215*CX215)</f>
        <v>0</v>
      </c>
      <c r="U215">
        <f>(DM215+(T215+2*0.95*5.67E-8*(((DM215+$B$9)+273)^4-(DM215+273)^4)-44100*I215)/(1.84*29.3*Q215+8*0.95*5.67E-8*(DM215+273)^3))</f>
        <v>0</v>
      </c>
      <c r="V215">
        <f>($C$9*DN215+$D$9*DO215+$E$9*U215)</f>
        <v>0</v>
      </c>
      <c r="W215">
        <f>0.61365*exp(17.502*V215/(240.97+V215))</f>
        <v>0</v>
      </c>
      <c r="X215">
        <f>(Y215/Z215*100)</f>
        <v>0</v>
      </c>
      <c r="Y215">
        <f>DF215*(DK215+DL215)/1000</f>
        <v>0</v>
      </c>
      <c r="Z215">
        <f>0.61365*exp(17.502*DM215/(240.97+DM215))</f>
        <v>0</v>
      </c>
      <c r="AA215">
        <f>(W215-DF215*(DK215+DL215)/1000)</f>
        <v>0</v>
      </c>
      <c r="AB215">
        <f>(-I215*44100)</f>
        <v>0</v>
      </c>
      <c r="AC215">
        <f>2*29.3*Q215*0.92*(DM215-V215)</f>
        <v>0</v>
      </c>
      <c r="AD215">
        <f>2*0.95*5.67E-8*(((DM215+$B$9)+273)^4-(V215+273)^4)</f>
        <v>0</v>
      </c>
      <c r="AE215">
        <f>T215+AD215+AB215+AC215</f>
        <v>0</v>
      </c>
      <c r="AF215">
        <v>0</v>
      </c>
      <c r="AG215">
        <v>0</v>
      </c>
      <c r="AH215">
        <f>IF(AF215*$H$15&gt;=AJ215,1.0,(AJ215/(AJ215-AF215*$H$15)))</f>
        <v>0</v>
      </c>
      <c r="AI215">
        <f>(AH215-1)*100</f>
        <v>0</v>
      </c>
      <c r="AJ215">
        <f>MAX(0,($B$15+$C$15*DR215)/(1+$D$15*DR215)*DK215/(DM215+273)*$E$15)</f>
        <v>0</v>
      </c>
      <c r="AK215" t="s">
        <v>420</v>
      </c>
      <c r="AL215" t="s">
        <v>420</v>
      </c>
      <c r="AM215">
        <v>0</v>
      </c>
      <c r="AN215">
        <v>0</v>
      </c>
      <c r="AO215">
        <f>1-AM215/AN215</f>
        <v>0</v>
      </c>
      <c r="AP215">
        <v>0</v>
      </c>
      <c r="AQ215" t="s">
        <v>420</v>
      </c>
      <c r="AR215" t="s">
        <v>420</v>
      </c>
      <c r="AS215">
        <v>0</v>
      </c>
      <c r="AT215">
        <v>0</v>
      </c>
      <c r="AU215">
        <f>1-AS215/AT215</f>
        <v>0</v>
      </c>
      <c r="AV215">
        <v>0.5</v>
      </c>
      <c r="AW215">
        <f>CV215</f>
        <v>0</v>
      </c>
      <c r="AX215">
        <f>K215</f>
        <v>0</v>
      </c>
      <c r="AY215">
        <f>AU215*AV215*AW215</f>
        <v>0</v>
      </c>
      <c r="AZ215">
        <f>(AX215-AP215)/AW215</f>
        <v>0</v>
      </c>
      <c r="BA215">
        <f>(AN215-AT215)/AT215</f>
        <v>0</v>
      </c>
      <c r="BB215">
        <f>AM215/(AO215+AM215/AT215)</f>
        <v>0</v>
      </c>
      <c r="BC215" t="s">
        <v>420</v>
      </c>
      <c r="BD215">
        <v>0</v>
      </c>
      <c r="BE215">
        <f>IF(BD215&lt;&gt;0, BD215, BB215)</f>
        <v>0</v>
      </c>
      <c r="BF215">
        <f>1-BE215/AT215</f>
        <v>0</v>
      </c>
      <c r="BG215">
        <f>(AT215-AS215)/(AT215-BE215)</f>
        <v>0</v>
      </c>
      <c r="BH215">
        <f>(AN215-AT215)/(AN215-BE215)</f>
        <v>0</v>
      </c>
      <c r="BI215">
        <f>(AT215-AS215)/(AT215-AM215)</f>
        <v>0</v>
      </c>
      <c r="BJ215">
        <f>(AN215-AT215)/(AN215-AM215)</f>
        <v>0</v>
      </c>
      <c r="BK215">
        <f>(BG215*BE215/AS215)</f>
        <v>0</v>
      </c>
      <c r="BL215">
        <f>(1-BK215)</f>
        <v>0</v>
      </c>
      <c r="CU215">
        <f>$B$13*DS215+$C$13*DT215+$F$13*EE215*(1-EH215)</f>
        <v>0</v>
      </c>
      <c r="CV215">
        <f>CU215*CW215</f>
        <v>0</v>
      </c>
      <c r="CW215">
        <f>($B$13*$D$11+$C$13*$D$11+$F$13*((ER215+EJ215)/MAX(ER215+EJ215+ES215, 0.1)*$I$11+ES215/MAX(ER215+EJ215+ES215, 0.1)*$J$11))/($B$13+$C$13+$F$13)</f>
        <v>0</v>
      </c>
      <c r="CX215">
        <f>($B$13*$K$11+$C$13*$K$11+$F$13*((ER215+EJ215)/MAX(ER215+EJ215+ES215, 0.1)*$P$11+ES215/MAX(ER215+EJ215+ES215, 0.1)*$Q$11))/($B$13+$C$13+$F$13)</f>
        <v>0</v>
      </c>
      <c r="CY215">
        <v>1.37</v>
      </c>
      <c r="CZ215">
        <v>0.5</v>
      </c>
      <c r="DA215" t="s">
        <v>421</v>
      </c>
      <c r="DB215">
        <v>2</v>
      </c>
      <c r="DC215">
        <v>1761010799.6</v>
      </c>
      <c r="DD215">
        <v>420.368625</v>
      </c>
      <c r="DE215">
        <v>419.9912083333333</v>
      </c>
      <c r="DF215">
        <v>23.42109583333334</v>
      </c>
      <c r="DG215">
        <v>23.45326666666666</v>
      </c>
      <c r="DH215">
        <v>420.9839999999999</v>
      </c>
      <c r="DI215">
        <v>23.23762916666667</v>
      </c>
      <c r="DJ215">
        <v>499.9962916666667</v>
      </c>
      <c r="DK215">
        <v>90.52007916666666</v>
      </c>
      <c r="DL215">
        <v>0.03492472916666667</v>
      </c>
      <c r="DM215">
        <v>29.90690416666667</v>
      </c>
      <c r="DN215">
        <v>30.05591666666666</v>
      </c>
      <c r="DO215">
        <v>999.9</v>
      </c>
      <c r="DP215">
        <v>0</v>
      </c>
      <c r="DQ215">
        <v>0</v>
      </c>
      <c r="DR215">
        <v>10002.81083333333</v>
      </c>
      <c r="DS215">
        <v>0</v>
      </c>
      <c r="DT215">
        <v>0.242856</v>
      </c>
      <c r="DU215">
        <v>0.3773650416666667</v>
      </c>
      <c r="DV215">
        <v>430.4502083333334</v>
      </c>
      <c r="DW215">
        <v>430.0780833333333</v>
      </c>
      <c r="DX215">
        <v>-0.03217100833333333</v>
      </c>
      <c r="DY215">
        <v>419.9912083333333</v>
      </c>
      <c r="DZ215">
        <v>23.45326666666666</v>
      </c>
      <c r="EA215">
        <v>2.120079166666667</v>
      </c>
      <c r="EB215">
        <v>2.12299125</v>
      </c>
      <c r="EC215">
        <v>18.37085416666666</v>
      </c>
      <c r="ED215">
        <v>18.3927375</v>
      </c>
      <c r="EE215">
        <v>0.00500078</v>
      </c>
      <c r="EF215">
        <v>0</v>
      </c>
      <c r="EG215">
        <v>0</v>
      </c>
      <c r="EH215">
        <v>0</v>
      </c>
      <c r="EI215">
        <v>127.4416666666667</v>
      </c>
      <c r="EJ215">
        <v>0.00500078</v>
      </c>
      <c r="EK215">
        <v>-15.24166666666667</v>
      </c>
      <c r="EL215">
        <v>-0.1</v>
      </c>
      <c r="EM215">
        <v>35.57533333333333</v>
      </c>
      <c r="EN215">
        <v>38.79920833333333</v>
      </c>
      <c r="EO215">
        <v>38.14820833333333</v>
      </c>
      <c r="EP215">
        <v>39.117</v>
      </c>
      <c r="EQ215">
        <v>38.119625</v>
      </c>
      <c r="ER215">
        <v>0</v>
      </c>
      <c r="ES215">
        <v>0</v>
      </c>
      <c r="ET215">
        <v>0</v>
      </c>
      <c r="EU215">
        <v>1761010806.7</v>
      </c>
      <c r="EV215">
        <v>0</v>
      </c>
      <c r="EW215">
        <v>125.824</v>
      </c>
      <c r="EX215">
        <v>-43.20769208211154</v>
      </c>
      <c r="EY215">
        <v>33.23076903820041</v>
      </c>
      <c r="EZ215">
        <v>-13.9</v>
      </c>
      <c r="FA215">
        <v>15</v>
      </c>
      <c r="FB215">
        <v>1761010677.1</v>
      </c>
      <c r="FC215" t="s">
        <v>801</v>
      </c>
      <c r="FD215">
        <v>1761010676.6</v>
      </c>
      <c r="FE215">
        <v>1761010677.1</v>
      </c>
      <c r="FF215">
        <v>7</v>
      </c>
      <c r="FG215">
        <v>-0.083</v>
      </c>
      <c r="FH215">
        <v>-0.002</v>
      </c>
      <c r="FI215">
        <v>-0.616</v>
      </c>
      <c r="FJ215">
        <v>0.182</v>
      </c>
      <c r="FK215">
        <v>420</v>
      </c>
      <c r="FL215">
        <v>23</v>
      </c>
      <c r="FM215">
        <v>0.22</v>
      </c>
      <c r="FN215">
        <v>0.02</v>
      </c>
      <c r="FO215">
        <v>0.38026575</v>
      </c>
      <c r="FP215">
        <v>-0.00325965478424165</v>
      </c>
      <c r="FQ215">
        <v>0.02252273754203738</v>
      </c>
      <c r="FR215">
        <v>1</v>
      </c>
      <c r="FS215">
        <v>126.25</v>
      </c>
      <c r="FT215">
        <v>-14.8128342220117</v>
      </c>
      <c r="FU215">
        <v>7.065169328972861</v>
      </c>
      <c r="FV215">
        <v>0</v>
      </c>
      <c r="FW215">
        <v>-0.03139671375</v>
      </c>
      <c r="FX215">
        <v>0.01519517054409018</v>
      </c>
      <c r="FY215">
        <v>0.006914005520689395</v>
      </c>
      <c r="FZ215">
        <v>1</v>
      </c>
      <c r="GA215">
        <v>2</v>
      </c>
      <c r="GB215">
        <v>3</v>
      </c>
      <c r="GC215" t="s">
        <v>482</v>
      </c>
      <c r="GD215">
        <v>3.10962</v>
      </c>
      <c r="GE215">
        <v>2.72665</v>
      </c>
      <c r="GF215">
        <v>0.08841359999999999</v>
      </c>
      <c r="GG215">
        <v>0.08830010000000001</v>
      </c>
      <c r="GH215">
        <v>0.106695</v>
      </c>
      <c r="GI215">
        <v>0.1078</v>
      </c>
      <c r="GJ215">
        <v>23922.3</v>
      </c>
      <c r="GK215">
        <v>21710.4</v>
      </c>
      <c r="GL215">
        <v>26800.8</v>
      </c>
      <c r="GM215">
        <v>24020.4</v>
      </c>
      <c r="GN215">
        <v>38254.5</v>
      </c>
      <c r="GO215">
        <v>31621.8</v>
      </c>
      <c r="GP215">
        <v>46777.9</v>
      </c>
      <c r="GQ215">
        <v>37982.4</v>
      </c>
      <c r="GR215">
        <v>1.89053</v>
      </c>
      <c r="GS215">
        <v>1.86688</v>
      </c>
      <c r="GT215">
        <v>0.103332</v>
      </c>
      <c r="GU215">
        <v>0</v>
      </c>
      <c r="GV215">
        <v>28.3557</v>
      </c>
      <c r="GW215">
        <v>999.9</v>
      </c>
      <c r="GX215">
        <v>60</v>
      </c>
      <c r="GY215">
        <v>30</v>
      </c>
      <c r="GZ215">
        <v>28.239</v>
      </c>
      <c r="HA215">
        <v>61.3409</v>
      </c>
      <c r="HB215">
        <v>21.3462</v>
      </c>
      <c r="HC215">
        <v>1</v>
      </c>
      <c r="HD215">
        <v>0.0421316</v>
      </c>
      <c r="HE215">
        <v>-1.36382</v>
      </c>
      <c r="HF215">
        <v>20.3307</v>
      </c>
      <c r="HG215">
        <v>5.22133</v>
      </c>
      <c r="HH215">
        <v>11.9778</v>
      </c>
      <c r="HI215">
        <v>4.965</v>
      </c>
      <c r="HJ215">
        <v>3.276</v>
      </c>
      <c r="HK215">
        <v>9999</v>
      </c>
      <c r="HL215">
        <v>9999</v>
      </c>
      <c r="HM215">
        <v>9999</v>
      </c>
      <c r="HN215">
        <v>999.9</v>
      </c>
      <c r="HO215">
        <v>1.86369</v>
      </c>
      <c r="HP215">
        <v>1.85975</v>
      </c>
      <c r="HQ215">
        <v>1.85806</v>
      </c>
      <c r="HR215">
        <v>1.85944</v>
      </c>
      <c r="HS215">
        <v>1.85959</v>
      </c>
      <c r="HT215">
        <v>1.85806</v>
      </c>
      <c r="HU215">
        <v>1.85715</v>
      </c>
      <c r="HV215">
        <v>1.8521</v>
      </c>
      <c r="HW215">
        <v>0</v>
      </c>
      <c r="HX215">
        <v>0</v>
      </c>
      <c r="HY215">
        <v>0</v>
      </c>
      <c r="HZ215">
        <v>0</v>
      </c>
      <c r="IA215" t="s">
        <v>424</v>
      </c>
      <c r="IB215" t="s">
        <v>425</v>
      </c>
      <c r="IC215" t="s">
        <v>426</v>
      </c>
      <c r="ID215" t="s">
        <v>426</v>
      </c>
      <c r="IE215" t="s">
        <v>426</v>
      </c>
      <c r="IF215" t="s">
        <v>426</v>
      </c>
      <c r="IG215">
        <v>0</v>
      </c>
      <c r="IH215">
        <v>100</v>
      </c>
      <c r="II215">
        <v>100</v>
      </c>
      <c r="IJ215">
        <v>-0.615</v>
      </c>
      <c r="IK215">
        <v>0.1836</v>
      </c>
      <c r="IL215">
        <v>-1.403914828998917</v>
      </c>
      <c r="IM215">
        <v>0.001328113201692861</v>
      </c>
      <c r="IN215">
        <v>1.538283238170363E-06</v>
      </c>
      <c r="IO215">
        <v>-5.795655626708063E-10</v>
      </c>
      <c r="IP215">
        <v>-0.06261121278234064</v>
      </c>
      <c r="IQ215">
        <v>-0.004593102289677449</v>
      </c>
      <c r="IR215">
        <v>0.0008253994458280543</v>
      </c>
      <c r="IS215">
        <v>-7.403632370499484E-06</v>
      </c>
      <c r="IT215">
        <v>2</v>
      </c>
      <c r="IU215">
        <v>1985</v>
      </c>
      <c r="IV215">
        <v>1</v>
      </c>
      <c r="IW215">
        <v>27</v>
      </c>
      <c r="IX215">
        <v>2.2</v>
      </c>
      <c r="IY215">
        <v>2.2</v>
      </c>
      <c r="IZ215">
        <v>1.13403</v>
      </c>
      <c r="JA215">
        <v>2.60498</v>
      </c>
      <c r="JB215">
        <v>1.49658</v>
      </c>
      <c r="JC215">
        <v>2.34619</v>
      </c>
      <c r="JD215">
        <v>1.54907</v>
      </c>
      <c r="JE215">
        <v>2.38037</v>
      </c>
      <c r="JF215">
        <v>32.9315</v>
      </c>
      <c r="JG215">
        <v>15.6906</v>
      </c>
      <c r="JH215">
        <v>18</v>
      </c>
      <c r="JI215">
        <v>482.449</v>
      </c>
      <c r="JJ215">
        <v>496.442</v>
      </c>
      <c r="JK215">
        <v>30.5102</v>
      </c>
      <c r="JL215">
        <v>27.8065</v>
      </c>
      <c r="JM215">
        <v>29.9999</v>
      </c>
      <c r="JN215">
        <v>28.0311</v>
      </c>
      <c r="JO215">
        <v>28.0217</v>
      </c>
      <c r="JP215">
        <v>22.7951</v>
      </c>
      <c r="JQ215">
        <v>21.7039</v>
      </c>
      <c r="JR215">
        <v>66.048</v>
      </c>
      <c r="JS215">
        <v>30.4833</v>
      </c>
      <c r="JT215">
        <v>420</v>
      </c>
      <c r="JU215">
        <v>23.5076</v>
      </c>
      <c r="JV215">
        <v>102.294</v>
      </c>
      <c r="JW215">
        <v>91.61839999999999</v>
      </c>
    </row>
    <row r="216" spans="1:283">
      <c r="A216">
        <v>198</v>
      </c>
      <c r="B216">
        <v>1761010809.6</v>
      </c>
      <c r="C216">
        <v>1143.599999904633</v>
      </c>
      <c r="D216" t="s">
        <v>834</v>
      </c>
      <c r="E216" t="s">
        <v>835</v>
      </c>
      <c r="F216">
        <v>5</v>
      </c>
      <c r="G216" t="s">
        <v>800</v>
      </c>
      <c r="H216">
        <v>1761010801.6</v>
      </c>
      <c r="I216">
        <f>(J216)/1000</f>
        <v>0</v>
      </c>
      <c r="J216">
        <f>1000*DJ216*AH216*(DF216-DG216)/(100*CY216*(1000-AH216*DF216))</f>
        <v>0</v>
      </c>
      <c r="K216">
        <f>DJ216*AH216*(DE216-DD216*(1000-AH216*DG216)/(1000-AH216*DF216))/(100*CY216)</f>
        <v>0</v>
      </c>
      <c r="L216">
        <f>DD216 - IF(AH216&gt;1, K216*CY216*100.0/(AJ216), 0)</f>
        <v>0</v>
      </c>
      <c r="M216">
        <f>((S216-I216/2)*L216-K216)/(S216+I216/2)</f>
        <v>0</v>
      </c>
      <c r="N216">
        <f>M216*(DK216+DL216)/1000.0</f>
        <v>0</v>
      </c>
      <c r="O216">
        <f>(DD216 - IF(AH216&gt;1, K216*CY216*100.0/(AJ216), 0))*(DK216+DL216)/1000.0</f>
        <v>0</v>
      </c>
      <c r="P216">
        <f>2.0/((1/R216-1/Q216)+SIGN(R216)*SQRT((1/R216-1/Q216)*(1/R216-1/Q216) + 4*CZ216/((CZ216+1)*(CZ216+1))*(2*1/R216*1/Q216-1/Q216*1/Q216)))</f>
        <v>0</v>
      </c>
      <c r="Q216">
        <f>IF(LEFT(DA216,1)&lt;&gt;"0",IF(LEFT(DA216,1)="1",3.0,DB216),$D$5+$E$5*(DR216*DK216/($K$5*1000))+$F$5*(DR216*DK216/($K$5*1000))*MAX(MIN(CY216,$J$5),$I$5)*MAX(MIN(CY216,$J$5),$I$5)+$G$5*MAX(MIN(CY216,$J$5),$I$5)*(DR216*DK216/($K$5*1000))+$H$5*(DR216*DK216/($K$5*1000))*(DR216*DK216/($K$5*1000)))</f>
        <v>0</v>
      </c>
      <c r="R216">
        <f>I216*(1000-(1000*0.61365*exp(17.502*V216/(240.97+V216))/(DK216+DL216)+DF216)/2)/(1000*0.61365*exp(17.502*V216/(240.97+V216))/(DK216+DL216)-DF216)</f>
        <v>0</v>
      </c>
      <c r="S216">
        <f>1/((CZ216+1)/(P216/1.6)+1/(Q216/1.37)) + CZ216/((CZ216+1)/(P216/1.6) + CZ216/(Q216/1.37))</f>
        <v>0</v>
      </c>
      <c r="T216">
        <f>(CU216*CX216)</f>
        <v>0</v>
      </c>
      <c r="U216">
        <f>(DM216+(T216+2*0.95*5.67E-8*(((DM216+$B$9)+273)^4-(DM216+273)^4)-44100*I216)/(1.84*29.3*Q216+8*0.95*5.67E-8*(DM216+273)^3))</f>
        <v>0</v>
      </c>
      <c r="V216">
        <f>($C$9*DN216+$D$9*DO216+$E$9*U216)</f>
        <v>0</v>
      </c>
      <c r="W216">
        <f>0.61365*exp(17.502*V216/(240.97+V216))</f>
        <v>0</v>
      </c>
      <c r="X216">
        <f>(Y216/Z216*100)</f>
        <v>0</v>
      </c>
      <c r="Y216">
        <f>DF216*(DK216+DL216)/1000</f>
        <v>0</v>
      </c>
      <c r="Z216">
        <f>0.61365*exp(17.502*DM216/(240.97+DM216))</f>
        <v>0</v>
      </c>
      <c r="AA216">
        <f>(W216-DF216*(DK216+DL216)/1000)</f>
        <v>0</v>
      </c>
      <c r="AB216">
        <f>(-I216*44100)</f>
        <v>0</v>
      </c>
      <c r="AC216">
        <f>2*29.3*Q216*0.92*(DM216-V216)</f>
        <v>0</v>
      </c>
      <c r="AD216">
        <f>2*0.95*5.67E-8*(((DM216+$B$9)+273)^4-(V216+273)^4)</f>
        <v>0</v>
      </c>
      <c r="AE216">
        <f>T216+AD216+AB216+AC216</f>
        <v>0</v>
      </c>
      <c r="AF216">
        <v>0</v>
      </c>
      <c r="AG216">
        <v>0</v>
      </c>
      <c r="AH216">
        <f>IF(AF216*$H$15&gt;=AJ216,1.0,(AJ216/(AJ216-AF216*$H$15)))</f>
        <v>0</v>
      </c>
      <c r="AI216">
        <f>(AH216-1)*100</f>
        <v>0</v>
      </c>
      <c r="AJ216">
        <f>MAX(0,($B$15+$C$15*DR216)/(1+$D$15*DR216)*DK216/(DM216+273)*$E$15)</f>
        <v>0</v>
      </c>
      <c r="AK216" t="s">
        <v>420</v>
      </c>
      <c r="AL216" t="s">
        <v>420</v>
      </c>
      <c r="AM216">
        <v>0</v>
      </c>
      <c r="AN216">
        <v>0</v>
      </c>
      <c r="AO216">
        <f>1-AM216/AN216</f>
        <v>0</v>
      </c>
      <c r="AP216">
        <v>0</v>
      </c>
      <c r="AQ216" t="s">
        <v>420</v>
      </c>
      <c r="AR216" t="s">
        <v>420</v>
      </c>
      <c r="AS216">
        <v>0</v>
      </c>
      <c r="AT216">
        <v>0</v>
      </c>
      <c r="AU216">
        <f>1-AS216/AT216</f>
        <v>0</v>
      </c>
      <c r="AV216">
        <v>0.5</v>
      </c>
      <c r="AW216">
        <f>CV216</f>
        <v>0</v>
      </c>
      <c r="AX216">
        <f>K216</f>
        <v>0</v>
      </c>
      <c r="AY216">
        <f>AU216*AV216*AW216</f>
        <v>0</v>
      </c>
      <c r="AZ216">
        <f>(AX216-AP216)/AW216</f>
        <v>0</v>
      </c>
      <c r="BA216">
        <f>(AN216-AT216)/AT216</f>
        <v>0</v>
      </c>
      <c r="BB216">
        <f>AM216/(AO216+AM216/AT216)</f>
        <v>0</v>
      </c>
      <c r="BC216" t="s">
        <v>420</v>
      </c>
      <c r="BD216">
        <v>0</v>
      </c>
      <c r="BE216">
        <f>IF(BD216&lt;&gt;0, BD216, BB216)</f>
        <v>0</v>
      </c>
      <c r="BF216">
        <f>1-BE216/AT216</f>
        <v>0</v>
      </c>
      <c r="BG216">
        <f>(AT216-AS216)/(AT216-BE216)</f>
        <v>0</v>
      </c>
      <c r="BH216">
        <f>(AN216-AT216)/(AN216-BE216)</f>
        <v>0</v>
      </c>
      <c r="BI216">
        <f>(AT216-AS216)/(AT216-AM216)</f>
        <v>0</v>
      </c>
      <c r="BJ216">
        <f>(AN216-AT216)/(AN216-AM216)</f>
        <v>0</v>
      </c>
      <c r="BK216">
        <f>(BG216*BE216/AS216)</f>
        <v>0</v>
      </c>
      <c r="BL216">
        <f>(1-BK216)</f>
        <v>0</v>
      </c>
      <c r="CU216">
        <f>$B$13*DS216+$C$13*DT216+$F$13*EE216*(1-EH216)</f>
        <v>0</v>
      </c>
      <c r="CV216">
        <f>CU216*CW216</f>
        <v>0</v>
      </c>
      <c r="CW216">
        <f>($B$13*$D$11+$C$13*$D$11+$F$13*((ER216+EJ216)/MAX(ER216+EJ216+ES216, 0.1)*$I$11+ES216/MAX(ER216+EJ216+ES216, 0.1)*$J$11))/($B$13+$C$13+$F$13)</f>
        <v>0</v>
      </c>
      <c r="CX216">
        <f>($B$13*$K$11+$C$13*$K$11+$F$13*((ER216+EJ216)/MAX(ER216+EJ216+ES216, 0.1)*$P$11+ES216/MAX(ER216+EJ216+ES216, 0.1)*$Q$11))/($B$13+$C$13+$F$13)</f>
        <v>0</v>
      </c>
      <c r="CY216">
        <v>1.37</v>
      </c>
      <c r="CZ216">
        <v>0.5</v>
      </c>
      <c r="DA216" t="s">
        <v>421</v>
      </c>
      <c r="DB216">
        <v>2</v>
      </c>
      <c r="DC216">
        <v>1761010801.6</v>
      </c>
      <c r="DD216">
        <v>420.363375</v>
      </c>
      <c r="DE216">
        <v>419.9828333333333</v>
      </c>
      <c r="DF216">
        <v>23.42312083333333</v>
      </c>
      <c r="DG216">
        <v>23.45306666666666</v>
      </c>
      <c r="DH216">
        <v>420.97875</v>
      </c>
      <c r="DI216">
        <v>23.23960833333333</v>
      </c>
      <c r="DJ216">
        <v>500.0158750000001</v>
      </c>
      <c r="DK216">
        <v>90.52055833333334</v>
      </c>
      <c r="DL216">
        <v>0.03489974166666667</v>
      </c>
      <c r="DM216">
        <v>29.90314166666667</v>
      </c>
      <c r="DN216">
        <v>30.053375</v>
      </c>
      <c r="DO216">
        <v>999.9</v>
      </c>
      <c r="DP216">
        <v>0</v>
      </c>
      <c r="DQ216">
        <v>0</v>
      </c>
      <c r="DR216">
        <v>10002.03</v>
      </c>
      <c r="DS216">
        <v>0</v>
      </c>
      <c r="DT216">
        <v>0.242856</v>
      </c>
      <c r="DU216">
        <v>0.3804892916666667</v>
      </c>
      <c r="DV216">
        <v>430.4457499999999</v>
      </c>
      <c r="DW216">
        <v>430.0694166666667</v>
      </c>
      <c r="DX216">
        <v>-0.02994998333333333</v>
      </c>
      <c r="DY216">
        <v>419.9828333333333</v>
      </c>
      <c r="DZ216">
        <v>23.45306666666666</v>
      </c>
      <c r="EA216">
        <v>2.12027375</v>
      </c>
      <c r="EB216">
        <v>2.122984583333333</v>
      </c>
      <c r="EC216">
        <v>18.37231666666667</v>
      </c>
      <c r="ED216">
        <v>18.3926875</v>
      </c>
      <c r="EE216">
        <v>0.00500078</v>
      </c>
      <c r="EF216">
        <v>0</v>
      </c>
      <c r="EG216">
        <v>0</v>
      </c>
      <c r="EH216">
        <v>0</v>
      </c>
      <c r="EI216">
        <v>127.1583333333333</v>
      </c>
      <c r="EJ216">
        <v>0.00500078</v>
      </c>
      <c r="EK216">
        <v>-15.21666666666667</v>
      </c>
      <c r="EL216">
        <v>-0.1791666666666667</v>
      </c>
      <c r="EM216">
        <v>35.55970833333333</v>
      </c>
      <c r="EN216">
        <v>38.76795833333333</v>
      </c>
      <c r="EO216">
        <v>38.11691666666666</v>
      </c>
      <c r="EP216">
        <v>39.05708333333333</v>
      </c>
      <c r="EQ216">
        <v>38.083125</v>
      </c>
      <c r="ER216">
        <v>0</v>
      </c>
      <c r="ES216">
        <v>0</v>
      </c>
      <c r="ET216">
        <v>0</v>
      </c>
      <c r="EU216">
        <v>1761010808.5</v>
      </c>
      <c r="EV216">
        <v>0</v>
      </c>
      <c r="EW216">
        <v>124.9461538461538</v>
      </c>
      <c r="EX216">
        <v>-39.9589741781315</v>
      </c>
      <c r="EY216">
        <v>24.90598275951911</v>
      </c>
      <c r="EZ216">
        <v>-13.78076923076923</v>
      </c>
      <c r="FA216">
        <v>15</v>
      </c>
      <c r="FB216">
        <v>1761010677.1</v>
      </c>
      <c r="FC216" t="s">
        <v>801</v>
      </c>
      <c r="FD216">
        <v>1761010676.6</v>
      </c>
      <c r="FE216">
        <v>1761010677.1</v>
      </c>
      <c r="FF216">
        <v>7</v>
      </c>
      <c r="FG216">
        <v>-0.083</v>
      </c>
      <c r="FH216">
        <v>-0.002</v>
      </c>
      <c r="FI216">
        <v>-0.616</v>
      </c>
      <c r="FJ216">
        <v>0.182</v>
      </c>
      <c r="FK216">
        <v>420</v>
      </c>
      <c r="FL216">
        <v>23</v>
      </c>
      <c r="FM216">
        <v>0.22</v>
      </c>
      <c r="FN216">
        <v>0.02</v>
      </c>
      <c r="FO216">
        <v>0.3803219268292682</v>
      </c>
      <c r="FP216">
        <v>0.02531537979094054</v>
      </c>
      <c r="FQ216">
        <v>0.02214275063265655</v>
      </c>
      <c r="FR216">
        <v>1</v>
      </c>
      <c r="FS216">
        <v>125.8147058823529</v>
      </c>
      <c r="FT216">
        <v>-25.19938885050487</v>
      </c>
      <c r="FU216">
        <v>7.351675773468298</v>
      </c>
      <c r="FV216">
        <v>0</v>
      </c>
      <c r="FW216">
        <v>-0.03177241951219512</v>
      </c>
      <c r="FX216">
        <v>0.04023931567944255</v>
      </c>
      <c r="FY216">
        <v>0.005719271742878421</v>
      </c>
      <c r="FZ216">
        <v>1</v>
      </c>
      <c r="GA216">
        <v>2</v>
      </c>
      <c r="GB216">
        <v>3</v>
      </c>
      <c r="GC216" t="s">
        <v>482</v>
      </c>
      <c r="GD216">
        <v>3.10964</v>
      </c>
      <c r="GE216">
        <v>2.72666</v>
      </c>
      <c r="GF216">
        <v>0.088407</v>
      </c>
      <c r="GG216">
        <v>0.08830250000000001</v>
      </c>
      <c r="GH216">
        <v>0.106695</v>
      </c>
      <c r="GI216">
        <v>0.107796</v>
      </c>
      <c r="GJ216">
        <v>23922.4</v>
      </c>
      <c r="GK216">
        <v>21710.4</v>
      </c>
      <c r="GL216">
        <v>26800.7</v>
      </c>
      <c r="GM216">
        <v>24020.4</v>
      </c>
      <c r="GN216">
        <v>38254.5</v>
      </c>
      <c r="GO216">
        <v>31621.7</v>
      </c>
      <c r="GP216">
        <v>46777.9</v>
      </c>
      <c r="GQ216">
        <v>37982</v>
      </c>
      <c r="GR216">
        <v>1.89058</v>
      </c>
      <c r="GS216">
        <v>1.86668</v>
      </c>
      <c r="GT216">
        <v>0.103019</v>
      </c>
      <c r="GU216">
        <v>0</v>
      </c>
      <c r="GV216">
        <v>28.356</v>
      </c>
      <c r="GW216">
        <v>999.9</v>
      </c>
      <c r="GX216">
        <v>60</v>
      </c>
      <c r="GY216">
        <v>30.1</v>
      </c>
      <c r="GZ216">
        <v>28.4022</v>
      </c>
      <c r="HA216">
        <v>61.7709</v>
      </c>
      <c r="HB216">
        <v>21.3502</v>
      </c>
      <c r="HC216">
        <v>1</v>
      </c>
      <c r="HD216">
        <v>0.0420986</v>
      </c>
      <c r="HE216">
        <v>-1.36805</v>
      </c>
      <c r="HF216">
        <v>20.3308</v>
      </c>
      <c r="HG216">
        <v>5.22163</v>
      </c>
      <c r="HH216">
        <v>11.9778</v>
      </c>
      <c r="HI216">
        <v>4.96515</v>
      </c>
      <c r="HJ216">
        <v>3.276</v>
      </c>
      <c r="HK216">
        <v>9999</v>
      </c>
      <c r="HL216">
        <v>9999</v>
      </c>
      <c r="HM216">
        <v>9999</v>
      </c>
      <c r="HN216">
        <v>999.9</v>
      </c>
      <c r="HO216">
        <v>1.8637</v>
      </c>
      <c r="HP216">
        <v>1.85974</v>
      </c>
      <c r="HQ216">
        <v>1.85806</v>
      </c>
      <c r="HR216">
        <v>1.85944</v>
      </c>
      <c r="HS216">
        <v>1.85959</v>
      </c>
      <c r="HT216">
        <v>1.85806</v>
      </c>
      <c r="HU216">
        <v>1.85715</v>
      </c>
      <c r="HV216">
        <v>1.85211</v>
      </c>
      <c r="HW216">
        <v>0</v>
      </c>
      <c r="HX216">
        <v>0</v>
      </c>
      <c r="HY216">
        <v>0</v>
      </c>
      <c r="HZ216">
        <v>0</v>
      </c>
      <c r="IA216" t="s">
        <v>424</v>
      </c>
      <c r="IB216" t="s">
        <v>425</v>
      </c>
      <c r="IC216" t="s">
        <v>426</v>
      </c>
      <c r="ID216" t="s">
        <v>426</v>
      </c>
      <c r="IE216" t="s">
        <v>426</v>
      </c>
      <c r="IF216" t="s">
        <v>426</v>
      </c>
      <c r="IG216">
        <v>0</v>
      </c>
      <c r="IH216">
        <v>100</v>
      </c>
      <c r="II216">
        <v>100</v>
      </c>
      <c r="IJ216">
        <v>-0.616</v>
      </c>
      <c r="IK216">
        <v>0.1836</v>
      </c>
      <c r="IL216">
        <v>-1.403914828998917</v>
      </c>
      <c r="IM216">
        <v>0.001328113201692861</v>
      </c>
      <c r="IN216">
        <v>1.538283238170363E-06</v>
      </c>
      <c r="IO216">
        <v>-5.795655626708063E-10</v>
      </c>
      <c r="IP216">
        <v>-0.06261121278234064</v>
      </c>
      <c r="IQ216">
        <v>-0.004593102289677449</v>
      </c>
      <c r="IR216">
        <v>0.0008253994458280543</v>
      </c>
      <c r="IS216">
        <v>-7.403632370499484E-06</v>
      </c>
      <c r="IT216">
        <v>2</v>
      </c>
      <c r="IU216">
        <v>1985</v>
      </c>
      <c r="IV216">
        <v>1</v>
      </c>
      <c r="IW216">
        <v>27</v>
      </c>
      <c r="IX216">
        <v>2.2</v>
      </c>
      <c r="IY216">
        <v>2.2</v>
      </c>
      <c r="IZ216">
        <v>1.13403</v>
      </c>
      <c r="JA216">
        <v>2.59644</v>
      </c>
      <c r="JB216">
        <v>1.49658</v>
      </c>
      <c r="JC216">
        <v>2.34619</v>
      </c>
      <c r="JD216">
        <v>1.54907</v>
      </c>
      <c r="JE216">
        <v>2.4646</v>
      </c>
      <c r="JF216">
        <v>32.9315</v>
      </c>
      <c r="JG216">
        <v>15.7081</v>
      </c>
      <c r="JH216">
        <v>18</v>
      </c>
      <c r="JI216">
        <v>482.475</v>
      </c>
      <c r="JJ216">
        <v>496.303</v>
      </c>
      <c r="JK216">
        <v>30.4865</v>
      </c>
      <c r="JL216">
        <v>27.8065</v>
      </c>
      <c r="JM216">
        <v>29.9999</v>
      </c>
      <c r="JN216">
        <v>28.0306</v>
      </c>
      <c r="JO216">
        <v>28.0208</v>
      </c>
      <c r="JP216">
        <v>22.7938</v>
      </c>
      <c r="JQ216">
        <v>21.7039</v>
      </c>
      <c r="JR216">
        <v>66.048</v>
      </c>
      <c r="JS216">
        <v>30.4833</v>
      </c>
      <c r="JT216">
        <v>420</v>
      </c>
      <c r="JU216">
        <v>23.5076</v>
      </c>
      <c r="JV216">
        <v>102.294</v>
      </c>
      <c r="JW216">
        <v>91.61790000000001</v>
      </c>
    </row>
    <row r="217" spans="1:283">
      <c r="A217">
        <v>199</v>
      </c>
      <c r="B217">
        <v>1761010811.6</v>
      </c>
      <c r="C217">
        <v>1145.599999904633</v>
      </c>
      <c r="D217" t="s">
        <v>836</v>
      </c>
      <c r="E217" t="s">
        <v>837</v>
      </c>
      <c r="F217">
        <v>5</v>
      </c>
      <c r="G217" t="s">
        <v>800</v>
      </c>
      <c r="H217">
        <v>1761010803.6</v>
      </c>
      <c r="I217">
        <f>(J217)/1000</f>
        <v>0</v>
      </c>
      <c r="J217">
        <f>1000*DJ217*AH217*(DF217-DG217)/(100*CY217*(1000-AH217*DF217))</f>
        <v>0</v>
      </c>
      <c r="K217">
        <f>DJ217*AH217*(DE217-DD217*(1000-AH217*DG217)/(1000-AH217*DF217))/(100*CY217)</f>
        <v>0</v>
      </c>
      <c r="L217">
        <f>DD217 - IF(AH217&gt;1, K217*CY217*100.0/(AJ217), 0)</f>
        <v>0</v>
      </c>
      <c r="M217">
        <f>((S217-I217/2)*L217-K217)/(S217+I217/2)</f>
        <v>0</v>
      </c>
      <c r="N217">
        <f>M217*(DK217+DL217)/1000.0</f>
        <v>0</v>
      </c>
      <c r="O217">
        <f>(DD217 - IF(AH217&gt;1, K217*CY217*100.0/(AJ217), 0))*(DK217+DL217)/1000.0</f>
        <v>0</v>
      </c>
      <c r="P217">
        <f>2.0/((1/R217-1/Q217)+SIGN(R217)*SQRT((1/R217-1/Q217)*(1/R217-1/Q217) + 4*CZ217/((CZ217+1)*(CZ217+1))*(2*1/R217*1/Q217-1/Q217*1/Q217)))</f>
        <v>0</v>
      </c>
      <c r="Q217">
        <f>IF(LEFT(DA217,1)&lt;&gt;"0",IF(LEFT(DA217,1)="1",3.0,DB217),$D$5+$E$5*(DR217*DK217/($K$5*1000))+$F$5*(DR217*DK217/($K$5*1000))*MAX(MIN(CY217,$J$5),$I$5)*MAX(MIN(CY217,$J$5),$I$5)+$G$5*MAX(MIN(CY217,$J$5),$I$5)*(DR217*DK217/($K$5*1000))+$H$5*(DR217*DK217/($K$5*1000))*(DR217*DK217/($K$5*1000)))</f>
        <v>0</v>
      </c>
      <c r="R217">
        <f>I217*(1000-(1000*0.61365*exp(17.502*V217/(240.97+V217))/(DK217+DL217)+DF217)/2)/(1000*0.61365*exp(17.502*V217/(240.97+V217))/(DK217+DL217)-DF217)</f>
        <v>0</v>
      </c>
      <c r="S217">
        <f>1/((CZ217+1)/(P217/1.6)+1/(Q217/1.37)) + CZ217/((CZ217+1)/(P217/1.6) + CZ217/(Q217/1.37))</f>
        <v>0</v>
      </c>
      <c r="T217">
        <f>(CU217*CX217)</f>
        <v>0</v>
      </c>
      <c r="U217">
        <f>(DM217+(T217+2*0.95*5.67E-8*(((DM217+$B$9)+273)^4-(DM217+273)^4)-44100*I217)/(1.84*29.3*Q217+8*0.95*5.67E-8*(DM217+273)^3))</f>
        <v>0</v>
      </c>
      <c r="V217">
        <f>($C$9*DN217+$D$9*DO217+$E$9*U217)</f>
        <v>0</v>
      </c>
      <c r="W217">
        <f>0.61365*exp(17.502*V217/(240.97+V217))</f>
        <v>0</v>
      </c>
      <c r="X217">
        <f>(Y217/Z217*100)</f>
        <v>0</v>
      </c>
      <c r="Y217">
        <f>DF217*(DK217+DL217)/1000</f>
        <v>0</v>
      </c>
      <c r="Z217">
        <f>0.61365*exp(17.502*DM217/(240.97+DM217))</f>
        <v>0</v>
      </c>
      <c r="AA217">
        <f>(W217-DF217*(DK217+DL217)/1000)</f>
        <v>0</v>
      </c>
      <c r="AB217">
        <f>(-I217*44100)</f>
        <v>0</v>
      </c>
      <c r="AC217">
        <f>2*29.3*Q217*0.92*(DM217-V217)</f>
        <v>0</v>
      </c>
      <c r="AD217">
        <f>2*0.95*5.67E-8*(((DM217+$B$9)+273)^4-(V217+273)^4)</f>
        <v>0</v>
      </c>
      <c r="AE217">
        <f>T217+AD217+AB217+AC217</f>
        <v>0</v>
      </c>
      <c r="AF217">
        <v>0</v>
      </c>
      <c r="AG217">
        <v>0</v>
      </c>
      <c r="AH217">
        <f>IF(AF217*$H$15&gt;=AJ217,1.0,(AJ217/(AJ217-AF217*$H$15)))</f>
        <v>0</v>
      </c>
      <c r="AI217">
        <f>(AH217-1)*100</f>
        <v>0</v>
      </c>
      <c r="AJ217">
        <f>MAX(0,($B$15+$C$15*DR217)/(1+$D$15*DR217)*DK217/(DM217+273)*$E$15)</f>
        <v>0</v>
      </c>
      <c r="AK217" t="s">
        <v>420</v>
      </c>
      <c r="AL217" t="s">
        <v>420</v>
      </c>
      <c r="AM217">
        <v>0</v>
      </c>
      <c r="AN217">
        <v>0</v>
      </c>
      <c r="AO217">
        <f>1-AM217/AN217</f>
        <v>0</v>
      </c>
      <c r="AP217">
        <v>0</v>
      </c>
      <c r="AQ217" t="s">
        <v>420</v>
      </c>
      <c r="AR217" t="s">
        <v>420</v>
      </c>
      <c r="AS217">
        <v>0</v>
      </c>
      <c r="AT217">
        <v>0</v>
      </c>
      <c r="AU217">
        <f>1-AS217/AT217</f>
        <v>0</v>
      </c>
      <c r="AV217">
        <v>0.5</v>
      </c>
      <c r="AW217">
        <f>CV217</f>
        <v>0</v>
      </c>
      <c r="AX217">
        <f>K217</f>
        <v>0</v>
      </c>
      <c r="AY217">
        <f>AU217*AV217*AW217</f>
        <v>0</v>
      </c>
      <c r="AZ217">
        <f>(AX217-AP217)/AW217</f>
        <v>0</v>
      </c>
      <c r="BA217">
        <f>(AN217-AT217)/AT217</f>
        <v>0</v>
      </c>
      <c r="BB217">
        <f>AM217/(AO217+AM217/AT217)</f>
        <v>0</v>
      </c>
      <c r="BC217" t="s">
        <v>420</v>
      </c>
      <c r="BD217">
        <v>0</v>
      </c>
      <c r="BE217">
        <f>IF(BD217&lt;&gt;0, BD217, BB217)</f>
        <v>0</v>
      </c>
      <c r="BF217">
        <f>1-BE217/AT217</f>
        <v>0</v>
      </c>
      <c r="BG217">
        <f>(AT217-AS217)/(AT217-BE217)</f>
        <v>0</v>
      </c>
      <c r="BH217">
        <f>(AN217-AT217)/(AN217-BE217)</f>
        <v>0</v>
      </c>
      <c r="BI217">
        <f>(AT217-AS217)/(AT217-AM217)</f>
        <v>0</v>
      </c>
      <c r="BJ217">
        <f>(AN217-AT217)/(AN217-AM217)</f>
        <v>0</v>
      </c>
      <c r="BK217">
        <f>(BG217*BE217/AS217)</f>
        <v>0</v>
      </c>
      <c r="BL217">
        <f>(1-BK217)</f>
        <v>0</v>
      </c>
      <c r="CU217">
        <f>$B$13*DS217+$C$13*DT217+$F$13*EE217*(1-EH217)</f>
        <v>0</v>
      </c>
      <c r="CV217">
        <f>CU217*CW217</f>
        <v>0</v>
      </c>
      <c r="CW217">
        <f>($B$13*$D$11+$C$13*$D$11+$F$13*((ER217+EJ217)/MAX(ER217+EJ217+ES217, 0.1)*$I$11+ES217/MAX(ER217+EJ217+ES217, 0.1)*$J$11))/($B$13+$C$13+$F$13)</f>
        <v>0</v>
      </c>
      <c r="CX217">
        <f>($B$13*$K$11+$C$13*$K$11+$F$13*((ER217+EJ217)/MAX(ER217+EJ217+ES217, 0.1)*$P$11+ES217/MAX(ER217+EJ217+ES217, 0.1)*$Q$11))/($B$13+$C$13+$F$13)</f>
        <v>0</v>
      </c>
      <c r="CY217">
        <v>1.37</v>
      </c>
      <c r="CZ217">
        <v>0.5</v>
      </c>
      <c r="DA217" t="s">
        <v>421</v>
      </c>
      <c r="DB217">
        <v>2</v>
      </c>
      <c r="DC217">
        <v>1761010803.6</v>
      </c>
      <c r="DD217">
        <v>420.3562083333333</v>
      </c>
      <c r="DE217">
        <v>419.9799166666667</v>
      </c>
      <c r="DF217">
        <v>23.4246</v>
      </c>
      <c r="DG217">
        <v>23.4527625</v>
      </c>
      <c r="DH217">
        <v>420.971625</v>
      </c>
      <c r="DI217">
        <v>23.24105833333333</v>
      </c>
      <c r="DJ217">
        <v>500.0155</v>
      </c>
      <c r="DK217">
        <v>90.52089583333334</v>
      </c>
      <c r="DL217">
        <v>0.03495844166666667</v>
      </c>
      <c r="DM217">
        <v>29.89915833333333</v>
      </c>
      <c r="DN217">
        <v>30.0500625</v>
      </c>
      <c r="DO217">
        <v>999.9</v>
      </c>
      <c r="DP217">
        <v>0</v>
      </c>
      <c r="DQ217">
        <v>0</v>
      </c>
      <c r="DR217">
        <v>9997.549999999999</v>
      </c>
      <c r="DS217">
        <v>0</v>
      </c>
      <c r="DT217">
        <v>0.242856</v>
      </c>
      <c r="DU217">
        <v>0.3762359583333333</v>
      </c>
      <c r="DV217">
        <v>430.439125</v>
      </c>
      <c r="DW217">
        <v>430.0663333333334</v>
      </c>
      <c r="DX217">
        <v>-0.02817360833333333</v>
      </c>
      <c r="DY217">
        <v>419.9799166666667</v>
      </c>
      <c r="DZ217">
        <v>23.4527625</v>
      </c>
      <c r="EA217">
        <v>2.120415</v>
      </c>
      <c r="EB217">
        <v>2.122965</v>
      </c>
      <c r="EC217">
        <v>18.37338333333333</v>
      </c>
      <c r="ED217">
        <v>18.39254166666667</v>
      </c>
      <c r="EE217">
        <v>0.00500078</v>
      </c>
      <c r="EF217">
        <v>0</v>
      </c>
      <c r="EG217">
        <v>0</v>
      </c>
      <c r="EH217">
        <v>0</v>
      </c>
      <c r="EI217">
        <v>126.5041666666667</v>
      </c>
      <c r="EJ217">
        <v>0.00500078</v>
      </c>
      <c r="EK217">
        <v>-14.1125</v>
      </c>
      <c r="EL217">
        <v>-0.08750000000000001</v>
      </c>
      <c r="EM217">
        <v>35.54408333333333</v>
      </c>
      <c r="EN217">
        <v>38.73154166666666</v>
      </c>
      <c r="EO217">
        <v>38.08304166666667</v>
      </c>
      <c r="EP217">
        <v>39.00504166666666</v>
      </c>
      <c r="EQ217">
        <v>38.05708333333333</v>
      </c>
      <c r="ER217">
        <v>0</v>
      </c>
      <c r="ES217">
        <v>0</v>
      </c>
      <c r="ET217">
        <v>0</v>
      </c>
      <c r="EU217">
        <v>1761010810.3</v>
      </c>
      <c r="EV217">
        <v>0</v>
      </c>
      <c r="EW217">
        <v>124.64</v>
      </c>
      <c r="EX217">
        <v>-12.65384628422385</v>
      </c>
      <c r="EY217">
        <v>-12.17692325902881</v>
      </c>
      <c r="EZ217">
        <v>-12.504</v>
      </c>
      <c r="FA217">
        <v>15</v>
      </c>
      <c r="FB217">
        <v>1761010677.1</v>
      </c>
      <c r="FC217" t="s">
        <v>801</v>
      </c>
      <c r="FD217">
        <v>1761010676.6</v>
      </c>
      <c r="FE217">
        <v>1761010677.1</v>
      </c>
      <c r="FF217">
        <v>7</v>
      </c>
      <c r="FG217">
        <v>-0.083</v>
      </c>
      <c r="FH217">
        <v>-0.002</v>
      </c>
      <c r="FI217">
        <v>-0.616</v>
      </c>
      <c r="FJ217">
        <v>0.182</v>
      </c>
      <c r="FK217">
        <v>420</v>
      </c>
      <c r="FL217">
        <v>23</v>
      </c>
      <c r="FM217">
        <v>0.22</v>
      </c>
      <c r="FN217">
        <v>0.02</v>
      </c>
      <c r="FO217">
        <v>0.373556475</v>
      </c>
      <c r="FP217">
        <v>-0.04297554596622912</v>
      </c>
      <c r="FQ217">
        <v>0.02773505251030499</v>
      </c>
      <c r="FR217">
        <v>1</v>
      </c>
      <c r="FS217">
        <v>125.4147058823529</v>
      </c>
      <c r="FT217">
        <v>-22.45836521154337</v>
      </c>
      <c r="FU217">
        <v>7.250684850126075</v>
      </c>
      <c r="FV217">
        <v>0</v>
      </c>
      <c r="FW217">
        <v>-0.0306720675</v>
      </c>
      <c r="FX217">
        <v>0.05834613771106958</v>
      </c>
      <c r="FY217">
        <v>0.005777417265672763</v>
      </c>
      <c r="FZ217">
        <v>1</v>
      </c>
      <c r="GA217">
        <v>2</v>
      </c>
      <c r="GB217">
        <v>3</v>
      </c>
      <c r="GC217" t="s">
        <v>482</v>
      </c>
      <c r="GD217">
        <v>3.1096</v>
      </c>
      <c r="GE217">
        <v>2.72666</v>
      </c>
      <c r="GF217">
        <v>0.08840430000000001</v>
      </c>
      <c r="GG217">
        <v>0.0883068</v>
      </c>
      <c r="GH217">
        <v>0.106693</v>
      </c>
      <c r="GI217">
        <v>0.107795</v>
      </c>
      <c r="GJ217">
        <v>23922.4</v>
      </c>
      <c r="GK217">
        <v>21710.3</v>
      </c>
      <c r="GL217">
        <v>26800.7</v>
      </c>
      <c r="GM217">
        <v>24020.4</v>
      </c>
      <c r="GN217">
        <v>38254.6</v>
      </c>
      <c r="GO217">
        <v>31621.6</v>
      </c>
      <c r="GP217">
        <v>46777.9</v>
      </c>
      <c r="GQ217">
        <v>37982</v>
      </c>
      <c r="GR217">
        <v>1.89058</v>
      </c>
      <c r="GS217">
        <v>1.86677</v>
      </c>
      <c r="GT217">
        <v>0.10284</v>
      </c>
      <c r="GU217">
        <v>0</v>
      </c>
      <c r="GV217">
        <v>28.3563</v>
      </c>
      <c r="GW217">
        <v>999.9</v>
      </c>
      <c r="GX217">
        <v>60</v>
      </c>
      <c r="GY217">
        <v>30.1</v>
      </c>
      <c r="GZ217">
        <v>28.4025</v>
      </c>
      <c r="HA217">
        <v>61.3909</v>
      </c>
      <c r="HB217">
        <v>21.1979</v>
      </c>
      <c r="HC217">
        <v>1</v>
      </c>
      <c r="HD217">
        <v>0.042096</v>
      </c>
      <c r="HE217">
        <v>-1.3939</v>
      </c>
      <c r="HF217">
        <v>20.3307</v>
      </c>
      <c r="HG217">
        <v>5.22133</v>
      </c>
      <c r="HH217">
        <v>11.9785</v>
      </c>
      <c r="HI217">
        <v>4.9655</v>
      </c>
      <c r="HJ217">
        <v>3.27598</v>
      </c>
      <c r="HK217">
        <v>9999</v>
      </c>
      <c r="HL217">
        <v>9999</v>
      </c>
      <c r="HM217">
        <v>9999</v>
      </c>
      <c r="HN217">
        <v>999.9</v>
      </c>
      <c r="HO217">
        <v>1.8637</v>
      </c>
      <c r="HP217">
        <v>1.85974</v>
      </c>
      <c r="HQ217">
        <v>1.85806</v>
      </c>
      <c r="HR217">
        <v>1.85944</v>
      </c>
      <c r="HS217">
        <v>1.85959</v>
      </c>
      <c r="HT217">
        <v>1.85806</v>
      </c>
      <c r="HU217">
        <v>1.85715</v>
      </c>
      <c r="HV217">
        <v>1.85211</v>
      </c>
      <c r="HW217">
        <v>0</v>
      </c>
      <c r="HX217">
        <v>0</v>
      </c>
      <c r="HY217">
        <v>0</v>
      </c>
      <c r="HZ217">
        <v>0</v>
      </c>
      <c r="IA217" t="s">
        <v>424</v>
      </c>
      <c r="IB217" t="s">
        <v>425</v>
      </c>
      <c r="IC217" t="s">
        <v>426</v>
      </c>
      <c r="ID217" t="s">
        <v>426</v>
      </c>
      <c r="IE217" t="s">
        <v>426</v>
      </c>
      <c r="IF217" t="s">
        <v>426</v>
      </c>
      <c r="IG217">
        <v>0</v>
      </c>
      <c r="IH217">
        <v>100</v>
      </c>
      <c r="II217">
        <v>100</v>
      </c>
      <c r="IJ217">
        <v>-0.616</v>
      </c>
      <c r="IK217">
        <v>0.1835</v>
      </c>
      <c r="IL217">
        <v>-1.403914828998917</v>
      </c>
      <c r="IM217">
        <v>0.001328113201692861</v>
      </c>
      <c r="IN217">
        <v>1.538283238170363E-06</v>
      </c>
      <c r="IO217">
        <v>-5.795655626708063E-10</v>
      </c>
      <c r="IP217">
        <v>-0.06261121278234064</v>
      </c>
      <c r="IQ217">
        <v>-0.004593102289677449</v>
      </c>
      <c r="IR217">
        <v>0.0008253994458280543</v>
      </c>
      <c r="IS217">
        <v>-7.403632370499484E-06</v>
      </c>
      <c r="IT217">
        <v>2</v>
      </c>
      <c r="IU217">
        <v>1985</v>
      </c>
      <c r="IV217">
        <v>1</v>
      </c>
      <c r="IW217">
        <v>27</v>
      </c>
      <c r="IX217">
        <v>2.2</v>
      </c>
      <c r="IY217">
        <v>2.2</v>
      </c>
      <c r="IZ217">
        <v>1.13403</v>
      </c>
      <c r="JA217">
        <v>2.6001</v>
      </c>
      <c r="JB217">
        <v>1.49658</v>
      </c>
      <c r="JC217">
        <v>2.34619</v>
      </c>
      <c r="JD217">
        <v>1.54907</v>
      </c>
      <c r="JE217">
        <v>2.41455</v>
      </c>
      <c r="JF217">
        <v>32.9315</v>
      </c>
      <c r="JG217">
        <v>15.6993</v>
      </c>
      <c r="JH217">
        <v>18</v>
      </c>
      <c r="JI217">
        <v>482.466</v>
      </c>
      <c r="JJ217">
        <v>496.359</v>
      </c>
      <c r="JK217">
        <v>30.4675</v>
      </c>
      <c r="JL217">
        <v>27.8061</v>
      </c>
      <c r="JM217">
        <v>29.9999</v>
      </c>
      <c r="JN217">
        <v>28.0294</v>
      </c>
      <c r="JO217">
        <v>28.0196</v>
      </c>
      <c r="JP217">
        <v>22.794</v>
      </c>
      <c r="JQ217">
        <v>21.7039</v>
      </c>
      <c r="JR217">
        <v>66.048</v>
      </c>
      <c r="JS217">
        <v>30.4453</v>
      </c>
      <c r="JT217">
        <v>420</v>
      </c>
      <c r="JU217">
        <v>23.5076</v>
      </c>
      <c r="JV217">
        <v>102.294</v>
      </c>
      <c r="JW217">
        <v>91.6178</v>
      </c>
    </row>
    <row r="218" spans="1:283">
      <c r="A218">
        <v>200</v>
      </c>
      <c r="B218">
        <v>1761010813.6</v>
      </c>
      <c r="C218">
        <v>1147.599999904633</v>
      </c>
      <c r="D218" t="s">
        <v>838</v>
      </c>
      <c r="E218" t="s">
        <v>839</v>
      </c>
      <c r="F218">
        <v>5</v>
      </c>
      <c r="G218" t="s">
        <v>800</v>
      </c>
      <c r="H218">
        <v>1761010805.6</v>
      </c>
      <c r="I218">
        <f>(J218)/1000</f>
        <v>0</v>
      </c>
      <c r="J218">
        <f>1000*DJ218*AH218*(DF218-DG218)/(100*CY218*(1000-AH218*DF218))</f>
        <v>0</v>
      </c>
      <c r="K218">
        <f>DJ218*AH218*(DE218-DD218*(1000-AH218*DG218)/(1000-AH218*DF218))/(100*CY218)</f>
        <v>0</v>
      </c>
      <c r="L218">
        <f>DD218 - IF(AH218&gt;1, K218*CY218*100.0/(AJ218), 0)</f>
        <v>0</v>
      </c>
      <c r="M218">
        <f>((S218-I218/2)*L218-K218)/(S218+I218/2)</f>
        <v>0</v>
      </c>
      <c r="N218">
        <f>M218*(DK218+DL218)/1000.0</f>
        <v>0</v>
      </c>
      <c r="O218">
        <f>(DD218 - IF(AH218&gt;1, K218*CY218*100.0/(AJ218), 0))*(DK218+DL218)/1000.0</f>
        <v>0</v>
      </c>
      <c r="P218">
        <f>2.0/((1/R218-1/Q218)+SIGN(R218)*SQRT((1/R218-1/Q218)*(1/R218-1/Q218) + 4*CZ218/((CZ218+1)*(CZ218+1))*(2*1/R218*1/Q218-1/Q218*1/Q218)))</f>
        <v>0</v>
      </c>
      <c r="Q218">
        <f>IF(LEFT(DA218,1)&lt;&gt;"0",IF(LEFT(DA218,1)="1",3.0,DB218),$D$5+$E$5*(DR218*DK218/($K$5*1000))+$F$5*(DR218*DK218/($K$5*1000))*MAX(MIN(CY218,$J$5),$I$5)*MAX(MIN(CY218,$J$5),$I$5)+$G$5*MAX(MIN(CY218,$J$5),$I$5)*(DR218*DK218/($K$5*1000))+$H$5*(DR218*DK218/($K$5*1000))*(DR218*DK218/($K$5*1000)))</f>
        <v>0</v>
      </c>
      <c r="R218">
        <f>I218*(1000-(1000*0.61365*exp(17.502*V218/(240.97+V218))/(DK218+DL218)+DF218)/2)/(1000*0.61365*exp(17.502*V218/(240.97+V218))/(DK218+DL218)-DF218)</f>
        <v>0</v>
      </c>
      <c r="S218">
        <f>1/((CZ218+1)/(P218/1.6)+1/(Q218/1.37)) + CZ218/((CZ218+1)/(P218/1.6) + CZ218/(Q218/1.37))</f>
        <v>0</v>
      </c>
      <c r="T218">
        <f>(CU218*CX218)</f>
        <v>0</v>
      </c>
      <c r="U218">
        <f>(DM218+(T218+2*0.95*5.67E-8*(((DM218+$B$9)+273)^4-(DM218+273)^4)-44100*I218)/(1.84*29.3*Q218+8*0.95*5.67E-8*(DM218+273)^3))</f>
        <v>0</v>
      </c>
      <c r="V218">
        <f>($C$9*DN218+$D$9*DO218+$E$9*U218)</f>
        <v>0</v>
      </c>
      <c r="W218">
        <f>0.61365*exp(17.502*V218/(240.97+V218))</f>
        <v>0</v>
      </c>
      <c r="X218">
        <f>(Y218/Z218*100)</f>
        <v>0</v>
      </c>
      <c r="Y218">
        <f>DF218*(DK218+DL218)/1000</f>
        <v>0</v>
      </c>
      <c r="Z218">
        <f>0.61365*exp(17.502*DM218/(240.97+DM218))</f>
        <v>0</v>
      </c>
      <c r="AA218">
        <f>(W218-DF218*(DK218+DL218)/1000)</f>
        <v>0</v>
      </c>
      <c r="AB218">
        <f>(-I218*44100)</f>
        <v>0</v>
      </c>
      <c r="AC218">
        <f>2*29.3*Q218*0.92*(DM218-V218)</f>
        <v>0</v>
      </c>
      <c r="AD218">
        <f>2*0.95*5.67E-8*(((DM218+$B$9)+273)^4-(V218+273)^4)</f>
        <v>0</v>
      </c>
      <c r="AE218">
        <f>T218+AD218+AB218+AC218</f>
        <v>0</v>
      </c>
      <c r="AF218">
        <v>0</v>
      </c>
      <c r="AG218">
        <v>0</v>
      </c>
      <c r="AH218">
        <f>IF(AF218*$H$15&gt;=AJ218,1.0,(AJ218/(AJ218-AF218*$H$15)))</f>
        <v>0</v>
      </c>
      <c r="AI218">
        <f>(AH218-1)*100</f>
        <v>0</v>
      </c>
      <c r="AJ218">
        <f>MAX(0,($B$15+$C$15*DR218)/(1+$D$15*DR218)*DK218/(DM218+273)*$E$15)</f>
        <v>0</v>
      </c>
      <c r="AK218" t="s">
        <v>420</v>
      </c>
      <c r="AL218" t="s">
        <v>420</v>
      </c>
      <c r="AM218">
        <v>0</v>
      </c>
      <c r="AN218">
        <v>0</v>
      </c>
      <c r="AO218">
        <f>1-AM218/AN218</f>
        <v>0</v>
      </c>
      <c r="AP218">
        <v>0</v>
      </c>
      <c r="AQ218" t="s">
        <v>420</v>
      </c>
      <c r="AR218" t="s">
        <v>420</v>
      </c>
      <c r="AS218">
        <v>0</v>
      </c>
      <c r="AT218">
        <v>0</v>
      </c>
      <c r="AU218">
        <f>1-AS218/AT218</f>
        <v>0</v>
      </c>
      <c r="AV218">
        <v>0.5</v>
      </c>
      <c r="AW218">
        <f>CV218</f>
        <v>0</v>
      </c>
      <c r="AX218">
        <f>K218</f>
        <v>0</v>
      </c>
      <c r="AY218">
        <f>AU218*AV218*AW218</f>
        <v>0</v>
      </c>
      <c r="AZ218">
        <f>(AX218-AP218)/AW218</f>
        <v>0</v>
      </c>
      <c r="BA218">
        <f>(AN218-AT218)/AT218</f>
        <v>0</v>
      </c>
      <c r="BB218">
        <f>AM218/(AO218+AM218/AT218)</f>
        <v>0</v>
      </c>
      <c r="BC218" t="s">
        <v>420</v>
      </c>
      <c r="BD218">
        <v>0</v>
      </c>
      <c r="BE218">
        <f>IF(BD218&lt;&gt;0, BD218, BB218)</f>
        <v>0</v>
      </c>
      <c r="BF218">
        <f>1-BE218/AT218</f>
        <v>0</v>
      </c>
      <c r="BG218">
        <f>(AT218-AS218)/(AT218-BE218)</f>
        <v>0</v>
      </c>
      <c r="BH218">
        <f>(AN218-AT218)/(AN218-BE218)</f>
        <v>0</v>
      </c>
      <c r="BI218">
        <f>(AT218-AS218)/(AT218-AM218)</f>
        <v>0</v>
      </c>
      <c r="BJ218">
        <f>(AN218-AT218)/(AN218-AM218)</f>
        <v>0</v>
      </c>
      <c r="BK218">
        <f>(BG218*BE218/AS218)</f>
        <v>0</v>
      </c>
      <c r="BL218">
        <f>(1-BK218)</f>
        <v>0</v>
      </c>
      <c r="CU218">
        <f>$B$13*DS218+$C$13*DT218+$F$13*EE218*(1-EH218)</f>
        <v>0</v>
      </c>
      <c r="CV218">
        <f>CU218*CW218</f>
        <v>0</v>
      </c>
      <c r="CW218">
        <f>($B$13*$D$11+$C$13*$D$11+$F$13*((ER218+EJ218)/MAX(ER218+EJ218+ES218, 0.1)*$I$11+ES218/MAX(ER218+EJ218+ES218, 0.1)*$J$11))/($B$13+$C$13+$F$13)</f>
        <v>0</v>
      </c>
      <c r="CX218">
        <f>($B$13*$K$11+$C$13*$K$11+$F$13*((ER218+EJ218)/MAX(ER218+EJ218+ES218, 0.1)*$P$11+ES218/MAX(ER218+EJ218+ES218, 0.1)*$Q$11))/($B$13+$C$13+$F$13)</f>
        <v>0</v>
      </c>
      <c r="CY218">
        <v>1.37</v>
      </c>
      <c r="CZ218">
        <v>0.5</v>
      </c>
      <c r="DA218" t="s">
        <v>421</v>
      </c>
      <c r="DB218">
        <v>2</v>
      </c>
      <c r="DC218">
        <v>1761010805.6</v>
      </c>
      <c r="DD218">
        <v>420.3499583333334</v>
      </c>
      <c r="DE218">
        <v>419.98125</v>
      </c>
      <c r="DF218">
        <v>23.4254625</v>
      </c>
      <c r="DG218">
        <v>23.45237083333333</v>
      </c>
      <c r="DH218">
        <v>420.9653749999999</v>
      </c>
      <c r="DI218">
        <v>23.24190416666666</v>
      </c>
      <c r="DJ218">
        <v>500.0007916666667</v>
      </c>
      <c r="DK218">
        <v>90.52137916666668</v>
      </c>
      <c r="DL218">
        <v>0.03498749166666667</v>
      </c>
      <c r="DM218">
        <v>29.8946375</v>
      </c>
      <c r="DN218">
        <v>30.0457375</v>
      </c>
      <c r="DO218">
        <v>999.9</v>
      </c>
      <c r="DP218">
        <v>0</v>
      </c>
      <c r="DQ218">
        <v>0</v>
      </c>
      <c r="DR218">
        <v>9997.914583333333</v>
      </c>
      <c r="DS218">
        <v>0</v>
      </c>
      <c r="DT218">
        <v>0.242856</v>
      </c>
      <c r="DU218">
        <v>0.3686879583333333</v>
      </c>
      <c r="DV218">
        <v>430.433125</v>
      </c>
      <c r="DW218">
        <v>430.0674583333334</v>
      </c>
      <c r="DX218">
        <v>-0.0269215125</v>
      </c>
      <c r="DY218">
        <v>419.98125</v>
      </c>
      <c r="DZ218">
        <v>23.45237083333333</v>
      </c>
      <c r="EA218">
        <v>2.120504583333334</v>
      </c>
      <c r="EB218">
        <v>2.122940833333333</v>
      </c>
      <c r="EC218">
        <v>18.37405416666667</v>
      </c>
      <c r="ED218">
        <v>18.39235833333333</v>
      </c>
      <c r="EE218">
        <v>0.00500078</v>
      </c>
      <c r="EF218">
        <v>0</v>
      </c>
      <c r="EG218">
        <v>0</v>
      </c>
      <c r="EH218">
        <v>0</v>
      </c>
      <c r="EI218">
        <v>125.6875</v>
      </c>
      <c r="EJ218">
        <v>0.00500078</v>
      </c>
      <c r="EK218">
        <v>-13.4125</v>
      </c>
      <c r="EL218">
        <v>-0.07916666666666665</v>
      </c>
      <c r="EM218">
        <v>35.525875</v>
      </c>
      <c r="EN218">
        <v>38.69504166666666</v>
      </c>
      <c r="EO218">
        <v>38.05179166666667</v>
      </c>
      <c r="EP218">
        <v>38.96079166666667</v>
      </c>
      <c r="EQ218">
        <v>38.02329166666667</v>
      </c>
      <c r="ER218">
        <v>0</v>
      </c>
      <c r="ES218">
        <v>0</v>
      </c>
      <c r="ET218">
        <v>0</v>
      </c>
      <c r="EU218">
        <v>1761010812.7</v>
      </c>
      <c r="EV218">
        <v>0</v>
      </c>
      <c r="EW218">
        <v>124.468</v>
      </c>
      <c r="EX218">
        <v>19.06153849455067</v>
      </c>
      <c r="EY218">
        <v>-31.60000000244531</v>
      </c>
      <c r="EZ218">
        <v>-13.124</v>
      </c>
      <c r="FA218">
        <v>15</v>
      </c>
      <c r="FB218">
        <v>1761010677.1</v>
      </c>
      <c r="FC218" t="s">
        <v>801</v>
      </c>
      <c r="FD218">
        <v>1761010676.6</v>
      </c>
      <c r="FE218">
        <v>1761010677.1</v>
      </c>
      <c r="FF218">
        <v>7</v>
      </c>
      <c r="FG218">
        <v>-0.083</v>
      </c>
      <c r="FH218">
        <v>-0.002</v>
      </c>
      <c r="FI218">
        <v>-0.616</v>
      </c>
      <c r="FJ218">
        <v>0.182</v>
      </c>
      <c r="FK218">
        <v>420</v>
      </c>
      <c r="FL218">
        <v>23</v>
      </c>
      <c r="FM218">
        <v>0.22</v>
      </c>
      <c r="FN218">
        <v>0.02</v>
      </c>
      <c r="FO218">
        <v>0.3700933170731708</v>
      </c>
      <c r="FP218">
        <v>-0.1295046898954702</v>
      </c>
      <c r="FQ218">
        <v>0.0314044172684773</v>
      </c>
      <c r="FR218">
        <v>1</v>
      </c>
      <c r="FS218">
        <v>125.4529411764706</v>
      </c>
      <c r="FT218">
        <v>-9.564553031323483</v>
      </c>
      <c r="FU218">
        <v>7.55482842465344</v>
      </c>
      <c r="FV218">
        <v>0</v>
      </c>
      <c r="FW218">
        <v>-0.02969550731707317</v>
      </c>
      <c r="FX218">
        <v>0.0518156864111498</v>
      </c>
      <c r="FY218">
        <v>0.005362426434239391</v>
      </c>
      <c r="FZ218">
        <v>1</v>
      </c>
      <c r="GA218">
        <v>2</v>
      </c>
      <c r="GB218">
        <v>3</v>
      </c>
      <c r="GC218" t="s">
        <v>482</v>
      </c>
      <c r="GD218">
        <v>3.10958</v>
      </c>
      <c r="GE218">
        <v>2.72662</v>
      </c>
      <c r="GF218">
        <v>0.0884061</v>
      </c>
      <c r="GG218">
        <v>0.0883051</v>
      </c>
      <c r="GH218">
        <v>0.106687</v>
      </c>
      <c r="GI218">
        <v>0.107795</v>
      </c>
      <c r="GJ218">
        <v>23922.3</v>
      </c>
      <c r="GK218">
        <v>21710.2</v>
      </c>
      <c r="GL218">
        <v>26800.5</v>
      </c>
      <c r="GM218">
        <v>24020.3</v>
      </c>
      <c r="GN218">
        <v>38254.6</v>
      </c>
      <c r="GO218">
        <v>31621.6</v>
      </c>
      <c r="GP218">
        <v>46777.7</v>
      </c>
      <c r="GQ218">
        <v>37982</v>
      </c>
      <c r="GR218">
        <v>1.89045</v>
      </c>
      <c r="GS218">
        <v>1.86693</v>
      </c>
      <c r="GT218">
        <v>0.102747</v>
      </c>
      <c r="GU218">
        <v>0</v>
      </c>
      <c r="GV218">
        <v>28.3575</v>
      </c>
      <c r="GW218">
        <v>999.9</v>
      </c>
      <c r="GX218">
        <v>60</v>
      </c>
      <c r="GY218">
        <v>30.1</v>
      </c>
      <c r="GZ218">
        <v>28.4024</v>
      </c>
      <c r="HA218">
        <v>61.6109</v>
      </c>
      <c r="HB218">
        <v>21.3822</v>
      </c>
      <c r="HC218">
        <v>1</v>
      </c>
      <c r="HD218">
        <v>0.0420783</v>
      </c>
      <c r="HE218">
        <v>-1.38465</v>
      </c>
      <c r="HF218">
        <v>20.3307</v>
      </c>
      <c r="HG218">
        <v>5.22088</v>
      </c>
      <c r="HH218">
        <v>11.9787</v>
      </c>
      <c r="HI218">
        <v>4.96525</v>
      </c>
      <c r="HJ218">
        <v>3.27598</v>
      </c>
      <c r="HK218">
        <v>9999</v>
      </c>
      <c r="HL218">
        <v>9999</v>
      </c>
      <c r="HM218">
        <v>9999</v>
      </c>
      <c r="HN218">
        <v>999.9</v>
      </c>
      <c r="HO218">
        <v>1.86369</v>
      </c>
      <c r="HP218">
        <v>1.85975</v>
      </c>
      <c r="HQ218">
        <v>1.85806</v>
      </c>
      <c r="HR218">
        <v>1.85944</v>
      </c>
      <c r="HS218">
        <v>1.85959</v>
      </c>
      <c r="HT218">
        <v>1.85806</v>
      </c>
      <c r="HU218">
        <v>1.85715</v>
      </c>
      <c r="HV218">
        <v>1.85211</v>
      </c>
      <c r="HW218">
        <v>0</v>
      </c>
      <c r="HX218">
        <v>0</v>
      </c>
      <c r="HY218">
        <v>0</v>
      </c>
      <c r="HZ218">
        <v>0</v>
      </c>
      <c r="IA218" t="s">
        <v>424</v>
      </c>
      <c r="IB218" t="s">
        <v>425</v>
      </c>
      <c r="IC218" t="s">
        <v>426</v>
      </c>
      <c r="ID218" t="s">
        <v>426</v>
      </c>
      <c r="IE218" t="s">
        <v>426</v>
      </c>
      <c r="IF218" t="s">
        <v>426</v>
      </c>
      <c r="IG218">
        <v>0</v>
      </c>
      <c r="IH218">
        <v>100</v>
      </c>
      <c r="II218">
        <v>100</v>
      </c>
      <c r="IJ218">
        <v>-0.616</v>
      </c>
      <c r="IK218">
        <v>0.1835</v>
      </c>
      <c r="IL218">
        <v>-1.403914828998917</v>
      </c>
      <c r="IM218">
        <v>0.001328113201692861</v>
      </c>
      <c r="IN218">
        <v>1.538283238170363E-06</v>
      </c>
      <c r="IO218">
        <v>-5.795655626708063E-10</v>
      </c>
      <c r="IP218">
        <v>-0.06261121278234064</v>
      </c>
      <c r="IQ218">
        <v>-0.004593102289677449</v>
      </c>
      <c r="IR218">
        <v>0.0008253994458280543</v>
      </c>
      <c r="IS218">
        <v>-7.403632370499484E-06</v>
      </c>
      <c r="IT218">
        <v>2</v>
      </c>
      <c r="IU218">
        <v>1985</v>
      </c>
      <c r="IV218">
        <v>1</v>
      </c>
      <c r="IW218">
        <v>27</v>
      </c>
      <c r="IX218">
        <v>2.3</v>
      </c>
      <c r="IY218">
        <v>2.3</v>
      </c>
      <c r="IZ218">
        <v>1.13403</v>
      </c>
      <c r="JA218">
        <v>2.60498</v>
      </c>
      <c r="JB218">
        <v>1.49658</v>
      </c>
      <c r="JC218">
        <v>2.34619</v>
      </c>
      <c r="JD218">
        <v>1.54907</v>
      </c>
      <c r="JE218">
        <v>2.3999</v>
      </c>
      <c r="JF218">
        <v>32.9315</v>
      </c>
      <c r="JG218">
        <v>15.6906</v>
      </c>
      <c r="JH218">
        <v>18</v>
      </c>
      <c r="JI218">
        <v>482.387</v>
      </c>
      <c r="JJ218">
        <v>496.455</v>
      </c>
      <c r="JK218">
        <v>30.4507</v>
      </c>
      <c r="JL218">
        <v>27.805</v>
      </c>
      <c r="JM218">
        <v>29.9999</v>
      </c>
      <c r="JN218">
        <v>28.0287</v>
      </c>
      <c r="JO218">
        <v>28.0193</v>
      </c>
      <c r="JP218">
        <v>22.7944</v>
      </c>
      <c r="JQ218">
        <v>21.7039</v>
      </c>
      <c r="JR218">
        <v>66.048</v>
      </c>
      <c r="JS218">
        <v>30.4453</v>
      </c>
      <c r="JT218">
        <v>420</v>
      </c>
      <c r="JU218">
        <v>23.5076</v>
      </c>
      <c r="JV218">
        <v>102.293</v>
      </c>
      <c r="JW218">
        <v>91.6177</v>
      </c>
    </row>
    <row r="219" spans="1:283">
      <c r="A219">
        <v>201</v>
      </c>
      <c r="B219">
        <v>1761010815.6</v>
      </c>
      <c r="C219">
        <v>1149.599999904633</v>
      </c>
      <c r="D219" t="s">
        <v>840</v>
      </c>
      <c r="E219" t="s">
        <v>841</v>
      </c>
      <c r="F219">
        <v>5</v>
      </c>
      <c r="G219" t="s">
        <v>800</v>
      </c>
      <c r="H219">
        <v>1761010807.6</v>
      </c>
      <c r="I219">
        <f>(J219)/1000</f>
        <v>0</v>
      </c>
      <c r="J219">
        <f>1000*DJ219*AH219*(DF219-DG219)/(100*CY219*(1000-AH219*DF219))</f>
        <v>0</v>
      </c>
      <c r="K219">
        <f>DJ219*AH219*(DE219-DD219*(1000-AH219*DG219)/(1000-AH219*DF219))/(100*CY219)</f>
        <v>0</v>
      </c>
      <c r="L219">
        <f>DD219 - IF(AH219&gt;1, K219*CY219*100.0/(AJ219), 0)</f>
        <v>0</v>
      </c>
      <c r="M219">
        <f>((S219-I219/2)*L219-K219)/(S219+I219/2)</f>
        <v>0</v>
      </c>
      <c r="N219">
        <f>M219*(DK219+DL219)/1000.0</f>
        <v>0</v>
      </c>
      <c r="O219">
        <f>(DD219 - IF(AH219&gt;1, K219*CY219*100.0/(AJ219), 0))*(DK219+DL219)/1000.0</f>
        <v>0</v>
      </c>
      <c r="P219">
        <f>2.0/((1/R219-1/Q219)+SIGN(R219)*SQRT((1/R219-1/Q219)*(1/R219-1/Q219) + 4*CZ219/((CZ219+1)*(CZ219+1))*(2*1/R219*1/Q219-1/Q219*1/Q219)))</f>
        <v>0</v>
      </c>
      <c r="Q219">
        <f>IF(LEFT(DA219,1)&lt;&gt;"0",IF(LEFT(DA219,1)="1",3.0,DB219),$D$5+$E$5*(DR219*DK219/($K$5*1000))+$F$5*(DR219*DK219/($K$5*1000))*MAX(MIN(CY219,$J$5),$I$5)*MAX(MIN(CY219,$J$5),$I$5)+$G$5*MAX(MIN(CY219,$J$5),$I$5)*(DR219*DK219/($K$5*1000))+$H$5*(DR219*DK219/($K$5*1000))*(DR219*DK219/($K$5*1000)))</f>
        <v>0</v>
      </c>
      <c r="R219">
        <f>I219*(1000-(1000*0.61365*exp(17.502*V219/(240.97+V219))/(DK219+DL219)+DF219)/2)/(1000*0.61365*exp(17.502*V219/(240.97+V219))/(DK219+DL219)-DF219)</f>
        <v>0</v>
      </c>
      <c r="S219">
        <f>1/((CZ219+1)/(P219/1.6)+1/(Q219/1.37)) + CZ219/((CZ219+1)/(P219/1.6) + CZ219/(Q219/1.37))</f>
        <v>0</v>
      </c>
      <c r="T219">
        <f>(CU219*CX219)</f>
        <v>0</v>
      </c>
      <c r="U219">
        <f>(DM219+(T219+2*0.95*5.67E-8*(((DM219+$B$9)+273)^4-(DM219+273)^4)-44100*I219)/(1.84*29.3*Q219+8*0.95*5.67E-8*(DM219+273)^3))</f>
        <v>0</v>
      </c>
      <c r="V219">
        <f>($C$9*DN219+$D$9*DO219+$E$9*U219)</f>
        <v>0</v>
      </c>
      <c r="W219">
        <f>0.61365*exp(17.502*V219/(240.97+V219))</f>
        <v>0</v>
      </c>
      <c r="X219">
        <f>(Y219/Z219*100)</f>
        <v>0</v>
      </c>
      <c r="Y219">
        <f>DF219*(DK219+DL219)/1000</f>
        <v>0</v>
      </c>
      <c r="Z219">
        <f>0.61365*exp(17.502*DM219/(240.97+DM219))</f>
        <v>0</v>
      </c>
      <c r="AA219">
        <f>(W219-DF219*(DK219+DL219)/1000)</f>
        <v>0</v>
      </c>
      <c r="AB219">
        <f>(-I219*44100)</f>
        <v>0</v>
      </c>
      <c r="AC219">
        <f>2*29.3*Q219*0.92*(DM219-V219)</f>
        <v>0</v>
      </c>
      <c r="AD219">
        <f>2*0.95*5.67E-8*(((DM219+$B$9)+273)^4-(V219+273)^4)</f>
        <v>0</v>
      </c>
      <c r="AE219">
        <f>T219+AD219+AB219+AC219</f>
        <v>0</v>
      </c>
      <c r="AF219">
        <v>0</v>
      </c>
      <c r="AG219">
        <v>0</v>
      </c>
      <c r="AH219">
        <f>IF(AF219*$H$15&gt;=AJ219,1.0,(AJ219/(AJ219-AF219*$H$15)))</f>
        <v>0</v>
      </c>
      <c r="AI219">
        <f>(AH219-1)*100</f>
        <v>0</v>
      </c>
      <c r="AJ219">
        <f>MAX(0,($B$15+$C$15*DR219)/(1+$D$15*DR219)*DK219/(DM219+273)*$E$15)</f>
        <v>0</v>
      </c>
      <c r="AK219" t="s">
        <v>420</v>
      </c>
      <c r="AL219" t="s">
        <v>420</v>
      </c>
      <c r="AM219">
        <v>0</v>
      </c>
      <c r="AN219">
        <v>0</v>
      </c>
      <c r="AO219">
        <f>1-AM219/AN219</f>
        <v>0</v>
      </c>
      <c r="AP219">
        <v>0</v>
      </c>
      <c r="AQ219" t="s">
        <v>420</v>
      </c>
      <c r="AR219" t="s">
        <v>420</v>
      </c>
      <c r="AS219">
        <v>0</v>
      </c>
      <c r="AT219">
        <v>0</v>
      </c>
      <c r="AU219">
        <f>1-AS219/AT219</f>
        <v>0</v>
      </c>
      <c r="AV219">
        <v>0.5</v>
      </c>
      <c r="AW219">
        <f>CV219</f>
        <v>0</v>
      </c>
      <c r="AX219">
        <f>K219</f>
        <v>0</v>
      </c>
      <c r="AY219">
        <f>AU219*AV219*AW219</f>
        <v>0</v>
      </c>
      <c r="AZ219">
        <f>(AX219-AP219)/AW219</f>
        <v>0</v>
      </c>
      <c r="BA219">
        <f>(AN219-AT219)/AT219</f>
        <v>0</v>
      </c>
      <c r="BB219">
        <f>AM219/(AO219+AM219/AT219)</f>
        <v>0</v>
      </c>
      <c r="BC219" t="s">
        <v>420</v>
      </c>
      <c r="BD219">
        <v>0</v>
      </c>
      <c r="BE219">
        <f>IF(BD219&lt;&gt;0, BD219, BB219)</f>
        <v>0</v>
      </c>
      <c r="BF219">
        <f>1-BE219/AT219</f>
        <v>0</v>
      </c>
      <c r="BG219">
        <f>(AT219-AS219)/(AT219-BE219)</f>
        <v>0</v>
      </c>
      <c r="BH219">
        <f>(AN219-AT219)/(AN219-BE219)</f>
        <v>0</v>
      </c>
      <c r="BI219">
        <f>(AT219-AS219)/(AT219-AM219)</f>
        <v>0</v>
      </c>
      <c r="BJ219">
        <f>(AN219-AT219)/(AN219-AM219)</f>
        <v>0</v>
      </c>
      <c r="BK219">
        <f>(BG219*BE219/AS219)</f>
        <v>0</v>
      </c>
      <c r="BL219">
        <f>(1-BK219)</f>
        <v>0</v>
      </c>
      <c r="CU219">
        <f>$B$13*DS219+$C$13*DT219+$F$13*EE219*(1-EH219)</f>
        <v>0</v>
      </c>
      <c r="CV219">
        <f>CU219*CW219</f>
        <v>0</v>
      </c>
      <c r="CW219">
        <f>($B$13*$D$11+$C$13*$D$11+$F$13*((ER219+EJ219)/MAX(ER219+EJ219+ES219, 0.1)*$I$11+ES219/MAX(ER219+EJ219+ES219, 0.1)*$J$11))/($B$13+$C$13+$F$13)</f>
        <v>0</v>
      </c>
      <c r="CX219">
        <f>($B$13*$K$11+$C$13*$K$11+$F$13*((ER219+EJ219)/MAX(ER219+EJ219+ES219, 0.1)*$P$11+ES219/MAX(ER219+EJ219+ES219, 0.1)*$Q$11))/($B$13+$C$13+$F$13)</f>
        <v>0</v>
      </c>
      <c r="CY219">
        <v>1.37</v>
      </c>
      <c r="CZ219">
        <v>0.5</v>
      </c>
      <c r="DA219" t="s">
        <v>421</v>
      </c>
      <c r="DB219">
        <v>2</v>
      </c>
      <c r="DC219">
        <v>1761010807.6</v>
      </c>
      <c r="DD219">
        <v>420.3455</v>
      </c>
      <c r="DE219">
        <v>419.9817916666667</v>
      </c>
      <c r="DF219">
        <v>23.42578333333333</v>
      </c>
      <c r="DG219">
        <v>23.4519125</v>
      </c>
      <c r="DH219">
        <v>420.9609583333333</v>
      </c>
      <c r="DI219">
        <v>23.24222083333333</v>
      </c>
      <c r="DJ219">
        <v>500.0025000000001</v>
      </c>
      <c r="DK219">
        <v>90.52184166666667</v>
      </c>
      <c r="DL219">
        <v>0.0349893375</v>
      </c>
      <c r="DM219">
        <v>29.8894625</v>
      </c>
      <c r="DN219">
        <v>30.04122916666666</v>
      </c>
      <c r="DO219">
        <v>999.9</v>
      </c>
      <c r="DP219">
        <v>0</v>
      </c>
      <c r="DQ219">
        <v>0</v>
      </c>
      <c r="DR219">
        <v>9998.958333333334</v>
      </c>
      <c r="DS219">
        <v>0</v>
      </c>
      <c r="DT219">
        <v>0.242856</v>
      </c>
      <c r="DU219">
        <v>0.363692</v>
      </c>
      <c r="DV219">
        <v>430.4287083333334</v>
      </c>
      <c r="DW219">
        <v>430.0678333333333</v>
      </c>
      <c r="DX219">
        <v>-0.02613830833333333</v>
      </c>
      <c r="DY219">
        <v>419.9817916666667</v>
      </c>
      <c r="DZ219">
        <v>23.4519125</v>
      </c>
      <c r="EA219">
        <v>2.120545</v>
      </c>
      <c r="EB219">
        <v>2.122910416666667</v>
      </c>
      <c r="EC219">
        <v>18.37435833333333</v>
      </c>
      <c r="ED219">
        <v>18.39213333333333</v>
      </c>
      <c r="EE219">
        <v>0.00500078</v>
      </c>
      <c r="EF219">
        <v>0</v>
      </c>
      <c r="EG219">
        <v>0</v>
      </c>
      <c r="EH219">
        <v>0</v>
      </c>
      <c r="EI219">
        <v>125.2083333333333</v>
      </c>
      <c r="EJ219">
        <v>0.00500078</v>
      </c>
      <c r="EK219">
        <v>-13.9625</v>
      </c>
      <c r="EL219">
        <v>-0.3416666666666666</v>
      </c>
      <c r="EM219">
        <v>35.51025</v>
      </c>
      <c r="EN219">
        <v>38.666375</v>
      </c>
      <c r="EO219">
        <v>38.04654166666666</v>
      </c>
      <c r="EP219">
        <v>38.9165</v>
      </c>
      <c r="EQ219">
        <v>38.01024999999999</v>
      </c>
      <c r="ER219">
        <v>0</v>
      </c>
      <c r="ES219">
        <v>0</v>
      </c>
      <c r="ET219">
        <v>0</v>
      </c>
      <c r="EU219">
        <v>1761010814.5</v>
      </c>
      <c r="EV219">
        <v>0</v>
      </c>
      <c r="EW219">
        <v>125.0807692307692</v>
      </c>
      <c r="EX219">
        <v>8.536751886958688</v>
      </c>
      <c r="EY219">
        <v>-16.16068372655617</v>
      </c>
      <c r="EZ219">
        <v>-13.94230769230769</v>
      </c>
      <c r="FA219">
        <v>15</v>
      </c>
      <c r="FB219">
        <v>1761010677.1</v>
      </c>
      <c r="FC219" t="s">
        <v>801</v>
      </c>
      <c r="FD219">
        <v>1761010676.6</v>
      </c>
      <c r="FE219">
        <v>1761010677.1</v>
      </c>
      <c r="FF219">
        <v>7</v>
      </c>
      <c r="FG219">
        <v>-0.083</v>
      </c>
      <c r="FH219">
        <v>-0.002</v>
      </c>
      <c r="FI219">
        <v>-0.616</v>
      </c>
      <c r="FJ219">
        <v>0.182</v>
      </c>
      <c r="FK219">
        <v>420</v>
      </c>
      <c r="FL219">
        <v>23</v>
      </c>
      <c r="FM219">
        <v>0.22</v>
      </c>
      <c r="FN219">
        <v>0.02</v>
      </c>
      <c r="FO219">
        <v>0.36836315</v>
      </c>
      <c r="FP219">
        <v>-0.2352303039399638</v>
      </c>
      <c r="FQ219">
        <v>0.03375426480798389</v>
      </c>
      <c r="FR219">
        <v>1</v>
      </c>
      <c r="FS219">
        <v>125.4205882352941</v>
      </c>
      <c r="FT219">
        <v>-8.444614246691755</v>
      </c>
      <c r="FU219">
        <v>7.668797720471486</v>
      </c>
      <c r="FV219">
        <v>0</v>
      </c>
      <c r="FW219">
        <v>-0.0277528775</v>
      </c>
      <c r="FX219">
        <v>0.03327878836772995</v>
      </c>
      <c r="FY219">
        <v>0.003661765777564664</v>
      </c>
      <c r="FZ219">
        <v>1</v>
      </c>
      <c r="GA219">
        <v>2</v>
      </c>
      <c r="GB219">
        <v>3</v>
      </c>
      <c r="GC219" t="s">
        <v>482</v>
      </c>
      <c r="GD219">
        <v>3.10957</v>
      </c>
      <c r="GE219">
        <v>2.72679</v>
      </c>
      <c r="GF219">
        <v>0.088408</v>
      </c>
      <c r="GG219">
        <v>0.0883012</v>
      </c>
      <c r="GH219">
        <v>0.106682</v>
      </c>
      <c r="GI219">
        <v>0.107792</v>
      </c>
      <c r="GJ219">
        <v>23922.1</v>
      </c>
      <c r="GK219">
        <v>21710.1</v>
      </c>
      <c r="GL219">
        <v>26800.4</v>
      </c>
      <c r="GM219">
        <v>24020</v>
      </c>
      <c r="GN219">
        <v>38254.7</v>
      </c>
      <c r="GO219">
        <v>31621.7</v>
      </c>
      <c r="GP219">
        <v>46777.6</v>
      </c>
      <c r="GQ219">
        <v>37981.9</v>
      </c>
      <c r="GR219">
        <v>1.89035</v>
      </c>
      <c r="GS219">
        <v>1.86693</v>
      </c>
      <c r="GT219">
        <v>0.102822</v>
      </c>
      <c r="GU219">
        <v>0</v>
      </c>
      <c r="GV219">
        <v>28.3584</v>
      </c>
      <c r="GW219">
        <v>999.9</v>
      </c>
      <c r="GX219">
        <v>60</v>
      </c>
      <c r="GY219">
        <v>30.1</v>
      </c>
      <c r="GZ219">
        <v>28.4017</v>
      </c>
      <c r="HA219">
        <v>61.2609</v>
      </c>
      <c r="HB219">
        <v>21.3542</v>
      </c>
      <c r="HC219">
        <v>1</v>
      </c>
      <c r="HD219">
        <v>0.0420274</v>
      </c>
      <c r="HE219">
        <v>-1.4266</v>
      </c>
      <c r="HF219">
        <v>20.3303</v>
      </c>
      <c r="HG219">
        <v>5.22118</v>
      </c>
      <c r="HH219">
        <v>11.9787</v>
      </c>
      <c r="HI219">
        <v>4.96515</v>
      </c>
      <c r="HJ219">
        <v>3.276</v>
      </c>
      <c r="HK219">
        <v>9999</v>
      </c>
      <c r="HL219">
        <v>9999</v>
      </c>
      <c r="HM219">
        <v>9999</v>
      </c>
      <c r="HN219">
        <v>999.9</v>
      </c>
      <c r="HO219">
        <v>1.8637</v>
      </c>
      <c r="HP219">
        <v>1.85975</v>
      </c>
      <c r="HQ219">
        <v>1.85806</v>
      </c>
      <c r="HR219">
        <v>1.85944</v>
      </c>
      <c r="HS219">
        <v>1.85959</v>
      </c>
      <c r="HT219">
        <v>1.85806</v>
      </c>
      <c r="HU219">
        <v>1.85715</v>
      </c>
      <c r="HV219">
        <v>1.85211</v>
      </c>
      <c r="HW219">
        <v>0</v>
      </c>
      <c r="HX219">
        <v>0</v>
      </c>
      <c r="HY219">
        <v>0</v>
      </c>
      <c r="HZ219">
        <v>0</v>
      </c>
      <c r="IA219" t="s">
        <v>424</v>
      </c>
      <c r="IB219" t="s">
        <v>425</v>
      </c>
      <c r="IC219" t="s">
        <v>426</v>
      </c>
      <c r="ID219" t="s">
        <v>426</v>
      </c>
      <c r="IE219" t="s">
        <v>426</v>
      </c>
      <c r="IF219" t="s">
        <v>426</v>
      </c>
      <c r="IG219">
        <v>0</v>
      </c>
      <c r="IH219">
        <v>100</v>
      </c>
      <c r="II219">
        <v>100</v>
      </c>
      <c r="IJ219">
        <v>-0.615</v>
      </c>
      <c r="IK219">
        <v>0.1835</v>
      </c>
      <c r="IL219">
        <v>-1.403914828998917</v>
      </c>
      <c r="IM219">
        <v>0.001328113201692861</v>
      </c>
      <c r="IN219">
        <v>1.538283238170363E-06</v>
      </c>
      <c r="IO219">
        <v>-5.795655626708063E-10</v>
      </c>
      <c r="IP219">
        <v>-0.06261121278234064</v>
      </c>
      <c r="IQ219">
        <v>-0.004593102289677449</v>
      </c>
      <c r="IR219">
        <v>0.0008253994458280543</v>
      </c>
      <c r="IS219">
        <v>-7.403632370499484E-06</v>
      </c>
      <c r="IT219">
        <v>2</v>
      </c>
      <c r="IU219">
        <v>1985</v>
      </c>
      <c r="IV219">
        <v>1</v>
      </c>
      <c r="IW219">
        <v>27</v>
      </c>
      <c r="IX219">
        <v>2.3</v>
      </c>
      <c r="IY219">
        <v>2.3</v>
      </c>
      <c r="IZ219">
        <v>1.13403</v>
      </c>
      <c r="JA219">
        <v>2.6001</v>
      </c>
      <c r="JB219">
        <v>1.49658</v>
      </c>
      <c r="JC219">
        <v>2.34619</v>
      </c>
      <c r="JD219">
        <v>1.54907</v>
      </c>
      <c r="JE219">
        <v>2.45972</v>
      </c>
      <c r="JF219">
        <v>32.9315</v>
      </c>
      <c r="JG219">
        <v>15.7081</v>
      </c>
      <c r="JH219">
        <v>18</v>
      </c>
      <c r="JI219">
        <v>482.329</v>
      </c>
      <c r="JJ219">
        <v>496.455</v>
      </c>
      <c r="JK219">
        <v>30.434</v>
      </c>
      <c r="JL219">
        <v>27.8042</v>
      </c>
      <c r="JM219">
        <v>29.9999</v>
      </c>
      <c r="JN219">
        <v>28.0287</v>
      </c>
      <c r="JO219">
        <v>28.0193</v>
      </c>
      <c r="JP219">
        <v>22.7947</v>
      </c>
      <c r="JQ219">
        <v>21.7039</v>
      </c>
      <c r="JR219">
        <v>66.048</v>
      </c>
      <c r="JS219">
        <v>30.4131</v>
      </c>
      <c r="JT219">
        <v>420</v>
      </c>
      <c r="JU219">
        <v>23.5076</v>
      </c>
      <c r="JV219">
        <v>102.293</v>
      </c>
      <c r="JW219">
        <v>91.6172</v>
      </c>
    </row>
    <row r="220" spans="1:283">
      <c r="A220">
        <v>202</v>
      </c>
      <c r="B220">
        <v>1761010817.6</v>
      </c>
      <c r="C220">
        <v>1151.599999904633</v>
      </c>
      <c r="D220" t="s">
        <v>842</v>
      </c>
      <c r="E220" t="s">
        <v>843</v>
      </c>
      <c r="F220">
        <v>5</v>
      </c>
      <c r="G220" t="s">
        <v>800</v>
      </c>
      <c r="H220">
        <v>1761010809.6</v>
      </c>
      <c r="I220">
        <f>(J220)/1000</f>
        <v>0</v>
      </c>
      <c r="J220">
        <f>1000*DJ220*AH220*(DF220-DG220)/(100*CY220*(1000-AH220*DF220))</f>
        <v>0</v>
      </c>
      <c r="K220">
        <f>DJ220*AH220*(DE220-DD220*(1000-AH220*DG220)/(1000-AH220*DF220))/(100*CY220)</f>
        <v>0</v>
      </c>
      <c r="L220">
        <f>DD220 - IF(AH220&gt;1, K220*CY220*100.0/(AJ220), 0)</f>
        <v>0</v>
      </c>
      <c r="M220">
        <f>((S220-I220/2)*L220-K220)/(S220+I220/2)</f>
        <v>0</v>
      </c>
      <c r="N220">
        <f>M220*(DK220+DL220)/1000.0</f>
        <v>0</v>
      </c>
      <c r="O220">
        <f>(DD220 - IF(AH220&gt;1, K220*CY220*100.0/(AJ220), 0))*(DK220+DL220)/1000.0</f>
        <v>0</v>
      </c>
      <c r="P220">
        <f>2.0/((1/R220-1/Q220)+SIGN(R220)*SQRT((1/R220-1/Q220)*(1/R220-1/Q220) + 4*CZ220/((CZ220+1)*(CZ220+1))*(2*1/R220*1/Q220-1/Q220*1/Q220)))</f>
        <v>0</v>
      </c>
      <c r="Q220">
        <f>IF(LEFT(DA220,1)&lt;&gt;"0",IF(LEFT(DA220,1)="1",3.0,DB220),$D$5+$E$5*(DR220*DK220/($K$5*1000))+$F$5*(DR220*DK220/($K$5*1000))*MAX(MIN(CY220,$J$5),$I$5)*MAX(MIN(CY220,$J$5),$I$5)+$G$5*MAX(MIN(CY220,$J$5),$I$5)*(DR220*DK220/($K$5*1000))+$H$5*(DR220*DK220/($K$5*1000))*(DR220*DK220/($K$5*1000)))</f>
        <v>0</v>
      </c>
      <c r="R220">
        <f>I220*(1000-(1000*0.61365*exp(17.502*V220/(240.97+V220))/(DK220+DL220)+DF220)/2)/(1000*0.61365*exp(17.502*V220/(240.97+V220))/(DK220+DL220)-DF220)</f>
        <v>0</v>
      </c>
      <c r="S220">
        <f>1/((CZ220+1)/(P220/1.6)+1/(Q220/1.37)) + CZ220/((CZ220+1)/(P220/1.6) + CZ220/(Q220/1.37))</f>
        <v>0</v>
      </c>
      <c r="T220">
        <f>(CU220*CX220)</f>
        <v>0</v>
      </c>
      <c r="U220">
        <f>(DM220+(T220+2*0.95*5.67E-8*(((DM220+$B$9)+273)^4-(DM220+273)^4)-44100*I220)/(1.84*29.3*Q220+8*0.95*5.67E-8*(DM220+273)^3))</f>
        <v>0</v>
      </c>
      <c r="V220">
        <f>($C$9*DN220+$D$9*DO220+$E$9*U220)</f>
        <v>0</v>
      </c>
      <c r="W220">
        <f>0.61365*exp(17.502*V220/(240.97+V220))</f>
        <v>0</v>
      </c>
      <c r="X220">
        <f>(Y220/Z220*100)</f>
        <v>0</v>
      </c>
      <c r="Y220">
        <f>DF220*(DK220+DL220)/1000</f>
        <v>0</v>
      </c>
      <c r="Z220">
        <f>0.61365*exp(17.502*DM220/(240.97+DM220))</f>
        <v>0</v>
      </c>
      <c r="AA220">
        <f>(W220-DF220*(DK220+DL220)/1000)</f>
        <v>0</v>
      </c>
      <c r="AB220">
        <f>(-I220*44100)</f>
        <v>0</v>
      </c>
      <c r="AC220">
        <f>2*29.3*Q220*0.92*(DM220-V220)</f>
        <v>0</v>
      </c>
      <c r="AD220">
        <f>2*0.95*5.67E-8*(((DM220+$B$9)+273)^4-(V220+273)^4)</f>
        <v>0</v>
      </c>
      <c r="AE220">
        <f>T220+AD220+AB220+AC220</f>
        <v>0</v>
      </c>
      <c r="AF220">
        <v>0</v>
      </c>
      <c r="AG220">
        <v>0</v>
      </c>
      <c r="AH220">
        <f>IF(AF220*$H$15&gt;=AJ220,1.0,(AJ220/(AJ220-AF220*$H$15)))</f>
        <v>0</v>
      </c>
      <c r="AI220">
        <f>(AH220-1)*100</f>
        <v>0</v>
      </c>
      <c r="AJ220">
        <f>MAX(0,($B$15+$C$15*DR220)/(1+$D$15*DR220)*DK220/(DM220+273)*$E$15)</f>
        <v>0</v>
      </c>
      <c r="AK220" t="s">
        <v>420</v>
      </c>
      <c r="AL220" t="s">
        <v>420</v>
      </c>
      <c r="AM220">
        <v>0</v>
      </c>
      <c r="AN220">
        <v>0</v>
      </c>
      <c r="AO220">
        <f>1-AM220/AN220</f>
        <v>0</v>
      </c>
      <c r="AP220">
        <v>0</v>
      </c>
      <c r="AQ220" t="s">
        <v>420</v>
      </c>
      <c r="AR220" t="s">
        <v>420</v>
      </c>
      <c r="AS220">
        <v>0</v>
      </c>
      <c r="AT220">
        <v>0</v>
      </c>
      <c r="AU220">
        <f>1-AS220/AT220</f>
        <v>0</v>
      </c>
      <c r="AV220">
        <v>0.5</v>
      </c>
      <c r="AW220">
        <f>CV220</f>
        <v>0</v>
      </c>
      <c r="AX220">
        <f>K220</f>
        <v>0</v>
      </c>
      <c r="AY220">
        <f>AU220*AV220*AW220</f>
        <v>0</v>
      </c>
      <c r="AZ220">
        <f>(AX220-AP220)/AW220</f>
        <v>0</v>
      </c>
      <c r="BA220">
        <f>(AN220-AT220)/AT220</f>
        <v>0</v>
      </c>
      <c r="BB220">
        <f>AM220/(AO220+AM220/AT220)</f>
        <v>0</v>
      </c>
      <c r="BC220" t="s">
        <v>420</v>
      </c>
      <c r="BD220">
        <v>0</v>
      </c>
      <c r="BE220">
        <f>IF(BD220&lt;&gt;0, BD220, BB220)</f>
        <v>0</v>
      </c>
      <c r="BF220">
        <f>1-BE220/AT220</f>
        <v>0</v>
      </c>
      <c r="BG220">
        <f>(AT220-AS220)/(AT220-BE220)</f>
        <v>0</v>
      </c>
      <c r="BH220">
        <f>(AN220-AT220)/(AN220-BE220)</f>
        <v>0</v>
      </c>
      <c r="BI220">
        <f>(AT220-AS220)/(AT220-AM220)</f>
        <v>0</v>
      </c>
      <c r="BJ220">
        <f>(AN220-AT220)/(AN220-AM220)</f>
        <v>0</v>
      </c>
      <c r="BK220">
        <f>(BG220*BE220/AS220)</f>
        <v>0</v>
      </c>
      <c r="BL220">
        <f>(1-BK220)</f>
        <v>0</v>
      </c>
      <c r="CU220">
        <f>$B$13*DS220+$C$13*DT220+$F$13*EE220*(1-EH220)</f>
        <v>0</v>
      </c>
      <c r="CV220">
        <f>CU220*CW220</f>
        <v>0</v>
      </c>
      <c r="CW220">
        <f>($B$13*$D$11+$C$13*$D$11+$F$13*((ER220+EJ220)/MAX(ER220+EJ220+ES220, 0.1)*$I$11+ES220/MAX(ER220+EJ220+ES220, 0.1)*$J$11))/($B$13+$C$13+$F$13)</f>
        <v>0</v>
      </c>
      <c r="CX220">
        <f>($B$13*$K$11+$C$13*$K$11+$F$13*((ER220+EJ220)/MAX(ER220+EJ220+ES220, 0.1)*$P$11+ES220/MAX(ER220+EJ220+ES220, 0.1)*$Q$11))/($B$13+$C$13+$F$13)</f>
        <v>0</v>
      </c>
      <c r="CY220">
        <v>1.37</v>
      </c>
      <c r="CZ220">
        <v>0.5</v>
      </c>
      <c r="DA220" t="s">
        <v>421</v>
      </c>
      <c r="DB220">
        <v>2</v>
      </c>
      <c r="DC220">
        <v>1761010809.6</v>
      </c>
      <c r="DD220">
        <v>420.3442083333333</v>
      </c>
      <c r="DE220">
        <v>419.9909166666666</v>
      </c>
      <c r="DF220">
        <v>23.4257875</v>
      </c>
      <c r="DG220">
        <v>23.45140416666667</v>
      </c>
      <c r="DH220">
        <v>420.9597083333333</v>
      </c>
      <c r="DI220">
        <v>23.242225</v>
      </c>
      <c r="DJ220">
        <v>499.9913750000001</v>
      </c>
      <c r="DK220">
        <v>90.522025</v>
      </c>
      <c r="DL220">
        <v>0.03507065</v>
      </c>
      <c r="DM220">
        <v>29.88395</v>
      </c>
      <c r="DN220">
        <v>30.03812916666667</v>
      </c>
      <c r="DO220">
        <v>999.9</v>
      </c>
      <c r="DP220">
        <v>0</v>
      </c>
      <c r="DQ220">
        <v>0</v>
      </c>
      <c r="DR220">
        <v>9993.129166666666</v>
      </c>
      <c r="DS220">
        <v>0</v>
      </c>
      <c r="DT220">
        <v>0.242856</v>
      </c>
      <c r="DU220">
        <v>0.3533109583333333</v>
      </c>
      <c r="DV220">
        <v>430.4274166666667</v>
      </c>
      <c r="DW220">
        <v>430.0769166666667</v>
      </c>
      <c r="DX220">
        <v>-0.025625075</v>
      </c>
      <c r="DY220">
        <v>419.9909166666666</v>
      </c>
      <c r="DZ220">
        <v>23.45140416666667</v>
      </c>
      <c r="EA220">
        <v>2.120549583333333</v>
      </c>
      <c r="EB220">
        <v>2.12286875</v>
      </c>
      <c r="EC220">
        <v>18.37439583333333</v>
      </c>
      <c r="ED220">
        <v>18.39182083333334</v>
      </c>
      <c r="EE220">
        <v>0.00500078</v>
      </c>
      <c r="EF220">
        <v>0</v>
      </c>
      <c r="EG220">
        <v>0</v>
      </c>
      <c r="EH220">
        <v>0</v>
      </c>
      <c r="EI220">
        <v>125.2541666666667</v>
      </c>
      <c r="EJ220">
        <v>0.00500078</v>
      </c>
      <c r="EK220">
        <v>-15.21666666666667</v>
      </c>
      <c r="EL220">
        <v>-0.5125</v>
      </c>
      <c r="EM220">
        <v>35.494625</v>
      </c>
      <c r="EN220">
        <v>38.635125</v>
      </c>
      <c r="EO220">
        <v>37.99970833333333</v>
      </c>
      <c r="EP220">
        <v>38.869625</v>
      </c>
      <c r="EQ220">
        <v>37.99204166666667</v>
      </c>
      <c r="ER220">
        <v>0</v>
      </c>
      <c r="ES220">
        <v>0</v>
      </c>
      <c r="ET220">
        <v>0</v>
      </c>
      <c r="EU220">
        <v>1761010816.3</v>
      </c>
      <c r="EV220">
        <v>0</v>
      </c>
      <c r="EW220">
        <v>124.704</v>
      </c>
      <c r="EX220">
        <v>38.03846143343063</v>
      </c>
      <c r="EY220">
        <v>-28.04615391782053</v>
      </c>
      <c r="EZ220">
        <v>-14.492</v>
      </c>
      <c r="FA220">
        <v>15</v>
      </c>
      <c r="FB220">
        <v>1761010677.1</v>
      </c>
      <c r="FC220" t="s">
        <v>801</v>
      </c>
      <c r="FD220">
        <v>1761010676.6</v>
      </c>
      <c r="FE220">
        <v>1761010677.1</v>
      </c>
      <c r="FF220">
        <v>7</v>
      </c>
      <c r="FG220">
        <v>-0.083</v>
      </c>
      <c r="FH220">
        <v>-0.002</v>
      </c>
      <c r="FI220">
        <v>-0.616</v>
      </c>
      <c r="FJ220">
        <v>0.182</v>
      </c>
      <c r="FK220">
        <v>420</v>
      </c>
      <c r="FL220">
        <v>23</v>
      </c>
      <c r="FM220">
        <v>0.22</v>
      </c>
      <c r="FN220">
        <v>0.02</v>
      </c>
      <c r="FO220">
        <v>0.3653728048780488</v>
      </c>
      <c r="FP220">
        <v>-0.2487662090592327</v>
      </c>
      <c r="FQ220">
        <v>0.03490725929549473</v>
      </c>
      <c r="FR220">
        <v>1</v>
      </c>
      <c r="FS220">
        <v>125.4058823529411</v>
      </c>
      <c r="FT220">
        <v>4.592818883351436</v>
      </c>
      <c r="FU220">
        <v>7.559915233592263</v>
      </c>
      <c r="FV220">
        <v>0</v>
      </c>
      <c r="FW220">
        <v>-0.02720763170731708</v>
      </c>
      <c r="FX220">
        <v>0.02610037003484312</v>
      </c>
      <c r="FY220">
        <v>0.003148677797722831</v>
      </c>
      <c r="FZ220">
        <v>1</v>
      </c>
      <c r="GA220">
        <v>2</v>
      </c>
      <c r="GB220">
        <v>3</v>
      </c>
      <c r="GC220" t="s">
        <v>482</v>
      </c>
      <c r="GD220">
        <v>3.10948</v>
      </c>
      <c r="GE220">
        <v>2.72684</v>
      </c>
      <c r="GF220">
        <v>0.08841019999999999</v>
      </c>
      <c r="GG220">
        <v>0.08830349999999999</v>
      </c>
      <c r="GH220">
        <v>0.106685</v>
      </c>
      <c r="GI220">
        <v>0.107788</v>
      </c>
      <c r="GJ220">
        <v>23922.2</v>
      </c>
      <c r="GK220">
        <v>21709.9</v>
      </c>
      <c r="GL220">
        <v>26800.5</v>
      </c>
      <c r="GM220">
        <v>24019.9</v>
      </c>
      <c r="GN220">
        <v>38254.6</v>
      </c>
      <c r="GO220">
        <v>31621.6</v>
      </c>
      <c r="GP220">
        <v>46777.6</v>
      </c>
      <c r="GQ220">
        <v>37981.7</v>
      </c>
      <c r="GR220">
        <v>1.89025</v>
      </c>
      <c r="GS220">
        <v>1.86712</v>
      </c>
      <c r="GT220">
        <v>0.10249</v>
      </c>
      <c r="GU220">
        <v>0</v>
      </c>
      <c r="GV220">
        <v>28.3584</v>
      </c>
      <c r="GW220">
        <v>999.9</v>
      </c>
      <c r="GX220">
        <v>60</v>
      </c>
      <c r="GY220">
        <v>30</v>
      </c>
      <c r="GZ220">
        <v>28.2387</v>
      </c>
      <c r="HA220">
        <v>61.7809</v>
      </c>
      <c r="HB220">
        <v>21.258</v>
      </c>
      <c r="HC220">
        <v>1</v>
      </c>
      <c r="HD220">
        <v>0.0417861</v>
      </c>
      <c r="HE220">
        <v>-1.41409</v>
      </c>
      <c r="HF220">
        <v>20.3301</v>
      </c>
      <c r="HG220">
        <v>5.22148</v>
      </c>
      <c r="HH220">
        <v>11.979</v>
      </c>
      <c r="HI220">
        <v>4.96525</v>
      </c>
      <c r="HJ220">
        <v>3.276</v>
      </c>
      <c r="HK220">
        <v>9999</v>
      </c>
      <c r="HL220">
        <v>9999</v>
      </c>
      <c r="HM220">
        <v>9999</v>
      </c>
      <c r="HN220">
        <v>999.9</v>
      </c>
      <c r="HO220">
        <v>1.86371</v>
      </c>
      <c r="HP220">
        <v>1.85974</v>
      </c>
      <c r="HQ220">
        <v>1.85805</v>
      </c>
      <c r="HR220">
        <v>1.85944</v>
      </c>
      <c r="HS220">
        <v>1.85959</v>
      </c>
      <c r="HT220">
        <v>1.85806</v>
      </c>
      <c r="HU220">
        <v>1.85715</v>
      </c>
      <c r="HV220">
        <v>1.85211</v>
      </c>
      <c r="HW220">
        <v>0</v>
      </c>
      <c r="HX220">
        <v>0</v>
      </c>
      <c r="HY220">
        <v>0</v>
      </c>
      <c r="HZ220">
        <v>0</v>
      </c>
      <c r="IA220" t="s">
        <v>424</v>
      </c>
      <c r="IB220" t="s">
        <v>425</v>
      </c>
      <c r="IC220" t="s">
        <v>426</v>
      </c>
      <c r="ID220" t="s">
        <v>426</v>
      </c>
      <c r="IE220" t="s">
        <v>426</v>
      </c>
      <c r="IF220" t="s">
        <v>426</v>
      </c>
      <c r="IG220">
        <v>0</v>
      </c>
      <c r="IH220">
        <v>100</v>
      </c>
      <c r="II220">
        <v>100</v>
      </c>
      <c r="IJ220">
        <v>-0.615</v>
      </c>
      <c r="IK220">
        <v>0.1835</v>
      </c>
      <c r="IL220">
        <v>-1.403914828998917</v>
      </c>
      <c r="IM220">
        <v>0.001328113201692861</v>
      </c>
      <c r="IN220">
        <v>1.538283238170363E-06</v>
      </c>
      <c r="IO220">
        <v>-5.795655626708063E-10</v>
      </c>
      <c r="IP220">
        <v>-0.06261121278234064</v>
      </c>
      <c r="IQ220">
        <v>-0.004593102289677449</v>
      </c>
      <c r="IR220">
        <v>0.0008253994458280543</v>
      </c>
      <c r="IS220">
        <v>-7.403632370499484E-06</v>
      </c>
      <c r="IT220">
        <v>2</v>
      </c>
      <c r="IU220">
        <v>1985</v>
      </c>
      <c r="IV220">
        <v>1</v>
      </c>
      <c r="IW220">
        <v>27</v>
      </c>
      <c r="IX220">
        <v>2.4</v>
      </c>
      <c r="IY220">
        <v>2.3</v>
      </c>
      <c r="IZ220">
        <v>1.13403</v>
      </c>
      <c r="JA220">
        <v>2.59766</v>
      </c>
      <c r="JB220">
        <v>1.49658</v>
      </c>
      <c r="JC220">
        <v>2.34619</v>
      </c>
      <c r="JD220">
        <v>1.54907</v>
      </c>
      <c r="JE220">
        <v>2.3999</v>
      </c>
      <c r="JF220">
        <v>32.9315</v>
      </c>
      <c r="JG220">
        <v>15.6906</v>
      </c>
      <c r="JH220">
        <v>18</v>
      </c>
      <c r="JI220">
        <v>482.271</v>
      </c>
      <c r="JJ220">
        <v>496.587</v>
      </c>
      <c r="JK220">
        <v>30.4226</v>
      </c>
      <c r="JL220">
        <v>27.8042</v>
      </c>
      <c r="JM220">
        <v>30</v>
      </c>
      <c r="JN220">
        <v>28.0287</v>
      </c>
      <c r="JO220">
        <v>28.0193</v>
      </c>
      <c r="JP220">
        <v>22.7945</v>
      </c>
      <c r="JQ220">
        <v>21.7039</v>
      </c>
      <c r="JR220">
        <v>66.048</v>
      </c>
      <c r="JS220">
        <v>30.4131</v>
      </c>
      <c r="JT220">
        <v>420</v>
      </c>
      <c r="JU220">
        <v>23.5076</v>
      </c>
      <c r="JV220">
        <v>102.293</v>
      </c>
      <c r="JW220">
        <v>91.61660000000001</v>
      </c>
    </row>
    <row r="221" spans="1:283">
      <c r="A221">
        <v>203</v>
      </c>
      <c r="B221">
        <v>1761010819.6</v>
      </c>
      <c r="C221">
        <v>1153.599999904633</v>
      </c>
      <c r="D221" t="s">
        <v>844</v>
      </c>
      <c r="E221" t="s">
        <v>845</v>
      </c>
      <c r="F221">
        <v>5</v>
      </c>
      <c r="G221" t="s">
        <v>800</v>
      </c>
      <c r="H221">
        <v>1761010811.6</v>
      </c>
      <c r="I221">
        <f>(J221)/1000</f>
        <v>0</v>
      </c>
      <c r="J221">
        <f>1000*DJ221*AH221*(DF221-DG221)/(100*CY221*(1000-AH221*DF221))</f>
        <v>0</v>
      </c>
      <c r="K221">
        <f>DJ221*AH221*(DE221-DD221*(1000-AH221*DG221)/(1000-AH221*DF221))/(100*CY221)</f>
        <v>0</v>
      </c>
      <c r="L221">
        <f>DD221 - IF(AH221&gt;1, K221*CY221*100.0/(AJ221), 0)</f>
        <v>0</v>
      </c>
      <c r="M221">
        <f>((S221-I221/2)*L221-K221)/(S221+I221/2)</f>
        <v>0</v>
      </c>
      <c r="N221">
        <f>M221*(DK221+DL221)/1000.0</f>
        <v>0</v>
      </c>
      <c r="O221">
        <f>(DD221 - IF(AH221&gt;1, K221*CY221*100.0/(AJ221), 0))*(DK221+DL221)/1000.0</f>
        <v>0</v>
      </c>
      <c r="P221">
        <f>2.0/((1/R221-1/Q221)+SIGN(R221)*SQRT((1/R221-1/Q221)*(1/R221-1/Q221) + 4*CZ221/((CZ221+1)*(CZ221+1))*(2*1/R221*1/Q221-1/Q221*1/Q221)))</f>
        <v>0</v>
      </c>
      <c r="Q221">
        <f>IF(LEFT(DA221,1)&lt;&gt;"0",IF(LEFT(DA221,1)="1",3.0,DB221),$D$5+$E$5*(DR221*DK221/($K$5*1000))+$F$5*(DR221*DK221/($K$5*1000))*MAX(MIN(CY221,$J$5),$I$5)*MAX(MIN(CY221,$J$5),$I$5)+$G$5*MAX(MIN(CY221,$J$5),$I$5)*(DR221*DK221/($K$5*1000))+$H$5*(DR221*DK221/($K$5*1000))*(DR221*DK221/($K$5*1000)))</f>
        <v>0</v>
      </c>
      <c r="R221">
        <f>I221*(1000-(1000*0.61365*exp(17.502*V221/(240.97+V221))/(DK221+DL221)+DF221)/2)/(1000*0.61365*exp(17.502*V221/(240.97+V221))/(DK221+DL221)-DF221)</f>
        <v>0</v>
      </c>
      <c r="S221">
        <f>1/((CZ221+1)/(P221/1.6)+1/(Q221/1.37)) + CZ221/((CZ221+1)/(P221/1.6) + CZ221/(Q221/1.37))</f>
        <v>0</v>
      </c>
      <c r="T221">
        <f>(CU221*CX221)</f>
        <v>0</v>
      </c>
      <c r="U221">
        <f>(DM221+(T221+2*0.95*5.67E-8*(((DM221+$B$9)+273)^4-(DM221+273)^4)-44100*I221)/(1.84*29.3*Q221+8*0.95*5.67E-8*(DM221+273)^3))</f>
        <v>0</v>
      </c>
      <c r="V221">
        <f>($C$9*DN221+$D$9*DO221+$E$9*U221)</f>
        <v>0</v>
      </c>
      <c r="W221">
        <f>0.61365*exp(17.502*V221/(240.97+V221))</f>
        <v>0</v>
      </c>
      <c r="X221">
        <f>(Y221/Z221*100)</f>
        <v>0</v>
      </c>
      <c r="Y221">
        <f>DF221*(DK221+DL221)/1000</f>
        <v>0</v>
      </c>
      <c r="Z221">
        <f>0.61365*exp(17.502*DM221/(240.97+DM221))</f>
        <v>0</v>
      </c>
      <c r="AA221">
        <f>(W221-DF221*(DK221+DL221)/1000)</f>
        <v>0</v>
      </c>
      <c r="AB221">
        <f>(-I221*44100)</f>
        <v>0</v>
      </c>
      <c r="AC221">
        <f>2*29.3*Q221*0.92*(DM221-V221)</f>
        <v>0</v>
      </c>
      <c r="AD221">
        <f>2*0.95*5.67E-8*(((DM221+$B$9)+273)^4-(V221+273)^4)</f>
        <v>0</v>
      </c>
      <c r="AE221">
        <f>T221+AD221+AB221+AC221</f>
        <v>0</v>
      </c>
      <c r="AF221">
        <v>0</v>
      </c>
      <c r="AG221">
        <v>0</v>
      </c>
      <c r="AH221">
        <f>IF(AF221*$H$15&gt;=AJ221,1.0,(AJ221/(AJ221-AF221*$H$15)))</f>
        <v>0</v>
      </c>
      <c r="AI221">
        <f>(AH221-1)*100</f>
        <v>0</v>
      </c>
      <c r="AJ221">
        <f>MAX(0,($B$15+$C$15*DR221)/(1+$D$15*DR221)*DK221/(DM221+273)*$E$15)</f>
        <v>0</v>
      </c>
      <c r="AK221" t="s">
        <v>420</v>
      </c>
      <c r="AL221" t="s">
        <v>420</v>
      </c>
      <c r="AM221">
        <v>0</v>
      </c>
      <c r="AN221">
        <v>0</v>
      </c>
      <c r="AO221">
        <f>1-AM221/AN221</f>
        <v>0</v>
      </c>
      <c r="AP221">
        <v>0</v>
      </c>
      <c r="AQ221" t="s">
        <v>420</v>
      </c>
      <c r="AR221" t="s">
        <v>420</v>
      </c>
      <c r="AS221">
        <v>0</v>
      </c>
      <c r="AT221">
        <v>0</v>
      </c>
      <c r="AU221">
        <f>1-AS221/AT221</f>
        <v>0</v>
      </c>
      <c r="AV221">
        <v>0.5</v>
      </c>
      <c r="AW221">
        <f>CV221</f>
        <v>0</v>
      </c>
      <c r="AX221">
        <f>K221</f>
        <v>0</v>
      </c>
      <c r="AY221">
        <f>AU221*AV221*AW221</f>
        <v>0</v>
      </c>
      <c r="AZ221">
        <f>(AX221-AP221)/AW221</f>
        <v>0</v>
      </c>
      <c r="BA221">
        <f>(AN221-AT221)/AT221</f>
        <v>0</v>
      </c>
      <c r="BB221">
        <f>AM221/(AO221+AM221/AT221)</f>
        <v>0</v>
      </c>
      <c r="BC221" t="s">
        <v>420</v>
      </c>
      <c r="BD221">
        <v>0</v>
      </c>
      <c r="BE221">
        <f>IF(BD221&lt;&gt;0, BD221, BB221)</f>
        <v>0</v>
      </c>
      <c r="BF221">
        <f>1-BE221/AT221</f>
        <v>0</v>
      </c>
      <c r="BG221">
        <f>(AT221-AS221)/(AT221-BE221)</f>
        <v>0</v>
      </c>
      <c r="BH221">
        <f>(AN221-AT221)/(AN221-BE221)</f>
        <v>0</v>
      </c>
      <c r="BI221">
        <f>(AT221-AS221)/(AT221-AM221)</f>
        <v>0</v>
      </c>
      <c r="BJ221">
        <f>(AN221-AT221)/(AN221-AM221)</f>
        <v>0</v>
      </c>
      <c r="BK221">
        <f>(BG221*BE221/AS221)</f>
        <v>0</v>
      </c>
      <c r="BL221">
        <f>(1-BK221)</f>
        <v>0</v>
      </c>
      <c r="CU221">
        <f>$B$13*DS221+$C$13*DT221+$F$13*EE221*(1-EH221)</f>
        <v>0</v>
      </c>
      <c r="CV221">
        <f>CU221*CW221</f>
        <v>0</v>
      </c>
      <c r="CW221">
        <f>($B$13*$D$11+$C$13*$D$11+$F$13*((ER221+EJ221)/MAX(ER221+EJ221+ES221, 0.1)*$I$11+ES221/MAX(ER221+EJ221+ES221, 0.1)*$J$11))/($B$13+$C$13+$F$13)</f>
        <v>0</v>
      </c>
      <c r="CX221">
        <f>($B$13*$K$11+$C$13*$K$11+$F$13*((ER221+EJ221)/MAX(ER221+EJ221+ES221, 0.1)*$P$11+ES221/MAX(ER221+EJ221+ES221, 0.1)*$Q$11))/($B$13+$C$13+$F$13)</f>
        <v>0</v>
      </c>
      <c r="CY221">
        <v>1.37</v>
      </c>
      <c r="CZ221">
        <v>0.5</v>
      </c>
      <c r="DA221" t="s">
        <v>421</v>
      </c>
      <c r="DB221">
        <v>2</v>
      </c>
      <c r="DC221">
        <v>1761010811.6</v>
      </c>
      <c r="DD221">
        <v>420.3447083333334</v>
      </c>
      <c r="DE221">
        <v>419.9922916666666</v>
      </c>
      <c r="DF221">
        <v>23.4256375</v>
      </c>
      <c r="DG221">
        <v>23.4506375</v>
      </c>
      <c r="DH221">
        <v>420.9601250000001</v>
      </c>
      <c r="DI221">
        <v>23.24207916666667</v>
      </c>
      <c r="DJ221">
        <v>499.9640416666666</v>
      </c>
      <c r="DK221">
        <v>90.52218750000002</v>
      </c>
      <c r="DL221">
        <v>0.03515119166666667</v>
      </c>
      <c r="DM221">
        <v>29.878425</v>
      </c>
      <c r="DN221">
        <v>30.03432916666667</v>
      </c>
      <c r="DO221">
        <v>999.9</v>
      </c>
      <c r="DP221">
        <v>0</v>
      </c>
      <c r="DQ221">
        <v>0</v>
      </c>
      <c r="DR221">
        <v>9987.269583333335</v>
      </c>
      <c r="DS221">
        <v>0</v>
      </c>
      <c r="DT221">
        <v>0.242856</v>
      </c>
      <c r="DU221">
        <v>0.352347125</v>
      </c>
      <c r="DV221">
        <v>430.4277916666667</v>
      </c>
      <c r="DW221">
        <v>430.0780833333333</v>
      </c>
      <c r="DX221">
        <v>-0.0250118625</v>
      </c>
      <c r="DY221">
        <v>419.9922916666666</v>
      </c>
      <c r="DZ221">
        <v>23.4506375</v>
      </c>
      <c r="EA221">
        <v>2.12054</v>
      </c>
      <c r="EB221">
        <v>2.122803333333333</v>
      </c>
      <c r="EC221">
        <v>18.37432083333333</v>
      </c>
      <c r="ED221">
        <v>18.39133333333334</v>
      </c>
      <c r="EE221">
        <v>0.00500078</v>
      </c>
      <c r="EF221">
        <v>0</v>
      </c>
      <c r="EG221">
        <v>0</v>
      </c>
      <c r="EH221">
        <v>0</v>
      </c>
      <c r="EI221">
        <v>125.8916666666667</v>
      </c>
      <c r="EJ221">
        <v>0.00500078</v>
      </c>
      <c r="EK221">
        <v>-15.92916666666667</v>
      </c>
      <c r="EL221">
        <v>-0.5708333333333333</v>
      </c>
      <c r="EM221">
        <v>35.47375</v>
      </c>
      <c r="EN221">
        <v>38.60125</v>
      </c>
      <c r="EO221">
        <v>37.9815</v>
      </c>
      <c r="EP221">
        <v>38.82275</v>
      </c>
      <c r="EQ221">
        <v>37.97379166666667</v>
      </c>
      <c r="ER221">
        <v>0</v>
      </c>
      <c r="ES221">
        <v>0</v>
      </c>
      <c r="ET221">
        <v>0</v>
      </c>
      <c r="EU221">
        <v>1761010818.7</v>
      </c>
      <c r="EV221">
        <v>0</v>
      </c>
      <c r="EW221">
        <v>126.232</v>
      </c>
      <c r="EX221">
        <v>33.07692310137629</v>
      </c>
      <c r="EY221">
        <v>-36.42307662046878</v>
      </c>
      <c r="EZ221">
        <v>-15.648</v>
      </c>
      <c r="FA221">
        <v>15</v>
      </c>
      <c r="FB221">
        <v>1761010677.1</v>
      </c>
      <c r="FC221" t="s">
        <v>801</v>
      </c>
      <c r="FD221">
        <v>1761010676.6</v>
      </c>
      <c r="FE221">
        <v>1761010677.1</v>
      </c>
      <c r="FF221">
        <v>7</v>
      </c>
      <c r="FG221">
        <v>-0.083</v>
      </c>
      <c r="FH221">
        <v>-0.002</v>
      </c>
      <c r="FI221">
        <v>-0.616</v>
      </c>
      <c r="FJ221">
        <v>0.182</v>
      </c>
      <c r="FK221">
        <v>420</v>
      </c>
      <c r="FL221">
        <v>23</v>
      </c>
      <c r="FM221">
        <v>0.22</v>
      </c>
      <c r="FN221">
        <v>0.02</v>
      </c>
      <c r="FO221">
        <v>0.3625145</v>
      </c>
      <c r="FP221">
        <v>-0.1863330281425897</v>
      </c>
      <c r="FQ221">
        <v>0.03485412459810173</v>
      </c>
      <c r="FR221">
        <v>1</v>
      </c>
      <c r="FS221">
        <v>125.4794117647059</v>
      </c>
      <c r="FT221">
        <v>21.33384266789953</v>
      </c>
      <c r="FU221">
        <v>7.581470422789123</v>
      </c>
      <c r="FV221">
        <v>0</v>
      </c>
      <c r="FW221">
        <v>-0.025859165</v>
      </c>
      <c r="FX221">
        <v>0.01607212682926828</v>
      </c>
      <c r="FY221">
        <v>0.002039638172513694</v>
      </c>
      <c r="FZ221">
        <v>1</v>
      </c>
      <c r="GA221">
        <v>2</v>
      </c>
      <c r="GB221">
        <v>3</v>
      </c>
      <c r="GC221" t="s">
        <v>482</v>
      </c>
      <c r="GD221">
        <v>3.10946</v>
      </c>
      <c r="GE221">
        <v>2.72672</v>
      </c>
      <c r="GF221">
        <v>0.0884157</v>
      </c>
      <c r="GG221">
        <v>0.0883014</v>
      </c>
      <c r="GH221">
        <v>0.106688</v>
      </c>
      <c r="GI221">
        <v>0.107787</v>
      </c>
      <c r="GJ221">
        <v>23922</v>
      </c>
      <c r="GK221">
        <v>21709.9</v>
      </c>
      <c r="GL221">
        <v>26800.6</v>
      </c>
      <c r="GM221">
        <v>24019.9</v>
      </c>
      <c r="GN221">
        <v>38254.6</v>
      </c>
      <c r="GO221">
        <v>31621.6</v>
      </c>
      <c r="GP221">
        <v>46777.7</v>
      </c>
      <c r="GQ221">
        <v>37981.6</v>
      </c>
      <c r="GR221">
        <v>1.89018</v>
      </c>
      <c r="GS221">
        <v>1.86735</v>
      </c>
      <c r="GT221">
        <v>0.1017</v>
      </c>
      <c r="GU221">
        <v>0</v>
      </c>
      <c r="GV221">
        <v>28.3584</v>
      </c>
      <c r="GW221">
        <v>999.9</v>
      </c>
      <c r="GX221">
        <v>60</v>
      </c>
      <c r="GY221">
        <v>30</v>
      </c>
      <c r="GZ221">
        <v>28.2395</v>
      </c>
      <c r="HA221">
        <v>61.7009</v>
      </c>
      <c r="HB221">
        <v>21.4503</v>
      </c>
      <c r="HC221">
        <v>1</v>
      </c>
      <c r="HD221">
        <v>0.0417505</v>
      </c>
      <c r="HE221">
        <v>-1.42362</v>
      </c>
      <c r="HF221">
        <v>20.33</v>
      </c>
      <c r="HG221">
        <v>5.22133</v>
      </c>
      <c r="HH221">
        <v>11.9793</v>
      </c>
      <c r="HI221">
        <v>4.9653</v>
      </c>
      <c r="HJ221">
        <v>3.276</v>
      </c>
      <c r="HK221">
        <v>9999</v>
      </c>
      <c r="HL221">
        <v>9999</v>
      </c>
      <c r="HM221">
        <v>9999</v>
      </c>
      <c r="HN221">
        <v>999.9</v>
      </c>
      <c r="HO221">
        <v>1.86371</v>
      </c>
      <c r="HP221">
        <v>1.85976</v>
      </c>
      <c r="HQ221">
        <v>1.85805</v>
      </c>
      <c r="HR221">
        <v>1.85944</v>
      </c>
      <c r="HS221">
        <v>1.85959</v>
      </c>
      <c r="HT221">
        <v>1.85806</v>
      </c>
      <c r="HU221">
        <v>1.85715</v>
      </c>
      <c r="HV221">
        <v>1.85211</v>
      </c>
      <c r="HW221">
        <v>0</v>
      </c>
      <c r="HX221">
        <v>0</v>
      </c>
      <c r="HY221">
        <v>0</v>
      </c>
      <c r="HZ221">
        <v>0</v>
      </c>
      <c r="IA221" t="s">
        <v>424</v>
      </c>
      <c r="IB221" t="s">
        <v>425</v>
      </c>
      <c r="IC221" t="s">
        <v>426</v>
      </c>
      <c r="ID221" t="s">
        <v>426</v>
      </c>
      <c r="IE221" t="s">
        <v>426</v>
      </c>
      <c r="IF221" t="s">
        <v>426</v>
      </c>
      <c r="IG221">
        <v>0</v>
      </c>
      <c r="IH221">
        <v>100</v>
      </c>
      <c r="II221">
        <v>100</v>
      </c>
      <c r="IJ221">
        <v>-0.616</v>
      </c>
      <c r="IK221">
        <v>0.1836</v>
      </c>
      <c r="IL221">
        <v>-1.403914828998917</v>
      </c>
      <c r="IM221">
        <v>0.001328113201692861</v>
      </c>
      <c r="IN221">
        <v>1.538283238170363E-06</v>
      </c>
      <c r="IO221">
        <v>-5.795655626708063E-10</v>
      </c>
      <c r="IP221">
        <v>-0.06261121278234064</v>
      </c>
      <c r="IQ221">
        <v>-0.004593102289677449</v>
      </c>
      <c r="IR221">
        <v>0.0008253994458280543</v>
      </c>
      <c r="IS221">
        <v>-7.403632370499484E-06</v>
      </c>
      <c r="IT221">
        <v>2</v>
      </c>
      <c r="IU221">
        <v>1985</v>
      </c>
      <c r="IV221">
        <v>1</v>
      </c>
      <c r="IW221">
        <v>27</v>
      </c>
      <c r="IX221">
        <v>2.4</v>
      </c>
      <c r="IY221">
        <v>2.4</v>
      </c>
      <c r="IZ221">
        <v>1.13403</v>
      </c>
      <c r="JA221">
        <v>2.60498</v>
      </c>
      <c r="JB221">
        <v>1.49658</v>
      </c>
      <c r="JC221">
        <v>2.34619</v>
      </c>
      <c r="JD221">
        <v>1.54907</v>
      </c>
      <c r="JE221">
        <v>2.41089</v>
      </c>
      <c r="JF221">
        <v>32.9315</v>
      </c>
      <c r="JG221">
        <v>15.6906</v>
      </c>
      <c r="JH221">
        <v>18</v>
      </c>
      <c r="JI221">
        <v>482.228</v>
      </c>
      <c r="JJ221">
        <v>496.733</v>
      </c>
      <c r="JK221">
        <v>30.409</v>
      </c>
      <c r="JL221">
        <v>27.8042</v>
      </c>
      <c r="JM221">
        <v>30.0001</v>
      </c>
      <c r="JN221">
        <v>28.0287</v>
      </c>
      <c r="JO221">
        <v>28.019</v>
      </c>
      <c r="JP221">
        <v>22.7929</v>
      </c>
      <c r="JQ221">
        <v>21.7039</v>
      </c>
      <c r="JR221">
        <v>66.048</v>
      </c>
      <c r="JS221">
        <v>30.4131</v>
      </c>
      <c r="JT221">
        <v>420</v>
      </c>
      <c r="JU221">
        <v>23.5076</v>
      </c>
      <c r="JV221">
        <v>102.293</v>
      </c>
      <c r="JW221">
        <v>91.6165</v>
      </c>
    </row>
    <row r="222" spans="1:283">
      <c r="A222">
        <v>204</v>
      </c>
      <c r="B222">
        <v>1761010821.6</v>
      </c>
      <c r="C222">
        <v>1155.599999904633</v>
      </c>
      <c r="D222" t="s">
        <v>846</v>
      </c>
      <c r="E222" t="s">
        <v>847</v>
      </c>
      <c r="F222">
        <v>5</v>
      </c>
      <c r="G222" t="s">
        <v>800</v>
      </c>
      <c r="H222">
        <v>1761010813.6</v>
      </c>
      <c r="I222">
        <f>(J222)/1000</f>
        <v>0</v>
      </c>
      <c r="J222">
        <f>1000*DJ222*AH222*(DF222-DG222)/(100*CY222*(1000-AH222*DF222))</f>
        <v>0</v>
      </c>
      <c r="K222">
        <f>DJ222*AH222*(DE222-DD222*(1000-AH222*DG222)/(1000-AH222*DF222))/(100*CY222)</f>
        <v>0</v>
      </c>
      <c r="L222">
        <f>DD222 - IF(AH222&gt;1, K222*CY222*100.0/(AJ222), 0)</f>
        <v>0</v>
      </c>
      <c r="M222">
        <f>((S222-I222/2)*L222-K222)/(S222+I222/2)</f>
        <v>0</v>
      </c>
      <c r="N222">
        <f>M222*(DK222+DL222)/1000.0</f>
        <v>0</v>
      </c>
      <c r="O222">
        <f>(DD222 - IF(AH222&gt;1, K222*CY222*100.0/(AJ222), 0))*(DK222+DL222)/1000.0</f>
        <v>0</v>
      </c>
      <c r="P222">
        <f>2.0/((1/R222-1/Q222)+SIGN(R222)*SQRT((1/R222-1/Q222)*(1/R222-1/Q222) + 4*CZ222/((CZ222+1)*(CZ222+1))*(2*1/R222*1/Q222-1/Q222*1/Q222)))</f>
        <v>0</v>
      </c>
      <c r="Q222">
        <f>IF(LEFT(DA222,1)&lt;&gt;"0",IF(LEFT(DA222,1)="1",3.0,DB222),$D$5+$E$5*(DR222*DK222/($K$5*1000))+$F$5*(DR222*DK222/($K$5*1000))*MAX(MIN(CY222,$J$5),$I$5)*MAX(MIN(CY222,$J$5),$I$5)+$G$5*MAX(MIN(CY222,$J$5),$I$5)*(DR222*DK222/($K$5*1000))+$H$5*(DR222*DK222/($K$5*1000))*(DR222*DK222/($K$5*1000)))</f>
        <v>0</v>
      </c>
      <c r="R222">
        <f>I222*(1000-(1000*0.61365*exp(17.502*V222/(240.97+V222))/(DK222+DL222)+DF222)/2)/(1000*0.61365*exp(17.502*V222/(240.97+V222))/(DK222+DL222)-DF222)</f>
        <v>0</v>
      </c>
      <c r="S222">
        <f>1/((CZ222+1)/(P222/1.6)+1/(Q222/1.37)) + CZ222/((CZ222+1)/(P222/1.6) + CZ222/(Q222/1.37))</f>
        <v>0</v>
      </c>
      <c r="T222">
        <f>(CU222*CX222)</f>
        <v>0</v>
      </c>
      <c r="U222">
        <f>(DM222+(T222+2*0.95*5.67E-8*(((DM222+$B$9)+273)^4-(DM222+273)^4)-44100*I222)/(1.84*29.3*Q222+8*0.95*5.67E-8*(DM222+273)^3))</f>
        <v>0</v>
      </c>
      <c r="V222">
        <f>($C$9*DN222+$D$9*DO222+$E$9*U222)</f>
        <v>0</v>
      </c>
      <c r="W222">
        <f>0.61365*exp(17.502*V222/(240.97+V222))</f>
        <v>0</v>
      </c>
      <c r="X222">
        <f>(Y222/Z222*100)</f>
        <v>0</v>
      </c>
      <c r="Y222">
        <f>DF222*(DK222+DL222)/1000</f>
        <v>0</v>
      </c>
      <c r="Z222">
        <f>0.61365*exp(17.502*DM222/(240.97+DM222))</f>
        <v>0</v>
      </c>
      <c r="AA222">
        <f>(W222-DF222*(DK222+DL222)/1000)</f>
        <v>0</v>
      </c>
      <c r="AB222">
        <f>(-I222*44100)</f>
        <v>0</v>
      </c>
      <c r="AC222">
        <f>2*29.3*Q222*0.92*(DM222-V222)</f>
        <v>0</v>
      </c>
      <c r="AD222">
        <f>2*0.95*5.67E-8*(((DM222+$B$9)+273)^4-(V222+273)^4)</f>
        <v>0</v>
      </c>
      <c r="AE222">
        <f>T222+AD222+AB222+AC222</f>
        <v>0</v>
      </c>
      <c r="AF222">
        <v>0</v>
      </c>
      <c r="AG222">
        <v>0</v>
      </c>
      <c r="AH222">
        <f>IF(AF222*$H$15&gt;=AJ222,1.0,(AJ222/(AJ222-AF222*$H$15)))</f>
        <v>0</v>
      </c>
      <c r="AI222">
        <f>(AH222-1)*100</f>
        <v>0</v>
      </c>
      <c r="AJ222">
        <f>MAX(0,($B$15+$C$15*DR222)/(1+$D$15*DR222)*DK222/(DM222+273)*$E$15)</f>
        <v>0</v>
      </c>
      <c r="AK222" t="s">
        <v>420</v>
      </c>
      <c r="AL222" t="s">
        <v>420</v>
      </c>
      <c r="AM222">
        <v>0</v>
      </c>
      <c r="AN222">
        <v>0</v>
      </c>
      <c r="AO222">
        <f>1-AM222/AN222</f>
        <v>0</v>
      </c>
      <c r="AP222">
        <v>0</v>
      </c>
      <c r="AQ222" t="s">
        <v>420</v>
      </c>
      <c r="AR222" t="s">
        <v>420</v>
      </c>
      <c r="AS222">
        <v>0</v>
      </c>
      <c r="AT222">
        <v>0</v>
      </c>
      <c r="AU222">
        <f>1-AS222/AT222</f>
        <v>0</v>
      </c>
      <c r="AV222">
        <v>0.5</v>
      </c>
      <c r="AW222">
        <f>CV222</f>
        <v>0</v>
      </c>
      <c r="AX222">
        <f>K222</f>
        <v>0</v>
      </c>
      <c r="AY222">
        <f>AU222*AV222*AW222</f>
        <v>0</v>
      </c>
      <c r="AZ222">
        <f>(AX222-AP222)/AW222</f>
        <v>0</v>
      </c>
      <c r="BA222">
        <f>(AN222-AT222)/AT222</f>
        <v>0</v>
      </c>
      <c r="BB222">
        <f>AM222/(AO222+AM222/AT222)</f>
        <v>0</v>
      </c>
      <c r="BC222" t="s">
        <v>420</v>
      </c>
      <c r="BD222">
        <v>0</v>
      </c>
      <c r="BE222">
        <f>IF(BD222&lt;&gt;0, BD222, BB222)</f>
        <v>0</v>
      </c>
      <c r="BF222">
        <f>1-BE222/AT222</f>
        <v>0</v>
      </c>
      <c r="BG222">
        <f>(AT222-AS222)/(AT222-BE222)</f>
        <v>0</v>
      </c>
      <c r="BH222">
        <f>(AN222-AT222)/(AN222-BE222)</f>
        <v>0</v>
      </c>
      <c r="BI222">
        <f>(AT222-AS222)/(AT222-AM222)</f>
        <v>0</v>
      </c>
      <c r="BJ222">
        <f>(AN222-AT222)/(AN222-AM222)</f>
        <v>0</v>
      </c>
      <c r="BK222">
        <f>(BG222*BE222/AS222)</f>
        <v>0</v>
      </c>
      <c r="BL222">
        <f>(1-BK222)</f>
        <v>0</v>
      </c>
      <c r="CU222">
        <f>$B$13*DS222+$C$13*DT222+$F$13*EE222*(1-EH222)</f>
        <v>0</v>
      </c>
      <c r="CV222">
        <f>CU222*CW222</f>
        <v>0</v>
      </c>
      <c r="CW222">
        <f>($B$13*$D$11+$C$13*$D$11+$F$13*((ER222+EJ222)/MAX(ER222+EJ222+ES222, 0.1)*$I$11+ES222/MAX(ER222+EJ222+ES222, 0.1)*$J$11))/($B$13+$C$13+$F$13)</f>
        <v>0</v>
      </c>
      <c r="CX222">
        <f>($B$13*$K$11+$C$13*$K$11+$F$13*((ER222+EJ222)/MAX(ER222+EJ222+ES222, 0.1)*$P$11+ES222/MAX(ER222+EJ222+ES222, 0.1)*$Q$11))/($B$13+$C$13+$F$13)</f>
        <v>0</v>
      </c>
      <c r="CY222">
        <v>1.37</v>
      </c>
      <c r="CZ222">
        <v>0.5</v>
      </c>
      <c r="DA222" t="s">
        <v>421</v>
      </c>
      <c r="DB222">
        <v>2</v>
      </c>
      <c r="DC222">
        <v>1761010813.6</v>
      </c>
      <c r="DD222">
        <v>420.3463333333333</v>
      </c>
      <c r="DE222">
        <v>419.98775</v>
      </c>
      <c r="DF222">
        <v>23.42539166666667</v>
      </c>
      <c r="DG222">
        <v>23.44976666666667</v>
      </c>
      <c r="DH222">
        <v>420.9617916666667</v>
      </c>
      <c r="DI222">
        <v>23.24184166666667</v>
      </c>
      <c r="DJ222">
        <v>499.9579166666667</v>
      </c>
      <c r="DK222">
        <v>90.52227916666665</v>
      </c>
      <c r="DL222">
        <v>0.0351267</v>
      </c>
      <c r="DM222">
        <v>29.87272916666667</v>
      </c>
      <c r="DN222">
        <v>30.03005</v>
      </c>
      <c r="DO222">
        <v>999.9</v>
      </c>
      <c r="DP222">
        <v>0</v>
      </c>
      <c r="DQ222">
        <v>0</v>
      </c>
      <c r="DR222">
        <v>9990.497083333334</v>
      </c>
      <c r="DS222">
        <v>0</v>
      </c>
      <c r="DT222">
        <v>0.242856</v>
      </c>
      <c r="DU222">
        <v>0.3585396666666667</v>
      </c>
      <c r="DV222">
        <v>430.4294166666667</v>
      </c>
      <c r="DW222">
        <v>430.073</v>
      </c>
      <c r="DX222">
        <v>-0.02438839583333334</v>
      </c>
      <c r="DY222">
        <v>419.98775</v>
      </c>
      <c r="DZ222">
        <v>23.44976666666667</v>
      </c>
      <c r="EA222">
        <v>2.12052</v>
      </c>
      <c r="EB222">
        <v>2.122726666666666</v>
      </c>
      <c r="EC222">
        <v>18.3741625</v>
      </c>
      <c r="ED222">
        <v>18.3907625</v>
      </c>
      <c r="EE222">
        <v>0.00500078</v>
      </c>
      <c r="EF222">
        <v>0</v>
      </c>
      <c r="EG222">
        <v>0</v>
      </c>
      <c r="EH222">
        <v>0</v>
      </c>
      <c r="EI222">
        <v>126.3208333333333</v>
      </c>
      <c r="EJ222">
        <v>0.00500078</v>
      </c>
      <c r="EK222">
        <v>-16.475</v>
      </c>
      <c r="EL222">
        <v>-0.6</v>
      </c>
      <c r="EM222">
        <v>35.46070833333333</v>
      </c>
      <c r="EN222">
        <v>38.56475</v>
      </c>
      <c r="EO222">
        <v>37.96329166666666</v>
      </c>
      <c r="EP222">
        <v>38.77841666666666</v>
      </c>
      <c r="EQ222">
        <v>37.96337500000001</v>
      </c>
      <c r="ER222">
        <v>0</v>
      </c>
      <c r="ES222">
        <v>0</v>
      </c>
      <c r="ET222">
        <v>0</v>
      </c>
      <c r="EU222">
        <v>1761010820.5</v>
      </c>
      <c r="EV222">
        <v>0</v>
      </c>
      <c r="EW222">
        <v>127.0346153846154</v>
      </c>
      <c r="EX222">
        <v>36.73504251024999</v>
      </c>
      <c r="EY222">
        <v>-39.03247816941003</v>
      </c>
      <c r="EZ222">
        <v>-16.98076923076923</v>
      </c>
      <c r="FA222">
        <v>15</v>
      </c>
      <c r="FB222">
        <v>1761010677.1</v>
      </c>
      <c r="FC222" t="s">
        <v>801</v>
      </c>
      <c r="FD222">
        <v>1761010676.6</v>
      </c>
      <c r="FE222">
        <v>1761010677.1</v>
      </c>
      <c r="FF222">
        <v>7</v>
      </c>
      <c r="FG222">
        <v>-0.083</v>
      </c>
      <c r="FH222">
        <v>-0.002</v>
      </c>
      <c r="FI222">
        <v>-0.616</v>
      </c>
      <c r="FJ222">
        <v>0.182</v>
      </c>
      <c r="FK222">
        <v>420</v>
      </c>
      <c r="FL222">
        <v>23</v>
      </c>
      <c r="FM222">
        <v>0.22</v>
      </c>
      <c r="FN222">
        <v>0.02</v>
      </c>
      <c r="FO222">
        <v>0.3640992926829268</v>
      </c>
      <c r="FP222">
        <v>-0.06828604181184744</v>
      </c>
      <c r="FQ222">
        <v>0.03610258983159633</v>
      </c>
      <c r="FR222">
        <v>1</v>
      </c>
      <c r="FS222">
        <v>126.1911764705882</v>
      </c>
      <c r="FT222">
        <v>18.9381206891841</v>
      </c>
      <c r="FU222">
        <v>7.431980483695754</v>
      </c>
      <c r="FV222">
        <v>0</v>
      </c>
      <c r="FW222">
        <v>-0.02542640243902439</v>
      </c>
      <c r="FX222">
        <v>0.01481399999999997</v>
      </c>
      <c r="FY222">
        <v>0.001921267645616199</v>
      </c>
      <c r="FZ222">
        <v>1</v>
      </c>
      <c r="GA222">
        <v>2</v>
      </c>
      <c r="GB222">
        <v>3</v>
      </c>
      <c r="GC222" t="s">
        <v>482</v>
      </c>
      <c r="GD222">
        <v>3.10967</v>
      </c>
      <c r="GE222">
        <v>2.72673</v>
      </c>
      <c r="GF222">
        <v>0.0884117</v>
      </c>
      <c r="GG222">
        <v>0.08830440000000001</v>
      </c>
      <c r="GH222">
        <v>0.106685</v>
      </c>
      <c r="GI222">
        <v>0.107784</v>
      </c>
      <c r="GJ222">
        <v>23922.1</v>
      </c>
      <c r="GK222">
        <v>21709.9</v>
      </c>
      <c r="GL222">
        <v>26800.5</v>
      </c>
      <c r="GM222">
        <v>24019.9</v>
      </c>
      <c r="GN222">
        <v>38254.6</v>
      </c>
      <c r="GO222">
        <v>31621.6</v>
      </c>
      <c r="GP222">
        <v>46777.6</v>
      </c>
      <c r="GQ222">
        <v>37981.5</v>
      </c>
      <c r="GR222">
        <v>1.89067</v>
      </c>
      <c r="GS222">
        <v>1.86695</v>
      </c>
      <c r="GT222">
        <v>0.10144</v>
      </c>
      <c r="GU222">
        <v>0</v>
      </c>
      <c r="GV222">
        <v>28.3575</v>
      </c>
      <c r="GW222">
        <v>999.9</v>
      </c>
      <c r="GX222">
        <v>60</v>
      </c>
      <c r="GY222">
        <v>30</v>
      </c>
      <c r="GZ222">
        <v>28.2401</v>
      </c>
      <c r="HA222">
        <v>61.6209</v>
      </c>
      <c r="HB222">
        <v>21.3421</v>
      </c>
      <c r="HC222">
        <v>1</v>
      </c>
      <c r="HD222">
        <v>0.0420605</v>
      </c>
      <c r="HE222">
        <v>-1.43602</v>
      </c>
      <c r="HF222">
        <v>20.33</v>
      </c>
      <c r="HG222">
        <v>5.22133</v>
      </c>
      <c r="HH222">
        <v>11.9793</v>
      </c>
      <c r="HI222">
        <v>4.9654</v>
      </c>
      <c r="HJ222">
        <v>3.276</v>
      </c>
      <c r="HK222">
        <v>9999</v>
      </c>
      <c r="HL222">
        <v>9999</v>
      </c>
      <c r="HM222">
        <v>9999</v>
      </c>
      <c r="HN222">
        <v>999.9</v>
      </c>
      <c r="HO222">
        <v>1.8637</v>
      </c>
      <c r="HP222">
        <v>1.85977</v>
      </c>
      <c r="HQ222">
        <v>1.85805</v>
      </c>
      <c r="HR222">
        <v>1.85944</v>
      </c>
      <c r="HS222">
        <v>1.85959</v>
      </c>
      <c r="HT222">
        <v>1.85806</v>
      </c>
      <c r="HU222">
        <v>1.85715</v>
      </c>
      <c r="HV222">
        <v>1.85211</v>
      </c>
      <c r="HW222">
        <v>0</v>
      </c>
      <c r="HX222">
        <v>0</v>
      </c>
      <c r="HY222">
        <v>0</v>
      </c>
      <c r="HZ222">
        <v>0</v>
      </c>
      <c r="IA222" t="s">
        <v>424</v>
      </c>
      <c r="IB222" t="s">
        <v>425</v>
      </c>
      <c r="IC222" t="s">
        <v>426</v>
      </c>
      <c r="ID222" t="s">
        <v>426</v>
      </c>
      <c r="IE222" t="s">
        <v>426</v>
      </c>
      <c r="IF222" t="s">
        <v>426</v>
      </c>
      <c r="IG222">
        <v>0</v>
      </c>
      <c r="IH222">
        <v>100</v>
      </c>
      <c r="II222">
        <v>100</v>
      </c>
      <c r="IJ222">
        <v>-0.615</v>
      </c>
      <c r="IK222">
        <v>0.1836</v>
      </c>
      <c r="IL222">
        <v>-1.403914828998917</v>
      </c>
      <c r="IM222">
        <v>0.001328113201692861</v>
      </c>
      <c r="IN222">
        <v>1.538283238170363E-06</v>
      </c>
      <c r="IO222">
        <v>-5.795655626708063E-10</v>
      </c>
      <c r="IP222">
        <v>-0.06261121278234064</v>
      </c>
      <c r="IQ222">
        <v>-0.004593102289677449</v>
      </c>
      <c r="IR222">
        <v>0.0008253994458280543</v>
      </c>
      <c r="IS222">
        <v>-7.403632370499484E-06</v>
      </c>
      <c r="IT222">
        <v>2</v>
      </c>
      <c r="IU222">
        <v>1985</v>
      </c>
      <c r="IV222">
        <v>1</v>
      </c>
      <c r="IW222">
        <v>27</v>
      </c>
      <c r="IX222">
        <v>2.4</v>
      </c>
      <c r="IY222">
        <v>2.4</v>
      </c>
      <c r="IZ222">
        <v>1.13403</v>
      </c>
      <c r="JA222">
        <v>2.59399</v>
      </c>
      <c r="JB222">
        <v>1.49658</v>
      </c>
      <c r="JC222">
        <v>2.34619</v>
      </c>
      <c r="JD222">
        <v>1.54907</v>
      </c>
      <c r="JE222">
        <v>2.46338</v>
      </c>
      <c r="JF222">
        <v>32.9315</v>
      </c>
      <c r="JG222">
        <v>15.7081</v>
      </c>
      <c r="JH222">
        <v>18</v>
      </c>
      <c r="JI222">
        <v>482.514</v>
      </c>
      <c r="JJ222">
        <v>496.459</v>
      </c>
      <c r="JK222">
        <v>30.3991</v>
      </c>
      <c r="JL222">
        <v>27.8042</v>
      </c>
      <c r="JM222">
        <v>30.0001</v>
      </c>
      <c r="JN222">
        <v>28.0283</v>
      </c>
      <c r="JO222">
        <v>28.0178</v>
      </c>
      <c r="JP222">
        <v>22.7933</v>
      </c>
      <c r="JQ222">
        <v>21.4274</v>
      </c>
      <c r="JR222">
        <v>66.048</v>
      </c>
      <c r="JS222">
        <v>30.3875</v>
      </c>
      <c r="JT222">
        <v>420</v>
      </c>
      <c r="JU222">
        <v>23.5076</v>
      </c>
      <c r="JV222">
        <v>102.293</v>
      </c>
      <c r="JW222">
        <v>91.6163</v>
      </c>
    </row>
    <row r="223" spans="1:283">
      <c r="A223">
        <v>205</v>
      </c>
      <c r="B223">
        <v>1761010823.6</v>
      </c>
      <c r="C223">
        <v>1157.599999904633</v>
      </c>
      <c r="D223" t="s">
        <v>848</v>
      </c>
      <c r="E223" t="s">
        <v>849</v>
      </c>
      <c r="F223">
        <v>5</v>
      </c>
      <c r="G223" t="s">
        <v>800</v>
      </c>
      <c r="H223">
        <v>1761010815.6</v>
      </c>
      <c r="I223">
        <f>(J223)/1000</f>
        <v>0</v>
      </c>
      <c r="J223">
        <f>1000*DJ223*AH223*(DF223-DG223)/(100*CY223*(1000-AH223*DF223))</f>
        <v>0</v>
      </c>
      <c r="K223">
        <f>DJ223*AH223*(DE223-DD223*(1000-AH223*DG223)/(1000-AH223*DF223))/(100*CY223)</f>
        <v>0</v>
      </c>
      <c r="L223">
        <f>DD223 - IF(AH223&gt;1, K223*CY223*100.0/(AJ223), 0)</f>
        <v>0</v>
      </c>
      <c r="M223">
        <f>((S223-I223/2)*L223-K223)/(S223+I223/2)</f>
        <v>0</v>
      </c>
      <c r="N223">
        <f>M223*(DK223+DL223)/1000.0</f>
        <v>0</v>
      </c>
      <c r="O223">
        <f>(DD223 - IF(AH223&gt;1, K223*CY223*100.0/(AJ223), 0))*(DK223+DL223)/1000.0</f>
        <v>0</v>
      </c>
      <c r="P223">
        <f>2.0/((1/R223-1/Q223)+SIGN(R223)*SQRT((1/R223-1/Q223)*(1/R223-1/Q223) + 4*CZ223/((CZ223+1)*(CZ223+1))*(2*1/R223*1/Q223-1/Q223*1/Q223)))</f>
        <v>0</v>
      </c>
      <c r="Q223">
        <f>IF(LEFT(DA223,1)&lt;&gt;"0",IF(LEFT(DA223,1)="1",3.0,DB223),$D$5+$E$5*(DR223*DK223/($K$5*1000))+$F$5*(DR223*DK223/($K$5*1000))*MAX(MIN(CY223,$J$5),$I$5)*MAX(MIN(CY223,$J$5),$I$5)+$G$5*MAX(MIN(CY223,$J$5),$I$5)*(DR223*DK223/($K$5*1000))+$H$5*(DR223*DK223/($K$5*1000))*(DR223*DK223/($K$5*1000)))</f>
        <v>0</v>
      </c>
      <c r="R223">
        <f>I223*(1000-(1000*0.61365*exp(17.502*V223/(240.97+V223))/(DK223+DL223)+DF223)/2)/(1000*0.61365*exp(17.502*V223/(240.97+V223))/(DK223+DL223)-DF223)</f>
        <v>0</v>
      </c>
      <c r="S223">
        <f>1/((CZ223+1)/(P223/1.6)+1/(Q223/1.37)) + CZ223/((CZ223+1)/(P223/1.6) + CZ223/(Q223/1.37))</f>
        <v>0</v>
      </c>
      <c r="T223">
        <f>(CU223*CX223)</f>
        <v>0</v>
      </c>
      <c r="U223">
        <f>(DM223+(T223+2*0.95*5.67E-8*(((DM223+$B$9)+273)^4-(DM223+273)^4)-44100*I223)/(1.84*29.3*Q223+8*0.95*5.67E-8*(DM223+273)^3))</f>
        <v>0</v>
      </c>
      <c r="V223">
        <f>($C$9*DN223+$D$9*DO223+$E$9*U223)</f>
        <v>0</v>
      </c>
      <c r="W223">
        <f>0.61365*exp(17.502*V223/(240.97+V223))</f>
        <v>0</v>
      </c>
      <c r="X223">
        <f>(Y223/Z223*100)</f>
        <v>0</v>
      </c>
      <c r="Y223">
        <f>DF223*(DK223+DL223)/1000</f>
        <v>0</v>
      </c>
      <c r="Z223">
        <f>0.61365*exp(17.502*DM223/(240.97+DM223))</f>
        <v>0</v>
      </c>
      <c r="AA223">
        <f>(W223-DF223*(DK223+DL223)/1000)</f>
        <v>0</v>
      </c>
      <c r="AB223">
        <f>(-I223*44100)</f>
        <v>0</v>
      </c>
      <c r="AC223">
        <f>2*29.3*Q223*0.92*(DM223-V223)</f>
        <v>0</v>
      </c>
      <c r="AD223">
        <f>2*0.95*5.67E-8*(((DM223+$B$9)+273)^4-(V223+273)^4)</f>
        <v>0</v>
      </c>
      <c r="AE223">
        <f>T223+AD223+AB223+AC223</f>
        <v>0</v>
      </c>
      <c r="AF223">
        <v>0</v>
      </c>
      <c r="AG223">
        <v>0</v>
      </c>
      <c r="AH223">
        <f>IF(AF223*$H$15&gt;=AJ223,1.0,(AJ223/(AJ223-AF223*$H$15)))</f>
        <v>0</v>
      </c>
      <c r="AI223">
        <f>(AH223-1)*100</f>
        <v>0</v>
      </c>
      <c r="AJ223">
        <f>MAX(0,($B$15+$C$15*DR223)/(1+$D$15*DR223)*DK223/(DM223+273)*$E$15)</f>
        <v>0</v>
      </c>
      <c r="AK223" t="s">
        <v>420</v>
      </c>
      <c r="AL223" t="s">
        <v>420</v>
      </c>
      <c r="AM223">
        <v>0</v>
      </c>
      <c r="AN223">
        <v>0</v>
      </c>
      <c r="AO223">
        <f>1-AM223/AN223</f>
        <v>0</v>
      </c>
      <c r="AP223">
        <v>0</v>
      </c>
      <c r="AQ223" t="s">
        <v>420</v>
      </c>
      <c r="AR223" t="s">
        <v>420</v>
      </c>
      <c r="AS223">
        <v>0</v>
      </c>
      <c r="AT223">
        <v>0</v>
      </c>
      <c r="AU223">
        <f>1-AS223/AT223</f>
        <v>0</v>
      </c>
      <c r="AV223">
        <v>0.5</v>
      </c>
      <c r="AW223">
        <f>CV223</f>
        <v>0</v>
      </c>
      <c r="AX223">
        <f>K223</f>
        <v>0</v>
      </c>
      <c r="AY223">
        <f>AU223*AV223*AW223</f>
        <v>0</v>
      </c>
      <c r="AZ223">
        <f>(AX223-AP223)/AW223</f>
        <v>0</v>
      </c>
      <c r="BA223">
        <f>(AN223-AT223)/AT223</f>
        <v>0</v>
      </c>
      <c r="BB223">
        <f>AM223/(AO223+AM223/AT223)</f>
        <v>0</v>
      </c>
      <c r="BC223" t="s">
        <v>420</v>
      </c>
      <c r="BD223">
        <v>0</v>
      </c>
      <c r="BE223">
        <f>IF(BD223&lt;&gt;0, BD223, BB223)</f>
        <v>0</v>
      </c>
      <c r="BF223">
        <f>1-BE223/AT223</f>
        <v>0</v>
      </c>
      <c r="BG223">
        <f>(AT223-AS223)/(AT223-BE223)</f>
        <v>0</v>
      </c>
      <c r="BH223">
        <f>(AN223-AT223)/(AN223-BE223)</f>
        <v>0</v>
      </c>
      <c r="BI223">
        <f>(AT223-AS223)/(AT223-AM223)</f>
        <v>0</v>
      </c>
      <c r="BJ223">
        <f>(AN223-AT223)/(AN223-AM223)</f>
        <v>0</v>
      </c>
      <c r="BK223">
        <f>(BG223*BE223/AS223)</f>
        <v>0</v>
      </c>
      <c r="BL223">
        <f>(1-BK223)</f>
        <v>0</v>
      </c>
      <c r="CU223">
        <f>$B$13*DS223+$C$13*DT223+$F$13*EE223*(1-EH223)</f>
        <v>0</v>
      </c>
      <c r="CV223">
        <f>CU223*CW223</f>
        <v>0</v>
      </c>
      <c r="CW223">
        <f>($B$13*$D$11+$C$13*$D$11+$F$13*((ER223+EJ223)/MAX(ER223+EJ223+ES223, 0.1)*$I$11+ES223/MAX(ER223+EJ223+ES223, 0.1)*$J$11))/($B$13+$C$13+$F$13)</f>
        <v>0</v>
      </c>
      <c r="CX223">
        <f>($B$13*$K$11+$C$13*$K$11+$F$13*((ER223+EJ223)/MAX(ER223+EJ223+ES223, 0.1)*$P$11+ES223/MAX(ER223+EJ223+ES223, 0.1)*$Q$11))/($B$13+$C$13+$F$13)</f>
        <v>0</v>
      </c>
      <c r="CY223">
        <v>1.37</v>
      </c>
      <c r="CZ223">
        <v>0.5</v>
      </c>
      <c r="DA223" t="s">
        <v>421</v>
      </c>
      <c r="DB223">
        <v>2</v>
      </c>
      <c r="DC223">
        <v>1761010815.6</v>
      </c>
      <c r="DD223">
        <v>420.3460416666667</v>
      </c>
      <c r="DE223">
        <v>419.9921666666667</v>
      </c>
      <c r="DF223">
        <v>23.42497916666667</v>
      </c>
      <c r="DG223">
        <v>23.44897083333333</v>
      </c>
      <c r="DH223">
        <v>420.9615416666667</v>
      </c>
      <c r="DI223">
        <v>23.24144166666667</v>
      </c>
      <c r="DJ223">
        <v>499.9970833333334</v>
      </c>
      <c r="DK223">
        <v>90.52211250000001</v>
      </c>
      <c r="DL223">
        <v>0.03507595</v>
      </c>
      <c r="DM223">
        <v>29.86675416666667</v>
      </c>
      <c r="DN223">
        <v>30.02616666666666</v>
      </c>
      <c r="DO223">
        <v>999.9</v>
      </c>
      <c r="DP223">
        <v>0</v>
      </c>
      <c r="DQ223">
        <v>0</v>
      </c>
      <c r="DR223">
        <v>9994.014583333334</v>
      </c>
      <c r="DS223">
        <v>0</v>
      </c>
      <c r="DT223">
        <v>0.242856</v>
      </c>
      <c r="DU223">
        <v>0.3538386666666666</v>
      </c>
      <c r="DV223">
        <v>430.4289583333334</v>
      </c>
      <c r="DW223">
        <v>430.0771666666666</v>
      </c>
      <c r="DX223">
        <v>-0.02400128750000001</v>
      </c>
      <c r="DY223">
        <v>419.9921666666667</v>
      </c>
      <c r="DZ223">
        <v>23.44897083333333</v>
      </c>
      <c r="EA223">
        <v>2.12047875</v>
      </c>
      <c r="EB223">
        <v>2.122650833333334</v>
      </c>
      <c r="EC223">
        <v>18.37385416666666</v>
      </c>
      <c r="ED223">
        <v>18.39019583333333</v>
      </c>
      <c r="EE223">
        <v>0.00500078</v>
      </c>
      <c r="EF223">
        <v>0</v>
      </c>
      <c r="EG223">
        <v>0</v>
      </c>
      <c r="EH223">
        <v>0</v>
      </c>
      <c r="EI223">
        <v>126.1083333333333</v>
      </c>
      <c r="EJ223">
        <v>0.00500078</v>
      </c>
      <c r="EK223">
        <v>-16.74166666666667</v>
      </c>
      <c r="EL223">
        <v>-0.7625000000000001</v>
      </c>
      <c r="EM223">
        <v>35.44508333333333</v>
      </c>
      <c r="EN223">
        <v>38.53608333333333</v>
      </c>
      <c r="EO223">
        <v>37.93979166666666</v>
      </c>
      <c r="EP223">
        <v>38.73154166666666</v>
      </c>
      <c r="EQ223">
        <v>37.95029166666666</v>
      </c>
      <c r="ER223">
        <v>0</v>
      </c>
      <c r="ES223">
        <v>0</v>
      </c>
      <c r="ET223">
        <v>0</v>
      </c>
      <c r="EU223">
        <v>1761010822.3</v>
      </c>
      <c r="EV223">
        <v>0</v>
      </c>
      <c r="EW223">
        <v>127.576</v>
      </c>
      <c r="EX223">
        <v>1.553846114579946</v>
      </c>
      <c r="EY223">
        <v>-27.93076893773072</v>
      </c>
      <c r="EZ223">
        <v>-17.164</v>
      </c>
      <c r="FA223">
        <v>15</v>
      </c>
      <c r="FB223">
        <v>1761010677.1</v>
      </c>
      <c r="FC223" t="s">
        <v>801</v>
      </c>
      <c r="FD223">
        <v>1761010676.6</v>
      </c>
      <c r="FE223">
        <v>1761010677.1</v>
      </c>
      <c r="FF223">
        <v>7</v>
      </c>
      <c r="FG223">
        <v>-0.083</v>
      </c>
      <c r="FH223">
        <v>-0.002</v>
      </c>
      <c r="FI223">
        <v>-0.616</v>
      </c>
      <c r="FJ223">
        <v>0.182</v>
      </c>
      <c r="FK223">
        <v>420</v>
      </c>
      <c r="FL223">
        <v>23</v>
      </c>
      <c r="FM223">
        <v>0.22</v>
      </c>
      <c r="FN223">
        <v>0.02</v>
      </c>
      <c r="FO223">
        <v>0.355683175</v>
      </c>
      <c r="FP223">
        <v>0.0187245590994374</v>
      </c>
      <c r="FQ223">
        <v>0.03203952087647964</v>
      </c>
      <c r="FR223">
        <v>1</v>
      </c>
      <c r="FS223">
        <v>125.8647058823529</v>
      </c>
      <c r="FT223">
        <v>28.22307105731838</v>
      </c>
      <c r="FU223">
        <v>7.181343572182723</v>
      </c>
      <c r="FV223">
        <v>0</v>
      </c>
      <c r="FW223">
        <v>-0.0246333175</v>
      </c>
      <c r="FX223">
        <v>0.01184928968105066</v>
      </c>
      <c r="FY223">
        <v>0.0016247550958356</v>
      </c>
      <c r="FZ223">
        <v>1</v>
      </c>
      <c r="GA223">
        <v>2</v>
      </c>
      <c r="GB223">
        <v>3</v>
      </c>
      <c r="GC223" t="s">
        <v>482</v>
      </c>
      <c r="GD223">
        <v>3.10977</v>
      </c>
      <c r="GE223">
        <v>2.72659</v>
      </c>
      <c r="GF223">
        <v>0.0884103</v>
      </c>
      <c r="GG223">
        <v>0.0883065</v>
      </c>
      <c r="GH223">
        <v>0.106682</v>
      </c>
      <c r="GI223">
        <v>0.107778</v>
      </c>
      <c r="GJ223">
        <v>23922.3</v>
      </c>
      <c r="GK223">
        <v>21709.8</v>
      </c>
      <c r="GL223">
        <v>26800.7</v>
      </c>
      <c r="GM223">
        <v>24019.9</v>
      </c>
      <c r="GN223">
        <v>38254.7</v>
      </c>
      <c r="GO223">
        <v>31621.7</v>
      </c>
      <c r="GP223">
        <v>46777.5</v>
      </c>
      <c r="GQ223">
        <v>37981.3</v>
      </c>
      <c r="GR223">
        <v>1.89088</v>
      </c>
      <c r="GS223">
        <v>1.86688</v>
      </c>
      <c r="GT223">
        <v>0.101041</v>
      </c>
      <c r="GU223">
        <v>0</v>
      </c>
      <c r="GV223">
        <v>28.356</v>
      </c>
      <c r="GW223">
        <v>999.9</v>
      </c>
      <c r="GX223">
        <v>60</v>
      </c>
      <c r="GY223">
        <v>30</v>
      </c>
      <c r="GZ223">
        <v>28.2385</v>
      </c>
      <c r="HA223">
        <v>61.5709</v>
      </c>
      <c r="HB223">
        <v>21.1979</v>
      </c>
      <c r="HC223">
        <v>1</v>
      </c>
      <c r="HD223">
        <v>0.0418801</v>
      </c>
      <c r="HE223">
        <v>-1.42449</v>
      </c>
      <c r="HF223">
        <v>20.3301</v>
      </c>
      <c r="HG223">
        <v>5.22148</v>
      </c>
      <c r="HH223">
        <v>11.9793</v>
      </c>
      <c r="HI223">
        <v>4.96545</v>
      </c>
      <c r="HJ223">
        <v>3.276</v>
      </c>
      <c r="HK223">
        <v>9999</v>
      </c>
      <c r="HL223">
        <v>9999</v>
      </c>
      <c r="HM223">
        <v>9999</v>
      </c>
      <c r="HN223">
        <v>999.9</v>
      </c>
      <c r="HO223">
        <v>1.8637</v>
      </c>
      <c r="HP223">
        <v>1.85977</v>
      </c>
      <c r="HQ223">
        <v>1.85806</v>
      </c>
      <c r="HR223">
        <v>1.85944</v>
      </c>
      <c r="HS223">
        <v>1.85959</v>
      </c>
      <c r="HT223">
        <v>1.85806</v>
      </c>
      <c r="HU223">
        <v>1.85715</v>
      </c>
      <c r="HV223">
        <v>1.85211</v>
      </c>
      <c r="HW223">
        <v>0</v>
      </c>
      <c r="HX223">
        <v>0</v>
      </c>
      <c r="HY223">
        <v>0</v>
      </c>
      <c r="HZ223">
        <v>0</v>
      </c>
      <c r="IA223" t="s">
        <v>424</v>
      </c>
      <c r="IB223" t="s">
        <v>425</v>
      </c>
      <c r="IC223" t="s">
        <v>426</v>
      </c>
      <c r="ID223" t="s">
        <v>426</v>
      </c>
      <c r="IE223" t="s">
        <v>426</v>
      </c>
      <c r="IF223" t="s">
        <v>426</v>
      </c>
      <c r="IG223">
        <v>0</v>
      </c>
      <c r="IH223">
        <v>100</v>
      </c>
      <c r="II223">
        <v>100</v>
      </c>
      <c r="IJ223">
        <v>-0.615</v>
      </c>
      <c r="IK223">
        <v>0.1835</v>
      </c>
      <c r="IL223">
        <v>-1.403914828998917</v>
      </c>
      <c r="IM223">
        <v>0.001328113201692861</v>
      </c>
      <c r="IN223">
        <v>1.538283238170363E-06</v>
      </c>
      <c r="IO223">
        <v>-5.795655626708063E-10</v>
      </c>
      <c r="IP223">
        <v>-0.06261121278234064</v>
      </c>
      <c r="IQ223">
        <v>-0.004593102289677449</v>
      </c>
      <c r="IR223">
        <v>0.0008253994458280543</v>
      </c>
      <c r="IS223">
        <v>-7.403632370499484E-06</v>
      </c>
      <c r="IT223">
        <v>2</v>
      </c>
      <c r="IU223">
        <v>1985</v>
      </c>
      <c r="IV223">
        <v>1</v>
      </c>
      <c r="IW223">
        <v>27</v>
      </c>
      <c r="IX223">
        <v>2.5</v>
      </c>
      <c r="IY223">
        <v>2.4</v>
      </c>
      <c r="IZ223">
        <v>1.13403</v>
      </c>
      <c r="JA223">
        <v>2.6001</v>
      </c>
      <c r="JB223">
        <v>1.49658</v>
      </c>
      <c r="JC223">
        <v>2.34619</v>
      </c>
      <c r="JD223">
        <v>1.54907</v>
      </c>
      <c r="JE223">
        <v>2.38525</v>
      </c>
      <c r="JF223">
        <v>32.9315</v>
      </c>
      <c r="JG223">
        <v>15.6906</v>
      </c>
      <c r="JH223">
        <v>18</v>
      </c>
      <c r="JI223">
        <v>482.621</v>
      </c>
      <c r="JJ223">
        <v>496.401</v>
      </c>
      <c r="JK223">
        <v>30.3898</v>
      </c>
      <c r="JL223">
        <v>27.8042</v>
      </c>
      <c r="JM223">
        <v>30</v>
      </c>
      <c r="JN223">
        <v>28.027</v>
      </c>
      <c r="JO223">
        <v>28.0169</v>
      </c>
      <c r="JP223">
        <v>22.7943</v>
      </c>
      <c r="JQ223">
        <v>21.4274</v>
      </c>
      <c r="JR223">
        <v>66.048</v>
      </c>
      <c r="JS223">
        <v>30.3875</v>
      </c>
      <c r="JT223">
        <v>420</v>
      </c>
      <c r="JU223">
        <v>23.5076</v>
      </c>
      <c r="JV223">
        <v>102.293</v>
      </c>
      <c r="JW223">
        <v>91.6161</v>
      </c>
    </row>
    <row r="224" spans="1:283">
      <c r="A224">
        <v>206</v>
      </c>
      <c r="B224">
        <v>1761010825.6</v>
      </c>
      <c r="C224">
        <v>1159.599999904633</v>
      </c>
      <c r="D224" t="s">
        <v>850</v>
      </c>
      <c r="E224" t="s">
        <v>851</v>
      </c>
      <c r="F224">
        <v>5</v>
      </c>
      <c r="G224" t="s">
        <v>800</v>
      </c>
      <c r="H224">
        <v>1761010817.6</v>
      </c>
      <c r="I224">
        <f>(J224)/1000</f>
        <v>0</v>
      </c>
      <c r="J224">
        <f>1000*DJ224*AH224*(DF224-DG224)/(100*CY224*(1000-AH224*DF224))</f>
        <v>0</v>
      </c>
      <c r="K224">
        <f>DJ224*AH224*(DE224-DD224*(1000-AH224*DG224)/(1000-AH224*DF224))/(100*CY224)</f>
        <v>0</v>
      </c>
      <c r="L224">
        <f>DD224 - IF(AH224&gt;1, K224*CY224*100.0/(AJ224), 0)</f>
        <v>0</v>
      </c>
      <c r="M224">
        <f>((S224-I224/2)*L224-K224)/(S224+I224/2)</f>
        <v>0</v>
      </c>
      <c r="N224">
        <f>M224*(DK224+DL224)/1000.0</f>
        <v>0</v>
      </c>
      <c r="O224">
        <f>(DD224 - IF(AH224&gt;1, K224*CY224*100.0/(AJ224), 0))*(DK224+DL224)/1000.0</f>
        <v>0</v>
      </c>
      <c r="P224">
        <f>2.0/((1/R224-1/Q224)+SIGN(R224)*SQRT((1/R224-1/Q224)*(1/R224-1/Q224) + 4*CZ224/((CZ224+1)*(CZ224+1))*(2*1/R224*1/Q224-1/Q224*1/Q224)))</f>
        <v>0</v>
      </c>
      <c r="Q224">
        <f>IF(LEFT(DA224,1)&lt;&gt;"0",IF(LEFT(DA224,1)="1",3.0,DB224),$D$5+$E$5*(DR224*DK224/($K$5*1000))+$F$5*(DR224*DK224/($K$5*1000))*MAX(MIN(CY224,$J$5),$I$5)*MAX(MIN(CY224,$J$5),$I$5)+$G$5*MAX(MIN(CY224,$J$5),$I$5)*(DR224*DK224/($K$5*1000))+$H$5*(DR224*DK224/($K$5*1000))*(DR224*DK224/($K$5*1000)))</f>
        <v>0</v>
      </c>
      <c r="R224">
        <f>I224*(1000-(1000*0.61365*exp(17.502*V224/(240.97+V224))/(DK224+DL224)+DF224)/2)/(1000*0.61365*exp(17.502*V224/(240.97+V224))/(DK224+DL224)-DF224)</f>
        <v>0</v>
      </c>
      <c r="S224">
        <f>1/((CZ224+1)/(P224/1.6)+1/(Q224/1.37)) + CZ224/((CZ224+1)/(P224/1.6) + CZ224/(Q224/1.37))</f>
        <v>0</v>
      </c>
      <c r="T224">
        <f>(CU224*CX224)</f>
        <v>0</v>
      </c>
      <c r="U224">
        <f>(DM224+(T224+2*0.95*5.67E-8*(((DM224+$B$9)+273)^4-(DM224+273)^4)-44100*I224)/(1.84*29.3*Q224+8*0.95*5.67E-8*(DM224+273)^3))</f>
        <v>0</v>
      </c>
      <c r="V224">
        <f>($C$9*DN224+$D$9*DO224+$E$9*U224)</f>
        <v>0</v>
      </c>
      <c r="W224">
        <f>0.61365*exp(17.502*V224/(240.97+V224))</f>
        <v>0</v>
      </c>
      <c r="X224">
        <f>(Y224/Z224*100)</f>
        <v>0</v>
      </c>
      <c r="Y224">
        <f>DF224*(DK224+DL224)/1000</f>
        <v>0</v>
      </c>
      <c r="Z224">
        <f>0.61365*exp(17.502*DM224/(240.97+DM224))</f>
        <v>0</v>
      </c>
      <c r="AA224">
        <f>(W224-DF224*(DK224+DL224)/1000)</f>
        <v>0</v>
      </c>
      <c r="AB224">
        <f>(-I224*44100)</f>
        <v>0</v>
      </c>
      <c r="AC224">
        <f>2*29.3*Q224*0.92*(DM224-V224)</f>
        <v>0</v>
      </c>
      <c r="AD224">
        <f>2*0.95*5.67E-8*(((DM224+$B$9)+273)^4-(V224+273)^4)</f>
        <v>0</v>
      </c>
      <c r="AE224">
        <f>T224+AD224+AB224+AC224</f>
        <v>0</v>
      </c>
      <c r="AF224">
        <v>0</v>
      </c>
      <c r="AG224">
        <v>0</v>
      </c>
      <c r="AH224">
        <f>IF(AF224*$H$15&gt;=AJ224,1.0,(AJ224/(AJ224-AF224*$H$15)))</f>
        <v>0</v>
      </c>
      <c r="AI224">
        <f>(AH224-1)*100</f>
        <v>0</v>
      </c>
      <c r="AJ224">
        <f>MAX(0,($B$15+$C$15*DR224)/(1+$D$15*DR224)*DK224/(DM224+273)*$E$15)</f>
        <v>0</v>
      </c>
      <c r="AK224" t="s">
        <v>420</v>
      </c>
      <c r="AL224" t="s">
        <v>420</v>
      </c>
      <c r="AM224">
        <v>0</v>
      </c>
      <c r="AN224">
        <v>0</v>
      </c>
      <c r="AO224">
        <f>1-AM224/AN224</f>
        <v>0</v>
      </c>
      <c r="AP224">
        <v>0</v>
      </c>
      <c r="AQ224" t="s">
        <v>420</v>
      </c>
      <c r="AR224" t="s">
        <v>420</v>
      </c>
      <c r="AS224">
        <v>0</v>
      </c>
      <c r="AT224">
        <v>0</v>
      </c>
      <c r="AU224">
        <f>1-AS224/AT224</f>
        <v>0</v>
      </c>
      <c r="AV224">
        <v>0.5</v>
      </c>
      <c r="AW224">
        <f>CV224</f>
        <v>0</v>
      </c>
      <c r="AX224">
        <f>K224</f>
        <v>0</v>
      </c>
      <c r="AY224">
        <f>AU224*AV224*AW224</f>
        <v>0</v>
      </c>
      <c r="AZ224">
        <f>(AX224-AP224)/AW224</f>
        <v>0</v>
      </c>
      <c r="BA224">
        <f>(AN224-AT224)/AT224</f>
        <v>0</v>
      </c>
      <c r="BB224">
        <f>AM224/(AO224+AM224/AT224)</f>
        <v>0</v>
      </c>
      <c r="BC224" t="s">
        <v>420</v>
      </c>
      <c r="BD224">
        <v>0</v>
      </c>
      <c r="BE224">
        <f>IF(BD224&lt;&gt;0, BD224, BB224)</f>
        <v>0</v>
      </c>
      <c r="BF224">
        <f>1-BE224/AT224</f>
        <v>0</v>
      </c>
      <c r="BG224">
        <f>(AT224-AS224)/(AT224-BE224)</f>
        <v>0</v>
      </c>
      <c r="BH224">
        <f>(AN224-AT224)/(AN224-BE224)</f>
        <v>0</v>
      </c>
      <c r="BI224">
        <f>(AT224-AS224)/(AT224-AM224)</f>
        <v>0</v>
      </c>
      <c r="BJ224">
        <f>(AN224-AT224)/(AN224-AM224)</f>
        <v>0</v>
      </c>
      <c r="BK224">
        <f>(BG224*BE224/AS224)</f>
        <v>0</v>
      </c>
      <c r="BL224">
        <f>(1-BK224)</f>
        <v>0</v>
      </c>
      <c r="CU224">
        <f>$B$13*DS224+$C$13*DT224+$F$13*EE224*(1-EH224)</f>
        <v>0</v>
      </c>
      <c r="CV224">
        <f>CU224*CW224</f>
        <v>0</v>
      </c>
      <c r="CW224">
        <f>($B$13*$D$11+$C$13*$D$11+$F$13*((ER224+EJ224)/MAX(ER224+EJ224+ES224, 0.1)*$I$11+ES224/MAX(ER224+EJ224+ES224, 0.1)*$J$11))/($B$13+$C$13+$F$13)</f>
        <v>0</v>
      </c>
      <c r="CX224">
        <f>($B$13*$K$11+$C$13*$K$11+$F$13*((ER224+EJ224)/MAX(ER224+EJ224+ES224, 0.1)*$P$11+ES224/MAX(ER224+EJ224+ES224, 0.1)*$Q$11))/($B$13+$C$13+$F$13)</f>
        <v>0</v>
      </c>
      <c r="CY224">
        <v>1.37</v>
      </c>
      <c r="CZ224">
        <v>0.5</v>
      </c>
      <c r="DA224" t="s">
        <v>421</v>
      </c>
      <c r="DB224">
        <v>2</v>
      </c>
      <c r="DC224">
        <v>1761010817.6</v>
      </c>
      <c r="DD224">
        <v>420.3485</v>
      </c>
      <c r="DE224">
        <v>419.992625</v>
      </c>
      <c r="DF224">
        <v>23.42453333333333</v>
      </c>
      <c r="DG224">
        <v>23.4484</v>
      </c>
      <c r="DH224">
        <v>420.9640416666666</v>
      </c>
      <c r="DI224">
        <v>23.24100416666667</v>
      </c>
      <c r="DJ224">
        <v>499.998</v>
      </c>
      <c r="DK224">
        <v>90.52184166666666</v>
      </c>
      <c r="DL224">
        <v>0.03506315833333334</v>
      </c>
      <c r="DM224">
        <v>29.8606875</v>
      </c>
      <c r="DN224">
        <v>30.02145833333333</v>
      </c>
      <c r="DO224">
        <v>999.9</v>
      </c>
      <c r="DP224">
        <v>0</v>
      </c>
      <c r="DQ224">
        <v>0</v>
      </c>
      <c r="DR224">
        <v>9994.873750000001</v>
      </c>
      <c r="DS224">
        <v>0</v>
      </c>
      <c r="DT224">
        <v>0.242856</v>
      </c>
      <c r="DU224">
        <v>0.3558273333333333</v>
      </c>
      <c r="DV224">
        <v>430.43125</v>
      </c>
      <c r="DW224">
        <v>430.077375</v>
      </c>
      <c r="DX224">
        <v>-0.02387214166666667</v>
      </c>
      <c r="DY224">
        <v>419.992625</v>
      </c>
      <c r="DZ224">
        <v>23.4484</v>
      </c>
      <c r="EA224">
        <v>2.120432083333334</v>
      </c>
      <c r="EB224">
        <v>2.1225925</v>
      </c>
      <c r="EC224">
        <v>18.37350416666667</v>
      </c>
      <c r="ED224">
        <v>18.38975416666667</v>
      </c>
      <c r="EE224">
        <v>0.00500078</v>
      </c>
      <c r="EF224">
        <v>0</v>
      </c>
      <c r="EG224">
        <v>0</v>
      </c>
      <c r="EH224">
        <v>0</v>
      </c>
      <c r="EI224">
        <v>127.4791666666667</v>
      </c>
      <c r="EJ224">
        <v>0.00500078</v>
      </c>
      <c r="EK224">
        <v>-17.05</v>
      </c>
      <c r="EL224">
        <v>-0.6875</v>
      </c>
      <c r="EM224">
        <v>35.42429166666667</v>
      </c>
      <c r="EN224">
        <v>38.50483333333333</v>
      </c>
      <c r="EO224">
        <v>37.91641666666666</v>
      </c>
      <c r="EP224">
        <v>38.69508333333334</v>
      </c>
      <c r="EQ224">
        <v>37.94245833333333</v>
      </c>
      <c r="ER224">
        <v>0</v>
      </c>
      <c r="ES224">
        <v>0</v>
      </c>
      <c r="ET224">
        <v>0</v>
      </c>
      <c r="EU224">
        <v>1761010824.7</v>
      </c>
      <c r="EV224">
        <v>0</v>
      </c>
      <c r="EW224">
        <v>128.204</v>
      </c>
      <c r="EX224">
        <v>-11.50769216586362</v>
      </c>
      <c r="EY224">
        <v>-4.223076566671716</v>
      </c>
      <c r="EZ224">
        <v>-17.528</v>
      </c>
      <c r="FA224">
        <v>15</v>
      </c>
      <c r="FB224">
        <v>1761010677.1</v>
      </c>
      <c r="FC224" t="s">
        <v>801</v>
      </c>
      <c r="FD224">
        <v>1761010676.6</v>
      </c>
      <c r="FE224">
        <v>1761010677.1</v>
      </c>
      <c r="FF224">
        <v>7</v>
      </c>
      <c r="FG224">
        <v>-0.083</v>
      </c>
      <c r="FH224">
        <v>-0.002</v>
      </c>
      <c r="FI224">
        <v>-0.616</v>
      </c>
      <c r="FJ224">
        <v>0.182</v>
      </c>
      <c r="FK224">
        <v>420</v>
      </c>
      <c r="FL224">
        <v>23</v>
      </c>
      <c r="FM224">
        <v>0.22</v>
      </c>
      <c r="FN224">
        <v>0.02</v>
      </c>
      <c r="FO224">
        <v>0.3566165365853659</v>
      </c>
      <c r="FP224">
        <v>0.0301464459930322</v>
      </c>
      <c r="FQ224">
        <v>0.03242225132573537</v>
      </c>
      <c r="FR224">
        <v>1</v>
      </c>
      <c r="FS224">
        <v>126.7794117647059</v>
      </c>
      <c r="FT224">
        <v>20.41711230102257</v>
      </c>
      <c r="FU224">
        <v>6.916764774668637</v>
      </c>
      <c r="FV224">
        <v>0</v>
      </c>
      <c r="FW224">
        <v>-0.02425785121951219</v>
      </c>
      <c r="FX224">
        <v>0.01086900418118467</v>
      </c>
      <c r="FY224">
        <v>0.001514316054442538</v>
      </c>
      <c r="FZ224">
        <v>1</v>
      </c>
      <c r="GA224">
        <v>2</v>
      </c>
      <c r="GB224">
        <v>3</v>
      </c>
      <c r="GC224" t="s">
        <v>482</v>
      </c>
      <c r="GD224">
        <v>3.10963</v>
      </c>
      <c r="GE224">
        <v>2.72656</v>
      </c>
      <c r="GF224">
        <v>0.0884132</v>
      </c>
      <c r="GG224">
        <v>0.08829289999999999</v>
      </c>
      <c r="GH224">
        <v>0.106683</v>
      </c>
      <c r="GI224">
        <v>0.107794</v>
      </c>
      <c r="GJ224">
        <v>23922.4</v>
      </c>
      <c r="GK224">
        <v>21710.1</v>
      </c>
      <c r="GL224">
        <v>26800.8</v>
      </c>
      <c r="GM224">
        <v>24019.8</v>
      </c>
      <c r="GN224">
        <v>38254.9</v>
      </c>
      <c r="GO224">
        <v>31621</v>
      </c>
      <c r="GP224">
        <v>46777.9</v>
      </c>
      <c r="GQ224">
        <v>37981.1</v>
      </c>
      <c r="GR224">
        <v>1.89062</v>
      </c>
      <c r="GS224">
        <v>1.86707</v>
      </c>
      <c r="GT224">
        <v>0.100542</v>
      </c>
      <c r="GU224">
        <v>0</v>
      </c>
      <c r="GV224">
        <v>28.3545</v>
      </c>
      <c r="GW224">
        <v>999.9</v>
      </c>
      <c r="GX224">
        <v>60</v>
      </c>
      <c r="GY224">
        <v>30</v>
      </c>
      <c r="GZ224">
        <v>28.2394</v>
      </c>
      <c r="HA224">
        <v>61.4609</v>
      </c>
      <c r="HB224">
        <v>21.4103</v>
      </c>
      <c r="HC224">
        <v>1</v>
      </c>
      <c r="HD224">
        <v>0.0416463</v>
      </c>
      <c r="HE224">
        <v>-1.46188</v>
      </c>
      <c r="HF224">
        <v>20.3297</v>
      </c>
      <c r="HG224">
        <v>5.22163</v>
      </c>
      <c r="HH224">
        <v>11.9788</v>
      </c>
      <c r="HI224">
        <v>4.96545</v>
      </c>
      <c r="HJ224">
        <v>3.27598</v>
      </c>
      <c r="HK224">
        <v>9999</v>
      </c>
      <c r="HL224">
        <v>9999</v>
      </c>
      <c r="HM224">
        <v>9999</v>
      </c>
      <c r="HN224">
        <v>999.9</v>
      </c>
      <c r="HO224">
        <v>1.8637</v>
      </c>
      <c r="HP224">
        <v>1.85978</v>
      </c>
      <c r="HQ224">
        <v>1.85805</v>
      </c>
      <c r="HR224">
        <v>1.85944</v>
      </c>
      <c r="HS224">
        <v>1.85959</v>
      </c>
      <c r="HT224">
        <v>1.85806</v>
      </c>
      <c r="HU224">
        <v>1.85715</v>
      </c>
      <c r="HV224">
        <v>1.85211</v>
      </c>
      <c r="HW224">
        <v>0</v>
      </c>
      <c r="HX224">
        <v>0</v>
      </c>
      <c r="HY224">
        <v>0</v>
      </c>
      <c r="HZ224">
        <v>0</v>
      </c>
      <c r="IA224" t="s">
        <v>424</v>
      </c>
      <c r="IB224" t="s">
        <v>425</v>
      </c>
      <c r="IC224" t="s">
        <v>426</v>
      </c>
      <c r="ID224" t="s">
        <v>426</v>
      </c>
      <c r="IE224" t="s">
        <v>426</v>
      </c>
      <c r="IF224" t="s">
        <v>426</v>
      </c>
      <c r="IG224">
        <v>0</v>
      </c>
      <c r="IH224">
        <v>100</v>
      </c>
      <c r="II224">
        <v>100</v>
      </c>
      <c r="IJ224">
        <v>-0.615</v>
      </c>
      <c r="IK224">
        <v>0.1836</v>
      </c>
      <c r="IL224">
        <v>-1.403914828998917</v>
      </c>
      <c r="IM224">
        <v>0.001328113201692861</v>
      </c>
      <c r="IN224">
        <v>1.538283238170363E-06</v>
      </c>
      <c r="IO224">
        <v>-5.795655626708063E-10</v>
      </c>
      <c r="IP224">
        <v>-0.06261121278234064</v>
      </c>
      <c r="IQ224">
        <v>-0.004593102289677449</v>
      </c>
      <c r="IR224">
        <v>0.0008253994458280543</v>
      </c>
      <c r="IS224">
        <v>-7.403632370499484E-06</v>
      </c>
      <c r="IT224">
        <v>2</v>
      </c>
      <c r="IU224">
        <v>1985</v>
      </c>
      <c r="IV224">
        <v>1</v>
      </c>
      <c r="IW224">
        <v>27</v>
      </c>
      <c r="IX224">
        <v>2.5</v>
      </c>
      <c r="IY224">
        <v>2.5</v>
      </c>
      <c r="IZ224">
        <v>1.13403</v>
      </c>
      <c r="JA224">
        <v>2.6062</v>
      </c>
      <c r="JB224">
        <v>1.49658</v>
      </c>
      <c r="JC224">
        <v>2.34619</v>
      </c>
      <c r="JD224">
        <v>1.54907</v>
      </c>
      <c r="JE224">
        <v>2.42676</v>
      </c>
      <c r="JF224">
        <v>32.9315</v>
      </c>
      <c r="JG224">
        <v>15.6906</v>
      </c>
      <c r="JH224">
        <v>18</v>
      </c>
      <c r="JI224">
        <v>482.469</v>
      </c>
      <c r="JJ224">
        <v>496.533</v>
      </c>
      <c r="JK224">
        <v>30.3789</v>
      </c>
      <c r="JL224">
        <v>27.8032</v>
      </c>
      <c r="JM224">
        <v>30</v>
      </c>
      <c r="JN224">
        <v>28.0263</v>
      </c>
      <c r="JO224">
        <v>28.0169</v>
      </c>
      <c r="JP224">
        <v>22.7957</v>
      </c>
      <c r="JQ224">
        <v>21.4274</v>
      </c>
      <c r="JR224">
        <v>66.048</v>
      </c>
      <c r="JS224">
        <v>30.3818</v>
      </c>
      <c r="JT224">
        <v>420</v>
      </c>
      <c r="JU224">
        <v>23.5076</v>
      </c>
      <c r="JV224">
        <v>102.294</v>
      </c>
      <c r="JW224">
        <v>91.61579999999999</v>
      </c>
    </row>
    <row r="225" spans="1:283">
      <c r="A225">
        <v>207</v>
      </c>
      <c r="B225">
        <v>1761010827.6</v>
      </c>
      <c r="C225">
        <v>1161.599999904633</v>
      </c>
      <c r="D225" t="s">
        <v>852</v>
      </c>
      <c r="E225" t="s">
        <v>853</v>
      </c>
      <c r="F225">
        <v>5</v>
      </c>
      <c r="G225" t="s">
        <v>800</v>
      </c>
      <c r="H225">
        <v>1761010819.6</v>
      </c>
      <c r="I225">
        <f>(J225)/1000</f>
        <v>0</v>
      </c>
      <c r="J225">
        <f>1000*DJ225*AH225*(DF225-DG225)/(100*CY225*(1000-AH225*DF225))</f>
        <v>0</v>
      </c>
      <c r="K225">
        <f>DJ225*AH225*(DE225-DD225*(1000-AH225*DG225)/(1000-AH225*DF225))/(100*CY225)</f>
        <v>0</v>
      </c>
      <c r="L225">
        <f>DD225 - IF(AH225&gt;1, K225*CY225*100.0/(AJ225), 0)</f>
        <v>0</v>
      </c>
      <c r="M225">
        <f>((S225-I225/2)*L225-K225)/(S225+I225/2)</f>
        <v>0</v>
      </c>
      <c r="N225">
        <f>M225*(DK225+DL225)/1000.0</f>
        <v>0</v>
      </c>
      <c r="O225">
        <f>(DD225 - IF(AH225&gt;1, K225*CY225*100.0/(AJ225), 0))*(DK225+DL225)/1000.0</f>
        <v>0</v>
      </c>
      <c r="P225">
        <f>2.0/((1/R225-1/Q225)+SIGN(R225)*SQRT((1/R225-1/Q225)*(1/R225-1/Q225) + 4*CZ225/((CZ225+1)*(CZ225+1))*(2*1/R225*1/Q225-1/Q225*1/Q225)))</f>
        <v>0</v>
      </c>
      <c r="Q225">
        <f>IF(LEFT(DA225,1)&lt;&gt;"0",IF(LEFT(DA225,1)="1",3.0,DB225),$D$5+$E$5*(DR225*DK225/($K$5*1000))+$F$5*(DR225*DK225/($K$5*1000))*MAX(MIN(CY225,$J$5),$I$5)*MAX(MIN(CY225,$J$5),$I$5)+$G$5*MAX(MIN(CY225,$J$5),$I$5)*(DR225*DK225/($K$5*1000))+$H$5*(DR225*DK225/($K$5*1000))*(DR225*DK225/($K$5*1000)))</f>
        <v>0</v>
      </c>
      <c r="R225">
        <f>I225*(1000-(1000*0.61365*exp(17.502*V225/(240.97+V225))/(DK225+DL225)+DF225)/2)/(1000*0.61365*exp(17.502*V225/(240.97+V225))/(DK225+DL225)-DF225)</f>
        <v>0</v>
      </c>
      <c r="S225">
        <f>1/((CZ225+1)/(P225/1.6)+1/(Q225/1.37)) + CZ225/((CZ225+1)/(P225/1.6) + CZ225/(Q225/1.37))</f>
        <v>0</v>
      </c>
      <c r="T225">
        <f>(CU225*CX225)</f>
        <v>0</v>
      </c>
      <c r="U225">
        <f>(DM225+(T225+2*0.95*5.67E-8*(((DM225+$B$9)+273)^4-(DM225+273)^4)-44100*I225)/(1.84*29.3*Q225+8*0.95*5.67E-8*(DM225+273)^3))</f>
        <v>0</v>
      </c>
      <c r="V225">
        <f>($C$9*DN225+$D$9*DO225+$E$9*U225)</f>
        <v>0</v>
      </c>
      <c r="W225">
        <f>0.61365*exp(17.502*V225/(240.97+V225))</f>
        <v>0</v>
      </c>
      <c r="X225">
        <f>(Y225/Z225*100)</f>
        <v>0</v>
      </c>
      <c r="Y225">
        <f>DF225*(DK225+DL225)/1000</f>
        <v>0</v>
      </c>
      <c r="Z225">
        <f>0.61365*exp(17.502*DM225/(240.97+DM225))</f>
        <v>0</v>
      </c>
      <c r="AA225">
        <f>(W225-DF225*(DK225+DL225)/1000)</f>
        <v>0</v>
      </c>
      <c r="AB225">
        <f>(-I225*44100)</f>
        <v>0</v>
      </c>
      <c r="AC225">
        <f>2*29.3*Q225*0.92*(DM225-V225)</f>
        <v>0</v>
      </c>
      <c r="AD225">
        <f>2*0.95*5.67E-8*(((DM225+$B$9)+273)^4-(V225+273)^4)</f>
        <v>0</v>
      </c>
      <c r="AE225">
        <f>T225+AD225+AB225+AC225</f>
        <v>0</v>
      </c>
      <c r="AF225">
        <v>0</v>
      </c>
      <c r="AG225">
        <v>0</v>
      </c>
      <c r="AH225">
        <f>IF(AF225*$H$15&gt;=AJ225,1.0,(AJ225/(AJ225-AF225*$H$15)))</f>
        <v>0</v>
      </c>
      <c r="AI225">
        <f>(AH225-1)*100</f>
        <v>0</v>
      </c>
      <c r="AJ225">
        <f>MAX(0,($B$15+$C$15*DR225)/(1+$D$15*DR225)*DK225/(DM225+273)*$E$15)</f>
        <v>0</v>
      </c>
      <c r="AK225" t="s">
        <v>420</v>
      </c>
      <c r="AL225" t="s">
        <v>420</v>
      </c>
      <c r="AM225">
        <v>0</v>
      </c>
      <c r="AN225">
        <v>0</v>
      </c>
      <c r="AO225">
        <f>1-AM225/AN225</f>
        <v>0</v>
      </c>
      <c r="AP225">
        <v>0</v>
      </c>
      <c r="AQ225" t="s">
        <v>420</v>
      </c>
      <c r="AR225" t="s">
        <v>420</v>
      </c>
      <c r="AS225">
        <v>0</v>
      </c>
      <c r="AT225">
        <v>0</v>
      </c>
      <c r="AU225">
        <f>1-AS225/AT225</f>
        <v>0</v>
      </c>
      <c r="AV225">
        <v>0.5</v>
      </c>
      <c r="AW225">
        <f>CV225</f>
        <v>0</v>
      </c>
      <c r="AX225">
        <f>K225</f>
        <v>0</v>
      </c>
      <c r="AY225">
        <f>AU225*AV225*AW225</f>
        <v>0</v>
      </c>
      <c r="AZ225">
        <f>(AX225-AP225)/AW225</f>
        <v>0</v>
      </c>
      <c r="BA225">
        <f>(AN225-AT225)/AT225</f>
        <v>0</v>
      </c>
      <c r="BB225">
        <f>AM225/(AO225+AM225/AT225)</f>
        <v>0</v>
      </c>
      <c r="BC225" t="s">
        <v>420</v>
      </c>
      <c r="BD225">
        <v>0</v>
      </c>
      <c r="BE225">
        <f>IF(BD225&lt;&gt;0, BD225, BB225)</f>
        <v>0</v>
      </c>
      <c r="BF225">
        <f>1-BE225/AT225</f>
        <v>0</v>
      </c>
      <c r="BG225">
        <f>(AT225-AS225)/(AT225-BE225)</f>
        <v>0</v>
      </c>
      <c r="BH225">
        <f>(AN225-AT225)/(AN225-BE225)</f>
        <v>0</v>
      </c>
      <c r="BI225">
        <f>(AT225-AS225)/(AT225-AM225)</f>
        <v>0</v>
      </c>
      <c r="BJ225">
        <f>(AN225-AT225)/(AN225-AM225)</f>
        <v>0</v>
      </c>
      <c r="BK225">
        <f>(BG225*BE225/AS225)</f>
        <v>0</v>
      </c>
      <c r="BL225">
        <f>(1-BK225)</f>
        <v>0</v>
      </c>
      <c r="CU225">
        <f>$B$13*DS225+$C$13*DT225+$F$13*EE225*(1-EH225)</f>
        <v>0</v>
      </c>
      <c r="CV225">
        <f>CU225*CW225</f>
        <v>0</v>
      </c>
      <c r="CW225">
        <f>($B$13*$D$11+$C$13*$D$11+$F$13*((ER225+EJ225)/MAX(ER225+EJ225+ES225, 0.1)*$I$11+ES225/MAX(ER225+EJ225+ES225, 0.1)*$J$11))/($B$13+$C$13+$F$13)</f>
        <v>0</v>
      </c>
      <c r="CX225">
        <f>($B$13*$K$11+$C$13*$K$11+$F$13*((ER225+EJ225)/MAX(ER225+EJ225+ES225, 0.1)*$P$11+ES225/MAX(ER225+EJ225+ES225, 0.1)*$Q$11))/($B$13+$C$13+$F$13)</f>
        <v>0</v>
      </c>
      <c r="CY225">
        <v>1.37</v>
      </c>
      <c r="CZ225">
        <v>0.5</v>
      </c>
      <c r="DA225" t="s">
        <v>421</v>
      </c>
      <c r="DB225">
        <v>2</v>
      </c>
      <c r="DC225">
        <v>1761010819.6</v>
      </c>
      <c r="DD225">
        <v>420.3537083333333</v>
      </c>
      <c r="DE225">
        <v>419.9867083333334</v>
      </c>
      <c r="DF225">
        <v>23.424175</v>
      </c>
      <c r="DG225">
        <v>23.4499375</v>
      </c>
      <c r="DH225">
        <v>420.9692083333333</v>
      </c>
      <c r="DI225">
        <v>23.24065416666667</v>
      </c>
      <c r="DJ225">
        <v>499.9945</v>
      </c>
      <c r="DK225">
        <v>90.52155833333335</v>
      </c>
      <c r="DL225">
        <v>0.0350292125</v>
      </c>
      <c r="DM225">
        <v>29.85467916666667</v>
      </c>
      <c r="DN225">
        <v>30.01547916666667</v>
      </c>
      <c r="DO225">
        <v>999.9</v>
      </c>
      <c r="DP225">
        <v>0</v>
      </c>
      <c r="DQ225">
        <v>0</v>
      </c>
      <c r="DR225">
        <v>9996.460833333333</v>
      </c>
      <c r="DS225">
        <v>0</v>
      </c>
      <c r="DT225">
        <v>0.242856</v>
      </c>
      <c r="DU225">
        <v>0.3669178749999999</v>
      </c>
      <c r="DV225">
        <v>430.436375</v>
      </c>
      <c r="DW225">
        <v>430.0719999999999</v>
      </c>
      <c r="DX225">
        <v>-0.02576160833333333</v>
      </c>
      <c r="DY225">
        <v>419.9867083333334</v>
      </c>
      <c r="DZ225">
        <v>23.4499375</v>
      </c>
      <c r="EA225">
        <v>2.120393333333333</v>
      </c>
      <c r="EB225">
        <v>2.122725</v>
      </c>
      <c r="EC225">
        <v>18.3732125</v>
      </c>
      <c r="ED225">
        <v>18.39075</v>
      </c>
      <c r="EE225">
        <v>0.00500078</v>
      </c>
      <c r="EF225">
        <v>0</v>
      </c>
      <c r="EG225">
        <v>0</v>
      </c>
      <c r="EH225">
        <v>0</v>
      </c>
      <c r="EI225">
        <v>127.7208333333333</v>
      </c>
      <c r="EJ225">
        <v>0.00500078</v>
      </c>
      <c r="EK225">
        <v>-17.20416666666667</v>
      </c>
      <c r="EL225">
        <v>-0.6375000000000001</v>
      </c>
      <c r="EM225">
        <v>35.41125</v>
      </c>
      <c r="EN225">
        <v>38.47620833333333</v>
      </c>
      <c r="EO225">
        <v>37.91383333333334</v>
      </c>
      <c r="EP225">
        <v>38.65858333333333</v>
      </c>
      <c r="EQ225">
        <v>37.92425</v>
      </c>
      <c r="ER225">
        <v>0</v>
      </c>
      <c r="ES225">
        <v>0</v>
      </c>
      <c r="ET225">
        <v>0</v>
      </c>
      <c r="EU225">
        <v>1761010826.5</v>
      </c>
      <c r="EV225">
        <v>0</v>
      </c>
      <c r="EW225">
        <v>127.55</v>
      </c>
      <c r="EX225">
        <v>3.264957258803832</v>
      </c>
      <c r="EY225">
        <v>1.979487454505415</v>
      </c>
      <c r="EZ225">
        <v>-17.63461538461538</v>
      </c>
      <c r="FA225">
        <v>15</v>
      </c>
      <c r="FB225">
        <v>1761010677.1</v>
      </c>
      <c r="FC225" t="s">
        <v>801</v>
      </c>
      <c r="FD225">
        <v>1761010676.6</v>
      </c>
      <c r="FE225">
        <v>1761010677.1</v>
      </c>
      <c r="FF225">
        <v>7</v>
      </c>
      <c r="FG225">
        <v>-0.083</v>
      </c>
      <c r="FH225">
        <v>-0.002</v>
      </c>
      <c r="FI225">
        <v>-0.616</v>
      </c>
      <c r="FJ225">
        <v>0.182</v>
      </c>
      <c r="FK225">
        <v>420</v>
      </c>
      <c r="FL225">
        <v>23</v>
      </c>
      <c r="FM225">
        <v>0.22</v>
      </c>
      <c r="FN225">
        <v>0.02</v>
      </c>
      <c r="FO225">
        <v>0.36310805</v>
      </c>
      <c r="FP225">
        <v>0.1856030318949342</v>
      </c>
      <c r="FQ225">
        <v>0.03922066936001347</v>
      </c>
      <c r="FR225">
        <v>1</v>
      </c>
      <c r="FS225">
        <v>127.1176470588235</v>
      </c>
      <c r="FT225">
        <v>10.04430857806995</v>
      </c>
      <c r="FU225">
        <v>6.683626639176004</v>
      </c>
      <c r="FV225">
        <v>0</v>
      </c>
      <c r="FW225">
        <v>-0.025082595</v>
      </c>
      <c r="FX225">
        <v>-0.01465250881801118</v>
      </c>
      <c r="FY225">
        <v>0.004569325559420669</v>
      </c>
      <c r="FZ225">
        <v>1</v>
      </c>
      <c r="GA225">
        <v>2</v>
      </c>
      <c r="GB225">
        <v>3</v>
      </c>
      <c r="GC225" t="s">
        <v>482</v>
      </c>
      <c r="GD225">
        <v>3.10954</v>
      </c>
      <c r="GE225">
        <v>2.72654</v>
      </c>
      <c r="GF225">
        <v>0.0884094</v>
      </c>
      <c r="GG225">
        <v>0.08829819999999999</v>
      </c>
      <c r="GH225">
        <v>0.106686</v>
      </c>
      <c r="GI225">
        <v>0.107889</v>
      </c>
      <c r="GJ225">
        <v>23922.5</v>
      </c>
      <c r="GK225">
        <v>21709.9</v>
      </c>
      <c r="GL225">
        <v>26800.9</v>
      </c>
      <c r="GM225">
        <v>24019.8</v>
      </c>
      <c r="GN225">
        <v>38255</v>
      </c>
      <c r="GO225">
        <v>31617.3</v>
      </c>
      <c r="GP225">
        <v>46778.1</v>
      </c>
      <c r="GQ225">
        <v>37980.8</v>
      </c>
      <c r="GR225">
        <v>1.89058</v>
      </c>
      <c r="GS225">
        <v>1.86705</v>
      </c>
      <c r="GT225">
        <v>0.100315</v>
      </c>
      <c r="GU225">
        <v>0</v>
      </c>
      <c r="GV225">
        <v>28.3527</v>
      </c>
      <c r="GW225">
        <v>999.9</v>
      </c>
      <c r="GX225">
        <v>60.1</v>
      </c>
      <c r="GY225">
        <v>30</v>
      </c>
      <c r="GZ225">
        <v>28.2862</v>
      </c>
      <c r="HA225">
        <v>61.7709</v>
      </c>
      <c r="HB225">
        <v>21.2981</v>
      </c>
      <c r="HC225">
        <v>1</v>
      </c>
      <c r="HD225">
        <v>0.0419207</v>
      </c>
      <c r="HE225">
        <v>-1.48662</v>
      </c>
      <c r="HF225">
        <v>20.3295</v>
      </c>
      <c r="HG225">
        <v>5.22178</v>
      </c>
      <c r="HH225">
        <v>11.9781</v>
      </c>
      <c r="HI225">
        <v>4.9653</v>
      </c>
      <c r="HJ225">
        <v>3.27595</v>
      </c>
      <c r="HK225">
        <v>9999</v>
      </c>
      <c r="HL225">
        <v>9999</v>
      </c>
      <c r="HM225">
        <v>9999</v>
      </c>
      <c r="HN225">
        <v>999.9</v>
      </c>
      <c r="HO225">
        <v>1.8637</v>
      </c>
      <c r="HP225">
        <v>1.85977</v>
      </c>
      <c r="HQ225">
        <v>1.85804</v>
      </c>
      <c r="HR225">
        <v>1.85944</v>
      </c>
      <c r="HS225">
        <v>1.85959</v>
      </c>
      <c r="HT225">
        <v>1.85806</v>
      </c>
      <c r="HU225">
        <v>1.85715</v>
      </c>
      <c r="HV225">
        <v>1.85211</v>
      </c>
      <c r="HW225">
        <v>0</v>
      </c>
      <c r="HX225">
        <v>0</v>
      </c>
      <c r="HY225">
        <v>0</v>
      </c>
      <c r="HZ225">
        <v>0</v>
      </c>
      <c r="IA225" t="s">
        <v>424</v>
      </c>
      <c r="IB225" t="s">
        <v>425</v>
      </c>
      <c r="IC225" t="s">
        <v>426</v>
      </c>
      <c r="ID225" t="s">
        <v>426</v>
      </c>
      <c r="IE225" t="s">
        <v>426</v>
      </c>
      <c r="IF225" t="s">
        <v>426</v>
      </c>
      <c r="IG225">
        <v>0</v>
      </c>
      <c r="IH225">
        <v>100</v>
      </c>
      <c r="II225">
        <v>100</v>
      </c>
      <c r="IJ225">
        <v>-0.616</v>
      </c>
      <c r="IK225">
        <v>0.1835</v>
      </c>
      <c r="IL225">
        <v>-1.403914828998917</v>
      </c>
      <c r="IM225">
        <v>0.001328113201692861</v>
      </c>
      <c r="IN225">
        <v>1.538283238170363E-06</v>
      </c>
      <c r="IO225">
        <v>-5.795655626708063E-10</v>
      </c>
      <c r="IP225">
        <v>-0.06261121278234064</v>
      </c>
      <c r="IQ225">
        <v>-0.004593102289677449</v>
      </c>
      <c r="IR225">
        <v>0.0008253994458280543</v>
      </c>
      <c r="IS225">
        <v>-7.403632370499484E-06</v>
      </c>
      <c r="IT225">
        <v>2</v>
      </c>
      <c r="IU225">
        <v>1985</v>
      </c>
      <c r="IV225">
        <v>1</v>
      </c>
      <c r="IW225">
        <v>27</v>
      </c>
      <c r="IX225">
        <v>2.5</v>
      </c>
      <c r="IY225">
        <v>2.5</v>
      </c>
      <c r="IZ225">
        <v>1.13403</v>
      </c>
      <c r="JA225">
        <v>2.6001</v>
      </c>
      <c r="JB225">
        <v>1.49658</v>
      </c>
      <c r="JC225">
        <v>2.34619</v>
      </c>
      <c r="JD225">
        <v>1.54907</v>
      </c>
      <c r="JE225">
        <v>2.47437</v>
      </c>
      <c r="JF225">
        <v>32.9315</v>
      </c>
      <c r="JG225">
        <v>15.6993</v>
      </c>
      <c r="JH225">
        <v>18</v>
      </c>
      <c r="JI225">
        <v>482.44</v>
      </c>
      <c r="JJ225">
        <v>496.517</v>
      </c>
      <c r="JK225">
        <v>30.3742</v>
      </c>
      <c r="JL225">
        <v>27.802</v>
      </c>
      <c r="JM225">
        <v>30.0002</v>
      </c>
      <c r="JN225">
        <v>28.0263</v>
      </c>
      <c r="JO225">
        <v>28.0169</v>
      </c>
      <c r="JP225">
        <v>22.7945</v>
      </c>
      <c r="JQ225">
        <v>21.4274</v>
      </c>
      <c r="JR225">
        <v>66.048</v>
      </c>
      <c r="JS225">
        <v>30.3818</v>
      </c>
      <c r="JT225">
        <v>420</v>
      </c>
      <c r="JU225">
        <v>23.5076</v>
      </c>
      <c r="JV225">
        <v>102.294</v>
      </c>
      <c r="JW225">
        <v>91.6152</v>
      </c>
    </row>
    <row r="226" spans="1:283">
      <c r="A226">
        <v>208</v>
      </c>
      <c r="B226">
        <v>1761010829.6</v>
      </c>
      <c r="C226">
        <v>1163.599999904633</v>
      </c>
      <c r="D226" t="s">
        <v>854</v>
      </c>
      <c r="E226" t="s">
        <v>855</v>
      </c>
      <c r="F226">
        <v>5</v>
      </c>
      <c r="G226" t="s">
        <v>800</v>
      </c>
      <c r="H226">
        <v>1761010821.6</v>
      </c>
      <c r="I226">
        <f>(J226)/1000</f>
        <v>0</v>
      </c>
      <c r="J226">
        <f>1000*DJ226*AH226*(DF226-DG226)/(100*CY226*(1000-AH226*DF226))</f>
        <v>0</v>
      </c>
      <c r="K226">
        <f>DJ226*AH226*(DE226-DD226*(1000-AH226*DG226)/(1000-AH226*DF226))/(100*CY226)</f>
        <v>0</v>
      </c>
      <c r="L226">
        <f>DD226 - IF(AH226&gt;1, K226*CY226*100.0/(AJ226), 0)</f>
        <v>0</v>
      </c>
      <c r="M226">
        <f>((S226-I226/2)*L226-K226)/(S226+I226/2)</f>
        <v>0</v>
      </c>
      <c r="N226">
        <f>M226*(DK226+DL226)/1000.0</f>
        <v>0</v>
      </c>
      <c r="O226">
        <f>(DD226 - IF(AH226&gt;1, K226*CY226*100.0/(AJ226), 0))*(DK226+DL226)/1000.0</f>
        <v>0</v>
      </c>
      <c r="P226">
        <f>2.0/((1/R226-1/Q226)+SIGN(R226)*SQRT((1/R226-1/Q226)*(1/R226-1/Q226) + 4*CZ226/((CZ226+1)*(CZ226+1))*(2*1/R226*1/Q226-1/Q226*1/Q226)))</f>
        <v>0</v>
      </c>
      <c r="Q226">
        <f>IF(LEFT(DA226,1)&lt;&gt;"0",IF(LEFT(DA226,1)="1",3.0,DB226),$D$5+$E$5*(DR226*DK226/($K$5*1000))+$F$5*(DR226*DK226/($K$5*1000))*MAX(MIN(CY226,$J$5),$I$5)*MAX(MIN(CY226,$J$5),$I$5)+$G$5*MAX(MIN(CY226,$J$5),$I$5)*(DR226*DK226/($K$5*1000))+$H$5*(DR226*DK226/($K$5*1000))*(DR226*DK226/($K$5*1000)))</f>
        <v>0</v>
      </c>
      <c r="R226">
        <f>I226*(1000-(1000*0.61365*exp(17.502*V226/(240.97+V226))/(DK226+DL226)+DF226)/2)/(1000*0.61365*exp(17.502*V226/(240.97+V226))/(DK226+DL226)-DF226)</f>
        <v>0</v>
      </c>
      <c r="S226">
        <f>1/((CZ226+1)/(P226/1.6)+1/(Q226/1.37)) + CZ226/((CZ226+1)/(P226/1.6) + CZ226/(Q226/1.37))</f>
        <v>0</v>
      </c>
      <c r="T226">
        <f>(CU226*CX226)</f>
        <v>0</v>
      </c>
      <c r="U226">
        <f>(DM226+(T226+2*0.95*5.67E-8*(((DM226+$B$9)+273)^4-(DM226+273)^4)-44100*I226)/(1.84*29.3*Q226+8*0.95*5.67E-8*(DM226+273)^3))</f>
        <v>0</v>
      </c>
      <c r="V226">
        <f>($C$9*DN226+$D$9*DO226+$E$9*U226)</f>
        <v>0</v>
      </c>
      <c r="W226">
        <f>0.61365*exp(17.502*V226/(240.97+V226))</f>
        <v>0</v>
      </c>
      <c r="X226">
        <f>(Y226/Z226*100)</f>
        <v>0</v>
      </c>
      <c r="Y226">
        <f>DF226*(DK226+DL226)/1000</f>
        <v>0</v>
      </c>
      <c r="Z226">
        <f>0.61365*exp(17.502*DM226/(240.97+DM226))</f>
        <v>0</v>
      </c>
      <c r="AA226">
        <f>(W226-DF226*(DK226+DL226)/1000)</f>
        <v>0</v>
      </c>
      <c r="AB226">
        <f>(-I226*44100)</f>
        <v>0</v>
      </c>
      <c r="AC226">
        <f>2*29.3*Q226*0.92*(DM226-V226)</f>
        <v>0</v>
      </c>
      <c r="AD226">
        <f>2*0.95*5.67E-8*(((DM226+$B$9)+273)^4-(V226+273)^4)</f>
        <v>0</v>
      </c>
      <c r="AE226">
        <f>T226+AD226+AB226+AC226</f>
        <v>0</v>
      </c>
      <c r="AF226">
        <v>0</v>
      </c>
      <c r="AG226">
        <v>0</v>
      </c>
      <c r="AH226">
        <f>IF(AF226*$H$15&gt;=AJ226,1.0,(AJ226/(AJ226-AF226*$H$15)))</f>
        <v>0</v>
      </c>
      <c r="AI226">
        <f>(AH226-1)*100</f>
        <v>0</v>
      </c>
      <c r="AJ226">
        <f>MAX(0,($B$15+$C$15*DR226)/(1+$D$15*DR226)*DK226/(DM226+273)*$E$15)</f>
        <v>0</v>
      </c>
      <c r="AK226" t="s">
        <v>420</v>
      </c>
      <c r="AL226" t="s">
        <v>420</v>
      </c>
      <c r="AM226">
        <v>0</v>
      </c>
      <c r="AN226">
        <v>0</v>
      </c>
      <c r="AO226">
        <f>1-AM226/AN226</f>
        <v>0</v>
      </c>
      <c r="AP226">
        <v>0</v>
      </c>
      <c r="AQ226" t="s">
        <v>420</v>
      </c>
      <c r="AR226" t="s">
        <v>420</v>
      </c>
      <c r="AS226">
        <v>0</v>
      </c>
      <c r="AT226">
        <v>0</v>
      </c>
      <c r="AU226">
        <f>1-AS226/AT226</f>
        <v>0</v>
      </c>
      <c r="AV226">
        <v>0.5</v>
      </c>
      <c r="AW226">
        <f>CV226</f>
        <v>0</v>
      </c>
      <c r="AX226">
        <f>K226</f>
        <v>0</v>
      </c>
      <c r="AY226">
        <f>AU226*AV226*AW226</f>
        <v>0</v>
      </c>
      <c r="AZ226">
        <f>(AX226-AP226)/AW226</f>
        <v>0</v>
      </c>
      <c r="BA226">
        <f>(AN226-AT226)/AT226</f>
        <v>0</v>
      </c>
      <c r="BB226">
        <f>AM226/(AO226+AM226/AT226)</f>
        <v>0</v>
      </c>
      <c r="BC226" t="s">
        <v>420</v>
      </c>
      <c r="BD226">
        <v>0</v>
      </c>
      <c r="BE226">
        <f>IF(BD226&lt;&gt;0, BD226, BB226)</f>
        <v>0</v>
      </c>
      <c r="BF226">
        <f>1-BE226/AT226</f>
        <v>0</v>
      </c>
      <c r="BG226">
        <f>(AT226-AS226)/(AT226-BE226)</f>
        <v>0</v>
      </c>
      <c r="BH226">
        <f>(AN226-AT226)/(AN226-BE226)</f>
        <v>0</v>
      </c>
      <c r="BI226">
        <f>(AT226-AS226)/(AT226-AM226)</f>
        <v>0</v>
      </c>
      <c r="BJ226">
        <f>(AN226-AT226)/(AN226-AM226)</f>
        <v>0</v>
      </c>
      <c r="BK226">
        <f>(BG226*BE226/AS226)</f>
        <v>0</v>
      </c>
      <c r="BL226">
        <f>(1-BK226)</f>
        <v>0</v>
      </c>
      <c r="CU226">
        <f>$B$13*DS226+$C$13*DT226+$F$13*EE226*(1-EH226)</f>
        <v>0</v>
      </c>
      <c r="CV226">
        <f>CU226*CW226</f>
        <v>0</v>
      </c>
      <c r="CW226">
        <f>($B$13*$D$11+$C$13*$D$11+$F$13*((ER226+EJ226)/MAX(ER226+EJ226+ES226, 0.1)*$I$11+ES226/MAX(ER226+EJ226+ES226, 0.1)*$J$11))/($B$13+$C$13+$F$13)</f>
        <v>0</v>
      </c>
      <c r="CX226">
        <f>($B$13*$K$11+$C$13*$K$11+$F$13*((ER226+EJ226)/MAX(ER226+EJ226+ES226, 0.1)*$P$11+ES226/MAX(ER226+EJ226+ES226, 0.1)*$Q$11))/($B$13+$C$13+$F$13)</f>
        <v>0</v>
      </c>
      <c r="CY226">
        <v>1.37</v>
      </c>
      <c r="CZ226">
        <v>0.5</v>
      </c>
      <c r="DA226" t="s">
        <v>421</v>
      </c>
      <c r="DB226">
        <v>2</v>
      </c>
      <c r="DC226">
        <v>1761010821.6</v>
      </c>
      <c r="DD226">
        <v>420.3565416666667</v>
      </c>
      <c r="DE226">
        <v>419.9874166666667</v>
      </c>
      <c r="DF226">
        <v>23.424475</v>
      </c>
      <c r="DG226">
        <v>23.45625</v>
      </c>
      <c r="DH226">
        <v>420.9720416666667</v>
      </c>
      <c r="DI226">
        <v>23.24094583333333</v>
      </c>
      <c r="DJ226">
        <v>499.9932083333333</v>
      </c>
      <c r="DK226">
        <v>90.52112916666665</v>
      </c>
      <c r="DL226">
        <v>0.03497799166666667</v>
      </c>
      <c r="DM226">
        <v>29.8488625</v>
      </c>
      <c r="DN226">
        <v>30.01002083333334</v>
      </c>
      <c r="DO226">
        <v>999.9</v>
      </c>
      <c r="DP226">
        <v>0</v>
      </c>
      <c r="DQ226">
        <v>0</v>
      </c>
      <c r="DR226">
        <v>9999.949583333333</v>
      </c>
      <c r="DS226">
        <v>0</v>
      </c>
      <c r="DT226">
        <v>0.242856</v>
      </c>
      <c r="DU226">
        <v>0.3689969166666667</v>
      </c>
      <c r="DV226">
        <v>430.439375</v>
      </c>
      <c r="DW226">
        <v>430.0755833333333</v>
      </c>
      <c r="DX226">
        <v>-0.03177849583333333</v>
      </c>
      <c r="DY226">
        <v>419.9874166666667</v>
      </c>
      <c r="DZ226">
        <v>23.45625</v>
      </c>
      <c r="EA226">
        <v>2.12041</v>
      </c>
      <c r="EB226">
        <v>2.123286666666667</v>
      </c>
      <c r="EC226">
        <v>18.3733375</v>
      </c>
      <c r="ED226">
        <v>18.3949625</v>
      </c>
      <c r="EE226">
        <v>0.00500078</v>
      </c>
      <c r="EF226">
        <v>0</v>
      </c>
      <c r="EG226">
        <v>0</v>
      </c>
      <c r="EH226">
        <v>0</v>
      </c>
      <c r="EI226">
        <v>127.6166666666667</v>
      </c>
      <c r="EJ226">
        <v>0.00500078</v>
      </c>
      <c r="EK226">
        <v>-17.34583333333333</v>
      </c>
      <c r="EL226">
        <v>-0.6833333333333332</v>
      </c>
      <c r="EM226">
        <v>35.390375</v>
      </c>
      <c r="EN226">
        <v>38.45020833333333</v>
      </c>
      <c r="EO226">
        <v>37.903375</v>
      </c>
      <c r="EP226">
        <v>38.61433333333333</v>
      </c>
      <c r="EQ226">
        <v>37.92941666666667</v>
      </c>
      <c r="ER226">
        <v>0</v>
      </c>
      <c r="ES226">
        <v>0</v>
      </c>
      <c r="ET226">
        <v>0</v>
      </c>
      <c r="EU226">
        <v>1761010828.3</v>
      </c>
      <c r="EV226">
        <v>0</v>
      </c>
      <c r="EW226">
        <v>127.356</v>
      </c>
      <c r="EX226">
        <v>-1.29999995201076</v>
      </c>
      <c r="EY226">
        <v>14.63846185524791</v>
      </c>
      <c r="EZ226">
        <v>-17.152</v>
      </c>
      <c r="FA226">
        <v>15</v>
      </c>
      <c r="FB226">
        <v>1761010677.1</v>
      </c>
      <c r="FC226" t="s">
        <v>801</v>
      </c>
      <c r="FD226">
        <v>1761010676.6</v>
      </c>
      <c r="FE226">
        <v>1761010677.1</v>
      </c>
      <c r="FF226">
        <v>7</v>
      </c>
      <c r="FG226">
        <v>-0.083</v>
      </c>
      <c r="FH226">
        <v>-0.002</v>
      </c>
      <c r="FI226">
        <v>-0.616</v>
      </c>
      <c r="FJ226">
        <v>0.182</v>
      </c>
      <c r="FK226">
        <v>420</v>
      </c>
      <c r="FL226">
        <v>23</v>
      </c>
      <c r="FM226">
        <v>0.22</v>
      </c>
      <c r="FN226">
        <v>0.02</v>
      </c>
      <c r="FO226">
        <v>0.3608108048780488</v>
      </c>
      <c r="FP226">
        <v>0.1855159024390241</v>
      </c>
      <c r="FQ226">
        <v>0.03896461043939275</v>
      </c>
      <c r="FR226">
        <v>1</v>
      </c>
      <c r="FS226">
        <v>127.6294117647059</v>
      </c>
      <c r="FT226">
        <v>0.4461420699521657</v>
      </c>
      <c r="FU226">
        <v>6.215092134652112</v>
      </c>
      <c r="FV226">
        <v>1</v>
      </c>
      <c r="FW226">
        <v>-0.02800276829268292</v>
      </c>
      <c r="FX226">
        <v>-0.06008725505226478</v>
      </c>
      <c r="FY226">
        <v>0.01136497555565792</v>
      </c>
      <c r="FZ226">
        <v>1</v>
      </c>
      <c r="GA226">
        <v>3</v>
      </c>
      <c r="GB226">
        <v>3</v>
      </c>
      <c r="GC226" t="s">
        <v>545</v>
      </c>
      <c r="GD226">
        <v>3.10969</v>
      </c>
      <c r="GE226">
        <v>2.72644</v>
      </c>
      <c r="GF226">
        <v>0.08840679999999999</v>
      </c>
      <c r="GG226">
        <v>0.088306</v>
      </c>
      <c r="GH226">
        <v>0.106709</v>
      </c>
      <c r="GI226">
        <v>0.108017</v>
      </c>
      <c r="GJ226">
        <v>23922.5</v>
      </c>
      <c r="GK226">
        <v>21709.5</v>
      </c>
      <c r="GL226">
        <v>26800.8</v>
      </c>
      <c r="GM226">
        <v>24019.5</v>
      </c>
      <c r="GN226">
        <v>38253.9</v>
      </c>
      <c r="GO226">
        <v>31612.5</v>
      </c>
      <c r="GP226">
        <v>46778</v>
      </c>
      <c r="GQ226">
        <v>37980.6</v>
      </c>
      <c r="GR226">
        <v>1.89062</v>
      </c>
      <c r="GS226">
        <v>1.86705</v>
      </c>
      <c r="GT226">
        <v>0.100601</v>
      </c>
      <c r="GU226">
        <v>0</v>
      </c>
      <c r="GV226">
        <v>28.3511</v>
      </c>
      <c r="GW226">
        <v>999.9</v>
      </c>
      <c r="GX226">
        <v>60.1</v>
      </c>
      <c r="GY226">
        <v>30</v>
      </c>
      <c r="GZ226">
        <v>28.2872</v>
      </c>
      <c r="HA226">
        <v>61.1209</v>
      </c>
      <c r="HB226">
        <v>21.1939</v>
      </c>
      <c r="HC226">
        <v>1</v>
      </c>
      <c r="HD226">
        <v>0.0421341</v>
      </c>
      <c r="HE226">
        <v>-1.50354</v>
      </c>
      <c r="HF226">
        <v>20.3294</v>
      </c>
      <c r="HG226">
        <v>5.22178</v>
      </c>
      <c r="HH226">
        <v>11.9778</v>
      </c>
      <c r="HI226">
        <v>4.9652</v>
      </c>
      <c r="HJ226">
        <v>3.27598</v>
      </c>
      <c r="HK226">
        <v>9999</v>
      </c>
      <c r="HL226">
        <v>9999</v>
      </c>
      <c r="HM226">
        <v>9999</v>
      </c>
      <c r="HN226">
        <v>999.9</v>
      </c>
      <c r="HO226">
        <v>1.8637</v>
      </c>
      <c r="HP226">
        <v>1.85975</v>
      </c>
      <c r="HQ226">
        <v>1.85804</v>
      </c>
      <c r="HR226">
        <v>1.85944</v>
      </c>
      <c r="HS226">
        <v>1.85959</v>
      </c>
      <c r="HT226">
        <v>1.85806</v>
      </c>
      <c r="HU226">
        <v>1.85715</v>
      </c>
      <c r="HV226">
        <v>1.85211</v>
      </c>
      <c r="HW226">
        <v>0</v>
      </c>
      <c r="HX226">
        <v>0</v>
      </c>
      <c r="HY226">
        <v>0</v>
      </c>
      <c r="HZ226">
        <v>0</v>
      </c>
      <c r="IA226" t="s">
        <v>424</v>
      </c>
      <c r="IB226" t="s">
        <v>425</v>
      </c>
      <c r="IC226" t="s">
        <v>426</v>
      </c>
      <c r="ID226" t="s">
        <v>426</v>
      </c>
      <c r="IE226" t="s">
        <v>426</v>
      </c>
      <c r="IF226" t="s">
        <v>426</v>
      </c>
      <c r="IG226">
        <v>0</v>
      </c>
      <c r="IH226">
        <v>100</v>
      </c>
      <c r="II226">
        <v>100</v>
      </c>
      <c r="IJ226">
        <v>-0.615</v>
      </c>
      <c r="IK226">
        <v>0.1837</v>
      </c>
      <c r="IL226">
        <v>-1.403914828998917</v>
      </c>
      <c r="IM226">
        <v>0.001328113201692861</v>
      </c>
      <c r="IN226">
        <v>1.538283238170363E-06</v>
      </c>
      <c r="IO226">
        <v>-5.795655626708063E-10</v>
      </c>
      <c r="IP226">
        <v>-0.06261121278234064</v>
      </c>
      <c r="IQ226">
        <v>-0.004593102289677449</v>
      </c>
      <c r="IR226">
        <v>0.0008253994458280543</v>
      </c>
      <c r="IS226">
        <v>-7.403632370499484E-06</v>
      </c>
      <c r="IT226">
        <v>2</v>
      </c>
      <c r="IU226">
        <v>1985</v>
      </c>
      <c r="IV226">
        <v>1</v>
      </c>
      <c r="IW226">
        <v>27</v>
      </c>
      <c r="IX226">
        <v>2.5</v>
      </c>
      <c r="IY226">
        <v>2.5</v>
      </c>
      <c r="IZ226">
        <v>1.13403</v>
      </c>
      <c r="JA226">
        <v>2.60376</v>
      </c>
      <c r="JB226">
        <v>1.49658</v>
      </c>
      <c r="JC226">
        <v>2.34619</v>
      </c>
      <c r="JD226">
        <v>1.54907</v>
      </c>
      <c r="JE226">
        <v>2.36938</v>
      </c>
      <c r="JF226">
        <v>32.9315</v>
      </c>
      <c r="JG226">
        <v>15.6906</v>
      </c>
      <c r="JH226">
        <v>18</v>
      </c>
      <c r="JI226">
        <v>482.469</v>
      </c>
      <c r="JJ226">
        <v>496.517</v>
      </c>
      <c r="JK226">
        <v>30.3721</v>
      </c>
      <c r="JL226">
        <v>27.8018</v>
      </c>
      <c r="JM226">
        <v>30.0001</v>
      </c>
      <c r="JN226">
        <v>28.0263</v>
      </c>
      <c r="JO226">
        <v>28.0169</v>
      </c>
      <c r="JP226">
        <v>22.7941</v>
      </c>
      <c r="JQ226">
        <v>21.4274</v>
      </c>
      <c r="JR226">
        <v>66.048</v>
      </c>
      <c r="JS226">
        <v>30.3818</v>
      </c>
      <c r="JT226">
        <v>420</v>
      </c>
      <c r="JU226">
        <v>23.5076</v>
      </c>
      <c r="JV226">
        <v>102.294</v>
      </c>
      <c r="JW226">
        <v>91.61450000000001</v>
      </c>
    </row>
    <row r="227" spans="1:283">
      <c r="A227">
        <v>209</v>
      </c>
      <c r="B227">
        <v>1761010831.6</v>
      </c>
      <c r="C227">
        <v>1165.599999904633</v>
      </c>
      <c r="D227" t="s">
        <v>856</v>
      </c>
      <c r="E227" t="s">
        <v>857</v>
      </c>
      <c r="F227">
        <v>5</v>
      </c>
      <c r="G227" t="s">
        <v>800</v>
      </c>
      <c r="H227">
        <v>1761010823.6</v>
      </c>
      <c r="I227">
        <f>(J227)/1000</f>
        <v>0</v>
      </c>
      <c r="J227">
        <f>1000*DJ227*AH227*(DF227-DG227)/(100*CY227*(1000-AH227*DF227))</f>
        <v>0</v>
      </c>
      <c r="K227">
        <f>DJ227*AH227*(DE227-DD227*(1000-AH227*DG227)/(1000-AH227*DF227))/(100*CY227)</f>
        <v>0</v>
      </c>
      <c r="L227">
        <f>DD227 - IF(AH227&gt;1, K227*CY227*100.0/(AJ227), 0)</f>
        <v>0</v>
      </c>
      <c r="M227">
        <f>((S227-I227/2)*L227-K227)/(S227+I227/2)</f>
        <v>0</v>
      </c>
      <c r="N227">
        <f>M227*(DK227+DL227)/1000.0</f>
        <v>0</v>
      </c>
      <c r="O227">
        <f>(DD227 - IF(AH227&gt;1, K227*CY227*100.0/(AJ227), 0))*(DK227+DL227)/1000.0</f>
        <v>0</v>
      </c>
      <c r="P227">
        <f>2.0/((1/R227-1/Q227)+SIGN(R227)*SQRT((1/R227-1/Q227)*(1/R227-1/Q227) + 4*CZ227/((CZ227+1)*(CZ227+1))*(2*1/R227*1/Q227-1/Q227*1/Q227)))</f>
        <v>0</v>
      </c>
      <c r="Q227">
        <f>IF(LEFT(DA227,1)&lt;&gt;"0",IF(LEFT(DA227,1)="1",3.0,DB227),$D$5+$E$5*(DR227*DK227/($K$5*1000))+$F$5*(DR227*DK227/($K$5*1000))*MAX(MIN(CY227,$J$5),$I$5)*MAX(MIN(CY227,$J$5),$I$5)+$G$5*MAX(MIN(CY227,$J$5),$I$5)*(DR227*DK227/($K$5*1000))+$H$5*(DR227*DK227/($K$5*1000))*(DR227*DK227/($K$5*1000)))</f>
        <v>0</v>
      </c>
      <c r="R227">
        <f>I227*(1000-(1000*0.61365*exp(17.502*V227/(240.97+V227))/(DK227+DL227)+DF227)/2)/(1000*0.61365*exp(17.502*V227/(240.97+V227))/(DK227+DL227)-DF227)</f>
        <v>0</v>
      </c>
      <c r="S227">
        <f>1/((CZ227+1)/(P227/1.6)+1/(Q227/1.37)) + CZ227/((CZ227+1)/(P227/1.6) + CZ227/(Q227/1.37))</f>
        <v>0</v>
      </c>
      <c r="T227">
        <f>(CU227*CX227)</f>
        <v>0</v>
      </c>
      <c r="U227">
        <f>(DM227+(T227+2*0.95*5.67E-8*(((DM227+$B$9)+273)^4-(DM227+273)^4)-44100*I227)/(1.84*29.3*Q227+8*0.95*5.67E-8*(DM227+273)^3))</f>
        <v>0</v>
      </c>
      <c r="V227">
        <f>($C$9*DN227+$D$9*DO227+$E$9*U227)</f>
        <v>0</v>
      </c>
      <c r="W227">
        <f>0.61365*exp(17.502*V227/(240.97+V227))</f>
        <v>0</v>
      </c>
      <c r="X227">
        <f>(Y227/Z227*100)</f>
        <v>0</v>
      </c>
      <c r="Y227">
        <f>DF227*(DK227+DL227)/1000</f>
        <v>0</v>
      </c>
      <c r="Z227">
        <f>0.61365*exp(17.502*DM227/(240.97+DM227))</f>
        <v>0</v>
      </c>
      <c r="AA227">
        <f>(W227-DF227*(DK227+DL227)/1000)</f>
        <v>0</v>
      </c>
      <c r="AB227">
        <f>(-I227*44100)</f>
        <v>0</v>
      </c>
      <c r="AC227">
        <f>2*29.3*Q227*0.92*(DM227-V227)</f>
        <v>0</v>
      </c>
      <c r="AD227">
        <f>2*0.95*5.67E-8*(((DM227+$B$9)+273)^4-(V227+273)^4)</f>
        <v>0</v>
      </c>
      <c r="AE227">
        <f>T227+AD227+AB227+AC227</f>
        <v>0</v>
      </c>
      <c r="AF227">
        <v>0</v>
      </c>
      <c r="AG227">
        <v>0</v>
      </c>
      <c r="AH227">
        <f>IF(AF227*$H$15&gt;=AJ227,1.0,(AJ227/(AJ227-AF227*$H$15)))</f>
        <v>0</v>
      </c>
      <c r="AI227">
        <f>(AH227-1)*100</f>
        <v>0</v>
      </c>
      <c r="AJ227">
        <f>MAX(0,($B$15+$C$15*DR227)/(1+$D$15*DR227)*DK227/(DM227+273)*$E$15)</f>
        <v>0</v>
      </c>
      <c r="AK227" t="s">
        <v>420</v>
      </c>
      <c r="AL227" t="s">
        <v>420</v>
      </c>
      <c r="AM227">
        <v>0</v>
      </c>
      <c r="AN227">
        <v>0</v>
      </c>
      <c r="AO227">
        <f>1-AM227/AN227</f>
        <v>0</v>
      </c>
      <c r="AP227">
        <v>0</v>
      </c>
      <c r="AQ227" t="s">
        <v>420</v>
      </c>
      <c r="AR227" t="s">
        <v>420</v>
      </c>
      <c r="AS227">
        <v>0</v>
      </c>
      <c r="AT227">
        <v>0</v>
      </c>
      <c r="AU227">
        <f>1-AS227/AT227</f>
        <v>0</v>
      </c>
      <c r="AV227">
        <v>0.5</v>
      </c>
      <c r="AW227">
        <f>CV227</f>
        <v>0</v>
      </c>
      <c r="AX227">
        <f>K227</f>
        <v>0</v>
      </c>
      <c r="AY227">
        <f>AU227*AV227*AW227</f>
        <v>0</v>
      </c>
      <c r="AZ227">
        <f>(AX227-AP227)/AW227</f>
        <v>0</v>
      </c>
      <c r="BA227">
        <f>(AN227-AT227)/AT227</f>
        <v>0</v>
      </c>
      <c r="BB227">
        <f>AM227/(AO227+AM227/AT227)</f>
        <v>0</v>
      </c>
      <c r="BC227" t="s">
        <v>420</v>
      </c>
      <c r="BD227">
        <v>0</v>
      </c>
      <c r="BE227">
        <f>IF(BD227&lt;&gt;0, BD227, BB227)</f>
        <v>0</v>
      </c>
      <c r="BF227">
        <f>1-BE227/AT227</f>
        <v>0</v>
      </c>
      <c r="BG227">
        <f>(AT227-AS227)/(AT227-BE227)</f>
        <v>0</v>
      </c>
      <c r="BH227">
        <f>(AN227-AT227)/(AN227-BE227)</f>
        <v>0</v>
      </c>
      <c r="BI227">
        <f>(AT227-AS227)/(AT227-AM227)</f>
        <v>0</v>
      </c>
      <c r="BJ227">
        <f>(AN227-AT227)/(AN227-AM227)</f>
        <v>0</v>
      </c>
      <c r="BK227">
        <f>(BG227*BE227/AS227)</f>
        <v>0</v>
      </c>
      <c r="BL227">
        <f>(1-BK227)</f>
        <v>0</v>
      </c>
      <c r="CU227">
        <f>$B$13*DS227+$C$13*DT227+$F$13*EE227*(1-EH227)</f>
        <v>0</v>
      </c>
      <c r="CV227">
        <f>CU227*CW227</f>
        <v>0</v>
      </c>
      <c r="CW227">
        <f>($B$13*$D$11+$C$13*$D$11+$F$13*((ER227+EJ227)/MAX(ER227+EJ227+ES227, 0.1)*$I$11+ES227/MAX(ER227+EJ227+ES227, 0.1)*$J$11))/($B$13+$C$13+$F$13)</f>
        <v>0</v>
      </c>
      <c r="CX227">
        <f>($B$13*$K$11+$C$13*$K$11+$F$13*((ER227+EJ227)/MAX(ER227+EJ227+ES227, 0.1)*$P$11+ES227/MAX(ER227+EJ227+ES227, 0.1)*$Q$11))/($B$13+$C$13+$F$13)</f>
        <v>0</v>
      </c>
      <c r="CY227">
        <v>1.37</v>
      </c>
      <c r="CZ227">
        <v>0.5</v>
      </c>
      <c r="DA227" t="s">
        <v>421</v>
      </c>
      <c r="DB227">
        <v>2</v>
      </c>
      <c r="DC227">
        <v>1761010823.6</v>
      </c>
      <c r="DD227">
        <v>420.3585416666667</v>
      </c>
      <c r="DE227">
        <v>419.9907083333333</v>
      </c>
      <c r="DF227">
        <v>23.42654166666667</v>
      </c>
      <c r="DG227">
        <v>23.46682083333333</v>
      </c>
      <c r="DH227">
        <v>420.974</v>
      </c>
      <c r="DI227">
        <v>23.24297083333333</v>
      </c>
      <c r="DJ227">
        <v>500.0114583333333</v>
      </c>
      <c r="DK227">
        <v>90.52060416666666</v>
      </c>
      <c r="DL227">
        <v>0.03491415</v>
      </c>
      <c r="DM227">
        <v>29.8435625</v>
      </c>
      <c r="DN227">
        <v>30.00537083333333</v>
      </c>
      <c r="DO227">
        <v>999.9</v>
      </c>
      <c r="DP227">
        <v>0</v>
      </c>
      <c r="DQ227">
        <v>0</v>
      </c>
      <c r="DR227">
        <v>10002.18708333333</v>
      </c>
      <c r="DS227">
        <v>0</v>
      </c>
      <c r="DT227">
        <v>0.242856</v>
      </c>
      <c r="DU227">
        <v>0.367725375</v>
      </c>
      <c r="DV227">
        <v>430.4423333333334</v>
      </c>
      <c r="DW227">
        <v>430.0835833333333</v>
      </c>
      <c r="DX227">
        <v>-0.04028694166666667</v>
      </c>
      <c r="DY227">
        <v>419.9907083333333</v>
      </c>
      <c r="DZ227">
        <v>23.46682083333333</v>
      </c>
      <c r="EA227">
        <v>2.120584583333333</v>
      </c>
      <c r="EB227">
        <v>2.12423125</v>
      </c>
      <c r="EC227">
        <v>18.37465416666667</v>
      </c>
      <c r="ED227">
        <v>18.40204583333333</v>
      </c>
      <c r="EE227">
        <v>0.00500078</v>
      </c>
      <c r="EF227">
        <v>0</v>
      </c>
      <c r="EG227">
        <v>0</v>
      </c>
      <c r="EH227">
        <v>0</v>
      </c>
      <c r="EI227">
        <v>127.5083333333333</v>
      </c>
      <c r="EJ227">
        <v>0.00500078</v>
      </c>
      <c r="EK227">
        <v>-16.93333333333333</v>
      </c>
      <c r="EL227">
        <v>-0.6541666666666666</v>
      </c>
      <c r="EM227">
        <v>35.3695</v>
      </c>
      <c r="EN227">
        <v>38.41895833333333</v>
      </c>
      <c r="EO227">
        <v>37.88779166666666</v>
      </c>
      <c r="EP227">
        <v>38.57533333333333</v>
      </c>
      <c r="EQ227">
        <v>37.91379166666667</v>
      </c>
      <c r="ER227">
        <v>0</v>
      </c>
      <c r="ES227">
        <v>0</v>
      </c>
      <c r="ET227">
        <v>0</v>
      </c>
      <c r="EU227">
        <v>1761010830.7</v>
      </c>
      <c r="EV227">
        <v>0</v>
      </c>
      <c r="EW227">
        <v>127.544</v>
      </c>
      <c r="EX227">
        <v>-17.01538443565365</v>
      </c>
      <c r="EY227">
        <v>31.83076944717999</v>
      </c>
      <c r="EZ227">
        <v>-16.824</v>
      </c>
      <c r="FA227">
        <v>15</v>
      </c>
      <c r="FB227">
        <v>1761010677.1</v>
      </c>
      <c r="FC227" t="s">
        <v>801</v>
      </c>
      <c r="FD227">
        <v>1761010676.6</v>
      </c>
      <c r="FE227">
        <v>1761010677.1</v>
      </c>
      <c r="FF227">
        <v>7</v>
      </c>
      <c r="FG227">
        <v>-0.083</v>
      </c>
      <c r="FH227">
        <v>-0.002</v>
      </c>
      <c r="FI227">
        <v>-0.616</v>
      </c>
      <c r="FJ227">
        <v>0.182</v>
      </c>
      <c r="FK227">
        <v>420</v>
      </c>
      <c r="FL227">
        <v>23</v>
      </c>
      <c r="FM227">
        <v>0.22</v>
      </c>
      <c r="FN227">
        <v>0.02</v>
      </c>
      <c r="FO227">
        <v>0.3606636</v>
      </c>
      <c r="FP227">
        <v>0.1109000150093803</v>
      </c>
      <c r="FQ227">
        <v>0.03835975675483357</v>
      </c>
      <c r="FR227">
        <v>1</v>
      </c>
      <c r="FS227">
        <v>127.6676470588235</v>
      </c>
      <c r="FT227">
        <v>-12.3957219243346</v>
      </c>
      <c r="FU227">
        <v>6.170981454414416</v>
      </c>
      <c r="FV227">
        <v>0</v>
      </c>
      <c r="FW227">
        <v>-0.036434705</v>
      </c>
      <c r="FX227">
        <v>-0.1747371917448405</v>
      </c>
      <c r="FY227">
        <v>0.02337955864267919</v>
      </c>
      <c r="FZ227">
        <v>0</v>
      </c>
      <c r="GA227">
        <v>1</v>
      </c>
      <c r="GB227">
        <v>3</v>
      </c>
      <c r="GC227" t="s">
        <v>459</v>
      </c>
      <c r="GD227">
        <v>3.10984</v>
      </c>
      <c r="GE227">
        <v>2.72616</v>
      </c>
      <c r="GF227">
        <v>0.08840870000000001</v>
      </c>
      <c r="GG227">
        <v>0.0882985</v>
      </c>
      <c r="GH227">
        <v>0.106756</v>
      </c>
      <c r="GI227">
        <v>0.108089</v>
      </c>
      <c r="GJ227">
        <v>23922.4</v>
      </c>
      <c r="GK227">
        <v>21709.6</v>
      </c>
      <c r="GL227">
        <v>26800.7</v>
      </c>
      <c r="GM227">
        <v>24019.4</v>
      </c>
      <c r="GN227">
        <v>38251.7</v>
      </c>
      <c r="GO227">
        <v>31609.8</v>
      </c>
      <c r="GP227">
        <v>46777.8</v>
      </c>
      <c r="GQ227">
        <v>37980.4</v>
      </c>
      <c r="GR227">
        <v>1.89083</v>
      </c>
      <c r="GS227">
        <v>1.86672</v>
      </c>
      <c r="GT227">
        <v>0.100672</v>
      </c>
      <c r="GU227">
        <v>0</v>
      </c>
      <c r="GV227">
        <v>28.3496</v>
      </c>
      <c r="GW227">
        <v>999.9</v>
      </c>
      <c r="GX227">
        <v>60.1</v>
      </c>
      <c r="GY227">
        <v>30</v>
      </c>
      <c r="GZ227">
        <v>28.2878</v>
      </c>
      <c r="HA227">
        <v>61.5809</v>
      </c>
      <c r="HB227">
        <v>21.3742</v>
      </c>
      <c r="HC227">
        <v>1</v>
      </c>
      <c r="HD227">
        <v>0.0420655</v>
      </c>
      <c r="HE227">
        <v>-2.18536</v>
      </c>
      <c r="HF227">
        <v>20.3188</v>
      </c>
      <c r="HG227">
        <v>5.22178</v>
      </c>
      <c r="HH227">
        <v>11.9782</v>
      </c>
      <c r="HI227">
        <v>4.9652</v>
      </c>
      <c r="HJ227">
        <v>3.276</v>
      </c>
      <c r="HK227">
        <v>9999</v>
      </c>
      <c r="HL227">
        <v>9999</v>
      </c>
      <c r="HM227">
        <v>9999</v>
      </c>
      <c r="HN227">
        <v>999.9</v>
      </c>
      <c r="HO227">
        <v>1.8637</v>
      </c>
      <c r="HP227">
        <v>1.85974</v>
      </c>
      <c r="HQ227">
        <v>1.85803</v>
      </c>
      <c r="HR227">
        <v>1.85943</v>
      </c>
      <c r="HS227">
        <v>1.85959</v>
      </c>
      <c r="HT227">
        <v>1.85806</v>
      </c>
      <c r="HU227">
        <v>1.85715</v>
      </c>
      <c r="HV227">
        <v>1.85211</v>
      </c>
      <c r="HW227">
        <v>0</v>
      </c>
      <c r="HX227">
        <v>0</v>
      </c>
      <c r="HY227">
        <v>0</v>
      </c>
      <c r="HZ227">
        <v>0</v>
      </c>
      <c r="IA227" t="s">
        <v>424</v>
      </c>
      <c r="IB227" t="s">
        <v>425</v>
      </c>
      <c r="IC227" t="s">
        <v>426</v>
      </c>
      <c r="ID227" t="s">
        <v>426</v>
      </c>
      <c r="IE227" t="s">
        <v>426</v>
      </c>
      <c r="IF227" t="s">
        <v>426</v>
      </c>
      <c r="IG227">
        <v>0</v>
      </c>
      <c r="IH227">
        <v>100</v>
      </c>
      <c r="II227">
        <v>100</v>
      </c>
      <c r="IJ227">
        <v>-0.615</v>
      </c>
      <c r="IK227">
        <v>0.1841</v>
      </c>
      <c r="IL227">
        <v>-1.403914828998917</v>
      </c>
      <c r="IM227">
        <v>0.001328113201692861</v>
      </c>
      <c r="IN227">
        <v>1.538283238170363E-06</v>
      </c>
      <c r="IO227">
        <v>-5.795655626708063E-10</v>
      </c>
      <c r="IP227">
        <v>-0.06261121278234064</v>
      </c>
      <c r="IQ227">
        <v>-0.004593102289677449</v>
      </c>
      <c r="IR227">
        <v>0.0008253994458280543</v>
      </c>
      <c r="IS227">
        <v>-7.403632370499484E-06</v>
      </c>
      <c r="IT227">
        <v>2</v>
      </c>
      <c r="IU227">
        <v>1985</v>
      </c>
      <c r="IV227">
        <v>1</v>
      </c>
      <c r="IW227">
        <v>27</v>
      </c>
      <c r="IX227">
        <v>2.6</v>
      </c>
      <c r="IY227">
        <v>2.6</v>
      </c>
      <c r="IZ227">
        <v>1.13403</v>
      </c>
      <c r="JA227">
        <v>2.60254</v>
      </c>
      <c r="JB227">
        <v>1.49658</v>
      </c>
      <c r="JC227">
        <v>2.34619</v>
      </c>
      <c r="JD227">
        <v>1.54907</v>
      </c>
      <c r="JE227">
        <v>2.4231</v>
      </c>
      <c r="JF227">
        <v>32.9315</v>
      </c>
      <c r="JG227">
        <v>15.6643</v>
      </c>
      <c r="JH227">
        <v>18</v>
      </c>
      <c r="JI227">
        <v>482.585</v>
      </c>
      <c r="JJ227">
        <v>496.302</v>
      </c>
      <c r="JK227">
        <v>30.3849</v>
      </c>
      <c r="JL227">
        <v>27.8018</v>
      </c>
      <c r="JM227">
        <v>30.0001</v>
      </c>
      <c r="JN227">
        <v>28.0263</v>
      </c>
      <c r="JO227">
        <v>28.0169</v>
      </c>
      <c r="JP227">
        <v>22.7964</v>
      </c>
      <c r="JQ227">
        <v>21.4274</v>
      </c>
      <c r="JR227">
        <v>66.048</v>
      </c>
      <c r="JS227">
        <v>30.7609</v>
      </c>
      <c r="JT227">
        <v>420</v>
      </c>
      <c r="JU227">
        <v>23.4916</v>
      </c>
      <c r="JV227">
        <v>102.294</v>
      </c>
      <c r="JW227">
        <v>91.61409999999999</v>
      </c>
    </row>
    <row r="228" spans="1:283">
      <c r="A228">
        <v>210</v>
      </c>
      <c r="B228">
        <v>1761010833.6</v>
      </c>
      <c r="C228">
        <v>1167.599999904633</v>
      </c>
      <c r="D228" t="s">
        <v>858</v>
      </c>
      <c r="E228" t="s">
        <v>859</v>
      </c>
      <c r="F228">
        <v>5</v>
      </c>
      <c r="G228" t="s">
        <v>800</v>
      </c>
      <c r="H228">
        <v>1761010825.6</v>
      </c>
      <c r="I228">
        <f>(J228)/1000</f>
        <v>0</v>
      </c>
      <c r="J228">
        <f>1000*DJ228*AH228*(DF228-DG228)/(100*CY228*(1000-AH228*DF228))</f>
        <v>0</v>
      </c>
      <c r="K228">
        <f>DJ228*AH228*(DE228-DD228*(1000-AH228*DG228)/(1000-AH228*DF228))/(100*CY228)</f>
        <v>0</v>
      </c>
      <c r="L228">
        <f>DD228 - IF(AH228&gt;1, K228*CY228*100.0/(AJ228), 0)</f>
        <v>0</v>
      </c>
      <c r="M228">
        <f>((S228-I228/2)*L228-K228)/(S228+I228/2)</f>
        <v>0</v>
      </c>
      <c r="N228">
        <f>M228*(DK228+DL228)/1000.0</f>
        <v>0</v>
      </c>
      <c r="O228">
        <f>(DD228 - IF(AH228&gt;1, K228*CY228*100.0/(AJ228), 0))*(DK228+DL228)/1000.0</f>
        <v>0</v>
      </c>
      <c r="P228">
        <f>2.0/((1/R228-1/Q228)+SIGN(R228)*SQRT((1/R228-1/Q228)*(1/R228-1/Q228) + 4*CZ228/((CZ228+1)*(CZ228+1))*(2*1/R228*1/Q228-1/Q228*1/Q228)))</f>
        <v>0</v>
      </c>
      <c r="Q228">
        <f>IF(LEFT(DA228,1)&lt;&gt;"0",IF(LEFT(DA228,1)="1",3.0,DB228),$D$5+$E$5*(DR228*DK228/($K$5*1000))+$F$5*(DR228*DK228/($K$5*1000))*MAX(MIN(CY228,$J$5),$I$5)*MAX(MIN(CY228,$J$5),$I$5)+$G$5*MAX(MIN(CY228,$J$5),$I$5)*(DR228*DK228/($K$5*1000))+$H$5*(DR228*DK228/($K$5*1000))*(DR228*DK228/($K$5*1000)))</f>
        <v>0</v>
      </c>
      <c r="R228">
        <f>I228*(1000-(1000*0.61365*exp(17.502*V228/(240.97+V228))/(DK228+DL228)+DF228)/2)/(1000*0.61365*exp(17.502*V228/(240.97+V228))/(DK228+DL228)-DF228)</f>
        <v>0</v>
      </c>
      <c r="S228">
        <f>1/((CZ228+1)/(P228/1.6)+1/(Q228/1.37)) + CZ228/((CZ228+1)/(P228/1.6) + CZ228/(Q228/1.37))</f>
        <v>0</v>
      </c>
      <c r="T228">
        <f>(CU228*CX228)</f>
        <v>0</v>
      </c>
      <c r="U228">
        <f>(DM228+(T228+2*0.95*5.67E-8*(((DM228+$B$9)+273)^4-(DM228+273)^4)-44100*I228)/(1.84*29.3*Q228+8*0.95*5.67E-8*(DM228+273)^3))</f>
        <v>0</v>
      </c>
      <c r="V228">
        <f>($C$9*DN228+$D$9*DO228+$E$9*U228)</f>
        <v>0</v>
      </c>
      <c r="W228">
        <f>0.61365*exp(17.502*V228/(240.97+V228))</f>
        <v>0</v>
      </c>
      <c r="X228">
        <f>(Y228/Z228*100)</f>
        <v>0</v>
      </c>
      <c r="Y228">
        <f>DF228*(DK228+DL228)/1000</f>
        <v>0</v>
      </c>
      <c r="Z228">
        <f>0.61365*exp(17.502*DM228/(240.97+DM228))</f>
        <v>0</v>
      </c>
      <c r="AA228">
        <f>(W228-DF228*(DK228+DL228)/1000)</f>
        <v>0</v>
      </c>
      <c r="AB228">
        <f>(-I228*44100)</f>
        <v>0</v>
      </c>
      <c r="AC228">
        <f>2*29.3*Q228*0.92*(DM228-V228)</f>
        <v>0</v>
      </c>
      <c r="AD228">
        <f>2*0.95*5.67E-8*(((DM228+$B$9)+273)^4-(V228+273)^4)</f>
        <v>0</v>
      </c>
      <c r="AE228">
        <f>T228+AD228+AB228+AC228</f>
        <v>0</v>
      </c>
      <c r="AF228">
        <v>0</v>
      </c>
      <c r="AG228">
        <v>0</v>
      </c>
      <c r="AH228">
        <f>IF(AF228*$H$15&gt;=AJ228,1.0,(AJ228/(AJ228-AF228*$H$15)))</f>
        <v>0</v>
      </c>
      <c r="AI228">
        <f>(AH228-1)*100</f>
        <v>0</v>
      </c>
      <c r="AJ228">
        <f>MAX(0,($B$15+$C$15*DR228)/(1+$D$15*DR228)*DK228/(DM228+273)*$E$15)</f>
        <v>0</v>
      </c>
      <c r="AK228" t="s">
        <v>420</v>
      </c>
      <c r="AL228" t="s">
        <v>420</v>
      </c>
      <c r="AM228">
        <v>0</v>
      </c>
      <c r="AN228">
        <v>0</v>
      </c>
      <c r="AO228">
        <f>1-AM228/AN228</f>
        <v>0</v>
      </c>
      <c r="AP228">
        <v>0</v>
      </c>
      <c r="AQ228" t="s">
        <v>420</v>
      </c>
      <c r="AR228" t="s">
        <v>420</v>
      </c>
      <c r="AS228">
        <v>0</v>
      </c>
      <c r="AT228">
        <v>0</v>
      </c>
      <c r="AU228">
        <f>1-AS228/AT228</f>
        <v>0</v>
      </c>
      <c r="AV228">
        <v>0.5</v>
      </c>
      <c r="AW228">
        <f>CV228</f>
        <v>0</v>
      </c>
      <c r="AX228">
        <f>K228</f>
        <v>0</v>
      </c>
      <c r="AY228">
        <f>AU228*AV228*AW228</f>
        <v>0</v>
      </c>
      <c r="AZ228">
        <f>(AX228-AP228)/AW228</f>
        <v>0</v>
      </c>
      <c r="BA228">
        <f>(AN228-AT228)/AT228</f>
        <v>0</v>
      </c>
      <c r="BB228">
        <f>AM228/(AO228+AM228/AT228)</f>
        <v>0</v>
      </c>
      <c r="BC228" t="s">
        <v>420</v>
      </c>
      <c r="BD228">
        <v>0</v>
      </c>
      <c r="BE228">
        <f>IF(BD228&lt;&gt;0, BD228, BB228)</f>
        <v>0</v>
      </c>
      <c r="BF228">
        <f>1-BE228/AT228</f>
        <v>0</v>
      </c>
      <c r="BG228">
        <f>(AT228-AS228)/(AT228-BE228)</f>
        <v>0</v>
      </c>
      <c r="BH228">
        <f>(AN228-AT228)/(AN228-BE228)</f>
        <v>0</v>
      </c>
      <c r="BI228">
        <f>(AT228-AS228)/(AT228-AM228)</f>
        <v>0</v>
      </c>
      <c r="BJ228">
        <f>(AN228-AT228)/(AN228-AM228)</f>
        <v>0</v>
      </c>
      <c r="BK228">
        <f>(BG228*BE228/AS228)</f>
        <v>0</v>
      </c>
      <c r="BL228">
        <f>(1-BK228)</f>
        <v>0</v>
      </c>
      <c r="CU228">
        <f>$B$13*DS228+$C$13*DT228+$F$13*EE228*(1-EH228)</f>
        <v>0</v>
      </c>
      <c r="CV228">
        <f>CU228*CW228</f>
        <v>0</v>
      </c>
      <c r="CW228">
        <f>($B$13*$D$11+$C$13*$D$11+$F$13*((ER228+EJ228)/MAX(ER228+EJ228+ES228, 0.1)*$I$11+ES228/MAX(ER228+EJ228+ES228, 0.1)*$J$11))/($B$13+$C$13+$F$13)</f>
        <v>0</v>
      </c>
      <c r="CX228">
        <f>($B$13*$K$11+$C$13*$K$11+$F$13*((ER228+EJ228)/MAX(ER228+EJ228+ES228, 0.1)*$P$11+ES228/MAX(ER228+EJ228+ES228, 0.1)*$Q$11))/($B$13+$C$13+$F$13)</f>
        <v>0</v>
      </c>
      <c r="CY228">
        <v>1.37</v>
      </c>
      <c r="CZ228">
        <v>0.5</v>
      </c>
      <c r="DA228" t="s">
        <v>421</v>
      </c>
      <c r="DB228">
        <v>2</v>
      </c>
      <c r="DC228">
        <v>1761010825.6</v>
      </c>
      <c r="DD228">
        <v>420.3601666666667</v>
      </c>
      <c r="DE228">
        <v>419.9868750000001</v>
      </c>
      <c r="DF228">
        <v>23.43054166666667</v>
      </c>
      <c r="DG228">
        <v>23.47935416666667</v>
      </c>
      <c r="DH228">
        <v>420.9755416666666</v>
      </c>
      <c r="DI228">
        <v>23.2468875</v>
      </c>
      <c r="DJ228">
        <v>500.0354583333333</v>
      </c>
      <c r="DK228">
        <v>90.52017499999999</v>
      </c>
      <c r="DL228">
        <v>0.0348051875</v>
      </c>
      <c r="DM228">
        <v>29.83855416666666</v>
      </c>
      <c r="DN228">
        <v>29.99967916666667</v>
      </c>
      <c r="DO228">
        <v>999.9</v>
      </c>
      <c r="DP228">
        <v>0</v>
      </c>
      <c r="DQ228">
        <v>0</v>
      </c>
      <c r="DR228">
        <v>10004.32375</v>
      </c>
      <c r="DS228">
        <v>0</v>
      </c>
      <c r="DT228">
        <v>0.242856</v>
      </c>
      <c r="DU228">
        <v>0.3731715</v>
      </c>
      <c r="DV228">
        <v>430.44575</v>
      </c>
      <c r="DW228">
        <v>430.0851666666667</v>
      </c>
      <c r="DX228">
        <v>-0.0488202625</v>
      </c>
      <c r="DY228">
        <v>419.9868750000001</v>
      </c>
      <c r="DZ228">
        <v>23.47935416666667</v>
      </c>
      <c r="EA228">
        <v>2.120937083333333</v>
      </c>
      <c r="EB228">
        <v>2.125355833333333</v>
      </c>
      <c r="EC228">
        <v>18.37729583333333</v>
      </c>
      <c r="ED228">
        <v>18.41047916666666</v>
      </c>
      <c r="EE228">
        <v>0.00500078</v>
      </c>
      <c r="EF228">
        <v>0</v>
      </c>
      <c r="EG228">
        <v>0</v>
      </c>
      <c r="EH228">
        <v>0</v>
      </c>
      <c r="EI228">
        <v>127.8458333333333</v>
      </c>
      <c r="EJ228">
        <v>0.00500078</v>
      </c>
      <c r="EK228">
        <v>-17.17083333333333</v>
      </c>
      <c r="EL228">
        <v>-0.6083333333333333</v>
      </c>
      <c r="EM228">
        <v>35.34341666666666</v>
      </c>
      <c r="EN228">
        <v>38.38770833333333</v>
      </c>
      <c r="EO228">
        <v>37.87216666666666</v>
      </c>
      <c r="EP228">
        <v>38.533625</v>
      </c>
      <c r="EQ228">
        <v>37.90075</v>
      </c>
      <c r="ER228">
        <v>0</v>
      </c>
      <c r="ES228">
        <v>0</v>
      </c>
      <c r="ET228">
        <v>0</v>
      </c>
      <c r="EU228">
        <v>1761010832.5</v>
      </c>
      <c r="EV228">
        <v>0</v>
      </c>
      <c r="EW228">
        <v>127.5192307692308</v>
      </c>
      <c r="EX228">
        <v>8.22905977844478</v>
      </c>
      <c r="EY228">
        <v>17.45982909009704</v>
      </c>
      <c r="EZ228">
        <v>-17.28076923076923</v>
      </c>
      <c r="FA228">
        <v>15</v>
      </c>
      <c r="FB228">
        <v>1761010677.1</v>
      </c>
      <c r="FC228" t="s">
        <v>801</v>
      </c>
      <c r="FD228">
        <v>1761010676.6</v>
      </c>
      <c r="FE228">
        <v>1761010677.1</v>
      </c>
      <c r="FF228">
        <v>7</v>
      </c>
      <c r="FG228">
        <v>-0.083</v>
      </c>
      <c r="FH228">
        <v>-0.002</v>
      </c>
      <c r="FI228">
        <v>-0.616</v>
      </c>
      <c r="FJ228">
        <v>0.182</v>
      </c>
      <c r="FK228">
        <v>420</v>
      </c>
      <c r="FL228">
        <v>23</v>
      </c>
      <c r="FM228">
        <v>0.22</v>
      </c>
      <c r="FN228">
        <v>0.02</v>
      </c>
      <c r="FO228">
        <v>0.3643530975609756</v>
      </c>
      <c r="FP228">
        <v>0.07785520557491291</v>
      </c>
      <c r="FQ228">
        <v>0.03623053420420666</v>
      </c>
      <c r="FR228">
        <v>1</v>
      </c>
      <c r="FS228">
        <v>127.4941176470588</v>
      </c>
      <c r="FT228">
        <v>2.074866280503906</v>
      </c>
      <c r="FU228">
        <v>5.996074263582338</v>
      </c>
      <c r="FV228">
        <v>0</v>
      </c>
      <c r="FW228">
        <v>-0.04130452439024389</v>
      </c>
      <c r="FX228">
        <v>-0.2206516578397212</v>
      </c>
      <c r="FY228">
        <v>0.02740967560476464</v>
      </c>
      <c r="FZ228">
        <v>0</v>
      </c>
      <c r="GA228">
        <v>1</v>
      </c>
      <c r="GB228">
        <v>3</v>
      </c>
      <c r="GC228" t="s">
        <v>459</v>
      </c>
      <c r="GD228">
        <v>3.10959</v>
      </c>
      <c r="GE228">
        <v>2.72593</v>
      </c>
      <c r="GF228">
        <v>0.08840530000000001</v>
      </c>
      <c r="GG228">
        <v>0.08830159999999999</v>
      </c>
      <c r="GH228">
        <v>0.106804</v>
      </c>
      <c r="GI228">
        <v>0.108114</v>
      </c>
      <c r="GJ228">
        <v>23922.4</v>
      </c>
      <c r="GK228">
        <v>21709.7</v>
      </c>
      <c r="GL228">
        <v>26800.6</v>
      </c>
      <c r="GM228">
        <v>24019.6</v>
      </c>
      <c r="GN228">
        <v>38249.5</v>
      </c>
      <c r="GO228">
        <v>31608.9</v>
      </c>
      <c r="GP228">
        <v>46777.6</v>
      </c>
      <c r="GQ228">
        <v>37980.4</v>
      </c>
      <c r="GR228">
        <v>1.89025</v>
      </c>
      <c r="GS228">
        <v>1.86723</v>
      </c>
      <c r="GT228">
        <v>0.1003</v>
      </c>
      <c r="GU228">
        <v>0</v>
      </c>
      <c r="GV228">
        <v>28.3478</v>
      </c>
      <c r="GW228">
        <v>999.9</v>
      </c>
      <c r="GX228">
        <v>60.1</v>
      </c>
      <c r="GY228">
        <v>30</v>
      </c>
      <c r="GZ228">
        <v>28.2848</v>
      </c>
      <c r="HA228">
        <v>61.0209</v>
      </c>
      <c r="HB228">
        <v>21.25</v>
      </c>
      <c r="HC228">
        <v>1</v>
      </c>
      <c r="HD228">
        <v>0.042749</v>
      </c>
      <c r="HE228">
        <v>-2.81833</v>
      </c>
      <c r="HF228">
        <v>20.3093</v>
      </c>
      <c r="HG228">
        <v>5.21864</v>
      </c>
      <c r="HH228">
        <v>11.979</v>
      </c>
      <c r="HI228">
        <v>4.9647</v>
      </c>
      <c r="HJ228">
        <v>3.2754</v>
      </c>
      <c r="HK228">
        <v>9999</v>
      </c>
      <c r="HL228">
        <v>9999</v>
      </c>
      <c r="HM228">
        <v>9999</v>
      </c>
      <c r="HN228">
        <v>999.9</v>
      </c>
      <c r="HO228">
        <v>1.8637</v>
      </c>
      <c r="HP228">
        <v>1.85974</v>
      </c>
      <c r="HQ228">
        <v>1.85804</v>
      </c>
      <c r="HR228">
        <v>1.85943</v>
      </c>
      <c r="HS228">
        <v>1.85959</v>
      </c>
      <c r="HT228">
        <v>1.85806</v>
      </c>
      <c r="HU228">
        <v>1.85715</v>
      </c>
      <c r="HV228">
        <v>1.85211</v>
      </c>
      <c r="HW228">
        <v>0</v>
      </c>
      <c r="HX228">
        <v>0</v>
      </c>
      <c r="HY228">
        <v>0</v>
      </c>
      <c r="HZ228">
        <v>0</v>
      </c>
      <c r="IA228" t="s">
        <v>424</v>
      </c>
      <c r="IB228" t="s">
        <v>425</v>
      </c>
      <c r="IC228" t="s">
        <v>426</v>
      </c>
      <c r="ID228" t="s">
        <v>426</v>
      </c>
      <c r="IE228" t="s">
        <v>426</v>
      </c>
      <c r="IF228" t="s">
        <v>426</v>
      </c>
      <c r="IG228">
        <v>0</v>
      </c>
      <c r="IH228">
        <v>100</v>
      </c>
      <c r="II228">
        <v>100</v>
      </c>
      <c r="IJ228">
        <v>-0.616</v>
      </c>
      <c r="IK228">
        <v>0.1843</v>
      </c>
      <c r="IL228">
        <v>-1.403914828998917</v>
      </c>
      <c r="IM228">
        <v>0.001328113201692861</v>
      </c>
      <c r="IN228">
        <v>1.538283238170363E-06</v>
      </c>
      <c r="IO228">
        <v>-5.795655626708063E-10</v>
      </c>
      <c r="IP228">
        <v>-0.06261121278234064</v>
      </c>
      <c r="IQ228">
        <v>-0.004593102289677449</v>
      </c>
      <c r="IR228">
        <v>0.0008253994458280543</v>
      </c>
      <c r="IS228">
        <v>-7.403632370499484E-06</v>
      </c>
      <c r="IT228">
        <v>2</v>
      </c>
      <c r="IU228">
        <v>1985</v>
      </c>
      <c r="IV228">
        <v>1</v>
      </c>
      <c r="IW228">
        <v>27</v>
      </c>
      <c r="IX228">
        <v>2.6</v>
      </c>
      <c r="IY228">
        <v>2.6</v>
      </c>
      <c r="IZ228">
        <v>1.13403</v>
      </c>
      <c r="JA228">
        <v>2.59399</v>
      </c>
      <c r="JB228">
        <v>1.49658</v>
      </c>
      <c r="JC228">
        <v>2.34619</v>
      </c>
      <c r="JD228">
        <v>1.54907</v>
      </c>
      <c r="JE228">
        <v>2.47559</v>
      </c>
      <c r="JF228">
        <v>32.9315</v>
      </c>
      <c r="JG228">
        <v>15.6818</v>
      </c>
      <c r="JH228">
        <v>18</v>
      </c>
      <c r="JI228">
        <v>482.25</v>
      </c>
      <c r="JJ228">
        <v>496.625</v>
      </c>
      <c r="JK228">
        <v>30.5055</v>
      </c>
      <c r="JL228">
        <v>27.8018</v>
      </c>
      <c r="JM228">
        <v>30.0007</v>
      </c>
      <c r="JN228">
        <v>28.0259</v>
      </c>
      <c r="JO228">
        <v>28.0161</v>
      </c>
      <c r="JP228">
        <v>22.7945</v>
      </c>
      <c r="JQ228">
        <v>21.4274</v>
      </c>
      <c r="JR228">
        <v>66.048</v>
      </c>
      <c r="JS228">
        <v>30.7609</v>
      </c>
      <c r="JT228">
        <v>420</v>
      </c>
      <c r="JU228">
        <v>23.3827</v>
      </c>
      <c r="JV228">
        <v>102.293</v>
      </c>
      <c r="JW228">
        <v>91.6143</v>
      </c>
    </row>
    <row r="229" spans="1:283">
      <c r="A229">
        <v>211</v>
      </c>
      <c r="B229">
        <v>1761010966.1</v>
      </c>
      <c r="C229">
        <v>1300.099999904633</v>
      </c>
      <c r="D229" t="s">
        <v>860</v>
      </c>
      <c r="E229" t="s">
        <v>861</v>
      </c>
      <c r="F229">
        <v>5</v>
      </c>
      <c r="G229" t="s">
        <v>862</v>
      </c>
      <c r="H229">
        <v>1761010958.349999</v>
      </c>
      <c r="I229">
        <f>(J229)/1000</f>
        <v>0</v>
      </c>
      <c r="J229">
        <f>1000*DJ229*AH229*(DF229-DG229)/(100*CY229*(1000-AH229*DF229))</f>
        <v>0</v>
      </c>
      <c r="K229">
        <f>DJ229*AH229*(DE229-DD229*(1000-AH229*DG229)/(1000-AH229*DF229))/(100*CY229)</f>
        <v>0</v>
      </c>
      <c r="L229">
        <f>DD229 - IF(AH229&gt;1, K229*CY229*100.0/(AJ229), 0)</f>
        <v>0</v>
      </c>
      <c r="M229">
        <f>((S229-I229/2)*L229-K229)/(S229+I229/2)</f>
        <v>0</v>
      </c>
      <c r="N229">
        <f>M229*(DK229+DL229)/1000.0</f>
        <v>0</v>
      </c>
      <c r="O229">
        <f>(DD229 - IF(AH229&gt;1, K229*CY229*100.0/(AJ229), 0))*(DK229+DL229)/1000.0</f>
        <v>0</v>
      </c>
      <c r="P229">
        <f>2.0/((1/R229-1/Q229)+SIGN(R229)*SQRT((1/R229-1/Q229)*(1/R229-1/Q229) + 4*CZ229/((CZ229+1)*(CZ229+1))*(2*1/R229*1/Q229-1/Q229*1/Q229)))</f>
        <v>0</v>
      </c>
      <c r="Q229">
        <f>IF(LEFT(DA229,1)&lt;&gt;"0",IF(LEFT(DA229,1)="1",3.0,DB229),$D$5+$E$5*(DR229*DK229/($K$5*1000))+$F$5*(DR229*DK229/($K$5*1000))*MAX(MIN(CY229,$J$5),$I$5)*MAX(MIN(CY229,$J$5),$I$5)+$G$5*MAX(MIN(CY229,$J$5),$I$5)*(DR229*DK229/($K$5*1000))+$H$5*(DR229*DK229/($K$5*1000))*(DR229*DK229/($K$5*1000)))</f>
        <v>0</v>
      </c>
      <c r="R229">
        <f>I229*(1000-(1000*0.61365*exp(17.502*V229/(240.97+V229))/(DK229+DL229)+DF229)/2)/(1000*0.61365*exp(17.502*V229/(240.97+V229))/(DK229+DL229)-DF229)</f>
        <v>0</v>
      </c>
      <c r="S229">
        <f>1/((CZ229+1)/(P229/1.6)+1/(Q229/1.37)) + CZ229/((CZ229+1)/(P229/1.6) + CZ229/(Q229/1.37))</f>
        <v>0</v>
      </c>
      <c r="T229">
        <f>(CU229*CX229)</f>
        <v>0</v>
      </c>
      <c r="U229">
        <f>(DM229+(T229+2*0.95*5.67E-8*(((DM229+$B$9)+273)^4-(DM229+273)^4)-44100*I229)/(1.84*29.3*Q229+8*0.95*5.67E-8*(DM229+273)^3))</f>
        <v>0</v>
      </c>
      <c r="V229">
        <f>($C$9*DN229+$D$9*DO229+$E$9*U229)</f>
        <v>0</v>
      </c>
      <c r="W229">
        <f>0.61365*exp(17.502*V229/(240.97+V229))</f>
        <v>0</v>
      </c>
      <c r="X229">
        <f>(Y229/Z229*100)</f>
        <v>0</v>
      </c>
      <c r="Y229">
        <f>DF229*(DK229+DL229)/1000</f>
        <v>0</v>
      </c>
      <c r="Z229">
        <f>0.61365*exp(17.502*DM229/(240.97+DM229))</f>
        <v>0</v>
      </c>
      <c r="AA229">
        <f>(W229-DF229*(DK229+DL229)/1000)</f>
        <v>0</v>
      </c>
      <c r="AB229">
        <f>(-I229*44100)</f>
        <v>0</v>
      </c>
      <c r="AC229">
        <f>2*29.3*Q229*0.92*(DM229-V229)</f>
        <v>0</v>
      </c>
      <c r="AD229">
        <f>2*0.95*5.67E-8*(((DM229+$B$9)+273)^4-(V229+273)^4)</f>
        <v>0</v>
      </c>
      <c r="AE229">
        <f>T229+AD229+AB229+AC229</f>
        <v>0</v>
      </c>
      <c r="AF229">
        <v>0</v>
      </c>
      <c r="AG229">
        <v>0</v>
      </c>
      <c r="AH229">
        <f>IF(AF229*$H$15&gt;=AJ229,1.0,(AJ229/(AJ229-AF229*$H$15)))</f>
        <v>0</v>
      </c>
      <c r="AI229">
        <f>(AH229-1)*100</f>
        <v>0</v>
      </c>
      <c r="AJ229">
        <f>MAX(0,($B$15+$C$15*DR229)/(1+$D$15*DR229)*DK229/(DM229+273)*$E$15)</f>
        <v>0</v>
      </c>
      <c r="AK229" t="s">
        <v>420</v>
      </c>
      <c r="AL229" t="s">
        <v>420</v>
      </c>
      <c r="AM229">
        <v>0</v>
      </c>
      <c r="AN229">
        <v>0</v>
      </c>
      <c r="AO229">
        <f>1-AM229/AN229</f>
        <v>0</v>
      </c>
      <c r="AP229">
        <v>0</v>
      </c>
      <c r="AQ229" t="s">
        <v>420</v>
      </c>
      <c r="AR229" t="s">
        <v>420</v>
      </c>
      <c r="AS229">
        <v>0</v>
      </c>
      <c r="AT229">
        <v>0</v>
      </c>
      <c r="AU229">
        <f>1-AS229/AT229</f>
        <v>0</v>
      </c>
      <c r="AV229">
        <v>0.5</v>
      </c>
      <c r="AW229">
        <f>CV229</f>
        <v>0</v>
      </c>
      <c r="AX229">
        <f>K229</f>
        <v>0</v>
      </c>
      <c r="AY229">
        <f>AU229*AV229*AW229</f>
        <v>0</v>
      </c>
      <c r="AZ229">
        <f>(AX229-AP229)/AW229</f>
        <v>0</v>
      </c>
      <c r="BA229">
        <f>(AN229-AT229)/AT229</f>
        <v>0</v>
      </c>
      <c r="BB229">
        <f>AM229/(AO229+AM229/AT229)</f>
        <v>0</v>
      </c>
      <c r="BC229" t="s">
        <v>420</v>
      </c>
      <c r="BD229">
        <v>0</v>
      </c>
      <c r="BE229">
        <f>IF(BD229&lt;&gt;0, BD229, BB229)</f>
        <v>0</v>
      </c>
      <c r="BF229">
        <f>1-BE229/AT229</f>
        <v>0</v>
      </c>
      <c r="BG229">
        <f>(AT229-AS229)/(AT229-BE229)</f>
        <v>0</v>
      </c>
      <c r="BH229">
        <f>(AN229-AT229)/(AN229-BE229)</f>
        <v>0</v>
      </c>
      <c r="BI229">
        <f>(AT229-AS229)/(AT229-AM229)</f>
        <v>0</v>
      </c>
      <c r="BJ229">
        <f>(AN229-AT229)/(AN229-AM229)</f>
        <v>0</v>
      </c>
      <c r="BK229">
        <f>(BG229*BE229/AS229)</f>
        <v>0</v>
      </c>
      <c r="BL229">
        <f>(1-BK229)</f>
        <v>0</v>
      </c>
      <c r="CU229">
        <f>$B$13*DS229+$C$13*DT229+$F$13*EE229*(1-EH229)</f>
        <v>0</v>
      </c>
      <c r="CV229">
        <f>CU229*CW229</f>
        <v>0</v>
      </c>
      <c r="CW229">
        <f>($B$13*$D$11+$C$13*$D$11+$F$13*((ER229+EJ229)/MAX(ER229+EJ229+ES229, 0.1)*$I$11+ES229/MAX(ER229+EJ229+ES229, 0.1)*$J$11))/($B$13+$C$13+$F$13)</f>
        <v>0</v>
      </c>
      <c r="CX229">
        <f>($B$13*$K$11+$C$13*$K$11+$F$13*((ER229+EJ229)/MAX(ER229+EJ229+ES229, 0.1)*$P$11+ES229/MAX(ER229+EJ229+ES229, 0.1)*$Q$11))/($B$13+$C$13+$F$13)</f>
        <v>0</v>
      </c>
      <c r="CY229">
        <v>1.37</v>
      </c>
      <c r="CZ229">
        <v>0.5</v>
      </c>
      <c r="DA229" t="s">
        <v>421</v>
      </c>
      <c r="DB229">
        <v>2</v>
      </c>
      <c r="DC229">
        <v>1761010958.349999</v>
      </c>
      <c r="DD229">
        <v>420.6077666666666</v>
      </c>
      <c r="DE229">
        <v>420.0127333333334</v>
      </c>
      <c r="DF229">
        <v>23.38853333333333</v>
      </c>
      <c r="DG229">
        <v>23.69808666666666</v>
      </c>
      <c r="DH229">
        <v>421.3426666666667</v>
      </c>
      <c r="DI229">
        <v>23.21024333333333</v>
      </c>
      <c r="DJ229">
        <v>500.0002333333334</v>
      </c>
      <c r="DK229">
        <v>90.53403</v>
      </c>
      <c r="DL229">
        <v>0.03450717999999999</v>
      </c>
      <c r="DM229">
        <v>29.86909666666667</v>
      </c>
      <c r="DN229">
        <v>29.99991</v>
      </c>
      <c r="DO229">
        <v>999.9000000000002</v>
      </c>
      <c r="DP229">
        <v>0</v>
      </c>
      <c r="DQ229">
        <v>0</v>
      </c>
      <c r="DR229">
        <v>10002.93833333333</v>
      </c>
      <c r="DS229">
        <v>0</v>
      </c>
      <c r="DT229">
        <v>0.2428559999999999</v>
      </c>
      <c r="DU229">
        <v>0.5951313</v>
      </c>
      <c r="DV229">
        <v>430.6807666666667</v>
      </c>
      <c r="DW229">
        <v>430.2078666666667</v>
      </c>
      <c r="DX229">
        <v>-0.309555874</v>
      </c>
      <c r="DY229">
        <v>420.0127333333334</v>
      </c>
      <c r="DZ229">
        <v>23.69808666666666</v>
      </c>
      <c r="EA229">
        <v>2.117459</v>
      </c>
      <c r="EB229">
        <v>2.145483666666666</v>
      </c>
      <c r="EC229">
        <v>18.35083</v>
      </c>
      <c r="ED229">
        <v>18.56081333333333</v>
      </c>
      <c r="EE229">
        <v>0.005000780000000002</v>
      </c>
      <c r="EF229">
        <v>0</v>
      </c>
      <c r="EG229">
        <v>0</v>
      </c>
      <c r="EH229">
        <v>0</v>
      </c>
      <c r="EI229">
        <v>141.3</v>
      </c>
      <c r="EJ229">
        <v>0.005000780000000002</v>
      </c>
      <c r="EK229">
        <v>-13.91666666666666</v>
      </c>
      <c r="EL229">
        <v>-0.1133333333333333</v>
      </c>
      <c r="EM229">
        <v>35.5956</v>
      </c>
      <c r="EN229">
        <v>39.89559999999999</v>
      </c>
      <c r="EO229">
        <v>38.12053333333333</v>
      </c>
      <c r="EP229">
        <v>40.33713333333332</v>
      </c>
      <c r="EQ229">
        <v>38.62059999999999</v>
      </c>
      <c r="ER229">
        <v>0</v>
      </c>
      <c r="ES229">
        <v>0</v>
      </c>
      <c r="ET229">
        <v>0</v>
      </c>
      <c r="EU229">
        <v>1761010965.1</v>
      </c>
      <c r="EV229">
        <v>0</v>
      </c>
      <c r="EW229">
        <v>140.712</v>
      </c>
      <c r="EX229">
        <v>-9.784615145538723</v>
      </c>
      <c r="EY229">
        <v>4.761538576962201</v>
      </c>
      <c r="EZ229">
        <v>-13.764</v>
      </c>
      <c r="FA229">
        <v>15</v>
      </c>
      <c r="FB229">
        <v>1761010866.1</v>
      </c>
      <c r="FC229" t="s">
        <v>863</v>
      </c>
      <c r="FD229">
        <v>1761010862.1</v>
      </c>
      <c r="FE229">
        <v>1761010866.1</v>
      </c>
      <c r="FF229">
        <v>8</v>
      </c>
      <c r="FG229">
        <v>-0.121</v>
      </c>
      <c r="FH229">
        <v>-0.005</v>
      </c>
      <c r="FI229">
        <v>-0.737</v>
      </c>
      <c r="FJ229">
        <v>0.175</v>
      </c>
      <c r="FK229">
        <v>420</v>
      </c>
      <c r="FL229">
        <v>23</v>
      </c>
      <c r="FM229">
        <v>0.34</v>
      </c>
      <c r="FN229">
        <v>0.16</v>
      </c>
      <c r="FO229">
        <v>0.9296993414634147</v>
      </c>
      <c r="FP229">
        <v>-5.11760870383275</v>
      </c>
      <c r="FQ229">
        <v>0.53847514061498</v>
      </c>
      <c r="FR229">
        <v>0</v>
      </c>
      <c r="FS229">
        <v>141.8470588235294</v>
      </c>
      <c r="FT229">
        <v>-3.177998411903852</v>
      </c>
      <c r="FU229">
        <v>7.062712164189254</v>
      </c>
      <c r="FV229">
        <v>0</v>
      </c>
      <c r="FW229">
        <v>-0.4317189151219512</v>
      </c>
      <c r="FX229">
        <v>2.198223855470383</v>
      </c>
      <c r="FY229">
        <v>0.2290486100524413</v>
      </c>
      <c r="FZ229">
        <v>0</v>
      </c>
      <c r="GA229">
        <v>0</v>
      </c>
      <c r="GB229">
        <v>3</v>
      </c>
      <c r="GC229" t="s">
        <v>423</v>
      </c>
      <c r="GD229">
        <v>3.10962</v>
      </c>
      <c r="GE229">
        <v>2.72641</v>
      </c>
      <c r="GF229">
        <v>0.0884573</v>
      </c>
      <c r="GG229">
        <v>0.0883308</v>
      </c>
      <c r="GH229">
        <v>0.107034</v>
      </c>
      <c r="GI229">
        <v>0.10786</v>
      </c>
      <c r="GJ229">
        <v>23920.8</v>
      </c>
      <c r="GK229">
        <v>21705.4</v>
      </c>
      <c r="GL229">
        <v>26800.3</v>
      </c>
      <c r="GM229">
        <v>24015.5</v>
      </c>
      <c r="GN229">
        <v>38239.1</v>
      </c>
      <c r="GO229">
        <v>31611.6</v>
      </c>
      <c r="GP229">
        <v>46777.2</v>
      </c>
      <c r="GQ229">
        <v>37972.7</v>
      </c>
      <c r="GR229">
        <v>1.89025</v>
      </c>
      <c r="GS229">
        <v>1.86787</v>
      </c>
      <c r="GT229">
        <v>0.107266</v>
      </c>
      <c r="GU229">
        <v>0</v>
      </c>
      <c r="GV229">
        <v>28.2894</v>
      </c>
      <c r="GW229">
        <v>999.9</v>
      </c>
      <c r="GX229">
        <v>60.3</v>
      </c>
      <c r="GY229">
        <v>30</v>
      </c>
      <c r="GZ229">
        <v>28.3756</v>
      </c>
      <c r="HA229">
        <v>61.4909</v>
      </c>
      <c r="HB229">
        <v>21.0697</v>
      </c>
      <c r="HC229">
        <v>1</v>
      </c>
      <c r="HD229">
        <v>0.0416463</v>
      </c>
      <c r="HE229">
        <v>-1.49302</v>
      </c>
      <c r="HF229">
        <v>20.3292</v>
      </c>
      <c r="HG229">
        <v>5.21819</v>
      </c>
      <c r="HH229">
        <v>11.979</v>
      </c>
      <c r="HI229">
        <v>4.9656</v>
      </c>
      <c r="HJ229">
        <v>3.27598</v>
      </c>
      <c r="HK229">
        <v>9999</v>
      </c>
      <c r="HL229">
        <v>9999</v>
      </c>
      <c r="HM229">
        <v>9999</v>
      </c>
      <c r="HN229">
        <v>999.9</v>
      </c>
      <c r="HO229">
        <v>1.86369</v>
      </c>
      <c r="HP229">
        <v>1.85977</v>
      </c>
      <c r="HQ229">
        <v>1.85806</v>
      </c>
      <c r="HR229">
        <v>1.85944</v>
      </c>
      <c r="HS229">
        <v>1.85959</v>
      </c>
      <c r="HT229">
        <v>1.85806</v>
      </c>
      <c r="HU229">
        <v>1.85716</v>
      </c>
      <c r="HV229">
        <v>1.85211</v>
      </c>
      <c r="HW229">
        <v>0</v>
      </c>
      <c r="HX229">
        <v>0</v>
      </c>
      <c r="HY229">
        <v>0</v>
      </c>
      <c r="HZ229">
        <v>0</v>
      </c>
      <c r="IA229" t="s">
        <v>424</v>
      </c>
      <c r="IB229" t="s">
        <v>425</v>
      </c>
      <c r="IC229" t="s">
        <v>426</v>
      </c>
      <c r="ID229" t="s">
        <v>426</v>
      </c>
      <c r="IE229" t="s">
        <v>426</v>
      </c>
      <c r="IF229" t="s">
        <v>426</v>
      </c>
      <c r="IG229">
        <v>0</v>
      </c>
      <c r="IH229">
        <v>100</v>
      </c>
      <c r="II229">
        <v>100</v>
      </c>
      <c r="IJ229">
        <v>-0.735</v>
      </c>
      <c r="IK229">
        <v>0.1812</v>
      </c>
      <c r="IL229">
        <v>-1.524301238848838</v>
      </c>
      <c r="IM229">
        <v>0.001328113201692861</v>
      </c>
      <c r="IN229">
        <v>1.538283238170363E-06</v>
      </c>
      <c r="IO229">
        <v>-5.795655626708063E-10</v>
      </c>
      <c r="IP229">
        <v>-0.06719844632190511</v>
      </c>
      <c r="IQ229">
        <v>-0.004593102289677449</v>
      </c>
      <c r="IR229">
        <v>0.0008253994458280543</v>
      </c>
      <c r="IS229">
        <v>-7.403632370499484E-06</v>
      </c>
      <c r="IT229">
        <v>2</v>
      </c>
      <c r="IU229">
        <v>1985</v>
      </c>
      <c r="IV229">
        <v>1</v>
      </c>
      <c r="IW229">
        <v>27</v>
      </c>
      <c r="IX229">
        <v>1.7</v>
      </c>
      <c r="IY229">
        <v>1.7</v>
      </c>
      <c r="IZ229">
        <v>1.13403</v>
      </c>
      <c r="JA229">
        <v>2.59766</v>
      </c>
      <c r="JB229">
        <v>1.49658</v>
      </c>
      <c r="JC229">
        <v>2.34619</v>
      </c>
      <c r="JD229">
        <v>1.54907</v>
      </c>
      <c r="JE229">
        <v>2.44019</v>
      </c>
      <c r="JF229">
        <v>32.9092</v>
      </c>
      <c r="JG229">
        <v>15.6906</v>
      </c>
      <c r="JH229">
        <v>18</v>
      </c>
      <c r="JI229">
        <v>482.08</v>
      </c>
      <c r="JJ229">
        <v>496.838</v>
      </c>
      <c r="JK229">
        <v>31.4324</v>
      </c>
      <c r="JL229">
        <v>27.7805</v>
      </c>
      <c r="JM229">
        <v>30</v>
      </c>
      <c r="JN229">
        <v>28.0036</v>
      </c>
      <c r="JO229">
        <v>27.991</v>
      </c>
      <c r="JP229">
        <v>22.801</v>
      </c>
      <c r="JQ229">
        <v>22.1787</v>
      </c>
      <c r="JR229">
        <v>66.048</v>
      </c>
      <c r="JS229">
        <v>31.1004</v>
      </c>
      <c r="JT229">
        <v>420</v>
      </c>
      <c r="JU229">
        <v>23.3422</v>
      </c>
      <c r="JV229">
        <v>102.292</v>
      </c>
      <c r="JW229">
        <v>91.59690000000001</v>
      </c>
    </row>
    <row r="230" spans="1:283">
      <c r="A230">
        <v>212</v>
      </c>
      <c r="B230">
        <v>1761010968.1</v>
      </c>
      <c r="C230">
        <v>1302.099999904633</v>
      </c>
      <c r="D230" t="s">
        <v>864</v>
      </c>
      <c r="E230" t="s">
        <v>865</v>
      </c>
      <c r="F230">
        <v>5</v>
      </c>
      <c r="G230" t="s">
        <v>862</v>
      </c>
      <c r="H230">
        <v>1761010960.151724</v>
      </c>
      <c r="I230">
        <f>(J230)/1000</f>
        <v>0</v>
      </c>
      <c r="J230">
        <f>1000*DJ230*AH230*(DF230-DG230)/(100*CY230*(1000-AH230*DF230))</f>
        <v>0</v>
      </c>
      <c r="K230">
        <f>DJ230*AH230*(DE230-DD230*(1000-AH230*DG230)/(1000-AH230*DF230))/(100*CY230)</f>
        <v>0</v>
      </c>
      <c r="L230">
        <f>DD230 - IF(AH230&gt;1, K230*CY230*100.0/(AJ230), 0)</f>
        <v>0</v>
      </c>
      <c r="M230">
        <f>((S230-I230/2)*L230-K230)/(S230+I230/2)</f>
        <v>0</v>
      </c>
      <c r="N230">
        <f>M230*(DK230+DL230)/1000.0</f>
        <v>0</v>
      </c>
      <c r="O230">
        <f>(DD230 - IF(AH230&gt;1, K230*CY230*100.0/(AJ230), 0))*(DK230+DL230)/1000.0</f>
        <v>0</v>
      </c>
      <c r="P230">
        <f>2.0/((1/R230-1/Q230)+SIGN(R230)*SQRT((1/R230-1/Q230)*(1/R230-1/Q230) + 4*CZ230/((CZ230+1)*(CZ230+1))*(2*1/R230*1/Q230-1/Q230*1/Q230)))</f>
        <v>0</v>
      </c>
      <c r="Q230">
        <f>IF(LEFT(DA230,1)&lt;&gt;"0",IF(LEFT(DA230,1)="1",3.0,DB230),$D$5+$E$5*(DR230*DK230/($K$5*1000))+$F$5*(DR230*DK230/($K$5*1000))*MAX(MIN(CY230,$J$5),$I$5)*MAX(MIN(CY230,$J$5),$I$5)+$G$5*MAX(MIN(CY230,$J$5),$I$5)*(DR230*DK230/($K$5*1000))+$H$5*(DR230*DK230/($K$5*1000))*(DR230*DK230/($K$5*1000)))</f>
        <v>0</v>
      </c>
      <c r="R230">
        <f>I230*(1000-(1000*0.61365*exp(17.502*V230/(240.97+V230))/(DK230+DL230)+DF230)/2)/(1000*0.61365*exp(17.502*V230/(240.97+V230))/(DK230+DL230)-DF230)</f>
        <v>0</v>
      </c>
      <c r="S230">
        <f>1/((CZ230+1)/(P230/1.6)+1/(Q230/1.37)) + CZ230/((CZ230+1)/(P230/1.6) + CZ230/(Q230/1.37))</f>
        <v>0</v>
      </c>
      <c r="T230">
        <f>(CU230*CX230)</f>
        <v>0</v>
      </c>
      <c r="U230">
        <f>(DM230+(T230+2*0.95*5.67E-8*(((DM230+$B$9)+273)^4-(DM230+273)^4)-44100*I230)/(1.84*29.3*Q230+8*0.95*5.67E-8*(DM230+273)^3))</f>
        <v>0</v>
      </c>
      <c r="V230">
        <f>($C$9*DN230+$D$9*DO230+$E$9*U230)</f>
        <v>0</v>
      </c>
      <c r="W230">
        <f>0.61365*exp(17.502*V230/(240.97+V230))</f>
        <v>0</v>
      </c>
      <c r="X230">
        <f>(Y230/Z230*100)</f>
        <v>0</v>
      </c>
      <c r="Y230">
        <f>DF230*(DK230+DL230)/1000</f>
        <v>0</v>
      </c>
      <c r="Z230">
        <f>0.61365*exp(17.502*DM230/(240.97+DM230))</f>
        <v>0</v>
      </c>
      <c r="AA230">
        <f>(W230-DF230*(DK230+DL230)/1000)</f>
        <v>0</v>
      </c>
      <c r="AB230">
        <f>(-I230*44100)</f>
        <v>0</v>
      </c>
      <c r="AC230">
        <f>2*29.3*Q230*0.92*(DM230-V230)</f>
        <v>0</v>
      </c>
      <c r="AD230">
        <f>2*0.95*5.67E-8*(((DM230+$B$9)+273)^4-(V230+273)^4)</f>
        <v>0</v>
      </c>
      <c r="AE230">
        <f>T230+AD230+AB230+AC230</f>
        <v>0</v>
      </c>
      <c r="AF230">
        <v>0</v>
      </c>
      <c r="AG230">
        <v>0</v>
      </c>
      <c r="AH230">
        <f>IF(AF230*$H$15&gt;=AJ230,1.0,(AJ230/(AJ230-AF230*$H$15)))</f>
        <v>0</v>
      </c>
      <c r="AI230">
        <f>(AH230-1)*100</f>
        <v>0</v>
      </c>
      <c r="AJ230">
        <f>MAX(0,($B$15+$C$15*DR230)/(1+$D$15*DR230)*DK230/(DM230+273)*$E$15)</f>
        <v>0</v>
      </c>
      <c r="AK230" t="s">
        <v>420</v>
      </c>
      <c r="AL230" t="s">
        <v>420</v>
      </c>
      <c r="AM230">
        <v>0</v>
      </c>
      <c r="AN230">
        <v>0</v>
      </c>
      <c r="AO230">
        <f>1-AM230/AN230</f>
        <v>0</v>
      </c>
      <c r="AP230">
        <v>0</v>
      </c>
      <c r="AQ230" t="s">
        <v>420</v>
      </c>
      <c r="AR230" t="s">
        <v>420</v>
      </c>
      <c r="AS230">
        <v>0</v>
      </c>
      <c r="AT230">
        <v>0</v>
      </c>
      <c r="AU230">
        <f>1-AS230/AT230</f>
        <v>0</v>
      </c>
      <c r="AV230">
        <v>0.5</v>
      </c>
      <c r="AW230">
        <f>CV230</f>
        <v>0</v>
      </c>
      <c r="AX230">
        <f>K230</f>
        <v>0</v>
      </c>
      <c r="AY230">
        <f>AU230*AV230*AW230</f>
        <v>0</v>
      </c>
      <c r="AZ230">
        <f>(AX230-AP230)/AW230</f>
        <v>0</v>
      </c>
      <c r="BA230">
        <f>(AN230-AT230)/AT230</f>
        <v>0</v>
      </c>
      <c r="BB230">
        <f>AM230/(AO230+AM230/AT230)</f>
        <v>0</v>
      </c>
      <c r="BC230" t="s">
        <v>420</v>
      </c>
      <c r="BD230">
        <v>0</v>
      </c>
      <c r="BE230">
        <f>IF(BD230&lt;&gt;0, BD230, BB230)</f>
        <v>0</v>
      </c>
      <c r="BF230">
        <f>1-BE230/AT230</f>
        <v>0</v>
      </c>
      <c r="BG230">
        <f>(AT230-AS230)/(AT230-BE230)</f>
        <v>0</v>
      </c>
      <c r="BH230">
        <f>(AN230-AT230)/(AN230-BE230)</f>
        <v>0</v>
      </c>
      <c r="BI230">
        <f>(AT230-AS230)/(AT230-AM230)</f>
        <v>0</v>
      </c>
      <c r="BJ230">
        <f>(AN230-AT230)/(AN230-AM230)</f>
        <v>0</v>
      </c>
      <c r="BK230">
        <f>(BG230*BE230/AS230)</f>
        <v>0</v>
      </c>
      <c r="BL230">
        <f>(1-BK230)</f>
        <v>0</v>
      </c>
      <c r="CU230">
        <f>$B$13*DS230+$C$13*DT230+$F$13*EE230*(1-EH230)</f>
        <v>0</v>
      </c>
      <c r="CV230">
        <f>CU230*CW230</f>
        <v>0</v>
      </c>
      <c r="CW230">
        <f>($B$13*$D$11+$C$13*$D$11+$F$13*((ER230+EJ230)/MAX(ER230+EJ230+ES230, 0.1)*$I$11+ES230/MAX(ER230+EJ230+ES230, 0.1)*$J$11))/($B$13+$C$13+$F$13)</f>
        <v>0</v>
      </c>
      <c r="CX230">
        <f>($B$13*$K$11+$C$13*$K$11+$F$13*((ER230+EJ230)/MAX(ER230+EJ230+ES230, 0.1)*$P$11+ES230/MAX(ER230+EJ230+ES230, 0.1)*$Q$11))/($B$13+$C$13+$F$13)</f>
        <v>0</v>
      </c>
      <c r="CY230">
        <v>1.37</v>
      </c>
      <c r="CZ230">
        <v>0.5</v>
      </c>
      <c r="DA230" t="s">
        <v>421</v>
      </c>
      <c r="DB230">
        <v>2</v>
      </c>
      <c r="DC230">
        <v>1761010960.151724</v>
      </c>
      <c r="DD230">
        <v>420.5379310344827</v>
      </c>
      <c r="DE230">
        <v>420.0305517241379</v>
      </c>
      <c r="DF230">
        <v>23.43992068965517</v>
      </c>
      <c r="DG230">
        <v>23.66599655172413</v>
      </c>
      <c r="DH230">
        <v>421.2729655172414</v>
      </c>
      <c r="DI230">
        <v>23.26053793103448</v>
      </c>
      <c r="DJ230">
        <v>499.9968965517241</v>
      </c>
      <c r="DK230">
        <v>90.53417931034481</v>
      </c>
      <c r="DL230">
        <v>0.03446771379310345</v>
      </c>
      <c r="DM230">
        <v>29.87862413793104</v>
      </c>
      <c r="DN230">
        <v>30.00916206896552</v>
      </c>
      <c r="DO230">
        <v>999.9000000000002</v>
      </c>
      <c r="DP230">
        <v>0</v>
      </c>
      <c r="DQ230">
        <v>0</v>
      </c>
      <c r="DR230">
        <v>10005.25965517241</v>
      </c>
      <c r="DS230">
        <v>0</v>
      </c>
      <c r="DT230">
        <v>0.242856</v>
      </c>
      <c r="DU230">
        <v>0.5074536896551725</v>
      </c>
      <c r="DV230">
        <v>430.6319310344828</v>
      </c>
      <c r="DW230">
        <v>430.212</v>
      </c>
      <c r="DX230">
        <v>-0.2260735110344828</v>
      </c>
      <c r="DY230">
        <v>420.0305517241379</v>
      </c>
      <c r="DZ230">
        <v>23.66599655172413</v>
      </c>
      <c r="EA230">
        <v>2.122114482758621</v>
      </c>
      <c r="EB230">
        <v>2.142581724137931</v>
      </c>
      <c r="EC230">
        <v>18.38600344827586</v>
      </c>
      <c r="ED230">
        <v>18.53911379310345</v>
      </c>
      <c r="EE230">
        <v>0.005000780000000002</v>
      </c>
      <c r="EF230">
        <v>0</v>
      </c>
      <c r="EG230">
        <v>0</v>
      </c>
      <c r="EH230">
        <v>0</v>
      </c>
      <c r="EI230">
        <v>141.5586206896552</v>
      </c>
      <c r="EJ230">
        <v>0.005000780000000002</v>
      </c>
      <c r="EK230">
        <v>-13.69310344827586</v>
      </c>
      <c r="EL230">
        <v>-0.2103448275862069</v>
      </c>
      <c r="EM230">
        <v>35.60327586206896</v>
      </c>
      <c r="EN230">
        <v>39.91793103448276</v>
      </c>
      <c r="EO230">
        <v>38.16993103448274</v>
      </c>
      <c r="EP230">
        <v>40.37034482758621</v>
      </c>
      <c r="EQ230">
        <v>38.60327586206896</v>
      </c>
      <c r="ER230">
        <v>0</v>
      </c>
      <c r="ES230">
        <v>0</v>
      </c>
      <c r="ET230">
        <v>0</v>
      </c>
      <c r="EU230">
        <v>1761010966.9</v>
      </c>
      <c r="EV230">
        <v>0</v>
      </c>
      <c r="EW230">
        <v>140.9346153846154</v>
      </c>
      <c r="EX230">
        <v>-6.410256270433953</v>
      </c>
      <c r="EY230">
        <v>-18.13675229329434</v>
      </c>
      <c r="EZ230">
        <v>-13.89615384615384</v>
      </c>
      <c r="FA230">
        <v>15</v>
      </c>
      <c r="FB230">
        <v>1761010866.1</v>
      </c>
      <c r="FC230" t="s">
        <v>863</v>
      </c>
      <c r="FD230">
        <v>1761010862.1</v>
      </c>
      <c r="FE230">
        <v>1761010866.1</v>
      </c>
      <c r="FF230">
        <v>8</v>
      </c>
      <c r="FG230">
        <v>-0.121</v>
      </c>
      <c r="FH230">
        <v>-0.005</v>
      </c>
      <c r="FI230">
        <v>-0.737</v>
      </c>
      <c r="FJ230">
        <v>0.175</v>
      </c>
      <c r="FK230">
        <v>420</v>
      </c>
      <c r="FL230">
        <v>23</v>
      </c>
      <c r="FM230">
        <v>0.34</v>
      </c>
      <c r="FN230">
        <v>0.16</v>
      </c>
      <c r="FO230">
        <v>0.6979496097560974</v>
      </c>
      <c r="FP230">
        <v>-3.331006327526131</v>
      </c>
      <c r="FQ230">
        <v>0.3543586253886871</v>
      </c>
      <c r="FR230">
        <v>0</v>
      </c>
      <c r="FS230">
        <v>141.8617647058824</v>
      </c>
      <c r="FT230">
        <v>-11.15508017037641</v>
      </c>
      <c r="FU230">
        <v>7.249016757094487</v>
      </c>
      <c r="FV230">
        <v>0</v>
      </c>
      <c r="FW230">
        <v>-0.3265125980487805</v>
      </c>
      <c r="FX230">
        <v>2.624123365296166</v>
      </c>
      <c r="FY230">
        <v>0.2643626884988305</v>
      </c>
      <c r="FZ230">
        <v>0</v>
      </c>
      <c r="GA230">
        <v>0</v>
      </c>
      <c r="GB230">
        <v>3</v>
      </c>
      <c r="GC230" t="s">
        <v>423</v>
      </c>
      <c r="GD230">
        <v>3.10982</v>
      </c>
      <c r="GE230">
        <v>2.72626</v>
      </c>
      <c r="GF230">
        <v>0.08845020000000001</v>
      </c>
      <c r="GG230">
        <v>0.0883273</v>
      </c>
      <c r="GH230">
        <v>0.106956</v>
      </c>
      <c r="GI230">
        <v>0.107657</v>
      </c>
      <c r="GJ230">
        <v>23921</v>
      </c>
      <c r="GK230">
        <v>21705.3</v>
      </c>
      <c r="GL230">
        <v>26800.3</v>
      </c>
      <c r="GM230">
        <v>24015.3</v>
      </c>
      <c r="GN230">
        <v>38242.4</v>
      </c>
      <c r="GO230">
        <v>31618.6</v>
      </c>
      <c r="GP230">
        <v>46777.1</v>
      </c>
      <c r="GQ230">
        <v>37972.4</v>
      </c>
      <c r="GR230">
        <v>1.89105</v>
      </c>
      <c r="GS230">
        <v>1.86787</v>
      </c>
      <c r="GT230">
        <v>0.107676</v>
      </c>
      <c r="GU230">
        <v>0</v>
      </c>
      <c r="GV230">
        <v>28.2919</v>
      </c>
      <c r="GW230">
        <v>999.9</v>
      </c>
      <c r="GX230">
        <v>60.3</v>
      </c>
      <c r="GY230">
        <v>30</v>
      </c>
      <c r="GZ230">
        <v>28.3828</v>
      </c>
      <c r="HA230">
        <v>61.3509</v>
      </c>
      <c r="HB230">
        <v>21.1699</v>
      </c>
      <c r="HC230">
        <v>1</v>
      </c>
      <c r="HD230">
        <v>0.0411916</v>
      </c>
      <c r="HE230">
        <v>-0.960561</v>
      </c>
      <c r="HF230">
        <v>20.3349</v>
      </c>
      <c r="HG230">
        <v>5.21789</v>
      </c>
      <c r="HH230">
        <v>11.9784</v>
      </c>
      <c r="HI230">
        <v>4.96555</v>
      </c>
      <c r="HJ230">
        <v>3.276</v>
      </c>
      <c r="HK230">
        <v>9999</v>
      </c>
      <c r="HL230">
        <v>9999</v>
      </c>
      <c r="HM230">
        <v>9999</v>
      </c>
      <c r="HN230">
        <v>999.9</v>
      </c>
      <c r="HO230">
        <v>1.86369</v>
      </c>
      <c r="HP230">
        <v>1.85977</v>
      </c>
      <c r="HQ230">
        <v>1.85806</v>
      </c>
      <c r="HR230">
        <v>1.85944</v>
      </c>
      <c r="HS230">
        <v>1.85959</v>
      </c>
      <c r="HT230">
        <v>1.85806</v>
      </c>
      <c r="HU230">
        <v>1.85716</v>
      </c>
      <c r="HV230">
        <v>1.85211</v>
      </c>
      <c r="HW230">
        <v>0</v>
      </c>
      <c r="HX230">
        <v>0</v>
      </c>
      <c r="HY230">
        <v>0</v>
      </c>
      <c r="HZ230">
        <v>0</v>
      </c>
      <c r="IA230" t="s">
        <v>424</v>
      </c>
      <c r="IB230" t="s">
        <v>425</v>
      </c>
      <c r="IC230" t="s">
        <v>426</v>
      </c>
      <c r="ID230" t="s">
        <v>426</v>
      </c>
      <c r="IE230" t="s">
        <v>426</v>
      </c>
      <c r="IF230" t="s">
        <v>426</v>
      </c>
      <c r="IG230">
        <v>0</v>
      </c>
      <c r="IH230">
        <v>100</v>
      </c>
      <c r="II230">
        <v>100</v>
      </c>
      <c r="IJ230">
        <v>-0.735</v>
      </c>
      <c r="IK230">
        <v>0.1807</v>
      </c>
      <c r="IL230">
        <v>-1.524301238848838</v>
      </c>
      <c r="IM230">
        <v>0.001328113201692861</v>
      </c>
      <c r="IN230">
        <v>1.538283238170363E-06</v>
      </c>
      <c r="IO230">
        <v>-5.795655626708063E-10</v>
      </c>
      <c r="IP230">
        <v>-0.06719844632190511</v>
      </c>
      <c r="IQ230">
        <v>-0.004593102289677449</v>
      </c>
      <c r="IR230">
        <v>0.0008253994458280543</v>
      </c>
      <c r="IS230">
        <v>-7.403632370499484E-06</v>
      </c>
      <c r="IT230">
        <v>2</v>
      </c>
      <c r="IU230">
        <v>1985</v>
      </c>
      <c r="IV230">
        <v>1</v>
      </c>
      <c r="IW230">
        <v>27</v>
      </c>
      <c r="IX230">
        <v>1.8</v>
      </c>
      <c r="IY230">
        <v>1.7</v>
      </c>
      <c r="IZ230">
        <v>1.13403</v>
      </c>
      <c r="JA230">
        <v>2.60498</v>
      </c>
      <c r="JB230">
        <v>1.49658</v>
      </c>
      <c r="JC230">
        <v>2.34619</v>
      </c>
      <c r="JD230">
        <v>1.54907</v>
      </c>
      <c r="JE230">
        <v>2.37183</v>
      </c>
      <c r="JF230">
        <v>32.9092</v>
      </c>
      <c r="JG230">
        <v>15.6731</v>
      </c>
      <c r="JH230">
        <v>18</v>
      </c>
      <c r="JI230">
        <v>482.534</v>
      </c>
      <c r="JJ230">
        <v>496.838</v>
      </c>
      <c r="JK230">
        <v>31.3063</v>
      </c>
      <c r="JL230">
        <v>27.7805</v>
      </c>
      <c r="JM230">
        <v>29.9996</v>
      </c>
      <c r="JN230">
        <v>28.0026</v>
      </c>
      <c r="JO230">
        <v>27.991</v>
      </c>
      <c r="JP230">
        <v>22.7994</v>
      </c>
      <c r="JQ230">
        <v>22.1787</v>
      </c>
      <c r="JR230">
        <v>66.048</v>
      </c>
      <c r="JS230">
        <v>31.1004</v>
      </c>
      <c r="JT230">
        <v>420</v>
      </c>
      <c r="JU230">
        <v>23.3441</v>
      </c>
      <c r="JV230">
        <v>102.292</v>
      </c>
      <c r="JW230">
        <v>91.5962</v>
      </c>
    </row>
    <row r="231" spans="1:283">
      <c r="A231">
        <v>213</v>
      </c>
      <c r="B231">
        <v>1761010970.1</v>
      </c>
      <c r="C231">
        <v>1304.099999904633</v>
      </c>
      <c r="D231" t="s">
        <v>866</v>
      </c>
      <c r="E231" t="s">
        <v>867</v>
      </c>
      <c r="F231">
        <v>5</v>
      </c>
      <c r="G231" t="s">
        <v>862</v>
      </c>
      <c r="H231">
        <v>1761010962.010714</v>
      </c>
      <c r="I231">
        <f>(J231)/1000</f>
        <v>0</v>
      </c>
      <c r="J231">
        <f>1000*DJ231*AH231*(DF231-DG231)/(100*CY231*(1000-AH231*DF231))</f>
        <v>0</v>
      </c>
      <c r="K231">
        <f>DJ231*AH231*(DE231-DD231*(1000-AH231*DG231)/(1000-AH231*DF231))/(100*CY231)</f>
        <v>0</v>
      </c>
      <c r="L231">
        <f>DD231 - IF(AH231&gt;1, K231*CY231*100.0/(AJ231), 0)</f>
        <v>0</v>
      </c>
      <c r="M231">
        <f>((S231-I231/2)*L231-K231)/(S231+I231/2)</f>
        <v>0</v>
      </c>
      <c r="N231">
        <f>M231*(DK231+DL231)/1000.0</f>
        <v>0</v>
      </c>
      <c r="O231">
        <f>(DD231 - IF(AH231&gt;1, K231*CY231*100.0/(AJ231), 0))*(DK231+DL231)/1000.0</f>
        <v>0</v>
      </c>
      <c r="P231">
        <f>2.0/((1/R231-1/Q231)+SIGN(R231)*SQRT((1/R231-1/Q231)*(1/R231-1/Q231) + 4*CZ231/((CZ231+1)*(CZ231+1))*(2*1/R231*1/Q231-1/Q231*1/Q231)))</f>
        <v>0</v>
      </c>
      <c r="Q231">
        <f>IF(LEFT(DA231,1)&lt;&gt;"0",IF(LEFT(DA231,1)="1",3.0,DB231),$D$5+$E$5*(DR231*DK231/($K$5*1000))+$F$5*(DR231*DK231/($K$5*1000))*MAX(MIN(CY231,$J$5),$I$5)*MAX(MIN(CY231,$J$5),$I$5)+$G$5*MAX(MIN(CY231,$J$5),$I$5)*(DR231*DK231/($K$5*1000))+$H$5*(DR231*DK231/($K$5*1000))*(DR231*DK231/($K$5*1000)))</f>
        <v>0</v>
      </c>
      <c r="R231">
        <f>I231*(1000-(1000*0.61365*exp(17.502*V231/(240.97+V231))/(DK231+DL231)+DF231)/2)/(1000*0.61365*exp(17.502*V231/(240.97+V231))/(DK231+DL231)-DF231)</f>
        <v>0</v>
      </c>
      <c r="S231">
        <f>1/((CZ231+1)/(P231/1.6)+1/(Q231/1.37)) + CZ231/((CZ231+1)/(P231/1.6) + CZ231/(Q231/1.37))</f>
        <v>0</v>
      </c>
      <c r="T231">
        <f>(CU231*CX231)</f>
        <v>0</v>
      </c>
      <c r="U231">
        <f>(DM231+(T231+2*0.95*5.67E-8*(((DM231+$B$9)+273)^4-(DM231+273)^4)-44100*I231)/(1.84*29.3*Q231+8*0.95*5.67E-8*(DM231+273)^3))</f>
        <v>0</v>
      </c>
      <c r="V231">
        <f>($C$9*DN231+$D$9*DO231+$E$9*U231)</f>
        <v>0</v>
      </c>
      <c r="W231">
        <f>0.61365*exp(17.502*V231/(240.97+V231))</f>
        <v>0</v>
      </c>
      <c r="X231">
        <f>(Y231/Z231*100)</f>
        <v>0</v>
      </c>
      <c r="Y231">
        <f>DF231*(DK231+DL231)/1000</f>
        <v>0</v>
      </c>
      <c r="Z231">
        <f>0.61365*exp(17.502*DM231/(240.97+DM231))</f>
        <v>0</v>
      </c>
      <c r="AA231">
        <f>(W231-DF231*(DK231+DL231)/1000)</f>
        <v>0</v>
      </c>
      <c r="AB231">
        <f>(-I231*44100)</f>
        <v>0</v>
      </c>
      <c r="AC231">
        <f>2*29.3*Q231*0.92*(DM231-V231)</f>
        <v>0</v>
      </c>
      <c r="AD231">
        <f>2*0.95*5.67E-8*(((DM231+$B$9)+273)^4-(V231+273)^4)</f>
        <v>0</v>
      </c>
      <c r="AE231">
        <f>T231+AD231+AB231+AC231</f>
        <v>0</v>
      </c>
      <c r="AF231">
        <v>0</v>
      </c>
      <c r="AG231">
        <v>0</v>
      </c>
      <c r="AH231">
        <f>IF(AF231*$H$15&gt;=AJ231,1.0,(AJ231/(AJ231-AF231*$H$15)))</f>
        <v>0</v>
      </c>
      <c r="AI231">
        <f>(AH231-1)*100</f>
        <v>0</v>
      </c>
      <c r="AJ231">
        <f>MAX(0,($B$15+$C$15*DR231)/(1+$D$15*DR231)*DK231/(DM231+273)*$E$15)</f>
        <v>0</v>
      </c>
      <c r="AK231" t="s">
        <v>420</v>
      </c>
      <c r="AL231" t="s">
        <v>420</v>
      </c>
      <c r="AM231">
        <v>0</v>
      </c>
      <c r="AN231">
        <v>0</v>
      </c>
      <c r="AO231">
        <f>1-AM231/AN231</f>
        <v>0</v>
      </c>
      <c r="AP231">
        <v>0</v>
      </c>
      <c r="AQ231" t="s">
        <v>420</v>
      </c>
      <c r="AR231" t="s">
        <v>420</v>
      </c>
      <c r="AS231">
        <v>0</v>
      </c>
      <c r="AT231">
        <v>0</v>
      </c>
      <c r="AU231">
        <f>1-AS231/AT231</f>
        <v>0</v>
      </c>
      <c r="AV231">
        <v>0.5</v>
      </c>
      <c r="AW231">
        <f>CV231</f>
        <v>0</v>
      </c>
      <c r="AX231">
        <f>K231</f>
        <v>0</v>
      </c>
      <c r="AY231">
        <f>AU231*AV231*AW231</f>
        <v>0</v>
      </c>
      <c r="AZ231">
        <f>(AX231-AP231)/AW231</f>
        <v>0</v>
      </c>
      <c r="BA231">
        <f>(AN231-AT231)/AT231</f>
        <v>0</v>
      </c>
      <c r="BB231">
        <f>AM231/(AO231+AM231/AT231)</f>
        <v>0</v>
      </c>
      <c r="BC231" t="s">
        <v>420</v>
      </c>
      <c r="BD231">
        <v>0</v>
      </c>
      <c r="BE231">
        <f>IF(BD231&lt;&gt;0, BD231, BB231)</f>
        <v>0</v>
      </c>
      <c r="BF231">
        <f>1-BE231/AT231</f>
        <v>0</v>
      </c>
      <c r="BG231">
        <f>(AT231-AS231)/(AT231-BE231)</f>
        <v>0</v>
      </c>
      <c r="BH231">
        <f>(AN231-AT231)/(AN231-BE231)</f>
        <v>0</v>
      </c>
      <c r="BI231">
        <f>(AT231-AS231)/(AT231-AM231)</f>
        <v>0</v>
      </c>
      <c r="BJ231">
        <f>(AN231-AT231)/(AN231-AM231)</f>
        <v>0</v>
      </c>
      <c r="BK231">
        <f>(BG231*BE231/AS231)</f>
        <v>0</v>
      </c>
      <c r="BL231">
        <f>(1-BK231)</f>
        <v>0</v>
      </c>
      <c r="CU231">
        <f>$B$13*DS231+$C$13*DT231+$F$13*EE231*(1-EH231)</f>
        <v>0</v>
      </c>
      <c r="CV231">
        <f>CU231*CW231</f>
        <v>0</v>
      </c>
      <c r="CW231">
        <f>($B$13*$D$11+$C$13*$D$11+$F$13*((ER231+EJ231)/MAX(ER231+EJ231+ES231, 0.1)*$I$11+ES231/MAX(ER231+EJ231+ES231, 0.1)*$J$11))/($B$13+$C$13+$F$13)</f>
        <v>0</v>
      </c>
      <c r="CX231">
        <f>($B$13*$K$11+$C$13*$K$11+$F$13*((ER231+EJ231)/MAX(ER231+EJ231+ES231, 0.1)*$P$11+ES231/MAX(ER231+EJ231+ES231, 0.1)*$Q$11))/($B$13+$C$13+$F$13)</f>
        <v>0</v>
      </c>
      <c r="CY231">
        <v>1.37</v>
      </c>
      <c r="CZ231">
        <v>0.5</v>
      </c>
      <c r="DA231" t="s">
        <v>421</v>
      </c>
      <c r="DB231">
        <v>2</v>
      </c>
      <c r="DC231">
        <v>1761010962.010714</v>
      </c>
      <c r="DD231">
        <v>420.4950357142857</v>
      </c>
      <c r="DE231">
        <v>420.0412499999999</v>
      </c>
      <c r="DF231">
        <v>23.47491071428572</v>
      </c>
      <c r="DG231">
        <v>23.61765714285714</v>
      </c>
      <c r="DH231">
        <v>421.2302142857142</v>
      </c>
      <c r="DI231">
        <v>23.29478214285714</v>
      </c>
      <c r="DJ231">
        <v>500.0246071428572</v>
      </c>
      <c r="DK231">
        <v>90.53295357142858</v>
      </c>
      <c r="DL231">
        <v>0.034383125</v>
      </c>
      <c r="DM231">
        <v>29.88757857142857</v>
      </c>
      <c r="DN231">
        <v>30.01809285714285</v>
      </c>
      <c r="DO231">
        <v>999.9000000000002</v>
      </c>
      <c r="DP231">
        <v>0</v>
      </c>
      <c r="DQ231">
        <v>0</v>
      </c>
      <c r="DR231">
        <v>10007.83392857143</v>
      </c>
      <c r="DS231">
        <v>0</v>
      </c>
      <c r="DT231">
        <v>0.242856</v>
      </c>
      <c r="DU231">
        <v>0.4539141071428571</v>
      </c>
      <c r="DV231">
        <v>430.6034285714286</v>
      </c>
      <c r="DW231">
        <v>430.2016071428571</v>
      </c>
      <c r="DX231">
        <v>-0.142743565</v>
      </c>
      <c r="DY231">
        <v>420.0412499999999</v>
      </c>
      <c r="DZ231">
        <v>23.61765714285714</v>
      </c>
      <c r="EA231">
        <v>2.125253214285714</v>
      </c>
      <c r="EB231">
        <v>2.138177142857143</v>
      </c>
      <c r="EC231">
        <v>18.409675</v>
      </c>
      <c r="ED231">
        <v>18.50618571428571</v>
      </c>
      <c r="EE231">
        <v>0.005000780000000002</v>
      </c>
      <c r="EF231">
        <v>0</v>
      </c>
      <c r="EG231">
        <v>0</v>
      </c>
      <c r="EH231">
        <v>0</v>
      </c>
      <c r="EI231">
        <v>140.4035714285714</v>
      </c>
      <c r="EJ231">
        <v>0.005000780000000002</v>
      </c>
      <c r="EK231">
        <v>-13.93928571428571</v>
      </c>
      <c r="EL231">
        <v>-0.1428571428571428</v>
      </c>
      <c r="EM231">
        <v>35.6115</v>
      </c>
      <c r="EN231">
        <v>39.93957142857143</v>
      </c>
      <c r="EO231">
        <v>38.20057142857143</v>
      </c>
      <c r="EP231">
        <v>40.40814285714284</v>
      </c>
      <c r="EQ231">
        <v>38.58242857142857</v>
      </c>
      <c r="ER231">
        <v>0</v>
      </c>
      <c r="ES231">
        <v>0</v>
      </c>
      <c r="ET231">
        <v>0</v>
      </c>
      <c r="EU231">
        <v>1761010968.7</v>
      </c>
      <c r="EV231">
        <v>0</v>
      </c>
      <c r="EW231">
        <v>139.616</v>
      </c>
      <c r="EX231">
        <v>-7.092307567595905</v>
      </c>
      <c r="EY231">
        <v>-27.61538462455458</v>
      </c>
      <c r="EZ231">
        <v>-14.18</v>
      </c>
      <c r="FA231">
        <v>15</v>
      </c>
      <c r="FB231">
        <v>1761010866.1</v>
      </c>
      <c r="FC231" t="s">
        <v>863</v>
      </c>
      <c r="FD231">
        <v>1761010862.1</v>
      </c>
      <c r="FE231">
        <v>1761010866.1</v>
      </c>
      <c r="FF231">
        <v>8</v>
      </c>
      <c r="FG231">
        <v>-0.121</v>
      </c>
      <c r="FH231">
        <v>-0.005</v>
      </c>
      <c r="FI231">
        <v>-0.737</v>
      </c>
      <c r="FJ231">
        <v>0.175</v>
      </c>
      <c r="FK231">
        <v>420</v>
      </c>
      <c r="FL231">
        <v>23</v>
      </c>
      <c r="FM231">
        <v>0.34</v>
      </c>
      <c r="FN231">
        <v>0.16</v>
      </c>
      <c r="FO231">
        <v>0.599732</v>
      </c>
      <c r="FP231">
        <v>-2.607904232645404</v>
      </c>
      <c r="FQ231">
        <v>0.277412633097251</v>
      </c>
      <c r="FR231">
        <v>0</v>
      </c>
      <c r="FS231">
        <v>140.8235294117647</v>
      </c>
      <c r="FT231">
        <v>-20.11306336544977</v>
      </c>
      <c r="FU231">
        <v>7.597447668307058</v>
      </c>
      <c r="FV231">
        <v>0</v>
      </c>
      <c r="FW231">
        <v>-0.2647185305</v>
      </c>
      <c r="FX231">
        <v>2.783822796472796</v>
      </c>
      <c r="FY231">
        <v>0.2704603152136453</v>
      </c>
      <c r="FZ231">
        <v>0</v>
      </c>
      <c r="GA231">
        <v>0</v>
      </c>
      <c r="GB231">
        <v>3</v>
      </c>
      <c r="GC231" t="s">
        <v>423</v>
      </c>
      <c r="GD231">
        <v>3.10953</v>
      </c>
      <c r="GE231">
        <v>2.72606</v>
      </c>
      <c r="GF231">
        <v>0.0884438</v>
      </c>
      <c r="GG231">
        <v>0.0883158</v>
      </c>
      <c r="GH231">
        <v>0.106852</v>
      </c>
      <c r="GI231">
        <v>0.107488</v>
      </c>
      <c r="GJ231">
        <v>23921.1</v>
      </c>
      <c r="GK231">
        <v>21705.7</v>
      </c>
      <c r="GL231">
        <v>26800.3</v>
      </c>
      <c r="GM231">
        <v>24015.5</v>
      </c>
      <c r="GN231">
        <v>38246.9</v>
      </c>
      <c r="GO231">
        <v>31624.6</v>
      </c>
      <c r="GP231">
        <v>46777.1</v>
      </c>
      <c r="GQ231">
        <v>37972.4</v>
      </c>
      <c r="GR231">
        <v>1.89072</v>
      </c>
      <c r="GS231">
        <v>1.86812</v>
      </c>
      <c r="GT231">
        <v>0.107437</v>
      </c>
      <c r="GU231">
        <v>0</v>
      </c>
      <c r="GV231">
        <v>28.2949</v>
      </c>
      <c r="GW231">
        <v>999.9</v>
      </c>
      <c r="GX231">
        <v>60.3</v>
      </c>
      <c r="GY231">
        <v>30</v>
      </c>
      <c r="GZ231">
        <v>28.3816</v>
      </c>
      <c r="HA231">
        <v>60.9709</v>
      </c>
      <c r="HB231">
        <v>21.3021</v>
      </c>
      <c r="HC231">
        <v>1</v>
      </c>
      <c r="HD231">
        <v>0.0407978</v>
      </c>
      <c r="HE231">
        <v>-1.30629</v>
      </c>
      <c r="HF231">
        <v>20.333</v>
      </c>
      <c r="HG231">
        <v>5.21759</v>
      </c>
      <c r="HH231">
        <v>11.9791</v>
      </c>
      <c r="HI231">
        <v>4.9654</v>
      </c>
      <c r="HJ231">
        <v>3.27598</v>
      </c>
      <c r="HK231">
        <v>9999</v>
      </c>
      <c r="HL231">
        <v>9999</v>
      </c>
      <c r="HM231">
        <v>9999</v>
      </c>
      <c r="HN231">
        <v>999.9</v>
      </c>
      <c r="HO231">
        <v>1.8637</v>
      </c>
      <c r="HP231">
        <v>1.85977</v>
      </c>
      <c r="HQ231">
        <v>1.85806</v>
      </c>
      <c r="HR231">
        <v>1.85944</v>
      </c>
      <c r="HS231">
        <v>1.85959</v>
      </c>
      <c r="HT231">
        <v>1.85806</v>
      </c>
      <c r="HU231">
        <v>1.85716</v>
      </c>
      <c r="HV231">
        <v>1.85211</v>
      </c>
      <c r="HW231">
        <v>0</v>
      </c>
      <c r="HX231">
        <v>0</v>
      </c>
      <c r="HY231">
        <v>0</v>
      </c>
      <c r="HZ231">
        <v>0</v>
      </c>
      <c r="IA231" t="s">
        <v>424</v>
      </c>
      <c r="IB231" t="s">
        <v>425</v>
      </c>
      <c r="IC231" t="s">
        <v>426</v>
      </c>
      <c r="ID231" t="s">
        <v>426</v>
      </c>
      <c r="IE231" t="s">
        <v>426</v>
      </c>
      <c r="IF231" t="s">
        <v>426</v>
      </c>
      <c r="IG231">
        <v>0</v>
      </c>
      <c r="IH231">
        <v>100</v>
      </c>
      <c r="II231">
        <v>100</v>
      </c>
      <c r="IJ231">
        <v>-0.735</v>
      </c>
      <c r="IK231">
        <v>0.1801</v>
      </c>
      <c r="IL231">
        <v>-1.524301238848838</v>
      </c>
      <c r="IM231">
        <v>0.001328113201692861</v>
      </c>
      <c r="IN231">
        <v>1.538283238170363E-06</v>
      </c>
      <c r="IO231">
        <v>-5.795655626708063E-10</v>
      </c>
      <c r="IP231">
        <v>-0.06719844632190511</v>
      </c>
      <c r="IQ231">
        <v>-0.004593102289677449</v>
      </c>
      <c r="IR231">
        <v>0.0008253994458280543</v>
      </c>
      <c r="IS231">
        <v>-7.403632370499484E-06</v>
      </c>
      <c r="IT231">
        <v>2</v>
      </c>
      <c r="IU231">
        <v>1985</v>
      </c>
      <c r="IV231">
        <v>1</v>
      </c>
      <c r="IW231">
        <v>27</v>
      </c>
      <c r="IX231">
        <v>1.8</v>
      </c>
      <c r="IY231">
        <v>1.7</v>
      </c>
      <c r="IZ231">
        <v>1.13403</v>
      </c>
      <c r="JA231">
        <v>2.6001</v>
      </c>
      <c r="JB231">
        <v>1.49658</v>
      </c>
      <c r="JC231">
        <v>2.34619</v>
      </c>
      <c r="JD231">
        <v>1.54907</v>
      </c>
      <c r="JE231">
        <v>2.45972</v>
      </c>
      <c r="JF231">
        <v>32.9092</v>
      </c>
      <c r="JG231">
        <v>15.6906</v>
      </c>
      <c r="JH231">
        <v>18</v>
      </c>
      <c r="JI231">
        <v>482.346</v>
      </c>
      <c r="JJ231">
        <v>496.999</v>
      </c>
      <c r="JK231">
        <v>31.1646</v>
      </c>
      <c r="JL231">
        <v>27.7805</v>
      </c>
      <c r="JM231">
        <v>29.9994</v>
      </c>
      <c r="JN231">
        <v>28.0026</v>
      </c>
      <c r="JO231">
        <v>27.9904</v>
      </c>
      <c r="JP231">
        <v>22.7998</v>
      </c>
      <c r="JQ231">
        <v>22.1787</v>
      </c>
      <c r="JR231">
        <v>66.048</v>
      </c>
      <c r="JS231">
        <v>31.0607</v>
      </c>
      <c r="JT231">
        <v>420</v>
      </c>
      <c r="JU231">
        <v>23.3554</v>
      </c>
      <c r="JV231">
        <v>102.292</v>
      </c>
      <c r="JW231">
        <v>91.5964</v>
      </c>
    </row>
    <row r="232" spans="1:283">
      <c r="A232">
        <v>214</v>
      </c>
      <c r="B232">
        <v>1761010972.1</v>
      </c>
      <c r="C232">
        <v>1306.099999904633</v>
      </c>
      <c r="D232" t="s">
        <v>868</v>
      </c>
      <c r="E232" t="s">
        <v>869</v>
      </c>
      <c r="F232">
        <v>5</v>
      </c>
      <c r="G232" t="s">
        <v>862</v>
      </c>
      <c r="H232">
        <v>1761010963.933333</v>
      </c>
      <c r="I232">
        <f>(J232)/1000</f>
        <v>0</v>
      </c>
      <c r="J232">
        <f>1000*DJ232*AH232*(DF232-DG232)/(100*CY232*(1000-AH232*DF232))</f>
        <v>0</v>
      </c>
      <c r="K232">
        <f>DJ232*AH232*(DE232-DD232*(1000-AH232*DG232)/(1000-AH232*DF232))/(100*CY232)</f>
        <v>0</v>
      </c>
      <c r="L232">
        <f>DD232 - IF(AH232&gt;1, K232*CY232*100.0/(AJ232), 0)</f>
        <v>0</v>
      </c>
      <c r="M232">
        <f>((S232-I232/2)*L232-K232)/(S232+I232/2)</f>
        <v>0</v>
      </c>
      <c r="N232">
        <f>M232*(DK232+DL232)/1000.0</f>
        <v>0</v>
      </c>
      <c r="O232">
        <f>(DD232 - IF(AH232&gt;1, K232*CY232*100.0/(AJ232), 0))*(DK232+DL232)/1000.0</f>
        <v>0</v>
      </c>
      <c r="P232">
        <f>2.0/((1/R232-1/Q232)+SIGN(R232)*SQRT((1/R232-1/Q232)*(1/R232-1/Q232) + 4*CZ232/((CZ232+1)*(CZ232+1))*(2*1/R232*1/Q232-1/Q232*1/Q232)))</f>
        <v>0</v>
      </c>
      <c r="Q232">
        <f>IF(LEFT(DA232,1)&lt;&gt;"0",IF(LEFT(DA232,1)="1",3.0,DB232),$D$5+$E$5*(DR232*DK232/($K$5*1000))+$F$5*(DR232*DK232/($K$5*1000))*MAX(MIN(CY232,$J$5),$I$5)*MAX(MIN(CY232,$J$5),$I$5)+$G$5*MAX(MIN(CY232,$J$5),$I$5)*(DR232*DK232/($K$5*1000))+$H$5*(DR232*DK232/($K$5*1000))*(DR232*DK232/($K$5*1000)))</f>
        <v>0</v>
      </c>
      <c r="R232">
        <f>I232*(1000-(1000*0.61365*exp(17.502*V232/(240.97+V232))/(DK232+DL232)+DF232)/2)/(1000*0.61365*exp(17.502*V232/(240.97+V232))/(DK232+DL232)-DF232)</f>
        <v>0</v>
      </c>
      <c r="S232">
        <f>1/((CZ232+1)/(P232/1.6)+1/(Q232/1.37)) + CZ232/((CZ232+1)/(P232/1.6) + CZ232/(Q232/1.37))</f>
        <v>0</v>
      </c>
      <c r="T232">
        <f>(CU232*CX232)</f>
        <v>0</v>
      </c>
      <c r="U232">
        <f>(DM232+(T232+2*0.95*5.67E-8*(((DM232+$B$9)+273)^4-(DM232+273)^4)-44100*I232)/(1.84*29.3*Q232+8*0.95*5.67E-8*(DM232+273)^3))</f>
        <v>0</v>
      </c>
      <c r="V232">
        <f>($C$9*DN232+$D$9*DO232+$E$9*U232)</f>
        <v>0</v>
      </c>
      <c r="W232">
        <f>0.61365*exp(17.502*V232/(240.97+V232))</f>
        <v>0</v>
      </c>
      <c r="X232">
        <f>(Y232/Z232*100)</f>
        <v>0</v>
      </c>
      <c r="Y232">
        <f>DF232*(DK232+DL232)/1000</f>
        <v>0</v>
      </c>
      <c r="Z232">
        <f>0.61365*exp(17.502*DM232/(240.97+DM232))</f>
        <v>0</v>
      </c>
      <c r="AA232">
        <f>(W232-DF232*(DK232+DL232)/1000)</f>
        <v>0</v>
      </c>
      <c r="AB232">
        <f>(-I232*44100)</f>
        <v>0</v>
      </c>
      <c r="AC232">
        <f>2*29.3*Q232*0.92*(DM232-V232)</f>
        <v>0</v>
      </c>
      <c r="AD232">
        <f>2*0.95*5.67E-8*(((DM232+$B$9)+273)^4-(V232+273)^4)</f>
        <v>0</v>
      </c>
      <c r="AE232">
        <f>T232+AD232+AB232+AC232</f>
        <v>0</v>
      </c>
      <c r="AF232">
        <v>0</v>
      </c>
      <c r="AG232">
        <v>0</v>
      </c>
      <c r="AH232">
        <f>IF(AF232*$H$15&gt;=AJ232,1.0,(AJ232/(AJ232-AF232*$H$15)))</f>
        <v>0</v>
      </c>
      <c r="AI232">
        <f>(AH232-1)*100</f>
        <v>0</v>
      </c>
      <c r="AJ232">
        <f>MAX(0,($B$15+$C$15*DR232)/(1+$D$15*DR232)*DK232/(DM232+273)*$E$15)</f>
        <v>0</v>
      </c>
      <c r="AK232" t="s">
        <v>420</v>
      </c>
      <c r="AL232" t="s">
        <v>420</v>
      </c>
      <c r="AM232">
        <v>0</v>
      </c>
      <c r="AN232">
        <v>0</v>
      </c>
      <c r="AO232">
        <f>1-AM232/AN232</f>
        <v>0</v>
      </c>
      <c r="AP232">
        <v>0</v>
      </c>
      <c r="AQ232" t="s">
        <v>420</v>
      </c>
      <c r="AR232" t="s">
        <v>420</v>
      </c>
      <c r="AS232">
        <v>0</v>
      </c>
      <c r="AT232">
        <v>0</v>
      </c>
      <c r="AU232">
        <f>1-AS232/AT232</f>
        <v>0</v>
      </c>
      <c r="AV232">
        <v>0.5</v>
      </c>
      <c r="AW232">
        <f>CV232</f>
        <v>0</v>
      </c>
      <c r="AX232">
        <f>K232</f>
        <v>0</v>
      </c>
      <c r="AY232">
        <f>AU232*AV232*AW232</f>
        <v>0</v>
      </c>
      <c r="AZ232">
        <f>(AX232-AP232)/AW232</f>
        <v>0</v>
      </c>
      <c r="BA232">
        <f>(AN232-AT232)/AT232</f>
        <v>0</v>
      </c>
      <c r="BB232">
        <f>AM232/(AO232+AM232/AT232)</f>
        <v>0</v>
      </c>
      <c r="BC232" t="s">
        <v>420</v>
      </c>
      <c r="BD232">
        <v>0</v>
      </c>
      <c r="BE232">
        <f>IF(BD232&lt;&gt;0, BD232, BB232)</f>
        <v>0</v>
      </c>
      <c r="BF232">
        <f>1-BE232/AT232</f>
        <v>0</v>
      </c>
      <c r="BG232">
        <f>(AT232-AS232)/(AT232-BE232)</f>
        <v>0</v>
      </c>
      <c r="BH232">
        <f>(AN232-AT232)/(AN232-BE232)</f>
        <v>0</v>
      </c>
      <c r="BI232">
        <f>(AT232-AS232)/(AT232-AM232)</f>
        <v>0</v>
      </c>
      <c r="BJ232">
        <f>(AN232-AT232)/(AN232-AM232)</f>
        <v>0</v>
      </c>
      <c r="BK232">
        <f>(BG232*BE232/AS232)</f>
        <v>0</v>
      </c>
      <c r="BL232">
        <f>(1-BK232)</f>
        <v>0</v>
      </c>
      <c r="CU232">
        <f>$B$13*DS232+$C$13*DT232+$F$13*EE232*(1-EH232)</f>
        <v>0</v>
      </c>
      <c r="CV232">
        <f>CU232*CW232</f>
        <v>0</v>
      </c>
      <c r="CW232">
        <f>($B$13*$D$11+$C$13*$D$11+$F$13*((ER232+EJ232)/MAX(ER232+EJ232+ES232, 0.1)*$I$11+ES232/MAX(ER232+EJ232+ES232, 0.1)*$J$11))/($B$13+$C$13+$F$13)</f>
        <v>0</v>
      </c>
      <c r="CX232">
        <f>($B$13*$K$11+$C$13*$K$11+$F$13*((ER232+EJ232)/MAX(ER232+EJ232+ES232, 0.1)*$P$11+ES232/MAX(ER232+EJ232+ES232, 0.1)*$Q$11))/($B$13+$C$13+$F$13)</f>
        <v>0</v>
      </c>
      <c r="CY232">
        <v>1.37</v>
      </c>
      <c r="CZ232">
        <v>0.5</v>
      </c>
      <c r="DA232" t="s">
        <v>421</v>
      </c>
      <c r="DB232">
        <v>2</v>
      </c>
      <c r="DC232">
        <v>1761010963.933333</v>
      </c>
      <c r="DD232">
        <v>420.4689259259259</v>
      </c>
      <c r="DE232">
        <v>420.0461481481481</v>
      </c>
      <c r="DF232">
        <v>23.49315555555556</v>
      </c>
      <c r="DG232">
        <v>23.55919259259259</v>
      </c>
      <c r="DH232">
        <v>421.2042222222223</v>
      </c>
      <c r="DI232">
        <v>23.31263333333333</v>
      </c>
      <c r="DJ232">
        <v>500.0513333333333</v>
      </c>
      <c r="DK232">
        <v>90.5306037037037</v>
      </c>
      <c r="DL232">
        <v>0.03433513333333333</v>
      </c>
      <c r="DM232">
        <v>29.89561481481481</v>
      </c>
      <c r="DN232">
        <v>30.02534444444445</v>
      </c>
      <c r="DO232">
        <v>999.9000000000001</v>
      </c>
      <c r="DP232">
        <v>0</v>
      </c>
      <c r="DQ232">
        <v>0</v>
      </c>
      <c r="DR232">
        <v>10009.78888888889</v>
      </c>
      <c r="DS232">
        <v>0</v>
      </c>
      <c r="DT232">
        <v>0.242856</v>
      </c>
      <c r="DU232">
        <v>0.422897925925926</v>
      </c>
      <c r="DV232">
        <v>430.5847407407408</v>
      </c>
      <c r="DW232">
        <v>430.1808888888889</v>
      </c>
      <c r="DX232">
        <v>-0.06603591925925925</v>
      </c>
      <c r="DY232">
        <v>420.0461481481481</v>
      </c>
      <c r="DZ232">
        <v>23.55919259259259</v>
      </c>
      <c r="EA232">
        <v>2.12684962962963</v>
      </c>
      <c r="EB232">
        <v>2.132829259259259</v>
      </c>
      <c r="EC232">
        <v>18.42168888888889</v>
      </c>
      <c r="ED232">
        <v>18.4661962962963</v>
      </c>
      <c r="EE232">
        <v>0.005000780000000001</v>
      </c>
      <c r="EF232">
        <v>0</v>
      </c>
      <c r="EG232">
        <v>0</v>
      </c>
      <c r="EH232">
        <v>0</v>
      </c>
      <c r="EI232">
        <v>139.5259259259259</v>
      </c>
      <c r="EJ232">
        <v>0.005000780000000001</v>
      </c>
      <c r="EK232">
        <v>-13.45925925925926</v>
      </c>
      <c r="EL232">
        <v>-0.1629629629629629</v>
      </c>
      <c r="EM232">
        <v>35.62255555555556</v>
      </c>
      <c r="EN232">
        <v>39.96274074074073</v>
      </c>
      <c r="EO232">
        <v>38.24277777777777</v>
      </c>
      <c r="EP232">
        <v>40.44407407407407</v>
      </c>
      <c r="EQ232">
        <v>38.60859259259259</v>
      </c>
      <c r="ER232">
        <v>0</v>
      </c>
      <c r="ES232">
        <v>0</v>
      </c>
      <c r="ET232">
        <v>0</v>
      </c>
      <c r="EU232">
        <v>1761010971.1</v>
      </c>
      <c r="EV232">
        <v>0</v>
      </c>
      <c r="EW232">
        <v>139.404</v>
      </c>
      <c r="EX232">
        <v>-18.09999994956533</v>
      </c>
      <c r="EY232">
        <v>-9.13846161958026</v>
      </c>
      <c r="EZ232">
        <v>-13.536</v>
      </c>
      <c r="FA232">
        <v>15</v>
      </c>
      <c r="FB232">
        <v>1761010866.1</v>
      </c>
      <c r="FC232" t="s">
        <v>863</v>
      </c>
      <c r="FD232">
        <v>1761010862.1</v>
      </c>
      <c r="FE232">
        <v>1761010866.1</v>
      </c>
      <c r="FF232">
        <v>8</v>
      </c>
      <c r="FG232">
        <v>-0.121</v>
      </c>
      <c r="FH232">
        <v>-0.005</v>
      </c>
      <c r="FI232">
        <v>-0.737</v>
      </c>
      <c r="FJ232">
        <v>0.175</v>
      </c>
      <c r="FK232">
        <v>420</v>
      </c>
      <c r="FL232">
        <v>23</v>
      </c>
      <c r="FM232">
        <v>0.34</v>
      </c>
      <c r="FN232">
        <v>0.16</v>
      </c>
      <c r="FO232">
        <v>0.5114984390243903</v>
      </c>
      <c r="FP232">
        <v>-1.683802411149826</v>
      </c>
      <c r="FQ232">
        <v>0.1900075126802338</v>
      </c>
      <c r="FR232">
        <v>0</v>
      </c>
      <c r="FS232">
        <v>140.0676470588235</v>
      </c>
      <c r="FT232">
        <v>-13.78915193516221</v>
      </c>
      <c r="FU232">
        <v>7.465399425436986</v>
      </c>
      <c r="FV232">
        <v>0</v>
      </c>
      <c r="FW232">
        <v>-0.1815732492682927</v>
      </c>
      <c r="FX232">
        <v>2.599425610452961</v>
      </c>
      <c r="FY232">
        <v>0.2618806022073607</v>
      </c>
      <c r="FZ232">
        <v>0</v>
      </c>
      <c r="GA232">
        <v>0</v>
      </c>
      <c r="GB232">
        <v>3</v>
      </c>
      <c r="GC232" t="s">
        <v>423</v>
      </c>
      <c r="GD232">
        <v>3.10965</v>
      </c>
      <c r="GE232">
        <v>2.72603</v>
      </c>
      <c r="GF232">
        <v>0.08844059999999999</v>
      </c>
      <c r="GG232">
        <v>0.0883101</v>
      </c>
      <c r="GH232">
        <v>0.106747</v>
      </c>
      <c r="GI232">
        <v>0.107401</v>
      </c>
      <c r="GJ232">
        <v>23921.2</v>
      </c>
      <c r="GK232">
        <v>21706.1</v>
      </c>
      <c r="GL232">
        <v>26800.3</v>
      </c>
      <c r="GM232">
        <v>24015.8</v>
      </c>
      <c r="GN232">
        <v>38251.4</v>
      </c>
      <c r="GO232">
        <v>31627.9</v>
      </c>
      <c r="GP232">
        <v>46777.1</v>
      </c>
      <c r="GQ232">
        <v>37972.7</v>
      </c>
      <c r="GR232">
        <v>1.89053</v>
      </c>
      <c r="GS232">
        <v>1.8679</v>
      </c>
      <c r="GT232">
        <v>0.107229</v>
      </c>
      <c r="GU232">
        <v>0</v>
      </c>
      <c r="GV232">
        <v>28.2973</v>
      </c>
      <c r="GW232">
        <v>999.9</v>
      </c>
      <c r="GX232">
        <v>60.3</v>
      </c>
      <c r="GY232">
        <v>30</v>
      </c>
      <c r="GZ232">
        <v>28.3818</v>
      </c>
      <c r="HA232">
        <v>61.0709</v>
      </c>
      <c r="HB232">
        <v>21.0417</v>
      </c>
      <c r="HC232">
        <v>1</v>
      </c>
      <c r="HD232">
        <v>0.0406987</v>
      </c>
      <c r="HE232">
        <v>-1.45428</v>
      </c>
      <c r="HF232">
        <v>20.3319</v>
      </c>
      <c r="HG232">
        <v>5.21759</v>
      </c>
      <c r="HH232">
        <v>11.9798</v>
      </c>
      <c r="HI232">
        <v>4.9654</v>
      </c>
      <c r="HJ232">
        <v>3.27598</v>
      </c>
      <c r="HK232">
        <v>9999</v>
      </c>
      <c r="HL232">
        <v>9999</v>
      </c>
      <c r="HM232">
        <v>9999</v>
      </c>
      <c r="HN232">
        <v>999.9</v>
      </c>
      <c r="HO232">
        <v>1.86371</v>
      </c>
      <c r="HP232">
        <v>1.85976</v>
      </c>
      <c r="HQ232">
        <v>1.85806</v>
      </c>
      <c r="HR232">
        <v>1.85944</v>
      </c>
      <c r="HS232">
        <v>1.85959</v>
      </c>
      <c r="HT232">
        <v>1.85806</v>
      </c>
      <c r="HU232">
        <v>1.85716</v>
      </c>
      <c r="HV232">
        <v>1.85211</v>
      </c>
      <c r="HW232">
        <v>0</v>
      </c>
      <c r="HX232">
        <v>0</v>
      </c>
      <c r="HY232">
        <v>0</v>
      </c>
      <c r="HZ232">
        <v>0</v>
      </c>
      <c r="IA232" t="s">
        <v>424</v>
      </c>
      <c r="IB232" t="s">
        <v>425</v>
      </c>
      <c r="IC232" t="s">
        <v>426</v>
      </c>
      <c r="ID232" t="s">
        <v>426</v>
      </c>
      <c r="IE232" t="s">
        <v>426</v>
      </c>
      <c r="IF232" t="s">
        <v>426</v>
      </c>
      <c r="IG232">
        <v>0</v>
      </c>
      <c r="IH232">
        <v>100</v>
      </c>
      <c r="II232">
        <v>100</v>
      </c>
      <c r="IJ232">
        <v>-0.735</v>
      </c>
      <c r="IK232">
        <v>0.1794</v>
      </c>
      <c r="IL232">
        <v>-1.524301238848838</v>
      </c>
      <c r="IM232">
        <v>0.001328113201692861</v>
      </c>
      <c r="IN232">
        <v>1.538283238170363E-06</v>
      </c>
      <c r="IO232">
        <v>-5.795655626708063E-10</v>
      </c>
      <c r="IP232">
        <v>-0.06719844632190511</v>
      </c>
      <c r="IQ232">
        <v>-0.004593102289677449</v>
      </c>
      <c r="IR232">
        <v>0.0008253994458280543</v>
      </c>
      <c r="IS232">
        <v>-7.403632370499484E-06</v>
      </c>
      <c r="IT232">
        <v>2</v>
      </c>
      <c r="IU232">
        <v>1985</v>
      </c>
      <c r="IV232">
        <v>1</v>
      </c>
      <c r="IW232">
        <v>27</v>
      </c>
      <c r="IX232">
        <v>1.8</v>
      </c>
      <c r="IY232">
        <v>1.8</v>
      </c>
      <c r="IZ232">
        <v>1.13403</v>
      </c>
      <c r="JA232">
        <v>2.59521</v>
      </c>
      <c r="JB232">
        <v>1.49658</v>
      </c>
      <c r="JC232">
        <v>2.34619</v>
      </c>
      <c r="JD232">
        <v>1.54907</v>
      </c>
      <c r="JE232">
        <v>2.43164</v>
      </c>
      <c r="JF232">
        <v>32.9092</v>
      </c>
      <c r="JG232">
        <v>15.6906</v>
      </c>
      <c r="JH232">
        <v>18</v>
      </c>
      <c r="JI232">
        <v>482.23</v>
      </c>
      <c r="JJ232">
        <v>496.84</v>
      </c>
      <c r="JK232">
        <v>31.0939</v>
      </c>
      <c r="JL232">
        <v>27.7804</v>
      </c>
      <c r="JM232">
        <v>29.9996</v>
      </c>
      <c r="JN232">
        <v>28.0024</v>
      </c>
      <c r="JO232">
        <v>27.9892</v>
      </c>
      <c r="JP232">
        <v>22.7983</v>
      </c>
      <c r="JQ232">
        <v>22.1787</v>
      </c>
      <c r="JR232">
        <v>66.048</v>
      </c>
      <c r="JS232">
        <v>31.0607</v>
      </c>
      <c r="JT232">
        <v>420</v>
      </c>
      <c r="JU232">
        <v>23.3646</v>
      </c>
      <c r="JV232">
        <v>102.292</v>
      </c>
      <c r="JW232">
        <v>91.5973</v>
      </c>
    </row>
    <row r="233" spans="1:283">
      <c r="A233">
        <v>215</v>
      </c>
      <c r="B233">
        <v>1761010974.1</v>
      </c>
      <c r="C233">
        <v>1308.099999904633</v>
      </c>
      <c r="D233" t="s">
        <v>870</v>
      </c>
      <c r="E233" t="s">
        <v>871</v>
      </c>
      <c r="F233">
        <v>5</v>
      </c>
      <c r="G233" t="s">
        <v>862</v>
      </c>
      <c r="H233">
        <v>1761010965.926923</v>
      </c>
      <c r="I233">
        <f>(J233)/1000</f>
        <v>0</v>
      </c>
      <c r="J233">
        <f>1000*DJ233*AH233*(DF233-DG233)/(100*CY233*(1000-AH233*DF233))</f>
        <v>0</v>
      </c>
      <c r="K233">
        <f>DJ233*AH233*(DE233-DD233*(1000-AH233*DG233)/(1000-AH233*DF233))/(100*CY233)</f>
        <v>0</v>
      </c>
      <c r="L233">
        <f>DD233 - IF(AH233&gt;1, K233*CY233*100.0/(AJ233), 0)</f>
        <v>0</v>
      </c>
      <c r="M233">
        <f>((S233-I233/2)*L233-K233)/(S233+I233/2)</f>
        <v>0</v>
      </c>
      <c r="N233">
        <f>M233*(DK233+DL233)/1000.0</f>
        <v>0</v>
      </c>
      <c r="O233">
        <f>(DD233 - IF(AH233&gt;1, K233*CY233*100.0/(AJ233), 0))*(DK233+DL233)/1000.0</f>
        <v>0</v>
      </c>
      <c r="P233">
        <f>2.0/((1/R233-1/Q233)+SIGN(R233)*SQRT((1/R233-1/Q233)*(1/R233-1/Q233) + 4*CZ233/((CZ233+1)*(CZ233+1))*(2*1/R233*1/Q233-1/Q233*1/Q233)))</f>
        <v>0</v>
      </c>
      <c r="Q233">
        <f>IF(LEFT(DA233,1)&lt;&gt;"0",IF(LEFT(DA233,1)="1",3.0,DB233),$D$5+$E$5*(DR233*DK233/($K$5*1000))+$F$5*(DR233*DK233/($K$5*1000))*MAX(MIN(CY233,$J$5),$I$5)*MAX(MIN(CY233,$J$5),$I$5)+$G$5*MAX(MIN(CY233,$J$5),$I$5)*(DR233*DK233/($K$5*1000))+$H$5*(DR233*DK233/($K$5*1000))*(DR233*DK233/($K$5*1000)))</f>
        <v>0</v>
      </c>
      <c r="R233">
        <f>I233*(1000-(1000*0.61365*exp(17.502*V233/(240.97+V233))/(DK233+DL233)+DF233)/2)/(1000*0.61365*exp(17.502*V233/(240.97+V233))/(DK233+DL233)-DF233)</f>
        <v>0</v>
      </c>
      <c r="S233">
        <f>1/((CZ233+1)/(P233/1.6)+1/(Q233/1.37)) + CZ233/((CZ233+1)/(P233/1.6) + CZ233/(Q233/1.37))</f>
        <v>0</v>
      </c>
      <c r="T233">
        <f>(CU233*CX233)</f>
        <v>0</v>
      </c>
      <c r="U233">
        <f>(DM233+(T233+2*0.95*5.67E-8*(((DM233+$B$9)+273)^4-(DM233+273)^4)-44100*I233)/(1.84*29.3*Q233+8*0.95*5.67E-8*(DM233+273)^3))</f>
        <v>0</v>
      </c>
      <c r="V233">
        <f>($C$9*DN233+$D$9*DO233+$E$9*U233)</f>
        <v>0</v>
      </c>
      <c r="W233">
        <f>0.61365*exp(17.502*V233/(240.97+V233))</f>
        <v>0</v>
      </c>
      <c r="X233">
        <f>(Y233/Z233*100)</f>
        <v>0</v>
      </c>
      <c r="Y233">
        <f>DF233*(DK233+DL233)/1000</f>
        <v>0</v>
      </c>
      <c r="Z233">
        <f>0.61365*exp(17.502*DM233/(240.97+DM233))</f>
        <v>0</v>
      </c>
      <c r="AA233">
        <f>(W233-DF233*(DK233+DL233)/1000)</f>
        <v>0</v>
      </c>
      <c r="AB233">
        <f>(-I233*44100)</f>
        <v>0</v>
      </c>
      <c r="AC233">
        <f>2*29.3*Q233*0.92*(DM233-V233)</f>
        <v>0</v>
      </c>
      <c r="AD233">
        <f>2*0.95*5.67E-8*(((DM233+$B$9)+273)^4-(V233+273)^4)</f>
        <v>0</v>
      </c>
      <c r="AE233">
        <f>T233+AD233+AB233+AC233</f>
        <v>0</v>
      </c>
      <c r="AF233">
        <v>0</v>
      </c>
      <c r="AG233">
        <v>0</v>
      </c>
      <c r="AH233">
        <f>IF(AF233*$H$15&gt;=AJ233,1.0,(AJ233/(AJ233-AF233*$H$15)))</f>
        <v>0</v>
      </c>
      <c r="AI233">
        <f>(AH233-1)*100</f>
        <v>0</v>
      </c>
      <c r="AJ233">
        <f>MAX(0,($B$15+$C$15*DR233)/(1+$D$15*DR233)*DK233/(DM233+273)*$E$15)</f>
        <v>0</v>
      </c>
      <c r="AK233" t="s">
        <v>420</v>
      </c>
      <c r="AL233" t="s">
        <v>420</v>
      </c>
      <c r="AM233">
        <v>0</v>
      </c>
      <c r="AN233">
        <v>0</v>
      </c>
      <c r="AO233">
        <f>1-AM233/AN233</f>
        <v>0</v>
      </c>
      <c r="AP233">
        <v>0</v>
      </c>
      <c r="AQ233" t="s">
        <v>420</v>
      </c>
      <c r="AR233" t="s">
        <v>420</v>
      </c>
      <c r="AS233">
        <v>0</v>
      </c>
      <c r="AT233">
        <v>0</v>
      </c>
      <c r="AU233">
        <f>1-AS233/AT233</f>
        <v>0</v>
      </c>
      <c r="AV233">
        <v>0.5</v>
      </c>
      <c r="AW233">
        <f>CV233</f>
        <v>0</v>
      </c>
      <c r="AX233">
        <f>K233</f>
        <v>0</v>
      </c>
      <c r="AY233">
        <f>AU233*AV233*AW233</f>
        <v>0</v>
      </c>
      <c r="AZ233">
        <f>(AX233-AP233)/AW233</f>
        <v>0</v>
      </c>
      <c r="BA233">
        <f>(AN233-AT233)/AT233</f>
        <v>0</v>
      </c>
      <c r="BB233">
        <f>AM233/(AO233+AM233/AT233)</f>
        <v>0</v>
      </c>
      <c r="BC233" t="s">
        <v>420</v>
      </c>
      <c r="BD233">
        <v>0</v>
      </c>
      <c r="BE233">
        <f>IF(BD233&lt;&gt;0, BD233, BB233)</f>
        <v>0</v>
      </c>
      <c r="BF233">
        <f>1-BE233/AT233</f>
        <v>0</v>
      </c>
      <c r="BG233">
        <f>(AT233-AS233)/(AT233-BE233)</f>
        <v>0</v>
      </c>
      <c r="BH233">
        <f>(AN233-AT233)/(AN233-BE233)</f>
        <v>0</v>
      </c>
      <c r="BI233">
        <f>(AT233-AS233)/(AT233-AM233)</f>
        <v>0</v>
      </c>
      <c r="BJ233">
        <f>(AN233-AT233)/(AN233-AM233)</f>
        <v>0</v>
      </c>
      <c r="BK233">
        <f>(BG233*BE233/AS233)</f>
        <v>0</v>
      </c>
      <c r="BL233">
        <f>(1-BK233)</f>
        <v>0</v>
      </c>
      <c r="CU233">
        <f>$B$13*DS233+$C$13*DT233+$F$13*EE233*(1-EH233)</f>
        <v>0</v>
      </c>
      <c r="CV233">
        <f>CU233*CW233</f>
        <v>0</v>
      </c>
      <c r="CW233">
        <f>($B$13*$D$11+$C$13*$D$11+$F$13*((ER233+EJ233)/MAX(ER233+EJ233+ES233, 0.1)*$I$11+ES233/MAX(ER233+EJ233+ES233, 0.1)*$J$11))/($B$13+$C$13+$F$13)</f>
        <v>0</v>
      </c>
      <c r="CX233">
        <f>($B$13*$K$11+$C$13*$K$11+$F$13*((ER233+EJ233)/MAX(ER233+EJ233+ES233, 0.1)*$P$11+ES233/MAX(ER233+EJ233+ES233, 0.1)*$Q$11))/($B$13+$C$13+$F$13)</f>
        <v>0</v>
      </c>
      <c r="CY233">
        <v>1.37</v>
      </c>
      <c r="CZ233">
        <v>0.5</v>
      </c>
      <c r="DA233" t="s">
        <v>421</v>
      </c>
      <c r="DB233">
        <v>2</v>
      </c>
      <c r="DC233">
        <v>1761010965.926923</v>
      </c>
      <c r="DD233">
        <v>420.4503461538462</v>
      </c>
      <c r="DE233">
        <v>420.0485384615385</v>
      </c>
      <c r="DF233">
        <v>23.49586538461539</v>
      </c>
      <c r="DG233">
        <v>23.49738461538461</v>
      </c>
      <c r="DH233">
        <v>421.1857692307692</v>
      </c>
      <c r="DI233">
        <v>23.31527692307693</v>
      </c>
      <c r="DJ233">
        <v>500.044923076923</v>
      </c>
      <c r="DK233">
        <v>90.52809999999999</v>
      </c>
      <c r="DL233">
        <v>0.03432305769230769</v>
      </c>
      <c r="DM233">
        <v>29.90257307692308</v>
      </c>
      <c r="DN233">
        <v>30.03183846153846</v>
      </c>
      <c r="DO233">
        <v>999.9000000000001</v>
      </c>
      <c r="DP233">
        <v>0</v>
      </c>
      <c r="DQ233">
        <v>0</v>
      </c>
      <c r="DR233">
        <v>10009.35</v>
      </c>
      <c r="DS233">
        <v>0</v>
      </c>
      <c r="DT233">
        <v>0.242856</v>
      </c>
      <c r="DU233">
        <v>0.4019223846153847</v>
      </c>
      <c r="DV233">
        <v>430.5668846153846</v>
      </c>
      <c r="DW233">
        <v>430.1560769230768</v>
      </c>
      <c r="DX233">
        <v>-0.001524793076923073</v>
      </c>
      <c r="DY233">
        <v>420.0485384615385</v>
      </c>
      <c r="DZ233">
        <v>23.49738461538461</v>
      </c>
      <c r="EA233">
        <v>2.127035384615384</v>
      </c>
      <c r="EB233">
        <v>2.127175769230769</v>
      </c>
      <c r="EC233">
        <v>18.42308461538462</v>
      </c>
      <c r="ED233">
        <v>18.42388846153846</v>
      </c>
      <c r="EE233">
        <v>0.005000780000000001</v>
      </c>
      <c r="EF233">
        <v>0</v>
      </c>
      <c r="EG233">
        <v>0</v>
      </c>
      <c r="EH233">
        <v>0</v>
      </c>
      <c r="EI233">
        <v>140.1884615384616</v>
      </c>
      <c r="EJ233">
        <v>0.005000780000000001</v>
      </c>
      <c r="EK233">
        <v>-14.08846153846154</v>
      </c>
      <c r="EL233">
        <v>-0.3115384615384615</v>
      </c>
      <c r="EM233">
        <v>35.63446153846154</v>
      </c>
      <c r="EN233">
        <v>39.9876923076923</v>
      </c>
      <c r="EO233">
        <v>38.281</v>
      </c>
      <c r="EP233">
        <v>40.48042307692307</v>
      </c>
      <c r="EQ233">
        <v>38.64161538461538</v>
      </c>
      <c r="ER233">
        <v>0</v>
      </c>
      <c r="ES233">
        <v>0</v>
      </c>
      <c r="ET233">
        <v>0</v>
      </c>
      <c r="EU233">
        <v>1761010972.9</v>
      </c>
      <c r="EV233">
        <v>0</v>
      </c>
      <c r="EW233">
        <v>139.5615384615384</v>
      </c>
      <c r="EX233">
        <v>-20.15726486664165</v>
      </c>
      <c r="EY233">
        <v>8.994871664538389</v>
      </c>
      <c r="EZ233">
        <v>-13.85769230769231</v>
      </c>
      <c r="FA233">
        <v>15</v>
      </c>
      <c r="FB233">
        <v>1761010866.1</v>
      </c>
      <c r="FC233" t="s">
        <v>863</v>
      </c>
      <c r="FD233">
        <v>1761010862.1</v>
      </c>
      <c r="FE233">
        <v>1761010866.1</v>
      </c>
      <c r="FF233">
        <v>8</v>
      </c>
      <c r="FG233">
        <v>-0.121</v>
      </c>
      <c r="FH233">
        <v>-0.005</v>
      </c>
      <c r="FI233">
        <v>-0.737</v>
      </c>
      <c r="FJ233">
        <v>0.175</v>
      </c>
      <c r="FK233">
        <v>420</v>
      </c>
      <c r="FL233">
        <v>23</v>
      </c>
      <c r="FM233">
        <v>0.34</v>
      </c>
      <c r="FN233">
        <v>0.16</v>
      </c>
      <c r="FO233">
        <v>0.45745775</v>
      </c>
      <c r="FP233">
        <v>-1.04715962476548</v>
      </c>
      <c r="FQ233">
        <v>0.1171226628184635</v>
      </c>
      <c r="FR233">
        <v>0</v>
      </c>
      <c r="FS233">
        <v>139.9705882352941</v>
      </c>
      <c r="FT233">
        <v>-14.94576004695107</v>
      </c>
      <c r="FU233">
        <v>7.425612647007047</v>
      </c>
      <c r="FV233">
        <v>0</v>
      </c>
      <c r="FW233">
        <v>-0.1170945305</v>
      </c>
      <c r="FX233">
        <v>2.311427076247656</v>
      </c>
      <c r="FY233">
        <v>0.2325667771044015</v>
      </c>
      <c r="FZ233">
        <v>0</v>
      </c>
      <c r="GA233">
        <v>0</v>
      </c>
      <c r="GB233">
        <v>3</v>
      </c>
      <c r="GC233" t="s">
        <v>423</v>
      </c>
      <c r="GD233">
        <v>3.10966</v>
      </c>
      <c r="GE233">
        <v>2.72604</v>
      </c>
      <c r="GF233">
        <v>0.0884455</v>
      </c>
      <c r="GG233">
        <v>0.08831269999999999</v>
      </c>
      <c r="GH233">
        <v>0.10665</v>
      </c>
      <c r="GI233">
        <v>0.10736</v>
      </c>
      <c r="GJ233">
        <v>23921.1</v>
      </c>
      <c r="GK233">
        <v>21706</v>
      </c>
      <c r="GL233">
        <v>26800.3</v>
      </c>
      <c r="GM233">
        <v>24015.7</v>
      </c>
      <c r="GN233">
        <v>38255.5</v>
      </c>
      <c r="GO233">
        <v>31629.6</v>
      </c>
      <c r="GP233">
        <v>46776.9</v>
      </c>
      <c r="GQ233">
        <v>37972.9</v>
      </c>
      <c r="GR233">
        <v>1.89077</v>
      </c>
      <c r="GS233">
        <v>1.8678</v>
      </c>
      <c r="GT233">
        <v>0.10743</v>
      </c>
      <c r="GU233">
        <v>0</v>
      </c>
      <c r="GV233">
        <v>28.2991</v>
      </c>
      <c r="GW233">
        <v>999.9</v>
      </c>
      <c r="GX233">
        <v>60.3</v>
      </c>
      <c r="GY233">
        <v>30</v>
      </c>
      <c r="GZ233">
        <v>28.384</v>
      </c>
      <c r="HA233">
        <v>61.0209</v>
      </c>
      <c r="HB233">
        <v>21.1939</v>
      </c>
      <c r="HC233">
        <v>1</v>
      </c>
      <c r="HD233">
        <v>0.0407444</v>
      </c>
      <c r="HE233">
        <v>-1.58568</v>
      </c>
      <c r="HF233">
        <v>20.3308</v>
      </c>
      <c r="HG233">
        <v>5.21774</v>
      </c>
      <c r="HH233">
        <v>11.9793</v>
      </c>
      <c r="HI233">
        <v>4.9654</v>
      </c>
      <c r="HJ233">
        <v>3.27598</v>
      </c>
      <c r="HK233">
        <v>9999</v>
      </c>
      <c r="HL233">
        <v>9999</v>
      </c>
      <c r="HM233">
        <v>9999</v>
      </c>
      <c r="HN233">
        <v>999.9</v>
      </c>
      <c r="HO233">
        <v>1.86371</v>
      </c>
      <c r="HP233">
        <v>1.85975</v>
      </c>
      <c r="HQ233">
        <v>1.85806</v>
      </c>
      <c r="HR233">
        <v>1.85944</v>
      </c>
      <c r="HS233">
        <v>1.85959</v>
      </c>
      <c r="HT233">
        <v>1.85806</v>
      </c>
      <c r="HU233">
        <v>1.85715</v>
      </c>
      <c r="HV233">
        <v>1.85211</v>
      </c>
      <c r="HW233">
        <v>0</v>
      </c>
      <c r="HX233">
        <v>0</v>
      </c>
      <c r="HY233">
        <v>0</v>
      </c>
      <c r="HZ233">
        <v>0</v>
      </c>
      <c r="IA233" t="s">
        <v>424</v>
      </c>
      <c r="IB233" t="s">
        <v>425</v>
      </c>
      <c r="IC233" t="s">
        <v>426</v>
      </c>
      <c r="ID233" t="s">
        <v>426</v>
      </c>
      <c r="IE233" t="s">
        <v>426</v>
      </c>
      <c r="IF233" t="s">
        <v>426</v>
      </c>
      <c r="IG233">
        <v>0</v>
      </c>
      <c r="IH233">
        <v>100</v>
      </c>
      <c r="II233">
        <v>100</v>
      </c>
      <c r="IJ233">
        <v>-0.735</v>
      </c>
      <c r="IK233">
        <v>0.1787</v>
      </c>
      <c r="IL233">
        <v>-1.524301238848838</v>
      </c>
      <c r="IM233">
        <v>0.001328113201692861</v>
      </c>
      <c r="IN233">
        <v>1.538283238170363E-06</v>
      </c>
      <c r="IO233">
        <v>-5.795655626708063E-10</v>
      </c>
      <c r="IP233">
        <v>-0.06719844632190511</v>
      </c>
      <c r="IQ233">
        <v>-0.004593102289677449</v>
      </c>
      <c r="IR233">
        <v>0.0008253994458280543</v>
      </c>
      <c r="IS233">
        <v>-7.403632370499484E-06</v>
      </c>
      <c r="IT233">
        <v>2</v>
      </c>
      <c r="IU233">
        <v>1985</v>
      </c>
      <c r="IV233">
        <v>1</v>
      </c>
      <c r="IW233">
        <v>27</v>
      </c>
      <c r="IX233">
        <v>1.9</v>
      </c>
      <c r="IY233">
        <v>1.8</v>
      </c>
      <c r="IZ233">
        <v>1.13403</v>
      </c>
      <c r="JA233">
        <v>2.60742</v>
      </c>
      <c r="JB233">
        <v>1.49658</v>
      </c>
      <c r="JC233">
        <v>2.34619</v>
      </c>
      <c r="JD233">
        <v>1.54907</v>
      </c>
      <c r="JE233">
        <v>2.35107</v>
      </c>
      <c r="JF233">
        <v>32.9092</v>
      </c>
      <c r="JG233">
        <v>15.6731</v>
      </c>
      <c r="JH233">
        <v>18</v>
      </c>
      <c r="JI233">
        <v>482.365</v>
      </c>
      <c r="JJ233">
        <v>496.768</v>
      </c>
      <c r="JK233">
        <v>31.0512</v>
      </c>
      <c r="JL233">
        <v>27.7793</v>
      </c>
      <c r="JM233">
        <v>29.9998</v>
      </c>
      <c r="JN233">
        <v>28.0012</v>
      </c>
      <c r="JO233">
        <v>27.9886</v>
      </c>
      <c r="JP233">
        <v>22.7966</v>
      </c>
      <c r="JQ233">
        <v>22.1787</v>
      </c>
      <c r="JR233">
        <v>66.048</v>
      </c>
      <c r="JS233">
        <v>31.0143</v>
      </c>
      <c r="JT233">
        <v>420</v>
      </c>
      <c r="JU233">
        <v>23.3765</v>
      </c>
      <c r="JV233">
        <v>102.292</v>
      </c>
      <c r="JW233">
        <v>91.5976</v>
      </c>
    </row>
    <row r="234" spans="1:283">
      <c r="A234">
        <v>216</v>
      </c>
      <c r="B234">
        <v>1761010976.1</v>
      </c>
      <c r="C234">
        <v>1310.099999904633</v>
      </c>
      <c r="D234" t="s">
        <v>872</v>
      </c>
      <c r="E234" t="s">
        <v>873</v>
      </c>
      <c r="F234">
        <v>5</v>
      </c>
      <c r="G234" t="s">
        <v>862</v>
      </c>
      <c r="H234">
        <v>1761010968</v>
      </c>
      <c r="I234">
        <f>(J234)/1000</f>
        <v>0</v>
      </c>
      <c r="J234">
        <f>1000*DJ234*AH234*(DF234-DG234)/(100*CY234*(1000-AH234*DF234))</f>
        <v>0</v>
      </c>
      <c r="K234">
        <f>DJ234*AH234*(DE234-DD234*(1000-AH234*DG234)/(1000-AH234*DF234))/(100*CY234)</f>
        <v>0</v>
      </c>
      <c r="L234">
        <f>DD234 - IF(AH234&gt;1, K234*CY234*100.0/(AJ234), 0)</f>
        <v>0</v>
      </c>
      <c r="M234">
        <f>((S234-I234/2)*L234-K234)/(S234+I234/2)</f>
        <v>0</v>
      </c>
      <c r="N234">
        <f>M234*(DK234+DL234)/1000.0</f>
        <v>0</v>
      </c>
      <c r="O234">
        <f>(DD234 - IF(AH234&gt;1, K234*CY234*100.0/(AJ234), 0))*(DK234+DL234)/1000.0</f>
        <v>0</v>
      </c>
      <c r="P234">
        <f>2.0/((1/R234-1/Q234)+SIGN(R234)*SQRT((1/R234-1/Q234)*(1/R234-1/Q234) + 4*CZ234/((CZ234+1)*(CZ234+1))*(2*1/R234*1/Q234-1/Q234*1/Q234)))</f>
        <v>0</v>
      </c>
      <c r="Q234">
        <f>IF(LEFT(DA234,1)&lt;&gt;"0",IF(LEFT(DA234,1)="1",3.0,DB234),$D$5+$E$5*(DR234*DK234/($K$5*1000))+$F$5*(DR234*DK234/($K$5*1000))*MAX(MIN(CY234,$J$5),$I$5)*MAX(MIN(CY234,$J$5),$I$5)+$G$5*MAX(MIN(CY234,$J$5),$I$5)*(DR234*DK234/($K$5*1000))+$H$5*(DR234*DK234/($K$5*1000))*(DR234*DK234/($K$5*1000)))</f>
        <v>0</v>
      </c>
      <c r="R234">
        <f>I234*(1000-(1000*0.61365*exp(17.502*V234/(240.97+V234))/(DK234+DL234)+DF234)/2)/(1000*0.61365*exp(17.502*V234/(240.97+V234))/(DK234+DL234)-DF234)</f>
        <v>0</v>
      </c>
      <c r="S234">
        <f>1/((CZ234+1)/(P234/1.6)+1/(Q234/1.37)) + CZ234/((CZ234+1)/(P234/1.6) + CZ234/(Q234/1.37))</f>
        <v>0</v>
      </c>
      <c r="T234">
        <f>(CU234*CX234)</f>
        <v>0</v>
      </c>
      <c r="U234">
        <f>(DM234+(T234+2*0.95*5.67E-8*(((DM234+$B$9)+273)^4-(DM234+273)^4)-44100*I234)/(1.84*29.3*Q234+8*0.95*5.67E-8*(DM234+273)^3))</f>
        <v>0</v>
      </c>
      <c r="V234">
        <f>($C$9*DN234+$D$9*DO234+$E$9*U234)</f>
        <v>0</v>
      </c>
      <c r="W234">
        <f>0.61365*exp(17.502*V234/(240.97+V234))</f>
        <v>0</v>
      </c>
      <c r="X234">
        <f>(Y234/Z234*100)</f>
        <v>0</v>
      </c>
      <c r="Y234">
        <f>DF234*(DK234+DL234)/1000</f>
        <v>0</v>
      </c>
      <c r="Z234">
        <f>0.61365*exp(17.502*DM234/(240.97+DM234))</f>
        <v>0</v>
      </c>
      <c r="AA234">
        <f>(W234-DF234*(DK234+DL234)/1000)</f>
        <v>0</v>
      </c>
      <c r="AB234">
        <f>(-I234*44100)</f>
        <v>0</v>
      </c>
      <c r="AC234">
        <f>2*29.3*Q234*0.92*(DM234-V234)</f>
        <v>0</v>
      </c>
      <c r="AD234">
        <f>2*0.95*5.67E-8*(((DM234+$B$9)+273)^4-(V234+273)^4)</f>
        <v>0</v>
      </c>
      <c r="AE234">
        <f>T234+AD234+AB234+AC234</f>
        <v>0</v>
      </c>
      <c r="AF234">
        <v>0</v>
      </c>
      <c r="AG234">
        <v>0</v>
      </c>
      <c r="AH234">
        <f>IF(AF234*$H$15&gt;=AJ234,1.0,(AJ234/(AJ234-AF234*$H$15)))</f>
        <v>0</v>
      </c>
      <c r="AI234">
        <f>(AH234-1)*100</f>
        <v>0</v>
      </c>
      <c r="AJ234">
        <f>MAX(0,($B$15+$C$15*DR234)/(1+$D$15*DR234)*DK234/(DM234+273)*$E$15)</f>
        <v>0</v>
      </c>
      <c r="AK234" t="s">
        <v>420</v>
      </c>
      <c r="AL234" t="s">
        <v>420</v>
      </c>
      <c r="AM234">
        <v>0</v>
      </c>
      <c r="AN234">
        <v>0</v>
      </c>
      <c r="AO234">
        <f>1-AM234/AN234</f>
        <v>0</v>
      </c>
      <c r="AP234">
        <v>0</v>
      </c>
      <c r="AQ234" t="s">
        <v>420</v>
      </c>
      <c r="AR234" t="s">
        <v>420</v>
      </c>
      <c r="AS234">
        <v>0</v>
      </c>
      <c r="AT234">
        <v>0</v>
      </c>
      <c r="AU234">
        <f>1-AS234/AT234</f>
        <v>0</v>
      </c>
      <c r="AV234">
        <v>0.5</v>
      </c>
      <c r="AW234">
        <f>CV234</f>
        <v>0</v>
      </c>
      <c r="AX234">
        <f>K234</f>
        <v>0</v>
      </c>
      <c r="AY234">
        <f>AU234*AV234*AW234</f>
        <v>0</v>
      </c>
      <c r="AZ234">
        <f>(AX234-AP234)/AW234</f>
        <v>0</v>
      </c>
      <c r="BA234">
        <f>(AN234-AT234)/AT234</f>
        <v>0</v>
      </c>
      <c r="BB234">
        <f>AM234/(AO234+AM234/AT234)</f>
        <v>0</v>
      </c>
      <c r="BC234" t="s">
        <v>420</v>
      </c>
      <c r="BD234">
        <v>0</v>
      </c>
      <c r="BE234">
        <f>IF(BD234&lt;&gt;0, BD234, BB234)</f>
        <v>0</v>
      </c>
      <c r="BF234">
        <f>1-BE234/AT234</f>
        <v>0</v>
      </c>
      <c r="BG234">
        <f>(AT234-AS234)/(AT234-BE234)</f>
        <v>0</v>
      </c>
      <c r="BH234">
        <f>(AN234-AT234)/(AN234-BE234)</f>
        <v>0</v>
      </c>
      <c r="BI234">
        <f>(AT234-AS234)/(AT234-AM234)</f>
        <v>0</v>
      </c>
      <c r="BJ234">
        <f>(AN234-AT234)/(AN234-AM234)</f>
        <v>0</v>
      </c>
      <c r="BK234">
        <f>(BG234*BE234/AS234)</f>
        <v>0</v>
      </c>
      <c r="BL234">
        <f>(1-BK234)</f>
        <v>0</v>
      </c>
      <c r="CU234">
        <f>$B$13*DS234+$C$13*DT234+$F$13*EE234*(1-EH234)</f>
        <v>0</v>
      </c>
      <c r="CV234">
        <f>CU234*CW234</f>
        <v>0</v>
      </c>
      <c r="CW234">
        <f>($B$13*$D$11+$C$13*$D$11+$F$13*((ER234+EJ234)/MAX(ER234+EJ234+ES234, 0.1)*$I$11+ES234/MAX(ER234+EJ234+ES234, 0.1)*$J$11))/($B$13+$C$13+$F$13)</f>
        <v>0</v>
      </c>
      <c r="CX234">
        <f>($B$13*$K$11+$C$13*$K$11+$F$13*((ER234+EJ234)/MAX(ER234+EJ234+ES234, 0.1)*$P$11+ES234/MAX(ER234+EJ234+ES234, 0.1)*$Q$11))/($B$13+$C$13+$F$13)</f>
        <v>0</v>
      </c>
      <c r="CY234">
        <v>1.37</v>
      </c>
      <c r="CZ234">
        <v>0.5</v>
      </c>
      <c r="DA234" t="s">
        <v>421</v>
      </c>
      <c r="DB234">
        <v>2</v>
      </c>
      <c r="DC234">
        <v>1761010968</v>
      </c>
      <c r="DD234">
        <v>420.4421199999999</v>
      </c>
      <c r="DE234">
        <v>420.05312</v>
      </c>
      <c r="DF234">
        <v>23.485476</v>
      </c>
      <c r="DG234">
        <v>23.440184</v>
      </c>
      <c r="DH234">
        <v>421.17756</v>
      </c>
      <c r="DI234">
        <v>23.305108</v>
      </c>
      <c r="DJ234">
        <v>500.04148</v>
      </c>
      <c r="DK234">
        <v>90.52503200000001</v>
      </c>
      <c r="DL234">
        <v>0.034305144</v>
      </c>
      <c r="DM234">
        <v>29.908716</v>
      </c>
      <c r="DN234">
        <v>30.037468</v>
      </c>
      <c r="DO234">
        <v>999.9</v>
      </c>
      <c r="DP234">
        <v>0</v>
      </c>
      <c r="DQ234">
        <v>0</v>
      </c>
      <c r="DR234">
        <v>10006.9968</v>
      </c>
      <c r="DS234">
        <v>0</v>
      </c>
      <c r="DT234">
        <v>0.242856</v>
      </c>
      <c r="DU234">
        <v>0.38912352</v>
      </c>
      <c r="DV234">
        <v>430.55388</v>
      </c>
      <c r="DW234">
        <v>430.1356</v>
      </c>
      <c r="DX234">
        <v>0.0452888352</v>
      </c>
      <c r="DY234">
        <v>420.05312</v>
      </c>
      <c r="DZ234">
        <v>23.440184</v>
      </c>
      <c r="EA234">
        <v>2.1260236</v>
      </c>
      <c r="EB234">
        <v>2.121926</v>
      </c>
      <c r="EC234">
        <v>18.415476</v>
      </c>
      <c r="ED234">
        <v>18.384548</v>
      </c>
      <c r="EE234">
        <v>0.00500078</v>
      </c>
      <c r="EF234">
        <v>0</v>
      </c>
      <c r="EG234">
        <v>0</v>
      </c>
      <c r="EH234">
        <v>0</v>
      </c>
      <c r="EI234">
        <v>140.056</v>
      </c>
      <c r="EJ234">
        <v>0.00500078</v>
      </c>
      <c r="EK234">
        <v>-14.78</v>
      </c>
      <c r="EL234">
        <v>-0.4759999999999999</v>
      </c>
      <c r="EM234">
        <v>35.64732</v>
      </c>
      <c r="EN234">
        <v>40.0122</v>
      </c>
      <c r="EO234">
        <v>38.40228</v>
      </c>
      <c r="EP234">
        <v>40.5172</v>
      </c>
      <c r="EQ234">
        <v>38.63232</v>
      </c>
      <c r="ER234">
        <v>0</v>
      </c>
      <c r="ES234">
        <v>0</v>
      </c>
      <c r="ET234">
        <v>0</v>
      </c>
      <c r="EU234">
        <v>1761010974.7</v>
      </c>
      <c r="EV234">
        <v>0</v>
      </c>
      <c r="EW234">
        <v>139.404</v>
      </c>
      <c r="EX234">
        <v>-20.03846146510162</v>
      </c>
      <c r="EY234">
        <v>29.81538436657345</v>
      </c>
      <c r="EZ234">
        <v>-14.54</v>
      </c>
      <c r="FA234">
        <v>15</v>
      </c>
      <c r="FB234">
        <v>1761010866.1</v>
      </c>
      <c r="FC234" t="s">
        <v>863</v>
      </c>
      <c r="FD234">
        <v>1761010862.1</v>
      </c>
      <c r="FE234">
        <v>1761010866.1</v>
      </c>
      <c r="FF234">
        <v>8</v>
      </c>
      <c r="FG234">
        <v>-0.121</v>
      </c>
      <c r="FH234">
        <v>-0.005</v>
      </c>
      <c r="FI234">
        <v>-0.737</v>
      </c>
      <c r="FJ234">
        <v>0.175</v>
      </c>
      <c r="FK234">
        <v>420</v>
      </c>
      <c r="FL234">
        <v>23</v>
      </c>
      <c r="FM234">
        <v>0.34</v>
      </c>
      <c r="FN234">
        <v>0.16</v>
      </c>
      <c r="FO234">
        <v>0.4274329268292683</v>
      </c>
      <c r="FP234">
        <v>-0.5558774634146325</v>
      </c>
      <c r="FQ234">
        <v>0.07739326689513734</v>
      </c>
      <c r="FR234">
        <v>0</v>
      </c>
      <c r="FS234">
        <v>139.1794117647059</v>
      </c>
      <c r="FT234">
        <v>-3.448433903932601</v>
      </c>
      <c r="FU234">
        <v>6.69625792829208</v>
      </c>
      <c r="FV234">
        <v>0</v>
      </c>
      <c r="FW234">
        <v>-0.05113990780487806</v>
      </c>
      <c r="FX234">
        <v>1.745117332264807</v>
      </c>
      <c r="FY234">
        <v>0.1910999291258528</v>
      </c>
      <c r="FZ234">
        <v>0</v>
      </c>
      <c r="GA234">
        <v>0</v>
      </c>
      <c r="GB234">
        <v>3</v>
      </c>
      <c r="GC234" t="s">
        <v>423</v>
      </c>
      <c r="GD234">
        <v>3.10941</v>
      </c>
      <c r="GE234">
        <v>2.7261</v>
      </c>
      <c r="GF234">
        <v>0.0884447</v>
      </c>
      <c r="GG234">
        <v>0.0883056</v>
      </c>
      <c r="GH234">
        <v>0.106572</v>
      </c>
      <c r="GI234">
        <v>0.107341</v>
      </c>
      <c r="GJ234">
        <v>23921.2</v>
      </c>
      <c r="GK234">
        <v>21706</v>
      </c>
      <c r="GL234">
        <v>26800.4</v>
      </c>
      <c r="GM234">
        <v>24015.5</v>
      </c>
      <c r="GN234">
        <v>38258.9</v>
      </c>
      <c r="GO234">
        <v>31630.3</v>
      </c>
      <c r="GP234">
        <v>46776.9</v>
      </c>
      <c r="GQ234">
        <v>37973</v>
      </c>
      <c r="GR234">
        <v>1.89048</v>
      </c>
      <c r="GS234">
        <v>1.86805</v>
      </c>
      <c r="GT234">
        <v>0.106968</v>
      </c>
      <c r="GU234">
        <v>0</v>
      </c>
      <c r="GV234">
        <v>28.3015</v>
      </c>
      <c r="GW234">
        <v>999.9</v>
      </c>
      <c r="GX234">
        <v>60.3</v>
      </c>
      <c r="GY234">
        <v>30</v>
      </c>
      <c r="GZ234">
        <v>28.3804</v>
      </c>
      <c r="HA234">
        <v>60.9709</v>
      </c>
      <c r="HB234">
        <v>21.2901</v>
      </c>
      <c r="HC234">
        <v>1</v>
      </c>
      <c r="HD234">
        <v>0.0408409</v>
      </c>
      <c r="HE234">
        <v>-1.62779</v>
      </c>
      <c r="HF234">
        <v>20.3304</v>
      </c>
      <c r="HG234">
        <v>5.21804</v>
      </c>
      <c r="HH234">
        <v>11.9787</v>
      </c>
      <c r="HI234">
        <v>4.96535</v>
      </c>
      <c r="HJ234">
        <v>3.27598</v>
      </c>
      <c r="HK234">
        <v>9999</v>
      </c>
      <c r="HL234">
        <v>9999</v>
      </c>
      <c r="HM234">
        <v>9999</v>
      </c>
      <c r="HN234">
        <v>999.9</v>
      </c>
      <c r="HO234">
        <v>1.86371</v>
      </c>
      <c r="HP234">
        <v>1.85975</v>
      </c>
      <c r="HQ234">
        <v>1.85806</v>
      </c>
      <c r="HR234">
        <v>1.85944</v>
      </c>
      <c r="HS234">
        <v>1.85959</v>
      </c>
      <c r="HT234">
        <v>1.85806</v>
      </c>
      <c r="HU234">
        <v>1.85715</v>
      </c>
      <c r="HV234">
        <v>1.85211</v>
      </c>
      <c r="HW234">
        <v>0</v>
      </c>
      <c r="HX234">
        <v>0</v>
      </c>
      <c r="HY234">
        <v>0</v>
      </c>
      <c r="HZ234">
        <v>0</v>
      </c>
      <c r="IA234" t="s">
        <v>424</v>
      </c>
      <c r="IB234" t="s">
        <v>425</v>
      </c>
      <c r="IC234" t="s">
        <v>426</v>
      </c>
      <c r="ID234" t="s">
        <v>426</v>
      </c>
      <c r="IE234" t="s">
        <v>426</v>
      </c>
      <c r="IF234" t="s">
        <v>426</v>
      </c>
      <c r="IG234">
        <v>0</v>
      </c>
      <c r="IH234">
        <v>100</v>
      </c>
      <c r="II234">
        <v>100</v>
      </c>
      <c r="IJ234">
        <v>-0.735</v>
      </c>
      <c r="IK234">
        <v>0.1782</v>
      </c>
      <c r="IL234">
        <v>-1.524301238848838</v>
      </c>
      <c r="IM234">
        <v>0.001328113201692861</v>
      </c>
      <c r="IN234">
        <v>1.538283238170363E-06</v>
      </c>
      <c r="IO234">
        <v>-5.795655626708063E-10</v>
      </c>
      <c r="IP234">
        <v>-0.06719844632190511</v>
      </c>
      <c r="IQ234">
        <v>-0.004593102289677449</v>
      </c>
      <c r="IR234">
        <v>0.0008253994458280543</v>
      </c>
      <c r="IS234">
        <v>-7.403632370499484E-06</v>
      </c>
      <c r="IT234">
        <v>2</v>
      </c>
      <c r="IU234">
        <v>1985</v>
      </c>
      <c r="IV234">
        <v>1</v>
      </c>
      <c r="IW234">
        <v>27</v>
      </c>
      <c r="IX234">
        <v>1.9</v>
      </c>
      <c r="IY234">
        <v>1.8</v>
      </c>
      <c r="IZ234">
        <v>1.13403</v>
      </c>
      <c r="JA234">
        <v>2.6001</v>
      </c>
      <c r="JB234">
        <v>1.49658</v>
      </c>
      <c r="JC234">
        <v>2.34619</v>
      </c>
      <c r="JD234">
        <v>1.54907</v>
      </c>
      <c r="JE234">
        <v>2.4707</v>
      </c>
      <c r="JF234">
        <v>32.9092</v>
      </c>
      <c r="JG234">
        <v>15.6818</v>
      </c>
      <c r="JH234">
        <v>18</v>
      </c>
      <c r="JI234">
        <v>482.183</v>
      </c>
      <c r="JJ234">
        <v>496.934</v>
      </c>
      <c r="JK234">
        <v>31.0238</v>
      </c>
      <c r="JL234">
        <v>27.7782</v>
      </c>
      <c r="JM234">
        <v>29.9999</v>
      </c>
      <c r="JN234">
        <v>28.0002</v>
      </c>
      <c r="JO234">
        <v>27.9886</v>
      </c>
      <c r="JP234">
        <v>22.7964</v>
      </c>
      <c r="JQ234">
        <v>22.1787</v>
      </c>
      <c r="JR234">
        <v>66.048</v>
      </c>
      <c r="JS234">
        <v>31.0143</v>
      </c>
      <c r="JT234">
        <v>420</v>
      </c>
      <c r="JU234">
        <v>23.3876</v>
      </c>
      <c r="JV234">
        <v>102.292</v>
      </c>
      <c r="JW234">
        <v>91.5973</v>
      </c>
    </row>
    <row r="235" spans="1:283">
      <c r="A235">
        <v>217</v>
      </c>
      <c r="B235">
        <v>1761010978.1</v>
      </c>
      <c r="C235">
        <v>1312.099999904633</v>
      </c>
      <c r="D235" t="s">
        <v>874</v>
      </c>
      <c r="E235" t="s">
        <v>875</v>
      </c>
      <c r="F235">
        <v>5</v>
      </c>
      <c r="G235" t="s">
        <v>862</v>
      </c>
      <c r="H235">
        <v>1761010970.1625</v>
      </c>
      <c r="I235">
        <f>(J235)/1000</f>
        <v>0</v>
      </c>
      <c r="J235">
        <f>1000*DJ235*AH235*(DF235-DG235)/(100*CY235*(1000-AH235*DF235))</f>
        <v>0</v>
      </c>
      <c r="K235">
        <f>DJ235*AH235*(DE235-DD235*(1000-AH235*DG235)/(1000-AH235*DF235))/(100*CY235)</f>
        <v>0</v>
      </c>
      <c r="L235">
        <f>DD235 - IF(AH235&gt;1, K235*CY235*100.0/(AJ235), 0)</f>
        <v>0</v>
      </c>
      <c r="M235">
        <f>((S235-I235/2)*L235-K235)/(S235+I235/2)</f>
        <v>0</v>
      </c>
      <c r="N235">
        <f>M235*(DK235+DL235)/1000.0</f>
        <v>0</v>
      </c>
      <c r="O235">
        <f>(DD235 - IF(AH235&gt;1, K235*CY235*100.0/(AJ235), 0))*(DK235+DL235)/1000.0</f>
        <v>0</v>
      </c>
      <c r="P235">
        <f>2.0/((1/R235-1/Q235)+SIGN(R235)*SQRT((1/R235-1/Q235)*(1/R235-1/Q235) + 4*CZ235/((CZ235+1)*(CZ235+1))*(2*1/R235*1/Q235-1/Q235*1/Q235)))</f>
        <v>0</v>
      </c>
      <c r="Q235">
        <f>IF(LEFT(DA235,1)&lt;&gt;"0",IF(LEFT(DA235,1)="1",3.0,DB235),$D$5+$E$5*(DR235*DK235/($K$5*1000))+$F$5*(DR235*DK235/($K$5*1000))*MAX(MIN(CY235,$J$5),$I$5)*MAX(MIN(CY235,$J$5),$I$5)+$G$5*MAX(MIN(CY235,$J$5),$I$5)*(DR235*DK235/($K$5*1000))+$H$5*(DR235*DK235/($K$5*1000))*(DR235*DK235/($K$5*1000)))</f>
        <v>0</v>
      </c>
      <c r="R235">
        <f>I235*(1000-(1000*0.61365*exp(17.502*V235/(240.97+V235))/(DK235+DL235)+DF235)/2)/(1000*0.61365*exp(17.502*V235/(240.97+V235))/(DK235+DL235)-DF235)</f>
        <v>0</v>
      </c>
      <c r="S235">
        <f>1/((CZ235+1)/(P235/1.6)+1/(Q235/1.37)) + CZ235/((CZ235+1)/(P235/1.6) + CZ235/(Q235/1.37))</f>
        <v>0</v>
      </c>
      <c r="T235">
        <f>(CU235*CX235)</f>
        <v>0</v>
      </c>
      <c r="U235">
        <f>(DM235+(T235+2*0.95*5.67E-8*(((DM235+$B$9)+273)^4-(DM235+273)^4)-44100*I235)/(1.84*29.3*Q235+8*0.95*5.67E-8*(DM235+273)^3))</f>
        <v>0</v>
      </c>
      <c r="V235">
        <f>($C$9*DN235+$D$9*DO235+$E$9*U235)</f>
        <v>0</v>
      </c>
      <c r="W235">
        <f>0.61365*exp(17.502*V235/(240.97+V235))</f>
        <v>0</v>
      </c>
      <c r="X235">
        <f>(Y235/Z235*100)</f>
        <v>0</v>
      </c>
      <c r="Y235">
        <f>DF235*(DK235+DL235)/1000</f>
        <v>0</v>
      </c>
      <c r="Z235">
        <f>0.61365*exp(17.502*DM235/(240.97+DM235))</f>
        <v>0</v>
      </c>
      <c r="AA235">
        <f>(W235-DF235*(DK235+DL235)/1000)</f>
        <v>0</v>
      </c>
      <c r="AB235">
        <f>(-I235*44100)</f>
        <v>0</v>
      </c>
      <c r="AC235">
        <f>2*29.3*Q235*0.92*(DM235-V235)</f>
        <v>0</v>
      </c>
      <c r="AD235">
        <f>2*0.95*5.67E-8*(((DM235+$B$9)+273)^4-(V235+273)^4)</f>
        <v>0</v>
      </c>
      <c r="AE235">
        <f>T235+AD235+AB235+AC235</f>
        <v>0</v>
      </c>
      <c r="AF235">
        <v>0</v>
      </c>
      <c r="AG235">
        <v>0</v>
      </c>
      <c r="AH235">
        <f>IF(AF235*$H$15&gt;=AJ235,1.0,(AJ235/(AJ235-AF235*$H$15)))</f>
        <v>0</v>
      </c>
      <c r="AI235">
        <f>(AH235-1)*100</f>
        <v>0</v>
      </c>
      <c r="AJ235">
        <f>MAX(0,($B$15+$C$15*DR235)/(1+$D$15*DR235)*DK235/(DM235+273)*$E$15)</f>
        <v>0</v>
      </c>
      <c r="AK235" t="s">
        <v>420</v>
      </c>
      <c r="AL235" t="s">
        <v>420</v>
      </c>
      <c r="AM235">
        <v>0</v>
      </c>
      <c r="AN235">
        <v>0</v>
      </c>
      <c r="AO235">
        <f>1-AM235/AN235</f>
        <v>0</v>
      </c>
      <c r="AP235">
        <v>0</v>
      </c>
      <c r="AQ235" t="s">
        <v>420</v>
      </c>
      <c r="AR235" t="s">
        <v>420</v>
      </c>
      <c r="AS235">
        <v>0</v>
      </c>
      <c r="AT235">
        <v>0</v>
      </c>
      <c r="AU235">
        <f>1-AS235/AT235</f>
        <v>0</v>
      </c>
      <c r="AV235">
        <v>0.5</v>
      </c>
      <c r="AW235">
        <f>CV235</f>
        <v>0</v>
      </c>
      <c r="AX235">
        <f>K235</f>
        <v>0</v>
      </c>
      <c r="AY235">
        <f>AU235*AV235*AW235</f>
        <v>0</v>
      </c>
      <c r="AZ235">
        <f>(AX235-AP235)/AW235</f>
        <v>0</v>
      </c>
      <c r="BA235">
        <f>(AN235-AT235)/AT235</f>
        <v>0</v>
      </c>
      <c r="BB235">
        <f>AM235/(AO235+AM235/AT235)</f>
        <v>0</v>
      </c>
      <c r="BC235" t="s">
        <v>420</v>
      </c>
      <c r="BD235">
        <v>0</v>
      </c>
      <c r="BE235">
        <f>IF(BD235&lt;&gt;0, BD235, BB235)</f>
        <v>0</v>
      </c>
      <c r="BF235">
        <f>1-BE235/AT235</f>
        <v>0</v>
      </c>
      <c r="BG235">
        <f>(AT235-AS235)/(AT235-BE235)</f>
        <v>0</v>
      </c>
      <c r="BH235">
        <f>(AN235-AT235)/(AN235-BE235)</f>
        <v>0</v>
      </c>
      <c r="BI235">
        <f>(AT235-AS235)/(AT235-AM235)</f>
        <v>0</v>
      </c>
      <c r="BJ235">
        <f>(AN235-AT235)/(AN235-AM235)</f>
        <v>0</v>
      </c>
      <c r="BK235">
        <f>(BG235*BE235/AS235)</f>
        <v>0</v>
      </c>
      <c r="BL235">
        <f>(1-BK235)</f>
        <v>0</v>
      </c>
      <c r="CU235">
        <f>$B$13*DS235+$C$13*DT235+$F$13*EE235*(1-EH235)</f>
        <v>0</v>
      </c>
      <c r="CV235">
        <f>CU235*CW235</f>
        <v>0</v>
      </c>
      <c r="CW235">
        <f>($B$13*$D$11+$C$13*$D$11+$F$13*((ER235+EJ235)/MAX(ER235+EJ235+ES235, 0.1)*$I$11+ES235/MAX(ER235+EJ235+ES235, 0.1)*$J$11))/($B$13+$C$13+$F$13)</f>
        <v>0</v>
      </c>
      <c r="CX235">
        <f>($B$13*$K$11+$C$13*$K$11+$F$13*((ER235+EJ235)/MAX(ER235+EJ235+ES235, 0.1)*$P$11+ES235/MAX(ER235+EJ235+ES235, 0.1)*$Q$11))/($B$13+$C$13+$F$13)</f>
        <v>0</v>
      </c>
      <c r="CY235">
        <v>1.37</v>
      </c>
      <c r="CZ235">
        <v>0.5</v>
      </c>
      <c r="DA235" t="s">
        <v>421</v>
      </c>
      <c r="DB235">
        <v>2</v>
      </c>
      <c r="DC235">
        <v>1761010970.1625</v>
      </c>
      <c r="DD235">
        <v>420.4379166666668</v>
      </c>
      <c r="DE235">
        <v>420.0504583333333</v>
      </c>
      <c r="DF235">
        <v>23.4652</v>
      </c>
      <c r="DG235">
        <v>23.3923875</v>
      </c>
      <c r="DH235">
        <v>421.173375</v>
      </c>
      <c r="DI235">
        <v>23.28526666666667</v>
      </c>
      <c r="DJ235">
        <v>500.0254166666667</v>
      </c>
      <c r="DK235">
        <v>90.52172083333335</v>
      </c>
      <c r="DL235">
        <v>0.03434883333333334</v>
      </c>
      <c r="DM235">
        <v>29.91429583333333</v>
      </c>
      <c r="DN235">
        <v>30.0414</v>
      </c>
      <c r="DO235">
        <v>999.9</v>
      </c>
      <c r="DP235">
        <v>0</v>
      </c>
      <c r="DQ235">
        <v>0</v>
      </c>
      <c r="DR235">
        <v>10007.50083333333</v>
      </c>
      <c r="DS235">
        <v>0</v>
      </c>
      <c r="DT235">
        <v>0.242856</v>
      </c>
      <c r="DU235">
        <v>0.3875579583333333</v>
      </c>
      <c r="DV235">
        <v>430.5406666666667</v>
      </c>
      <c r="DW235">
        <v>430.1118333333334</v>
      </c>
      <c r="DX235">
        <v>0.0728076325</v>
      </c>
      <c r="DY235">
        <v>420.0504583333333</v>
      </c>
      <c r="DZ235">
        <v>23.3923875</v>
      </c>
      <c r="EA235">
        <v>2.124110416666666</v>
      </c>
      <c r="EB235">
        <v>2.117521666666667</v>
      </c>
      <c r="EC235">
        <v>18.40110416666667</v>
      </c>
      <c r="ED235">
        <v>18.35148333333333</v>
      </c>
      <c r="EE235">
        <v>0.00500078</v>
      </c>
      <c r="EF235">
        <v>0</v>
      </c>
      <c r="EG235">
        <v>0</v>
      </c>
      <c r="EH235">
        <v>0</v>
      </c>
      <c r="EI235">
        <v>137.5083333333334</v>
      </c>
      <c r="EJ235">
        <v>0.00500078</v>
      </c>
      <c r="EK235">
        <v>-13.1125</v>
      </c>
      <c r="EL235">
        <v>-0.275</v>
      </c>
      <c r="EM235">
        <v>35.658625</v>
      </c>
      <c r="EN235">
        <v>40.03883333333334</v>
      </c>
      <c r="EO235">
        <v>38.43208333333333</v>
      </c>
      <c r="EP235">
        <v>40.55695833333333</v>
      </c>
      <c r="EQ235">
        <v>38.68470833333333</v>
      </c>
      <c r="ER235">
        <v>0</v>
      </c>
      <c r="ES235">
        <v>0</v>
      </c>
      <c r="ET235">
        <v>0</v>
      </c>
      <c r="EU235">
        <v>1761010977.1</v>
      </c>
      <c r="EV235">
        <v>0</v>
      </c>
      <c r="EW235">
        <v>138.284</v>
      </c>
      <c r="EX235">
        <v>-16.12307741312867</v>
      </c>
      <c r="EY235">
        <v>6.55384597580812</v>
      </c>
      <c r="EZ235">
        <v>-13.46</v>
      </c>
      <c r="FA235">
        <v>15</v>
      </c>
      <c r="FB235">
        <v>1761010866.1</v>
      </c>
      <c r="FC235" t="s">
        <v>863</v>
      </c>
      <c r="FD235">
        <v>1761010862.1</v>
      </c>
      <c r="FE235">
        <v>1761010866.1</v>
      </c>
      <c r="FF235">
        <v>8</v>
      </c>
      <c r="FG235">
        <v>-0.121</v>
      </c>
      <c r="FH235">
        <v>-0.005</v>
      </c>
      <c r="FI235">
        <v>-0.737</v>
      </c>
      <c r="FJ235">
        <v>0.175</v>
      </c>
      <c r="FK235">
        <v>420</v>
      </c>
      <c r="FL235">
        <v>23</v>
      </c>
      <c r="FM235">
        <v>0.34</v>
      </c>
      <c r="FN235">
        <v>0.16</v>
      </c>
      <c r="FO235">
        <v>0.4114151</v>
      </c>
      <c r="FP235">
        <v>-0.2927069718574134</v>
      </c>
      <c r="FQ235">
        <v>0.05836377280976617</v>
      </c>
      <c r="FR235">
        <v>1</v>
      </c>
      <c r="FS235">
        <v>139.0558823529412</v>
      </c>
      <c r="FT235">
        <v>-9.150496545733914</v>
      </c>
      <c r="FU235">
        <v>6.781470913516112</v>
      </c>
      <c r="FV235">
        <v>0</v>
      </c>
      <c r="FW235">
        <v>-0.002967817999999998</v>
      </c>
      <c r="FX235">
        <v>1.258132716247655</v>
      </c>
      <c r="FY235">
        <v>0.1448855715572446</v>
      </c>
      <c r="FZ235">
        <v>0</v>
      </c>
      <c r="GA235">
        <v>1</v>
      </c>
      <c r="GB235">
        <v>3</v>
      </c>
      <c r="GC235" t="s">
        <v>459</v>
      </c>
      <c r="GD235">
        <v>3.10968</v>
      </c>
      <c r="GE235">
        <v>2.726</v>
      </c>
      <c r="GF235">
        <v>0.08843579999999999</v>
      </c>
      <c r="GG235">
        <v>0.08829960000000001</v>
      </c>
      <c r="GH235">
        <v>0.106519</v>
      </c>
      <c r="GI235">
        <v>0.107332</v>
      </c>
      <c r="GJ235">
        <v>23921.4</v>
      </c>
      <c r="GK235">
        <v>21705.9</v>
      </c>
      <c r="GL235">
        <v>26800.4</v>
      </c>
      <c r="GM235">
        <v>24015.3</v>
      </c>
      <c r="GN235">
        <v>38261.3</v>
      </c>
      <c r="GO235">
        <v>31630.1</v>
      </c>
      <c r="GP235">
        <v>46777.1</v>
      </c>
      <c r="GQ235">
        <v>37972.3</v>
      </c>
      <c r="GR235">
        <v>1.89065</v>
      </c>
      <c r="GS235">
        <v>1.86782</v>
      </c>
      <c r="GT235">
        <v>0.106841</v>
      </c>
      <c r="GU235">
        <v>0</v>
      </c>
      <c r="GV235">
        <v>28.3034</v>
      </c>
      <c r="GW235">
        <v>999.9</v>
      </c>
      <c r="GX235">
        <v>60.3</v>
      </c>
      <c r="GY235">
        <v>30</v>
      </c>
      <c r="GZ235">
        <v>28.3825</v>
      </c>
      <c r="HA235">
        <v>61.1909</v>
      </c>
      <c r="HB235">
        <v>21.0056</v>
      </c>
      <c r="HC235">
        <v>1</v>
      </c>
      <c r="HD235">
        <v>0.0408486</v>
      </c>
      <c r="HE235">
        <v>-1.66004</v>
      </c>
      <c r="HF235">
        <v>20.33</v>
      </c>
      <c r="HG235">
        <v>5.21774</v>
      </c>
      <c r="HH235">
        <v>11.979</v>
      </c>
      <c r="HI235">
        <v>4.96525</v>
      </c>
      <c r="HJ235">
        <v>3.27598</v>
      </c>
      <c r="HK235">
        <v>9999</v>
      </c>
      <c r="HL235">
        <v>9999</v>
      </c>
      <c r="HM235">
        <v>9999</v>
      </c>
      <c r="HN235">
        <v>999.9</v>
      </c>
      <c r="HO235">
        <v>1.86371</v>
      </c>
      <c r="HP235">
        <v>1.85979</v>
      </c>
      <c r="HQ235">
        <v>1.85805</v>
      </c>
      <c r="HR235">
        <v>1.85944</v>
      </c>
      <c r="HS235">
        <v>1.85959</v>
      </c>
      <c r="HT235">
        <v>1.85806</v>
      </c>
      <c r="HU235">
        <v>1.85715</v>
      </c>
      <c r="HV235">
        <v>1.85211</v>
      </c>
      <c r="HW235">
        <v>0</v>
      </c>
      <c r="HX235">
        <v>0</v>
      </c>
      <c r="HY235">
        <v>0</v>
      </c>
      <c r="HZ235">
        <v>0</v>
      </c>
      <c r="IA235" t="s">
        <v>424</v>
      </c>
      <c r="IB235" t="s">
        <v>425</v>
      </c>
      <c r="IC235" t="s">
        <v>426</v>
      </c>
      <c r="ID235" t="s">
        <v>426</v>
      </c>
      <c r="IE235" t="s">
        <v>426</v>
      </c>
      <c r="IF235" t="s">
        <v>426</v>
      </c>
      <c r="IG235">
        <v>0</v>
      </c>
      <c r="IH235">
        <v>100</v>
      </c>
      <c r="II235">
        <v>100</v>
      </c>
      <c r="IJ235">
        <v>-0.736</v>
      </c>
      <c r="IK235">
        <v>0.1779</v>
      </c>
      <c r="IL235">
        <v>-1.524301238848838</v>
      </c>
      <c r="IM235">
        <v>0.001328113201692861</v>
      </c>
      <c r="IN235">
        <v>1.538283238170363E-06</v>
      </c>
      <c r="IO235">
        <v>-5.795655626708063E-10</v>
      </c>
      <c r="IP235">
        <v>-0.06719844632190511</v>
      </c>
      <c r="IQ235">
        <v>-0.004593102289677449</v>
      </c>
      <c r="IR235">
        <v>0.0008253994458280543</v>
      </c>
      <c r="IS235">
        <v>-7.403632370499484E-06</v>
      </c>
      <c r="IT235">
        <v>2</v>
      </c>
      <c r="IU235">
        <v>1985</v>
      </c>
      <c r="IV235">
        <v>1</v>
      </c>
      <c r="IW235">
        <v>27</v>
      </c>
      <c r="IX235">
        <v>1.9</v>
      </c>
      <c r="IY235">
        <v>1.9</v>
      </c>
      <c r="IZ235">
        <v>1.13403</v>
      </c>
      <c r="JA235">
        <v>2.59888</v>
      </c>
      <c r="JB235">
        <v>1.49658</v>
      </c>
      <c r="JC235">
        <v>2.34619</v>
      </c>
      <c r="JD235">
        <v>1.54907</v>
      </c>
      <c r="JE235">
        <v>2.44751</v>
      </c>
      <c r="JF235">
        <v>32.9092</v>
      </c>
      <c r="JG235">
        <v>15.6731</v>
      </c>
      <c r="JH235">
        <v>18</v>
      </c>
      <c r="JI235">
        <v>482.284</v>
      </c>
      <c r="JJ235">
        <v>496.785</v>
      </c>
      <c r="JK235">
        <v>30.9992</v>
      </c>
      <c r="JL235">
        <v>27.7782</v>
      </c>
      <c r="JM235">
        <v>29.9999</v>
      </c>
      <c r="JN235">
        <v>28.0002</v>
      </c>
      <c r="JO235">
        <v>27.9886</v>
      </c>
      <c r="JP235">
        <v>22.7985</v>
      </c>
      <c r="JQ235">
        <v>22.1787</v>
      </c>
      <c r="JR235">
        <v>66.048</v>
      </c>
      <c r="JS235">
        <v>31.0143</v>
      </c>
      <c r="JT235">
        <v>420</v>
      </c>
      <c r="JU235">
        <v>23.391</v>
      </c>
      <c r="JV235">
        <v>102.292</v>
      </c>
      <c r="JW235">
        <v>91.5959</v>
      </c>
    </row>
    <row r="236" spans="1:283">
      <c r="A236">
        <v>218</v>
      </c>
      <c r="B236">
        <v>1761010980.1</v>
      </c>
      <c r="C236">
        <v>1314.099999904633</v>
      </c>
      <c r="D236" t="s">
        <v>876</v>
      </c>
      <c r="E236" t="s">
        <v>877</v>
      </c>
      <c r="F236">
        <v>5</v>
      </c>
      <c r="G236" t="s">
        <v>862</v>
      </c>
      <c r="H236">
        <v>1761010972.426086</v>
      </c>
      <c r="I236">
        <f>(J236)/1000</f>
        <v>0</v>
      </c>
      <c r="J236">
        <f>1000*DJ236*AH236*(DF236-DG236)/(100*CY236*(1000-AH236*DF236))</f>
        <v>0</v>
      </c>
      <c r="K236">
        <f>DJ236*AH236*(DE236-DD236*(1000-AH236*DG236)/(1000-AH236*DF236))/(100*CY236)</f>
        <v>0</v>
      </c>
      <c r="L236">
        <f>DD236 - IF(AH236&gt;1, K236*CY236*100.0/(AJ236), 0)</f>
        <v>0</v>
      </c>
      <c r="M236">
        <f>((S236-I236/2)*L236-K236)/(S236+I236/2)</f>
        <v>0</v>
      </c>
      <c r="N236">
        <f>M236*(DK236+DL236)/1000.0</f>
        <v>0</v>
      </c>
      <c r="O236">
        <f>(DD236 - IF(AH236&gt;1, K236*CY236*100.0/(AJ236), 0))*(DK236+DL236)/1000.0</f>
        <v>0</v>
      </c>
      <c r="P236">
        <f>2.0/((1/R236-1/Q236)+SIGN(R236)*SQRT((1/R236-1/Q236)*(1/R236-1/Q236) + 4*CZ236/((CZ236+1)*(CZ236+1))*(2*1/R236*1/Q236-1/Q236*1/Q236)))</f>
        <v>0</v>
      </c>
      <c r="Q236">
        <f>IF(LEFT(DA236,1)&lt;&gt;"0",IF(LEFT(DA236,1)="1",3.0,DB236),$D$5+$E$5*(DR236*DK236/($K$5*1000))+$F$5*(DR236*DK236/($K$5*1000))*MAX(MIN(CY236,$J$5),$I$5)*MAX(MIN(CY236,$J$5),$I$5)+$G$5*MAX(MIN(CY236,$J$5),$I$5)*(DR236*DK236/($K$5*1000))+$H$5*(DR236*DK236/($K$5*1000))*(DR236*DK236/($K$5*1000)))</f>
        <v>0</v>
      </c>
      <c r="R236">
        <f>I236*(1000-(1000*0.61365*exp(17.502*V236/(240.97+V236))/(DK236+DL236)+DF236)/2)/(1000*0.61365*exp(17.502*V236/(240.97+V236))/(DK236+DL236)-DF236)</f>
        <v>0</v>
      </c>
      <c r="S236">
        <f>1/((CZ236+1)/(P236/1.6)+1/(Q236/1.37)) + CZ236/((CZ236+1)/(P236/1.6) + CZ236/(Q236/1.37))</f>
        <v>0</v>
      </c>
      <c r="T236">
        <f>(CU236*CX236)</f>
        <v>0</v>
      </c>
      <c r="U236">
        <f>(DM236+(T236+2*0.95*5.67E-8*(((DM236+$B$9)+273)^4-(DM236+273)^4)-44100*I236)/(1.84*29.3*Q236+8*0.95*5.67E-8*(DM236+273)^3))</f>
        <v>0</v>
      </c>
      <c r="V236">
        <f>($C$9*DN236+$D$9*DO236+$E$9*U236)</f>
        <v>0</v>
      </c>
      <c r="W236">
        <f>0.61365*exp(17.502*V236/(240.97+V236))</f>
        <v>0</v>
      </c>
      <c r="X236">
        <f>(Y236/Z236*100)</f>
        <v>0</v>
      </c>
      <c r="Y236">
        <f>DF236*(DK236+DL236)/1000</f>
        <v>0</v>
      </c>
      <c r="Z236">
        <f>0.61365*exp(17.502*DM236/(240.97+DM236))</f>
        <v>0</v>
      </c>
      <c r="AA236">
        <f>(W236-DF236*(DK236+DL236)/1000)</f>
        <v>0</v>
      </c>
      <c r="AB236">
        <f>(-I236*44100)</f>
        <v>0</v>
      </c>
      <c r="AC236">
        <f>2*29.3*Q236*0.92*(DM236-V236)</f>
        <v>0</v>
      </c>
      <c r="AD236">
        <f>2*0.95*5.67E-8*(((DM236+$B$9)+273)^4-(V236+273)^4)</f>
        <v>0</v>
      </c>
      <c r="AE236">
        <f>T236+AD236+AB236+AC236</f>
        <v>0</v>
      </c>
      <c r="AF236">
        <v>0</v>
      </c>
      <c r="AG236">
        <v>0</v>
      </c>
      <c r="AH236">
        <f>IF(AF236*$H$15&gt;=AJ236,1.0,(AJ236/(AJ236-AF236*$H$15)))</f>
        <v>0</v>
      </c>
      <c r="AI236">
        <f>(AH236-1)*100</f>
        <v>0</v>
      </c>
      <c r="AJ236">
        <f>MAX(0,($B$15+$C$15*DR236)/(1+$D$15*DR236)*DK236/(DM236+273)*$E$15)</f>
        <v>0</v>
      </c>
      <c r="AK236" t="s">
        <v>420</v>
      </c>
      <c r="AL236" t="s">
        <v>420</v>
      </c>
      <c r="AM236">
        <v>0</v>
      </c>
      <c r="AN236">
        <v>0</v>
      </c>
      <c r="AO236">
        <f>1-AM236/AN236</f>
        <v>0</v>
      </c>
      <c r="AP236">
        <v>0</v>
      </c>
      <c r="AQ236" t="s">
        <v>420</v>
      </c>
      <c r="AR236" t="s">
        <v>420</v>
      </c>
      <c r="AS236">
        <v>0</v>
      </c>
      <c r="AT236">
        <v>0</v>
      </c>
      <c r="AU236">
        <f>1-AS236/AT236</f>
        <v>0</v>
      </c>
      <c r="AV236">
        <v>0.5</v>
      </c>
      <c r="AW236">
        <f>CV236</f>
        <v>0</v>
      </c>
      <c r="AX236">
        <f>K236</f>
        <v>0</v>
      </c>
      <c r="AY236">
        <f>AU236*AV236*AW236</f>
        <v>0</v>
      </c>
      <c r="AZ236">
        <f>(AX236-AP236)/AW236</f>
        <v>0</v>
      </c>
      <c r="BA236">
        <f>(AN236-AT236)/AT236</f>
        <v>0</v>
      </c>
      <c r="BB236">
        <f>AM236/(AO236+AM236/AT236)</f>
        <v>0</v>
      </c>
      <c r="BC236" t="s">
        <v>420</v>
      </c>
      <c r="BD236">
        <v>0</v>
      </c>
      <c r="BE236">
        <f>IF(BD236&lt;&gt;0, BD236, BB236)</f>
        <v>0</v>
      </c>
      <c r="BF236">
        <f>1-BE236/AT236</f>
        <v>0</v>
      </c>
      <c r="BG236">
        <f>(AT236-AS236)/(AT236-BE236)</f>
        <v>0</v>
      </c>
      <c r="BH236">
        <f>(AN236-AT236)/(AN236-BE236)</f>
        <v>0</v>
      </c>
      <c r="BI236">
        <f>(AT236-AS236)/(AT236-AM236)</f>
        <v>0</v>
      </c>
      <c r="BJ236">
        <f>(AN236-AT236)/(AN236-AM236)</f>
        <v>0</v>
      </c>
      <c r="BK236">
        <f>(BG236*BE236/AS236)</f>
        <v>0</v>
      </c>
      <c r="BL236">
        <f>(1-BK236)</f>
        <v>0</v>
      </c>
      <c r="CU236">
        <f>$B$13*DS236+$C$13*DT236+$F$13*EE236*(1-EH236)</f>
        <v>0</v>
      </c>
      <c r="CV236">
        <f>CU236*CW236</f>
        <v>0</v>
      </c>
      <c r="CW236">
        <f>($B$13*$D$11+$C$13*$D$11+$F$13*((ER236+EJ236)/MAX(ER236+EJ236+ES236, 0.1)*$I$11+ES236/MAX(ER236+EJ236+ES236, 0.1)*$J$11))/($B$13+$C$13+$F$13)</f>
        <v>0</v>
      </c>
      <c r="CX236">
        <f>($B$13*$K$11+$C$13*$K$11+$F$13*((ER236+EJ236)/MAX(ER236+EJ236+ES236, 0.1)*$P$11+ES236/MAX(ER236+EJ236+ES236, 0.1)*$Q$11))/($B$13+$C$13+$F$13)</f>
        <v>0</v>
      </c>
      <c r="CY236">
        <v>1.37</v>
      </c>
      <c r="CZ236">
        <v>0.5</v>
      </c>
      <c r="DA236" t="s">
        <v>421</v>
      </c>
      <c r="DB236">
        <v>2</v>
      </c>
      <c r="DC236">
        <v>1761010972.426086</v>
      </c>
      <c r="DD236">
        <v>420.4310869565217</v>
      </c>
      <c r="DE236">
        <v>420.0359565217391</v>
      </c>
      <c r="DF236">
        <v>23.43943043478261</v>
      </c>
      <c r="DG236">
        <v>23.35471304347826</v>
      </c>
      <c r="DH236">
        <v>421.1666086956522</v>
      </c>
      <c r="DI236">
        <v>23.26005217391304</v>
      </c>
      <c r="DJ236">
        <v>500.0309130434782</v>
      </c>
      <c r="DK236">
        <v>90.51840869565218</v>
      </c>
      <c r="DL236">
        <v>0.03434180869565217</v>
      </c>
      <c r="DM236">
        <v>29.91889565217391</v>
      </c>
      <c r="DN236">
        <v>30.04484347826087</v>
      </c>
      <c r="DO236">
        <v>999.9000000000003</v>
      </c>
      <c r="DP236">
        <v>0</v>
      </c>
      <c r="DQ236">
        <v>0</v>
      </c>
      <c r="DR236">
        <v>10009.48782608696</v>
      </c>
      <c r="DS236">
        <v>0</v>
      </c>
      <c r="DT236">
        <v>0.2428559999999999</v>
      </c>
      <c r="DU236">
        <v>0.3952622608695652</v>
      </c>
      <c r="DV236">
        <v>430.5223913043478</v>
      </c>
      <c r="DW236">
        <v>430.080347826087</v>
      </c>
      <c r="DX236">
        <v>0.08471389565217392</v>
      </c>
      <c r="DY236">
        <v>420.0359565217391</v>
      </c>
      <c r="DZ236">
        <v>23.35471304347826</v>
      </c>
      <c r="EA236">
        <v>2.1217</v>
      </c>
      <c r="EB236">
        <v>2.114033913043478</v>
      </c>
      <c r="EC236">
        <v>18.38299130434783</v>
      </c>
      <c r="ED236">
        <v>18.32525652173913</v>
      </c>
      <c r="EE236">
        <v>0.005000779999999999</v>
      </c>
      <c r="EF236">
        <v>0</v>
      </c>
      <c r="EG236">
        <v>0</v>
      </c>
      <c r="EH236">
        <v>0</v>
      </c>
      <c r="EI236">
        <v>138.1304347826087</v>
      </c>
      <c r="EJ236">
        <v>0.005000779999999999</v>
      </c>
      <c r="EK236">
        <v>-13.05217391304348</v>
      </c>
      <c r="EL236">
        <v>-0.2130434782608695</v>
      </c>
      <c r="EM236">
        <v>35.67091304347827</v>
      </c>
      <c r="EN236">
        <v>40.065</v>
      </c>
      <c r="EO236">
        <v>38.47804347826087</v>
      </c>
      <c r="EP236">
        <v>40.603</v>
      </c>
      <c r="EQ236">
        <v>38.74713043478261</v>
      </c>
      <c r="ER236">
        <v>0</v>
      </c>
      <c r="ES236">
        <v>0</v>
      </c>
      <c r="ET236">
        <v>0</v>
      </c>
      <c r="EU236">
        <v>1761010978.9</v>
      </c>
      <c r="EV236">
        <v>0</v>
      </c>
      <c r="EW236">
        <v>137.5807692307692</v>
      </c>
      <c r="EX236">
        <v>-9.740171318171544</v>
      </c>
      <c r="EY236">
        <v>19.42222197923692</v>
      </c>
      <c r="EZ236">
        <v>-12.64230769230769</v>
      </c>
      <c r="FA236">
        <v>15</v>
      </c>
      <c r="FB236">
        <v>1761010866.1</v>
      </c>
      <c r="FC236" t="s">
        <v>863</v>
      </c>
      <c r="FD236">
        <v>1761010862.1</v>
      </c>
      <c r="FE236">
        <v>1761010866.1</v>
      </c>
      <c r="FF236">
        <v>8</v>
      </c>
      <c r="FG236">
        <v>-0.121</v>
      </c>
      <c r="FH236">
        <v>-0.005</v>
      </c>
      <c r="FI236">
        <v>-0.737</v>
      </c>
      <c r="FJ236">
        <v>0.175</v>
      </c>
      <c r="FK236">
        <v>420</v>
      </c>
      <c r="FL236">
        <v>23</v>
      </c>
      <c r="FM236">
        <v>0.34</v>
      </c>
      <c r="FN236">
        <v>0.16</v>
      </c>
      <c r="FO236">
        <v>0.4028104146341464</v>
      </c>
      <c r="FP236">
        <v>0.01175600696864133</v>
      </c>
      <c r="FQ236">
        <v>0.04431462034356079</v>
      </c>
      <c r="FR236">
        <v>1</v>
      </c>
      <c r="FS236">
        <v>139.2411764705882</v>
      </c>
      <c r="FT236">
        <v>-18.44766998975298</v>
      </c>
      <c r="FU236">
        <v>7.426863705378597</v>
      </c>
      <c r="FV236">
        <v>0</v>
      </c>
      <c r="FW236">
        <v>0.03627441658536586</v>
      </c>
      <c r="FX236">
        <v>0.6705087411846689</v>
      </c>
      <c r="FY236">
        <v>0.09492048158034216</v>
      </c>
      <c r="FZ236">
        <v>0</v>
      </c>
      <c r="GA236">
        <v>1</v>
      </c>
      <c r="GB236">
        <v>3</v>
      </c>
      <c r="GC236" t="s">
        <v>459</v>
      </c>
      <c r="GD236">
        <v>3.10967</v>
      </c>
      <c r="GE236">
        <v>2.72582</v>
      </c>
      <c r="GF236">
        <v>0.08843280000000001</v>
      </c>
      <c r="GG236">
        <v>0.0882917</v>
      </c>
      <c r="GH236">
        <v>0.106479</v>
      </c>
      <c r="GI236">
        <v>0.107319</v>
      </c>
      <c r="GJ236">
        <v>23921.5</v>
      </c>
      <c r="GK236">
        <v>21705.8</v>
      </c>
      <c r="GL236">
        <v>26800.4</v>
      </c>
      <c r="GM236">
        <v>24015</v>
      </c>
      <c r="GN236">
        <v>38263.2</v>
      </c>
      <c r="GO236">
        <v>31630</v>
      </c>
      <c r="GP236">
        <v>46777.3</v>
      </c>
      <c r="GQ236">
        <v>37971.6</v>
      </c>
      <c r="GR236">
        <v>1.89077</v>
      </c>
      <c r="GS236">
        <v>1.86775</v>
      </c>
      <c r="GT236">
        <v>0.107311</v>
      </c>
      <c r="GU236">
        <v>0</v>
      </c>
      <c r="GV236">
        <v>28.3046</v>
      </c>
      <c r="GW236">
        <v>999.9</v>
      </c>
      <c r="GX236">
        <v>60.3</v>
      </c>
      <c r="GY236">
        <v>30</v>
      </c>
      <c r="GZ236">
        <v>28.381</v>
      </c>
      <c r="HA236">
        <v>61.3809</v>
      </c>
      <c r="HB236">
        <v>21.1779</v>
      </c>
      <c r="HC236">
        <v>1</v>
      </c>
      <c r="HD236">
        <v>0.0408841</v>
      </c>
      <c r="HE236">
        <v>-1.73392</v>
      </c>
      <c r="HF236">
        <v>20.3293</v>
      </c>
      <c r="HG236">
        <v>5.21774</v>
      </c>
      <c r="HH236">
        <v>11.9796</v>
      </c>
      <c r="HI236">
        <v>4.96535</v>
      </c>
      <c r="HJ236">
        <v>3.27598</v>
      </c>
      <c r="HK236">
        <v>9999</v>
      </c>
      <c r="HL236">
        <v>9999</v>
      </c>
      <c r="HM236">
        <v>9999</v>
      </c>
      <c r="HN236">
        <v>999.9</v>
      </c>
      <c r="HO236">
        <v>1.8637</v>
      </c>
      <c r="HP236">
        <v>1.8598</v>
      </c>
      <c r="HQ236">
        <v>1.85805</v>
      </c>
      <c r="HR236">
        <v>1.85944</v>
      </c>
      <c r="HS236">
        <v>1.85959</v>
      </c>
      <c r="HT236">
        <v>1.85806</v>
      </c>
      <c r="HU236">
        <v>1.85715</v>
      </c>
      <c r="HV236">
        <v>1.85211</v>
      </c>
      <c r="HW236">
        <v>0</v>
      </c>
      <c r="HX236">
        <v>0</v>
      </c>
      <c r="HY236">
        <v>0</v>
      </c>
      <c r="HZ236">
        <v>0</v>
      </c>
      <c r="IA236" t="s">
        <v>424</v>
      </c>
      <c r="IB236" t="s">
        <v>425</v>
      </c>
      <c r="IC236" t="s">
        <v>426</v>
      </c>
      <c r="ID236" t="s">
        <v>426</v>
      </c>
      <c r="IE236" t="s">
        <v>426</v>
      </c>
      <c r="IF236" t="s">
        <v>426</v>
      </c>
      <c r="IG236">
        <v>0</v>
      </c>
      <c r="IH236">
        <v>100</v>
      </c>
      <c r="II236">
        <v>100</v>
      </c>
      <c r="IJ236">
        <v>-0.735</v>
      </c>
      <c r="IK236">
        <v>0.1776</v>
      </c>
      <c r="IL236">
        <v>-1.524301238848838</v>
      </c>
      <c r="IM236">
        <v>0.001328113201692861</v>
      </c>
      <c r="IN236">
        <v>1.538283238170363E-06</v>
      </c>
      <c r="IO236">
        <v>-5.795655626708063E-10</v>
      </c>
      <c r="IP236">
        <v>-0.06719844632190511</v>
      </c>
      <c r="IQ236">
        <v>-0.004593102289677449</v>
      </c>
      <c r="IR236">
        <v>0.0008253994458280543</v>
      </c>
      <c r="IS236">
        <v>-7.403632370499484E-06</v>
      </c>
      <c r="IT236">
        <v>2</v>
      </c>
      <c r="IU236">
        <v>1985</v>
      </c>
      <c r="IV236">
        <v>1</v>
      </c>
      <c r="IW236">
        <v>27</v>
      </c>
      <c r="IX236">
        <v>2</v>
      </c>
      <c r="IY236">
        <v>1.9</v>
      </c>
      <c r="IZ236">
        <v>1.13403</v>
      </c>
      <c r="JA236">
        <v>2.60132</v>
      </c>
      <c r="JB236">
        <v>1.49658</v>
      </c>
      <c r="JC236">
        <v>2.34619</v>
      </c>
      <c r="JD236">
        <v>1.54907</v>
      </c>
      <c r="JE236">
        <v>2.35229</v>
      </c>
      <c r="JF236">
        <v>32.9092</v>
      </c>
      <c r="JG236">
        <v>15.6731</v>
      </c>
      <c r="JH236">
        <v>18</v>
      </c>
      <c r="JI236">
        <v>482.357</v>
      </c>
      <c r="JJ236">
        <v>496.736</v>
      </c>
      <c r="JK236">
        <v>30.9802</v>
      </c>
      <c r="JL236">
        <v>27.7782</v>
      </c>
      <c r="JM236">
        <v>29.9999</v>
      </c>
      <c r="JN236">
        <v>28.0002</v>
      </c>
      <c r="JO236">
        <v>27.9886</v>
      </c>
      <c r="JP236">
        <v>22.7997</v>
      </c>
      <c r="JQ236">
        <v>22.1787</v>
      </c>
      <c r="JR236">
        <v>66.048</v>
      </c>
      <c r="JS236">
        <v>30.9682</v>
      </c>
      <c r="JT236">
        <v>420</v>
      </c>
      <c r="JU236">
        <v>23.3987</v>
      </c>
      <c r="JV236">
        <v>102.292</v>
      </c>
      <c r="JW236">
        <v>91.5946</v>
      </c>
    </row>
    <row r="237" spans="1:283">
      <c r="A237">
        <v>219</v>
      </c>
      <c r="B237">
        <v>1761010982.1</v>
      </c>
      <c r="C237">
        <v>1316.099999904633</v>
      </c>
      <c r="D237" t="s">
        <v>878</v>
      </c>
      <c r="E237" t="s">
        <v>879</v>
      </c>
      <c r="F237">
        <v>5</v>
      </c>
      <c r="G237" t="s">
        <v>862</v>
      </c>
      <c r="H237">
        <v>1761010974.1</v>
      </c>
      <c r="I237">
        <f>(J237)/1000</f>
        <v>0</v>
      </c>
      <c r="J237">
        <f>1000*DJ237*AH237*(DF237-DG237)/(100*CY237*(1000-AH237*DF237))</f>
        <v>0</v>
      </c>
      <c r="K237">
        <f>DJ237*AH237*(DE237-DD237*(1000-AH237*DG237)/(1000-AH237*DF237))/(100*CY237)</f>
        <v>0</v>
      </c>
      <c r="L237">
        <f>DD237 - IF(AH237&gt;1, K237*CY237*100.0/(AJ237), 0)</f>
        <v>0</v>
      </c>
      <c r="M237">
        <f>((S237-I237/2)*L237-K237)/(S237+I237/2)</f>
        <v>0</v>
      </c>
      <c r="N237">
        <f>M237*(DK237+DL237)/1000.0</f>
        <v>0</v>
      </c>
      <c r="O237">
        <f>(DD237 - IF(AH237&gt;1, K237*CY237*100.0/(AJ237), 0))*(DK237+DL237)/1000.0</f>
        <v>0</v>
      </c>
      <c r="P237">
        <f>2.0/((1/R237-1/Q237)+SIGN(R237)*SQRT((1/R237-1/Q237)*(1/R237-1/Q237) + 4*CZ237/((CZ237+1)*(CZ237+1))*(2*1/R237*1/Q237-1/Q237*1/Q237)))</f>
        <v>0</v>
      </c>
      <c r="Q237">
        <f>IF(LEFT(DA237,1)&lt;&gt;"0",IF(LEFT(DA237,1)="1",3.0,DB237),$D$5+$E$5*(DR237*DK237/($K$5*1000))+$F$5*(DR237*DK237/($K$5*1000))*MAX(MIN(CY237,$J$5),$I$5)*MAX(MIN(CY237,$J$5),$I$5)+$G$5*MAX(MIN(CY237,$J$5),$I$5)*(DR237*DK237/($K$5*1000))+$H$5*(DR237*DK237/($K$5*1000))*(DR237*DK237/($K$5*1000)))</f>
        <v>0</v>
      </c>
      <c r="R237">
        <f>I237*(1000-(1000*0.61365*exp(17.502*V237/(240.97+V237))/(DK237+DL237)+DF237)/2)/(1000*0.61365*exp(17.502*V237/(240.97+V237))/(DK237+DL237)-DF237)</f>
        <v>0</v>
      </c>
      <c r="S237">
        <f>1/((CZ237+1)/(P237/1.6)+1/(Q237/1.37)) + CZ237/((CZ237+1)/(P237/1.6) + CZ237/(Q237/1.37))</f>
        <v>0</v>
      </c>
      <c r="T237">
        <f>(CU237*CX237)</f>
        <v>0</v>
      </c>
      <c r="U237">
        <f>(DM237+(T237+2*0.95*5.67E-8*(((DM237+$B$9)+273)^4-(DM237+273)^4)-44100*I237)/(1.84*29.3*Q237+8*0.95*5.67E-8*(DM237+273)^3))</f>
        <v>0</v>
      </c>
      <c r="V237">
        <f>($C$9*DN237+$D$9*DO237+$E$9*U237)</f>
        <v>0</v>
      </c>
      <c r="W237">
        <f>0.61365*exp(17.502*V237/(240.97+V237))</f>
        <v>0</v>
      </c>
      <c r="X237">
        <f>(Y237/Z237*100)</f>
        <v>0</v>
      </c>
      <c r="Y237">
        <f>DF237*(DK237+DL237)/1000</f>
        <v>0</v>
      </c>
      <c r="Z237">
        <f>0.61365*exp(17.502*DM237/(240.97+DM237))</f>
        <v>0</v>
      </c>
      <c r="AA237">
        <f>(W237-DF237*(DK237+DL237)/1000)</f>
        <v>0</v>
      </c>
      <c r="AB237">
        <f>(-I237*44100)</f>
        <v>0</v>
      </c>
      <c r="AC237">
        <f>2*29.3*Q237*0.92*(DM237-V237)</f>
        <v>0</v>
      </c>
      <c r="AD237">
        <f>2*0.95*5.67E-8*(((DM237+$B$9)+273)^4-(V237+273)^4)</f>
        <v>0</v>
      </c>
      <c r="AE237">
        <f>T237+AD237+AB237+AC237</f>
        <v>0</v>
      </c>
      <c r="AF237">
        <v>0</v>
      </c>
      <c r="AG237">
        <v>0</v>
      </c>
      <c r="AH237">
        <f>IF(AF237*$H$15&gt;=AJ237,1.0,(AJ237/(AJ237-AF237*$H$15)))</f>
        <v>0</v>
      </c>
      <c r="AI237">
        <f>(AH237-1)*100</f>
        <v>0</v>
      </c>
      <c r="AJ237">
        <f>MAX(0,($B$15+$C$15*DR237)/(1+$D$15*DR237)*DK237/(DM237+273)*$E$15)</f>
        <v>0</v>
      </c>
      <c r="AK237" t="s">
        <v>420</v>
      </c>
      <c r="AL237" t="s">
        <v>420</v>
      </c>
      <c r="AM237">
        <v>0</v>
      </c>
      <c r="AN237">
        <v>0</v>
      </c>
      <c r="AO237">
        <f>1-AM237/AN237</f>
        <v>0</v>
      </c>
      <c r="AP237">
        <v>0</v>
      </c>
      <c r="AQ237" t="s">
        <v>420</v>
      </c>
      <c r="AR237" t="s">
        <v>420</v>
      </c>
      <c r="AS237">
        <v>0</v>
      </c>
      <c r="AT237">
        <v>0</v>
      </c>
      <c r="AU237">
        <f>1-AS237/AT237</f>
        <v>0</v>
      </c>
      <c r="AV237">
        <v>0.5</v>
      </c>
      <c r="AW237">
        <f>CV237</f>
        <v>0</v>
      </c>
      <c r="AX237">
        <f>K237</f>
        <v>0</v>
      </c>
      <c r="AY237">
        <f>AU237*AV237*AW237</f>
        <v>0</v>
      </c>
      <c r="AZ237">
        <f>(AX237-AP237)/AW237</f>
        <v>0</v>
      </c>
      <c r="BA237">
        <f>(AN237-AT237)/AT237</f>
        <v>0</v>
      </c>
      <c r="BB237">
        <f>AM237/(AO237+AM237/AT237)</f>
        <v>0</v>
      </c>
      <c r="BC237" t="s">
        <v>420</v>
      </c>
      <c r="BD237">
        <v>0</v>
      </c>
      <c r="BE237">
        <f>IF(BD237&lt;&gt;0, BD237, BB237)</f>
        <v>0</v>
      </c>
      <c r="BF237">
        <f>1-BE237/AT237</f>
        <v>0</v>
      </c>
      <c r="BG237">
        <f>(AT237-AS237)/(AT237-BE237)</f>
        <v>0</v>
      </c>
      <c r="BH237">
        <f>(AN237-AT237)/(AN237-BE237)</f>
        <v>0</v>
      </c>
      <c r="BI237">
        <f>(AT237-AS237)/(AT237-AM237)</f>
        <v>0</v>
      </c>
      <c r="BJ237">
        <f>(AN237-AT237)/(AN237-AM237)</f>
        <v>0</v>
      </c>
      <c r="BK237">
        <f>(BG237*BE237/AS237)</f>
        <v>0</v>
      </c>
      <c r="BL237">
        <f>(1-BK237)</f>
        <v>0</v>
      </c>
      <c r="CU237">
        <f>$B$13*DS237+$C$13*DT237+$F$13*EE237*(1-EH237)</f>
        <v>0</v>
      </c>
      <c r="CV237">
        <f>CU237*CW237</f>
        <v>0</v>
      </c>
      <c r="CW237">
        <f>($B$13*$D$11+$C$13*$D$11+$F$13*((ER237+EJ237)/MAX(ER237+EJ237+ES237, 0.1)*$I$11+ES237/MAX(ER237+EJ237+ES237, 0.1)*$J$11))/($B$13+$C$13+$F$13)</f>
        <v>0</v>
      </c>
      <c r="CX237">
        <f>($B$13*$K$11+$C$13*$K$11+$F$13*((ER237+EJ237)/MAX(ER237+EJ237+ES237, 0.1)*$P$11+ES237/MAX(ER237+EJ237+ES237, 0.1)*$Q$11))/($B$13+$C$13+$F$13)</f>
        <v>0</v>
      </c>
      <c r="CY237">
        <v>1.37</v>
      </c>
      <c r="CZ237">
        <v>0.5</v>
      </c>
      <c r="DA237" t="s">
        <v>421</v>
      </c>
      <c r="DB237">
        <v>2</v>
      </c>
      <c r="DC237">
        <v>1761010974.1</v>
      </c>
      <c r="DD237">
        <v>420.425375</v>
      </c>
      <c r="DE237">
        <v>420.0251250000001</v>
      </c>
      <c r="DF237">
        <v>23.42038333333333</v>
      </c>
      <c r="DG237">
        <v>23.3364125</v>
      </c>
      <c r="DH237">
        <v>421.1608333333334</v>
      </c>
      <c r="DI237">
        <v>23.2414125</v>
      </c>
      <c r="DJ237">
        <v>500.0311666666666</v>
      </c>
      <c r="DK237">
        <v>90.51664999999998</v>
      </c>
      <c r="DL237">
        <v>0.034323175</v>
      </c>
      <c r="DM237">
        <v>29.9207375</v>
      </c>
      <c r="DN237">
        <v>30.04659583333333</v>
      </c>
      <c r="DO237">
        <v>999.9</v>
      </c>
      <c r="DP237">
        <v>0</v>
      </c>
      <c r="DQ237">
        <v>0</v>
      </c>
      <c r="DR237">
        <v>10005.83708333333</v>
      </c>
      <c r="DS237">
        <v>0</v>
      </c>
      <c r="DT237">
        <v>0.242856</v>
      </c>
      <c r="DU237">
        <v>0.40028375</v>
      </c>
      <c r="DV237">
        <v>430.5080416666667</v>
      </c>
      <c r="DW237">
        <v>430.0612916666666</v>
      </c>
      <c r="DX237">
        <v>0.08396673333333333</v>
      </c>
      <c r="DY237">
        <v>420.0251250000001</v>
      </c>
      <c r="DZ237">
        <v>23.3364125</v>
      </c>
      <c r="EA237">
        <v>2.119934166666666</v>
      </c>
      <c r="EB237">
        <v>2.112335416666667</v>
      </c>
      <c r="EC237">
        <v>18.36971666666667</v>
      </c>
      <c r="ED237">
        <v>18.31246666666667</v>
      </c>
      <c r="EE237">
        <v>0.00500078</v>
      </c>
      <c r="EF237">
        <v>0</v>
      </c>
      <c r="EG237">
        <v>0</v>
      </c>
      <c r="EH237">
        <v>0</v>
      </c>
      <c r="EI237">
        <v>138.95</v>
      </c>
      <c r="EJ237">
        <v>0.00500078</v>
      </c>
      <c r="EK237">
        <v>-13.21666666666667</v>
      </c>
      <c r="EL237">
        <v>-0.1</v>
      </c>
      <c r="EM237">
        <v>35.684625</v>
      </c>
      <c r="EN237">
        <v>40.08049999999999</v>
      </c>
      <c r="EO237">
        <v>38.577875</v>
      </c>
      <c r="EP237">
        <v>40.63520833333333</v>
      </c>
      <c r="EQ237">
        <v>38.74725</v>
      </c>
      <c r="ER237">
        <v>0</v>
      </c>
      <c r="ES237">
        <v>0</v>
      </c>
      <c r="ET237">
        <v>0</v>
      </c>
      <c r="EU237">
        <v>1761010980.7</v>
      </c>
      <c r="EV237">
        <v>0</v>
      </c>
      <c r="EW237">
        <v>137.82</v>
      </c>
      <c r="EX237">
        <v>4.292307107876099</v>
      </c>
      <c r="EY237">
        <v>23.13076888292267</v>
      </c>
      <c r="EZ237">
        <v>-12.28</v>
      </c>
      <c r="FA237">
        <v>15</v>
      </c>
      <c r="FB237">
        <v>1761010866.1</v>
      </c>
      <c r="FC237" t="s">
        <v>863</v>
      </c>
      <c r="FD237">
        <v>1761010862.1</v>
      </c>
      <c r="FE237">
        <v>1761010866.1</v>
      </c>
      <c r="FF237">
        <v>8</v>
      </c>
      <c r="FG237">
        <v>-0.121</v>
      </c>
      <c r="FH237">
        <v>-0.005</v>
      </c>
      <c r="FI237">
        <v>-0.737</v>
      </c>
      <c r="FJ237">
        <v>0.175</v>
      </c>
      <c r="FK237">
        <v>420</v>
      </c>
      <c r="FL237">
        <v>23</v>
      </c>
      <c r="FM237">
        <v>0.34</v>
      </c>
      <c r="FN237">
        <v>0.16</v>
      </c>
      <c r="FO237">
        <v>0.398229175</v>
      </c>
      <c r="FP237">
        <v>0.2059489643527205</v>
      </c>
      <c r="FQ237">
        <v>0.03587678055573514</v>
      </c>
      <c r="FR237">
        <v>1</v>
      </c>
      <c r="FS237">
        <v>138.8352941176471</v>
      </c>
      <c r="FT237">
        <v>-13.46676869577704</v>
      </c>
      <c r="FU237">
        <v>7.867538756813684</v>
      </c>
      <c r="FV237">
        <v>0</v>
      </c>
      <c r="FW237">
        <v>0.06059627199999999</v>
      </c>
      <c r="FX237">
        <v>0.2758661817636022</v>
      </c>
      <c r="FY237">
        <v>0.05585500429557835</v>
      </c>
      <c r="FZ237">
        <v>0</v>
      </c>
      <c r="GA237">
        <v>1</v>
      </c>
      <c r="GB237">
        <v>3</v>
      </c>
      <c r="GC237" t="s">
        <v>459</v>
      </c>
      <c r="GD237">
        <v>3.10931</v>
      </c>
      <c r="GE237">
        <v>2.72595</v>
      </c>
      <c r="GF237">
        <v>0.08843040000000001</v>
      </c>
      <c r="GG237">
        <v>0.0882932</v>
      </c>
      <c r="GH237">
        <v>0.106429</v>
      </c>
      <c r="GI237">
        <v>0.107284</v>
      </c>
      <c r="GJ237">
        <v>23921.6</v>
      </c>
      <c r="GK237">
        <v>21705.6</v>
      </c>
      <c r="GL237">
        <v>26800.4</v>
      </c>
      <c r="GM237">
        <v>24014.8</v>
      </c>
      <c r="GN237">
        <v>38265.4</v>
      </c>
      <c r="GO237">
        <v>31631.1</v>
      </c>
      <c r="GP237">
        <v>46777.3</v>
      </c>
      <c r="GQ237">
        <v>37971.4</v>
      </c>
      <c r="GR237">
        <v>1.8903</v>
      </c>
      <c r="GS237">
        <v>1.8682</v>
      </c>
      <c r="GT237">
        <v>0.107065</v>
      </c>
      <c r="GU237">
        <v>0</v>
      </c>
      <c r="GV237">
        <v>28.3064</v>
      </c>
      <c r="GW237">
        <v>999.9</v>
      </c>
      <c r="GX237">
        <v>60.3</v>
      </c>
      <c r="GY237">
        <v>30</v>
      </c>
      <c r="GZ237">
        <v>28.3842</v>
      </c>
      <c r="HA237">
        <v>61.3609</v>
      </c>
      <c r="HB237">
        <v>21.3301</v>
      </c>
      <c r="HC237">
        <v>1</v>
      </c>
      <c r="HD237">
        <v>0.04094</v>
      </c>
      <c r="HE237">
        <v>-1.72554</v>
      </c>
      <c r="HF237">
        <v>20.3292</v>
      </c>
      <c r="HG237">
        <v>5.21834</v>
      </c>
      <c r="HH237">
        <v>11.9797</v>
      </c>
      <c r="HI237">
        <v>4.96545</v>
      </c>
      <c r="HJ237">
        <v>3.27595</v>
      </c>
      <c r="HK237">
        <v>9999</v>
      </c>
      <c r="HL237">
        <v>9999</v>
      </c>
      <c r="HM237">
        <v>9999</v>
      </c>
      <c r="HN237">
        <v>999.9</v>
      </c>
      <c r="HO237">
        <v>1.86369</v>
      </c>
      <c r="HP237">
        <v>1.85978</v>
      </c>
      <c r="HQ237">
        <v>1.85806</v>
      </c>
      <c r="HR237">
        <v>1.85944</v>
      </c>
      <c r="HS237">
        <v>1.85959</v>
      </c>
      <c r="HT237">
        <v>1.85806</v>
      </c>
      <c r="HU237">
        <v>1.85715</v>
      </c>
      <c r="HV237">
        <v>1.85211</v>
      </c>
      <c r="HW237">
        <v>0</v>
      </c>
      <c r="HX237">
        <v>0</v>
      </c>
      <c r="HY237">
        <v>0</v>
      </c>
      <c r="HZ237">
        <v>0</v>
      </c>
      <c r="IA237" t="s">
        <v>424</v>
      </c>
      <c r="IB237" t="s">
        <v>425</v>
      </c>
      <c r="IC237" t="s">
        <v>426</v>
      </c>
      <c r="ID237" t="s">
        <v>426</v>
      </c>
      <c r="IE237" t="s">
        <v>426</v>
      </c>
      <c r="IF237" t="s">
        <v>426</v>
      </c>
      <c r="IG237">
        <v>0</v>
      </c>
      <c r="IH237">
        <v>100</v>
      </c>
      <c r="II237">
        <v>100</v>
      </c>
      <c r="IJ237">
        <v>-0.736</v>
      </c>
      <c r="IK237">
        <v>0.1773</v>
      </c>
      <c r="IL237">
        <v>-1.524301238848838</v>
      </c>
      <c r="IM237">
        <v>0.001328113201692861</v>
      </c>
      <c r="IN237">
        <v>1.538283238170363E-06</v>
      </c>
      <c r="IO237">
        <v>-5.795655626708063E-10</v>
      </c>
      <c r="IP237">
        <v>-0.06719844632190511</v>
      </c>
      <c r="IQ237">
        <v>-0.004593102289677449</v>
      </c>
      <c r="IR237">
        <v>0.0008253994458280543</v>
      </c>
      <c r="IS237">
        <v>-7.403632370499484E-06</v>
      </c>
      <c r="IT237">
        <v>2</v>
      </c>
      <c r="IU237">
        <v>1985</v>
      </c>
      <c r="IV237">
        <v>1</v>
      </c>
      <c r="IW237">
        <v>27</v>
      </c>
      <c r="IX237">
        <v>2</v>
      </c>
      <c r="IY237">
        <v>1.9</v>
      </c>
      <c r="IZ237">
        <v>1.13403</v>
      </c>
      <c r="JA237">
        <v>2.60376</v>
      </c>
      <c r="JB237">
        <v>1.49658</v>
      </c>
      <c r="JC237">
        <v>2.34619</v>
      </c>
      <c r="JD237">
        <v>1.54907</v>
      </c>
      <c r="JE237">
        <v>2.46582</v>
      </c>
      <c r="JF237">
        <v>32.9092</v>
      </c>
      <c r="JG237">
        <v>15.6818</v>
      </c>
      <c r="JH237">
        <v>18</v>
      </c>
      <c r="JI237">
        <v>482.082</v>
      </c>
      <c r="JJ237">
        <v>497.032</v>
      </c>
      <c r="JK237">
        <v>30.9662</v>
      </c>
      <c r="JL237">
        <v>27.7782</v>
      </c>
      <c r="JM237">
        <v>30</v>
      </c>
      <c r="JN237">
        <v>28.0002</v>
      </c>
      <c r="JO237">
        <v>27.9886</v>
      </c>
      <c r="JP237">
        <v>22.7997</v>
      </c>
      <c r="JQ237">
        <v>21.9013</v>
      </c>
      <c r="JR237">
        <v>66.048</v>
      </c>
      <c r="JS237">
        <v>30.9682</v>
      </c>
      <c r="JT237">
        <v>420</v>
      </c>
      <c r="JU237">
        <v>23.3987</v>
      </c>
      <c r="JV237">
        <v>102.292</v>
      </c>
      <c r="JW237">
        <v>91.5939</v>
      </c>
    </row>
    <row r="238" spans="1:283">
      <c r="A238">
        <v>220</v>
      </c>
      <c r="B238">
        <v>1761010984.1</v>
      </c>
      <c r="C238">
        <v>1318.099999904633</v>
      </c>
      <c r="D238" t="s">
        <v>880</v>
      </c>
      <c r="E238" t="s">
        <v>881</v>
      </c>
      <c r="F238">
        <v>5</v>
      </c>
      <c r="G238" t="s">
        <v>862</v>
      </c>
      <c r="H238">
        <v>1761010976.1</v>
      </c>
      <c r="I238">
        <f>(J238)/1000</f>
        <v>0</v>
      </c>
      <c r="J238">
        <f>1000*DJ238*AH238*(DF238-DG238)/(100*CY238*(1000-AH238*DF238))</f>
        <v>0</v>
      </c>
      <c r="K238">
        <f>DJ238*AH238*(DE238-DD238*(1000-AH238*DG238)/(1000-AH238*DF238))/(100*CY238)</f>
        <v>0</v>
      </c>
      <c r="L238">
        <f>DD238 - IF(AH238&gt;1, K238*CY238*100.0/(AJ238), 0)</f>
        <v>0</v>
      </c>
      <c r="M238">
        <f>((S238-I238/2)*L238-K238)/(S238+I238/2)</f>
        <v>0</v>
      </c>
      <c r="N238">
        <f>M238*(DK238+DL238)/1000.0</f>
        <v>0</v>
      </c>
      <c r="O238">
        <f>(DD238 - IF(AH238&gt;1, K238*CY238*100.0/(AJ238), 0))*(DK238+DL238)/1000.0</f>
        <v>0</v>
      </c>
      <c r="P238">
        <f>2.0/((1/R238-1/Q238)+SIGN(R238)*SQRT((1/R238-1/Q238)*(1/R238-1/Q238) + 4*CZ238/((CZ238+1)*(CZ238+1))*(2*1/R238*1/Q238-1/Q238*1/Q238)))</f>
        <v>0</v>
      </c>
      <c r="Q238">
        <f>IF(LEFT(DA238,1)&lt;&gt;"0",IF(LEFT(DA238,1)="1",3.0,DB238),$D$5+$E$5*(DR238*DK238/($K$5*1000))+$F$5*(DR238*DK238/($K$5*1000))*MAX(MIN(CY238,$J$5),$I$5)*MAX(MIN(CY238,$J$5),$I$5)+$G$5*MAX(MIN(CY238,$J$5),$I$5)*(DR238*DK238/($K$5*1000))+$H$5*(DR238*DK238/($K$5*1000))*(DR238*DK238/($K$5*1000)))</f>
        <v>0</v>
      </c>
      <c r="R238">
        <f>I238*(1000-(1000*0.61365*exp(17.502*V238/(240.97+V238))/(DK238+DL238)+DF238)/2)/(1000*0.61365*exp(17.502*V238/(240.97+V238))/(DK238+DL238)-DF238)</f>
        <v>0</v>
      </c>
      <c r="S238">
        <f>1/((CZ238+1)/(P238/1.6)+1/(Q238/1.37)) + CZ238/((CZ238+1)/(P238/1.6) + CZ238/(Q238/1.37))</f>
        <v>0</v>
      </c>
      <c r="T238">
        <f>(CU238*CX238)</f>
        <v>0</v>
      </c>
      <c r="U238">
        <f>(DM238+(T238+2*0.95*5.67E-8*(((DM238+$B$9)+273)^4-(DM238+273)^4)-44100*I238)/(1.84*29.3*Q238+8*0.95*5.67E-8*(DM238+273)^3))</f>
        <v>0</v>
      </c>
      <c r="V238">
        <f>($C$9*DN238+$D$9*DO238+$E$9*U238)</f>
        <v>0</v>
      </c>
      <c r="W238">
        <f>0.61365*exp(17.502*V238/(240.97+V238))</f>
        <v>0</v>
      </c>
      <c r="X238">
        <f>(Y238/Z238*100)</f>
        <v>0</v>
      </c>
      <c r="Y238">
        <f>DF238*(DK238+DL238)/1000</f>
        <v>0</v>
      </c>
      <c r="Z238">
        <f>0.61365*exp(17.502*DM238/(240.97+DM238))</f>
        <v>0</v>
      </c>
      <c r="AA238">
        <f>(W238-DF238*(DK238+DL238)/1000)</f>
        <v>0</v>
      </c>
      <c r="AB238">
        <f>(-I238*44100)</f>
        <v>0</v>
      </c>
      <c r="AC238">
        <f>2*29.3*Q238*0.92*(DM238-V238)</f>
        <v>0</v>
      </c>
      <c r="AD238">
        <f>2*0.95*5.67E-8*(((DM238+$B$9)+273)^4-(V238+273)^4)</f>
        <v>0</v>
      </c>
      <c r="AE238">
        <f>T238+AD238+AB238+AC238</f>
        <v>0</v>
      </c>
      <c r="AF238">
        <v>0</v>
      </c>
      <c r="AG238">
        <v>0</v>
      </c>
      <c r="AH238">
        <f>IF(AF238*$H$15&gt;=AJ238,1.0,(AJ238/(AJ238-AF238*$H$15)))</f>
        <v>0</v>
      </c>
      <c r="AI238">
        <f>(AH238-1)*100</f>
        <v>0</v>
      </c>
      <c r="AJ238">
        <f>MAX(0,($B$15+$C$15*DR238)/(1+$D$15*DR238)*DK238/(DM238+273)*$E$15)</f>
        <v>0</v>
      </c>
      <c r="AK238" t="s">
        <v>420</v>
      </c>
      <c r="AL238" t="s">
        <v>420</v>
      </c>
      <c r="AM238">
        <v>0</v>
      </c>
      <c r="AN238">
        <v>0</v>
      </c>
      <c r="AO238">
        <f>1-AM238/AN238</f>
        <v>0</v>
      </c>
      <c r="AP238">
        <v>0</v>
      </c>
      <c r="AQ238" t="s">
        <v>420</v>
      </c>
      <c r="AR238" t="s">
        <v>420</v>
      </c>
      <c r="AS238">
        <v>0</v>
      </c>
      <c r="AT238">
        <v>0</v>
      </c>
      <c r="AU238">
        <f>1-AS238/AT238</f>
        <v>0</v>
      </c>
      <c r="AV238">
        <v>0.5</v>
      </c>
      <c r="AW238">
        <f>CV238</f>
        <v>0</v>
      </c>
      <c r="AX238">
        <f>K238</f>
        <v>0</v>
      </c>
      <c r="AY238">
        <f>AU238*AV238*AW238</f>
        <v>0</v>
      </c>
      <c r="AZ238">
        <f>(AX238-AP238)/AW238</f>
        <v>0</v>
      </c>
      <c r="BA238">
        <f>(AN238-AT238)/AT238</f>
        <v>0</v>
      </c>
      <c r="BB238">
        <f>AM238/(AO238+AM238/AT238)</f>
        <v>0</v>
      </c>
      <c r="BC238" t="s">
        <v>420</v>
      </c>
      <c r="BD238">
        <v>0</v>
      </c>
      <c r="BE238">
        <f>IF(BD238&lt;&gt;0, BD238, BB238)</f>
        <v>0</v>
      </c>
      <c r="BF238">
        <f>1-BE238/AT238</f>
        <v>0</v>
      </c>
      <c r="BG238">
        <f>(AT238-AS238)/(AT238-BE238)</f>
        <v>0</v>
      </c>
      <c r="BH238">
        <f>(AN238-AT238)/(AN238-BE238)</f>
        <v>0</v>
      </c>
      <c r="BI238">
        <f>(AT238-AS238)/(AT238-AM238)</f>
        <v>0</v>
      </c>
      <c r="BJ238">
        <f>(AN238-AT238)/(AN238-AM238)</f>
        <v>0</v>
      </c>
      <c r="BK238">
        <f>(BG238*BE238/AS238)</f>
        <v>0</v>
      </c>
      <c r="BL238">
        <f>(1-BK238)</f>
        <v>0</v>
      </c>
      <c r="CU238">
        <f>$B$13*DS238+$C$13*DT238+$F$13*EE238*(1-EH238)</f>
        <v>0</v>
      </c>
      <c r="CV238">
        <f>CU238*CW238</f>
        <v>0</v>
      </c>
      <c r="CW238">
        <f>($B$13*$D$11+$C$13*$D$11+$F$13*((ER238+EJ238)/MAX(ER238+EJ238+ES238, 0.1)*$I$11+ES238/MAX(ER238+EJ238+ES238, 0.1)*$J$11))/($B$13+$C$13+$F$13)</f>
        <v>0</v>
      </c>
      <c r="CX238">
        <f>($B$13*$K$11+$C$13*$K$11+$F$13*((ER238+EJ238)/MAX(ER238+EJ238+ES238, 0.1)*$P$11+ES238/MAX(ER238+EJ238+ES238, 0.1)*$Q$11))/($B$13+$C$13+$F$13)</f>
        <v>0</v>
      </c>
      <c r="CY238">
        <v>1.37</v>
      </c>
      <c r="CZ238">
        <v>0.5</v>
      </c>
      <c r="DA238" t="s">
        <v>421</v>
      </c>
      <c r="DB238">
        <v>2</v>
      </c>
      <c r="DC238">
        <v>1761010976.1</v>
      </c>
      <c r="DD238">
        <v>420.4216249999999</v>
      </c>
      <c r="DE238">
        <v>420.019375</v>
      </c>
      <c r="DF238">
        <v>23.39748333333334</v>
      </c>
      <c r="DG238">
        <v>23.3178625</v>
      </c>
      <c r="DH238">
        <v>421.1570416666667</v>
      </c>
      <c r="DI238">
        <v>23.21900833333333</v>
      </c>
      <c r="DJ238">
        <v>500.0115833333334</v>
      </c>
      <c r="DK238">
        <v>90.51452500000001</v>
      </c>
      <c r="DL238">
        <v>0.03434610833333333</v>
      </c>
      <c r="DM238">
        <v>29.921275</v>
      </c>
      <c r="DN238">
        <v>30.04781666666667</v>
      </c>
      <c r="DO238">
        <v>999.9</v>
      </c>
      <c r="DP238">
        <v>0</v>
      </c>
      <c r="DQ238">
        <v>0</v>
      </c>
      <c r="DR238">
        <v>9998.439166666667</v>
      </c>
      <c r="DS238">
        <v>0</v>
      </c>
      <c r="DT238">
        <v>0.242856</v>
      </c>
      <c r="DU238">
        <v>0.4022648333333333</v>
      </c>
      <c r="DV238">
        <v>430.4940416666666</v>
      </c>
      <c r="DW238">
        <v>430.0472083333333</v>
      </c>
      <c r="DX238">
        <v>0.0796183</v>
      </c>
      <c r="DY238">
        <v>420.019375</v>
      </c>
      <c r="DZ238">
        <v>23.3178625</v>
      </c>
      <c r="EA238">
        <v>2.117811666666667</v>
      </c>
      <c r="EB238">
        <v>2.110606666666667</v>
      </c>
      <c r="EC238">
        <v>18.35375416666666</v>
      </c>
      <c r="ED238">
        <v>18.29943333333334</v>
      </c>
      <c r="EE238">
        <v>0.00500078</v>
      </c>
      <c r="EF238">
        <v>0</v>
      </c>
      <c r="EG238">
        <v>0</v>
      </c>
      <c r="EH238">
        <v>0</v>
      </c>
      <c r="EI238">
        <v>138.8875</v>
      </c>
      <c r="EJ238">
        <v>0.00500078</v>
      </c>
      <c r="EK238">
        <v>-13.45833333333333</v>
      </c>
      <c r="EL238">
        <v>0.03750000000000001</v>
      </c>
      <c r="EM238">
        <v>35.695</v>
      </c>
      <c r="EN238">
        <v>40.103875</v>
      </c>
      <c r="EO238">
        <v>38.54925</v>
      </c>
      <c r="EP238">
        <v>40.66904166666666</v>
      </c>
      <c r="EQ238">
        <v>38.76545833333333</v>
      </c>
      <c r="ER238">
        <v>0</v>
      </c>
      <c r="ES238">
        <v>0</v>
      </c>
      <c r="ET238">
        <v>0</v>
      </c>
      <c r="EU238">
        <v>1761010983.1</v>
      </c>
      <c r="EV238">
        <v>0</v>
      </c>
      <c r="EW238">
        <v>138.92</v>
      </c>
      <c r="EX238">
        <v>10.14615337709939</v>
      </c>
      <c r="EY238">
        <v>-14.62307722758965</v>
      </c>
      <c r="EZ238">
        <v>-12.484</v>
      </c>
      <c r="FA238">
        <v>15</v>
      </c>
      <c r="FB238">
        <v>1761010866.1</v>
      </c>
      <c r="FC238" t="s">
        <v>863</v>
      </c>
      <c r="FD238">
        <v>1761010862.1</v>
      </c>
      <c r="FE238">
        <v>1761010866.1</v>
      </c>
      <c r="FF238">
        <v>8</v>
      </c>
      <c r="FG238">
        <v>-0.121</v>
      </c>
      <c r="FH238">
        <v>-0.005</v>
      </c>
      <c r="FI238">
        <v>-0.737</v>
      </c>
      <c r="FJ238">
        <v>0.175</v>
      </c>
      <c r="FK238">
        <v>420</v>
      </c>
      <c r="FL238">
        <v>23</v>
      </c>
      <c r="FM238">
        <v>0.34</v>
      </c>
      <c r="FN238">
        <v>0.16</v>
      </c>
      <c r="FO238">
        <v>0.3959952926829268</v>
      </c>
      <c r="FP238">
        <v>0.1797692613240413</v>
      </c>
      <c r="FQ238">
        <v>0.03810638359763291</v>
      </c>
      <c r="FR238">
        <v>1</v>
      </c>
      <c r="FS238">
        <v>139.0088235294118</v>
      </c>
      <c r="FT238">
        <v>5.22383470557725</v>
      </c>
      <c r="FU238">
        <v>6.793221866080875</v>
      </c>
      <c r="FV238">
        <v>0</v>
      </c>
      <c r="FW238">
        <v>0.07222082878048781</v>
      </c>
      <c r="FX238">
        <v>-0.02896080250871056</v>
      </c>
      <c r="FY238">
        <v>0.03225610683180233</v>
      </c>
      <c r="FZ238">
        <v>1</v>
      </c>
      <c r="GA238">
        <v>2</v>
      </c>
      <c r="GB238">
        <v>3</v>
      </c>
      <c r="GC238" t="s">
        <v>482</v>
      </c>
      <c r="GD238">
        <v>3.10937</v>
      </c>
      <c r="GE238">
        <v>2.72623</v>
      </c>
      <c r="GF238">
        <v>0.0884301</v>
      </c>
      <c r="GG238">
        <v>0.0883047</v>
      </c>
      <c r="GH238">
        <v>0.106375</v>
      </c>
      <c r="GI238">
        <v>0.107239</v>
      </c>
      <c r="GJ238">
        <v>23921.6</v>
      </c>
      <c r="GK238">
        <v>21705.4</v>
      </c>
      <c r="GL238">
        <v>26800.4</v>
      </c>
      <c r="GM238">
        <v>24014.8</v>
      </c>
      <c r="GN238">
        <v>38267.7</v>
      </c>
      <c r="GO238">
        <v>31632.7</v>
      </c>
      <c r="GP238">
        <v>46777.2</v>
      </c>
      <c r="GQ238">
        <v>37971.5</v>
      </c>
      <c r="GR238">
        <v>1.89032</v>
      </c>
      <c r="GS238">
        <v>1.86815</v>
      </c>
      <c r="GT238">
        <v>0.106923</v>
      </c>
      <c r="GU238">
        <v>0</v>
      </c>
      <c r="GV238">
        <v>28.3076</v>
      </c>
      <c r="GW238">
        <v>999.9</v>
      </c>
      <c r="GX238">
        <v>60.3</v>
      </c>
      <c r="GY238">
        <v>30</v>
      </c>
      <c r="GZ238">
        <v>28.3821</v>
      </c>
      <c r="HA238">
        <v>61.2509</v>
      </c>
      <c r="HB238">
        <v>21.1338</v>
      </c>
      <c r="HC238">
        <v>1</v>
      </c>
      <c r="HD238">
        <v>0.0409451</v>
      </c>
      <c r="HE238">
        <v>-1.77302</v>
      </c>
      <c r="HF238">
        <v>20.3287</v>
      </c>
      <c r="HG238">
        <v>5.21909</v>
      </c>
      <c r="HH238">
        <v>11.9796</v>
      </c>
      <c r="HI238">
        <v>4.96545</v>
      </c>
      <c r="HJ238">
        <v>3.27595</v>
      </c>
      <c r="HK238">
        <v>9999</v>
      </c>
      <c r="HL238">
        <v>9999</v>
      </c>
      <c r="HM238">
        <v>9999</v>
      </c>
      <c r="HN238">
        <v>999.9</v>
      </c>
      <c r="HO238">
        <v>1.86369</v>
      </c>
      <c r="HP238">
        <v>1.85977</v>
      </c>
      <c r="HQ238">
        <v>1.85806</v>
      </c>
      <c r="HR238">
        <v>1.85944</v>
      </c>
      <c r="HS238">
        <v>1.85959</v>
      </c>
      <c r="HT238">
        <v>1.85806</v>
      </c>
      <c r="HU238">
        <v>1.85715</v>
      </c>
      <c r="HV238">
        <v>1.85211</v>
      </c>
      <c r="HW238">
        <v>0</v>
      </c>
      <c r="HX238">
        <v>0</v>
      </c>
      <c r="HY238">
        <v>0</v>
      </c>
      <c r="HZ238">
        <v>0</v>
      </c>
      <c r="IA238" t="s">
        <v>424</v>
      </c>
      <c r="IB238" t="s">
        <v>425</v>
      </c>
      <c r="IC238" t="s">
        <v>426</v>
      </c>
      <c r="ID238" t="s">
        <v>426</v>
      </c>
      <c r="IE238" t="s">
        <v>426</v>
      </c>
      <c r="IF238" t="s">
        <v>426</v>
      </c>
      <c r="IG238">
        <v>0</v>
      </c>
      <c r="IH238">
        <v>100</v>
      </c>
      <c r="II238">
        <v>100</v>
      </c>
      <c r="IJ238">
        <v>-0.735</v>
      </c>
      <c r="IK238">
        <v>0.1769</v>
      </c>
      <c r="IL238">
        <v>-1.524301238848838</v>
      </c>
      <c r="IM238">
        <v>0.001328113201692861</v>
      </c>
      <c r="IN238">
        <v>1.538283238170363E-06</v>
      </c>
      <c r="IO238">
        <v>-5.795655626708063E-10</v>
      </c>
      <c r="IP238">
        <v>-0.06719844632190511</v>
      </c>
      <c r="IQ238">
        <v>-0.004593102289677449</v>
      </c>
      <c r="IR238">
        <v>0.0008253994458280543</v>
      </c>
      <c r="IS238">
        <v>-7.403632370499484E-06</v>
      </c>
      <c r="IT238">
        <v>2</v>
      </c>
      <c r="IU238">
        <v>1985</v>
      </c>
      <c r="IV238">
        <v>1</v>
      </c>
      <c r="IW238">
        <v>27</v>
      </c>
      <c r="IX238">
        <v>2</v>
      </c>
      <c r="IY238">
        <v>2</v>
      </c>
      <c r="IZ238">
        <v>1.13403</v>
      </c>
      <c r="JA238">
        <v>2.59521</v>
      </c>
      <c r="JB238">
        <v>1.49658</v>
      </c>
      <c r="JC238">
        <v>2.34619</v>
      </c>
      <c r="JD238">
        <v>1.54907</v>
      </c>
      <c r="JE238">
        <v>2.4231</v>
      </c>
      <c r="JF238">
        <v>32.9092</v>
      </c>
      <c r="JG238">
        <v>15.6818</v>
      </c>
      <c r="JH238">
        <v>18</v>
      </c>
      <c r="JI238">
        <v>482.096</v>
      </c>
      <c r="JJ238">
        <v>497</v>
      </c>
      <c r="JK238">
        <v>30.9492</v>
      </c>
      <c r="JL238">
        <v>27.7782</v>
      </c>
      <c r="JM238">
        <v>30</v>
      </c>
      <c r="JN238">
        <v>28.0001</v>
      </c>
      <c r="JO238">
        <v>27.9886</v>
      </c>
      <c r="JP238">
        <v>22.7979</v>
      </c>
      <c r="JQ238">
        <v>21.9013</v>
      </c>
      <c r="JR238">
        <v>66.048</v>
      </c>
      <c r="JS238">
        <v>30.9169</v>
      </c>
      <c r="JT238">
        <v>420</v>
      </c>
      <c r="JU238">
        <v>23.3987</v>
      </c>
      <c r="JV238">
        <v>102.292</v>
      </c>
      <c r="JW238">
        <v>91.5941</v>
      </c>
    </row>
    <row r="239" spans="1:283">
      <c r="A239">
        <v>221</v>
      </c>
      <c r="B239">
        <v>1761010986.1</v>
      </c>
      <c r="C239">
        <v>1320.099999904633</v>
      </c>
      <c r="D239" t="s">
        <v>882</v>
      </c>
      <c r="E239" t="s">
        <v>883</v>
      </c>
      <c r="F239">
        <v>5</v>
      </c>
      <c r="G239" t="s">
        <v>862</v>
      </c>
      <c r="H239">
        <v>1761010978.1</v>
      </c>
      <c r="I239">
        <f>(J239)/1000</f>
        <v>0</v>
      </c>
      <c r="J239">
        <f>1000*DJ239*AH239*(DF239-DG239)/(100*CY239*(1000-AH239*DF239))</f>
        <v>0</v>
      </c>
      <c r="K239">
        <f>DJ239*AH239*(DE239-DD239*(1000-AH239*DG239)/(1000-AH239*DF239))/(100*CY239)</f>
        <v>0</v>
      </c>
      <c r="L239">
        <f>DD239 - IF(AH239&gt;1, K239*CY239*100.0/(AJ239), 0)</f>
        <v>0</v>
      </c>
      <c r="M239">
        <f>((S239-I239/2)*L239-K239)/(S239+I239/2)</f>
        <v>0</v>
      </c>
      <c r="N239">
        <f>M239*(DK239+DL239)/1000.0</f>
        <v>0</v>
      </c>
      <c r="O239">
        <f>(DD239 - IF(AH239&gt;1, K239*CY239*100.0/(AJ239), 0))*(DK239+DL239)/1000.0</f>
        <v>0</v>
      </c>
      <c r="P239">
        <f>2.0/((1/R239-1/Q239)+SIGN(R239)*SQRT((1/R239-1/Q239)*(1/R239-1/Q239) + 4*CZ239/((CZ239+1)*(CZ239+1))*(2*1/R239*1/Q239-1/Q239*1/Q239)))</f>
        <v>0</v>
      </c>
      <c r="Q239">
        <f>IF(LEFT(DA239,1)&lt;&gt;"0",IF(LEFT(DA239,1)="1",3.0,DB239),$D$5+$E$5*(DR239*DK239/($K$5*1000))+$F$5*(DR239*DK239/($K$5*1000))*MAX(MIN(CY239,$J$5),$I$5)*MAX(MIN(CY239,$J$5),$I$5)+$G$5*MAX(MIN(CY239,$J$5),$I$5)*(DR239*DK239/($K$5*1000))+$H$5*(DR239*DK239/($K$5*1000))*(DR239*DK239/($K$5*1000)))</f>
        <v>0</v>
      </c>
      <c r="R239">
        <f>I239*(1000-(1000*0.61365*exp(17.502*V239/(240.97+V239))/(DK239+DL239)+DF239)/2)/(1000*0.61365*exp(17.502*V239/(240.97+V239))/(DK239+DL239)-DF239)</f>
        <v>0</v>
      </c>
      <c r="S239">
        <f>1/((CZ239+1)/(P239/1.6)+1/(Q239/1.37)) + CZ239/((CZ239+1)/(P239/1.6) + CZ239/(Q239/1.37))</f>
        <v>0</v>
      </c>
      <c r="T239">
        <f>(CU239*CX239)</f>
        <v>0</v>
      </c>
      <c r="U239">
        <f>(DM239+(T239+2*0.95*5.67E-8*(((DM239+$B$9)+273)^4-(DM239+273)^4)-44100*I239)/(1.84*29.3*Q239+8*0.95*5.67E-8*(DM239+273)^3))</f>
        <v>0</v>
      </c>
      <c r="V239">
        <f>($C$9*DN239+$D$9*DO239+$E$9*U239)</f>
        <v>0</v>
      </c>
      <c r="W239">
        <f>0.61365*exp(17.502*V239/(240.97+V239))</f>
        <v>0</v>
      </c>
      <c r="X239">
        <f>(Y239/Z239*100)</f>
        <v>0</v>
      </c>
      <c r="Y239">
        <f>DF239*(DK239+DL239)/1000</f>
        <v>0</v>
      </c>
      <c r="Z239">
        <f>0.61365*exp(17.502*DM239/(240.97+DM239))</f>
        <v>0</v>
      </c>
      <c r="AA239">
        <f>(W239-DF239*(DK239+DL239)/1000)</f>
        <v>0</v>
      </c>
      <c r="AB239">
        <f>(-I239*44100)</f>
        <v>0</v>
      </c>
      <c r="AC239">
        <f>2*29.3*Q239*0.92*(DM239-V239)</f>
        <v>0</v>
      </c>
      <c r="AD239">
        <f>2*0.95*5.67E-8*(((DM239+$B$9)+273)^4-(V239+273)^4)</f>
        <v>0</v>
      </c>
      <c r="AE239">
        <f>T239+AD239+AB239+AC239</f>
        <v>0</v>
      </c>
      <c r="AF239">
        <v>0</v>
      </c>
      <c r="AG239">
        <v>0</v>
      </c>
      <c r="AH239">
        <f>IF(AF239*$H$15&gt;=AJ239,1.0,(AJ239/(AJ239-AF239*$H$15)))</f>
        <v>0</v>
      </c>
      <c r="AI239">
        <f>(AH239-1)*100</f>
        <v>0</v>
      </c>
      <c r="AJ239">
        <f>MAX(0,($B$15+$C$15*DR239)/(1+$D$15*DR239)*DK239/(DM239+273)*$E$15)</f>
        <v>0</v>
      </c>
      <c r="AK239" t="s">
        <v>420</v>
      </c>
      <c r="AL239" t="s">
        <v>420</v>
      </c>
      <c r="AM239">
        <v>0</v>
      </c>
      <c r="AN239">
        <v>0</v>
      </c>
      <c r="AO239">
        <f>1-AM239/AN239</f>
        <v>0</v>
      </c>
      <c r="AP239">
        <v>0</v>
      </c>
      <c r="AQ239" t="s">
        <v>420</v>
      </c>
      <c r="AR239" t="s">
        <v>420</v>
      </c>
      <c r="AS239">
        <v>0</v>
      </c>
      <c r="AT239">
        <v>0</v>
      </c>
      <c r="AU239">
        <f>1-AS239/AT239</f>
        <v>0</v>
      </c>
      <c r="AV239">
        <v>0.5</v>
      </c>
      <c r="AW239">
        <f>CV239</f>
        <v>0</v>
      </c>
      <c r="AX239">
        <f>K239</f>
        <v>0</v>
      </c>
      <c r="AY239">
        <f>AU239*AV239*AW239</f>
        <v>0</v>
      </c>
      <c r="AZ239">
        <f>(AX239-AP239)/AW239</f>
        <v>0</v>
      </c>
      <c r="BA239">
        <f>(AN239-AT239)/AT239</f>
        <v>0</v>
      </c>
      <c r="BB239">
        <f>AM239/(AO239+AM239/AT239)</f>
        <v>0</v>
      </c>
      <c r="BC239" t="s">
        <v>420</v>
      </c>
      <c r="BD239">
        <v>0</v>
      </c>
      <c r="BE239">
        <f>IF(BD239&lt;&gt;0, BD239, BB239)</f>
        <v>0</v>
      </c>
      <c r="BF239">
        <f>1-BE239/AT239</f>
        <v>0</v>
      </c>
      <c r="BG239">
        <f>(AT239-AS239)/(AT239-BE239)</f>
        <v>0</v>
      </c>
      <c r="BH239">
        <f>(AN239-AT239)/(AN239-BE239)</f>
        <v>0</v>
      </c>
      <c r="BI239">
        <f>(AT239-AS239)/(AT239-AM239)</f>
        <v>0</v>
      </c>
      <c r="BJ239">
        <f>(AN239-AT239)/(AN239-AM239)</f>
        <v>0</v>
      </c>
      <c r="BK239">
        <f>(BG239*BE239/AS239)</f>
        <v>0</v>
      </c>
      <c r="BL239">
        <f>(1-BK239)</f>
        <v>0</v>
      </c>
      <c r="CU239">
        <f>$B$13*DS239+$C$13*DT239+$F$13*EE239*(1-EH239)</f>
        <v>0</v>
      </c>
      <c r="CV239">
        <f>CU239*CW239</f>
        <v>0</v>
      </c>
      <c r="CW239">
        <f>($B$13*$D$11+$C$13*$D$11+$F$13*((ER239+EJ239)/MAX(ER239+EJ239+ES239, 0.1)*$I$11+ES239/MAX(ER239+EJ239+ES239, 0.1)*$J$11))/($B$13+$C$13+$F$13)</f>
        <v>0</v>
      </c>
      <c r="CX239">
        <f>($B$13*$K$11+$C$13*$K$11+$F$13*((ER239+EJ239)/MAX(ER239+EJ239+ES239, 0.1)*$P$11+ES239/MAX(ER239+EJ239+ES239, 0.1)*$Q$11))/($B$13+$C$13+$F$13)</f>
        <v>0</v>
      </c>
      <c r="CY239">
        <v>1.37</v>
      </c>
      <c r="CZ239">
        <v>0.5</v>
      </c>
      <c r="DA239" t="s">
        <v>421</v>
      </c>
      <c r="DB239">
        <v>2</v>
      </c>
      <c r="DC239">
        <v>1761010978.1</v>
      </c>
      <c r="DD239">
        <v>420.416625</v>
      </c>
      <c r="DE239">
        <v>420.0085833333333</v>
      </c>
      <c r="DF239">
        <v>23.37563333333334</v>
      </c>
      <c r="DG239">
        <v>23.3051125</v>
      </c>
      <c r="DH239">
        <v>421.152125</v>
      </c>
      <c r="DI239">
        <v>23.19762083333333</v>
      </c>
      <c r="DJ239">
        <v>499.9790833333333</v>
      </c>
      <c r="DK239">
        <v>90.51357916666666</v>
      </c>
      <c r="DL239">
        <v>0.0343527125</v>
      </c>
      <c r="DM239">
        <v>29.92011666666666</v>
      </c>
      <c r="DN239">
        <v>30.04781666666667</v>
      </c>
      <c r="DO239">
        <v>999.9</v>
      </c>
      <c r="DP239">
        <v>0</v>
      </c>
      <c r="DQ239">
        <v>0</v>
      </c>
      <c r="DR239">
        <v>9997.869166666665</v>
      </c>
      <c r="DS239">
        <v>0</v>
      </c>
      <c r="DT239">
        <v>0.242856</v>
      </c>
      <c r="DU239">
        <v>0.408089875</v>
      </c>
      <c r="DV239">
        <v>430.4793750000001</v>
      </c>
      <c r="DW239">
        <v>430.0305</v>
      </c>
      <c r="DX239">
        <v>0.07051651666666667</v>
      </c>
      <c r="DY239">
        <v>420.0085833333333</v>
      </c>
      <c r="DZ239">
        <v>23.3051125</v>
      </c>
      <c r="EA239">
        <v>2.115811666666667</v>
      </c>
      <c r="EB239">
        <v>2.109430416666667</v>
      </c>
      <c r="EC239">
        <v>18.33869583333333</v>
      </c>
      <c r="ED239">
        <v>18.29055833333333</v>
      </c>
      <c r="EE239">
        <v>0.00500078</v>
      </c>
      <c r="EF239">
        <v>0</v>
      </c>
      <c r="EG239">
        <v>0</v>
      </c>
      <c r="EH239">
        <v>0</v>
      </c>
      <c r="EI239">
        <v>139.4083333333333</v>
      </c>
      <c r="EJ239">
        <v>0.00500078</v>
      </c>
      <c r="EK239">
        <v>-12.44583333333333</v>
      </c>
      <c r="EL239">
        <v>0.175</v>
      </c>
      <c r="EM239">
        <v>35.705375</v>
      </c>
      <c r="EN239">
        <v>40.12466666666666</v>
      </c>
      <c r="EO239">
        <v>38.55441666666667</v>
      </c>
      <c r="EP239">
        <v>40.70291666666666</v>
      </c>
      <c r="EQ239">
        <v>38.81233333333333</v>
      </c>
      <c r="ER239">
        <v>0</v>
      </c>
      <c r="ES239">
        <v>0</v>
      </c>
      <c r="ET239">
        <v>0</v>
      </c>
      <c r="EU239">
        <v>1761010984.9</v>
      </c>
      <c r="EV239">
        <v>0</v>
      </c>
      <c r="EW239">
        <v>138.7461538461538</v>
      </c>
      <c r="EX239">
        <v>21.47692263463401</v>
      </c>
      <c r="EY239">
        <v>-4.94700880278471</v>
      </c>
      <c r="EZ239">
        <v>-11.76538461538462</v>
      </c>
      <c r="FA239">
        <v>15</v>
      </c>
      <c r="FB239">
        <v>1761010866.1</v>
      </c>
      <c r="FC239" t="s">
        <v>863</v>
      </c>
      <c r="FD239">
        <v>1761010862.1</v>
      </c>
      <c r="FE239">
        <v>1761010866.1</v>
      </c>
      <c r="FF239">
        <v>8</v>
      </c>
      <c r="FG239">
        <v>-0.121</v>
      </c>
      <c r="FH239">
        <v>-0.005</v>
      </c>
      <c r="FI239">
        <v>-0.737</v>
      </c>
      <c r="FJ239">
        <v>0.175</v>
      </c>
      <c r="FK239">
        <v>420</v>
      </c>
      <c r="FL239">
        <v>23</v>
      </c>
      <c r="FM239">
        <v>0.34</v>
      </c>
      <c r="FN239">
        <v>0.16</v>
      </c>
      <c r="FO239">
        <v>0.393419575</v>
      </c>
      <c r="FP239">
        <v>0.1796205140712948</v>
      </c>
      <c r="FQ239">
        <v>0.03929851980156982</v>
      </c>
      <c r="FR239">
        <v>1</v>
      </c>
      <c r="FS239">
        <v>138.4911764705882</v>
      </c>
      <c r="FT239">
        <v>7.078685806120723</v>
      </c>
      <c r="FU239">
        <v>6.382207236070627</v>
      </c>
      <c r="FV239">
        <v>0</v>
      </c>
      <c r="FW239">
        <v>0.07613640250000001</v>
      </c>
      <c r="FX239">
        <v>-0.1934554592870547</v>
      </c>
      <c r="FY239">
        <v>0.0264868183798799</v>
      </c>
      <c r="FZ239">
        <v>0</v>
      </c>
      <c r="GA239">
        <v>1</v>
      </c>
      <c r="GB239">
        <v>3</v>
      </c>
      <c r="GC239" t="s">
        <v>459</v>
      </c>
      <c r="GD239">
        <v>3.10952</v>
      </c>
      <c r="GE239">
        <v>2.72608</v>
      </c>
      <c r="GF239">
        <v>0.0884387</v>
      </c>
      <c r="GG239">
        <v>0.0883027</v>
      </c>
      <c r="GH239">
        <v>0.106321</v>
      </c>
      <c r="GI239">
        <v>0.107236</v>
      </c>
      <c r="GJ239">
        <v>23921.5</v>
      </c>
      <c r="GK239">
        <v>21705.5</v>
      </c>
      <c r="GL239">
        <v>26800.5</v>
      </c>
      <c r="GM239">
        <v>24014.9</v>
      </c>
      <c r="GN239">
        <v>38270.1</v>
      </c>
      <c r="GO239">
        <v>31632.8</v>
      </c>
      <c r="GP239">
        <v>46777.3</v>
      </c>
      <c r="GQ239">
        <v>37971.5</v>
      </c>
      <c r="GR239">
        <v>1.89072</v>
      </c>
      <c r="GS239">
        <v>1.86782</v>
      </c>
      <c r="GT239">
        <v>0.106409</v>
      </c>
      <c r="GU239">
        <v>0</v>
      </c>
      <c r="GV239">
        <v>28.3064</v>
      </c>
      <c r="GW239">
        <v>999.9</v>
      </c>
      <c r="GX239">
        <v>60.3</v>
      </c>
      <c r="GY239">
        <v>30</v>
      </c>
      <c r="GZ239">
        <v>28.3842</v>
      </c>
      <c r="HA239">
        <v>61.3809</v>
      </c>
      <c r="HB239">
        <v>21.278</v>
      </c>
      <c r="HC239">
        <v>1</v>
      </c>
      <c r="HD239">
        <v>0.0408841</v>
      </c>
      <c r="HE239">
        <v>-1.73807</v>
      </c>
      <c r="HF239">
        <v>20.3284</v>
      </c>
      <c r="HG239">
        <v>5.21639</v>
      </c>
      <c r="HH239">
        <v>11.9793</v>
      </c>
      <c r="HI239">
        <v>4.9649</v>
      </c>
      <c r="HJ239">
        <v>3.27533</v>
      </c>
      <c r="HK239">
        <v>9999</v>
      </c>
      <c r="HL239">
        <v>9999</v>
      </c>
      <c r="HM239">
        <v>9999</v>
      </c>
      <c r="HN239">
        <v>999.9</v>
      </c>
      <c r="HO239">
        <v>1.86371</v>
      </c>
      <c r="HP239">
        <v>1.85976</v>
      </c>
      <c r="HQ239">
        <v>1.85806</v>
      </c>
      <c r="HR239">
        <v>1.85944</v>
      </c>
      <c r="HS239">
        <v>1.85959</v>
      </c>
      <c r="HT239">
        <v>1.85806</v>
      </c>
      <c r="HU239">
        <v>1.85715</v>
      </c>
      <c r="HV239">
        <v>1.85211</v>
      </c>
      <c r="HW239">
        <v>0</v>
      </c>
      <c r="HX239">
        <v>0</v>
      </c>
      <c r="HY239">
        <v>0</v>
      </c>
      <c r="HZ239">
        <v>0</v>
      </c>
      <c r="IA239" t="s">
        <v>424</v>
      </c>
      <c r="IB239" t="s">
        <v>425</v>
      </c>
      <c r="IC239" t="s">
        <v>426</v>
      </c>
      <c r="ID239" t="s">
        <v>426</v>
      </c>
      <c r="IE239" t="s">
        <v>426</v>
      </c>
      <c r="IF239" t="s">
        <v>426</v>
      </c>
      <c r="IG239">
        <v>0</v>
      </c>
      <c r="IH239">
        <v>100</v>
      </c>
      <c r="II239">
        <v>100</v>
      </c>
      <c r="IJ239">
        <v>-0.735</v>
      </c>
      <c r="IK239">
        <v>0.1765</v>
      </c>
      <c r="IL239">
        <v>-1.524301238848838</v>
      </c>
      <c r="IM239">
        <v>0.001328113201692861</v>
      </c>
      <c r="IN239">
        <v>1.538283238170363E-06</v>
      </c>
      <c r="IO239">
        <v>-5.795655626708063E-10</v>
      </c>
      <c r="IP239">
        <v>-0.06719844632190511</v>
      </c>
      <c r="IQ239">
        <v>-0.004593102289677449</v>
      </c>
      <c r="IR239">
        <v>0.0008253994458280543</v>
      </c>
      <c r="IS239">
        <v>-7.403632370499484E-06</v>
      </c>
      <c r="IT239">
        <v>2</v>
      </c>
      <c r="IU239">
        <v>1985</v>
      </c>
      <c r="IV239">
        <v>1</v>
      </c>
      <c r="IW239">
        <v>27</v>
      </c>
      <c r="IX239">
        <v>2.1</v>
      </c>
      <c r="IY239">
        <v>2</v>
      </c>
      <c r="IZ239">
        <v>1.13403</v>
      </c>
      <c r="JA239">
        <v>2.60742</v>
      </c>
      <c r="JB239">
        <v>1.49658</v>
      </c>
      <c r="JC239">
        <v>2.34619</v>
      </c>
      <c r="JD239">
        <v>1.54907</v>
      </c>
      <c r="JE239">
        <v>2.35962</v>
      </c>
      <c r="JF239">
        <v>32.9092</v>
      </c>
      <c r="JG239">
        <v>15.6731</v>
      </c>
      <c r="JH239">
        <v>18</v>
      </c>
      <c r="JI239">
        <v>482.318</v>
      </c>
      <c r="JJ239">
        <v>496.785</v>
      </c>
      <c r="JK239">
        <v>30.9366</v>
      </c>
      <c r="JL239">
        <v>27.7782</v>
      </c>
      <c r="JM239">
        <v>30.0001</v>
      </c>
      <c r="JN239">
        <v>27.9989</v>
      </c>
      <c r="JO239">
        <v>27.9886</v>
      </c>
      <c r="JP239">
        <v>22.7991</v>
      </c>
      <c r="JQ239">
        <v>21.9013</v>
      </c>
      <c r="JR239">
        <v>66.048</v>
      </c>
      <c r="JS239">
        <v>30.9169</v>
      </c>
      <c r="JT239">
        <v>420</v>
      </c>
      <c r="JU239">
        <v>23.3987</v>
      </c>
      <c r="JV239">
        <v>102.293</v>
      </c>
      <c r="JW239">
        <v>91.5943</v>
      </c>
    </row>
    <row r="240" spans="1:283">
      <c r="A240">
        <v>222</v>
      </c>
      <c r="B240">
        <v>1761010988.1</v>
      </c>
      <c r="C240">
        <v>1322.099999904633</v>
      </c>
      <c r="D240" t="s">
        <v>884</v>
      </c>
      <c r="E240" t="s">
        <v>885</v>
      </c>
      <c r="F240">
        <v>5</v>
      </c>
      <c r="G240" t="s">
        <v>862</v>
      </c>
      <c r="H240">
        <v>1761010980.1</v>
      </c>
      <c r="I240">
        <f>(J240)/1000</f>
        <v>0</v>
      </c>
      <c r="J240">
        <f>1000*DJ240*AH240*(DF240-DG240)/(100*CY240*(1000-AH240*DF240))</f>
        <v>0</v>
      </c>
      <c r="K240">
        <f>DJ240*AH240*(DE240-DD240*(1000-AH240*DG240)/(1000-AH240*DF240))/(100*CY240)</f>
        <v>0</v>
      </c>
      <c r="L240">
        <f>DD240 - IF(AH240&gt;1, K240*CY240*100.0/(AJ240), 0)</f>
        <v>0</v>
      </c>
      <c r="M240">
        <f>((S240-I240/2)*L240-K240)/(S240+I240/2)</f>
        <v>0</v>
      </c>
      <c r="N240">
        <f>M240*(DK240+DL240)/1000.0</f>
        <v>0</v>
      </c>
      <c r="O240">
        <f>(DD240 - IF(AH240&gt;1, K240*CY240*100.0/(AJ240), 0))*(DK240+DL240)/1000.0</f>
        <v>0</v>
      </c>
      <c r="P240">
        <f>2.0/((1/R240-1/Q240)+SIGN(R240)*SQRT((1/R240-1/Q240)*(1/R240-1/Q240) + 4*CZ240/((CZ240+1)*(CZ240+1))*(2*1/R240*1/Q240-1/Q240*1/Q240)))</f>
        <v>0</v>
      </c>
      <c r="Q240">
        <f>IF(LEFT(DA240,1)&lt;&gt;"0",IF(LEFT(DA240,1)="1",3.0,DB240),$D$5+$E$5*(DR240*DK240/($K$5*1000))+$F$5*(DR240*DK240/($K$5*1000))*MAX(MIN(CY240,$J$5),$I$5)*MAX(MIN(CY240,$J$5),$I$5)+$G$5*MAX(MIN(CY240,$J$5),$I$5)*(DR240*DK240/($K$5*1000))+$H$5*(DR240*DK240/($K$5*1000))*(DR240*DK240/($K$5*1000)))</f>
        <v>0</v>
      </c>
      <c r="R240">
        <f>I240*(1000-(1000*0.61365*exp(17.502*V240/(240.97+V240))/(DK240+DL240)+DF240)/2)/(1000*0.61365*exp(17.502*V240/(240.97+V240))/(DK240+DL240)-DF240)</f>
        <v>0</v>
      </c>
      <c r="S240">
        <f>1/((CZ240+1)/(P240/1.6)+1/(Q240/1.37)) + CZ240/((CZ240+1)/(P240/1.6) + CZ240/(Q240/1.37))</f>
        <v>0</v>
      </c>
      <c r="T240">
        <f>(CU240*CX240)</f>
        <v>0</v>
      </c>
      <c r="U240">
        <f>(DM240+(T240+2*0.95*5.67E-8*(((DM240+$B$9)+273)^4-(DM240+273)^4)-44100*I240)/(1.84*29.3*Q240+8*0.95*5.67E-8*(DM240+273)^3))</f>
        <v>0</v>
      </c>
      <c r="V240">
        <f>($C$9*DN240+$D$9*DO240+$E$9*U240)</f>
        <v>0</v>
      </c>
      <c r="W240">
        <f>0.61365*exp(17.502*V240/(240.97+V240))</f>
        <v>0</v>
      </c>
      <c r="X240">
        <f>(Y240/Z240*100)</f>
        <v>0</v>
      </c>
      <c r="Y240">
        <f>DF240*(DK240+DL240)/1000</f>
        <v>0</v>
      </c>
      <c r="Z240">
        <f>0.61365*exp(17.502*DM240/(240.97+DM240))</f>
        <v>0</v>
      </c>
      <c r="AA240">
        <f>(W240-DF240*(DK240+DL240)/1000)</f>
        <v>0</v>
      </c>
      <c r="AB240">
        <f>(-I240*44100)</f>
        <v>0</v>
      </c>
      <c r="AC240">
        <f>2*29.3*Q240*0.92*(DM240-V240)</f>
        <v>0</v>
      </c>
      <c r="AD240">
        <f>2*0.95*5.67E-8*(((DM240+$B$9)+273)^4-(V240+273)^4)</f>
        <v>0</v>
      </c>
      <c r="AE240">
        <f>T240+AD240+AB240+AC240</f>
        <v>0</v>
      </c>
      <c r="AF240">
        <v>0</v>
      </c>
      <c r="AG240">
        <v>0</v>
      </c>
      <c r="AH240">
        <f>IF(AF240*$H$15&gt;=AJ240,1.0,(AJ240/(AJ240-AF240*$H$15)))</f>
        <v>0</v>
      </c>
      <c r="AI240">
        <f>(AH240-1)*100</f>
        <v>0</v>
      </c>
      <c r="AJ240">
        <f>MAX(0,($B$15+$C$15*DR240)/(1+$D$15*DR240)*DK240/(DM240+273)*$E$15)</f>
        <v>0</v>
      </c>
      <c r="AK240" t="s">
        <v>420</v>
      </c>
      <c r="AL240" t="s">
        <v>420</v>
      </c>
      <c r="AM240">
        <v>0</v>
      </c>
      <c r="AN240">
        <v>0</v>
      </c>
      <c r="AO240">
        <f>1-AM240/AN240</f>
        <v>0</v>
      </c>
      <c r="AP240">
        <v>0</v>
      </c>
      <c r="AQ240" t="s">
        <v>420</v>
      </c>
      <c r="AR240" t="s">
        <v>420</v>
      </c>
      <c r="AS240">
        <v>0</v>
      </c>
      <c r="AT240">
        <v>0</v>
      </c>
      <c r="AU240">
        <f>1-AS240/AT240</f>
        <v>0</v>
      </c>
      <c r="AV240">
        <v>0.5</v>
      </c>
      <c r="AW240">
        <f>CV240</f>
        <v>0</v>
      </c>
      <c r="AX240">
        <f>K240</f>
        <v>0</v>
      </c>
      <c r="AY240">
        <f>AU240*AV240*AW240</f>
        <v>0</v>
      </c>
      <c r="AZ240">
        <f>(AX240-AP240)/AW240</f>
        <v>0</v>
      </c>
      <c r="BA240">
        <f>(AN240-AT240)/AT240</f>
        <v>0</v>
      </c>
      <c r="BB240">
        <f>AM240/(AO240+AM240/AT240)</f>
        <v>0</v>
      </c>
      <c r="BC240" t="s">
        <v>420</v>
      </c>
      <c r="BD240">
        <v>0</v>
      </c>
      <c r="BE240">
        <f>IF(BD240&lt;&gt;0, BD240, BB240)</f>
        <v>0</v>
      </c>
      <c r="BF240">
        <f>1-BE240/AT240</f>
        <v>0</v>
      </c>
      <c r="BG240">
        <f>(AT240-AS240)/(AT240-BE240)</f>
        <v>0</v>
      </c>
      <c r="BH240">
        <f>(AN240-AT240)/(AN240-BE240)</f>
        <v>0</v>
      </c>
      <c r="BI240">
        <f>(AT240-AS240)/(AT240-AM240)</f>
        <v>0</v>
      </c>
      <c r="BJ240">
        <f>(AN240-AT240)/(AN240-AM240)</f>
        <v>0</v>
      </c>
      <c r="BK240">
        <f>(BG240*BE240/AS240)</f>
        <v>0</v>
      </c>
      <c r="BL240">
        <f>(1-BK240)</f>
        <v>0</v>
      </c>
      <c r="CU240">
        <f>$B$13*DS240+$C$13*DT240+$F$13*EE240*(1-EH240)</f>
        <v>0</v>
      </c>
      <c r="CV240">
        <f>CU240*CW240</f>
        <v>0</v>
      </c>
      <c r="CW240">
        <f>($B$13*$D$11+$C$13*$D$11+$F$13*((ER240+EJ240)/MAX(ER240+EJ240+ES240, 0.1)*$I$11+ES240/MAX(ER240+EJ240+ES240, 0.1)*$J$11))/($B$13+$C$13+$F$13)</f>
        <v>0</v>
      </c>
      <c r="CX240">
        <f>($B$13*$K$11+$C$13*$K$11+$F$13*((ER240+EJ240)/MAX(ER240+EJ240+ES240, 0.1)*$P$11+ES240/MAX(ER240+EJ240+ES240, 0.1)*$Q$11))/($B$13+$C$13+$F$13)</f>
        <v>0</v>
      </c>
      <c r="CY240">
        <v>1.37</v>
      </c>
      <c r="CZ240">
        <v>0.5</v>
      </c>
      <c r="DA240" t="s">
        <v>421</v>
      </c>
      <c r="DB240">
        <v>2</v>
      </c>
      <c r="DC240">
        <v>1761010980.1</v>
      </c>
      <c r="DD240">
        <v>420.415</v>
      </c>
      <c r="DE240">
        <v>419.9988333333334</v>
      </c>
      <c r="DF240">
        <v>23.35578333333333</v>
      </c>
      <c r="DG240">
        <v>23.29804583333333</v>
      </c>
      <c r="DH240">
        <v>421.1504166666667</v>
      </c>
      <c r="DI240">
        <v>23.17819583333333</v>
      </c>
      <c r="DJ240">
        <v>499.9640416666666</v>
      </c>
      <c r="DK240">
        <v>90.5136</v>
      </c>
      <c r="DL240">
        <v>0.03435566666666667</v>
      </c>
      <c r="DM240">
        <v>29.91765</v>
      </c>
      <c r="DN240">
        <v>30.04665416666667</v>
      </c>
      <c r="DO240">
        <v>999.9</v>
      </c>
      <c r="DP240">
        <v>0</v>
      </c>
      <c r="DQ240">
        <v>0</v>
      </c>
      <c r="DR240">
        <v>9998.415000000001</v>
      </c>
      <c r="DS240">
        <v>0</v>
      </c>
      <c r="DT240">
        <v>0.242856</v>
      </c>
      <c r="DU240">
        <v>0.4161948333333333</v>
      </c>
      <c r="DV240">
        <v>430.4689166666667</v>
      </c>
      <c r="DW240">
        <v>430.017375</v>
      </c>
      <c r="DX240">
        <v>0.05773139458333334</v>
      </c>
      <c r="DY240">
        <v>419.9988333333334</v>
      </c>
      <c r="DZ240">
        <v>23.29804583333333</v>
      </c>
      <c r="EA240">
        <v>2.114015833333334</v>
      </c>
      <c r="EB240">
        <v>2.10879125</v>
      </c>
      <c r="EC240">
        <v>18.3251625</v>
      </c>
      <c r="ED240">
        <v>18.28572916666667</v>
      </c>
      <c r="EE240">
        <v>0.00500078</v>
      </c>
      <c r="EF240">
        <v>0</v>
      </c>
      <c r="EG240">
        <v>0</v>
      </c>
      <c r="EH240">
        <v>0</v>
      </c>
      <c r="EI240">
        <v>139.7916666666667</v>
      </c>
      <c r="EJ240">
        <v>0.00500078</v>
      </c>
      <c r="EK240">
        <v>-13.0875</v>
      </c>
      <c r="EL240">
        <v>0.07916666666666665</v>
      </c>
      <c r="EM240">
        <v>35.71325</v>
      </c>
      <c r="EN240">
        <v>40.14816666666667</v>
      </c>
      <c r="EO240">
        <v>38.50491666666667</v>
      </c>
      <c r="EP240">
        <v>40.74204166666667</v>
      </c>
      <c r="EQ240">
        <v>38.81754166666666</v>
      </c>
      <c r="ER240">
        <v>0</v>
      </c>
      <c r="ES240">
        <v>0</v>
      </c>
      <c r="ET240">
        <v>0</v>
      </c>
      <c r="EU240">
        <v>1761010986.7</v>
      </c>
      <c r="EV240">
        <v>0</v>
      </c>
      <c r="EW240">
        <v>139.364</v>
      </c>
      <c r="EX240">
        <v>17.39999944124463</v>
      </c>
      <c r="EY240">
        <v>-5.184615648709819</v>
      </c>
      <c r="EZ240">
        <v>-12.248</v>
      </c>
      <c r="FA240">
        <v>15</v>
      </c>
      <c r="FB240">
        <v>1761010866.1</v>
      </c>
      <c r="FC240" t="s">
        <v>863</v>
      </c>
      <c r="FD240">
        <v>1761010862.1</v>
      </c>
      <c r="FE240">
        <v>1761010866.1</v>
      </c>
      <c r="FF240">
        <v>8</v>
      </c>
      <c r="FG240">
        <v>-0.121</v>
      </c>
      <c r="FH240">
        <v>-0.005</v>
      </c>
      <c r="FI240">
        <v>-0.737</v>
      </c>
      <c r="FJ240">
        <v>0.175</v>
      </c>
      <c r="FK240">
        <v>420</v>
      </c>
      <c r="FL240">
        <v>23</v>
      </c>
      <c r="FM240">
        <v>0.34</v>
      </c>
      <c r="FN240">
        <v>0.16</v>
      </c>
      <c r="FO240">
        <v>0.4019618292682928</v>
      </c>
      <c r="FP240">
        <v>0.1756757142857145</v>
      </c>
      <c r="FQ240">
        <v>0.03863119079499289</v>
      </c>
      <c r="FR240">
        <v>1</v>
      </c>
      <c r="FS240">
        <v>138.65</v>
      </c>
      <c r="FT240">
        <v>17.31245204771414</v>
      </c>
      <c r="FU240">
        <v>6.091568425483946</v>
      </c>
      <c r="FV240">
        <v>0</v>
      </c>
      <c r="FW240">
        <v>0.07063149682926828</v>
      </c>
      <c r="FX240">
        <v>-0.3063928222996516</v>
      </c>
      <c r="FY240">
        <v>0.03156613261561275</v>
      </c>
      <c r="FZ240">
        <v>0</v>
      </c>
      <c r="GA240">
        <v>1</v>
      </c>
      <c r="GB240">
        <v>3</v>
      </c>
      <c r="GC240" t="s">
        <v>459</v>
      </c>
      <c r="GD240">
        <v>3.10956</v>
      </c>
      <c r="GE240">
        <v>2.72606</v>
      </c>
      <c r="GF240">
        <v>0.088436</v>
      </c>
      <c r="GG240">
        <v>0.0882965</v>
      </c>
      <c r="GH240">
        <v>0.106281</v>
      </c>
      <c r="GI240">
        <v>0.10728</v>
      </c>
      <c r="GJ240">
        <v>23921.4</v>
      </c>
      <c r="GK240">
        <v>21705.5</v>
      </c>
      <c r="GL240">
        <v>26800.4</v>
      </c>
      <c r="GM240">
        <v>24014.8</v>
      </c>
      <c r="GN240">
        <v>38271.7</v>
      </c>
      <c r="GO240">
        <v>31631</v>
      </c>
      <c r="GP240">
        <v>46777.2</v>
      </c>
      <c r="GQ240">
        <v>37971.1</v>
      </c>
      <c r="GR240">
        <v>1.8906</v>
      </c>
      <c r="GS240">
        <v>1.86777</v>
      </c>
      <c r="GT240">
        <v>0.105977</v>
      </c>
      <c r="GU240">
        <v>0</v>
      </c>
      <c r="GV240">
        <v>28.304</v>
      </c>
      <c r="GW240">
        <v>999.9</v>
      </c>
      <c r="GX240">
        <v>60.3</v>
      </c>
      <c r="GY240">
        <v>30</v>
      </c>
      <c r="GZ240">
        <v>28.3836</v>
      </c>
      <c r="HA240">
        <v>61.1509</v>
      </c>
      <c r="HB240">
        <v>21.3381</v>
      </c>
      <c r="HC240">
        <v>1</v>
      </c>
      <c r="HD240">
        <v>0.0409146</v>
      </c>
      <c r="HE240">
        <v>-1.70454</v>
      </c>
      <c r="HF240">
        <v>20.3288</v>
      </c>
      <c r="HG240">
        <v>5.21624</v>
      </c>
      <c r="HH240">
        <v>11.9791</v>
      </c>
      <c r="HI240">
        <v>4.96495</v>
      </c>
      <c r="HJ240">
        <v>3.27533</v>
      </c>
      <c r="HK240">
        <v>9999</v>
      </c>
      <c r="HL240">
        <v>9999</v>
      </c>
      <c r="HM240">
        <v>9999</v>
      </c>
      <c r="HN240">
        <v>999.9</v>
      </c>
      <c r="HO240">
        <v>1.8637</v>
      </c>
      <c r="HP240">
        <v>1.85975</v>
      </c>
      <c r="HQ240">
        <v>1.85805</v>
      </c>
      <c r="HR240">
        <v>1.85944</v>
      </c>
      <c r="HS240">
        <v>1.85959</v>
      </c>
      <c r="HT240">
        <v>1.85806</v>
      </c>
      <c r="HU240">
        <v>1.85715</v>
      </c>
      <c r="HV240">
        <v>1.85211</v>
      </c>
      <c r="HW240">
        <v>0</v>
      </c>
      <c r="HX240">
        <v>0</v>
      </c>
      <c r="HY240">
        <v>0</v>
      </c>
      <c r="HZ240">
        <v>0</v>
      </c>
      <c r="IA240" t="s">
        <v>424</v>
      </c>
      <c r="IB240" t="s">
        <v>425</v>
      </c>
      <c r="IC240" t="s">
        <v>426</v>
      </c>
      <c r="ID240" t="s">
        <v>426</v>
      </c>
      <c r="IE240" t="s">
        <v>426</v>
      </c>
      <c r="IF240" t="s">
        <v>426</v>
      </c>
      <c r="IG240">
        <v>0</v>
      </c>
      <c r="IH240">
        <v>100</v>
      </c>
      <c r="II240">
        <v>100</v>
      </c>
      <c r="IJ240">
        <v>-0.735</v>
      </c>
      <c r="IK240">
        <v>0.1763</v>
      </c>
      <c r="IL240">
        <v>-1.524301238848838</v>
      </c>
      <c r="IM240">
        <v>0.001328113201692861</v>
      </c>
      <c r="IN240">
        <v>1.538283238170363E-06</v>
      </c>
      <c r="IO240">
        <v>-5.795655626708063E-10</v>
      </c>
      <c r="IP240">
        <v>-0.06719844632190511</v>
      </c>
      <c r="IQ240">
        <v>-0.004593102289677449</v>
      </c>
      <c r="IR240">
        <v>0.0008253994458280543</v>
      </c>
      <c r="IS240">
        <v>-7.403632370499484E-06</v>
      </c>
      <c r="IT240">
        <v>2</v>
      </c>
      <c r="IU240">
        <v>1985</v>
      </c>
      <c r="IV240">
        <v>1</v>
      </c>
      <c r="IW240">
        <v>27</v>
      </c>
      <c r="IX240">
        <v>2.1</v>
      </c>
      <c r="IY240">
        <v>2</v>
      </c>
      <c r="IZ240">
        <v>1.13403</v>
      </c>
      <c r="JA240">
        <v>2.60132</v>
      </c>
      <c r="JB240">
        <v>1.49658</v>
      </c>
      <c r="JC240">
        <v>2.34619</v>
      </c>
      <c r="JD240">
        <v>1.54907</v>
      </c>
      <c r="JE240">
        <v>2.45728</v>
      </c>
      <c r="JF240">
        <v>32.9092</v>
      </c>
      <c r="JG240">
        <v>15.6818</v>
      </c>
      <c r="JH240">
        <v>18</v>
      </c>
      <c r="JI240">
        <v>482.237</v>
      </c>
      <c r="JJ240">
        <v>496.752</v>
      </c>
      <c r="JK240">
        <v>30.919</v>
      </c>
      <c r="JL240">
        <v>27.7775</v>
      </c>
      <c r="JM240">
        <v>30.0001</v>
      </c>
      <c r="JN240">
        <v>27.9978</v>
      </c>
      <c r="JO240">
        <v>27.9886</v>
      </c>
      <c r="JP240">
        <v>22.8014</v>
      </c>
      <c r="JQ240">
        <v>21.6228</v>
      </c>
      <c r="JR240">
        <v>66.048</v>
      </c>
      <c r="JS240">
        <v>30.9169</v>
      </c>
      <c r="JT240">
        <v>420</v>
      </c>
      <c r="JU240">
        <v>23.3987</v>
      </c>
      <c r="JV240">
        <v>102.292</v>
      </c>
      <c r="JW240">
        <v>91.59350000000001</v>
      </c>
    </row>
    <row r="241" spans="1:283">
      <c r="A241">
        <v>223</v>
      </c>
      <c r="B241">
        <v>1761010990.1</v>
      </c>
      <c r="C241">
        <v>1324.099999904633</v>
      </c>
      <c r="D241" t="s">
        <v>886</v>
      </c>
      <c r="E241" t="s">
        <v>887</v>
      </c>
      <c r="F241">
        <v>5</v>
      </c>
      <c r="G241" t="s">
        <v>862</v>
      </c>
      <c r="H241">
        <v>1761010982.1</v>
      </c>
      <c r="I241">
        <f>(J241)/1000</f>
        <v>0</v>
      </c>
      <c r="J241">
        <f>1000*DJ241*AH241*(DF241-DG241)/(100*CY241*(1000-AH241*DF241))</f>
        <v>0</v>
      </c>
      <c r="K241">
        <f>DJ241*AH241*(DE241-DD241*(1000-AH241*DG241)/(1000-AH241*DF241))/(100*CY241)</f>
        <v>0</v>
      </c>
      <c r="L241">
        <f>DD241 - IF(AH241&gt;1, K241*CY241*100.0/(AJ241), 0)</f>
        <v>0</v>
      </c>
      <c r="M241">
        <f>((S241-I241/2)*L241-K241)/(S241+I241/2)</f>
        <v>0</v>
      </c>
      <c r="N241">
        <f>M241*(DK241+DL241)/1000.0</f>
        <v>0</v>
      </c>
      <c r="O241">
        <f>(DD241 - IF(AH241&gt;1, K241*CY241*100.0/(AJ241), 0))*(DK241+DL241)/1000.0</f>
        <v>0</v>
      </c>
      <c r="P241">
        <f>2.0/((1/R241-1/Q241)+SIGN(R241)*SQRT((1/R241-1/Q241)*(1/R241-1/Q241) + 4*CZ241/((CZ241+1)*(CZ241+1))*(2*1/R241*1/Q241-1/Q241*1/Q241)))</f>
        <v>0</v>
      </c>
      <c r="Q241">
        <f>IF(LEFT(DA241,1)&lt;&gt;"0",IF(LEFT(DA241,1)="1",3.0,DB241),$D$5+$E$5*(DR241*DK241/($K$5*1000))+$F$5*(DR241*DK241/($K$5*1000))*MAX(MIN(CY241,$J$5),$I$5)*MAX(MIN(CY241,$J$5),$I$5)+$G$5*MAX(MIN(CY241,$J$5),$I$5)*(DR241*DK241/($K$5*1000))+$H$5*(DR241*DK241/($K$5*1000))*(DR241*DK241/($K$5*1000)))</f>
        <v>0</v>
      </c>
      <c r="R241">
        <f>I241*(1000-(1000*0.61365*exp(17.502*V241/(240.97+V241))/(DK241+DL241)+DF241)/2)/(1000*0.61365*exp(17.502*V241/(240.97+V241))/(DK241+DL241)-DF241)</f>
        <v>0</v>
      </c>
      <c r="S241">
        <f>1/((CZ241+1)/(P241/1.6)+1/(Q241/1.37)) + CZ241/((CZ241+1)/(P241/1.6) + CZ241/(Q241/1.37))</f>
        <v>0</v>
      </c>
      <c r="T241">
        <f>(CU241*CX241)</f>
        <v>0</v>
      </c>
      <c r="U241">
        <f>(DM241+(T241+2*0.95*5.67E-8*(((DM241+$B$9)+273)^4-(DM241+273)^4)-44100*I241)/(1.84*29.3*Q241+8*0.95*5.67E-8*(DM241+273)^3))</f>
        <v>0</v>
      </c>
      <c r="V241">
        <f>($C$9*DN241+$D$9*DO241+$E$9*U241)</f>
        <v>0</v>
      </c>
      <c r="W241">
        <f>0.61365*exp(17.502*V241/(240.97+V241))</f>
        <v>0</v>
      </c>
      <c r="X241">
        <f>(Y241/Z241*100)</f>
        <v>0</v>
      </c>
      <c r="Y241">
        <f>DF241*(DK241+DL241)/1000</f>
        <v>0</v>
      </c>
      <c r="Z241">
        <f>0.61365*exp(17.502*DM241/(240.97+DM241))</f>
        <v>0</v>
      </c>
      <c r="AA241">
        <f>(W241-DF241*(DK241+DL241)/1000)</f>
        <v>0</v>
      </c>
      <c r="AB241">
        <f>(-I241*44100)</f>
        <v>0</v>
      </c>
      <c r="AC241">
        <f>2*29.3*Q241*0.92*(DM241-V241)</f>
        <v>0</v>
      </c>
      <c r="AD241">
        <f>2*0.95*5.67E-8*(((DM241+$B$9)+273)^4-(V241+273)^4)</f>
        <v>0</v>
      </c>
      <c r="AE241">
        <f>T241+AD241+AB241+AC241</f>
        <v>0</v>
      </c>
      <c r="AF241">
        <v>0</v>
      </c>
      <c r="AG241">
        <v>0</v>
      </c>
      <c r="AH241">
        <f>IF(AF241*$H$15&gt;=AJ241,1.0,(AJ241/(AJ241-AF241*$H$15)))</f>
        <v>0</v>
      </c>
      <c r="AI241">
        <f>(AH241-1)*100</f>
        <v>0</v>
      </c>
      <c r="AJ241">
        <f>MAX(0,($B$15+$C$15*DR241)/(1+$D$15*DR241)*DK241/(DM241+273)*$E$15)</f>
        <v>0</v>
      </c>
      <c r="AK241" t="s">
        <v>420</v>
      </c>
      <c r="AL241" t="s">
        <v>420</v>
      </c>
      <c r="AM241">
        <v>0</v>
      </c>
      <c r="AN241">
        <v>0</v>
      </c>
      <c r="AO241">
        <f>1-AM241/AN241</f>
        <v>0</v>
      </c>
      <c r="AP241">
        <v>0</v>
      </c>
      <c r="AQ241" t="s">
        <v>420</v>
      </c>
      <c r="AR241" t="s">
        <v>420</v>
      </c>
      <c r="AS241">
        <v>0</v>
      </c>
      <c r="AT241">
        <v>0</v>
      </c>
      <c r="AU241">
        <f>1-AS241/AT241</f>
        <v>0</v>
      </c>
      <c r="AV241">
        <v>0.5</v>
      </c>
      <c r="AW241">
        <f>CV241</f>
        <v>0</v>
      </c>
      <c r="AX241">
        <f>K241</f>
        <v>0</v>
      </c>
      <c r="AY241">
        <f>AU241*AV241*AW241</f>
        <v>0</v>
      </c>
      <c r="AZ241">
        <f>(AX241-AP241)/AW241</f>
        <v>0</v>
      </c>
      <c r="BA241">
        <f>(AN241-AT241)/AT241</f>
        <v>0</v>
      </c>
      <c r="BB241">
        <f>AM241/(AO241+AM241/AT241)</f>
        <v>0</v>
      </c>
      <c r="BC241" t="s">
        <v>420</v>
      </c>
      <c r="BD241">
        <v>0</v>
      </c>
      <c r="BE241">
        <f>IF(BD241&lt;&gt;0, BD241, BB241)</f>
        <v>0</v>
      </c>
      <c r="BF241">
        <f>1-BE241/AT241</f>
        <v>0</v>
      </c>
      <c r="BG241">
        <f>(AT241-AS241)/(AT241-BE241)</f>
        <v>0</v>
      </c>
      <c r="BH241">
        <f>(AN241-AT241)/(AN241-BE241)</f>
        <v>0</v>
      </c>
      <c r="BI241">
        <f>(AT241-AS241)/(AT241-AM241)</f>
        <v>0</v>
      </c>
      <c r="BJ241">
        <f>(AN241-AT241)/(AN241-AM241)</f>
        <v>0</v>
      </c>
      <c r="BK241">
        <f>(BG241*BE241/AS241)</f>
        <v>0</v>
      </c>
      <c r="BL241">
        <f>(1-BK241)</f>
        <v>0</v>
      </c>
      <c r="CU241">
        <f>$B$13*DS241+$C$13*DT241+$F$13*EE241*(1-EH241)</f>
        <v>0</v>
      </c>
      <c r="CV241">
        <f>CU241*CW241</f>
        <v>0</v>
      </c>
      <c r="CW241">
        <f>($B$13*$D$11+$C$13*$D$11+$F$13*((ER241+EJ241)/MAX(ER241+EJ241+ES241, 0.1)*$I$11+ES241/MAX(ER241+EJ241+ES241, 0.1)*$J$11))/($B$13+$C$13+$F$13)</f>
        <v>0</v>
      </c>
      <c r="CX241">
        <f>($B$13*$K$11+$C$13*$K$11+$F$13*((ER241+EJ241)/MAX(ER241+EJ241+ES241, 0.1)*$P$11+ES241/MAX(ER241+EJ241+ES241, 0.1)*$Q$11))/($B$13+$C$13+$F$13)</f>
        <v>0</v>
      </c>
      <c r="CY241">
        <v>1.37</v>
      </c>
      <c r="CZ241">
        <v>0.5</v>
      </c>
      <c r="DA241" t="s">
        <v>421</v>
      </c>
      <c r="DB241">
        <v>2</v>
      </c>
      <c r="DC241">
        <v>1761010982.1</v>
      </c>
      <c r="DD241">
        <v>420.4043333333333</v>
      </c>
      <c r="DE241">
        <v>419.9851666666667</v>
      </c>
      <c r="DF241">
        <v>23.33895</v>
      </c>
      <c r="DG241">
        <v>23.29485833333333</v>
      </c>
      <c r="DH241">
        <v>421.13975</v>
      </c>
      <c r="DI241">
        <v>23.16172916666666</v>
      </c>
      <c r="DJ241">
        <v>499.9719583333333</v>
      </c>
      <c r="DK241">
        <v>90.51365416666665</v>
      </c>
      <c r="DL241">
        <v>0.03439364583333333</v>
      </c>
      <c r="DM241">
        <v>29.91399166666666</v>
      </c>
      <c r="DN241">
        <v>30.04431666666666</v>
      </c>
      <c r="DO241">
        <v>999.9</v>
      </c>
      <c r="DP241">
        <v>0</v>
      </c>
      <c r="DQ241">
        <v>0</v>
      </c>
      <c r="DR241">
        <v>9996.669166666667</v>
      </c>
      <c r="DS241">
        <v>0</v>
      </c>
      <c r="DT241">
        <v>0.242856</v>
      </c>
      <c r="DU241">
        <v>0.4191181666666666</v>
      </c>
      <c r="DV241">
        <v>430.4505833333333</v>
      </c>
      <c r="DW241">
        <v>430.002</v>
      </c>
      <c r="DX241">
        <v>0.04408597541666667</v>
      </c>
      <c r="DY241">
        <v>419.9851666666667</v>
      </c>
      <c r="DZ241">
        <v>23.29485833333333</v>
      </c>
      <c r="EA241">
        <v>2.112493333333334</v>
      </c>
      <c r="EB241">
        <v>2.10850375</v>
      </c>
      <c r="EC241">
        <v>18.31368333333333</v>
      </c>
      <c r="ED241">
        <v>18.28355833333334</v>
      </c>
      <c r="EE241">
        <v>0.00500078</v>
      </c>
      <c r="EF241">
        <v>0</v>
      </c>
      <c r="EG241">
        <v>0</v>
      </c>
      <c r="EH241">
        <v>0</v>
      </c>
      <c r="EI241">
        <v>140.5625</v>
      </c>
      <c r="EJ241">
        <v>0.00500078</v>
      </c>
      <c r="EK241">
        <v>-13.20416666666667</v>
      </c>
      <c r="EL241">
        <v>0.09999999999999994</v>
      </c>
      <c r="EM241">
        <v>35.72370833333333</v>
      </c>
      <c r="EN241">
        <v>40.17166666666666</v>
      </c>
      <c r="EO241">
        <v>38.47104166666666</v>
      </c>
      <c r="EP241">
        <v>40.77583333333333</v>
      </c>
      <c r="EQ241">
        <v>38.869625</v>
      </c>
      <c r="ER241">
        <v>0</v>
      </c>
      <c r="ES241">
        <v>0</v>
      </c>
      <c r="ET241">
        <v>0</v>
      </c>
      <c r="EU241">
        <v>1761010989.1</v>
      </c>
      <c r="EV241">
        <v>0</v>
      </c>
      <c r="EW241">
        <v>139.752</v>
      </c>
      <c r="EX241">
        <v>24.33846136710099</v>
      </c>
      <c r="EY241">
        <v>-1.938461861055551</v>
      </c>
      <c r="EZ241">
        <v>-12.384</v>
      </c>
      <c r="FA241">
        <v>15</v>
      </c>
      <c r="FB241">
        <v>1761010866.1</v>
      </c>
      <c r="FC241" t="s">
        <v>863</v>
      </c>
      <c r="FD241">
        <v>1761010862.1</v>
      </c>
      <c r="FE241">
        <v>1761010866.1</v>
      </c>
      <c r="FF241">
        <v>8</v>
      </c>
      <c r="FG241">
        <v>-0.121</v>
      </c>
      <c r="FH241">
        <v>-0.005</v>
      </c>
      <c r="FI241">
        <v>-0.737</v>
      </c>
      <c r="FJ241">
        <v>0.175</v>
      </c>
      <c r="FK241">
        <v>420</v>
      </c>
      <c r="FL241">
        <v>23</v>
      </c>
      <c r="FM241">
        <v>0.34</v>
      </c>
      <c r="FN241">
        <v>0.16</v>
      </c>
      <c r="FO241">
        <v>0.4110205750000001</v>
      </c>
      <c r="FP241">
        <v>0.1096862476547841</v>
      </c>
      <c r="FQ241">
        <v>0.03384128586275018</v>
      </c>
      <c r="FR241">
        <v>1</v>
      </c>
      <c r="FS241">
        <v>139.2352941176471</v>
      </c>
      <c r="FT241">
        <v>13.33842608814704</v>
      </c>
      <c r="FU241">
        <v>5.910552992588824</v>
      </c>
      <c r="FV241">
        <v>0</v>
      </c>
      <c r="FW241">
        <v>0.062060986</v>
      </c>
      <c r="FX241">
        <v>-0.3606803295309567</v>
      </c>
      <c r="FY241">
        <v>0.03528703688288277</v>
      </c>
      <c r="FZ241">
        <v>0</v>
      </c>
      <c r="GA241">
        <v>1</v>
      </c>
      <c r="GB241">
        <v>3</v>
      </c>
      <c r="GC241" t="s">
        <v>459</v>
      </c>
      <c r="GD241">
        <v>3.10975</v>
      </c>
      <c r="GE241">
        <v>2.72624</v>
      </c>
      <c r="GF241">
        <v>0.08842469999999999</v>
      </c>
      <c r="GG241">
        <v>0.0882922</v>
      </c>
      <c r="GH241">
        <v>0.106267</v>
      </c>
      <c r="GI241">
        <v>0.107311</v>
      </c>
      <c r="GJ241">
        <v>23921.6</v>
      </c>
      <c r="GK241">
        <v>21705.5</v>
      </c>
      <c r="GL241">
        <v>26800.2</v>
      </c>
      <c r="GM241">
        <v>24014.7</v>
      </c>
      <c r="GN241">
        <v>38272.2</v>
      </c>
      <c r="GO241">
        <v>31629.8</v>
      </c>
      <c r="GP241">
        <v>46777.1</v>
      </c>
      <c r="GQ241">
        <v>37971</v>
      </c>
      <c r="GR241">
        <v>1.8906</v>
      </c>
      <c r="GS241">
        <v>1.86775</v>
      </c>
      <c r="GT241">
        <v>0.106111</v>
      </c>
      <c r="GU241">
        <v>0</v>
      </c>
      <c r="GV241">
        <v>28.3003</v>
      </c>
      <c r="GW241">
        <v>999.9</v>
      </c>
      <c r="GX241">
        <v>60.3</v>
      </c>
      <c r="GY241">
        <v>30</v>
      </c>
      <c r="GZ241">
        <v>28.3829</v>
      </c>
      <c r="HA241">
        <v>61.3109</v>
      </c>
      <c r="HB241">
        <v>21.0457</v>
      </c>
      <c r="HC241">
        <v>1</v>
      </c>
      <c r="HD241">
        <v>0.0409578</v>
      </c>
      <c r="HE241">
        <v>-1.75048</v>
      </c>
      <c r="HF241">
        <v>20.329</v>
      </c>
      <c r="HG241">
        <v>5.22014</v>
      </c>
      <c r="HH241">
        <v>11.9796</v>
      </c>
      <c r="HI241">
        <v>4.96555</v>
      </c>
      <c r="HJ241">
        <v>3.276</v>
      </c>
      <c r="HK241">
        <v>9999</v>
      </c>
      <c r="HL241">
        <v>9999</v>
      </c>
      <c r="HM241">
        <v>9999</v>
      </c>
      <c r="HN241">
        <v>999.9</v>
      </c>
      <c r="HO241">
        <v>1.86369</v>
      </c>
      <c r="HP241">
        <v>1.85975</v>
      </c>
      <c r="HQ241">
        <v>1.85806</v>
      </c>
      <c r="HR241">
        <v>1.85944</v>
      </c>
      <c r="HS241">
        <v>1.85959</v>
      </c>
      <c r="HT241">
        <v>1.85806</v>
      </c>
      <c r="HU241">
        <v>1.85715</v>
      </c>
      <c r="HV241">
        <v>1.85211</v>
      </c>
      <c r="HW241">
        <v>0</v>
      </c>
      <c r="HX241">
        <v>0</v>
      </c>
      <c r="HY241">
        <v>0</v>
      </c>
      <c r="HZ241">
        <v>0</v>
      </c>
      <c r="IA241" t="s">
        <v>424</v>
      </c>
      <c r="IB241" t="s">
        <v>425</v>
      </c>
      <c r="IC241" t="s">
        <v>426</v>
      </c>
      <c r="ID241" t="s">
        <v>426</v>
      </c>
      <c r="IE241" t="s">
        <v>426</v>
      </c>
      <c r="IF241" t="s">
        <v>426</v>
      </c>
      <c r="IG241">
        <v>0</v>
      </c>
      <c r="IH241">
        <v>100</v>
      </c>
      <c r="II241">
        <v>100</v>
      </c>
      <c r="IJ241">
        <v>-0.736</v>
      </c>
      <c r="IK241">
        <v>0.1762</v>
      </c>
      <c r="IL241">
        <v>-1.524301238848838</v>
      </c>
      <c r="IM241">
        <v>0.001328113201692861</v>
      </c>
      <c r="IN241">
        <v>1.538283238170363E-06</v>
      </c>
      <c r="IO241">
        <v>-5.795655626708063E-10</v>
      </c>
      <c r="IP241">
        <v>-0.06719844632190511</v>
      </c>
      <c r="IQ241">
        <v>-0.004593102289677449</v>
      </c>
      <c r="IR241">
        <v>0.0008253994458280543</v>
      </c>
      <c r="IS241">
        <v>-7.403632370499484E-06</v>
      </c>
      <c r="IT241">
        <v>2</v>
      </c>
      <c r="IU241">
        <v>1985</v>
      </c>
      <c r="IV241">
        <v>1</v>
      </c>
      <c r="IW241">
        <v>27</v>
      </c>
      <c r="IX241">
        <v>2.1</v>
      </c>
      <c r="IY241">
        <v>2.1</v>
      </c>
      <c r="IZ241">
        <v>1.13403</v>
      </c>
      <c r="JA241">
        <v>2.59888</v>
      </c>
      <c r="JB241">
        <v>1.49658</v>
      </c>
      <c r="JC241">
        <v>2.34741</v>
      </c>
      <c r="JD241">
        <v>1.54907</v>
      </c>
      <c r="JE241">
        <v>2.45117</v>
      </c>
      <c r="JF241">
        <v>32.9092</v>
      </c>
      <c r="JG241">
        <v>15.6818</v>
      </c>
      <c r="JH241">
        <v>18</v>
      </c>
      <c r="JI241">
        <v>482.237</v>
      </c>
      <c r="JJ241">
        <v>496.726</v>
      </c>
      <c r="JK241">
        <v>30.9014</v>
      </c>
      <c r="JL241">
        <v>27.7763</v>
      </c>
      <c r="JM241">
        <v>30</v>
      </c>
      <c r="JN241">
        <v>27.9978</v>
      </c>
      <c r="JO241">
        <v>27.9874</v>
      </c>
      <c r="JP241">
        <v>22.8017</v>
      </c>
      <c r="JQ241">
        <v>21.6228</v>
      </c>
      <c r="JR241">
        <v>66.048</v>
      </c>
      <c r="JS241">
        <v>30.8795</v>
      </c>
      <c r="JT241">
        <v>420</v>
      </c>
      <c r="JU241">
        <v>23.3996</v>
      </c>
      <c r="JV241">
        <v>102.292</v>
      </c>
      <c r="JW241">
        <v>91.5932</v>
      </c>
    </row>
    <row r="242" spans="1:283">
      <c r="A242">
        <v>224</v>
      </c>
      <c r="B242">
        <v>1761010992.1</v>
      </c>
      <c r="C242">
        <v>1326.099999904633</v>
      </c>
      <c r="D242" t="s">
        <v>888</v>
      </c>
      <c r="E242" t="s">
        <v>889</v>
      </c>
      <c r="F242">
        <v>5</v>
      </c>
      <c r="G242" t="s">
        <v>862</v>
      </c>
      <c r="H242">
        <v>1761010984.1</v>
      </c>
      <c r="I242">
        <f>(J242)/1000</f>
        <v>0</v>
      </c>
      <c r="J242">
        <f>1000*DJ242*AH242*(DF242-DG242)/(100*CY242*(1000-AH242*DF242))</f>
        <v>0</v>
      </c>
      <c r="K242">
        <f>DJ242*AH242*(DE242-DD242*(1000-AH242*DG242)/(1000-AH242*DF242))/(100*CY242)</f>
        <v>0</v>
      </c>
      <c r="L242">
        <f>DD242 - IF(AH242&gt;1, K242*CY242*100.0/(AJ242), 0)</f>
        <v>0</v>
      </c>
      <c r="M242">
        <f>((S242-I242/2)*L242-K242)/(S242+I242/2)</f>
        <v>0</v>
      </c>
      <c r="N242">
        <f>M242*(DK242+DL242)/1000.0</f>
        <v>0</v>
      </c>
      <c r="O242">
        <f>(DD242 - IF(AH242&gt;1, K242*CY242*100.0/(AJ242), 0))*(DK242+DL242)/1000.0</f>
        <v>0</v>
      </c>
      <c r="P242">
        <f>2.0/((1/R242-1/Q242)+SIGN(R242)*SQRT((1/R242-1/Q242)*(1/R242-1/Q242) + 4*CZ242/((CZ242+1)*(CZ242+1))*(2*1/R242*1/Q242-1/Q242*1/Q242)))</f>
        <v>0</v>
      </c>
      <c r="Q242">
        <f>IF(LEFT(DA242,1)&lt;&gt;"0",IF(LEFT(DA242,1)="1",3.0,DB242),$D$5+$E$5*(DR242*DK242/($K$5*1000))+$F$5*(DR242*DK242/($K$5*1000))*MAX(MIN(CY242,$J$5),$I$5)*MAX(MIN(CY242,$J$5),$I$5)+$G$5*MAX(MIN(CY242,$J$5),$I$5)*(DR242*DK242/($K$5*1000))+$H$5*(DR242*DK242/($K$5*1000))*(DR242*DK242/($K$5*1000)))</f>
        <v>0</v>
      </c>
      <c r="R242">
        <f>I242*(1000-(1000*0.61365*exp(17.502*V242/(240.97+V242))/(DK242+DL242)+DF242)/2)/(1000*0.61365*exp(17.502*V242/(240.97+V242))/(DK242+DL242)-DF242)</f>
        <v>0</v>
      </c>
      <c r="S242">
        <f>1/((CZ242+1)/(P242/1.6)+1/(Q242/1.37)) + CZ242/((CZ242+1)/(P242/1.6) + CZ242/(Q242/1.37))</f>
        <v>0</v>
      </c>
      <c r="T242">
        <f>(CU242*CX242)</f>
        <v>0</v>
      </c>
      <c r="U242">
        <f>(DM242+(T242+2*0.95*5.67E-8*(((DM242+$B$9)+273)^4-(DM242+273)^4)-44100*I242)/(1.84*29.3*Q242+8*0.95*5.67E-8*(DM242+273)^3))</f>
        <v>0</v>
      </c>
      <c r="V242">
        <f>($C$9*DN242+$D$9*DO242+$E$9*U242)</f>
        <v>0</v>
      </c>
      <c r="W242">
        <f>0.61365*exp(17.502*V242/(240.97+V242))</f>
        <v>0</v>
      </c>
      <c r="X242">
        <f>(Y242/Z242*100)</f>
        <v>0</v>
      </c>
      <c r="Y242">
        <f>DF242*(DK242+DL242)/1000</f>
        <v>0</v>
      </c>
      <c r="Z242">
        <f>0.61365*exp(17.502*DM242/(240.97+DM242))</f>
        <v>0</v>
      </c>
      <c r="AA242">
        <f>(W242-DF242*(DK242+DL242)/1000)</f>
        <v>0</v>
      </c>
      <c r="AB242">
        <f>(-I242*44100)</f>
        <v>0</v>
      </c>
      <c r="AC242">
        <f>2*29.3*Q242*0.92*(DM242-V242)</f>
        <v>0</v>
      </c>
      <c r="AD242">
        <f>2*0.95*5.67E-8*(((DM242+$B$9)+273)^4-(V242+273)^4)</f>
        <v>0</v>
      </c>
      <c r="AE242">
        <f>T242+AD242+AB242+AC242</f>
        <v>0</v>
      </c>
      <c r="AF242">
        <v>0</v>
      </c>
      <c r="AG242">
        <v>0</v>
      </c>
      <c r="AH242">
        <f>IF(AF242*$H$15&gt;=AJ242,1.0,(AJ242/(AJ242-AF242*$H$15)))</f>
        <v>0</v>
      </c>
      <c r="AI242">
        <f>(AH242-1)*100</f>
        <v>0</v>
      </c>
      <c r="AJ242">
        <f>MAX(0,($B$15+$C$15*DR242)/(1+$D$15*DR242)*DK242/(DM242+273)*$E$15)</f>
        <v>0</v>
      </c>
      <c r="AK242" t="s">
        <v>420</v>
      </c>
      <c r="AL242" t="s">
        <v>420</v>
      </c>
      <c r="AM242">
        <v>0</v>
      </c>
      <c r="AN242">
        <v>0</v>
      </c>
      <c r="AO242">
        <f>1-AM242/AN242</f>
        <v>0</v>
      </c>
      <c r="AP242">
        <v>0</v>
      </c>
      <c r="AQ242" t="s">
        <v>420</v>
      </c>
      <c r="AR242" t="s">
        <v>420</v>
      </c>
      <c r="AS242">
        <v>0</v>
      </c>
      <c r="AT242">
        <v>0</v>
      </c>
      <c r="AU242">
        <f>1-AS242/AT242</f>
        <v>0</v>
      </c>
      <c r="AV242">
        <v>0.5</v>
      </c>
      <c r="AW242">
        <f>CV242</f>
        <v>0</v>
      </c>
      <c r="AX242">
        <f>K242</f>
        <v>0</v>
      </c>
      <c r="AY242">
        <f>AU242*AV242*AW242</f>
        <v>0</v>
      </c>
      <c r="AZ242">
        <f>(AX242-AP242)/AW242</f>
        <v>0</v>
      </c>
      <c r="BA242">
        <f>(AN242-AT242)/AT242</f>
        <v>0</v>
      </c>
      <c r="BB242">
        <f>AM242/(AO242+AM242/AT242)</f>
        <v>0</v>
      </c>
      <c r="BC242" t="s">
        <v>420</v>
      </c>
      <c r="BD242">
        <v>0</v>
      </c>
      <c r="BE242">
        <f>IF(BD242&lt;&gt;0, BD242, BB242)</f>
        <v>0</v>
      </c>
      <c r="BF242">
        <f>1-BE242/AT242</f>
        <v>0</v>
      </c>
      <c r="BG242">
        <f>(AT242-AS242)/(AT242-BE242)</f>
        <v>0</v>
      </c>
      <c r="BH242">
        <f>(AN242-AT242)/(AN242-BE242)</f>
        <v>0</v>
      </c>
      <c r="BI242">
        <f>(AT242-AS242)/(AT242-AM242)</f>
        <v>0</v>
      </c>
      <c r="BJ242">
        <f>(AN242-AT242)/(AN242-AM242)</f>
        <v>0</v>
      </c>
      <c r="BK242">
        <f>(BG242*BE242/AS242)</f>
        <v>0</v>
      </c>
      <c r="BL242">
        <f>(1-BK242)</f>
        <v>0</v>
      </c>
      <c r="CU242">
        <f>$B$13*DS242+$C$13*DT242+$F$13*EE242*(1-EH242)</f>
        <v>0</v>
      </c>
      <c r="CV242">
        <f>CU242*CW242</f>
        <v>0</v>
      </c>
      <c r="CW242">
        <f>($B$13*$D$11+$C$13*$D$11+$F$13*((ER242+EJ242)/MAX(ER242+EJ242+ES242, 0.1)*$I$11+ES242/MAX(ER242+EJ242+ES242, 0.1)*$J$11))/($B$13+$C$13+$F$13)</f>
        <v>0</v>
      </c>
      <c r="CX242">
        <f>($B$13*$K$11+$C$13*$K$11+$F$13*((ER242+EJ242)/MAX(ER242+EJ242+ES242, 0.1)*$P$11+ES242/MAX(ER242+EJ242+ES242, 0.1)*$Q$11))/($B$13+$C$13+$F$13)</f>
        <v>0</v>
      </c>
      <c r="CY242">
        <v>1.37</v>
      </c>
      <c r="CZ242">
        <v>0.5</v>
      </c>
      <c r="DA242" t="s">
        <v>421</v>
      </c>
      <c r="DB242">
        <v>2</v>
      </c>
      <c r="DC242">
        <v>1761010984.1</v>
      </c>
      <c r="DD242">
        <v>420.3810833333334</v>
      </c>
      <c r="DE242">
        <v>419.9748750000001</v>
      </c>
      <c r="DF242">
        <v>23.3252375</v>
      </c>
      <c r="DG242">
        <v>23.29405</v>
      </c>
      <c r="DH242">
        <v>421.1165833333334</v>
      </c>
      <c r="DI242">
        <v>23.14830833333333</v>
      </c>
      <c r="DJ242">
        <v>499.97125</v>
      </c>
      <c r="DK242">
        <v>90.51402083333333</v>
      </c>
      <c r="DL242">
        <v>0.03441407083333333</v>
      </c>
      <c r="DM242">
        <v>29.90934583333333</v>
      </c>
      <c r="DN242">
        <v>30.04125416666666</v>
      </c>
      <c r="DO242">
        <v>999.9</v>
      </c>
      <c r="DP242">
        <v>0</v>
      </c>
      <c r="DQ242">
        <v>0</v>
      </c>
      <c r="DR242">
        <v>9997.943333333335</v>
      </c>
      <c r="DS242">
        <v>0</v>
      </c>
      <c r="DT242">
        <v>0.242856</v>
      </c>
      <c r="DU242">
        <v>0.4061609583333333</v>
      </c>
      <c r="DV242">
        <v>430.42075</v>
      </c>
      <c r="DW242">
        <v>429.9910833333333</v>
      </c>
      <c r="DX242">
        <v>0.03117870458333334</v>
      </c>
      <c r="DY242">
        <v>419.9748750000001</v>
      </c>
      <c r="DZ242">
        <v>23.29405</v>
      </c>
      <c r="EA242">
        <v>2.111260416666667</v>
      </c>
      <c r="EB242">
        <v>2.10843875</v>
      </c>
      <c r="EC242">
        <v>18.30437916666667</v>
      </c>
      <c r="ED242">
        <v>18.28307083333333</v>
      </c>
      <c r="EE242">
        <v>0.00500078</v>
      </c>
      <c r="EF242">
        <v>0</v>
      </c>
      <c r="EG242">
        <v>0</v>
      </c>
      <c r="EH242">
        <v>0</v>
      </c>
      <c r="EI242">
        <v>140.6625</v>
      </c>
      <c r="EJ242">
        <v>0.00500078</v>
      </c>
      <c r="EK242">
        <v>-13.82083333333333</v>
      </c>
      <c r="EL242">
        <v>-0.01250000000000003</v>
      </c>
      <c r="EM242">
        <v>35.73416666666667</v>
      </c>
      <c r="EN242">
        <v>40.19254166666666</v>
      </c>
      <c r="EO242">
        <v>38.38770833333333</v>
      </c>
      <c r="EP242">
        <v>40.81225</v>
      </c>
      <c r="EQ242">
        <v>38.88525</v>
      </c>
      <c r="ER242">
        <v>0</v>
      </c>
      <c r="ES242">
        <v>0</v>
      </c>
      <c r="ET242">
        <v>0</v>
      </c>
      <c r="EU242">
        <v>1761010990.9</v>
      </c>
      <c r="EV242">
        <v>0</v>
      </c>
      <c r="EW242">
        <v>139.7192307692308</v>
      </c>
      <c r="EX242">
        <v>17.17264935616598</v>
      </c>
      <c r="EY242">
        <v>-12.42051303290027</v>
      </c>
      <c r="EZ242">
        <v>-13.05769230769231</v>
      </c>
      <c r="FA242">
        <v>15</v>
      </c>
      <c r="FB242">
        <v>1761010866.1</v>
      </c>
      <c r="FC242" t="s">
        <v>863</v>
      </c>
      <c r="FD242">
        <v>1761010862.1</v>
      </c>
      <c r="FE242">
        <v>1761010866.1</v>
      </c>
      <c r="FF242">
        <v>8</v>
      </c>
      <c r="FG242">
        <v>-0.121</v>
      </c>
      <c r="FH242">
        <v>-0.005</v>
      </c>
      <c r="FI242">
        <v>-0.737</v>
      </c>
      <c r="FJ242">
        <v>0.175</v>
      </c>
      <c r="FK242">
        <v>420</v>
      </c>
      <c r="FL242">
        <v>23</v>
      </c>
      <c r="FM242">
        <v>0.34</v>
      </c>
      <c r="FN242">
        <v>0.16</v>
      </c>
      <c r="FO242">
        <v>0.4081688048780488</v>
      </c>
      <c r="FP242">
        <v>-0.08439955400696852</v>
      </c>
      <c r="FQ242">
        <v>0.03887112224638793</v>
      </c>
      <c r="FR242">
        <v>1</v>
      </c>
      <c r="FS242">
        <v>139.4235294117647</v>
      </c>
      <c r="FT242">
        <v>14.39572182786478</v>
      </c>
      <c r="FU242">
        <v>6.845782678732146</v>
      </c>
      <c r="FV242">
        <v>0</v>
      </c>
      <c r="FW242">
        <v>0.04718850902439024</v>
      </c>
      <c r="FX242">
        <v>-0.3761048502439022</v>
      </c>
      <c r="FY242">
        <v>0.03769648529347898</v>
      </c>
      <c r="FZ242">
        <v>0</v>
      </c>
      <c r="GA242">
        <v>1</v>
      </c>
      <c r="GB242">
        <v>3</v>
      </c>
      <c r="GC242" t="s">
        <v>459</v>
      </c>
      <c r="GD242">
        <v>3.10965</v>
      </c>
      <c r="GE242">
        <v>2.72615</v>
      </c>
      <c r="GF242">
        <v>0.0884175</v>
      </c>
      <c r="GG242">
        <v>0.0883033</v>
      </c>
      <c r="GH242">
        <v>0.106267</v>
      </c>
      <c r="GI242">
        <v>0.107364</v>
      </c>
      <c r="GJ242">
        <v>23921.7</v>
      </c>
      <c r="GK242">
        <v>21705.3</v>
      </c>
      <c r="GL242">
        <v>26800.1</v>
      </c>
      <c r="GM242">
        <v>24014.7</v>
      </c>
      <c r="GN242">
        <v>38272.4</v>
      </c>
      <c r="GO242">
        <v>31628</v>
      </c>
      <c r="GP242">
        <v>46777.3</v>
      </c>
      <c r="GQ242">
        <v>37971.1</v>
      </c>
      <c r="GR242">
        <v>1.89072</v>
      </c>
      <c r="GS242">
        <v>1.8679</v>
      </c>
      <c r="GT242">
        <v>0.105642</v>
      </c>
      <c r="GU242">
        <v>0</v>
      </c>
      <c r="GV242">
        <v>28.2949</v>
      </c>
      <c r="GW242">
        <v>999.9</v>
      </c>
      <c r="GX242">
        <v>60.3</v>
      </c>
      <c r="GY242">
        <v>30</v>
      </c>
      <c r="GZ242">
        <v>28.3806</v>
      </c>
      <c r="HA242">
        <v>61.3509</v>
      </c>
      <c r="HB242">
        <v>21.2099</v>
      </c>
      <c r="HC242">
        <v>1</v>
      </c>
      <c r="HD242">
        <v>0.0409604</v>
      </c>
      <c r="HE242">
        <v>-1.73495</v>
      </c>
      <c r="HF242">
        <v>20.3291</v>
      </c>
      <c r="HG242">
        <v>5.22043</v>
      </c>
      <c r="HH242">
        <v>11.9794</v>
      </c>
      <c r="HI242">
        <v>4.96545</v>
      </c>
      <c r="HJ242">
        <v>3.276</v>
      </c>
      <c r="HK242">
        <v>9999</v>
      </c>
      <c r="HL242">
        <v>9999</v>
      </c>
      <c r="HM242">
        <v>9999</v>
      </c>
      <c r="HN242">
        <v>999.9</v>
      </c>
      <c r="HO242">
        <v>1.8637</v>
      </c>
      <c r="HP242">
        <v>1.85974</v>
      </c>
      <c r="HQ242">
        <v>1.85805</v>
      </c>
      <c r="HR242">
        <v>1.85944</v>
      </c>
      <c r="HS242">
        <v>1.85959</v>
      </c>
      <c r="HT242">
        <v>1.85806</v>
      </c>
      <c r="HU242">
        <v>1.85715</v>
      </c>
      <c r="HV242">
        <v>1.85211</v>
      </c>
      <c r="HW242">
        <v>0</v>
      </c>
      <c r="HX242">
        <v>0</v>
      </c>
      <c r="HY242">
        <v>0</v>
      </c>
      <c r="HZ242">
        <v>0</v>
      </c>
      <c r="IA242" t="s">
        <v>424</v>
      </c>
      <c r="IB242" t="s">
        <v>425</v>
      </c>
      <c r="IC242" t="s">
        <v>426</v>
      </c>
      <c r="ID242" t="s">
        <v>426</v>
      </c>
      <c r="IE242" t="s">
        <v>426</v>
      </c>
      <c r="IF242" t="s">
        <v>426</v>
      </c>
      <c r="IG242">
        <v>0</v>
      </c>
      <c r="IH242">
        <v>100</v>
      </c>
      <c r="II242">
        <v>100</v>
      </c>
      <c r="IJ242">
        <v>-0.735</v>
      </c>
      <c r="IK242">
        <v>0.1761</v>
      </c>
      <c r="IL242">
        <v>-1.524301238848838</v>
      </c>
      <c r="IM242">
        <v>0.001328113201692861</v>
      </c>
      <c r="IN242">
        <v>1.538283238170363E-06</v>
      </c>
      <c r="IO242">
        <v>-5.795655626708063E-10</v>
      </c>
      <c r="IP242">
        <v>-0.06719844632190511</v>
      </c>
      <c r="IQ242">
        <v>-0.004593102289677449</v>
      </c>
      <c r="IR242">
        <v>0.0008253994458280543</v>
      </c>
      <c r="IS242">
        <v>-7.403632370499484E-06</v>
      </c>
      <c r="IT242">
        <v>2</v>
      </c>
      <c r="IU242">
        <v>1985</v>
      </c>
      <c r="IV242">
        <v>1</v>
      </c>
      <c r="IW242">
        <v>27</v>
      </c>
      <c r="IX242">
        <v>2.2</v>
      </c>
      <c r="IY242">
        <v>2.1</v>
      </c>
      <c r="IZ242">
        <v>1.13403</v>
      </c>
      <c r="JA242">
        <v>2.60864</v>
      </c>
      <c r="JB242">
        <v>1.49658</v>
      </c>
      <c r="JC242">
        <v>2.34619</v>
      </c>
      <c r="JD242">
        <v>1.54907</v>
      </c>
      <c r="JE242">
        <v>2.36572</v>
      </c>
      <c r="JF242">
        <v>32.9092</v>
      </c>
      <c r="JG242">
        <v>15.6731</v>
      </c>
      <c r="JH242">
        <v>18</v>
      </c>
      <c r="JI242">
        <v>482.31</v>
      </c>
      <c r="JJ242">
        <v>496.815</v>
      </c>
      <c r="JK242">
        <v>30.8876</v>
      </c>
      <c r="JL242">
        <v>27.7758</v>
      </c>
      <c r="JM242">
        <v>30</v>
      </c>
      <c r="JN242">
        <v>27.9978</v>
      </c>
      <c r="JO242">
        <v>27.9862</v>
      </c>
      <c r="JP242">
        <v>22.8002</v>
      </c>
      <c r="JQ242">
        <v>21.6228</v>
      </c>
      <c r="JR242">
        <v>66.048</v>
      </c>
      <c r="JS242">
        <v>30.8795</v>
      </c>
      <c r="JT242">
        <v>420</v>
      </c>
      <c r="JU242">
        <v>23.3992</v>
      </c>
      <c r="JV242">
        <v>102.292</v>
      </c>
      <c r="JW242">
        <v>91.5934</v>
      </c>
    </row>
    <row r="243" spans="1:283">
      <c r="A243">
        <v>225</v>
      </c>
      <c r="B243">
        <v>1761010994.1</v>
      </c>
      <c r="C243">
        <v>1328.099999904633</v>
      </c>
      <c r="D243" t="s">
        <v>890</v>
      </c>
      <c r="E243" t="s">
        <v>891</v>
      </c>
      <c r="F243">
        <v>5</v>
      </c>
      <c r="G243" t="s">
        <v>862</v>
      </c>
      <c r="H243">
        <v>1761010986.1</v>
      </c>
      <c r="I243">
        <f>(J243)/1000</f>
        <v>0</v>
      </c>
      <c r="J243">
        <f>1000*DJ243*AH243*(DF243-DG243)/(100*CY243*(1000-AH243*DF243))</f>
        <v>0</v>
      </c>
      <c r="K243">
        <f>DJ243*AH243*(DE243-DD243*(1000-AH243*DG243)/(1000-AH243*DF243))/(100*CY243)</f>
        <v>0</v>
      </c>
      <c r="L243">
        <f>DD243 - IF(AH243&gt;1, K243*CY243*100.0/(AJ243), 0)</f>
        <v>0</v>
      </c>
      <c r="M243">
        <f>((S243-I243/2)*L243-K243)/(S243+I243/2)</f>
        <v>0</v>
      </c>
      <c r="N243">
        <f>M243*(DK243+DL243)/1000.0</f>
        <v>0</v>
      </c>
      <c r="O243">
        <f>(DD243 - IF(AH243&gt;1, K243*CY243*100.0/(AJ243), 0))*(DK243+DL243)/1000.0</f>
        <v>0</v>
      </c>
      <c r="P243">
        <f>2.0/((1/R243-1/Q243)+SIGN(R243)*SQRT((1/R243-1/Q243)*(1/R243-1/Q243) + 4*CZ243/((CZ243+1)*(CZ243+1))*(2*1/R243*1/Q243-1/Q243*1/Q243)))</f>
        <v>0</v>
      </c>
      <c r="Q243">
        <f>IF(LEFT(DA243,1)&lt;&gt;"0",IF(LEFT(DA243,1)="1",3.0,DB243),$D$5+$E$5*(DR243*DK243/($K$5*1000))+$F$5*(DR243*DK243/($K$5*1000))*MAX(MIN(CY243,$J$5),$I$5)*MAX(MIN(CY243,$J$5),$I$5)+$G$5*MAX(MIN(CY243,$J$5),$I$5)*(DR243*DK243/($K$5*1000))+$H$5*(DR243*DK243/($K$5*1000))*(DR243*DK243/($K$5*1000)))</f>
        <v>0</v>
      </c>
      <c r="R243">
        <f>I243*(1000-(1000*0.61365*exp(17.502*V243/(240.97+V243))/(DK243+DL243)+DF243)/2)/(1000*0.61365*exp(17.502*V243/(240.97+V243))/(DK243+DL243)-DF243)</f>
        <v>0</v>
      </c>
      <c r="S243">
        <f>1/((CZ243+1)/(P243/1.6)+1/(Q243/1.37)) + CZ243/((CZ243+1)/(P243/1.6) + CZ243/(Q243/1.37))</f>
        <v>0</v>
      </c>
      <c r="T243">
        <f>(CU243*CX243)</f>
        <v>0</v>
      </c>
      <c r="U243">
        <f>(DM243+(T243+2*0.95*5.67E-8*(((DM243+$B$9)+273)^4-(DM243+273)^4)-44100*I243)/(1.84*29.3*Q243+8*0.95*5.67E-8*(DM243+273)^3))</f>
        <v>0</v>
      </c>
      <c r="V243">
        <f>($C$9*DN243+$D$9*DO243+$E$9*U243)</f>
        <v>0</v>
      </c>
      <c r="W243">
        <f>0.61365*exp(17.502*V243/(240.97+V243))</f>
        <v>0</v>
      </c>
      <c r="X243">
        <f>(Y243/Z243*100)</f>
        <v>0</v>
      </c>
      <c r="Y243">
        <f>DF243*(DK243+DL243)/1000</f>
        <v>0</v>
      </c>
      <c r="Z243">
        <f>0.61365*exp(17.502*DM243/(240.97+DM243))</f>
        <v>0</v>
      </c>
      <c r="AA243">
        <f>(W243-DF243*(DK243+DL243)/1000)</f>
        <v>0</v>
      </c>
      <c r="AB243">
        <f>(-I243*44100)</f>
        <v>0</v>
      </c>
      <c r="AC243">
        <f>2*29.3*Q243*0.92*(DM243-V243)</f>
        <v>0</v>
      </c>
      <c r="AD243">
        <f>2*0.95*5.67E-8*(((DM243+$B$9)+273)^4-(V243+273)^4)</f>
        <v>0</v>
      </c>
      <c r="AE243">
        <f>T243+AD243+AB243+AC243</f>
        <v>0</v>
      </c>
      <c r="AF243">
        <v>0</v>
      </c>
      <c r="AG243">
        <v>0</v>
      </c>
      <c r="AH243">
        <f>IF(AF243*$H$15&gt;=AJ243,1.0,(AJ243/(AJ243-AF243*$H$15)))</f>
        <v>0</v>
      </c>
      <c r="AI243">
        <f>(AH243-1)*100</f>
        <v>0</v>
      </c>
      <c r="AJ243">
        <f>MAX(0,($B$15+$C$15*DR243)/(1+$D$15*DR243)*DK243/(DM243+273)*$E$15)</f>
        <v>0</v>
      </c>
      <c r="AK243" t="s">
        <v>420</v>
      </c>
      <c r="AL243" t="s">
        <v>420</v>
      </c>
      <c r="AM243">
        <v>0</v>
      </c>
      <c r="AN243">
        <v>0</v>
      </c>
      <c r="AO243">
        <f>1-AM243/AN243</f>
        <v>0</v>
      </c>
      <c r="AP243">
        <v>0</v>
      </c>
      <c r="AQ243" t="s">
        <v>420</v>
      </c>
      <c r="AR243" t="s">
        <v>420</v>
      </c>
      <c r="AS243">
        <v>0</v>
      </c>
      <c r="AT243">
        <v>0</v>
      </c>
      <c r="AU243">
        <f>1-AS243/AT243</f>
        <v>0</v>
      </c>
      <c r="AV243">
        <v>0.5</v>
      </c>
      <c r="AW243">
        <f>CV243</f>
        <v>0</v>
      </c>
      <c r="AX243">
        <f>K243</f>
        <v>0</v>
      </c>
      <c r="AY243">
        <f>AU243*AV243*AW243</f>
        <v>0</v>
      </c>
      <c r="AZ243">
        <f>(AX243-AP243)/AW243</f>
        <v>0</v>
      </c>
      <c r="BA243">
        <f>(AN243-AT243)/AT243</f>
        <v>0</v>
      </c>
      <c r="BB243">
        <f>AM243/(AO243+AM243/AT243)</f>
        <v>0</v>
      </c>
      <c r="BC243" t="s">
        <v>420</v>
      </c>
      <c r="BD243">
        <v>0</v>
      </c>
      <c r="BE243">
        <f>IF(BD243&lt;&gt;0, BD243, BB243)</f>
        <v>0</v>
      </c>
      <c r="BF243">
        <f>1-BE243/AT243</f>
        <v>0</v>
      </c>
      <c r="BG243">
        <f>(AT243-AS243)/(AT243-BE243)</f>
        <v>0</v>
      </c>
      <c r="BH243">
        <f>(AN243-AT243)/(AN243-BE243)</f>
        <v>0</v>
      </c>
      <c r="BI243">
        <f>(AT243-AS243)/(AT243-AM243)</f>
        <v>0</v>
      </c>
      <c r="BJ243">
        <f>(AN243-AT243)/(AN243-AM243)</f>
        <v>0</v>
      </c>
      <c r="BK243">
        <f>(BG243*BE243/AS243)</f>
        <v>0</v>
      </c>
      <c r="BL243">
        <f>(1-BK243)</f>
        <v>0</v>
      </c>
      <c r="CU243">
        <f>$B$13*DS243+$C$13*DT243+$F$13*EE243*(1-EH243)</f>
        <v>0</v>
      </c>
      <c r="CV243">
        <f>CU243*CW243</f>
        <v>0</v>
      </c>
      <c r="CW243">
        <f>($B$13*$D$11+$C$13*$D$11+$F$13*((ER243+EJ243)/MAX(ER243+EJ243+ES243, 0.1)*$I$11+ES243/MAX(ER243+EJ243+ES243, 0.1)*$J$11))/($B$13+$C$13+$F$13)</f>
        <v>0</v>
      </c>
      <c r="CX243">
        <f>($B$13*$K$11+$C$13*$K$11+$F$13*((ER243+EJ243)/MAX(ER243+EJ243+ES243, 0.1)*$P$11+ES243/MAX(ER243+EJ243+ES243, 0.1)*$Q$11))/($B$13+$C$13+$F$13)</f>
        <v>0</v>
      </c>
      <c r="CY243">
        <v>1.37</v>
      </c>
      <c r="CZ243">
        <v>0.5</v>
      </c>
      <c r="DA243" t="s">
        <v>421</v>
      </c>
      <c r="DB243">
        <v>2</v>
      </c>
      <c r="DC243">
        <v>1761010986.1</v>
      </c>
      <c r="DD243">
        <v>420.3637916666667</v>
      </c>
      <c r="DE243">
        <v>419.9738333333333</v>
      </c>
      <c r="DF243">
        <v>23.31414583333333</v>
      </c>
      <c r="DG243">
        <v>23.2969875</v>
      </c>
      <c r="DH243">
        <v>421.0992916666667</v>
      </c>
      <c r="DI243">
        <v>23.13745416666667</v>
      </c>
      <c r="DJ243">
        <v>499.9759166666666</v>
      </c>
      <c r="DK243">
        <v>90.51454583333333</v>
      </c>
      <c r="DL243">
        <v>0.03443638333333333</v>
      </c>
      <c r="DM243">
        <v>29.9034125</v>
      </c>
      <c r="DN243">
        <v>30.03695833333333</v>
      </c>
      <c r="DO243">
        <v>999.9</v>
      </c>
      <c r="DP243">
        <v>0</v>
      </c>
      <c r="DQ243">
        <v>0</v>
      </c>
      <c r="DR243">
        <v>9995.233333333332</v>
      </c>
      <c r="DS243">
        <v>0</v>
      </c>
      <c r="DT243">
        <v>0.242856</v>
      </c>
      <c r="DU243">
        <v>0.3899077916666667</v>
      </c>
      <c r="DV243">
        <v>430.3981666666667</v>
      </c>
      <c r="DW243">
        <v>429.9913333333334</v>
      </c>
      <c r="DX243">
        <v>0.01715254208333333</v>
      </c>
      <c r="DY243">
        <v>419.9738333333333</v>
      </c>
      <c r="DZ243">
        <v>23.2969875</v>
      </c>
      <c r="EA243">
        <v>2.110269166666666</v>
      </c>
      <c r="EB243">
        <v>2.108716666666667</v>
      </c>
      <c r="EC243">
        <v>18.29689583333333</v>
      </c>
      <c r="ED243">
        <v>18.28517083333334</v>
      </c>
      <c r="EE243">
        <v>0.00500078</v>
      </c>
      <c r="EF243">
        <v>0</v>
      </c>
      <c r="EG243">
        <v>0</v>
      </c>
      <c r="EH243">
        <v>0</v>
      </c>
      <c r="EI243">
        <v>142.3541666666667</v>
      </c>
      <c r="EJ243">
        <v>0.00500078</v>
      </c>
      <c r="EK243">
        <v>-15.175</v>
      </c>
      <c r="EL243">
        <v>-0.05416666666666668</v>
      </c>
      <c r="EM243">
        <v>35.742</v>
      </c>
      <c r="EN243">
        <v>40.21075</v>
      </c>
      <c r="EO243">
        <v>38.416375</v>
      </c>
      <c r="EP243">
        <v>40.83833333333333</v>
      </c>
      <c r="EQ243">
        <v>38.88258333333334</v>
      </c>
      <c r="ER243">
        <v>0</v>
      </c>
      <c r="ES243">
        <v>0</v>
      </c>
      <c r="ET243">
        <v>0</v>
      </c>
      <c r="EU243">
        <v>1761010992.7</v>
      </c>
      <c r="EV243">
        <v>0</v>
      </c>
      <c r="EW243">
        <v>140.892</v>
      </c>
      <c r="EX243">
        <v>13.29999997676974</v>
      </c>
      <c r="EY243">
        <v>-50.50000020173879</v>
      </c>
      <c r="EZ243">
        <v>-14.072</v>
      </c>
      <c r="FA243">
        <v>15</v>
      </c>
      <c r="FB243">
        <v>1761010866.1</v>
      </c>
      <c r="FC243" t="s">
        <v>863</v>
      </c>
      <c r="FD243">
        <v>1761010862.1</v>
      </c>
      <c r="FE243">
        <v>1761010866.1</v>
      </c>
      <c r="FF243">
        <v>8</v>
      </c>
      <c r="FG243">
        <v>-0.121</v>
      </c>
      <c r="FH243">
        <v>-0.005</v>
      </c>
      <c r="FI243">
        <v>-0.737</v>
      </c>
      <c r="FJ243">
        <v>0.175</v>
      </c>
      <c r="FK243">
        <v>420</v>
      </c>
      <c r="FL243">
        <v>23</v>
      </c>
      <c r="FM243">
        <v>0.34</v>
      </c>
      <c r="FN243">
        <v>0.16</v>
      </c>
      <c r="FO243">
        <v>0.400501175</v>
      </c>
      <c r="FP243">
        <v>-0.2865753208255167</v>
      </c>
      <c r="FQ243">
        <v>0.05133003134856217</v>
      </c>
      <c r="FR243">
        <v>1</v>
      </c>
      <c r="FS243">
        <v>139.7441176470588</v>
      </c>
      <c r="FT243">
        <v>11.0909089646894</v>
      </c>
      <c r="FU243">
        <v>6.76518732302151</v>
      </c>
      <c r="FV243">
        <v>0</v>
      </c>
      <c r="FW243">
        <v>0.03468265175</v>
      </c>
      <c r="FX243">
        <v>-0.3850957241651033</v>
      </c>
      <c r="FY243">
        <v>0.03782140307810935</v>
      </c>
      <c r="FZ243">
        <v>0</v>
      </c>
      <c r="GA243">
        <v>1</v>
      </c>
      <c r="GB243">
        <v>3</v>
      </c>
      <c r="GC243" t="s">
        <v>459</v>
      </c>
      <c r="GD243">
        <v>3.10943</v>
      </c>
      <c r="GE243">
        <v>2.72607</v>
      </c>
      <c r="GF243">
        <v>0.0884248</v>
      </c>
      <c r="GG243">
        <v>0.088309</v>
      </c>
      <c r="GH243">
        <v>0.106271</v>
      </c>
      <c r="GI243">
        <v>0.107467</v>
      </c>
      <c r="GJ243">
        <v>23921.5</v>
      </c>
      <c r="GK243">
        <v>21705.2</v>
      </c>
      <c r="GL243">
        <v>26800.2</v>
      </c>
      <c r="GM243">
        <v>24014.8</v>
      </c>
      <c r="GN243">
        <v>38272.2</v>
      </c>
      <c r="GO243">
        <v>31624.2</v>
      </c>
      <c r="GP243">
        <v>46777.2</v>
      </c>
      <c r="GQ243">
        <v>37971.1</v>
      </c>
      <c r="GR243">
        <v>1.89062</v>
      </c>
      <c r="GS243">
        <v>1.868</v>
      </c>
      <c r="GT243">
        <v>0.10512</v>
      </c>
      <c r="GU243">
        <v>0</v>
      </c>
      <c r="GV243">
        <v>28.2888</v>
      </c>
      <c r="GW243">
        <v>999.9</v>
      </c>
      <c r="GX243">
        <v>60.3</v>
      </c>
      <c r="GY243">
        <v>30</v>
      </c>
      <c r="GZ243">
        <v>28.3845</v>
      </c>
      <c r="HA243">
        <v>61.4209</v>
      </c>
      <c r="HB243">
        <v>21.3181</v>
      </c>
      <c r="HC243">
        <v>1</v>
      </c>
      <c r="HD243">
        <v>0.0407266</v>
      </c>
      <c r="HE243">
        <v>-1.76551</v>
      </c>
      <c r="HF243">
        <v>20.3287</v>
      </c>
      <c r="HG243">
        <v>5.22058</v>
      </c>
      <c r="HH243">
        <v>11.9794</v>
      </c>
      <c r="HI243">
        <v>4.96535</v>
      </c>
      <c r="HJ243">
        <v>3.27598</v>
      </c>
      <c r="HK243">
        <v>9999</v>
      </c>
      <c r="HL243">
        <v>9999</v>
      </c>
      <c r="HM243">
        <v>9999</v>
      </c>
      <c r="HN243">
        <v>999.9</v>
      </c>
      <c r="HO243">
        <v>1.86369</v>
      </c>
      <c r="HP243">
        <v>1.85976</v>
      </c>
      <c r="HQ243">
        <v>1.85805</v>
      </c>
      <c r="HR243">
        <v>1.85943</v>
      </c>
      <c r="HS243">
        <v>1.85959</v>
      </c>
      <c r="HT243">
        <v>1.85806</v>
      </c>
      <c r="HU243">
        <v>1.85715</v>
      </c>
      <c r="HV243">
        <v>1.85211</v>
      </c>
      <c r="HW243">
        <v>0</v>
      </c>
      <c r="HX243">
        <v>0</v>
      </c>
      <c r="HY243">
        <v>0</v>
      </c>
      <c r="HZ243">
        <v>0</v>
      </c>
      <c r="IA243" t="s">
        <v>424</v>
      </c>
      <c r="IB243" t="s">
        <v>425</v>
      </c>
      <c r="IC243" t="s">
        <v>426</v>
      </c>
      <c r="ID243" t="s">
        <v>426</v>
      </c>
      <c r="IE243" t="s">
        <v>426</v>
      </c>
      <c r="IF243" t="s">
        <v>426</v>
      </c>
      <c r="IG243">
        <v>0</v>
      </c>
      <c r="IH243">
        <v>100</v>
      </c>
      <c r="II243">
        <v>100</v>
      </c>
      <c r="IJ243">
        <v>-0.735</v>
      </c>
      <c r="IK243">
        <v>0.1762</v>
      </c>
      <c r="IL243">
        <v>-1.524301238848838</v>
      </c>
      <c r="IM243">
        <v>0.001328113201692861</v>
      </c>
      <c r="IN243">
        <v>1.538283238170363E-06</v>
      </c>
      <c r="IO243">
        <v>-5.795655626708063E-10</v>
      </c>
      <c r="IP243">
        <v>-0.06719844632190511</v>
      </c>
      <c r="IQ243">
        <v>-0.004593102289677449</v>
      </c>
      <c r="IR243">
        <v>0.0008253994458280543</v>
      </c>
      <c r="IS243">
        <v>-7.403632370499484E-06</v>
      </c>
      <c r="IT243">
        <v>2</v>
      </c>
      <c r="IU243">
        <v>1985</v>
      </c>
      <c r="IV243">
        <v>1</v>
      </c>
      <c r="IW243">
        <v>27</v>
      </c>
      <c r="IX243">
        <v>2.2</v>
      </c>
      <c r="IY243">
        <v>2.1</v>
      </c>
      <c r="IZ243">
        <v>1.13403</v>
      </c>
      <c r="JA243">
        <v>2.6001</v>
      </c>
      <c r="JB243">
        <v>1.49658</v>
      </c>
      <c r="JC243">
        <v>2.34619</v>
      </c>
      <c r="JD243">
        <v>1.54907</v>
      </c>
      <c r="JE243">
        <v>2.46338</v>
      </c>
      <c r="JF243">
        <v>32.9092</v>
      </c>
      <c r="JG243">
        <v>15.6818</v>
      </c>
      <c r="JH243">
        <v>18</v>
      </c>
      <c r="JI243">
        <v>482.251</v>
      </c>
      <c r="JJ243">
        <v>496.88</v>
      </c>
      <c r="JK243">
        <v>30.8721</v>
      </c>
      <c r="JL243">
        <v>27.7758</v>
      </c>
      <c r="JM243">
        <v>30.0001</v>
      </c>
      <c r="JN243">
        <v>27.9977</v>
      </c>
      <c r="JO243">
        <v>27.9862</v>
      </c>
      <c r="JP243">
        <v>22.8013</v>
      </c>
      <c r="JQ243">
        <v>21.6228</v>
      </c>
      <c r="JR243">
        <v>66.048</v>
      </c>
      <c r="JS243">
        <v>30.8616</v>
      </c>
      <c r="JT243">
        <v>420</v>
      </c>
      <c r="JU243">
        <v>23.3988</v>
      </c>
      <c r="JV243">
        <v>102.292</v>
      </c>
      <c r="JW243">
        <v>91.5934</v>
      </c>
    </row>
    <row r="244" spans="1:283">
      <c r="A244">
        <v>226</v>
      </c>
      <c r="B244">
        <v>1761010996.1</v>
      </c>
      <c r="C244">
        <v>1330.099999904633</v>
      </c>
      <c r="D244" t="s">
        <v>892</v>
      </c>
      <c r="E244" t="s">
        <v>893</v>
      </c>
      <c r="F244">
        <v>5</v>
      </c>
      <c r="G244" t="s">
        <v>862</v>
      </c>
      <c r="H244">
        <v>1761010988.1</v>
      </c>
      <c r="I244">
        <f>(J244)/1000</f>
        <v>0</v>
      </c>
      <c r="J244">
        <f>1000*DJ244*AH244*(DF244-DG244)/(100*CY244*(1000-AH244*DF244))</f>
        <v>0</v>
      </c>
      <c r="K244">
        <f>DJ244*AH244*(DE244-DD244*(1000-AH244*DG244)/(1000-AH244*DF244))/(100*CY244)</f>
        <v>0</v>
      </c>
      <c r="L244">
        <f>DD244 - IF(AH244&gt;1, K244*CY244*100.0/(AJ244), 0)</f>
        <v>0</v>
      </c>
      <c r="M244">
        <f>((S244-I244/2)*L244-K244)/(S244+I244/2)</f>
        <v>0</v>
      </c>
      <c r="N244">
        <f>M244*(DK244+DL244)/1000.0</f>
        <v>0</v>
      </c>
      <c r="O244">
        <f>(DD244 - IF(AH244&gt;1, K244*CY244*100.0/(AJ244), 0))*(DK244+DL244)/1000.0</f>
        <v>0</v>
      </c>
      <c r="P244">
        <f>2.0/((1/R244-1/Q244)+SIGN(R244)*SQRT((1/R244-1/Q244)*(1/R244-1/Q244) + 4*CZ244/((CZ244+1)*(CZ244+1))*(2*1/R244*1/Q244-1/Q244*1/Q244)))</f>
        <v>0</v>
      </c>
      <c r="Q244">
        <f>IF(LEFT(DA244,1)&lt;&gt;"0",IF(LEFT(DA244,1)="1",3.0,DB244),$D$5+$E$5*(DR244*DK244/($K$5*1000))+$F$5*(DR244*DK244/($K$5*1000))*MAX(MIN(CY244,$J$5),$I$5)*MAX(MIN(CY244,$J$5),$I$5)+$G$5*MAX(MIN(CY244,$J$5),$I$5)*(DR244*DK244/($K$5*1000))+$H$5*(DR244*DK244/($K$5*1000))*(DR244*DK244/($K$5*1000)))</f>
        <v>0</v>
      </c>
      <c r="R244">
        <f>I244*(1000-(1000*0.61365*exp(17.502*V244/(240.97+V244))/(DK244+DL244)+DF244)/2)/(1000*0.61365*exp(17.502*V244/(240.97+V244))/(DK244+DL244)-DF244)</f>
        <v>0</v>
      </c>
      <c r="S244">
        <f>1/((CZ244+1)/(P244/1.6)+1/(Q244/1.37)) + CZ244/((CZ244+1)/(P244/1.6) + CZ244/(Q244/1.37))</f>
        <v>0</v>
      </c>
      <c r="T244">
        <f>(CU244*CX244)</f>
        <v>0</v>
      </c>
      <c r="U244">
        <f>(DM244+(T244+2*0.95*5.67E-8*(((DM244+$B$9)+273)^4-(DM244+273)^4)-44100*I244)/(1.84*29.3*Q244+8*0.95*5.67E-8*(DM244+273)^3))</f>
        <v>0</v>
      </c>
      <c r="V244">
        <f>($C$9*DN244+$D$9*DO244+$E$9*U244)</f>
        <v>0</v>
      </c>
      <c r="W244">
        <f>0.61365*exp(17.502*V244/(240.97+V244))</f>
        <v>0</v>
      </c>
      <c r="X244">
        <f>(Y244/Z244*100)</f>
        <v>0</v>
      </c>
      <c r="Y244">
        <f>DF244*(DK244+DL244)/1000</f>
        <v>0</v>
      </c>
      <c r="Z244">
        <f>0.61365*exp(17.502*DM244/(240.97+DM244))</f>
        <v>0</v>
      </c>
      <c r="AA244">
        <f>(W244-DF244*(DK244+DL244)/1000)</f>
        <v>0</v>
      </c>
      <c r="AB244">
        <f>(-I244*44100)</f>
        <v>0</v>
      </c>
      <c r="AC244">
        <f>2*29.3*Q244*0.92*(DM244-V244)</f>
        <v>0</v>
      </c>
      <c r="AD244">
        <f>2*0.95*5.67E-8*(((DM244+$B$9)+273)^4-(V244+273)^4)</f>
        <v>0</v>
      </c>
      <c r="AE244">
        <f>T244+AD244+AB244+AC244</f>
        <v>0</v>
      </c>
      <c r="AF244">
        <v>0</v>
      </c>
      <c r="AG244">
        <v>0</v>
      </c>
      <c r="AH244">
        <f>IF(AF244*$H$15&gt;=AJ244,1.0,(AJ244/(AJ244-AF244*$H$15)))</f>
        <v>0</v>
      </c>
      <c r="AI244">
        <f>(AH244-1)*100</f>
        <v>0</v>
      </c>
      <c r="AJ244">
        <f>MAX(0,($B$15+$C$15*DR244)/(1+$D$15*DR244)*DK244/(DM244+273)*$E$15)</f>
        <v>0</v>
      </c>
      <c r="AK244" t="s">
        <v>420</v>
      </c>
      <c r="AL244" t="s">
        <v>420</v>
      </c>
      <c r="AM244">
        <v>0</v>
      </c>
      <c r="AN244">
        <v>0</v>
      </c>
      <c r="AO244">
        <f>1-AM244/AN244</f>
        <v>0</v>
      </c>
      <c r="AP244">
        <v>0</v>
      </c>
      <c r="AQ244" t="s">
        <v>420</v>
      </c>
      <c r="AR244" t="s">
        <v>420</v>
      </c>
      <c r="AS244">
        <v>0</v>
      </c>
      <c r="AT244">
        <v>0</v>
      </c>
      <c r="AU244">
        <f>1-AS244/AT244</f>
        <v>0</v>
      </c>
      <c r="AV244">
        <v>0.5</v>
      </c>
      <c r="AW244">
        <f>CV244</f>
        <v>0</v>
      </c>
      <c r="AX244">
        <f>K244</f>
        <v>0</v>
      </c>
      <c r="AY244">
        <f>AU244*AV244*AW244</f>
        <v>0</v>
      </c>
      <c r="AZ244">
        <f>(AX244-AP244)/AW244</f>
        <v>0</v>
      </c>
      <c r="BA244">
        <f>(AN244-AT244)/AT244</f>
        <v>0</v>
      </c>
      <c r="BB244">
        <f>AM244/(AO244+AM244/AT244)</f>
        <v>0</v>
      </c>
      <c r="BC244" t="s">
        <v>420</v>
      </c>
      <c r="BD244">
        <v>0</v>
      </c>
      <c r="BE244">
        <f>IF(BD244&lt;&gt;0, BD244, BB244)</f>
        <v>0</v>
      </c>
      <c r="BF244">
        <f>1-BE244/AT244</f>
        <v>0</v>
      </c>
      <c r="BG244">
        <f>(AT244-AS244)/(AT244-BE244)</f>
        <v>0</v>
      </c>
      <c r="BH244">
        <f>(AN244-AT244)/(AN244-BE244)</f>
        <v>0</v>
      </c>
      <c r="BI244">
        <f>(AT244-AS244)/(AT244-AM244)</f>
        <v>0</v>
      </c>
      <c r="BJ244">
        <f>(AN244-AT244)/(AN244-AM244)</f>
        <v>0</v>
      </c>
      <c r="BK244">
        <f>(BG244*BE244/AS244)</f>
        <v>0</v>
      </c>
      <c r="BL244">
        <f>(1-BK244)</f>
        <v>0</v>
      </c>
      <c r="CU244">
        <f>$B$13*DS244+$C$13*DT244+$F$13*EE244*(1-EH244)</f>
        <v>0</v>
      </c>
      <c r="CV244">
        <f>CU244*CW244</f>
        <v>0</v>
      </c>
      <c r="CW244">
        <f>($B$13*$D$11+$C$13*$D$11+$F$13*((ER244+EJ244)/MAX(ER244+EJ244+ES244, 0.1)*$I$11+ES244/MAX(ER244+EJ244+ES244, 0.1)*$J$11))/($B$13+$C$13+$F$13)</f>
        <v>0</v>
      </c>
      <c r="CX244">
        <f>($B$13*$K$11+$C$13*$K$11+$F$13*((ER244+EJ244)/MAX(ER244+EJ244+ES244, 0.1)*$P$11+ES244/MAX(ER244+EJ244+ES244, 0.1)*$Q$11))/($B$13+$C$13+$F$13)</f>
        <v>0</v>
      </c>
      <c r="CY244">
        <v>1.37</v>
      </c>
      <c r="CZ244">
        <v>0.5</v>
      </c>
      <c r="DA244" t="s">
        <v>421</v>
      </c>
      <c r="DB244">
        <v>2</v>
      </c>
      <c r="DC244">
        <v>1761010988.1</v>
      </c>
      <c r="DD244">
        <v>420.358</v>
      </c>
      <c r="DE244">
        <v>419.9802083333334</v>
      </c>
      <c r="DF244">
        <v>23.305125</v>
      </c>
      <c r="DG244">
        <v>23.304125</v>
      </c>
      <c r="DH244">
        <v>421.0935</v>
      </c>
      <c r="DI244">
        <v>23.12861666666667</v>
      </c>
      <c r="DJ244">
        <v>499.9707083333333</v>
      </c>
      <c r="DK244">
        <v>90.51494166666667</v>
      </c>
      <c r="DL244">
        <v>0.0344772875</v>
      </c>
      <c r="DM244">
        <v>29.89542083333333</v>
      </c>
      <c r="DN244">
        <v>30.03037083333334</v>
      </c>
      <c r="DO244">
        <v>999.9</v>
      </c>
      <c r="DP244">
        <v>0</v>
      </c>
      <c r="DQ244">
        <v>0</v>
      </c>
      <c r="DR244">
        <v>9993.225416666666</v>
      </c>
      <c r="DS244">
        <v>0</v>
      </c>
      <c r="DT244">
        <v>0.242856</v>
      </c>
      <c r="DU244">
        <v>0.3777376666666667</v>
      </c>
      <c r="DV244">
        <v>430.3882083333333</v>
      </c>
      <c r="DW244">
        <v>430.001</v>
      </c>
      <c r="DX244">
        <v>0.000992529583333332</v>
      </c>
      <c r="DY244">
        <v>419.9802083333334</v>
      </c>
      <c r="DZ244">
        <v>23.304125</v>
      </c>
      <c r="EA244">
        <v>2.109461666666667</v>
      </c>
      <c r="EB244">
        <v>2.10937125</v>
      </c>
      <c r="EC244">
        <v>18.2908</v>
      </c>
      <c r="ED244">
        <v>18.29011666666667</v>
      </c>
      <c r="EE244">
        <v>0.00500078</v>
      </c>
      <c r="EF244">
        <v>0</v>
      </c>
      <c r="EG244">
        <v>0</v>
      </c>
      <c r="EH244">
        <v>0</v>
      </c>
      <c r="EI244">
        <v>142.9916666666667</v>
      </c>
      <c r="EJ244">
        <v>0.00500078</v>
      </c>
      <c r="EK244">
        <v>-15.85833333333333</v>
      </c>
      <c r="EL244">
        <v>-0.2833333333333333</v>
      </c>
      <c r="EM244">
        <v>35.74983333333333</v>
      </c>
      <c r="EN244">
        <v>40.23154166666666</v>
      </c>
      <c r="EO244">
        <v>38.37208333333333</v>
      </c>
      <c r="EP244">
        <v>40.86695833333333</v>
      </c>
      <c r="EQ244">
        <v>38.91383333333334</v>
      </c>
      <c r="ER244">
        <v>0</v>
      </c>
      <c r="ES244">
        <v>0</v>
      </c>
      <c r="ET244">
        <v>0</v>
      </c>
      <c r="EU244">
        <v>1761010995.1</v>
      </c>
      <c r="EV244">
        <v>0</v>
      </c>
      <c r="EW244">
        <v>141.808</v>
      </c>
      <c r="EX244">
        <v>8.653846531200896</v>
      </c>
      <c r="EY244">
        <v>-23.41538470896504</v>
      </c>
      <c r="EZ244">
        <v>-15.668</v>
      </c>
      <c r="FA244">
        <v>15</v>
      </c>
      <c r="FB244">
        <v>1761010866.1</v>
      </c>
      <c r="FC244" t="s">
        <v>863</v>
      </c>
      <c r="FD244">
        <v>1761010862.1</v>
      </c>
      <c r="FE244">
        <v>1761010866.1</v>
      </c>
      <c r="FF244">
        <v>8</v>
      </c>
      <c r="FG244">
        <v>-0.121</v>
      </c>
      <c r="FH244">
        <v>-0.005</v>
      </c>
      <c r="FI244">
        <v>-0.737</v>
      </c>
      <c r="FJ244">
        <v>0.175</v>
      </c>
      <c r="FK244">
        <v>420</v>
      </c>
      <c r="FL244">
        <v>23</v>
      </c>
      <c r="FM244">
        <v>0.34</v>
      </c>
      <c r="FN244">
        <v>0.16</v>
      </c>
      <c r="FO244">
        <v>0.3910559024390244</v>
      </c>
      <c r="FP244">
        <v>-0.3701455609756094</v>
      </c>
      <c r="FQ244">
        <v>0.05710568280029618</v>
      </c>
      <c r="FR244">
        <v>1</v>
      </c>
      <c r="FS244">
        <v>140.5970588235294</v>
      </c>
      <c r="FT244">
        <v>22.83728030963679</v>
      </c>
      <c r="FU244">
        <v>7.166034480311295</v>
      </c>
      <c r="FV244">
        <v>0</v>
      </c>
      <c r="FW244">
        <v>0.01684881634146342</v>
      </c>
      <c r="FX244">
        <v>-0.4403725929616724</v>
      </c>
      <c r="FY244">
        <v>0.04474032557400347</v>
      </c>
      <c r="FZ244">
        <v>0</v>
      </c>
      <c r="GA244">
        <v>1</v>
      </c>
      <c r="GB244">
        <v>3</v>
      </c>
      <c r="GC244" t="s">
        <v>459</v>
      </c>
      <c r="GD244">
        <v>3.10957</v>
      </c>
      <c r="GE244">
        <v>2.7262</v>
      </c>
      <c r="GF244">
        <v>0.08843280000000001</v>
      </c>
      <c r="GG244">
        <v>0.0883022</v>
      </c>
      <c r="GH244">
        <v>0.106281</v>
      </c>
      <c r="GI244">
        <v>0.107548</v>
      </c>
      <c r="GJ244">
        <v>23921.6</v>
      </c>
      <c r="GK244">
        <v>21705.4</v>
      </c>
      <c r="GL244">
        <v>26800.5</v>
      </c>
      <c r="GM244">
        <v>24014.8</v>
      </c>
      <c r="GN244">
        <v>38271.7</v>
      </c>
      <c r="GO244">
        <v>31621.3</v>
      </c>
      <c r="GP244">
        <v>46777.1</v>
      </c>
      <c r="GQ244">
        <v>37971.1</v>
      </c>
      <c r="GR244">
        <v>1.89067</v>
      </c>
      <c r="GS244">
        <v>1.868</v>
      </c>
      <c r="GT244">
        <v>0.104979</v>
      </c>
      <c r="GU244">
        <v>0</v>
      </c>
      <c r="GV244">
        <v>28.2822</v>
      </c>
      <c r="GW244">
        <v>999.9</v>
      </c>
      <c r="GX244">
        <v>60.3</v>
      </c>
      <c r="GY244">
        <v>30</v>
      </c>
      <c r="GZ244">
        <v>28.385</v>
      </c>
      <c r="HA244">
        <v>61.4609</v>
      </c>
      <c r="HB244">
        <v>21.1138</v>
      </c>
      <c r="HC244">
        <v>1</v>
      </c>
      <c r="HD244">
        <v>0.0407978</v>
      </c>
      <c r="HE244">
        <v>-1.784</v>
      </c>
      <c r="HF244">
        <v>20.3285</v>
      </c>
      <c r="HG244">
        <v>5.22103</v>
      </c>
      <c r="HH244">
        <v>11.9796</v>
      </c>
      <c r="HI244">
        <v>4.9654</v>
      </c>
      <c r="HJ244">
        <v>3.27595</v>
      </c>
      <c r="HK244">
        <v>9999</v>
      </c>
      <c r="HL244">
        <v>9999</v>
      </c>
      <c r="HM244">
        <v>9999</v>
      </c>
      <c r="HN244">
        <v>999.9</v>
      </c>
      <c r="HO244">
        <v>1.86369</v>
      </c>
      <c r="HP244">
        <v>1.85976</v>
      </c>
      <c r="HQ244">
        <v>1.85804</v>
      </c>
      <c r="HR244">
        <v>1.85943</v>
      </c>
      <c r="HS244">
        <v>1.85959</v>
      </c>
      <c r="HT244">
        <v>1.85806</v>
      </c>
      <c r="HU244">
        <v>1.85715</v>
      </c>
      <c r="HV244">
        <v>1.85211</v>
      </c>
      <c r="HW244">
        <v>0</v>
      </c>
      <c r="HX244">
        <v>0</v>
      </c>
      <c r="HY244">
        <v>0</v>
      </c>
      <c r="HZ244">
        <v>0</v>
      </c>
      <c r="IA244" t="s">
        <v>424</v>
      </c>
      <c r="IB244" t="s">
        <v>425</v>
      </c>
      <c r="IC244" t="s">
        <v>426</v>
      </c>
      <c r="ID244" t="s">
        <v>426</v>
      </c>
      <c r="IE244" t="s">
        <v>426</v>
      </c>
      <c r="IF244" t="s">
        <v>426</v>
      </c>
      <c r="IG244">
        <v>0</v>
      </c>
      <c r="IH244">
        <v>100</v>
      </c>
      <c r="II244">
        <v>100</v>
      </c>
      <c r="IJ244">
        <v>-0.736</v>
      </c>
      <c r="IK244">
        <v>0.1762</v>
      </c>
      <c r="IL244">
        <v>-1.524301238848838</v>
      </c>
      <c r="IM244">
        <v>0.001328113201692861</v>
      </c>
      <c r="IN244">
        <v>1.538283238170363E-06</v>
      </c>
      <c r="IO244">
        <v>-5.795655626708063E-10</v>
      </c>
      <c r="IP244">
        <v>-0.06719844632190511</v>
      </c>
      <c r="IQ244">
        <v>-0.004593102289677449</v>
      </c>
      <c r="IR244">
        <v>0.0008253994458280543</v>
      </c>
      <c r="IS244">
        <v>-7.403632370499484E-06</v>
      </c>
      <c r="IT244">
        <v>2</v>
      </c>
      <c r="IU244">
        <v>1985</v>
      </c>
      <c r="IV244">
        <v>1</v>
      </c>
      <c r="IW244">
        <v>27</v>
      </c>
      <c r="IX244">
        <v>2.2</v>
      </c>
      <c r="IY244">
        <v>2.2</v>
      </c>
      <c r="IZ244">
        <v>1.13403</v>
      </c>
      <c r="JA244">
        <v>2.59644</v>
      </c>
      <c r="JB244">
        <v>1.49658</v>
      </c>
      <c r="JC244">
        <v>2.34619</v>
      </c>
      <c r="JD244">
        <v>1.54907</v>
      </c>
      <c r="JE244">
        <v>2.4231</v>
      </c>
      <c r="JF244">
        <v>32.9092</v>
      </c>
      <c r="JG244">
        <v>15.6731</v>
      </c>
      <c r="JH244">
        <v>18</v>
      </c>
      <c r="JI244">
        <v>482.271</v>
      </c>
      <c r="JJ244">
        <v>496.88</v>
      </c>
      <c r="JK244">
        <v>30.8624</v>
      </c>
      <c r="JL244">
        <v>27.7757</v>
      </c>
      <c r="JM244">
        <v>30.0002</v>
      </c>
      <c r="JN244">
        <v>27.9965</v>
      </c>
      <c r="JO244">
        <v>27.9862</v>
      </c>
      <c r="JP244">
        <v>22.8007</v>
      </c>
      <c r="JQ244">
        <v>21.6228</v>
      </c>
      <c r="JR244">
        <v>66.048</v>
      </c>
      <c r="JS244">
        <v>30.8616</v>
      </c>
      <c r="JT244">
        <v>420</v>
      </c>
      <c r="JU244">
        <v>23.3988</v>
      </c>
      <c r="JV244">
        <v>102.292</v>
      </c>
      <c r="JW244">
        <v>91.59350000000001</v>
      </c>
    </row>
    <row r="245" spans="1:283">
      <c r="A245">
        <v>227</v>
      </c>
      <c r="B245">
        <v>1761010998.1</v>
      </c>
      <c r="C245">
        <v>1332.099999904633</v>
      </c>
      <c r="D245" t="s">
        <v>894</v>
      </c>
      <c r="E245" t="s">
        <v>895</v>
      </c>
      <c r="F245">
        <v>5</v>
      </c>
      <c r="G245" t="s">
        <v>862</v>
      </c>
      <c r="H245">
        <v>1761010990.1</v>
      </c>
      <c r="I245">
        <f>(J245)/1000</f>
        <v>0</v>
      </c>
      <c r="J245">
        <f>1000*DJ245*AH245*(DF245-DG245)/(100*CY245*(1000-AH245*DF245))</f>
        <v>0</v>
      </c>
      <c r="K245">
        <f>DJ245*AH245*(DE245-DD245*(1000-AH245*DG245)/(1000-AH245*DF245))/(100*CY245)</f>
        <v>0</v>
      </c>
      <c r="L245">
        <f>DD245 - IF(AH245&gt;1, K245*CY245*100.0/(AJ245), 0)</f>
        <v>0</v>
      </c>
      <c r="M245">
        <f>((S245-I245/2)*L245-K245)/(S245+I245/2)</f>
        <v>0</v>
      </c>
      <c r="N245">
        <f>M245*(DK245+DL245)/1000.0</f>
        <v>0</v>
      </c>
      <c r="O245">
        <f>(DD245 - IF(AH245&gt;1, K245*CY245*100.0/(AJ245), 0))*(DK245+DL245)/1000.0</f>
        <v>0</v>
      </c>
      <c r="P245">
        <f>2.0/((1/R245-1/Q245)+SIGN(R245)*SQRT((1/R245-1/Q245)*(1/R245-1/Q245) + 4*CZ245/((CZ245+1)*(CZ245+1))*(2*1/R245*1/Q245-1/Q245*1/Q245)))</f>
        <v>0</v>
      </c>
      <c r="Q245">
        <f>IF(LEFT(DA245,1)&lt;&gt;"0",IF(LEFT(DA245,1)="1",3.0,DB245),$D$5+$E$5*(DR245*DK245/($K$5*1000))+$F$5*(DR245*DK245/($K$5*1000))*MAX(MIN(CY245,$J$5),$I$5)*MAX(MIN(CY245,$J$5),$I$5)+$G$5*MAX(MIN(CY245,$J$5),$I$5)*(DR245*DK245/($K$5*1000))+$H$5*(DR245*DK245/($K$5*1000))*(DR245*DK245/($K$5*1000)))</f>
        <v>0</v>
      </c>
      <c r="R245">
        <f>I245*(1000-(1000*0.61365*exp(17.502*V245/(240.97+V245))/(DK245+DL245)+DF245)/2)/(1000*0.61365*exp(17.502*V245/(240.97+V245))/(DK245+DL245)-DF245)</f>
        <v>0</v>
      </c>
      <c r="S245">
        <f>1/((CZ245+1)/(P245/1.6)+1/(Q245/1.37)) + CZ245/((CZ245+1)/(P245/1.6) + CZ245/(Q245/1.37))</f>
        <v>0</v>
      </c>
      <c r="T245">
        <f>(CU245*CX245)</f>
        <v>0</v>
      </c>
      <c r="U245">
        <f>(DM245+(T245+2*0.95*5.67E-8*(((DM245+$B$9)+273)^4-(DM245+273)^4)-44100*I245)/(1.84*29.3*Q245+8*0.95*5.67E-8*(DM245+273)^3))</f>
        <v>0</v>
      </c>
      <c r="V245">
        <f>($C$9*DN245+$D$9*DO245+$E$9*U245)</f>
        <v>0</v>
      </c>
      <c r="W245">
        <f>0.61365*exp(17.502*V245/(240.97+V245))</f>
        <v>0</v>
      </c>
      <c r="X245">
        <f>(Y245/Z245*100)</f>
        <v>0</v>
      </c>
      <c r="Y245">
        <f>DF245*(DK245+DL245)/1000</f>
        <v>0</v>
      </c>
      <c r="Z245">
        <f>0.61365*exp(17.502*DM245/(240.97+DM245))</f>
        <v>0</v>
      </c>
      <c r="AA245">
        <f>(W245-DF245*(DK245+DL245)/1000)</f>
        <v>0</v>
      </c>
      <c r="AB245">
        <f>(-I245*44100)</f>
        <v>0</v>
      </c>
      <c r="AC245">
        <f>2*29.3*Q245*0.92*(DM245-V245)</f>
        <v>0</v>
      </c>
      <c r="AD245">
        <f>2*0.95*5.67E-8*(((DM245+$B$9)+273)^4-(V245+273)^4)</f>
        <v>0</v>
      </c>
      <c r="AE245">
        <f>T245+AD245+AB245+AC245</f>
        <v>0</v>
      </c>
      <c r="AF245">
        <v>0</v>
      </c>
      <c r="AG245">
        <v>0</v>
      </c>
      <c r="AH245">
        <f>IF(AF245*$H$15&gt;=AJ245,1.0,(AJ245/(AJ245-AF245*$H$15)))</f>
        <v>0</v>
      </c>
      <c r="AI245">
        <f>(AH245-1)*100</f>
        <v>0</v>
      </c>
      <c r="AJ245">
        <f>MAX(0,($B$15+$C$15*DR245)/(1+$D$15*DR245)*DK245/(DM245+273)*$E$15)</f>
        <v>0</v>
      </c>
      <c r="AK245" t="s">
        <v>420</v>
      </c>
      <c r="AL245" t="s">
        <v>420</v>
      </c>
      <c r="AM245">
        <v>0</v>
      </c>
      <c r="AN245">
        <v>0</v>
      </c>
      <c r="AO245">
        <f>1-AM245/AN245</f>
        <v>0</v>
      </c>
      <c r="AP245">
        <v>0</v>
      </c>
      <c r="AQ245" t="s">
        <v>420</v>
      </c>
      <c r="AR245" t="s">
        <v>420</v>
      </c>
      <c r="AS245">
        <v>0</v>
      </c>
      <c r="AT245">
        <v>0</v>
      </c>
      <c r="AU245">
        <f>1-AS245/AT245</f>
        <v>0</v>
      </c>
      <c r="AV245">
        <v>0.5</v>
      </c>
      <c r="AW245">
        <f>CV245</f>
        <v>0</v>
      </c>
      <c r="AX245">
        <f>K245</f>
        <v>0</v>
      </c>
      <c r="AY245">
        <f>AU245*AV245*AW245</f>
        <v>0</v>
      </c>
      <c r="AZ245">
        <f>(AX245-AP245)/AW245</f>
        <v>0</v>
      </c>
      <c r="BA245">
        <f>(AN245-AT245)/AT245</f>
        <v>0</v>
      </c>
      <c r="BB245">
        <f>AM245/(AO245+AM245/AT245)</f>
        <v>0</v>
      </c>
      <c r="BC245" t="s">
        <v>420</v>
      </c>
      <c r="BD245">
        <v>0</v>
      </c>
      <c r="BE245">
        <f>IF(BD245&lt;&gt;0, BD245, BB245)</f>
        <v>0</v>
      </c>
      <c r="BF245">
        <f>1-BE245/AT245</f>
        <v>0</v>
      </c>
      <c r="BG245">
        <f>(AT245-AS245)/(AT245-BE245)</f>
        <v>0</v>
      </c>
      <c r="BH245">
        <f>(AN245-AT245)/(AN245-BE245)</f>
        <v>0</v>
      </c>
      <c r="BI245">
        <f>(AT245-AS245)/(AT245-AM245)</f>
        <v>0</v>
      </c>
      <c r="BJ245">
        <f>(AN245-AT245)/(AN245-AM245)</f>
        <v>0</v>
      </c>
      <c r="BK245">
        <f>(BG245*BE245/AS245)</f>
        <v>0</v>
      </c>
      <c r="BL245">
        <f>(1-BK245)</f>
        <v>0</v>
      </c>
      <c r="CU245">
        <f>$B$13*DS245+$C$13*DT245+$F$13*EE245*(1-EH245)</f>
        <v>0</v>
      </c>
      <c r="CV245">
        <f>CU245*CW245</f>
        <v>0</v>
      </c>
      <c r="CW245">
        <f>($B$13*$D$11+$C$13*$D$11+$F$13*((ER245+EJ245)/MAX(ER245+EJ245+ES245, 0.1)*$I$11+ES245/MAX(ER245+EJ245+ES245, 0.1)*$J$11))/($B$13+$C$13+$F$13)</f>
        <v>0</v>
      </c>
      <c r="CX245">
        <f>($B$13*$K$11+$C$13*$K$11+$F$13*((ER245+EJ245)/MAX(ER245+EJ245+ES245, 0.1)*$P$11+ES245/MAX(ER245+EJ245+ES245, 0.1)*$Q$11))/($B$13+$C$13+$F$13)</f>
        <v>0</v>
      </c>
      <c r="CY245">
        <v>1.37</v>
      </c>
      <c r="CZ245">
        <v>0.5</v>
      </c>
      <c r="DA245" t="s">
        <v>421</v>
      </c>
      <c r="DB245">
        <v>2</v>
      </c>
      <c r="DC245">
        <v>1761010990.1</v>
      </c>
      <c r="DD245">
        <v>420.3563333333333</v>
      </c>
      <c r="DE245">
        <v>419.9820416666666</v>
      </c>
      <c r="DF245">
        <v>23.29865833333333</v>
      </c>
      <c r="DG245">
        <v>23.314325</v>
      </c>
      <c r="DH245">
        <v>421.0918333333334</v>
      </c>
      <c r="DI245">
        <v>23.12229583333333</v>
      </c>
      <c r="DJ245">
        <v>499.972125</v>
      </c>
      <c r="DK245">
        <v>90.51519166666667</v>
      </c>
      <c r="DL245">
        <v>0.03450880833333334</v>
      </c>
      <c r="DM245">
        <v>29.88602916666666</v>
      </c>
      <c r="DN245">
        <v>30.0228375</v>
      </c>
      <c r="DO245">
        <v>999.9</v>
      </c>
      <c r="DP245">
        <v>0</v>
      </c>
      <c r="DQ245">
        <v>0</v>
      </c>
      <c r="DR245">
        <v>9996.61125</v>
      </c>
      <c r="DS245">
        <v>0</v>
      </c>
      <c r="DT245">
        <v>0.242856</v>
      </c>
      <c r="DU245">
        <v>0.3742395833333333</v>
      </c>
      <c r="DV245">
        <v>430.3837083333333</v>
      </c>
      <c r="DW245">
        <v>430.007375</v>
      </c>
      <c r="DX245">
        <v>-0.01566592875</v>
      </c>
      <c r="DY245">
        <v>419.9820416666666</v>
      </c>
      <c r="DZ245">
        <v>23.314325</v>
      </c>
      <c r="EA245">
        <v>2.108882916666667</v>
      </c>
      <c r="EB245">
        <v>2.110300416666667</v>
      </c>
      <c r="EC245">
        <v>18.286425</v>
      </c>
      <c r="ED245">
        <v>18.297125</v>
      </c>
      <c r="EE245">
        <v>0.00500078</v>
      </c>
      <c r="EF245">
        <v>0</v>
      </c>
      <c r="EG245">
        <v>0</v>
      </c>
      <c r="EH245">
        <v>0</v>
      </c>
      <c r="EI245">
        <v>143.9291666666667</v>
      </c>
      <c r="EJ245">
        <v>0.00500078</v>
      </c>
      <c r="EK245">
        <v>-16.925</v>
      </c>
      <c r="EL245">
        <v>-0.45</v>
      </c>
      <c r="EM245">
        <v>35.75758333333334</v>
      </c>
      <c r="EN245">
        <v>40.25233333333333</v>
      </c>
      <c r="EO245">
        <v>38.398125</v>
      </c>
      <c r="EP245">
        <v>40.90079166666666</v>
      </c>
      <c r="EQ245">
        <v>38.903375</v>
      </c>
      <c r="ER245">
        <v>0</v>
      </c>
      <c r="ES245">
        <v>0</v>
      </c>
      <c r="ET245">
        <v>0</v>
      </c>
      <c r="EU245">
        <v>1761010996.9</v>
      </c>
      <c r="EV245">
        <v>0</v>
      </c>
      <c r="EW245">
        <v>142.2423076923077</v>
      </c>
      <c r="EX245">
        <v>21.67179510662909</v>
      </c>
      <c r="EY245">
        <v>-30.6735042899736</v>
      </c>
      <c r="EZ245">
        <v>-15.98461538461538</v>
      </c>
      <c r="FA245">
        <v>15</v>
      </c>
      <c r="FB245">
        <v>1761010866.1</v>
      </c>
      <c r="FC245" t="s">
        <v>863</v>
      </c>
      <c r="FD245">
        <v>1761010862.1</v>
      </c>
      <c r="FE245">
        <v>1761010866.1</v>
      </c>
      <c r="FF245">
        <v>8</v>
      </c>
      <c r="FG245">
        <v>-0.121</v>
      </c>
      <c r="FH245">
        <v>-0.005</v>
      </c>
      <c r="FI245">
        <v>-0.737</v>
      </c>
      <c r="FJ245">
        <v>0.175</v>
      </c>
      <c r="FK245">
        <v>420</v>
      </c>
      <c r="FL245">
        <v>23</v>
      </c>
      <c r="FM245">
        <v>0.34</v>
      </c>
      <c r="FN245">
        <v>0.16</v>
      </c>
      <c r="FO245">
        <v>0.387844025</v>
      </c>
      <c r="FP245">
        <v>-0.3163931144465304</v>
      </c>
      <c r="FQ245">
        <v>0.05641776635665733</v>
      </c>
      <c r="FR245">
        <v>1</v>
      </c>
      <c r="FS245">
        <v>140.7647058823529</v>
      </c>
      <c r="FT245">
        <v>21.86707408097013</v>
      </c>
      <c r="FU245">
        <v>7.184087086501387</v>
      </c>
      <c r="FV245">
        <v>0</v>
      </c>
      <c r="FW245">
        <v>0.00367593425</v>
      </c>
      <c r="FX245">
        <v>-0.4856746744840527</v>
      </c>
      <c r="FY245">
        <v>0.04793920234815682</v>
      </c>
      <c r="FZ245">
        <v>0</v>
      </c>
      <c r="GA245">
        <v>1</v>
      </c>
      <c r="GB245">
        <v>3</v>
      </c>
      <c r="GC245" t="s">
        <v>459</v>
      </c>
      <c r="GD245">
        <v>3.10964</v>
      </c>
      <c r="GE245">
        <v>2.72636</v>
      </c>
      <c r="GF245">
        <v>0.08842999999999999</v>
      </c>
      <c r="GG245">
        <v>0.0882952</v>
      </c>
      <c r="GH245">
        <v>0.106312</v>
      </c>
      <c r="GI245">
        <v>0.10759</v>
      </c>
      <c r="GJ245">
        <v>23921.7</v>
      </c>
      <c r="GK245">
        <v>21705.5</v>
      </c>
      <c r="GL245">
        <v>26800.5</v>
      </c>
      <c r="GM245">
        <v>24014.7</v>
      </c>
      <c r="GN245">
        <v>38270.4</v>
      </c>
      <c r="GO245">
        <v>31619.8</v>
      </c>
      <c r="GP245">
        <v>46777.3</v>
      </c>
      <c r="GQ245">
        <v>37971</v>
      </c>
      <c r="GR245">
        <v>1.89088</v>
      </c>
      <c r="GS245">
        <v>1.86817</v>
      </c>
      <c r="GT245">
        <v>0.105128</v>
      </c>
      <c r="GU245">
        <v>0</v>
      </c>
      <c r="GV245">
        <v>28.2738</v>
      </c>
      <c r="GW245">
        <v>999.9</v>
      </c>
      <c r="GX245">
        <v>60.3</v>
      </c>
      <c r="GY245">
        <v>30</v>
      </c>
      <c r="GZ245">
        <v>28.3804</v>
      </c>
      <c r="HA245">
        <v>61.3509</v>
      </c>
      <c r="HB245">
        <v>21.226</v>
      </c>
      <c r="HC245">
        <v>1</v>
      </c>
      <c r="HD245">
        <v>0.0410391</v>
      </c>
      <c r="HE245">
        <v>-1.79513</v>
      </c>
      <c r="HF245">
        <v>20.3283</v>
      </c>
      <c r="HG245">
        <v>5.22088</v>
      </c>
      <c r="HH245">
        <v>11.9794</v>
      </c>
      <c r="HI245">
        <v>4.96535</v>
      </c>
      <c r="HJ245">
        <v>3.27598</v>
      </c>
      <c r="HK245">
        <v>9999</v>
      </c>
      <c r="HL245">
        <v>9999</v>
      </c>
      <c r="HM245">
        <v>9999</v>
      </c>
      <c r="HN245">
        <v>999.9</v>
      </c>
      <c r="HO245">
        <v>1.86368</v>
      </c>
      <c r="HP245">
        <v>1.85976</v>
      </c>
      <c r="HQ245">
        <v>1.85804</v>
      </c>
      <c r="HR245">
        <v>1.85944</v>
      </c>
      <c r="HS245">
        <v>1.85959</v>
      </c>
      <c r="HT245">
        <v>1.85806</v>
      </c>
      <c r="HU245">
        <v>1.85715</v>
      </c>
      <c r="HV245">
        <v>1.85211</v>
      </c>
      <c r="HW245">
        <v>0</v>
      </c>
      <c r="HX245">
        <v>0</v>
      </c>
      <c r="HY245">
        <v>0</v>
      </c>
      <c r="HZ245">
        <v>0</v>
      </c>
      <c r="IA245" t="s">
        <v>424</v>
      </c>
      <c r="IB245" t="s">
        <v>425</v>
      </c>
      <c r="IC245" t="s">
        <v>426</v>
      </c>
      <c r="ID245" t="s">
        <v>426</v>
      </c>
      <c r="IE245" t="s">
        <v>426</v>
      </c>
      <c r="IF245" t="s">
        <v>426</v>
      </c>
      <c r="IG245">
        <v>0</v>
      </c>
      <c r="IH245">
        <v>100</v>
      </c>
      <c r="II245">
        <v>100</v>
      </c>
      <c r="IJ245">
        <v>-0.736</v>
      </c>
      <c r="IK245">
        <v>0.1764</v>
      </c>
      <c r="IL245">
        <v>-1.524301238848838</v>
      </c>
      <c r="IM245">
        <v>0.001328113201692861</v>
      </c>
      <c r="IN245">
        <v>1.538283238170363E-06</v>
      </c>
      <c r="IO245">
        <v>-5.795655626708063E-10</v>
      </c>
      <c r="IP245">
        <v>-0.06719844632190511</v>
      </c>
      <c r="IQ245">
        <v>-0.004593102289677449</v>
      </c>
      <c r="IR245">
        <v>0.0008253994458280543</v>
      </c>
      <c r="IS245">
        <v>-7.403632370499484E-06</v>
      </c>
      <c r="IT245">
        <v>2</v>
      </c>
      <c r="IU245">
        <v>1985</v>
      </c>
      <c r="IV245">
        <v>1</v>
      </c>
      <c r="IW245">
        <v>27</v>
      </c>
      <c r="IX245">
        <v>2.3</v>
      </c>
      <c r="IY245">
        <v>2.2</v>
      </c>
      <c r="IZ245">
        <v>1.13403</v>
      </c>
      <c r="JA245">
        <v>2.60742</v>
      </c>
      <c r="JB245">
        <v>1.49658</v>
      </c>
      <c r="JC245">
        <v>2.34619</v>
      </c>
      <c r="JD245">
        <v>1.54907</v>
      </c>
      <c r="JE245">
        <v>2.35962</v>
      </c>
      <c r="JF245">
        <v>32.9315</v>
      </c>
      <c r="JG245">
        <v>15.6643</v>
      </c>
      <c r="JH245">
        <v>18</v>
      </c>
      <c r="JI245">
        <v>482.378</v>
      </c>
      <c r="JJ245">
        <v>496.991</v>
      </c>
      <c r="JK245">
        <v>30.8541</v>
      </c>
      <c r="JL245">
        <v>27.7746</v>
      </c>
      <c r="JM245">
        <v>30.0002</v>
      </c>
      <c r="JN245">
        <v>27.9954</v>
      </c>
      <c r="JO245">
        <v>27.9857</v>
      </c>
      <c r="JP245">
        <v>22.8044</v>
      </c>
      <c r="JQ245">
        <v>21.6228</v>
      </c>
      <c r="JR245">
        <v>66.048</v>
      </c>
      <c r="JS245">
        <v>30.8616</v>
      </c>
      <c r="JT245">
        <v>420</v>
      </c>
      <c r="JU245">
        <v>23.3988</v>
      </c>
      <c r="JV245">
        <v>102.292</v>
      </c>
      <c r="JW245">
        <v>91.59310000000001</v>
      </c>
    </row>
    <row r="246" spans="1:283">
      <c r="A246">
        <v>228</v>
      </c>
      <c r="B246">
        <v>1761011000.1</v>
      </c>
      <c r="C246">
        <v>1334.099999904633</v>
      </c>
      <c r="D246" t="s">
        <v>896</v>
      </c>
      <c r="E246" t="s">
        <v>897</v>
      </c>
      <c r="F246">
        <v>5</v>
      </c>
      <c r="G246" t="s">
        <v>862</v>
      </c>
      <c r="H246">
        <v>1761010992.1</v>
      </c>
      <c r="I246">
        <f>(J246)/1000</f>
        <v>0</v>
      </c>
      <c r="J246">
        <f>1000*DJ246*AH246*(DF246-DG246)/(100*CY246*(1000-AH246*DF246))</f>
        <v>0</v>
      </c>
      <c r="K246">
        <f>DJ246*AH246*(DE246-DD246*(1000-AH246*DG246)/(1000-AH246*DF246))/(100*CY246)</f>
        <v>0</v>
      </c>
      <c r="L246">
        <f>DD246 - IF(AH246&gt;1, K246*CY246*100.0/(AJ246), 0)</f>
        <v>0</v>
      </c>
      <c r="M246">
        <f>((S246-I246/2)*L246-K246)/(S246+I246/2)</f>
        <v>0</v>
      </c>
      <c r="N246">
        <f>M246*(DK246+DL246)/1000.0</f>
        <v>0</v>
      </c>
      <c r="O246">
        <f>(DD246 - IF(AH246&gt;1, K246*CY246*100.0/(AJ246), 0))*(DK246+DL246)/1000.0</f>
        <v>0</v>
      </c>
      <c r="P246">
        <f>2.0/((1/R246-1/Q246)+SIGN(R246)*SQRT((1/R246-1/Q246)*(1/R246-1/Q246) + 4*CZ246/((CZ246+1)*(CZ246+1))*(2*1/R246*1/Q246-1/Q246*1/Q246)))</f>
        <v>0</v>
      </c>
      <c r="Q246">
        <f>IF(LEFT(DA246,1)&lt;&gt;"0",IF(LEFT(DA246,1)="1",3.0,DB246),$D$5+$E$5*(DR246*DK246/($K$5*1000))+$F$5*(DR246*DK246/($K$5*1000))*MAX(MIN(CY246,$J$5),$I$5)*MAX(MIN(CY246,$J$5),$I$5)+$G$5*MAX(MIN(CY246,$J$5),$I$5)*(DR246*DK246/($K$5*1000))+$H$5*(DR246*DK246/($K$5*1000))*(DR246*DK246/($K$5*1000)))</f>
        <v>0</v>
      </c>
      <c r="R246">
        <f>I246*(1000-(1000*0.61365*exp(17.502*V246/(240.97+V246))/(DK246+DL246)+DF246)/2)/(1000*0.61365*exp(17.502*V246/(240.97+V246))/(DK246+DL246)-DF246)</f>
        <v>0</v>
      </c>
      <c r="S246">
        <f>1/((CZ246+1)/(P246/1.6)+1/(Q246/1.37)) + CZ246/((CZ246+1)/(P246/1.6) + CZ246/(Q246/1.37))</f>
        <v>0</v>
      </c>
      <c r="T246">
        <f>(CU246*CX246)</f>
        <v>0</v>
      </c>
      <c r="U246">
        <f>(DM246+(T246+2*0.95*5.67E-8*(((DM246+$B$9)+273)^4-(DM246+273)^4)-44100*I246)/(1.84*29.3*Q246+8*0.95*5.67E-8*(DM246+273)^3))</f>
        <v>0</v>
      </c>
      <c r="V246">
        <f>($C$9*DN246+$D$9*DO246+$E$9*U246)</f>
        <v>0</v>
      </c>
      <c r="W246">
        <f>0.61365*exp(17.502*V246/(240.97+V246))</f>
        <v>0</v>
      </c>
      <c r="X246">
        <f>(Y246/Z246*100)</f>
        <v>0</v>
      </c>
      <c r="Y246">
        <f>DF246*(DK246+DL246)/1000</f>
        <v>0</v>
      </c>
      <c r="Z246">
        <f>0.61365*exp(17.502*DM246/(240.97+DM246))</f>
        <v>0</v>
      </c>
      <c r="AA246">
        <f>(W246-DF246*(DK246+DL246)/1000)</f>
        <v>0</v>
      </c>
      <c r="AB246">
        <f>(-I246*44100)</f>
        <v>0</v>
      </c>
      <c r="AC246">
        <f>2*29.3*Q246*0.92*(DM246-V246)</f>
        <v>0</v>
      </c>
      <c r="AD246">
        <f>2*0.95*5.67E-8*(((DM246+$B$9)+273)^4-(V246+273)^4)</f>
        <v>0</v>
      </c>
      <c r="AE246">
        <f>T246+AD246+AB246+AC246</f>
        <v>0</v>
      </c>
      <c r="AF246">
        <v>0</v>
      </c>
      <c r="AG246">
        <v>0</v>
      </c>
      <c r="AH246">
        <f>IF(AF246*$H$15&gt;=AJ246,1.0,(AJ246/(AJ246-AF246*$H$15)))</f>
        <v>0</v>
      </c>
      <c r="AI246">
        <f>(AH246-1)*100</f>
        <v>0</v>
      </c>
      <c r="AJ246">
        <f>MAX(0,($B$15+$C$15*DR246)/(1+$D$15*DR246)*DK246/(DM246+273)*$E$15)</f>
        <v>0</v>
      </c>
      <c r="AK246" t="s">
        <v>420</v>
      </c>
      <c r="AL246" t="s">
        <v>420</v>
      </c>
      <c r="AM246">
        <v>0</v>
      </c>
      <c r="AN246">
        <v>0</v>
      </c>
      <c r="AO246">
        <f>1-AM246/AN246</f>
        <v>0</v>
      </c>
      <c r="AP246">
        <v>0</v>
      </c>
      <c r="AQ246" t="s">
        <v>420</v>
      </c>
      <c r="AR246" t="s">
        <v>420</v>
      </c>
      <c r="AS246">
        <v>0</v>
      </c>
      <c r="AT246">
        <v>0</v>
      </c>
      <c r="AU246">
        <f>1-AS246/AT246</f>
        <v>0</v>
      </c>
      <c r="AV246">
        <v>0.5</v>
      </c>
      <c r="AW246">
        <f>CV246</f>
        <v>0</v>
      </c>
      <c r="AX246">
        <f>K246</f>
        <v>0</v>
      </c>
      <c r="AY246">
        <f>AU246*AV246*AW246</f>
        <v>0</v>
      </c>
      <c r="AZ246">
        <f>(AX246-AP246)/AW246</f>
        <v>0</v>
      </c>
      <c r="BA246">
        <f>(AN246-AT246)/AT246</f>
        <v>0</v>
      </c>
      <c r="BB246">
        <f>AM246/(AO246+AM246/AT246)</f>
        <v>0</v>
      </c>
      <c r="BC246" t="s">
        <v>420</v>
      </c>
      <c r="BD246">
        <v>0</v>
      </c>
      <c r="BE246">
        <f>IF(BD246&lt;&gt;0, BD246, BB246)</f>
        <v>0</v>
      </c>
      <c r="BF246">
        <f>1-BE246/AT246</f>
        <v>0</v>
      </c>
      <c r="BG246">
        <f>(AT246-AS246)/(AT246-BE246)</f>
        <v>0</v>
      </c>
      <c r="BH246">
        <f>(AN246-AT246)/(AN246-BE246)</f>
        <v>0</v>
      </c>
      <c r="BI246">
        <f>(AT246-AS246)/(AT246-AM246)</f>
        <v>0</v>
      </c>
      <c r="BJ246">
        <f>(AN246-AT246)/(AN246-AM246)</f>
        <v>0</v>
      </c>
      <c r="BK246">
        <f>(BG246*BE246/AS246)</f>
        <v>0</v>
      </c>
      <c r="BL246">
        <f>(1-BK246)</f>
        <v>0</v>
      </c>
      <c r="CU246">
        <f>$B$13*DS246+$C$13*DT246+$F$13*EE246*(1-EH246)</f>
        <v>0</v>
      </c>
      <c r="CV246">
        <f>CU246*CW246</f>
        <v>0</v>
      </c>
      <c r="CW246">
        <f>($B$13*$D$11+$C$13*$D$11+$F$13*((ER246+EJ246)/MAX(ER246+EJ246+ES246, 0.1)*$I$11+ES246/MAX(ER246+EJ246+ES246, 0.1)*$J$11))/($B$13+$C$13+$F$13)</f>
        <v>0</v>
      </c>
      <c r="CX246">
        <f>($B$13*$K$11+$C$13*$K$11+$F$13*((ER246+EJ246)/MAX(ER246+EJ246+ES246, 0.1)*$P$11+ES246/MAX(ER246+EJ246+ES246, 0.1)*$Q$11))/($B$13+$C$13+$F$13)</f>
        <v>0</v>
      </c>
      <c r="CY246">
        <v>1.37</v>
      </c>
      <c r="CZ246">
        <v>0.5</v>
      </c>
      <c r="DA246" t="s">
        <v>421</v>
      </c>
      <c r="DB246">
        <v>2</v>
      </c>
      <c r="DC246">
        <v>1761010992.1</v>
      </c>
      <c r="DD246">
        <v>420.3542916666667</v>
      </c>
      <c r="DE246">
        <v>419.9725</v>
      </c>
      <c r="DF246">
        <v>23.295875</v>
      </c>
      <c r="DG246">
        <v>23.3275625</v>
      </c>
      <c r="DH246">
        <v>421.0898333333333</v>
      </c>
      <c r="DI246">
        <v>23.119575</v>
      </c>
      <c r="DJ246">
        <v>500.0019583333333</v>
      </c>
      <c r="DK246">
        <v>90.51538750000002</v>
      </c>
      <c r="DL246">
        <v>0.03451158333333334</v>
      </c>
      <c r="DM246">
        <v>29.87640416666666</v>
      </c>
      <c r="DN246">
        <v>30.01413333333334</v>
      </c>
      <c r="DO246">
        <v>999.9</v>
      </c>
      <c r="DP246">
        <v>0</v>
      </c>
      <c r="DQ246">
        <v>0</v>
      </c>
      <c r="DR246">
        <v>9998.955</v>
      </c>
      <c r="DS246">
        <v>0</v>
      </c>
      <c r="DT246">
        <v>0.242856</v>
      </c>
      <c r="DU246">
        <v>0.38172025</v>
      </c>
      <c r="DV246">
        <v>430.3804166666667</v>
      </c>
      <c r="DW246">
        <v>430.0034583333334</v>
      </c>
      <c r="DX246">
        <v>-0.03168845375</v>
      </c>
      <c r="DY246">
        <v>419.9725</v>
      </c>
      <c r="DZ246">
        <v>23.3275625</v>
      </c>
      <c r="EA246">
        <v>2.108635833333333</v>
      </c>
      <c r="EB246">
        <v>2.111503333333333</v>
      </c>
      <c r="EC246">
        <v>18.28455</v>
      </c>
      <c r="ED246">
        <v>18.30620416666666</v>
      </c>
      <c r="EE246">
        <v>0.00500078</v>
      </c>
      <c r="EF246">
        <v>0</v>
      </c>
      <c r="EG246">
        <v>0</v>
      </c>
      <c r="EH246">
        <v>0</v>
      </c>
      <c r="EI246">
        <v>143.7208333333333</v>
      </c>
      <c r="EJ246">
        <v>0.00500078</v>
      </c>
      <c r="EK246">
        <v>-16.27916666666667</v>
      </c>
      <c r="EL246">
        <v>-0.4833333333333334</v>
      </c>
      <c r="EM246">
        <v>35.76541666666666</v>
      </c>
      <c r="EN246">
        <v>40.27583333333333</v>
      </c>
      <c r="EO246">
        <v>38.3565</v>
      </c>
      <c r="EP246">
        <v>40.93204166666666</v>
      </c>
      <c r="EQ246">
        <v>38.90333333333333</v>
      </c>
      <c r="ER246">
        <v>0</v>
      </c>
      <c r="ES246">
        <v>0</v>
      </c>
      <c r="ET246">
        <v>0</v>
      </c>
      <c r="EU246">
        <v>1761010998.7</v>
      </c>
      <c r="EV246">
        <v>0</v>
      </c>
      <c r="EW246">
        <v>142.836</v>
      </c>
      <c r="EX246">
        <v>18.04615415670942</v>
      </c>
      <c r="EY246">
        <v>-30.50769236760262</v>
      </c>
      <c r="EZ246">
        <v>-15.808</v>
      </c>
      <c r="FA246">
        <v>15</v>
      </c>
      <c r="FB246">
        <v>1761010866.1</v>
      </c>
      <c r="FC246" t="s">
        <v>863</v>
      </c>
      <c r="FD246">
        <v>1761010862.1</v>
      </c>
      <c r="FE246">
        <v>1761010866.1</v>
      </c>
      <c r="FF246">
        <v>8</v>
      </c>
      <c r="FG246">
        <v>-0.121</v>
      </c>
      <c r="FH246">
        <v>-0.005</v>
      </c>
      <c r="FI246">
        <v>-0.737</v>
      </c>
      <c r="FJ246">
        <v>0.175</v>
      </c>
      <c r="FK246">
        <v>420</v>
      </c>
      <c r="FL246">
        <v>23</v>
      </c>
      <c r="FM246">
        <v>0.34</v>
      </c>
      <c r="FN246">
        <v>0.16</v>
      </c>
      <c r="FO246">
        <v>0.3871184390243902</v>
      </c>
      <c r="FP246">
        <v>-0.1632898118466906</v>
      </c>
      <c r="FQ246">
        <v>0.05443958679707742</v>
      </c>
      <c r="FR246">
        <v>1</v>
      </c>
      <c r="FS246">
        <v>142.0882352941177</v>
      </c>
      <c r="FT246">
        <v>17.59816657400069</v>
      </c>
      <c r="FU246">
        <v>7.089792360100721</v>
      </c>
      <c r="FV246">
        <v>0</v>
      </c>
      <c r="FW246">
        <v>-0.01245927146341463</v>
      </c>
      <c r="FX246">
        <v>-0.507259845783972</v>
      </c>
      <c r="FY246">
        <v>0.05087582007049065</v>
      </c>
      <c r="FZ246">
        <v>0</v>
      </c>
      <c r="GA246">
        <v>1</v>
      </c>
      <c r="GB246">
        <v>3</v>
      </c>
      <c r="GC246" t="s">
        <v>459</v>
      </c>
      <c r="GD246">
        <v>3.10955</v>
      </c>
      <c r="GE246">
        <v>2.72626</v>
      </c>
      <c r="GF246">
        <v>0.0884312</v>
      </c>
      <c r="GG246">
        <v>0.0882937</v>
      </c>
      <c r="GH246">
        <v>0.106356</v>
      </c>
      <c r="GI246">
        <v>0.107615</v>
      </c>
      <c r="GJ246">
        <v>23921.8</v>
      </c>
      <c r="GK246">
        <v>21705.2</v>
      </c>
      <c r="GL246">
        <v>26800.6</v>
      </c>
      <c r="GM246">
        <v>24014.3</v>
      </c>
      <c r="GN246">
        <v>38268.5</v>
      </c>
      <c r="GO246">
        <v>31618.7</v>
      </c>
      <c r="GP246">
        <v>46777.3</v>
      </c>
      <c r="GQ246">
        <v>37970.8</v>
      </c>
      <c r="GR246">
        <v>1.89085</v>
      </c>
      <c r="GS246">
        <v>1.86822</v>
      </c>
      <c r="GT246">
        <v>0.104941</v>
      </c>
      <c r="GU246">
        <v>0</v>
      </c>
      <c r="GV246">
        <v>28.2641</v>
      </c>
      <c r="GW246">
        <v>999.9</v>
      </c>
      <c r="GX246">
        <v>60.3</v>
      </c>
      <c r="GY246">
        <v>29.9</v>
      </c>
      <c r="GZ246">
        <v>28.2193</v>
      </c>
      <c r="HA246">
        <v>61.4509</v>
      </c>
      <c r="HB246">
        <v>21.3381</v>
      </c>
      <c r="HC246">
        <v>1</v>
      </c>
      <c r="HD246">
        <v>0.0408918</v>
      </c>
      <c r="HE246">
        <v>-1.97751</v>
      </c>
      <c r="HF246">
        <v>20.326</v>
      </c>
      <c r="HG246">
        <v>5.22088</v>
      </c>
      <c r="HH246">
        <v>11.9796</v>
      </c>
      <c r="HI246">
        <v>4.9653</v>
      </c>
      <c r="HJ246">
        <v>3.276</v>
      </c>
      <c r="HK246">
        <v>9999</v>
      </c>
      <c r="HL246">
        <v>9999</v>
      </c>
      <c r="HM246">
        <v>9999</v>
      </c>
      <c r="HN246">
        <v>999.9</v>
      </c>
      <c r="HO246">
        <v>1.86368</v>
      </c>
      <c r="HP246">
        <v>1.85976</v>
      </c>
      <c r="HQ246">
        <v>1.85805</v>
      </c>
      <c r="HR246">
        <v>1.85944</v>
      </c>
      <c r="HS246">
        <v>1.85959</v>
      </c>
      <c r="HT246">
        <v>1.85806</v>
      </c>
      <c r="HU246">
        <v>1.85715</v>
      </c>
      <c r="HV246">
        <v>1.85211</v>
      </c>
      <c r="HW246">
        <v>0</v>
      </c>
      <c r="HX246">
        <v>0</v>
      </c>
      <c r="HY246">
        <v>0</v>
      </c>
      <c r="HZ246">
        <v>0</v>
      </c>
      <c r="IA246" t="s">
        <v>424</v>
      </c>
      <c r="IB246" t="s">
        <v>425</v>
      </c>
      <c r="IC246" t="s">
        <v>426</v>
      </c>
      <c r="ID246" t="s">
        <v>426</v>
      </c>
      <c r="IE246" t="s">
        <v>426</v>
      </c>
      <c r="IF246" t="s">
        <v>426</v>
      </c>
      <c r="IG246">
        <v>0</v>
      </c>
      <c r="IH246">
        <v>100</v>
      </c>
      <c r="II246">
        <v>100</v>
      </c>
      <c r="IJ246">
        <v>-0.736</v>
      </c>
      <c r="IK246">
        <v>0.1768</v>
      </c>
      <c r="IL246">
        <v>-1.524301238848838</v>
      </c>
      <c r="IM246">
        <v>0.001328113201692861</v>
      </c>
      <c r="IN246">
        <v>1.538283238170363E-06</v>
      </c>
      <c r="IO246">
        <v>-5.795655626708063E-10</v>
      </c>
      <c r="IP246">
        <v>-0.06719844632190511</v>
      </c>
      <c r="IQ246">
        <v>-0.004593102289677449</v>
      </c>
      <c r="IR246">
        <v>0.0008253994458280543</v>
      </c>
      <c r="IS246">
        <v>-7.403632370499484E-06</v>
      </c>
      <c r="IT246">
        <v>2</v>
      </c>
      <c r="IU246">
        <v>1985</v>
      </c>
      <c r="IV246">
        <v>1</v>
      </c>
      <c r="IW246">
        <v>27</v>
      </c>
      <c r="IX246">
        <v>2.3</v>
      </c>
      <c r="IY246">
        <v>2.2</v>
      </c>
      <c r="IZ246">
        <v>1.13403</v>
      </c>
      <c r="JA246">
        <v>2.6001</v>
      </c>
      <c r="JB246">
        <v>1.49658</v>
      </c>
      <c r="JC246">
        <v>2.34619</v>
      </c>
      <c r="JD246">
        <v>1.54907</v>
      </c>
      <c r="JE246">
        <v>2.45117</v>
      </c>
      <c r="JF246">
        <v>32.9092</v>
      </c>
      <c r="JG246">
        <v>15.6731</v>
      </c>
      <c r="JH246">
        <v>18</v>
      </c>
      <c r="JI246">
        <v>482.363</v>
      </c>
      <c r="JJ246">
        <v>497.014</v>
      </c>
      <c r="JK246">
        <v>30.8484</v>
      </c>
      <c r="JL246">
        <v>27.7735</v>
      </c>
      <c r="JM246">
        <v>30</v>
      </c>
      <c r="JN246">
        <v>27.9954</v>
      </c>
      <c r="JO246">
        <v>27.9845</v>
      </c>
      <c r="JP246">
        <v>22.8045</v>
      </c>
      <c r="JQ246">
        <v>21.6228</v>
      </c>
      <c r="JR246">
        <v>66.048</v>
      </c>
      <c r="JS246">
        <v>30.9752</v>
      </c>
      <c r="JT246">
        <v>420</v>
      </c>
      <c r="JU246">
        <v>23.3988</v>
      </c>
      <c r="JV246">
        <v>102.293</v>
      </c>
      <c r="JW246">
        <v>91.59220000000001</v>
      </c>
    </row>
    <row r="247" spans="1:283">
      <c r="A247">
        <v>229</v>
      </c>
      <c r="B247">
        <v>1761011002.1</v>
      </c>
      <c r="C247">
        <v>1336.099999904633</v>
      </c>
      <c r="D247" t="s">
        <v>898</v>
      </c>
      <c r="E247" t="s">
        <v>899</v>
      </c>
      <c r="F247">
        <v>5</v>
      </c>
      <c r="G247" t="s">
        <v>862</v>
      </c>
      <c r="H247">
        <v>1761010994.1</v>
      </c>
      <c r="I247">
        <f>(J247)/1000</f>
        <v>0</v>
      </c>
      <c r="J247">
        <f>1000*DJ247*AH247*(DF247-DG247)/(100*CY247*(1000-AH247*DF247))</f>
        <v>0</v>
      </c>
      <c r="K247">
        <f>DJ247*AH247*(DE247-DD247*(1000-AH247*DG247)/(1000-AH247*DF247))/(100*CY247)</f>
        <v>0</v>
      </c>
      <c r="L247">
        <f>DD247 - IF(AH247&gt;1, K247*CY247*100.0/(AJ247), 0)</f>
        <v>0</v>
      </c>
      <c r="M247">
        <f>((S247-I247/2)*L247-K247)/(S247+I247/2)</f>
        <v>0</v>
      </c>
      <c r="N247">
        <f>M247*(DK247+DL247)/1000.0</f>
        <v>0</v>
      </c>
      <c r="O247">
        <f>(DD247 - IF(AH247&gt;1, K247*CY247*100.0/(AJ247), 0))*(DK247+DL247)/1000.0</f>
        <v>0</v>
      </c>
      <c r="P247">
        <f>2.0/((1/R247-1/Q247)+SIGN(R247)*SQRT((1/R247-1/Q247)*(1/R247-1/Q247) + 4*CZ247/((CZ247+1)*(CZ247+1))*(2*1/R247*1/Q247-1/Q247*1/Q247)))</f>
        <v>0</v>
      </c>
      <c r="Q247">
        <f>IF(LEFT(DA247,1)&lt;&gt;"0",IF(LEFT(DA247,1)="1",3.0,DB247),$D$5+$E$5*(DR247*DK247/($K$5*1000))+$F$5*(DR247*DK247/($K$5*1000))*MAX(MIN(CY247,$J$5),$I$5)*MAX(MIN(CY247,$J$5),$I$5)+$G$5*MAX(MIN(CY247,$J$5),$I$5)*(DR247*DK247/($K$5*1000))+$H$5*(DR247*DK247/($K$5*1000))*(DR247*DK247/($K$5*1000)))</f>
        <v>0</v>
      </c>
      <c r="R247">
        <f>I247*(1000-(1000*0.61365*exp(17.502*V247/(240.97+V247))/(DK247+DL247)+DF247)/2)/(1000*0.61365*exp(17.502*V247/(240.97+V247))/(DK247+DL247)-DF247)</f>
        <v>0</v>
      </c>
      <c r="S247">
        <f>1/((CZ247+1)/(P247/1.6)+1/(Q247/1.37)) + CZ247/((CZ247+1)/(P247/1.6) + CZ247/(Q247/1.37))</f>
        <v>0</v>
      </c>
      <c r="T247">
        <f>(CU247*CX247)</f>
        <v>0</v>
      </c>
      <c r="U247">
        <f>(DM247+(T247+2*0.95*5.67E-8*(((DM247+$B$9)+273)^4-(DM247+273)^4)-44100*I247)/(1.84*29.3*Q247+8*0.95*5.67E-8*(DM247+273)^3))</f>
        <v>0</v>
      </c>
      <c r="V247">
        <f>($C$9*DN247+$D$9*DO247+$E$9*U247)</f>
        <v>0</v>
      </c>
      <c r="W247">
        <f>0.61365*exp(17.502*V247/(240.97+V247))</f>
        <v>0</v>
      </c>
      <c r="X247">
        <f>(Y247/Z247*100)</f>
        <v>0</v>
      </c>
      <c r="Y247">
        <f>DF247*(DK247+DL247)/1000</f>
        <v>0</v>
      </c>
      <c r="Z247">
        <f>0.61365*exp(17.502*DM247/(240.97+DM247))</f>
        <v>0</v>
      </c>
      <c r="AA247">
        <f>(W247-DF247*(DK247+DL247)/1000)</f>
        <v>0</v>
      </c>
      <c r="AB247">
        <f>(-I247*44100)</f>
        <v>0</v>
      </c>
      <c r="AC247">
        <f>2*29.3*Q247*0.92*(DM247-V247)</f>
        <v>0</v>
      </c>
      <c r="AD247">
        <f>2*0.95*5.67E-8*(((DM247+$B$9)+273)^4-(V247+273)^4)</f>
        <v>0</v>
      </c>
      <c r="AE247">
        <f>T247+AD247+AB247+AC247</f>
        <v>0</v>
      </c>
      <c r="AF247">
        <v>0</v>
      </c>
      <c r="AG247">
        <v>0</v>
      </c>
      <c r="AH247">
        <f>IF(AF247*$H$15&gt;=AJ247,1.0,(AJ247/(AJ247-AF247*$H$15)))</f>
        <v>0</v>
      </c>
      <c r="AI247">
        <f>(AH247-1)*100</f>
        <v>0</v>
      </c>
      <c r="AJ247">
        <f>MAX(0,($B$15+$C$15*DR247)/(1+$D$15*DR247)*DK247/(DM247+273)*$E$15)</f>
        <v>0</v>
      </c>
      <c r="AK247" t="s">
        <v>420</v>
      </c>
      <c r="AL247" t="s">
        <v>420</v>
      </c>
      <c r="AM247">
        <v>0</v>
      </c>
      <c r="AN247">
        <v>0</v>
      </c>
      <c r="AO247">
        <f>1-AM247/AN247</f>
        <v>0</v>
      </c>
      <c r="AP247">
        <v>0</v>
      </c>
      <c r="AQ247" t="s">
        <v>420</v>
      </c>
      <c r="AR247" t="s">
        <v>420</v>
      </c>
      <c r="AS247">
        <v>0</v>
      </c>
      <c r="AT247">
        <v>0</v>
      </c>
      <c r="AU247">
        <f>1-AS247/AT247</f>
        <v>0</v>
      </c>
      <c r="AV247">
        <v>0.5</v>
      </c>
      <c r="AW247">
        <f>CV247</f>
        <v>0</v>
      </c>
      <c r="AX247">
        <f>K247</f>
        <v>0</v>
      </c>
      <c r="AY247">
        <f>AU247*AV247*AW247</f>
        <v>0</v>
      </c>
      <c r="AZ247">
        <f>(AX247-AP247)/AW247</f>
        <v>0</v>
      </c>
      <c r="BA247">
        <f>(AN247-AT247)/AT247</f>
        <v>0</v>
      </c>
      <c r="BB247">
        <f>AM247/(AO247+AM247/AT247)</f>
        <v>0</v>
      </c>
      <c r="BC247" t="s">
        <v>420</v>
      </c>
      <c r="BD247">
        <v>0</v>
      </c>
      <c r="BE247">
        <f>IF(BD247&lt;&gt;0, BD247, BB247)</f>
        <v>0</v>
      </c>
      <c r="BF247">
        <f>1-BE247/AT247</f>
        <v>0</v>
      </c>
      <c r="BG247">
        <f>(AT247-AS247)/(AT247-BE247)</f>
        <v>0</v>
      </c>
      <c r="BH247">
        <f>(AN247-AT247)/(AN247-BE247)</f>
        <v>0</v>
      </c>
      <c r="BI247">
        <f>(AT247-AS247)/(AT247-AM247)</f>
        <v>0</v>
      </c>
      <c r="BJ247">
        <f>(AN247-AT247)/(AN247-AM247)</f>
        <v>0</v>
      </c>
      <c r="BK247">
        <f>(BG247*BE247/AS247)</f>
        <v>0</v>
      </c>
      <c r="BL247">
        <f>(1-BK247)</f>
        <v>0</v>
      </c>
      <c r="CU247">
        <f>$B$13*DS247+$C$13*DT247+$F$13*EE247*(1-EH247)</f>
        <v>0</v>
      </c>
      <c r="CV247">
        <f>CU247*CW247</f>
        <v>0</v>
      </c>
      <c r="CW247">
        <f>($B$13*$D$11+$C$13*$D$11+$F$13*((ER247+EJ247)/MAX(ER247+EJ247+ES247, 0.1)*$I$11+ES247/MAX(ER247+EJ247+ES247, 0.1)*$J$11))/($B$13+$C$13+$F$13)</f>
        <v>0</v>
      </c>
      <c r="CX247">
        <f>($B$13*$K$11+$C$13*$K$11+$F$13*((ER247+EJ247)/MAX(ER247+EJ247+ES247, 0.1)*$P$11+ES247/MAX(ER247+EJ247+ES247, 0.1)*$Q$11))/($B$13+$C$13+$F$13)</f>
        <v>0</v>
      </c>
      <c r="CY247">
        <v>1.37</v>
      </c>
      <c r="CZ247">
        <v>0.5</v>
      </c>
      <c r="DA247" t="s">
        <v>421</v>
      </c>
      <c r="DB247">
        <v>2</v>
      </c>
      <c r="DC247">
        <v>1761010994.1</v>
      </c>
      <c r="DD247">
        <v>420.3490416666667</v>
      </c>
      <c r="DE247">
        <v>419.9677916666666</v>
      </c>
      <c r="DF247">
        <v>23.296825</v>
      </c>
      <c r="DG247">
        <v>23.3426625</v>
      </c>
      <c r="DH247">
        <v>421.0845416666666</v>
      </c>
      <c r="DI247">
        <v>23.12050833333333</v>
      </c>
      <c r="DJ247">
        <v>500.0155</v>
      </c>
      <c r="DK247">
        <v>90.515625</v>
      </c>
      <c r="DL247">
        <v>0.03452805416666667</v>
      </c>
      <c r="DM247">
        <v>29.86699583333333</v>
      </c>
      <c r="DN247">
        <v>30.00437916666667</v>
      </c>
      <c r="DO247">
        <v>999.9</v>
      </c>
      <c r="DP247">
        <v>0</v>
      </c>
      <c r="DQ247">
        <v>0</v>
      </c>
      <c r="DR247">
        <v>9997.807916666667</v>
      </c>
      <c r="DS247">
        <v>0</v>
      </c>
      <c r="DT247">
        <v>0.242856</v>
      </c>
      <c r="DU247">
        <v>0.3811251666666667</v>
      </c>
      <c r="DV247">
        <v>430.3754583333333</v>
      </c>
      <c r="DW247">
        <v>430.0053333333333</v>
      </c>
      <c r="DX247">
        <v>-0.04583469958333333</v>
      </c>
      <c r="DY247">
        <v>419.9677916666666</v>
      </c>
      <c r="DZ247">
        <v>23.3426625</v>
      </c>
      <c r="EA247">
        <v>2.1087275</v>
      </c>
      <c r="EB247">
        <v>2.112875416666667</v>
      </c>
      <c r="EC247">
        <v>18.28524166666667</v>
      </c>
      <c r="ED247">
        <v>18.31655416666667</v>
      </c>
      <c r="EE247">
        <v>0.00500078</v>
      </c>
      <c r="EF247">
        <v>0</v>
      </c>
      <c r="EG247">
        <v>0</v>
      </c>
      <c r="EH247">
        <v>0</v>
      </c>
      <c r="EI247">
        <v>144.4083333333333</v>
      </c>
      <c r="EJ247">
        <v>0.00500078</v>
      </c>
      <c r="EK247">
        <v>-17.775</v>
      </c>
      <c r="EL247">
        <v>-0.7541666666666668</v>
      </c>
      <c r="EM247">
        <v>35.77841666666666</v>
      </c>
      <c r="EN247">
        <v>40.29933333333333</v>
      </c>
      <c r="EO247">
        <v>38.39295833333333</v>
      </c>
      <c r="EP247">
        <v>40.96854166666666</v>
      </c>
      <c r="EQ247">
        <v>38.90075</v>
      </c>
      <c r="ER247">
        <v>0</v>
      </c>
      <c r="ES247">
        <v>0</v>
      </c>
      <c r="ET247">
        <v>0</v>
      </c>
      <c r="EU247">
        <v>1761011001.1</v>
      </c>
      <c r="EV247">
        <v>0</v>
      </c>
      <c r="EW247">
        <v>143.092</v>
      </c>
      <c r="EX247">
        <v>22.89230822322411</v>
      </c>
      <c r="EY247">
        <v>-18.90000001436621</v>
      </c>
      <c r="EZ247">
        <v>-17.096</v>
      </c>
      <c r="FA247">
        <v>15</v>
      </c>
      <c r="FB247">
        <v>1761010866.1</v>
      </c>
      <c r="FC247" t="s">
        <v>863</v>
      </c>
      <c r="FD247">
        <v>1761010862.1</v>
      </c>
      <c r="FE247">
        <v>1761010866.1</v>
      </c>
      <c r="FF247">
        <v>8</v>
      </c>
      <c r="FG247">
        <v>-0.121</v>
      </c>
      <c r="FH247">
        <v>-0.005</v>
      </c>
      <c r="FI247">
        <v>-0.737</v>
      </c>
      <c r="FJ247">
        <v>0.175</v>
      </c>
      <c r="FK247">
        <v>420</v>
      </c>
      <c r="FL247">
        <v>23</v>
      </c>
      <c r="FM247">
        <v>0.34</v>
      </c>
      <c r="FN247">
        <v>0.16</v>
      </c>
      <c r="FO247">
        <v>0.383569325</v>
      </c>
      <c r="FP247">
        <v>-0.01876891181988895</v>
      </c>
      <c r="FQ247">
        <v>0.05226066986242499</v>
      </c>
      <c r="FR247">
        <v>1</v>
      </c>
      <c r="FS247">
        <v>143.1117647058824</v>
      </c>
      <c r="FT247">
        <v>11.48357537544164</v>
      </c>
      <c r="FU247">
        <v>6.791160548219685</v>
      </c>
      <c r="FV247">
        <v>0</v>
      </c>
      <c r="FW247">
        <v>-0.02370658075</v>
      </c>
      <c r="FX247">
        <v>-0.4999928844652907</v>
      </c>
      <c r="FY247">
        <v>0.04929795518396354</v>
      </c>
      <c r="FZ247">
        <v>0</v>
      </c>
      <c r="GA247">
        <v>1</v>
      </c>
      <c r="GB247">
        <v>3</v>
      </c>
      <c r="GC247" t="s">
        <v>459</v>
      </c>
      <c r="GD247">
        <v>3.10961</v>
      </c>
      <c r="GE247">
        <v>2.72612</v>
      </c>
      <c r="GF247">
        <v>0.0884296</v>
      </c>
      <c r="GG247">
        <v>0.0883047</v>
      </c>
      <c r="GH247">
        <v>0.106392</v>
      </c>
      <c r="GI247">
        <v>0.107621</v>
      </c>
      <c r="GJ247">
        <v>23921.8</v>
      </c>
      <c r="GK247">
        <v>21704.9</v>
      </c>
      <c r="GL247">
        <v>26800.6</v>
      </c>
      <c r="GM247">
        <v>24014.3</v>
      </c>
      <c r="GN247">
        <v>38267</v>
      </c>
      <c r="GO247">
        <v>31618.3</v>
      </c>
      <c r="GP247">
        <v>46777.3</v>
      </c>
      <c r="GQ247">
        <v>37970.5</v>
      </c>
      <c r="GR247">
        <v>1.89077</v>
      </c>
      <c r="GS247">
        <v>1.86812</v>
      </c>
      <c r="GT247">
        <v>0.104904</v>
      </c>
      <c r="GU247">
        <v>0</v>
      </c>
      <c r="GV247">
        <v>28.2544</v>
      </c>
      <c r="GW247">
        <v>999.9</v>
      </c>
      <c r="GX247">
        <v>60.3</v>
      </c>
      <c r="GY247">
        <v>30</v>
      </c>
      <c r="GZ247">
        <v>28.3804</v>
      </c>
      <c r="HA247">
        <v>61.3409</v>
      </c>
      <c r="HB247">
        <v>21.0978</v>
      </c>
      <c r="HC247">
        <v>1</v>
      </c>
      <c r="HD247">
        <v>0.0406784</v>
      </c>
      <c r="HE247">
        <v>-2.22449</v>
      </c>
      <c r="HF247">
        <v>20.3226</v>
      </c>
      <c r="HG247">
        <v>5.22088</v>
      </c>
      <c r="HH247">
        <v>11.9798</v>
      </c>
      <c r="HI247">
        <v>4.96545</v>
      </c>
      <c r="HJ247">
        <v>3.27595</v>
      </c>
      <c r="HK247">
        <v>9999</v>
      </c>
      <c r="HL247">
        <v>9999</v>
      </c>
      <c r="HM247">
        <v>9999</v>
      </c>
      <c r="HN247">
        <v>999.9</v>
      </c>
      <c r="HO247">
        <v>1.86369</v>
      </c>
      <c r="HP247">
        <v>1.85975</v>
      </c>
      <c r="HQ247">
        <v>1.85806</v>
      </c>
      <c r="HR247">
        <v>1.85944</v>
      </c>
      <c r="HS247">
        <v>1.85959</v>
      </c>
      <c r="HT247">
        <v>1.85806</v>
      </c>
      <c r="HU247">
        <v>1.85715</v>
      </c>
      <c r="HV247">
        <v>1.85211</v>
      </c>
      <c r="HW247">
        <v>0</v>
      </c>
      <c r="HX247">
        <v>0</v>
      </c>
      <c r="HY247">
        <v>0</v>
      </c>
      <c r="HZ247">
        <v>0</v>
      </c>
      <c r="IA247" t="s">
        <v>424</v>
      </c>
      <c r="IB247" t="s">
        <v>425</v>
      </c>
      <c r="IC247" t="s">
        <v>426</v>
      </c>
      <c r="ID247" t="s">
        <v>426</v>
      </c>
      <c r="IE247" t="s">
        <v>426</v>
      </c>
      <c r="IF247" t="s">
        <v>426</v>
      </c>
      <c r="IG247">
        <v>0</v>
      </c>
      <c r="IH247">
        <v>100</v>
      </c>
      <c r="II247">
        <v>100</v>
      </c>
      <c r="IJ247">
        <v>-0.735</v>
      </c>
      <c r="IK247">
        <v>0.177</v>
      </c>
      <c r="IL247">
        <v>-1.524301238848838</v>
      </c>
      <c r="IM247">
        <v>0.001328113201692861</v>
      </c>
      <c r="IN247">
        <v>1.538283238170363E-06</v>
      </c>
      <c r="IO247">
        <v>-5.795655626708063E-10</v>
      </c>
      <c r="IP247">
        <v>-0.06719844632190511</v>
      </c>
      <c r="IQ247">
        <v>-0.004593102289677449</v>
      </c>
      <c r="IR247">
        <v>0.0008253994458280543</v>
      </c>
      <c r="IS247">
        <v>-7.403632370499484E-06</v>
      </c>
      <c r="IT247">
        <v>2</v>
      </c>
      <c r="IU247">
        <v>1985</v>
      </c>
      <c r="IV247">
        <v>1</v>
      </c>
      <c r="IW247">
        <v>27</v>
      </c>
      <c r="IX247">
        <v>2.3</v>
      </c>
      <c r="IY247">
        <v>2.3</v>
      </c>
      <c r="IZ247">
        <v>1.13403</v>
      </c>
      <c r="JA247">
        <v>2.59521</v>
      </c>
      <c r="JB247">
        <v>1.49658</v>
      </c>
      <c r="JC247">
        <v>2.34619</v>
      </c>
      <c r="JD247">
        <v>1.54907</v>
      </c>
      <c r="JE247">
        <v>2.42554</v>
      </c>
      <c r="JF247">
        <v>32.9092</v>
      </c>
      <c r="JG247">
        <v>15.6731</v>
      </c>
      <c r="JH247">
        <v>18</v>
      </c>
      <c r="JI247">
        <v>482.315</v>
      </c>
      <c r="JJ247">
        <v>496.943</v>
      </c>
      <c r="JK247">
        <v>30.874</v>
      </c>
      <c r="JL247">
        <v>27.7734</v>
      </c>
      <c r="JM247">
        <v>30</v>
      </c>
      <c r="JN247">
        <v>27.9947</v>
      </c>
      <c r="JO247">
        <v>27.9839</v>
      </c>
      <c r="JP247">
        <v>22.8027</v>
      </c>
      <c r="JQ247">
        <v>21.6228</v>
      </c>
      <c r="JR247">
        <v>66.048</v>
      </c>
      <c r="JS247">
        <v>30.9752</v>
      </c>
      <c r="JT247">
        <v>420</v>
      </c>
      <c r="JU247">
        <v>23.3988</v>
      </c>
      <c r="JV247">
        <v>102.293</v>
      </c>
      <c r="JW247">
        <v>91.59180000000001</v>
      </c>
    </row>
    <row r="248" spans="1:283">
      <c r="A248">
        <v>230</v>
      </c>
      <c r="B248">
        <v>1761011004.1</v>
      </c>
      <c r="C248">
        <v>1338.099999904633</v>
      </c>
      <c r="D248" t="s">
        <v>900</v>
      </c>
      <c r="E248" t="s">
        <v>901</v>
      </c>
      <c r="F248">
        <v>5</v>
      </c>
      <c r="G248" t="s">
        <v>862</v>
      </c>
      <c r="H248">
        <v>1761010996.1</v>
      </c>
      <c r="I248">
        <f>(J248)/1000</f>
        <v>0</v>
      </c>
      <c r="J248">
        <f>1000*DJ248*AH248*(DF248-DG248)/(100*CY248*(1000-AH248*DF248))</f>
        <v>0</v>
      </c>
      <c r="K248">
        <f>DJ248*AH248*(DE248-DD248*(1000-AH248*DG248)/(1000-AH248*DF248))/(100*CY248)</f>
        <v>0</v>
      </c>
      <c r="L248">
        <f>DD248 - IF(AH248&gt;1, K248*CY248*100.0/(AJ248), 0)</f>
        <v>0</v>
      </c>
      <c r="M248">
        <f>((S248-I248/2)*L248-K248)/(S248+I248/2)</f>
        <v>0</v>
      </c>
      <c r="N248">
        <f>M248*(DK248+DL248)/1000.0</f>
        <v>0</v>
      </c>
      <c r="O248">
        <f>(DD248 - IF(AH248&gt;1, K248*CY248*100.0/(AJ248), 0))*(DK248+DL248)/1000.0</f>
        <v>0</v>
      </c>
      <c r="P248">
        <f>2.0/((1/R248-1/Q248)+SIGN(R248)*SQRT((1/R248-1/Q248)*(1/R248-1/Q248) + 4*CZ248/((CZ248+1)*(CZ248+1))*(2*1/R248*1/Q248-1/Q248*1/Q248)))</f>
        <v>0</v>
      </c>
      <c r="Q248">
        <f>IF(LEFT(DA248,1)&lt;&gt;"0",IF(LEFT(DA248,1)="1",3.0,DB248),$D$5+$E$5*(DR248*DK248/($K$5*1000))+$F$5*(DR248*DK248/($K$5*1000))*MAX(MIN(CY248,$J$5),$I$5)*MAX(MIN(CY248,$J$5),$I$5)+$G$5*MAX(MIN(CY248,$J$5),$I$5)*(DR248*DK248/($K$5*1000))+$H$5*(DR248*DK248/($K$5*1000))*(DR248*DK248/($K$5*1000)))</f>
        <v>0</v>
      </c>
      <c r="R248">
        <f>I248*(1000-(1000*0.61365*exp(17.502*V248/(240.97+V248))/(DK248+DL248)+DF248)/2)/(1000*0.61365*exp(17.502*V248/(240.97+V248))/(DK248+DL248)-DF248)</f>
        <v>0</v>
      </c>
      <c r="S248">
        <f>1/((CZ248+1)/(P248/1.6)+1/(Q248/1.37)) + CZ248/((CZ248+1)/(P248/1.6) + CZ248/(Q248/1.37))</f>
        <v>0</v>
      </c>
      <c r="T248">
        <f>(CU248*CX248)</f>
        <v>0</v>
      </c>
      <c r="U248">
        <f>(DM248+(T248+2*0.95*5.67E-8*(((DM248+$B$9)+273)^4-(DM248+273)^4)-44100*I248)/(1.84*29.3*Q248+8*0.95*5.67E-8*(DM248+273)^3))</f>
        <v>0</v>
      </c>
      <c r="V248">
        <f>($C$9*DN248+$D$9*DO248+$E$9*U248)</f>
        <v>0</v>
      </c>
      <c r="W248">
        <f>0.61365*exp(17.502*V248/(240.97+V248))</f>
        <v>0</v>
      </c>
      <c r="X248">
        <f>(Y248/Z248*100)</f>
        <v>0</v>
      </c>
      <c r="Y248">
        <f>DF248*(DK248+DL248)/1000</f>
        <v>0</v>
      </c>
      <c r="Z248">
        <f>0.61365*exp(17.502*DM248/(240.97+DM248))</f>
        <v>0</v>
      </c>
      <c r="AA248">
        <f>(W248-DF248*(DK248+DL248)/1000)</f>
        <v>0</v>
      </c>
      <c r="AB248">
        <f>(-I248*44100)</f>
        <v>0</v>
      </c>
      <c r="AC248">
        <f>2*29.3*Q248*0.92*(DM248-V248)</f>
        <v>0</v>
      </c>
      <c r="AD248">
        <f>2*0.95*5.67E-8*(((DM248+$B$9)+273)^4-(V248+273)^4)</f>
        <v>0</v>
      </c>
      <c r="AE248">
        <f>T248+AD248+AB248+AC248</f>
        <v>0</v>
      </c>
      <c r="AF248">
        <v>0</v>
      </c>
      <c r="AG248">
        <v>0</v>
      </c>
      <c r="AH248">
        <f>IF(AF248*$H$15&gt;=AJ248,1.0,(AJ248/(AJ248-AF248*$H$15)))</f>
        <v>0</v>
      </c>
      <c r="AI248">
        <f>(AH248-1)*100</f>
        <v>0</v>
      </c>
      <c r="AJ248">
        <f>MAX(0,($B$15+$C$15*DR248)/(1+$D$15*DR248)*DK248/(DM248+273)*$E$15)</f>
        <v>0</v>
      </c>
      <c r="AK248" t="s">
        <v>420</v>
      </c>
      <c r="AL248" t="s">
        <v>420</v>
      </c>
      <c r="AM248">
        <v>0</v>
      </c>
      <c r="AN248">
        <v>0</v>
      </c>
      <c r="AO248">
        <f>1-AM248/AN248</f>
        <v>0</v>
      </c>
      <c r="AP248">
        <v>0</v>
      </c>
      <c r="AQ248" t="s">
        <v>420</v>
      </c>
      <c r="AR248" t="s">
        <v>420</v>
      </c>
      <c r="AS248">
        <v>0</v>
      </c>
      <c r="AT248">
        <v>0</v>
      </c>
      <c r="AU248">
        <f>1-AS248/AT248</f>
        <v>0</v>
      </c>
      <c r="AV248">
        <v>0.5</v>
      </c>
      <c r="AW248">
        <f>CV248</f>
        <v>0</v>
      </c>
      <c r="AX248">
        <f>K248</f>
        <v>0</v>
      </c>
      <c r="AY248">
        <f>AU248*AV248*AW248</f>
        <v>0</v>
      </c>
      <c r="AZ248">
        <f>(AX248-AP248)/AW248</f>
        <v>0</v>
      </c>
      <c r="BA248">
        <f>(AN248-AT248)/AT248</f>
        <v>0</v>
      </c>
      <c r="BB248">
        <f>AM248/(AO248+AM248/AT248)</f>
        <v>0</v>
      </c>
      <c r="BC248" t="s">
        <v>420</v>
      </c>
      <c r="BD248">
        <v>0</v>
      </c>
      <c r="BE248">
        <f>IF(BD248&lt;&gt;0, BD248, BB248)</f>
        <v>0</v>
      </c>
      <c r="BF248">
        <f>1-BE248/AT248</f>
        <v>0</v>
      </c>
      <c r="BG248">
        <f>(AT248-AS248)/(AT248-BE248)</f>
        <v>0</v>
      </c>
      <c r="BH248">
        <f>(AN248-AT248)/(AN248-BE248)</f>
        <v>0</v>
      </c>
      <c r="BI248">
        <f>(AT248-AS248)/(AT248-AM248)</f>
        <v>0</v>
      </c>
      <c r="BJ248">
        <f>(AN248-AT248)/(AN248-AM248)</f>
        <v>0</v>
      </c>
      <c r="BK248">
        <f>(BG248*BE248/AS248)</f>
        <v>0</v>
      </c>
      <c r="BL248">
        <f>(1-BK248)</f>
        <v>0</v>
      </c>
      <c r="CU248">
        <f>$B$13*DS248+$C$13*DT248+$F$13*EE248*(1-EH248)</f>
        <v>0</v>
      </c>
      <c r="CV248">
        <f>CU248*CW248</f>
        <v>0</v>
      </c>
      <c r="CW248">
        <f>($B$13*$D$11+$C$13*$D$11+$F$13*((ER248+EJ248)/MAX(ER248+EJ248+ES248, 0.1)*$I$11+ES248/MAX(ER248+EJ248+ES248, 0.1)*$J$11))/($B$13+$C$13+$F$13)</f>
        <v>0</v>
      </c>
      <c r="CX248">
        <f>($B$13*$K$11+$C$13*$K$11+$F$13*((ER248+EJ248)/MAX(ER248+EJ248+ES248, 0.1)*$P$11+ES248/MAX(ER248+EJ248+ES248, 0.1)*$Q$11))/($B$13+$C$13+$F$13)</f>
        <v>0</v>
      </c>
      <c r="CY248">
        <v>1.37</v>
      </c>
      <c r="CZ248">
        <v>0.5</v>
      </c>
      <c r="DA248" t="s">
        <v>421</v>
      </c>
      <c r="DB248">
        <v>2</v>
      </c>
      <c r="DC248">
        <v>1761010996.1</v>
      </c>
      <c r="DD248">
        <v>420.33925</v>
      </c>
      <c r="DE248">
        <v>419.9710833333334</v>
      </c>
      <c r="DF248">
        <v>23.30097916666666</v>
      </c>
      <c r="DG248">
        <v>23.356825</v>
      </c>
      <c r="DH248">
        <v>421.0747916666667</v>
      </c>
      <c r="DI248">
        <v>23.124575</v>
      </c>
      <c r="DJ248">
        <v>500.009375</v>
      </c>
      <c r="DK248">
        <v>90.51581666666668</v>
      </c>
      <c r="DL248">
        <v>0.0345332875</v>
      </c>
      <c r="DM248">
        <v>29.85767916666667</v>
      </c>
      <c r="DN248">
        <v>29.9947625</v>
      </c>
      <c r="DO248">
        <v>999.9</v>
      </c>
      <c r="DP248">
        <v>0</v>
      </c>
      <c r="DQ248">
        <v>0</v>
      </c>
      <c r="DR248">
        <v>9998.97875</v>
      </c>
      <c r="DS248">
        <v>0</v>
      </c>
      <c r="DT248">
        <v>0.242856</v>
      </c>
      <c r="DU248">
        <v>0.3681043333333333</v>
      </c>
      <c r="DV248">
        <v>430.3672916666667</v>
      </c>
      <c r="DW248">
        <v>430.014875</v>
      </c>
      <c r="DX248">
        <v>-0.05584319000000001</v>
      </c>
      <c r="DY248">
        <v>419.9710833333334</v>
      </c>
      <c r="DZ248">
        <v>23.356825</v>
      </c>
      <c r="EA248">
        <v>2.109107916666666</v>
      </c>
      <c r="EB248">
        <v>2.114161666666666</v>
      </c>
      <c r="EC248">
        <v>18.28812083333333</v>
      </c>
      <c r="ED248">
        <v>18.32626666666667</v>
      </c>
      <c r="EE248">
        <v>0.00500078</v>
      </c>
      <c r="EF248">
        <v>0</v>
      </c>
      <c r="EG248">
        <v>0</v>
      </c>
      <c r="EH248">
        <v>0</v>
      </c>
      <c r="EI248">
        <v>144.1916666666667</v>
      </c>
      <c r="EJ248">
        <v>0.00500078</v>
      </c>
      <c r="EK248">
        <v>-17.225</v>
      </c>
      <c r="EL248">
        <v>-0.5083333333333333</v>
      </c>
      <c r="EM248">
        <v>35.78879166666666</v>
      </c>
      <c r="EN248">
        <v>40.31754166666666</v>
      </c>
      <c r="EO248">
        <v>38.36175</v>
      </c>
      <c r="EP248">
        <v>40.99979166666666</v>
      </c>
      <c r="EQ248">
        <v>38.8825</v>
      </c>
      <c r="ER248">
        <v>0</v>
      </c>
      <c r="ES248">
        <v>0</v>
      </c>
      <c r="ET248">
        <v>0</v>
      </c>
      <c r="EU248">
        <v>1761011002.9</v>
      </c>
      <c r="EV248">
        <v>0</v>
      </c>
      <c r="EW248">
        <v>143.1884615384616</v>
      </c>
      <c r="EX248">
        <v>0.2495730768136035</v>
      </c>
      <c r="EY248">
        <v>12.68034200754022</v>
      </c>
      <c r="EZ248">
        <v>-17.10384615384615</v>
      </c>
      <c r="FA248">
        <v>15</v>
      </c>
      <c r="FB248">
        <v>1761010866.1</v>
      </c>
      <c r="FC248" t="s">
        <v>863</v>
      </c>
      <c r="FD248">
        <v>1761010862.1</v>
      </c>
      <c r="FE248">
        <v>1761010866.1</v>
      </c>
      <c r="FF248">
        <v>8</v>
      </c>
      <c r="FG248">
        <v>-0.121</v>
      </c>
      <c r="FH248">
        <v>-0.005</v>
      </c>
      <c r="FI248">
        <v>-0.737</v>
      </c>
      <c r="FJ248">
        <v>0.175</v>
      </c>
      <c r="FK248">
        <v>420</v>
      </c>
      <c r="FL248">
        <v>23</v>
      </c>
      <c r="FM248">
        <v>0.34</v>
      </c>
      <c r="FN248">
        <v>0.16</v>
      </c>
      <c r="FO248">
        <v>0.3770282926829269</v>
      </c>
      <c r="FP248">
        <v>-0.05718604181184581</v>
      </c>
      <c r="FQ248">
        <v>0.05210819974201144</v>
      </c>
      <c r="FR248">
        <v>1</v>
      </c>
      <c r="FS248">
        <v>142.3705882352941</v>
      </c>
      <c r="FT248">
        <v>11.60275039993636</v>
      </c>
      <c r="FU248">
        <v>6.641913677626205</v>
      </c>
      <c r="FV248">
        <v>0</v>
      </c>
      <c r="FW248">
        <v>-0.03590011536585366</v>
      </c>
      <c r="FX248">
        <v>-0.4116727787456446</v>
      </c>
      <c r="FY248">
        <v>0.04428578152759317</v>
      </c>
      <c r="FZ248">
        <v>0</v>
      </c>
      <c r="GA248">
        <v>1</v>
      </c>
      <c r="GB248">
        <v>3</v>
      </c>
      <c r="GC248" t="s">
        <v>459</v>
      </c>
      <c r="GD248">
        <v>3.10965</v>
      </c>
      <c r="GE248">
        <v>2.72612</v>
      </c>
      <c r="GF248">
        <v>0.0884267</v>
      </c>
      <c r="GG248">
        <v>0.08830880000000001</v>
      </c>
      <c r="GH248">
        <v>0.10642</v>
      </c>
      <c r="GI248">
        <v>0.107621</v>
      </c>
      <c r="GJ248">
        <v>23921.7</v>
      </c>
      <c r="GK248">
        <v>21704.9</v>
      </c>
      <c r="GL248">
        <v>26800.3</v>
      </c>
      <c r="GM248">
        <v>24014.4</v>
      </c>
      <c r="GN248">
        <v>38265.8</v>
      </c>
      <c r="GO248">
        <v>31618.3</v>
      </c>
      <c r="GP248">
        <v>46777.3</v>
      </c>
      <c r="GQ248">
        <v>37970.5</v>
      </c>
      <c r="GR248">
        <v>1.8911</v>
      </c>
      <c r="GS248">
        <v>1.868</v>
      </c>
      <c r="GT248">
        <v>0.104792</v>
      </c>
      <c r="GU248">
        <v>0</v>
      </c>
      <c r="GV248">
        <v>28.2436</v>
      </c>
      <c r="GW248">
        <v>999.9</v>
      </c>
      <c r="GX248">
        <v>60.3</v>
      </c>
      <c r="GY248">
        <v>29.9</v>
      </c>
      <c r="GZ248">
        <v>28.2207</v>
      </c>
      <c r="HA248">
        <v>60.9909</v>
      </c>
      <c r="HB248">
        <v>21.2099</v>
      </c>
      <c r="HC248">
        <v>1</v>
      </c>
      <c r="HD248">
        <v>0.040752</v>
      </c>
      <c r="HE248">
        <v>-2.24745</v>
      </c>
      <c r="HF248">
        <v>20.3224</v>
      </c>
      <c r="HG248">
        <v>5.22133</v>
      </c>
      <c r="HH248">
        <v>11.9798</v>
      </c>
      <c r="HI248">
        <v>4.96545</v>
      </c>
      <c r="HJ248">
        <v>3.27595</v>
      </c>
      <c r="HK248">
        <v>9999</v>
      </c>
      <c r="HL248">
        <v>9999</v>
      </c>
      <c r="HM248">
        <v>9999</v>
      </c>
      <c r="HN248">
        <v>999.9</v>
      </c>
      <c r="HO248">
        <v>1.86367</v>
      </c>
      <c r="HP248">
        <v>1.85974</v>
      </c>
      <c r="HQ248">
        <v>1.85806</v>
      </c>
      <c r="HR248">
        <v>1.85944</v>
      </c>
      <c r="HS248">
        <v>1.85959</v>
      </c>
      <c r="HT248">
        <v>1.85806</v>
      </c>
      <c r="HU248">
        <v>1.85715</v>
      </c>
      <c r="HV248">
        <v>1.85211</v>
      </c>
      <c r="HW248">
        <v>0</v>
      </c>
      <c r="HX248">
        <v>0</v>
      </c>
      <c r="HY248">
        <v>0</v>
      </c>
      <c r="HZ248">
        <v>0</v>
      </c>
      <c r="IA248" t="s">
        <v>424</v>
      </c>
      <c r="IB248" t="s">
        <v>425</v>
      </c>
      <c r="IC248" t="s">
        <v>426</v>
      </c>
      <c r="ID248" t="s">
        <v>426</v>
      </c>
      <c r="IE248" t="s">
        <v>426</v>
      </c>
      <c r="IF248" t="s">
        <v>426</v>
      </c>
      <c r="IG248">
        <v>0</v>
      </c>
      <c r="IH248">
        <v>100</v>
      </c>
      <c r="II248">
        <v>100</v>
      </c>
      <c r="IJ248">
        <v>-0.735</v>
      </c>
      <c r="IK248">
        <v>0.1772</v>
      </c>
      <c r="IL248">
        <v>-1.524301238848838</v>
      </c>
      <c r="IM248">
        <v>0.001328113201692861</v>
      </c>
      <c r="IN248">
        <v>1.538283238170363E-06</v>
      </c>
      <c r="IO248">
        <v>-5.795655626708063E-10</v>
      </c>
      <c r="IP248">
        <v>-0.06719844632190511</v>
      </c>
      <c r="IQ248">
        <v>-0.004593102289677449</v>
      </c>
      <c r="IR248">
        <v>0.0008253994458280543</v>
      </c>
      <c r="IS248">
        <v>-7.403632370499484E-06</v>
      </c>
      <c r="IT248">
        <v>2</v>
      </c>
      <c r="IU248">
        <v>1985</v>
      </c>
      <c r="IV248">
        <v>1</v>
      </c>
      <c r="IW248">
        <v>27</v>
      </c>
      <c r="IX248">
        <v>2.4</v>
      </c>
      <c r="IY248">
        <v>2.3</v>
      </c>
      <c r="IZ248">
        <v>1.13403</v>
      </c>
      <c r="JA248">
        <v>2.60986</v>
      </c>
      <c r="JB248">
        <v>1.49658</v>
      </c>
      <c r="JC248">
        <v>2.34619</v>
      </c>
      <c r="JD248">
        <v>1.54907</v>
      </c>
      <c r="JE248">
        <v>2.34253</v>
      </c>
      <c r="JF248">
        <v>32.9092</v>
      </c>
      <c r="JG248">
        <v>15.6643</v>
      </c>
      <c r="JH248">
        <v>18</v>
      </c>
      <c r="JI248">
        <v>482.494</v>
      </c>
      <c r="JJ248">
        <v>496.851</v>
      </c>
      <c r="JK248">
        <v>30.9253</v>
      </c>
      <c r="JL248">
        <v>27.7722</v>
      </c>
      <c r="JM248">
        <v>30.0002</v>
      </c>
      <c r="JN248">
        <v>27.9936</v>
      </c>
      <c r="JO248">
        <v>27.9827</v>
      </c>
      <c r="JP248">
        <v>22.803</v>
      </c>
      <c r="JQ248">
        <v>21.6228</v>
      </c>
      <c r="JR248">
        <v>66.048</v>
      </c>
      <c r="JS248">
        <v>31</v>
      </c>
      <c r="JT248">
        <v>420</v>
      </c>
      <c r="JU248">
        <v>23.3988</v>
      </c>
      <c r="JV248">
        <v>102.292</v>
      </c>
      <c r="JW248">
        <v>91.5921</v>
      </c>
    </row>
    <row r="249" spans="1:283">
      <c r="A249">
        <v>231</v>
      </c>
      <c r="B249">
        <v>1761011006.1</v>
      </c>
      <c r="C249">
        <v>1340.099999904633</v>
      </c>
      <c r="D249" t="s">
        <v>902</v>
      </c>
      <c r="E249" t="s">
        <v>903</v>
      </c>
      <c r="F249">
        <v>5</v>
      </c>
      <c r="G249" t="s">
        <v>862</v>
      </c>
      <c r="H249">
        <v>1761010998.1</v>
      </c>
      <c r="I249">
        <f>(J249)/1000</f>
        <v>0</v>
      </c>
      <c r="J249">
        <f>1000*DJ249*AH249*(DF249-DG249)/(100*CY249*(1000-AH249*DF249))</f>
        <v>0</v>
      </c>
      <c r="K249">
        <f>DJ249*AH249*(DE249-DD249*(1000-AH249*DG249)/(1000-AH249*DF249))/(100*CY249)</f>
        <v>0</v>
      </c>
      <c r="L249">
        <f>DD249 - IF(AH249&gt;1, K249*CY249*100.0/(AJ249), 0)</f>
        <v>0</v>
      </c>
      <c r="M249">
        <f>((S249-I249/2)*L249-K249)/(S249+I249/2)</f>
        <v>0</v>
      </c>
      <c r="N249">
        <f>M249*(DK249+DL249)/1000.0</f>
        <v>0</v>
      </c>
      <c r="O249">
        <f>(DD249 - IF(AH249&gt;1, K249*CY249*100.0/(AJ249), 0))*(DK249+DL249)/1000.0</f>
        <v>0</v>
      </c>
      <c r="P249">
        <f>2.0/((1/R249-1/Q249)+SIGN(R249)*SQRT((1/R249-1/Q249)*(1/R249-1/Q249) + 4*CZ249/((CZ249+1)*(CZ249+1))*(2*1/R249*1/Q249-1/Q249*1/Q249)))</f>
        <v>0</v>
      </c>
      <c r="Q249">
        <f>IF(LEFT(DA249,1)&lt;&gt;"0",IF(LEFT(DA249,1)="1",3.0,DB249),$D$5+$E$5*(DR249*DK249/($K$5*1000))+$F$5*(DR249*DK249/($K$5*1000))*MAX(MIN(CY249,$J$5),$I$5)*MAX(MIN(CY249,$J$5),$I$5)+$G$5*MAX(MIN(CY249,$J$5),$I$5)*(DR249*DK249/($K$5*1000))+$H$5*(DR249*DK249/($K$5*1000))*(DR249*DK249/($K$5*1000)))</f>
        <v>0</v>
      </c>
      <c r="R249">
        <f>I249*(1000-(1000*0.61365*exp(17.502*V249/(240.97+V249))/(DK249+DL249)+DF249)/2)/(1000*0.61365*exp(17.502*V249/(240.97+V249))/(DK249+DL249)-DF249)</f>
        <v>0</v>
      </c>
      <c r="S249">
        <f>1/((CZ249+1)/(P249/1.6)+1/(Q249/1.37)) + CZ249/((CZ249+1)/(P249/1.6) + CZ249/(Q249/1.37))</f>
        <v>0</v>
      </c>
      <c r="T249">
        <f>(CU249*CX249)</f>
        <v>0</v>
      </c>
      <c r="U249">
        <f>(DM249+(T249+2*0.95*5.67E-8*(((DM249+$B$9)+273)^4-(DM249+273)^4)-44100*I249)/(1.84*29.3*Q249+8*0.95*5.67E-8*(DM249+273)^3))</f>
        <v>0</v>
      </c>
      <c r="V249">
        <f>($C$9*DN249+$D$9*DO249+$E$9*U249)</f>
        <v>0</v>
      </c>
      <c r="W249">
        <f>0.61365*exp(17.502*V249/(240.97+V249))</f>
        <v>0</v>
      </c>
      <c r="X249">
        <f>(Y249/Z249*100)</f>
        <v>0</v>
      </c>
      <c r="Y249">
        <f>DF249*(DK249+DL249)/1000</f>
        <v>0</v>
      </c>
      <c r="Z249">
        <f>0.61365*exp(17.502*DM249/(240.97+DM249))</f>
        <v>0</v>
      </c>
      <c r="AA249">
        <f>(W249-DF249*(DK249+DL249)/1000)</f>
        <v>0</v>
      </c>
      <c r="AB249">
        <f>(-I249*44100)</f>
        <v>0</v>
      </c>
      <c r="AC249">
        <f>2*29.3*Q249*0.92*(DM249-V249)</f>
        <v>0</v>
      </c>
      <c r="AD249">
        <f>2*0.95*5.67E-8*(((DM249+$B$9)+273)^4-(V249+273)^4)</f>
        <v>0</v>
      </c>
      <c r="AE249">
        <f>T249+AD249+AB249+AC249</f>
        <v>0</v>
      </c>
      <c r="AF249">
        <v>0</v>
      </c>
      <c r="AG249">
        <v>0</v>
      </c>
      <c r="AH249">
        <f>IF(AF249*$H$15&gt;=AJ249,1.0,(AJ249/(AJ249-AF249*$H$15)))</f>
        <v>0</v>
      </c>
      <c r="AI249">
        <f>(AH249-1)*100</f>
        <v>0</v>
      </c>
      <c r="AJ249">
        <f>MAX(0,($B$15+$C$15*DR249)/(1+$D$15*DR249)*DK249/(DM249+273)*$E$15)</f>
        <v>0</v>
      </c>
      <c r="AK249" t="s">
        <v>420</v>
      </c>
      <c r="AL249" t="s">
        <v>420</v>
      </c>
      <c r="AM249">
        <v>0</v>
      </c>
      <c r="AN249">
        <v>0</v>
      </c>
      <c r="AO249">
        <f>1-AM249/AN249</f>
        <v>0</v>
      </c>
      <c r="AP249">
        <v>0</v>
      </c>
      <c r="AQ249" t="s">
        <v>420</v>
      </c>
      <c r="AR249" t="s">
        <v>420</v>
      </c>
      <c r="AS249">
        <v>0</v>
      </c>
      <c r="AT249">
        <v>0</v>
      </c>
      <c r="AU249">
        <f>1-AS249/AT249</f>
        <v>0</v>
      </c>
      <c r="AV249">
        <v>0.5</v>
      </c>
      <c r="AW249">
        <f>CV249</f>
        <v>0</v>
      </c>
      <c r="AX249">
        <f>K249</f>
        <v>0</v>
      </c>
      <c r="AY249">
        <f>AU249*AV249*AW249</f>
        <v>0</v>
      </c>
      <c r="AZ249">
        <f>(AX249-AP249)/AW249</f>
        <v>0</v>
      </c>
      <c r="BA249">
        <f>(AN249-AT249)/AT249</f>
        <v>0</v>
      </c>
      <c r="BB249">
        <f>AM249/(AO249+AM249/AT249)</f>
        <v>0</v>
      </c>
      <c r="BC249" t="s">
        <v>420</v>
      </c>
      <c r="BD249">
        <v>0</v>
      </c>
      <c r="BE249">
        <f>IF(BD249&lt;&gt;0, BD249, BB249)</f>
        <v>0</v>
      </c>
      <c r="BF249">
        <f>1-BE249/AT249</f>
        <v>0</v>
      </c>
      <c r="BG249">
        <f>(AT249-AS249)/(AT249-BE249)</f>
        <v>0</v>
      </c>
      <c r="BH249">
        <f>(AN249-AT249)/(AN249-BE249)</f>
        <v>0</v>
      </c>
      <c r="BI249">
        <f>(AT249-AS249)/(AT249-AM249)</f>
        <v>0</v>
      </c>
      <c r="BJ249">
        <f>(AN249-AT249)/(AN249-AM249)</f>
        <v>0</v>
      </c>
      <c r="BK249">
        <f>(BG249*BE249/AS249)</f>
        <v>0</v>
      </c>
      <c r="BL249">
        <f>(1-BK249)</f>
        <v>0</v>
      </c>
      <c r="CU249">
        <f>$B$13*DS249+$C$13*DT249+$F$13*EE249*(1-EH249)</f>
        <v>0</v>
      </c>
      <c r="CV249">
        <f>CU249*CW249</f>
        <v>0</v>
      </c>
      <c r="CW249">
        <f>($B$13*$D$11+$C$13*$D$11+$F$13*((ER249+EJ249)/MAX(ER249+EJ249+ES249, 0.1)*$I$11+ES249/MAX(ER249+EJ249+ES249, 0.1)*$J$11))/($B$13+$C$13+$F$13)</f>
        <v>0</v>
      </c>
      <c r="CX249">
        <f>($B$13*$K$11+$C$13*$K$11+$F$13*((ER249+EJ249)/MAX(ER249+EJ249+ES249, 0.1)*$P$11+ES249/MAX(ER249+EJ249+ES249, 0.1)*$Q$11))/($B$13+$C$13+$F$13)</f>
        <v>0</v>
      </c>
      <c r="CY249">
        <v>1.37</v>
      </c>
      <c r="CZ249">
        <v>0.5</v>
      </c>
      <c r="DA249" t="s">
        <v>421</v>
      </c>
      <c r="DB249">
        <v>2</v>
      </c>
      <c r="DC249">
        <v>1761010998.1</v>
      </c>
      <c r="DD249">
        <v>420.337125</v>
      </c>
      <c r="DE249">
        <v>419.9796666666666</v>
      </c>
      <c r="DF249">
        <v>23.30718333333333</v>
      </c>
      <c r="DG249">
        <v>23.36937916666666</v>
      </c>
      <c r="DH249">
        <v>421.072625</v>
      </c>
      <c r="DI249">
        <v>23.13064583333334</v>
      </c>
      <c r="DJ249">
        <v>500.0142916666667</v>
      </c>
      <c r="DK249">
        <v>90.51575000000001</v>
      </c>
      <c r="DL249">
        <v>0.03449825</v>
      </c>
      <c r="DM249">
        <v>29.84844583333333</v>
      </c>
      <c r="DN249">
        <v>29.98442916666667</v>
      </c>
      <c r="DO249">
        <v>999.9</v>
      </c>
      <c r="DP249">
        <v>0</v>
      </c>
      <c r="DQ249">
        <v>0</v>
      </c>
      <c r="DR249">
        <v>10000.57041666667</v>
      </c>
      <c r="DS249">
        <v>0</v>
      </c>
      <c r="DT249">
        <v>0.242856</v>
      </c>
      <c r="DU249">
        <v>0.3574397083333333</v>
      </c>
      <c r="DV249">
        <v>430.3678333333333</v>
      </c>
      <c r="DW249">
        <v>430.0292083333334</v>
      </c>
      <c r="DX249">
        <v>-0.06218790416666667</v>
      </c>
      <c r="DY249">
        <v>419.9796666666666</v>
      </c>
      <c r="DZ249">
        <v>23.36937916666666</v>
      </c>
      <c r="EA249">
        <v>2.109668333333333</v>
      </c>
      <c r="EB249">
        <v>2.11529625</v>
      </c>
      <c r="EC249">
        <v>18.29235416666667</v>
      </c>
      <c r="ED249">
        <v>18.334825</v>
      </c>
      <c r="EE249">
        <v>0.00500078</v>
      </c>
      <c r="EF249">
        <v>0</v>
      </c>
      <c r="EG249">
        <v>0</v>
      </c>
      <c r="EH249">
        <v>0</v>
      </c>
      <c r="EI249">
        <v>144.1666666666667</v>
      </c>
      <c r="EJ249">
        <v>0.00500078</v>
      </c>
      <c r="EK249">
        <v>-17.4125</v>
      </c>
      <c r="EL249">
        <v>-0.5375</v>
      </c>
      <c r="EM249">
        <v>35.79658333333333</v>
      </c>
      <c r="EN249">
        <v>40.34091666666666</v>
      </c>
      <c r="EO249">
        <v>38.4425</v>
      </c>
      <c r="EP249">
        <v>41.03108333333333</v>
      </c>
      <c r="EQ249">
        <v>38.87991666666667</v>
      </c>
      <c r="ER249">
        <v>0</v>
      </c>
      <c r="ES249">
        <v>0</v>
      </c>
      <c r="ET249">
        <v>0</v>
      </c>
      <c r="EU249">
        <v>1761011004.7</v>
      </c>
      <c r="EV249">
        <v>0</v>
      </c>
      <c r="EW249">
        <v>143.688</v>
      </c>
      <c r="EX249">
        <v>9.753846391653669</v>
      </c>
      <c r="EY249">
        <v>26.10000019195749</v>
      </c>
      <c r="EZ249">
        <v>-17.416</v>
      </c>
      <c r="FA249">
        <v>15</v>
      </c>
      <c r="FB249">
        <v>1761010866.1</v>
      </c>
      <c r="FC249" t="s">
        <v>863</v>
      </c>
      <c r="FD249">
        <v>1761010862.1</v>
      </c>
      <c r="FE249">
        <v>1761010866.1</v>
      </c>
      <c r="FF249">
        <v>8</v>
      </c>
      <c r="FG249">
        <v>-0.121</v>
      </c>
      <c r="FH249">
        <v>-0.005</v>
      </c>
      <c r="FI249">
        <v>-0.737</v>
      </c>
      <c r="FJ249">
        <v>0.175</v>
      </c>
      <c r="FK249">
        <v>420</v>
      </c>
      <c r="FL249">
        <v>23</v>
      </c>
      <c r="FM249">
        <v>0.34</v>
      </c>
      <c r="FN249">
        <v>0.16</v>
      </c>
      <c r="FO249">
        <v>0.3747551</v>
      </c>
      <c r="FP249">
        <v>-0.1613500412757983</v>
      </c>
      <c r="FQ249">
        <v>0.05382967699225029</v>
      </c>
      <c r="FR249">
        <v>1</v>
      </c>
      <c r="FS249">
        <v>142.8323529411765</v>
      </c>
      <c r="FT249">
        <v>6.675324830915963</v>
      </c>
      <c r="FU249">
        <v>6.493649413000514</v>
      </c>
      <c r="FV249">
        <v>0</v>
      </c>
      <c r="FW249">
        <v>-0.04545378575</v>
      </c>
      <c r="FX249">
        <v>-0.3148176437898686</v>
      </c>
      <c r="FY249">
        <v>0.03654016606700008</v>
      </c>
      <c r="FZ249">
        <v>0</v>
      </c>
      <c r="GA249">
        <v>1</v>
      </c>
      <c r="GB249">
        <v>3</v>
      </c>
      <c r="GC249" t="s">
        <v>459</v>
      </c>
      <c r="GD249">
        <v>3.10968</v>
      </c>
      <c r="GE249">
        <v>2.72599</v>
      </c>
      <c r="GF249">
        <v>0.088431</v>
      </c>
      <c r="GG249">
        <v>0.08830499999999999</v>
      </c>
      <c r="GH249">
        <v>0.106438</v>
      </c>
      <c r="GI249">
        <v>0.107619</v>
      </c>
      <c r="GJ249">
        <v>23921.5</v>
      </c>
      <c r="GK249">
        <v>21705.1</v>
      </c>
      <c r="GL249">
        <v>26800.4</v>
      </c>
      <c r="GM249">
        <v>24014.5</v>
      </c>
      <c r="GN249">
        <v>38264.9</v>
      </c>
      <c r="GO249">
        <v>31618.5</v>
      </c>
      <c r="GP249">
        <v>46777.2</v>
      </c>
      <c r="GQ249">
        <v>37970.7</v>
      </c>
      <c r="GR249">
        <v>1.89107</v>
      </c>
      <c r="GS249">
        <v>1.86785</v>
      </c>
      <c r="GT249">
        <v>0.104927</v>
      </c>
      <c r="GU249">
        <v>0</v>
      </c>
      <c r="GV249">
        <v>28.2315</v>
      </c>
      <c r="GW249">
        <v>999.9</v>
      </c>
      <c r="GX249">
        <v>60.3</v>
      </c>
      <c r="GY249">
        <v>30</v>
      </c>
      <c r="GZ249">
        <v>28.3838</v>
      </c>
      <c r="HA249">
        <v>61.4809</v>
      </c>
      <c r="HB249">
        <v>21.278</v>
      </c>
      <c r="HC249">
        <v>1</v>
      </c>
      <c r="HD249">
        <v>0.0410061</v>
      </c>
      <c r="HE249">
        <v>-2.20989</v>
      </c>
      <c r="HF249">
        <v>20.323</v>
      </c>
      <c r="HG249">
        <v>5.22148</v>
      </c>
      <c r="HH249">
        <v>11.9796</v>
      </c>
      <c r="HI249">
        <v>4.9654</v>
      </c>
      <c r="HJ249">
        <v>3.276</v>
      </c>
      <c r="HK249">
        <v>9999</v>
      </c>
      <c r="HL249">
        <v>9999</v>
      </c>
      <c r="HM249">
        <v>9999</v>
      </c>
      <c r="HN249">
        <v>999.9</v>
      </c>
      <c r="HO249">
        <v>1.86366</v>
      </c>
      <c r="HP249">
        <v>1.85974</v>
      </c>
      <c r="HQ249">
        <v>1.85806</v>
      </c>
      <c r="HR249">
        <v>1.85944</v>
      </c>
      <c r="HS249">
        <v>1.85959</v>
      </c>
      <c r="HT249">
        <v>1.85806</v>
      </c>
      <c r="HU249">
        <v>1.85715</v>
      </c>
      <c r="HV249">
        <v>1.85211</v>
      </c>
      <c r="HW249">
        <v>0</v>
      </c>
      <c r="HX249">
        <v>0</v>
      </c>
      <c r="HY249">
        <v>0</v>
      </c>
      <c r="HZ249">
        <v>0</v>
      </c>
      <c r="IA249" t="s">
        <v>424</v>
      </c>
      <c r="IB249" t="s">
        <v>425</v>
      </c>
      <c r="IC249" t="s">
        <v>426</v>
      </c>
      <c r="ID249" t="s">
        <v>426</v>
      </c>
      <c r="IE249" t="s">
        <v>426</v>
      </c>
      <c r="IF249" t="s">
        <v>426</v>
      </c>
      <c r="IG249">
        <v>0</v>
      </c>
      <c r="IH249">
        <v>100</v>
      </c>
      <c r="II249">
        <v>100</v>
      </c>
      <c r="IJ249">
        <v>-0.735</v>
      </c>
      <c r="IK249">
        <v>0.1772</v>
      </c>
      <c r="IL249">
        <v>-1.524301238848838</v>
      </c>
      <c r="IM249">
        <v>0.001328113201692861</v>
      </c>
      <c r="IN249">
        <v>1.538283238170363E-06</v>
      </c>
      <c r="IO249">
        <v>-5.795655626708063E-10</v>
      </c>
      <c r="IP249">
        <v>-0.06719844632190511</v>
      </c>
      <c r="IQ249">
        <v>-0.004593102289677449</v>
      </c>
      <c r="IR249">
        <v>0.0008253994458280543</v>
      </c>
      <c r="IS249">
        <v>-7.403632370499484E-06</v>
      </c>
      <c r="IT249">
        <v>2</v>
      </c>
      <c r="IU249">
        <v>1985</v>
      </c>
      <c r="IV249">
        <v>1</v>
      </c>
      <c r="IW249">
        <v>27</v>
      </c>
      <c r="IX249">
        <v>2.4</v>
      </c>
      <c r="IY249">
        <v>2.3</v>
      </c>
      <c r="IZ249">
        <v>1.13403</v>
      </c>
      <c r="JA249">
        <v>2.59644</v>
      </c>
      <c r="JB249">
        <v>1.49658</v>
      </c>
      <c r="JC249">
        <v>2.34619</v>
      </c>
      <c r="JD249">
        <v>1.54907</v>
      </c>
      <c r="JE249">
        <v>2.45972</v>
      </c>
      <c r="JF249">
        <v>32.9092</v>
      </c>
      <c r="JG249">
        <v>15.6731</v>
      </c>
      <c r="JH249">
        <v>18</v>
      </c>
      <c r="JI249">
        <v>482.476</v>
      </c>
      <c r="JJ249">
        <v>496.742</v>
      </c>
      <c r="JK249">
        <v>30.9605</v>
      </c>
      <c r="JL249">
        <v>27.7711</v>
      </c>
      <c r="JM249">
        <v>30.0002</v>
      </c>
      <c r="JN249">
        <v>27.9931</v>
      </c>
      <c r="JO249">
        <v>27.9815</v>
      </c>
      <c r="JP249">
        <v>22.8036</v>
      </c>
      <c r="JQ249">
        <v>21.6228</v>
      </c>
      <c r="JR249">
        <v>66.048</v>
      </c>
      <c r="JS249">
        <v>31</v>
      </c>
      <c r="JT249">
        <v>420</v>
      </c>
      <c r="JU249">
        <v>23.3988</v>
      </c>
      <c r="JV249">
        <v>102.292</v>
      </c>
      <c r="JW249">
        <v>91.5924</v>
      </c>
    </row>
    <row r="250" spans="1:283">
      <c r="A250">
        <v>232</v>
      </c>
      <c r="B250">
        <v>1761011008.1</v>
      </c>
      <c r="C250">
        <v>1342.099999904633</v>
      </c>
      <c r="D250" t="s">
        <v>904</v>
      </c>
      <c r="E250" t="s">
        <v>905</v>
      </c>
      <c r="F250">
        <v>5</v>
      </c>
      <c r="G250" t="s">
        <v>862</v>
      </c>
      <c r="H250">
        <v>1761011000.1</v>
      </c>
      <c r="I250">
        <f>(J250)/1000</f>
        <v>0</v>
      </c>
      <c r="J250">
        <f>1000*DJ250*AH250*(DF250-DG250)/(100*CY250*(1000-AH250*DF250))</f>
        <v>0</v>
      </c>
      <c r="K250">
        <f>DJ250*AH250*(DE250-DD250*(1000-AH250*DG250)/(1000-AH250*DF250))/(100*CY250)</f>
        <v>0</v>
      </c>
      <c r="L250">
        <f>DD250 - IF(AH250&gt;1, K250*CY250*100.0/(AJ250), 0)</f>
        <v>0</v>
      </c>
      <c r="M250">
        <f>((S250-I250/2)*L250-K250)/(S250+I250/2)</f>
        <v>0</v>
      </c>
      <c r="N250">
        <f>M250*(DK250+DL250)/1000.0</f>
        <v>0</v>
      </c>
      <c r="O250">
        <f>(DD250 - IF(AH250&gt;1, K250*CY250*100.0/(AJ250), 0))*(DK250+DL250)/1000.0</f>
        <v>0</v>
      </c>
      <c r="P250">
        <f>2.0/((1/R250-1/Q250)+SIGN(R250)*SQRT((1/R250-1/Q250)*(1/R250-1/Q250) + 4*CZ250/((CZ250+1)*(CZ250+1))*(2*1/R250*1/Q250-1/Q250*1/Q250)))</f>
        <v>0</v>
      </c>
      <c r="Q250">
        <f>IF(LEFT(DA250,1)&lt;&gt;"0",IF(LEFT(DA250,1)="1",3.0,DB250),$D$5+$E$5*(DR250*DK250/($K$5*1000))+$F$5*(DR250*DK250/($K$5*1000))*MAX(MIN(CY250,$J$5),$I$5)*MAX(MIN(CY250,$J$5),$I$5)+$G$5*MAX(MIN(CY250,$J$5),$I$5)*(DR250*DK250/($K$5*1000))+$H$5*(DR250*DK250/($K$5*1000))*(DR250*DK250/($K$5*1000)))</f>
        <v>0</v>
      </c>
      <c r="R250">
        <f>I250*(1000-(1000*0.61365*exp(17.502*V250/(240.97+V250))/(DK250+DL250)+DF250)/2)/(1000*0.61365*exp(17.502*V250/(240.97+V250))/(DK250+DL250)-DF250)</f>
        <v>0</v>
      </c>
      <c r="S250">
        <f>1/((CZ250+1)/(P250/1.6)+1/(Q250/1.37)) + CZ250/((CZ250+1)/(P250/1.6) + CZ250/(Q250/1.37))</f>
        <v>0</v>
      </c>
      <c r="T250">
        <f>(CU250*CX250)</f>
        <v>0</v>
      </c>
      <c r="U250">
        <f>(DM250+(T250+2*0.95*5.67E-8*(((DM250+$B$9)+273)^4-(DM250+273)^4)-44100*I250)/(1.84*29.3*Q250+8*0.95*5.67E-8*(DM250+273)^3))</f>
        <v>0</v>
      </c>
      <c r="V250">
        <f>($C$9*DN250+$D$9*DO250+$E$9*U250)</f>
        <v>0</v>
      </c>
      <c r="W250">
        <f>0.61365*exp(17.502*V250/(240.97+V250))</f>
        <v>0</v>
      </c>
      <c r="X250">
        <f>(Y250/Z250*100)</f>
        <v>0</v>
      </c>
      <c r="Y250">
        <f>DF250*(DK250+DL250)/1000</f>
        <v>0</v>
      </c>
      <c r="Z250">
        <f>0.61365*exp(17.502*DM250/(240.97+DM250))</f>
        <v>0</v>
      </c>
      <c r="AA250">
        <f>(W250-DF250*(DK250+DL250)/1000)</f>
        <v>0</v>
      </c>
      <c r="AB250">
        <f>(-I250*44100)</f>
        <v>0</v>
      </c>
      <c r="AC250">
        <f>2*29.3*Q250*0.92*(DM250-V250)</f>
        <v>0</v>
      </c>
      <c r="AD250">
        <f>2*0.95*5.67E-8*(((DM250+$B$9)+273)^4-(V250+273)^4)</f>
        <v>0</v>
      </c>
      <c r="AE250">
        <f>T250+AD250+AB250+AC250</f>
        <v>0</v>
      </c>
      <c r="AF250">
        <v>0</v>
      </c>
      <c r="AG250">
        <v>0</v>
      </c>
      <c r="AH250">
        <f>IF(AF250*$H$15&gt;=AJ250,1.0,(AJ250/(AJ250-AF250*$H$15)))</f>
        <v>0</v>
      </c>
      <c r="AI250">
        <f>(AH250-1)*100</f>
        <v>0</v>
      </c>
      <c r="AJ250">
        <f>MAX(0,($B$15+$C$15*DR250)/(1+$D$15*DR250)*DK250/(DM250+273)*$E$15)</f>
        <v>0</v>
      </c>
      <c r="AK250" t="s">
        <v>420</v>
      </c>
      <c r="AL250" t="s">
        <v>420</v>
      </c>
      <c r="AM250">
        <v>0</v>
      </c>
      <c r="AN250">
        <v>0</v>
      </c>
      <c r="AO250">
        <f>1-AM250/AN250</f>
        <v>0</v>
      </c>
      <c r="AP250">
        <v>0</v>
      </c>
      <c r="AQ250" t="s">
        <v>420</v>
      </c>
      <c r="AR250" t="s">
        <v>420</v>
      </c>
      <c r="AS250">
        <v>0</v>
      </c>
      <c r="AT250">
        <v>0</v>
      </c>
      <c r="AU250">
        <f>1-AS250/AT250</f>
        <v>0</v>
      </c>
      <c r="AV250">
        <v>0.5</v>
      </c>
      <c r="AW250">
        <f>CV250</f>
        <v>0</v>
      </c>
      <c r="AX250">
        <f>K250</f>
        <v>0</v>
      </c>
      <c r="AY250">
        <f>AU250*AV250*AW250</f>
        <v>0</v>
      </c>
      <c r="AZ250">
        <f>(AX250-AP250)/AW250</f>
        <v>0</v>
      </c>
      <c r="BA250">
        <f>(AN250-AT250)/AT250</f>
        <v>0</v>
      </c>
      <c r="BB250">
        <f>AM250/(AO250+AM250/AT250)</f>
        <v>0</v>
      </c>
      <c r="BC250" t="s">
        <v>420</v>
      </c>
      <c r="BD250">
        <v>0</v>
      </c>
      <c r="BE250">
        <f>IF(BD250&lt;&gt;0, BD250, BB250)</f>
        <v>0</v>
      </c>
      <c r="BF250">
        <f>1-BE250/AT250</f>
        <v>0</v>
      </c>
      <c r="BG250">
        <f>(AT250-AS250)/(AT250-BE250)</f>
        <v>0</v>
      </c>
      <c r="BH250">
        <f>(AN250-AT250)/(AN250-BE250)</f>
        <v>0</v>
      </c>
      <c r="BI250">
        <f>(AT250-AS250)/(AT250-AM250)</f>
        <v>0</v>
      </c>
      <c r="BJ250">
        <f>(AN250-AT250)/(AN250-AM250)</f>
        <v>0</v>
      </c>
      <c r="BK250">
        <f>(BG250*BE250/AS250)</f>
        <v>0</v>
      </c>
      <c r="BL250">
        <f>(1-BK250)</f>
        <v>0</v>
      </c>
      <c r="CU250">
        <f>$B$13*DS250+$C$13*DT250+$F$13*EE250*(1-EH250)</f>
        <v>0</v>
      </c>
      <c r="CV250">
        <f>CU250*CW250</f>
        <v>0</v>
      </c>
      <c r="CW250">
        <f>($B$13*$D$11+$C$13*$D$11+$F$13*((ER250+EJ250)/MAX(ER250+EJ250+ES250, 0.1)*$I$11+ES250/MAX(ER250+EJ250+ES250, 0.1)*$J$11))/($B$13+$C$13+$F$13)</f>
        <v>0</v>
      </c>
      <c r="CX250">
        <f>($B$13*$K$11+$C$13*$K$11+$F$13*((ER250+EJ250)/MAX(ER250+EJ250+ES250, 0.1)*$P$11+ES250/MAX(ER250+EJ250+ES250, 0.1)*$Q$11))/($B$13+$C$13+$F$13)</f>
        <v>0</v>
      </c>
      <c r="CY250">
        <v>1.37</v>
      </c>
      <c r="CZ250">
        <v>0.5</v>
      </c>
      <c r="DA250" t="s">
        <v>421</v>
      </c>
      <c r="DB250">
        <v>2</v>
      </c>
      <c r="DC250">
        <v>1761011000.1</v>
      </c>
      <c r="DD250">
        <v>420.3473333333333</v>
      </c>
      <c r="DE250">
        <v>419.9824583333333</v>
      </c>
      <c r="DF250">
        <v>23.3142125</v>
      </c>
      <c r="DG250">
        <v>23.3803875</v>
      </c>
      <c r="DH250">
        <v>421.0827916666667</v>
      </c>
      <c r="DI250">
        <v>23.137525</v>
      </c>
      <c r="DJ250">
        <v>500.0194166666667</v>
      </c>
      <c r="DK250">
        <v>90.51539583333333</v>
      </c>
      <c r="DL250">
        <v>0.03445137083333333</v>
      </c>
      <c r="DM250">
        <v>29.839275</v>
      </c>
      <c r="DN250">
        <v>29.97382500000001</v>
      </c>
      <c r="DO250">
        <v>999.9</v>
      </c>
      <c r="DP250">
        <v>0</v>
      </c>
      <c r="DQ250">
        <v>0</v>
      </c>
      <c r="DR250">
        <v>9999.114166666666</v>
      </c>
      <c r="DS250">
        <v>0</v>
      </c>
      <c r="DT250">
        <v>0.242856</v>
      </c>
      <c r="DU250">
        <v>0.364858</v>
      </c>
      <c r="DV250">
        <v>430.381375</v>
      </c>
      <c r="DW250">
        <v>430.036875</v>
      </c>
      <c r="DX250">
        <v>-0.06616869583333333</v>
      </c>
      <c r="DY250">
        <v>419.9824583333333</v>
      </c>
      <c r="DZ250">
        <v>23.3803875</v>
      </c>
      <c r="EA250">
        <v>2.11029625</v>
      </c>
      <c r="EB250">
        <v>2.116284583333333</v>
      </c>
      <c r="EC250">
        <v>18.29709583333333</v>
      </c>
      <c r="ED250">
        <v>18.342275</v>
      </c>
      <c r="EE250">
        <v>0.00500078</v>
      </c>
      <c r="EF250">
        <v>0</v>
      </c>
      <c r="EG250">
        <v>0</v>
      </c>
      <c r="EH250">
        <v>0</v>
      </c>
      <c r="EI250">
        <v>143.8458333333333</v>
      </c>
      <c r="EJ250">
        <v>0.00500078</v>
      </c>
      <c r="EK250">
        <v>-16.70833333333333</v>
      </c>
      <c r="EL250">
        <v>-0.3666666666666667</v>
      </c>
      <c r="EM250">
        <v>35.809625</v>
      </c>
      <c r="EN250">
        <v>40.36429166666667</v>
      </c>
      <c r="EO250">
        <v>38.44254166666666</v>
      </c>
      <c r="EP250">
        <v>41.06495833333333</v>
      </c>
      <c r="EQ250">
        <v>38.88775</v>
      </c>
      <c r="ER250">
        <v>0</v>
      </c>
      <c r="ES250">
        <v>0</v>
      </c>
      <c r="ET250">
        <v>0</v>
      </c>
      <c r="EU250">
        <v>1761011007.1</v>
      </c>
      <c r="EV250">
        <v>0</v>
      </c>
      <c r="EW250">
        <v>143.724</v>
      </c>
      <c r="EX250">
        <v>-20.06153832540028</v>
      </c>
      <c r="EY250">
        <v>30.89230771948834</v>
      </c>
      <c r="EZ250">
        <v>-16.556</v>
      </c>
      <c r="FA250">
        <v>15</v>
      </c>
      <c r="FB250">
        <v>1761010866.1</v>
      </c>
      <c r="FC250" t="s">
        <v>863</v>
      </c>
      <c r="FD250">
        <v>1761010862.1</v>
      </c>
      <c r="FE250">
        <v>1761010866.1</v>
      </c>
      <c r="FF250">
        <v>8</v>
      </c>
      <c r="FG250">
        <v>-0.121</v>
      </c>
      <c r="FH250">
        <v>-0.005</v>
      </c>
      <c r="FI250">
        <v>-0.737</v>
      </c>
      <c r="FJ250">
        <v>0.175</v>
      </c>
      <c r="FK250">
        <v>420</v>
      </c>
      <c r="FL250">
        <v>23</v>
      </c>
      <c r="FM250">
        <v>0.34</v>
      </c>
      <c r="FN250">
        <v>0.16</v>
      </c>
      <c r="FO250">
        <v>0.3691808292682927</v>
      </c>
      <c r="FP250">
        <v>-0.03967133101045243</v>
      </c>
      <c r="FQ250">
        <v>0.05009231673469396</v>
      </c>
      <c r="FR250">
        <v>1</v>
      </c>
      <c r="FS250">
        <v>142.6352941176471</v>
      </c>
      <c r="FT250">
        <v>3.446906206180104</v>
      </c>
      <c r="FU250">
        <v>7.041176470588233</v>
      </c>
      <c r="FV250">
        <v>0</v>
      </c>
      <c r="FW250">
        <v>-0.05314049585365854</v>
      </c>
      <c r="FX250">
        <v>-0.1713532622299652</v>
      </c>
      <c r="FY250">
        <v>0.02758747778579154</v>
      </c>
      <c r="FZ250">
        <v>0</v>
      </c>
      <c r="GA250">
        <v>1</v>
      </c>
      <c r="GB250">
        <v>3</v>
      </c>
      <c r="GC250" t="s">
        <v>459</v>
      </c>
      <c r="GD250">
        <v>3.10961</v>
      </c>
      <c r="GE250">
        <v>2.72569</v>
      </c>
      <c r="GF250">
        <v>0.0884332</v>
      </c>
      <c r="GG250">
        <v>0.08829620000000001</v>
      </c>
      <c r="GH250">
        <v>0.106451</v>
      </c>
      <c r="GI250">
        <v>0.107603</v>
      </c>
      <c r="GJ250">
        <v>23921.6</v>
      </c>
      <c r="GK250">
        <v>21705.3</v>
      </c>
      <c r="GL250">
        <v>26800.4</v>
      </c>
      <c r="GM250">
        <v>24014.5</v>
      </c>
      <c r="GN250">
        <v>38264.5</v>
      </c>
      <c r="GO250">
        <v>31618.9</v>
      </c>
      <c r="GP250">
        <v>46777.4</v>
      </c>
      <c r="GQ250">
        <v>37970.5</v>
      </c>
      <c r="GR250">
        <v>1.89067</v>
      </c>
      <c r="GS250">
        <v>1.86803</v>
      </c>
      <c r="GT250">
        <v>0.105537</v>
      </c>
      <c r="GU250">
        <v>0</v>
      </c>
      <c r="GV250">
        <v>28.2195</v>
      </c>
      <c r="GW250">
        <v>999.9</v>
      </c>
      <c r="GX250">
        <v>60.3</v>
      </c>
      <c r="GY250">
        <v>29.9</v>
      </c>
      <c r="GZ250">
        <v>28.2197</v>
      </c>
      <c r="HA250">
        <v>61.2509</v>
      </c>
      <c r="HB250">
        <v>21.0777</v>
      </c>
      <c r="HC250">
        <v>1</v>
      </c>
      <c r="HD250">
        <v>0.0409375</v>
      </c>
      <c r="HE250">
        <v>-2.20701</v>
      </c>
      <c r="HF250">
        <v>20.323</v>
      </c>
      <c r="HG250">
        <v>5.22088</v>
      </c>
      <c r="HH250">
        <v>11.9787</v>
      </c>
      <c r="HI250">
        <v>4.9649</v>
      </c>
      <c r="HJ250">
        <v>3.276</v>
      </c>
      <c r="HK250">
        <v>9999</v>
      </c>
      <c r="HL250">
        <v>9999</v>
      </c>
      <c r="HM250">
        <v>9999</v>
      </c>
      <c r="HN250">
        <v>999.9</v>
      </c>
      <c r="HO250">
        <v>1.86368</v>
      </c>
      <c r="HP250">
        <v>1.85974</v>
      </c>
      <c r="HQ250">
        <v>1.85806</v>
      </c>
      <c r="HR250">
        <v>1.85944</v>
      </c>
      <c r="HS250">
        <v>1.85959</v>
      </c>
      <c r="HT250">
        <v>1.85806</v>
      </c>
      <c r="HU250">
        <v>1.85715</v>
      </c>
      <c r="HV250">
        <v>1.85211</v>
      </c>
      <c r="HW250">
        <v>0</v>
      </c>
      <c r="HX250">
        <v>0</v>
      </c>
      <c r="HY250">
        <v>0</v>
      </c>
      <c r="HZ250">
        <v>0</v>
      </c>
      <c r="IA250" t="s">
        <v>424</v>
      </c>
      <c r="IB250" t="s">
        <v>425</v>
      </c>
      <c r="IC250" t="s">
        <v>426</v>
      </c>
      <c r="ID250" t="s">
        <v>426</v>
      </c>
      <c r="IE250" t="s">
        <v>426</v>
      </c>
      <c r="IF250" t="s">
        <v>426</v>
      </c>
      <c r="IG250">
        <v>0</v>
      </c>
      <c r="IH250">
        <v>100</v>
      </c>
      <c r="II250">
        <v>100</v>
      </c>
      <c r="IJ250">
        <v>-0.735</v>
      </c>
      <c r="IK250">
        <v>0.1774</v>
      </c>
      <c r="IL250">
        <v>-1.524301238848838</v>
      </c>
      <c r="IM250">
        <v>0.001328113201692861</v>
      </c>
      <c r="IN250">
        <v>1.538283238170363E-06</v>
      </c>
      <c r="IO250">
        <v>-5.795655626708063E-10</v>
      </c>
      <c r="IP250">
        <v>-0.06719844632190511</v>
      </c>
      <c r="IQ250">
        <v>-0.004593102289677449</v>
      </c>
      <c r="IR250">
        <v>0.0008253994458280543</v>
      </c>
      <c r="IS250">
        <v>-7.403632370499484E-06</v>
      </c>
      <c r="IT250">
        <v>2</v>
      </c>
      <c r="IU250">
        <v>1985</v>
      </c>
      <c r="IV250">
        <v>1</v>
      </c>
      <c r="IW250">
        <v>27</v>
      </c>
      <c r="IX250">
        <v>2.4</v>
      </c>
      <c r="IY250">
        <v>2.4</v>
      </c>
      <c r="IZ250">
        <v>1.13403</v>
      </c>
      <c r="JA250">
        <v>2.59888</v>
      </c>
      <c r="JB250">
        <v>1.49658</v>
      </c>
      <c r="JC250">
        <v>2.34619</v>
      </c>
      <c r="JD250">
        <v>1.54907</v>
      </c>
      <c r="JE250">
        <v>2.45117</v>
      </c>
      <c r="JF250">
        <v>32.9092</v>
      </c>
      <c r="JG250">
        <v>15.6731</v>
      </c>
      <c r="JH250">
        <v>18</v>
      </c>
      <c r="JI250">
        <v>482.239</v>
      </c>
      <c r="JJ250">
        <v>496.852</v>
      </c>
      <c r="JK250">
        <v>30.9823</v>
      </c>
      <c r="JL250">
        <v>27.7704</v>
      </c>
      <c r="JM250">
        <v>30</v>
      </c>
      <c r="JN250">
        <v>27.9924</v>
      </c>
      <c r="JO250">
        <v>27.9809</v>
      </c>
      <c r="JP250">
        <v>22.8054</v>
      </c>
      <c r="JQ250">
        <v>21.6228</v>
      </c>
      <c r="JR250">
        <v>66.048</v>
      </c>
      <c r="JS250">
        <v>31</v>
      </c>
      <c r="JT250">
        <v>420</v>
      </c>
      <c r="JU250">
        <v>23.3941</v>
      </c>
      <c r="JV250">
        <v>102.293</v>
      </c>
      <c r="JW250">
        <v>91.5921</v>
      </c>
    </row>
    <row r="251" spans="1:283">
      <c r="A251">
        <v>233</v>
      </c>
      <c r="B251">
        <v>1761011010.1</v>
      </c>
      <c r="C251">
        <v>1344.099999904633</v>
      </c>
      <c r="D251" t="s">
        <v>906</v>
      </c>
      <c r="E251" t="s">
        <v>907</v>
      </c>
      <c r="F251">
        <v>5</v>
      </c>
      <c r="G251" t="s">
        <v>862</v>
      </c>
      <c r="H251">
        <v>1761011002.1</v>
      </c>
      <c r="I251">
        <f>(J251)/1000</f>
        <v>0</v>
      </c>
      <c r="J251">
        <f>1000*DJ251*AH251*(DF251-DG251)/(100*CY251*(1000-AH251*DF251))</f>
        <v>0</v>
      </c>
      <c r="K251">
        <f>DJ251*AH251*(DE251-DD251*(1000-AH251*DG251)/(1000-AH251*DF251))/(100*CY251)</f>
        <v>0</v>
      </c>
      <c r="L251">
        <f>DD251 - IF(AH251&gt;1, K251*CY251*100.0/(AJ251), 0)</f>
        <v>0</v>
      </c>
      <c r="M251">
        <f>((S251-I251/2)*L251-K251)/(S251+I251/2)</f>
        <v>0</v>
      </c>
      <c r="N251">
        <f>M251*(DK251+DL251)/1000.0</f>
        <v>0</v>
      </c>
      <c r="O251">
        <f>(DD251 - IF(AH251&gt;1, K251*CY251*100.0/(AJ251), 0))*(DK251+DL251)/1000.0</f>
        <v>0</v>
      </c>
      <c r="P251">
        <f>2.0/((1/R251-1/Q251)+SIGN(R251)*SQRT((1/R251-1/Q251)*(1/R251-1/Q251) + 4*CZ251/((CZ251+1)*(CZ251+1))*(2*1/R251*1/Q251-1/Q251*1/Q251)))</f>
        <v>0</v>
      </c>
      <c r="Q251">
        <f>IF(LEFT(DA251,1)&lt;&gt;"0",IF(LEFT(DA251,1)="1",3.0,DB251),$D$5+$E$5*(DR251*DK251/($K$5*1000))+$F$5*(DR251*DK251/($K$5*1000))*MAX(MIN(CY251,$J$5),$I$5)*MAX(MIN(CY251,$J$5),$I$5)+$G$5*MAX(MIN(CY251,$J$5),$I$5)*(DR251*DK251/($K$5*1000))+$H$5*(DR251*DK251/($K$5*1000))*(DR251*DK251/($K$5*1000)))</f>
        <v>0</v>
      </c>
      <c r="R251">
        <f>I251*(1000-(1000*0.61365*exp(17.502*V251/(240.97+V251))/(DK251+DL251)+DF251)/2)/(1000*0.61365*exp(17.502*V251/(240.97+V251))/(DK251+DL251)-DF251)</f>
        <v>0</v>
      </c>
      <c r="S251">
        <f>1/((CZ251+1)/(P251/1.6)+1/(Q251/1.37)) + CZ251/((CZ251+1)/(P251/1.6) + CZ251/(Q251/1.37))</f>
        <v>0</v>
      </c>
      <c r="T251">
        <f>(CU251*CX251)</f>
        <v>0</v>
      </c>
      <c r="U251">
        <f>(DM251+(T251+2*0.95*5.67E-8*(((DM251+$B$9)+273)^4-(DM251+273)^4)-44100*I251)/(1.84*29.3*Q251+8*0.95*5.67E-8*(DM251+273)^3))</f>
        <v>0</v>
      </c>
      <c r="V251">
        <f>($C$9*DN251+$D$9*DO251+$E$9*U251)</f>
        <v>0</v>
      </c>
      <c r="W251">
        <f>0.61365*exp(17.502*V251/(240.97+V251))</f>
        <v>0</v>
      </c>
      <c r="X251">
        <f>(Y251/Z251*100)</f>
        <v>0</v>
      </c>
      <c r="Y251">
        <f>DF251*(DK251+DL251)/1000</f>
        <v>0</v>
      </c>
      <c r="Z251">
        <f>0.61365*exp(17.502*DM251/(240.97+DM251))</f>
        <v>0</v>
      </c>
      <c r="AA251">
        <f>(W251-DF251*(DK251+DL251)/1000)</f>
        <v>0</v>
      </c>
      <c r="AB251">
        <f>(-I251*44100)</f>
        <v>0</v>
      </c>
      <c r="AC251">
        <f>2*29.3*Q251*0.92*(DM251-V251)</f>
        <v>0</v>
      </c>
      <c r="AD251">
        <f>2*0.95*5.67E-8*(((DM251+$B$9)+273)^4-(V251+273)^4)</f>
        <v>0</v>
      </c>
      <c r="AE251">
        <f>T251+AD251+AB251+AC251</f>
        <v>0</v>
      </c>
      <c r="AF251">
        <v>0</v>
      </c>
      <c r="AG251">
        <v>0</v>
      </c>
      <c r="AH251">
        <f>IF(AF251*$H$15&gt;=AJ251,1.0,(AJ251/(AJ251-AF251*$H$15)))</f>
        <v>0</v>
      </c>
      <c r="AI251">
        <f>(AH251-1)*100</f>
        <v>0</v>
      </c>
      <c r="AJ251">
        <f>MAX(0,($B$15+$C$15*DR251)/(1+$D$15*DR251)*DK251/(DM251+273)*$E$15)</f>
        <v>0</v>
      </c>
      <c r="AK251" t="s">
        <v>420</v>
      </c>
      <c r="AL251" t="s">
        <v>420</v>
      </c>
      <c r="AM251">
        <v>0</v>
      </c>
      <c r="AN251">
        <v>0</v>
      </c>
      <c r="AO251">
        <f>1-AM251/AN251</f>
        <v>0</v>
      </c>
      <c r="AP251">
        <v>0</v>
      </c>
      <c r="AQ251" t="s">
        <v>420</v>
      </c>
      <c r="AR251" t="s">
        <v>420</v>
      </c>
      <c r="AS251">
        <v>0</v>
      </c>
      <c r="AT251">
        <v>0</v>
      </c>
      <c r="AU251">
        <f>1-AS251/AT251</f>
        <v>0</v>
      </c>
      <c r="AV251">
        <v>0.5</v>
      </c>
      <c r="AW251">
        <f>CV251</f>
        <v>0</v>
      </c>
      <c r="AX251">
        <f>K251</f>
        <v>0</v>
      </c>
      <c r="AY251">
        <f>AU251*AV251*AW251</f>
        <v>0</v>
      </c>
      <c r="AZ251">
        <f>(AX251-AP251)/AW251</f>
        <v>0</v>
      </c>
      <c r="BA251">
        <f>(AN251-AT251)/AT251</f>
        <v>0</v>
      </c>
      <c r="BB251">
        <f>AM251/(AO251+AM251/AT251)</f>
        <v>0</v>
      </c>
      <c r="BC251" t="s">
        <v>420</v>
      </c>
      <c r="BD251">
        <v>0</v>
      </c>
      <c r="BE251">
        <f>IF(BD251&lt;&gt;0, BD251, BB251)</f>
        <v>0</v>
      </c>
      <c r="BF251">
        <f>1-BE251/AT251</f>
        <v>0</v>
      </c>
      <c r="BG251">
        <f>(AT251-AS251)/(AT251-BE251)</f>
        <v>0</v>
      </c>
      <c r="BH251">
        <f>(AN251-AT251)/(AN251-BE251)</f>
        <v>0</v>
      </c>
      <c r="BI251">
        <f>(AT251-AS251)/(AT251-AM251)</f>
        <v>0</v>
      </c>
      <c r="BJ251">
        <f>(AN251-AT251)/(AN251-AM251)</f>
        <v>0</v>
      </c>
      <c r="BK251">
        <f>(BG251*BE251/AS251)</f>
        <v>0</v>
      </c>
      <c r="BL251">
        <f>(1-BK251)</f>
        <v>0</v>
      </c>
      <c r="CU251">
        <f>$B$13*DS251+$C$13*DT251+$F$13*EE251*(1-EH251)</f>
        <v>0</v>
      </c>
      <c r="CV251">
        <f>CU251*CW251</f>
        <v>0</v>
      </c>
      <c r="CW251">
        <f>($B$13*$D$11+$C$13*$D$11+$F$13*((ER251+EJ251)/MAX(ER251+EJ251+ES251, 0.1)*$I$11+ES251/MAX(ER251+EJ251+ES251, 0.1)*$J$11))/($B$13+$C$13+$F$13)</f>
        <v>0</v>
      </c>
      <c r="CX251">
        <f>($B$13*$K$11+$C$13*$K$11+$F$13*((ER251+EJ251)/MAX(ER251+EJ251+ES251, 0.1)*$P$11+ES251/MAX(ER251+EJ251+ES251, 0.1)*$Q$11))/($B$13+$C$13+$F$13)</f>
        <v>0</v>
      </c>
      <c r="CY251">
        <v>1.37</v>
      </c>
      <c r="CZ251">
        <v>0.5</v>
      </c>
      <c r="DA251" t="s">
        <v>421</v>
      </c>
      <c r="DB251">
        <v>2</v>
      </c>
      <c r="DC251">
        <v>1761011002.1</v>
      </c>
      <c r="DD251">
        <v>420.357</v>
      </c>
      <c r="DE251">
        <v>419.9741666666667</v>
      </c>
      <c r="DF251">
        <v>23.32169583333334</v>
      </c>
      <c r="DG251">
        <v>23.38732083333333</v>
      </c>
      <c r="DH251">
        <v>421.0925</v>
      </c>
      <c r="DI251">
        <v>23.14484583333333</v>
      </c>
      <c r="DJ251">
        <v>500.0134583333333</v>
      </c>
      <c r="DK251">
        <v>90.51489583333334</v>
      </c>
      <c r="DL251">
        <v>0.03440619166666667</v>
      </c>
      <c r="DM251">
        <v>29.83015833333333</v>
      </c>
      <c r="DN251">
        <v>29.9646625</v>
      </c>
      <c r="DO251">
        <v>999.9</v>
      </c>
      <c r="DP251">
        <v>0</v>
      </c>
      <c r="DQ251">
        <v>0</v>
      </c>
      <c r="DR251">
        <v>9998.331250000001</v>
      </c>
      <c r="DS251">
        <v>0</v>
      </c>
      <c r="DT251">
        <v>0.242856</v>
      </c>
      <c r="DU251">
        <v>0.3828735416666667</v>
      </c>
      <c r="DV251">
        <v>430.3945833333334</v>
      </c>
      <c r="DW251">
        <v>430.0314166666666</v>
      </c>
      <c r="DX251">
        <v>-0.06562565833333334</v>
      </c>
      <c r="DY251">
        <v>419.9741666666667</v>
      </c>
      <c r="DZ251">
        <v>23.38732083333333</v>
      </c>
      <c r="EA251">
        <v>2.110961666666667</v>
      </c>
      <c r="EB251">
        <v>2.116900416666667</v>
      </c>
      <c r="EC251">
        <v>18.30211666666667</v>
      </c>
      <c r="ED251">
        <v>18.34692083333333</v>
      </c>
      <c r="EE251">
        <v>0.00500078</v>
      </c>
      <c r="EF251">
        <v>0</v>
      </c>
      <c r="EG251">
        <v>0</v>
      </c>
      <c r="EH251">
        <v>0</v>
      </c>
      <c r="EI251">
        <v>142.925</v>
      </c>
      <c r="EJ251">
        <v>0.00500078</v>
      </c>
      <c r="EK251">
        <v>-14.5</v>
      </c>
      <c r="EL251">
        <v>-0.1791666666666667</v>
      </c>
      <c r="EM251">
        <v>35.81741666666667</v>
      </c>
      <c r="EN251">
        <v>40.38508333333333</v>
      </c>
      <c r="EO251">
        <v>38.48416666666666</v>
      </c>
      <c r="EP251">
        <v>41.10925</v>
      </c>
      <c r="EQ251">
        <v>38.906</v>
      </c>
      <c r="ER251">
        <v>0</v>
      </c>
      <c r="ES251">
        <v>0</v>
      </c>
      <c r="ET251">
        <v>0</v>
      </c>
      <c r="EU251">
        <v>1761011008.9</v>
      </c>
      <c r="EV251">
        <v>0</v>
      </c>
      <c r="EW251">
        <v>143.1807692307692</v>
      </c>
      <c r="EX251">
        <v>-21.45982898789065</v>
      </c>
      <c r="EY251">
        <v>24.34871799862752</v>
      </c>
      <c r="EZ251">
        <v>-14.99230769230769</v>
      </c>
      <c r="FA251">
        <v>15</v>
      </c>
      <c r="FB251">
        <v>1761010866.1</v>
      </c>
      <c r="FC251" t="s">
        <v>863</v>
      </c>
      <c r="FD251">
        <v>1761010862.1</v>
      </c>
      <c r="FE251">
        <v>1761010866.1</v>
      </c>
      <c r="FF251">
        <v>8</v>
      </c>
      <c r="FG251">
        <v>-0.121</v>
      </c>
      <c r="FH251">
        <v>-0.005</v>
      </c>
      <c r="FI251">
        <v>-0.737</v>
      </c>
      <c r="FJ251">
        <v>0.175</v>
      </c>
      <c r="FK251">
        <v>420</v>
      </c>
      <c r="FL251">
        <v>23</v>
      </c>
      <c r="FM251">
        <v>0.34</v>
      </c>
      <c r="FN251">
        <v>0.16</v>
      </c>
      <c r="FO251">
        <v>0.3686694634146341</v>
      </c>
      <c r="FP251">
        <v>0.07455223693379817</v>
      </c>
      <c r="FQ251">
        <v>0.04940698758771439</v>
      </c>
      <c r="FR251">
        <v>1</v>
      </c>
      <c r="FS251">
        <v>142.8205882352941</v>
      </c>
      <c r="FT251">
        <v>-5.932772975668978</v>
      </c>
      <c r="FU251">
        <v>7.078167734485291</v>
      </c>
      <c r="FV251">
        <v>0</v>
      </c>
      <c r="FW251">
        <v>-0.05550984048780488</v>
      </c>
      <c r="FX251">
        <v>-0.1106055752613241</v>
      </c>
      <c r="FY251">
        <v>0.02435221138697584</v>
      </c>
      <c r="FZ251">
        <v>0</v>
      </c>
      <c r="GA251">
        <v>1</v>
      </c>
      <c r="GB251">
        <v>3</v>
      </c>
      <c r="GC251" t="s">
        <v>459</v>
      </c>
      <c r="GD251">
        <v>3.10949</v>
      </c>
      <c r="GE251">
        <v>2.72581</v>
      </c>
      <c r="GF251">
        <v>0.0884287</v>
      </c>
      <c r="GG251">
        <v>0.08829579999999999</v>
      </c>
      <c r="GH251">
        <v>0.106455</v>
      </c>
      <c r="GI251">
        <v>0.107579</v>
      </c>
      <c r="GJ251">
        <v>23921.7</v>
      </c>
      <c r="GK251">
        <v>21705.2</v>
      </c>
      <c r="GL251">
        <v>26800.5</v>
      </c>
      <c r="GM251">
        <v>24014.3</v>
      </c>
      <c r="GN251">
        <v>38264.4</v>
      </c>
      <c r="GO251">
        <v>31619.5</v>
      </c>
      <c r="GP251">
        <v>46777.4</v>
      </c>
      <c r="GQ251">
        <v>37970.2</v>
      </c>
      <c r="GR251">
        <v>1.89088</v>
      </c>
      <c r="GS251">
        <v>1.86817</v>
      </c>
      <c r="GT251">
        <v>0.10588</v>
      </c>
      <c r="GU251">
        <v>0</v>
      </c>
      <c r="GV251">
        <v>28.2068</v>
      </c>
      <c r="GW251">
        <v>999.9</v>
      </c>
      <c r="GX251">
        <v>60.3</v>
      </c>
      <c r="GY251">
        <v>29.9</v>
      </c>
      <c r="GZ251">
        <v>28.2226</v>
      </c>
      <c r="HA251">
        <v>61.0809</v>
      </c>
      <c r="HB251">
        <v>21.2019</v>
      </c>
      <c r="HC251">
        <v>1</v>
      </c>
      <c r="HD251">
        <v>0.0406428</v>
      </c>
      <c r="HE251">
        <v>-2.19386</v>
      </c>
      <c r="HF251">
        <v>20.3232</v>
      </c>
      <c r="HG251">
        <v>5.22103</v>
      </c>
      <c r="HH251">
        <v>11.9787</v>
      </c>
      <c r="HI251">
        <v>4.965</v>
      </c>
      <c r="HJ251">
        <v>3.276</v>
      </c>
      <c r="HK251">
        <v>9999</v>
      </c>
      <c r="HL251">
        <v>9999</v>
      </c>
      <c r="HM251">
        <v>9999</v>
      </c>
      <c r="HN251">
        <v>999.9</v>
      </c>
      <c r="HO251">
        <v>1.86368</v>
      </c>
      <c r="HP251">
        <v>1.85974</v>
      </c>
      <c r="HQ251">
        <v>1.85806</v>
      </c>
      <c r="HR251">
        <v>1.85944</v>
      </c>
      <c r="HS251">
        <v>1.8596</v>
      </c>
      <c r="HT251">
        <v>1.85806</v>
      </c>
      <c r="HU251">
        <v>1.85715</v>
      </c>
      <c r="HV251">
        <v>1.85211</v>
      </c>
      <c r="HW251">
        <v>0</v>
      </c>
      <c r="HX251">
        <v>0</v>
      </c>
      <c r="HY251">
        <v>0</v>
      </c>
      <c r="HZ251">
        <v>0</v>
      </c>
      <c r="IA251" t="s">
        <v>424</v>
      </c>
      <c r="IB251" t="s">
        <v>425</v>
      </c>
      <c r="IC251" t="s">
        <v>426</v>
      </c>
      <c r="ID251" t="s">
        <v>426</v>
      </c>
      <c r="IE251" t="s">
        <v>426</v>
      </c>
      <c r="IF251" t="s">
        <v>426</v>
      </c>
      <c r="IG251">
        <v>0</v>
      </c>
      <c r="IH251">
        <v>100</v>
      </c>
      <c r="II251">
        <v>100</v>
      </c>
      <c r="IJ251">
        <v>-0.736</v>
      </c>
      <c r="IK251">
        <v>0.1774</v>
      </c>
      <c r="IL251">
        <v>-1.524301238848838</v>
      </c>
      <c r="IM251">
        <v>0.001328113201692861</v>
      </c>
      <c r="IN251">
        <v>1.538283238170363E-06</v>
      </c>
      <c r="IO251">
        <v>-5.795655626708063E-10</v>
      </c>
      <c r="IP251">
        <v>-0.06719844632190511</v>
      </c>
      <c r="IQ251">
        <v>-0.004593102289677449</v>
      </c>
      <c r="IR251">
        <v>0.0008253994458280543</v>
      </c>
      <c r="IS251">
        <v>-7.403632370499484E-06</v>
      </c>
      <c r="IT251">
        <v>2</v>
      </c>
      <c r="IU251">
        <v>1985</v>
      </c>
      <c r="IV251">
        <v>1</v>
      </c>
      <c r="IW251">
        <v>27</v>
      </c>
      <c r="IX251">
        <v>2.5</v>
      </c>
      <c r="IY251">
        <v>2.4</v>
      </c>
      <c r="IZ251">
        <v>1.13403</v>
      </c>
      <c r="JA251">
        <v>2.60986</v>
      </c>
      <c r="JB251">
        <v>1.49658</v>
      </c>
      <c r="JC251">
        <v>2.34741</v>
      </c>
      <c r="JD251">
        <v>1.54907</v>
      </c>
      <c r="JE251">
        <v>2.34619</v>
      </c>
      <c r="JF251">
        <v>32.9092</v>
      </c>
      <c r="JG251">
        <v>15.6556</v>
      </c>
      <c r="JH251">
        <v>18</v>
      </c>
      <c r="JI251">
        <v>482.346</v>
      </c>
      <c r="JJ251">
        <v>496.941</v>
      </c>
      <c r="JK251">
        <v>30.9997</v>
      </c>
      <c r="JL251">
        <v>27.7692</v>
      </c>
      <c r="JM251">
        <v>30</v>
      </c>
      <c r="JN251">
        <v>27.9912</v>
      </c>
      <c r="JO251">
        <v>27.9798</v>
      </c>
      <c r="JP251">
        <v>22.8047</v>
      </c>
      <c r="JQ251">
        <v>21.6228</v>
      </c>
      <c r="JR251">
        <v>66.048</v>
      </c>
      <c r="JS251">
        <v>31.0409</v>
      </c>
      <c r="JT251">
        <v>420</v>
      </c>
      <c r="JU251">
        <v>23.397</v>
      </c>
      <c r="JV251">
        <v>102.293</v>
      </c>
      <c r="JW251">
        <v>91.5915</v>
      </c>
    </row>
    <row r="252" spans="1:283">
      <c r="A252">
        <v>234</v>
      </c>
      <c r="B252">
        <v>1761011012.1</v>
      </c>
      <c r="C252">
        <v>1346.099999904633</v>
      </c>
      <c r="D252" t="s">
        <v>908</v>
      </c>
      <c r="E252" t="s">
        <v>909</v>
      </c>
      <c r="F252">
        <v>5</v>
      </c>
      <c r="G252" t="s">
        <v>862</v>
      </c>
      <c r="H252">
        <v>1761011004.1</v>
      </c>
      <c r="I252">
        <f>(J252)/1000</f>
        <v>0</v>
      </c>
      <c r="J252">
        <f>1000*DJ252*AH252*(DF252-DG252)/(100*CY252*(1000-AH252*DF252))</f>
        <v>0</v>
      </c>
      <c r="K252">
        <f>DJ252*AH252*(DE252-DD252*(1000-AH252*DG252)/(1000-AH252*DF252))/(100*CY252)</f>
        <v>0</v>
      </c>
      <c r="L252">
        <f>DD252 - IF(AH252&gt;1, K252*CY252*100.0/(AJ252), 0)</f>
        <v>0</v>
      </c>
      <c r="M252">
        <f>((S252-I252/2)*L252-K252)/(S252+I252/2)</f>
        <v>0</v>
      </c>
      <c r="N252">
        <f>M252*(DK252+DL252)/1000.0</f>
        <v>0</v>
      </c>
      <c r="O252">
        <f>(DD252 - IF(AH252&gt;1, K252*CY252*100.0/(AJ252), 0))*(DK252+DL252)/1000.0</f>
        <v>0</v>
      </c>
      <c r="P252">
        <f>2.0/((1/R252-1/Q252)+SIGN(R252)*SQRT((1/R252-1/Q252)*(1/R252-1/Q252) + 4*CZ252/((CZ252+1)*(CZ252+1))*(2*1/R252*1/Q252-1/Q252*1/Q252)))</f>
        <v>0</v>
      </c>
      <c r="Q252">
        <f>IF(LEFT(DA252,1)&lt;&gt;"0",IF(LEFT(DA252,1)="1",3.0,DB252),$D$5+$E$5*(DR252*DK252/($K$5*1000))+$F$5*(DR252*DK252/($K$5*1000))*MAX(MIN(CY252,$J$5),$I$5)*MAX(MIN(CY252,$J$5),$I$5)+$G$5*MAX(MIN(CY252,$J$5),$I$5)*(DR252*DK252/($K$5*1000))+$H$5*(DR252*DK252/($K$5*1000))*(DR252*DK252/($K$5*1000)))</f>
        <v>0</v>
      </c>
      <c r="R252">
        <f>I252*(1000-(1000*0.61365*exp(17.502*V252/(240.97+V252))/(DK252+DL252)+DF252)/2)/(1000*0.61365*exp(17.502*V252/(240.97+V252))/(DK252+DL252)-DF252)</f>
        <v>0</v>
      </c>
      <c r="S252">
        <f>1/((CZ252+1)/(P252/1.6)+1/(Q252/1.37)) + CZ252/((CZ252+1)/(P252/1.6) + CZ252/(Q252/1.37))</f>
        <v>0</v>
      </c>
      <c r="T252">
        <f>(CU252*CX252)</f>
        <v>0</v>
      </c>
      <c r="U252">
        <f>(DM252+(T252+2*0.95*5.67E-8*(((DM252+$B$9)+273)^4-(DM252+273)^4)-44100*I252)/(1.84*29.3*Q252+8*0.95*5.67E-8*(DM252+273)^3))</f>
        <v>0</v>
      </c>
      <c r="V252">
        <f>($C$9*DN252+$D$9*DO252+$E$9*U252)</f>
        <v>0</v>
      </c>
      <c r="W252">
        <f>0.61365*exp(17.502*V252/(240.97+V252))</f>
        <v>0</v>
      </c>
      <c r="X252">
        <f>(Y252/Z252*100)</f>
        <v>0</v>
      </c>
      <c r="Y252">
        <f>DF252*(DK252+DL252)/1000</f>
        <v>0</v>
      </c>
      <c r="Z252">
        <f>0.61365*exp(17.502*DM252/(240.97+DM252))</f>
        <v>0</v>
      </c>
      <c r="AA252">
        <f>(W252-DF252*(DK252+DL252)/1000)</f>
        <v>0</v>
      </c>
      <c r="AB252">
        <f>(-I252*44100)</f>
        <v>0</v>
      </c>
      <c r="AC252">
        <f>2*29.3*Q252*0.92*(DM252-V252)</f>
        <v>0</v>
      </c>
      <c r="AD252">
        <f>2*0.95*5.67E-8*(((DM252+$B$9)+273)^4-(V252+273)^4)</f>
        <v>0</v>
      </c>
      <c r="AE252">
        <f>T252+AD252+AB252+AC252</f>
        <v>0</v>
      </c>
      <c r="AF252">
        <v>0</v>
      </c>
      <c r="AG252">
        <v>0</v>
      </c>
      <c r="AH252">
        <f>IF(AF252*$H$15&gt;=AJ252,1.0,(AJ252/(AJ252-AF252*$H$15)))</f>
        <v>0</v>
      </c>
      <c r="AI252">
        <f>(AH252-1)*100</f>
        <v>0</v>
      </c>
      <c r="AJ252">
        <f>MAX(0,($B$15+$C$15*DR252)/(1+$D$15*DR252)*DK252/(DM252+273)*$E$15)</f>
        <v>0</v>
      </c>
      <c r="AK252" t="s">
        <v>420</v>
      </c>
      <c r="AL252" t="s">
        <v>420</v>
      </c>
      <c r="AM252">
        <v>0</v>
      </c>
      <c r="AN252">
        <v>0</v>
      </c>
      <c r="AO252">
        <f>1-AM252/AN252</f>
        <v>0</v>
      </c>
      <c r="AP252">
        <v>0</v>
      </c>
      <c r="AQ252" t="s">
        <v>420</v>
      </c>
      <c r="AR252" t="s">
        <v>420</v>
      </c>
      <c r="AS252">
        <v>0</v>
      </c>
      <c r="AT252">
        <v>0</v>
      </c>
      <c r="AU252">
        <f>1-AS252/AT252</f>
        <v>0</v>
      </c>
      <c r="AV252">
        <v>0.5</v>
      </c>
      <c r="AW252">
        <f>CV252</f>
        <v>0</v>
      </c>
      <c r="AX252">
        <f>K252</f>
        <v>0</v>
      </c>
      <c r="AY252">
        <f>AU252*AV252*AW252</f>
        <v>0</v>
      </c>
      <c r="AZ252">
        <f>(AX252-AP252)/AW252</f>
        <v>0</v>
      </c>
      <c r="BA252">
        <f>(AN252-AT252)/AT252</f>
        <v>0</v>
      </c>
      <c r="BB252">
        <f>AM252/(AO252+AM252/AT252)</f>
        <v>0</v>
      </c>
      <c r="BC252" t="s">
        <v>420</v>
      </c>
      <c r="BD252">
        <v>0</v>
      </c>
      <c r="BE252">
        <f>IF(BD252&lt;&gt;0, BD252, BB252)</f>
        <v>0</v>
      </c>
      <c r="BF252">
        <f>1-BE252/AT252</f>
        <v>0</v>
      </c>
      <c r="BG252">
        <f>(AT252-AS252)/(AT252-BE252)</f>
        <v>0</v>
      </c>
      <c r="BH252">
        <f>(AN252-AT252)/(AN252-BE252)</f>
        <v>0</v>
      </c>
      <c r="BI252">
        <f>(AT252-AS252)/(AT252-AM252)</f>
        <v>0</v>
      </c>
      <c r="BJ252">
        <f>(AN252-AT252)/(AN252-AM252)</f>
        <v>0</v>
      </c>
      <c r="BK252">
        <f>(BG252*BE252/AS252)</f>
        <v>0</v>
      </c>
      <c r="BL252">
        <f>(1-BK252)</f>
        <v>0</v>
      </c>
      <c r="CU252">
        <f>$B$13*DS252+$C$13*DT252+$F$13*EE252*(1-EH252)</f>
        <v>0</v>
      </c>
      <c r="CV252">
        <f>CU252*CW252</f>
        <v>0</v>
      </c>
      <c r="CW252">
        <f>($B$13*$D$11+$C$13*$D$11+$F$13*((ER252+EJ252)/MAX(ER252+EJ252+ES252, 0.1)*$I$11+ES252/MAX(ER252+EJ252+ES252, 0.1)*$J$11))/($B$13+$C$13+$F$13)</f>
        <v>0</v>
      </c>
      <c r="CX252">
        <f>($B$13*$K$11+$C$13*$K$11+$F$13*((ER252+EJ252)/MAX(ER252+EJ252+ES252, 0.1)*$P$11+ES252/MAX(ER252+EJ252+ES252, 0.1)*$Q$11))/($B$13+$C$13+$F$13)</f>
        <v>0</v>
      </c>
      <c r="CY252">
        <v>1.37</v>
      </c>
      <c r="CZ252">
        <v>0.5</v>
      </c>
      <c r="DA252" t="s">
        <v>421</v>
      </c>
      <c r="DB252">
        <v>2</v>
      </c>
      <c r="DC252">
        <v>1761011004.1</v>
      </c>
      <c r="DD252">
        <v>420.3587916666667</v>
      </c>
      <c r="DE252">
        <v>419.9783333333333</v>
      </c>
      <c r="DF252">
        <v>23.32912916666667</v>
      </c>
      <c r="DG252">
        <v>23.38969999999999</v>
      </c>
      <c r="DH252">
        <v>421.0943333333333</v>
      </c>
      <c r="DI252">
        <v>23.15212916666667</v>
      </c>
      <c r="DJ252">
        <v>500.019875</v>
      </c>
      <c r="DK252">
        <v>90.51428750000001</v>
      </c>
      <c r="DL252">
        <v>0.03438444583333334</v>
      </c>
      <c r="DM252">
        <v>29.821825</v>
      </c>
      <c r="DN252">
        <v>29.9566</v>
      </c>
      <c r="DO252">
        <v>999.9</v>
      </c>
      <c r="DP252">
        <v>0</v>
      </c>
      <c r="DQ252">
        <v>0</v>
      </c>
      <c r="DR252">
        <v>9998.537916666666</v>
      </c>
      <c r="DS252">
        <v>0</v>
      </c>
      <c r="DT252">
        <v>0.242856</v>
      </c>
      <c r="DU252">
        <v>0.3804919166666667</v>
      </c>
      <c r="DV252">
        <v>430.39975</v>
      </c>
      <c r="DW252">
        <v>430.0367916666667</v>
      </c>
      <c r="DX252">
        <v>-0.06057062916666667</v>
      </c>
      <c r="DY252">
        <v>419.9783333333333</v>
      </c>
      <c r="DZ252">
        <v>23.38969999999999</v>
      </c>
      <c r="EA252">
        <v>2.111620416666667</v>
      </c>
      <c r="EB252">
        <v>2.117102083333334</v>
      </c>
      <c r="EC252">
        <v>18.30709166666666</v>
      </c>
      <c r="ED252">
        <v>18.3484375</v>
      </c>
      <c r="EE252">
        <v>0.00500078</v>
      </c>
      <c r="EF252">
        <v>0</v>
      </c>
      <c r="EG252">
        <v>0</v>
      </c>
      <c r="EH252">
        <v>0</v>
      </c>
      <c r="EI252">
        <v>142.3958333333333</v>
      </c>
      <c r="EJ252">
        <v>0.00500078</v>
      </c>
      <c r="EK252">
        <v>-14.26666666666667</v>
      </c>
      <c r="EL252">
        <v>-0.1083333333333334</v>
      </c>
      <c r="EM252">
        <v>35.83045833333333</v>
      </c>
      <c r="EN252">
        <v>40.40595833333333</v>
      </c>
      <c r="EO252">
        <v>38.476375</v>
      </c>
      <c r="EP252">
        <v>41.14570833333334</v>
      </c>
      <c r="EQ252">
        <v>38.885125</v>
      </c>
      <c r="ER252">
        <v>0</v>
      </c>
      <c r="ES252">
        <v>0</v>
      </c>
      <c r="ET252">
        <v>0</v>
      </c>
      <c r="EU252">
        <v>1761011010.7</v>
      </c>
      <c r="EV252">
        <v>0</v>
      </c>
      <c r="EW252">
        <v>142.724</v>
      </c>
      <c r="EX252">
        <v>-21.18461543780126</v>
      </c>
      <c r="EY252">
        <v>26.07692298828023</v>
      </c>
      <c r="EZ252">
        <v>-14.728</v>
      </c>
      <c r="FA252">
        <v>15</v>
      </c>
      <c r="FB252">
        <v>1761010866.1</v>
      </c>
      <c r="FC252" t="s">
        <v>863</v>
      </c>
      <c r="FD252">
        <v>1761010862.1</v>
      </c>
      <c r="FE252">
        <v>1761010866.1</v>
      </c>
      <c r="FF252">
        <v>8</v>
      </c>
      <c r="FG252">
        <v>-0.121</v>
      </c>
      <c r="FH252">
        <v>-0.005</v>
      </c>
      <c r="FI252">
        <v>-0.737</v>
      </c>
      <c r="FJ252">
        <v>0.175</v>
      </c>
      <c r="FK252">
        <v>420</v>
      </c>
      <c r="FL252">
        <v>23</v>
      </c>
      <c r="FM252">
        <v>0.34</v>
      </c>
      <c r="FN252">
        <v>0.16</v>
      </c>
      <c r="FO252">
        <v>0.3665615121951219</v>
      </c>
      <c r="FP252">
        <v>0.1663364529616724</v>
      </c>
      <c r="FQ252">
        <v>0.04848378377838681</v>
      </c>
      <c r="FR252">
        <v>1</v>
      </c>
      <c r="FS252">
        <v>142.9088235294118</v>
      </c>
      <c r="FT252">
        <v>-9.929717330272776</v>
      </c>
      <c r="FU252">
        <v>6.080991001234373</v>
      </c>
      <c r="FV252">
        <v>0</v>
      </c>
      <c r="FW252">
        <v>-0.05911793658536585</v>
      </c>
      <c r="FX252">
        <v>0.06910244947735192</v>
      </c>
      <c r="FY252">
        <v>0.01846060536050934</v>
      </c>
      <c r="FZ252">
        <v>1</v>
      </c>
      <c r="GA252">
        <v>2</v>
      </c>
      <c r="GB252">
        <v>3</v>
      </c>
      <c r="GC252" t="s">
        <v>482</v>
      </c>
      <c r="GD252">
        <v>3.10958</v>
      </c>
      <c r="GE252">
        <v>2.726</v>
      </c>
      <c r="GF252">
        <v>0.0884286</v>
      </c>
      <c r="GG252">
        <v>0.08831310000000001</v>
      </c>
      <c r="GH252">
        <v>0.106459</v>
      </c>
      <c r="GI252">
        <v>0.107563</v>
      </c>
      <c r="GJ252">
        <v>23921.8</v>
      </c>
      <c r="GK252">
        <v>21704.6</v>
      </c>
      <c r="GL252">
        <v>26800.5</v>
      </c>
      <c r="GM252">
        <v>24014.2</v>
      </c>
      <c r="GN252">
        <v>38264.2</v>
      </c>
      <c r="GO252">
        <v>31620</v>
      </c>
      <c r="GP252">
        <v>46777.4</v>
      </c>
      <c r="GQ252">
        <v>37970.1</v>
      </c>
      <c r="GR252">
        <v>1.89105</v>
      </c>
      <c r="GS252">
        <v>1.86805</v>
      </c>
      <c r="GT252">
        <v>0.106603</v>
      </c>
      <c r="GU252">
        <v>0</v>
      </c>
      <c r="GV252">
        <v>28.193</v>
      </c>
      <c r="GW252">
        <v>999.9</v>
      </c>
      <c r="GX252">
        <v>60.3</v>
      </c>
      <c r="GY252">
        <v>29.9</v>
      </c>
      <c r="GZ252">
        <v>28.2191</v>
      </c>
      <c r="HA252">
        <v>61.5109</v>
      </c>
      <c r="HB252">
        <v>21.3181</v>
      </c>
      <c r="HC252">
        <v>1</v>
      </c>
      <c r="HD252">
        <v>0.0404192</v>
      </c>
      <c r="HE252">
        <v>-2.23424</v>
      </c>
      <c r="HF252">
        <v>20.3228</v>
      </c>
      <c r="HG252">
        <v>5.22163</v>
      </c>
      <c r="HH252">
        <v>11.9791</v>
      </c>
      <c r="HI252">
        <v>4.96545</v>
      </c>
      <c r="HJ252">
        <v>3.276</v>
      </c>
      <c r="HK252">
        <v>9999</v>
      </c>
      <c r="HL252">
        <v>9999</v>
      </c>
      <c r="HM252">
        <v>9999</v>
      </c>
      <c r="HN252">
        <v>999.9</v>
      </c>
      <c r="HO252">
        <v>1.86368</v>
      </c>
      <c r="HP252">
        <v>1.85975</v>
      </c>
      <c r="HQ252">
        <v>1.85806</v>
      </c>
      <c r="HR252">
        <v>1.85944</v>
      </c>
      <c r="HS252">
        <v>1.85959</v>
      </c>
      <c r="HT252">
        <v>1.85806</v>
      </c>
      <c r="HU252">
        <v>1.85715</v>
      </c>
      <c r="HV252">
        <v>1.85211</v>
      </c>
      <c r="HW252">
        <v>0</v>
      </c>
      <c r="HX252">
        <v>0</v>
      </c>
      <c r="HY252">
        <v>0</v>
      </c>
      <c r="HZ252">
        <v>0</v>
      </c>
      <c r="IA252" t="s">
        <v>424</v>
      </c>
      <c r="IB252" t="s">
        <v>425</v>
      </c>
      <c r="IC252" t="s">
        <v>426</v>
      </c>
      <c r="ID252" t="s">
        <v>426</v>
      </c>
      <c r="IE252" t="s">
        <v>426</v>
      </c>
      <c r="IF252" t="s">
        <v>426</v>
      </c>
      <c r="IG252">
        <v>0</v>
      </c>
      <c r="IH252">
        <v>100</v>
      </c>
      <c r="II252">
        <v>100</v>
      </c>
      <c r="IJ252">
        <v>-0.735</v>
      </c>
      <c r="IK252">
        <v>0.1774</v>
      </c>
      <c r="IL252">
        <v>-1.524301238848838</v>
      </c>
      <c r="IM252">
        <v>0.001328113201692861</v>
      </c>
      <c r="IN252">
        <v>1.538283238170363E-06</v>
      </c>
      <c r="IO252">
        <v>-5.795655626708063E-10</v>
      </c>
      <c r="IP252">
        <v>-0.06719844632190511</v>
      </c>
      <c r="IQ252">
        <v>-0.004593102289677449</v>
      </c>
      <c r="IR252">
        <v>0.0008253994458280543</v>
      </c>
      <c r="IS252">
        <v>-7.403632370499484E-06</v>
      </c>
      <c r="IT252">
        <v>2</v>
      </c>
      <c r="IU252">
        <v>1985</v>
      </c>
      <c r="IV252">
        <v>1</v>
      </c>
      <c r="IW252">
        <v>27</v>
      </c>
      <c r="IX252">
        <v>2.5</v>
      </c>
      <c r="IY252">
        <v>2.4</v>
      </c>
      <c r="IZ252">
        <v>1.13403</v>
      </c>
      <c r="JA252">
        <v>2.6001</v>
      </c>
      <c r="JB252">
        <v>1.49658</v>
      </c>
      <c r="JC252">
        <v>2.34619</v>
      </c>
      <c r="JD252">
        <v>1.54907</v>
      </c>
      <c r="JE252">
        <v>2.46094</v>
      </c>
      <c r="JF252">
        <v>32.9092</v>
      </c>
      <c r="JG252">
        <v>15.6731</v>
      </c>
      <c r="JH252">
        <v>18</v>
      </c>
      <c r="JI252">
        <v>482.438</v>
      </c>
      <c r="JJ252">
        <v>496.848</v>
      </c>
      <c r="JK252">
        <v>31.0161</v>
      </c>
      <c r="JL252">
        <v>27.7687</v>
      </c>
      <c r="JM252">
        <v>30</v>
      </c>
      <c r="JN252">
        <v>27.99</v>
      </c>
      <c r="JO252">
        <v>27.9786</v>
      </c>
      <c r="JP252">
        <v>22.8024</v>
      </c>
      <c r="JQ252">
        <v>21.6228</v>
      </c>
      <c r="JR252">
        <v>66.048</v>
      </c>
      <c r="JS252">
        <v>31.0409</v>
      </c>
      <c r="JT252">
        <v>420</v>
      </c>
      <c r="JU252">
        <v>23.393</v>
      </c>
      <c r="JV252">
        <v>102.293</v>
      </c>
      <c r="JW252">
        <v>91.5911</v>
      </c>
    </row>
    <row r="253" spans="1:283">
      <c r="A253">
        <v>235</v>
      </c>
      <c r="B253">
        <v>1761011014.1</v>
      </c>
      <c r="C253">
        <v>1348.099999904633</v>
      </c>
      <c r="D253" t="s">
        <v>910</v>
      </c>
      <c r="E253" t="s">
        <v>911</v>
      </c>
      <c r="F253">
        <v>5</v>
      </c>
      <c r="G253" t="s">
        <v>862</v>
      </c>
      <c r="H253">
        <v>1761011006.1</v>
      </c>
      <c r="I253">
        <f>(J253)/1000</f>
        <v>0</v>
      </c>
      <c r="J253">
        <f>1000*DJ253*AH253*(DF253-DG253)/(100*CY253*(1000-AH253*DF253))</f>
        <v>0</v>
      </c>
      <c r="K253">
        <f>DJ253*AH253*(DE253-DD253*(1000-AH253*DG253)/(1000-AH253*DF253))/(100*CY253)</f>
        <v>0</v>
      </c>
      <c r="L253">
        <f>DD253 - IF(AH253&gt;1, K253*CY253*100.0/(AJ253), 0)</f>
        <v>0</v>
      </c>
      <c r="M253">
        <f>((S253-I253/2)*L253-K253)/(S253+I253/2)</f>
        <v>0</v>
      </c>
      <c r="N253">
        <f>M253*(DK253+DL253)/1000.0</f>
        <v>0</v>
      </c>
      <c r="O253">
        <f>(DD253 - IF(AH253&gt;1, K253*CY253*100.0/(AJ253), 0))*(DK253+DL253)/1000.0</f>
        <v>0</v>
      </c>
      <c r="P253">
        <f>2.0/((1/R253-1/Q253)+SIGN(R253)*SQRT((1/R253-1/Q253)*(1/R253-1/Q253) + 4*CZ253/((CZ253+1)*(CZ253+1))*(2*1/R253*1/Q253-1/Q253*1/Q253)))</f>
        <v>0</v>
      </c>
      <c r="Q253">
        <f>IF(LEFT(DA253,1)&lt;&gt;"0",IF(LEFT(DA253,1)="1",3.0,DB253),$D$5+$E$5*(DR253*DK253/($K$5*1000))+$F$5*(DR253*DK253/($K$5*1000))*MAX(MIN(CY253,$J$5),$I$5)*MAX(MIN(CY253,$J$5),$I$5)+$G$5*MAX(MIN(CY253,$J$5),$I$5)*(DR253*DK253/($K$5*1000))+$H$5*(DR253*DK253/($K$5*1000))*(DR253*DK253/($K$5*1000)))</f>
        <v>0</v>
      </c>
      <c r="R253">
        <f>I253*(1000-(1000*0.61365*exp(17.502*V253/(240.97+V253))/(DK253+DL253)+DF253)/2)/(1000*0.61365*exp(17.502*V253/(240.97+V253))/(DK253+DL253)-DF253)</f>
        <v>0</v>
      </c>
      <c r="S253">
        <f>1/((CZ253+1)/(P253/1.6)+1/(Q253/1.37)) + CZ253/((CZ253+1)/(P253/1.6) + CZ253/(Q253/1.37))</f>
        <v>0</v>
      </c>
      <c r="T253">
        <f>(CU253*CX253)</f>
        <v>0</v>
      </c>
      <c r="U253">
        <f>(DM253+(T253+2*0.95*5.67E-8*(((DM253+$B$9)+273)^4-(DM253+273)^4)-44100*I253)/(1.84*29.3*Q253+8*0.95*5.67E-8*(DM253+273)^3))</f>
        <v>0</v>
      </c>
      <c r="V253">
        <f>($C$9*DN253+$D$9*DO253+$E$9*U253)</f>
        <v>0</v>
      </c>
      <c r="W253">
        <f>0.61365*exp(17.502*V253/(240.97+V253))</f>
        <v>0</v>
      </c>
      <c r="X253">
        <f>(Y253/Z253*100)</f>
        <v>0</v>
      </c>
      <c r="Y253">
        <f>DF253*(DK253+DL253)/1000</f>
        <v>0</v>
      </c>
      <c r="Z253">
        <f>0.61365*exp(17.502*DM253/(240.97+DM253))</f>
        <v>0</v>
      </c>
      <c r="AA253">
        <f>(W253-DF253*(DK253+DL253)/1000)</f>
        <v>0</v>
      </c>
      <c r="AB253">
        <f>(-I253*44100)</f>
        <v>0</v>
      </c>
      <c r="AC253">
        <f>2*29.3*Q253*0.92*(DM253-V253)</f>
        <v>0</v>
      </c>
      <c r="AD253">
        <f>2*0.95*5.67E-8*(((DM253+$B$9)+273)^4-(V253+273)^4)</f>
        <v>0</v>
      </c>
      <c r="AE253">
        <f>T253+AD253+AB253+AC253</f>
        <v>0</v>
      </c>
      <c r="AF253">
        <v>0</v>
      </c>
      <c r="AG253">
        <v>0</v>
      </c>
      <c r="AH253">
        <f>IF(AF253*$H$15&gt;=AJ253,1.0,(AJ253/(AJ253-AF253*$H$15)))</f>
        <v>0</v>
      </c>
      <c r="AI253">
        <f>(AH253-1)*100</f>
        <v>0</v>
      </c>
      <c r="AJ253">
        <f>MAX(0,($B$15+$C$15*DR253)/(1+$D$15*DR253)*DK253/(DM253+273)*$E$15)</f>
        <v>0</v>
      </c>
      <c r="AK253" t="s">
        <v>420</v>
      </c>
      <c r="AL253" t="s">
        <v>420</v>
      </c>
      <c r="AM253">
        <v>0</v>
      </c>
      <c r="AN253">
        <v>0</v>
      </c>
      <c r="AO253">
        <f>1-AM253/AN253</f>
        <v>0</v>
      </c>
      <c r="AP253">
        <v>0</v>
      </c>
      <c r="AQ253" t="s">
        <v>420</v>
      </c>
      <c r="AR253" t="s">
        <v>420</v>
      </c>
      <c r="AS253">
        <v>0</v>
      </c>
      <c r="AT253">
        <v>0</v>
      </c>
      <c r="AU253">
        <f>1-AS253/AT253</f>
        <v>0</v>
      </c>
      <c r="AV253">
        <v>0.5</v>
      </c>
      <c r="AW253">
        <f>CV253</f>
        <v>0</v>
      </c>
      <c r="AX253">
        <f>K253</f>
        <v>0</v>
      </c>
      <c r="AY253">
        <f>AU253*AV253*AW253</f>
        <v>0</v>
      </c>
      <c r="AZ253">
        <f>(AX253-AP253)/AW253</f>
        <v>0</v>
      </c>
      <c r="BA253">
        <f>(AN253-AT253)/AT253</f>
        <v>0</v>
      </c>
      <c r="BB253">
        <f>AM253/(AO253+AM253/AT253)</f>
        <v>0</v>
      </c>
      <c r="BC253" t="s">
        <v>420</v>
      </c>
      <c r="BD253">
        <v>0</v>
      </c>
      <c r="BE253">
        <f>IF(BD253&lt;&gt;0, BD253, BB253)</f>
        <v>0</v>
      </c>
      <c r="BF253">
        <f>1-BE253/AT253</f>
        <v>0</v>
      </c>
      <c r="BG253">
        <f>(AT253-AS253)/(AT253-BE253)</f>
        <v>0</v>
      </c>
      <c r="BH253">
        <f>(AN253-AT253)/(AN253-BE253)</f>
        <v>0</v>
      </c>
      <c r="BI253">
        <f>(AT253-AS253)/(AT253-AM253)</f>
        <v>0</v>
      </c>
      <c r="BJ253">
        <f>(AN253-AT253)/(AN253-AM253)</f>
        <v>0</v>
      </c>
      <c r="BK253">
        <f>(BG253*BE253/AS253)</f>
        <v>0</v>
      </c>
      <c r="BL253">
        <f>(1-BK253)</f>
        <v>0</v>
      </c>
      <c r="CU253">
        <f>$B$13*DS253+$C$13*DT253+$F$13*EE253*(1-EH253)</f>
        <v>0</v>
      </c>
      <c r="CV253">
        <f>CU253*CW253</f>
        <v>0</v>
      </c>
      <c r="CW253">
        <f>($B$13*$D$11+$C$13*$D$11+$F$13*((ER253+EJ253)/MAX(ER253+EJ253+ES253, 0.1)*$I$11+ES253/MAX(ER253+EJ253+ES253, 0.1)*$J$11))/($B$13+$C$13+$F$13)</f>
        <v>0</v>
      </c>
      <c r="CX253">
        <f>($B$13*$K$11+$C$13*$K$11+$F$13*((ER253+EJ253)/MAX(ER253+EJ253+ES253, 0.1)*$P$11+ES253/MAX(ER253+EJ253+ES253, 0.1)*$Q$11))/($B$13+$C$13+$F$13)</f>
        <v>0</v>
      </c>
      <c r="CY253">
        <v>1.37</v>
      </c>
      <c r="CZ253">
        <v>0.5</v>
      </c>
      <c r="DA253" t="s">
        <v>421</v>
      </c>
      <c r="DB253">
        <v>2</v>
      </c>
      <c r="DC253">
        <v>1761011006.1</v>
      </c>
      <c r="DD253">
        <v>420.3564583333334</v>
      </c>
      <c r="DE253">
        <v>419.993</v>
      </c>
      <c r="DF253">
        <v>23.3358375</v>
      </c>
      <c r="DG253">
        <v>23.38950833333333</v>
      </c>
      <c r="DH253">
        <v>421.0920416666666</v>
      </c>
      <c r="DI253">
        <v>23.15869166666667</v>
      </c>
      <c r="DJ253">
        <v>500.014125</v>
      </c>
      <c r="DK253">
        <v>90.51376666666665</v>
      </c>
      <c r="DL253">
        <v>0.03435270416666666</v>
      </c>
      <c r="DM253">
        <v>29.81461666666667</v>
      </c>
      <c r="DN253">
        <v>29.94939583333333</v>
      </c>
      <c r="DO253">
        <v>999.9</v>
      </c>
      <c r="DP253">
        <v>0</v>
      </c>
      <c r="DQ253">
        <v>0</v>
      </c>
      <c r="DR253">
        <v>9999.347083333334</v>
      </c>
      <c r="DS253">
        <v>0</v>
      </c>
      <c r="DT253">
        <v>0.242856</v>
      </c>
      <c r="DU253">
        <v>0.3635305</v>
      </c>
      <c r="DV253">
        <v>430.40025</v>
      </c>
      <c r="DW253">
        <v>430.0517083333334</v>
      </c>
      <c r="DX253">
        <v>-0.053676525</v>
      </c>
      <c r="DY253">
        <v>419.993</v>
      </c>
      <c r="DZ253">
        <v>23.38950833333333</v>
      </c>
      <c r="EA253">
        <v>2.112215</v>
      </c>
      <c r="EB253">
        <v>2.117072916666667</v>
      </c>
      <c r="EC253">
        <v>18.3115875</v>
      </c>
      <c r="ED253">
        <v>18.34822083333333</v>
      </c>
      <c r="EE253">
        <v>0.00500078</v>
      </c>
      <c r="EF253">
        <v>0</v>
      </c>
      <c r="EG253">
        <v>0</v>
      </c>
      <c r="EH253">
        <v>0</v>
      </c>
      <c r="EI253">
        <v>140.925</v>
      </c>
      <c r="EJ253">
        <v>0.00500078</v>
      </c>
      <c r="EK253">
        <v>-12.51666666666667</v>
      </c>
      <c r="EL253">
        <v>-0.09166666666666669</v>
      </c>
      <c r="EM253">
        <v>35.84091666666666</v>
      </c>
      <c r="EN253">
        <v>40.42945833333333</v>
      </c>
      <c r="EO253">
        <v>38.50766666666667</v>
      </c>
      <c r="EP253">
        <v>41.17695833333334</v>
      </c>
      <c r="EQ253">
        <v>38.898125</v>
      </c>
      <c r="ER253">
        <v>0</v>
      </c>
      <c r="ES253">
        <v>0</v>
      </c>
      <c r="ET253">
        <v>0</v>
      </c>
      <c r="EU253">
        <v>1761011013.1</v>
      </c>
      <c r="EV253">
        <v>0</v>
      </c>
      <c r="EW253">
        <v>141.896</v>
      </c>
      <c r="EX253">
        <v>-17.74615387472154</v>
      </c>
      <c r="EY253">
        <v>31.26153842382414</v>
      </c>
      <c r="EZ253">
        <v>-13.3</v>
      </c>
      <c r="FA253">
        <v>15</v>
      </c>
      <c r="FB253">
        <v>1761010866.1</v>
      </c>
      <c r="FC253" t="s">
        <v>863</v>
      </c>
      <c r="FD253">
        <v>1761010862.1</v>
      </c>
      <c r="FE253">
        <v>1761010866.1</v>
      </c>
      <c r="FF253">
        <v>8</v>
      </c>
      <c r="FG253">
        <v>-0.121</v>
      </c>
      <c r="FH253">
        <v>-0.005</v>
      </c>
      <c r="FI253">
        <v>-0.737</v>
      </c>
      <c r="FJ253">
        <v>0.175</v>
      </c>
      <c r="FK253">
        <v>420</v>
      </c>
      <c r="FL253">
        <v>23</v>
      </c>
      <c r="FM253">
        <v>0.34</v>
      </c>
      <c r="FN253">
        <v>0.16</v>
      </c>
      <c r="FO253">
        <v>0.36805575</v>
      </c>
      <c r="FP253">
        <v>-0.08945963977485996</v>
      </c>
      <c r="FQ253">
        <v>0.0483444810137362</v>
      </c>
      <c r="FR253">
        <v>1</v>
      </c>
      <c r="FS253">
        <v>142.8617647058823</v>
      </c>
      <c r="FT253">
        <v>-17.78304038122297</v>
      </c>
      <c r="FU253">
        <v>6.249847749010622</v>
      </c>
      <c r="FV253">
        <v>0</v>
      </c>
      <c r="FW253">
        <v>-0.0595344</v>
      </c>
      <c r="FX253">
        <v>0.1642603992495312</v>
      </c>
      <c r="FY253">
        <v>0.01841066560267444</v>
      </c>
      <c r="FZ253">
        <v>0</v>
      </c>
      <c r="GA253">
        <v>1</v>
      </c>
      <c r="GB253">
        <v>3</v>
      </c>
      <c r="GC253" t="s">
        <v>459</v>
      </c>
      <c r="GD253">
        <v>3.10953</v>
      </c>
      <c r="GE253">
        <v>2.72625</v>
      </c>
      <c r="GF253">
        <v>0.0884305</v>
      </c>
      <c r="GG253">
        <v>0.08831609999999999</v>
      </c>
      <c r="GH253">
        <v>0.106467</v>
      </c>
      <c r="GI253">
        <v>0.107562</v>
      </c>
      <c r="GJ253">
        <v>23921.7</v>
      </c>
      <c r="GK253">
        <v>21704.5</v>
      </c>
      <c r="GL253">
        <v>26800.5</v>
      </c>
      <c r="GM253">
        <v>24014.2</v>
      </c>
      <c r="GN253">
        <v>38263.8</v>
      </c>
      <c r="GO253">
        <v>31620.1</v>
      </c>
      <c r="GP253">
        <v>46777.4</v>
      </c>
      <c r="GQ253">
        <v>37970.2</v>
      </c>
      <c r="GR253">
        <v>1.89067</v>
      </c>
      <c r="GS253">
        <v>1.86812</v>
      </c>
      <c r="GT253">
        <v>0.10772</v>
      </c>
      <c r="GU253">
        <v>0</v>
      </c>
      <c r="GV253">
        <v>28.1786</v>
      </c>
      <c r="GW253">
        <v>999.9</v>
      </c>
      <c r="GX253">
        <v>60.3</v>
      </c>
      <c r="GY253">
        <v>29.9</v>
      </c>
      <c r="GZ253">
        <v>28.2208</v>
      </c>
      <c r="HA253">
        <v>60.7409</v>
      </c>
      <c r="HB253">
        <v>21.1418</v>
      </c>
      <c r="HC253">
        <v>1</v>
      </c>
      <c r="HD253">
        <v>0.0404878</v>
      </c>
      <c r="HE253">
        <v>-2.20962</v>
      </c>
      <c r="HF253">
        <v>20.3233</v>
      </c>
      <c r="HG253">
        <v>5.22163</v>
      </c>
      <c r="HH253">
        <v>11.9793</v>
      </c>
      <c r="HI253">
        <v>4.96535</v>
      </c>
      <c r="HJ253">
        <v>3.276</v>
      </c>
      <c r="HK253">
        <v>9999</v>
      </c>
      <c r="HL253">
        <v>9999</v>
      </c>
      <c r="HM253">
        <v>9999</v>
      </c>
      <c r="HN253">
        <v>999.9</v>
      </c>
      <c r="HO253">
        <v>1.86369</v>
      </c>
      <c r="HP253">
        <v>1.85975</v>
      </c>
      <c r="HQ253">
        <v>1.85806</v>
      </c>
      <c r="HR253">
        <v>1.85944</v>
      </c>
      <c r="HS253">
        <v>1.85959</v>
      </c>
      <c r="HT253">
        <v>1.85806</v>
      </c>
      <c r="HU253">
        <v>1.85715</v>
      </c>
      <c r="HV253">
        <v>1.85211</v>
      </c>
      <c r="HW253">
        <v>0</v>
      </c>
      <c r="HX253">
        <v>0</v>
      </c>
      <c r="HY253">
        <v>0</v>
      </c>
      <c r="HZ253">
        <v>0</v>
      </c>
      <c r="IA253" t="s">
        <v>424</v>
      </c>
      <c r="IB253" t="s">
        <v>425</v>
      </c>
      <c r="IC253" t="s">
        <v>426</v>
      </c>
      <c r="ID253" t="s">
        <v>426</v>
      </c>
      <c r="IE253" t="s">
        <v>426</v>
      </c>
      <c r="IF253" t="s">
        <v>426</v>
      </c>
      <c r="IG253">
        <v>0</v>
      </c>
      <c r="IH253">
        <v>100</v>
      </c>
      <c r="II253">
        <v>100</v>
      </c>
      <c r="IJ253">
        <v>-0.735</v>
      </c>
      <c r="IK253">
        <v>0.1775</v>
      </c>
      <c r="IL253">
        <v>-1.524301238848838</v>
      </c>
      <c r="IM253">
        <v>0.001328113201692861</v>
      </c>
      <c r="IN253">
        <v>1.538283238170363E-06</v>
      </c>
      <c r="IO253">
        <v>-5.795655626708063E-10</v>
      </c>
      <c r="IP253">
        <v>-0.06719844632190511</v>
      </c>
      <c r="IQ253">
        <v>-0.004593102289677449</v>
      </c>
      <c r="IR253">
        <v>0.0008253994458280543</v>
      </c>
      <c r="IS253">
        <v>-7.403632370499484E-06</v>
      </c>
      <c r="IT253">
        <v>2</v>
      </c>
      <c r="IU253">
        <v>1985</v>
      </c>
      <c r="IV253">
        <v>1</v>
      </c>
      <c r="IW253">
        <v>27</v>
      </c>
      <c r="IX253">
        <v>2.5</v>
      </c>
      <c r="IY253">
        <v>2.5</v>
      </c>
      <c r="IZ253">
        <v>1.13403</v>
      </c>
      <c r="JA253">
        <v>2.59644</v>
      </c>
      <c r="JB253">
        <v>1.49658</v>
      </c>
      <c r="JC253">
        <v>2.34619</v>
      </c>
      <c r="JD253">
        <v>1.54907</v>
      </c>
      <c r="JE253">
        <v>2.44385</v>
      </c>
      <c r="JF253">
        <v>32.9092</v>
      </c>
      <c r="JG253">
        <v>15.6731</v>
      </c>
      <c r="JH253">
        <v>18</v>
      </c>
      <c r="JI253">
        <v>482.212</v>
      </c>
      <c r="JJ253">
        <v>496.887</v>
      </c>
      <c r="JK253">
        <v>31.0367</v>
      </c>
      <c r="JL253">
        <v>27.7675</v>
      </c>
      <c r="JM253">
        <v>30.0001</v>
      </c>
      <c r="JN253">
        <v>27.9888</v>
      </c>
      <c r="JO253">
        <v>27.9774</v>
      </c>
      <c r="JP253">
        <v>22.8007</v>
      </c>
      <c r="JQ253">
        <v>21.6228</v>
      </c>
      <c r="JR253">
        <v>66.048</v>
      </c>
      <c r="JS253">
        <v>31.0881</v>
      </c>
      <c r="JT253">
        <v>420</v>
      </c>
      <c r="JU253">
        <v>23.3923</v>
      </c>
      <c r="JV253">
        <v>102.293</v>
      </c>
      <c r="JW253">
        <v>91.5912</v>
      </c>
    </row>
    <row r="254" spans="1:283">
      <c r="A254">
        <v>236</v>
      </c>
      <c r="B254">
        <v>1761011016.1</v>
      </c>
      <c r="C254">
        <v>1350.099999904633</v>
      </c>
      <c r="D254" t="s">
        <v>912</v>
      </c>
      <c r="E254" t="s">
        <v>913</v>
      </c>
      <c r="F254">
        <v>5</v>
      </c>
      <c r="G254" t="s">
        <v>862</v>
      </c>
      <c r="H254">
        <v>1761011008.1</v>
      </c>
      <c r="I254">
        <f>(J254)/1000</f>
        <v>0</v>
      </c>
      <c r="J254">
        <f>1000*DJ254*AH254*(DF254-DG254)/(100*CY254*(1000-AH254*DF254))</f>
        <v>0</v>
      </c>
      <c r="K254">
        <f>DJ254*AH254*(DE254-DD254*(1000-AH254*DG254)/(1000-AH254*DF254))/(100*CY254)</f>
        <v>0</v>
      </c>
      <c r="L254">
        <f>DD254 - IF(AH254&gt;1, K254*CY254*100.0/(AJ254), 0)</f>
        <v>0</v>
      </c>
      <c r="M254">
        <f>((S254-I254/2)*L254-K254)/(S254+I254/2)</f>
        <v>0</v>
      </c>
      <c r="N254">
        <f>M254*(DK254+DL254)/1000.0</f>
        <v>0</v>
      </c>
      <c r="O254">
        <f>(DD254 - IF(AH254&gt;1, K254*CY254*100.0/(AJ254), 0))*(DK254+DL254)/1000.0</f>
        <v>0</v>
      </c>
      <c r="P254">
        <f>2.0/((1/R254-1/Q254)+SIGN(R254)*SQRT((1/R254-1/Q254)*(1/R254-1/Q254) + 4*CZ254/((CZ254+1)*(CZ254+1))*(2*1/R254*1/Q254-1/Q254*1/Q254)))</f>
        <v>0</v>
      </c>
      <c r="Q254">
        <f>IF(LEFT(DA254,1)&lt;&gt;"0",IF(LEFT(DA254,1)="1",3.0,DB254),$D$5+$E$5*(DR254*DK254/($K$5*1000))+$F$5*(DR254*DK254/($K$5*1000))*MAX(MIN(CY254,$J$5),$I$5)*MAX(MIN(CY254,$J$5),$I$5)+$G$5*MAX(MIN(CY254,$J$5),$I$5)*(DR254*DK254/($K$5*1000))+$H$5*(DR254*DK254/($K$5*1000))*(DR254*DK254/($K$5*1000)))</f>
        <v>0</v>
      </c>
      <c r="R254">
        <f>I254*(1000-(1000*0.61365*exp(17.502*V254/(240.97+V254))/(DK254+DL254)+DF254)/2)/(1000*0.61365*exp(17.502*V254/(240.97+V254))/(DK254+DL254)-DF254)</f>
        <v>0</v>
      </c>
      <c r="S254">
        <f>1/((CZ254+1)/(P254/1.6)+1/(Q254/1.37)) + CZ254/((CZ254+1)/(P254/1.6) + CZ254/(Q254/1.37))</f>
        <v>0</v>
      </c>
      <c r="T254">
        <f>(CU254*CX254)</f>
        <v>0</v>
      </c>
      <c r="U254">
        <f>(DM254+(T254+2*0.95*5.67E-8*(((DM254+$B$9)+273)^4-(DM254+273)^4)-44100*I254)/(1.84*29.3*Q254+8*0.95*5.67E-8*(DM254+273)^3))</f>
        <v>0</v>
      </c>
      <c r="V254">
        <f>($C$9*DN254+$D$9*DO254+$E$9*U254)</f>
        <v>0</v>
      </c>
      <c r="W254">
        <f>0.61365*exp(17.502*V254/(240.97+V254))</f>
        <v>0</v>
      </c>
      <c r="X254">
        <f>(Y254/Z254*100)</f>
        <v>0</v>
      </c>
      <c r="Y254">
        <f>DF254*(DK254+DL254)/1000</f>
        <v>0</v>
      </c>
      <c r="Z254">
        <f>0.61365*exp(17.502*DM254/(240.97+DM254))</f>
        <v>0</v>
      </c>
      <c r="AA254">
        <f>(W254-DF254*(DK254+DL254)/1000)</f>
        <v>0</v>
      </c>
      <c r="AB254">
        <f>(-I254*44100)</f>
        <v>0</v>
      </c>
      <c r="AC254">
        <f>2*29.3*Q254*0.92*(DM254-V254)</f>
        <v>0</v>
      </c>
      <c r="AD254">
        <f>2*0.95*5.67E-8*(((DM254+$B$9)+273)^4-(V254+273)^4)</f>
        <v>0</v>
      </c>
      <c r="AE254">
        <f>T254+AD254+AB254+AC254</f>
        <v>0</v>
      </c>
      <c r="AF254">
        <v>0</v>
      </c>
      <c r="AG254">
        <v>0</v>
      </c>
      <c r="AH254">
        <f>IF(AF254*$H$15&gt;=AJ254,1.0,(AJ254/(AJ254-AF254*$H$15)))</f>
        <v>0</v>
      </c>
      <c r="AI254">
        <f>(AH254-1)*100</f>
        <v>0</v>
      </c>
      <c r="AJ254">
        <f>MAX(0,($B$15+$C$15*DR254)/(1+$D$15*DR254)*DK254/(DM254+273)*$E$15)</f>
        <v>0</v>
      </c>
      <c r="AK254" t="s">
        <v>420</v>
      </c>
      <c r="AL254" t="s">
        <v>420</v>
      </c>
      <c r="AM254">
        <v>0</v>
      </c>
      <c r="AN254">
        <v>0</v>
      </c>
      <c r="AO254">
        <f>1-AM254/AN254</f>
        <v>0</v>
      </c>
      <c r="AP254">
        <v>0</v>
      </c>
      <c r="AQ254" t="s">
        <v>420</v>
      </c>
      <c r="AR254" t="s">
        <v>420</v>
      </c>
      <c r="AS254">
        <v>0</v>
      </c>
      <c r="AT254">
        <v>0</v>
      </c>
      <c r="AU254">
        <f>1-AS254/AT254</f>
        <v>0</v>
      </c>
      <c r="AV254">
        <v>0.5</v>
      </c>
      <c r="AW254">
        <f>CV254</f>
        <v>0</v>
      </c>
      <c r="AX254">
        <f>K254</f>
        <v>0</v>
      </c>
      <c r="AY254">
        <f>AU254*AV254*AW254</f>
        <v>0</v>
      </c>
      <c r="AZ254">
        <f>(AX254-AP254)/AW254</f>
        <v>0</v>
      </c>
      <c r="BA254">
        <f>(AN254-AT254)/AT254</f>
        <v>0</v>
      </c>
      <c r="BB254">
        <f>AM254/(AO254+AM254/AT254)</f>
        <v>0</v>
      </c>
      <c r="BC254" t="s">
        <v>420</v>
      </c>
      <c r="BD254">
        <v>0</v>
      </c>
      <c r="BE254">
        <f>IF(BD254&lt;&gt;0, BD254, BB254)</f>
        <v>0</v>
      </c>
      <c r="BF254">
        <f>1-BE254/AT254</f>
        <v>0</v>
      </c>
      <c r="BG254">
        <f>(AT254-AS254)/(AT254-BE254)</f>
        <v>0</v>
      </c>
      <c r="BH254">
        <f>(AN254-AT254)/(AN254-BE254)</f>
        <v>0</v>
      </c>
      <c r="BI254">
        <f>(AT254-AS254)/(AT254-AM254)</f>
        <v>0</v>
      </c>
      <c r="BJ254">
        <f>(AN254-AT254)/(AN254-AM254)</f>
        <v>0</v>
      </c>
      <c r="BK254">
        <f>(BG254*BE254/AS254)</f>
        <v>0</v>
      </c>
      <c r="BL254">
        <f>(1-BK254)</f>
        <v>0</v>
      </c>
      <c r="CU254">
        <f>$B$13*DS254+$C$13*DT254+$F$13*EE254*(1-EH254)</f>
        <v>0</v>
      </c>
      <c r="CV254">
        <f>CU254*CW254</f>
        <v>0</v>
      </c>
      <c r="CW254">
        <f>($B$13*$D$11+$C$13*$D$11+$F$13*((ER254+EJ254)/MAX(ER254+EJ254+ES254, 0.1)*$I$11+ES254/MAX(ER254+EJ254+ES254, 0.1)*$J$11))/($B$13+$C$13+$F$13)</f>
        <v>0</v>
      </c>
      <c r="CX254">
        <f>($B$13*$K$11+$C$13*$K$11+$F$13*((ER254+EJ254)/MAX(ER254+EJ254+ES254, 0.1)*$P$11+ES254/MAX(ER254+EJ254+ES254, 0.1)*$Q$11))/($B$13+$C$13+$F$13)</f>
        <v>0</v>
      </c>
      <c r="CY254">
        <v>1.37</v>
      </c>
      <c r="CZ254">
        <v>0.5</v>
      </c>
      <c r="DA254" t="s">
        <v>421</v>
      </c>
      <c r="DB254">
        <v>2</v>
      </c>
      <c r="DC254">
        <v>1761011008.1</v>
      </c>
      <c r="DD254">
        <v>420.3565416666666</v>
      </c>
      <c r="DE254">
        <v>420.00575</v>
      </c>
      <c r="DF254">
        <v>23.34145416666667</v>
      </c>
      <c r="DG254">
        <v>23.38791666666667</v>
      </c>
      <c r="DH254">
        <v>421.092125</v>
      </c>
      <c r="DI254">
        <v>23.16417916666667</v>
      </c>
      <c r="DJ254">
        <v>500.0179583333334</v>
      </c>
      <c r="DK254">
        <v>90.51340833333332</v>
      </c>
      <c r="DL254">
        <v>0.0342782</v>
      </c>
      <c r="DM254">
        <v>29.80822916666667</v>
      </c>
      <c r="DN254">
        <v>29.94340833333333</v>
      </c>
      <c r="DO254">
        <v>999.9</v>
      </c>
      <c r="DP254">
        <v>0</v>
      </c>
      <c r="DQ254">
        <v>0</v>
      </c>
      <c r="DR254">
        <v>10006.40125</v>
      </c>
      <c r="DS254">
        <v>0</v>
      </c>
      <c r="DT254">
        <v>0.242856</v>
      </c>
      <c r="DU254">
        <v>0.35087075</v>
      </c>
      <c r="DV254">
        <v>430.4027916666666</v>
      </c>
      <c r="DW254">
        <v>430.0640833333334</v>
      </c>
      <c r="DX254">
        <v>-0.04647294583333333</v>
      </c>
      <c r="DY254">
        <v>420.00575</v>
      </c>
      <c r="DZ254">
        <v>23.38791666666667</v>
      </c>
      <c r="EA254">
        <v>2.112714583333334</v>
      </c>
      <c r="EB254">
        <v>2.116920416666666</v>
      </c>
      <c r="EC254">
        <v>18.31536666666667</v>
      </c>
      <c r="ED254">
        <v>18.34707083333333</v>
      </c>
      <c r="EE254">
        <v>0.00500078</v>
      </c>
      <c r="EF254">
        <v>0</v>
      </c>
      <c r="EG254">
        <v>0</v>
      </c>
      <c r="EH254">
        <v>0</v>
      </c>
      <c r="EI254">
        <v>140.3083333333333</v>
      </c>
      <c r="EJ254">
        <v>0.00500078</v>
      </c>
      <c r="EK254">
        <v>-10.86666666666667</v>
      </c>
      <c r="EL254">
        <v>0.2291666666666666</v>
      </c>
      <c r="EM254">
        <v>35.85654166666666</v>
      </c>
      <c r="EN254">
        <v>40.44508333333333</v>
      </c>
      <c r="EO254">
        <v>38.52329166666667</v>
      </c>
      <c r="EP254">
        <v>41.213375</v>
      </c>
      <c r="EQ254">
        <v>38.92679166666667</v>
      </c>
      <c r="ER254">
        <v>0</v>
      </c>
      <c r="ES254">
        <v>0</v>
      </c>
      <c r="ET254">
        <v>0</v>
      </c>
      <c r="EU254">
        <v>1761011014.9</v>
      </c>
      <c r="EV254">
        <v>0</v>
      </c>
      <c r="EW254">
        <v>141.2461538461538</v>
      </c>
      <c r="EX254">
        <v>-18.69401704724221</v>
      </c>
      <c r="EY254">
        <v>40.28717923483086</v>
      </c>
      <c r="EZ254">
        <v>-11.43076923076923</v>
      </c>
      <c r="FA254">
        <v>15</v>
      </c>
      <c r="FB254">
        <v>1761010866.1</v>
      </c>
      <c r="FC254" t="s">
        <v>863</v>
      </c>
      <c r="FD254">
        <v>1761010862.1</v>
      </c>
      <c r="FE254">
        <v>1761010866.1</v>
      </c>
      <c r="FF254">
        <v>8</v>
      </c>
      <c r="FG254">
        <v>-0.121</v>
      </c>
      <c r="FH254">
        <v>-0.005</v>
      </c>
      <c r="FI254">
        <v>-0.737</v>
      </c>
      <c r="FJ254">
        <v>0.175</v>
      </c>
      <c r="FK254">
        <v>420</v>
      </c>
      <c r="FL254">
        <v>23</v>
      </c>
      <c r="FM254">
        <v>0.34</v>
      </c>
      <c r="FN254">
        <v>0.16</v>
      </c>
      <c r="FO254">
        <v>0.3649723902439025</v>
      </c>
      <c r="FP254">
        <v>-0.3127838675958173</v>
      </c>
      <c r="FQ254">
        <v>0.05032372409145686</v>
      </c>
      <c r="FR254">
        <v>1</v>
      </c>
      <c r="FS254">
        <v>142.1294117647059</v>
      </c>
      <c r="FT254">
        <v>-20.18945756489473</v>
      </c>
      <c r="FU254">
        <v>6.555847385967497</v>
      </c>
      <c r="FV254">
        <v>0</v>
      </c>
      <c r="FW254">
        <v>-0.05506426585365854</v>
      </c>
      <c r="FX254">
        <v>0.2109326675958185</v>
      </c>
      <c r="FY254">
        <v>0.0210737783982452</v>
      </c>
      <c r="FZ254">
        <v>0</v>
      </c>
      <c r="GA254">
        <v>1</v>
      </c>
      <c r="GB254">
        <v>3</v>
      </c>
      <c r="GC254" t="s">
        <v>459</v>
      </c>
      <c r="GD254">
        <v>3.10985</v>
      </c>
      <c r="GE254">
        <v>2.72612</v>
      </c>
      <c r="GF254">
        <v>0.08842899999999999</v>
      </c>
      <c r="GG254">
        <v>0.0883077</v>
      </c>
      <c r="GH254">
        <v>0.106481</v>
      </c>
      <c r="GI254">
        <v>0.107564</v>
      </c>
      <c r="GJ254">
        <v>23921.8</v>
      </c>
      <c r="GK254">
        <v>21704.8</v>
      </c>
      <c r="GL254">
        <v>26800.6</v>
      </c>
      <c r="GM254">
        <v>24014.2</v>
      </c>
      <c r="GN254">
        <v>38263.4</v>
      </c>
      <c r="GO254">
        <v>31620</v>
      </c>
      <c r="GP254">
        <v>46777.7</v>
      </c>
      <c r="GQ254">
        <v>37970.2</v>
      </c>
      <c r="GR254">
        <v>1.89132</v>
      </c>
      <c r="GS254">
        <v>1.86755</v>
      </c>
      <c r="GT254">
        <v>0.108369</v>
      </c>
      <c r="GU254">
        <v>0</v>
      </c>
      <c r="GV254">
        <v>28.1635</v>
      </c>
      <c r="GW254">
        <v>999.9</v>
      </c>
      <c r="GX254">
        <v>60.3</v>
      </c>
      <c r="GY254">
        <v>29.9</v>
      </c>
      <c r="GZ254">
        <v>28.2197</v>
      </c>
      <c r="HA254">
        <v>61.4709</v>
      </c>
      <c r="HB254">
        <v>21.0978</v>
      </c>
      <c r="HC254">
        <v>1</v>
      </c>
      <c r="HD254">
        <v>0.0404573</v>
      </c>
      <c r="HE254">
        <v>-2.25907</v>
      </c>
      <c r="HF254">
        <v>20.3227</v>
      </c>
      <c r="HG254">
        <v>5.22178</v>
      </c>
      <c r="HH254">
        <v>11.9796</v>
      </c>
      <c r="HI254">
        <v>4.9655</v>
      </c>
      <c r="HJ254">
        <v>3.27598</v>
      </c>
      <c r="HK254">
        <v>9999</v>
      </c>
      <c r="HL254">
        <v>9999</v>
      </c>
      <c r="HM254">
        <v>9999</v>
      </c>
      <c r="HN254">
        <v>999.9</v>
      </c>
      <c r="HO254">
        <v>1.86369</v>
      </c>
      <c r="HP254">
        <v>1.85975</v>
      </c>
      <c r="HQ254">
        <v>1.85806</v>
      </c>
      <c r="HR254">
        <v>1.85944</v>
      </c>
      <c r="HS254">
        <v>1.8596</v>
      </c>
      <c r="HT254">
        <v>1.85806</v>
      </c>
      <c r="HU254">
        <v>1.85715</v>
      </c>
      <c r="HV254">
        <v>1.85211</v>
      </c>
      <c r="HW254">
        <v>0</v>
      </c>
      <c r="HX254">
        <v>0</v>
      </c>
      <c r="HY254">
        <v>0</v>
      </c>
      <c r="HZ254">
        <v>0</v>
      </c>
      <c r="IA254" t="s">
        <v>424</v>
      </c>
      <c r="IB254" t="s">
        <v>425</v>
      </c>
      <c r="IC254" t="s">
        <v>426</v>
      </c>
      <c r="ID254" t="s">
        <v>426</v>
      </c>
      <c r="IE254" t="s">
        <v>426</v>
      </c>
      <c r="IF254" t="s">
        <v>426</v>
      </c>
      <c r="IG254">
        <v>0</v>
      </c>
      <c r="IH254">
        <v>100</v>
      </c>
      <c r="II254">
        <v>100</v>
      </c>
      <c r="IJ254">
        <v>-0.736</v>
      </c>
      <c r="IK254">
        <v>0.1775</v>
      </c>
      <c r="IL254">
        <v>-1.524301238848838</v>
      </c>
      <c r="IM254">
        <v>0.001328113201692861</v>
      </c>
      <c r="IN254">
        <v>1.538283238170363E-06</v>
      </c>
      <c r="IO254">
        <v>-5.795655626708063E-10</v>
      </c>
      <c r="IP254">
        <v>-0.06719844632190511</v>
      </c>
      <c r="IQ254">
        <v>-0.004593102289677449</v>
      </c>
      <c r="IR254">
        <v>0.0008253994458280543</v>
      </c>
      <c r="IS254">
        <v>-7.403632370499484E-06</v>
      </c>
      <c r="IT254">
        <v>2</v>
      </c>
      <c r="IU254">
        <v>1985</v>
      </c>
      <c r="IV254">
        <v>1</v>
      </c>
      <c r="IW254">
        <v>27</v>
      </c>
      <c r="IX254">
        <v>2.6</v>
      </c>
      <c r="IY254">
        <v>2.5</v>
      </c>
      <c r="IZ254">
        <v>1.13403</v>
      </c>
      <c r="JA254">
        <v>2.60498</v>
      </c>
      <c r="JB254">
        <v>1.49658</v>
      </c>
      <c r="JC254">
        <v>2.34619</v>
      </c>
      <c r="JD254">
        <v>1.54907</v>
      </c>
      <c r="JE254">
        <v>2.36328</v>
      </c>
      <c r="JF254">
        <v>32.9092</v>
      </c>
      <c r="JG254">
        <v>15.6556</v>
      </c>
      <c r="JH254">
        <v>18</v>
      </c>
      <c r="JI254">
        <v>482.584</v>
      </c>
      <c r="JJ254">
        <v>496.498</v>
      </c>
      <c r="JK254">
        <v>31.0522</v>
      </c>
      <c r="JL254">
        <v>27.7657</v>
      </c>
      <c r="JM254">
        <v>30.0001</v>
      </c>
      <c r="JN254">
        <v>27.9882</v>
      </c>
      <c r="JO254">
        <v>27.9762</v>
      </c>
      <c r="JP254">
        <v>22.8011</v>
      </c>
      <c r="JQ254">
        <v>21.6228</v>
      </c>
      <c r="JR254">
        <v>66.048</v>
      </c>
      <c r="JS254">
        <v>31.0881</v>
      </c>
      <c r="JT254">
        <v>420</v>
      </c>
      <c r="JU254">
        <v>23.385</v>
      </c>
      <c r="JV254">
        <v>102.293</v>
      </c>
      <c r="JW254">
        <v>91.5912</v>
      </c>
    </row>
    <row r="255" spans="1:283">
      <c r="A255">
        <v>237</v>
      </c>
      <c r="B255">
        <v>1761011018.1</v>
      </c>
      <c r="C255">
        <v>1352.099999904633</v>
      </c>
      <c r="D255" t="s">
        <v>914</v>
      </c>
      <c r="E255" t="s">
        <v>915</v>
      </c>
      <c r="F255">
        <v>5</v>
      </c>
      <c r="G255" t="s">
        <v>862</v>
      </c>
      <c r="H255">
        <v>1761011010.1</v>
      </c>
      <c r="I255">
        <f>(J255)/1000</f>
        <v>0</v>
      </c>
      <c r="J255">
        <f>1000*DJ255*AH255*(DF255-DG255)/(100*CY255*(1000-AH255*DF255))</f>
        <v>0</v>
      </c>
      <c r="K255">
        <f>DJ255*AH255*(DE255-DD255*(1000-AH255*DG255)/(1000-AH255*DF255))/(100*CY255)</f>
        <v>0</v>
      </c>
      <c r="L255">
        <f>DD255 - IF(AH255&gt;1, K255*CY255*100.0/(AJ255), 0)</f>
        <v>0</v>
      </c>
      <c r="M255">
        <f>((S255-I255/2)*L255-K255)/(S255+I255/2)</f>
        <v>0</v>
      </c>
      <c r="N255">
        <f>M255*(DK255+DL255)/1000.0</f>
        <v>0</v>
      </c>
      <c r="O255">
        <f>(DD255 - IF(AH255&gt;1, K255*CY255*100.0/(AJ255), 0))*(DK255+DL255)/1000.0</f>
        <v>0</v>
      </c>
      <c r="P255">
        <f>2.0/((1/R255-1/Q255)+SIGN(R255)*SQRT((1/R255-1/Q255)*(1/R255-1/Q255) + 4*CZ255/((CZ255+1)*(CZ255+1))*(2*1/R255*1/Q255-1/Q255*1/Q255)))</f>
        <v>0</v>
      </c>
      <c r="Q255">
        <f>IF(LEFT(DA255,1)&lt;&gt;"0",IF(LEFT(DA255,1)="1",3.0,DB255),$D$5+$E$5*(DR255*DK255/($K$5*1000))+$F$5*(DR255*DK255/($K$5*1000))*MAX(MIN(CY255,$J$5),$I$5)*MAX(MIN(CY255,$J$5),$I$5)+$G$5*MAX(MIN(CY255,$J$5),$I$5)*(DR255*DK255/($K$5*1000))+$H$5*(DR255*DK255/($K$5*1000))*(DR255*DK255/($K$5*1000)))</f>
        <v>0</v>
      </c>
      <c r="R255">
        <f>I255*(1000-(1000*0.61365*exp(17.502*V255/(240.97+V255))/(DK255+DL255)+DF255)/2)/(1000*0.61365*exp(17.502*V255/(240.97+V255))/(DK255+DL255)-DF255)</f>
        <v>0</v>
      </c>
      <c r="S255">
        <f>1/((CZ255+1)/(P255/1.6)+1/(Q255/1.37)) + CZ255/((CZ255+1)/(P255/1.6) + CZ255/(Q255/1.37))</f>
        <v>0</v>
      </c>
      <c r="T255">
        <f>(CU255*CX255)</f>
        <v>0</v>
      </c>
      <c r="U255">
        <f>(DM255+(T255+2*0.95*5.67E-8*(((DM255+$B$9)+273)^4-(DM255+273)^4)-44100*I255)/(1.84*29.3*Q255+8*0.95*5.67E-8*(DM255+273)^3))</f>
        <v>0</v>
      </c>
      <c r="V255">
        <f>($C$9*DN255+$D$9*DO255+$E$9*U255)</f>
        <v>0</v>
      </c>
      <c r="W255">
        <f>0.61365*exp(17.502*V255/(240.97+V255))</f>
        <v>0</v>
      </c>
      <c r="X255">
        <f>(Y255/Z255*100)</f>
        <v>0</v>
      </c>
      <c r="Y255">
        <f>DF255*(DK255+DL255)/1000</f>
        <v>0</v>
      </c>
      <c r="Z255">
        <f>0.61365*exp(17.502*DM255/(240.97+DM255))</f>
        <v>0</v>
      </c>
      <c r="AA255">
        <f>(W255-DF255*(DK255+DL255)/1000)</f>
        <v>0</v>
      </c>
      <c r="AB255">
        <f>(-I255*44100)</f>
        <v>0</v>
      </c>
      <c r="AC255">
        <f>2*29.3*Q255*0.92*(DM255-V255)</f>
        <v>0</v>
      </c>
      <c r="AD255">
        <f>2*0.95*5.67E-8*(((DM255+$B$9)+273)^4-(V255+273)^4)</f>
        <v>0</v>
      </c>
      <c r="AE255">
        <f>T255+AD255+AB255+AC255</f>
        <v>0</v>
      </c>
      <c r="AF255">
        <v>0</v>
      </c>
      <c r="AG255">
        <v>0</v>
      </c>
      <c r="AH255">
        <f>IF(AF255*$H$15&gt;=AJ255,1.0,(AJ255/(AJ255-AF255*$H$15)))</f>
        <v>0</v>
      </c>
      <c r="AI255">
        <f>(AH255-1)*100</f>
        <v>0</v>
      </c>
      <c r="AJ255">
        <f>MAX(0,($B$15+$C$15*DR255)/(1+$D$15*DR255)*DK255/(DM255+273)*$E$15)</f>
        <v>0</v>
      </c>
      <c r="AK255" t="s">
        <v>420</v>
      </c>
      <c r="AL255" t="s">
        <v>420</v>
      </c>
      <c r="AM255">
        <v>0</v>
      </c>
      <c r="AN255">
        <v>0</v>
      </c>
      <c r="AO255">
        <f>1-AM255/AN255</f>
        <v>0</v>
      </c>
      <c r="AP255">
        <v>0</v>
      </c>
      <c r="AQ255" t="s">
        <v>420</v>
      </c>
      <c r="AR255" t="s">
        <v>420</v>
      </c>
      <c r="AS255">
        <v>0</v>
      </c>
      <c r="AT255">
        <v>0</v>
      </c>
      <c r="AU255">
        <f>1-AS255/AT255</f>
        <v>0</v>
      </c>
      <c r="AV255">
        <v>0.5</v>
      </c>
      <c r="AW255">
        <f>CV255</f>
        <v>0</v>
      </c>
      <c r="AX255">
        <f>K255</f>
        <v>0</v>
      </c>
      <c r="AY255">
        <f>AU255*AV255*AW255</f>
        <v>0</v>
      </c>
      <c r="AZ255">
        <f>(AX255-AP255)/AW255</f>
        <v>0</v>
      </c>
      <c r="BA255">
        <f>(AN255-AT255)/AT255</f>
        <v>0</v>
      </c>
      <c r="BB255">
        <f>AM255/(AO255+AM255/AT255)</f>
        <v>0</v>
      </c>
      <c r="BC255" t="s">
        <v>420</v>
      </c>
      <c r="BD255">
        <v>0</v>
      </c>
      <c r="BE255">
        <f>IF(BD255&lt;&gt;0, BD255, BB255)</f>
        <v>0</v>
      </c>
      <c r="BF255">
        <f>1-BE255/AT255</f>
        <v>0</v>
      </c>
      <c r="BG255">
        <f>(AT255-AS255)/(AT255-BE255)</f>
        <v>0</v>
      </c>
      <c r="BH255">
        <f>(AN255-AT255)/(AN255-BE255)</f>
        <v>0</v>
      </c>
      <c r="BI255">
        <f>(AT255-AS255)/(AT255-AM255)</f>
        <v>0</v>
      </c>
      <c r="BJ255">
        <f>(AN255-AT255)/(AN255-AM255)</f>
        <v>0</v>
      </c>
      <c r="BK255">
        <f>(BG255*BE255/AS255)</f>
        <v>0</v>
      </c>
      <c r="BL255">
        <f>(1-BK255)</f>
        <v>0</v>
      </c>
      <c r="CU255">
        <f>$B$13*DS255+$C$13*DT255+$F$13*EE255*(1-EH255)</f>
        <v>0</v>
      </c>
      <c r="CV255">
        <f>CU255*CW255</f>
        <v>0</v>
      </c>
      <c r="CW255">
        <f>($B$13*$D$11+$C$13*$D$11+$F$13*((ER255+EJ255)/MAX(ER255+EJ255+ES255, 0.1)*$I$11+ES255/MAX(ER255+EJ255+ES255, 0.1)*$J$11))/($B$13+$C$13+$F$13)</f>
        <v>0</v>
      </c>
      <c r="CX255">
        <f>($B$13*$K$11+$C$13*$K$11+$F$13*((ER255+EJ255)/MAX(ER255+EJ255+ES255, 0.1)*$P$11+ES255/MAX(ER255+EJ255+ES255, 0.1)*$Q$11))/($B$13+$C$13+$F$13)</f>
        <v>0</v>
      </c>
      <c r="CY255">
        <v>1.37</v>
      </c>
      <c r="CZ255">
        <v>0.5</v>
      </c>
      <c r="DA255" t="s">
        <v>421</v>
      </c>
      <c r="DB255">
        <v>2</v>
      </c>
      <c r="DC255">
        <v>1761011010.1</v>
      </c>
      <c r="DD255">
        <v>420.359</v>
      </c>
      <c r="DE255">
        <v>420.0102916666667</v>
      </c>
      <c r="DF255">
        <v>23.3460625</v>
      </c>
      <c r="DG255">
        <v>23.3857125</v>
      </c>
      <c r="DH255">
        <v>421.094625</v>
      </c>
      <c r="DI255">
        <v>23.1686875</v>
      </c>
      <c r="DJ255">
        <v>500.0404166666667</v>
      </c>
      <c r="DK255">
        <v>90.51308333333333</v>
      </c>
      <c r="DL255">
        <v>0.03424717083333333</v>
      </c>
      <c r="DM255">
        <v>29.8027125</v>
      </c>
      <c r="DN255">
        <v>29.93800416666666</v>
      </c>
      <c r="DO255">
        <v>999.9</v>
      </c>
      <c r="DP255">
        <v>0</v>
      </c>
      <c r="DQ255">
        <v>0</v>
      </c>
      <c r="DR255">
        <v>10008.37958333333</v>
      </c>
      <c r="DS255">
        <v>0</v>
      </c>
      <c r="DT255">
        <v>0.242856</v>
      </c>
      <c r="DU255">
        <v>0.3488324583333333</v>
      </c>
      <c r="DV255">
        <v>430.4073333333334</v>
      </c>
      <c r="DW255">
        <v>430.06775</v>
      </c>
      <c r="DX255">
        <v>-0.03966196666666667</v>
      </c>
      <c r="DY255">
        <v>420.0102916666667</v>
      </c>
      <c r="DZ255">
        <v>23.3857125</v>
      </c>
      <c r="EA255">
        <v>2.113124166666667</v>
      </c>
      <c r="EB255">
        <v>2.11671375</v>
      </c>
      <c r="EC255">
        <v>18.31845833333333</v>
      </c>
      <c r="ED255">
        <v>18.34552083333334</v>
      </c>
      <c r="EE255">
        <v>0.00500078</v>
      </c>
      <c r="EF255">
        <v>0</v>
      </c>
      <c r="EG255">
        <v>0</v>
      </c>
      <c r="EH255">
        <v>0</v>
      </c>
      <c r="EI255">
        <v>140.2</v>
      </c>
      <c r="EJ255">
        <v>0.00500078</v>
      </c>
      <c r="EK255">
        <v>-9.75</v>
      </c>
      <c r="EL255">
        <v>0.4208333333333332</v>
      </c>
      <c r="EM255">
        <v>35.86441666666667</v>
      </c>
      <c r="EN255">
        <v>40.46329166666666</v>
      </c>
      <c r="EO255">
        <v>38.54154166666667</v>
      </c>
      <c r="EP255">
        <v>41.239375</v>
      </c>
      <c r="EQ255">
        <v>38.92675</v>
      </c>
      <c r="ER255">
        <v>0</v>
      </c>
      <c r="ES255">
        <v>0</v>
      </c>
      <c r="ET255">
        <v>0</v>
      </c>
      <c r="EU255">
        <v>1761011016.7</v>
      </c>
      <c r="EV255">
        <v>0</v>
      </c>
      <c r="EW255">
        <v>141.1</v>
      </c>
      <c r="EX255">
        <v>-1.576923281718493</v>
      </c>
      <c r="EY255">
        <v>29.28461498480577</v>
      </c>
      <c r="EZ255">
        <v>-10.94</v>
      </c>
      <c r="FA255">
        <v>15</v>
      </c>
      <c r="FB255">
        <v>1761010866.1</v>
      </c>
      <c r="FC255" t="s">
        <v>863</v>
      </c>
      <c r="FD255">
        <v>1761010862.1</v>
      </c>
      <c r="FE255">
        <v>1761010866.1</v>
      </c>
      <c r="FF255">
        <v>8</v>
      </c>
      <c r="FG255">
        <v>-0.121</v>
      </c>
      <c r="FH255">
        <v>-0.005</v>
      </c>
      <c r="FI255">
        <v>-0.737</v>
      </c>
      <c r="FJ255">
        <v>0.175</v>
      </c>
      <c r="FK255">
        <v>420</v>
      </c>
      <c r="FL255">
        <v>23</v>
      </c>
      <c r="FM255">
        <v>0.34</v>
      </c>
      <c r="FN255">
        <v>0.16</v>
      </c>
      <c r="FO255">
        <v>0.3611046</v>
      </c>
      <c r="FP255">
        <v>-0.2782158574108827</v>
      </c>
      <c r="FQ255">
        <v>0.05000004833337664</v>
      </c>
      <c r="FR255">
        <v>1</v>
      </c>
      <c r="FS255">
        <v>142.1558823529412</v>
      </c>
      <c r="FT255">
        <v>-13.99694428164166</v>
      </c>
      <c r="FU255">
        <v>6.650749235832294</v>
      </c>
      <c r="FV255">
        <v>0</v>
      </c>
      <c r="FW255">
        <v>-0.0499032475</v>
      </c>
      <c r="FX255">
        <v>0.2166236296435274</v>
      </c>
      <c r="FY255">
        <v>0.0210109724791356</v>
      </c>
      <c r="FZ255">
        <v>0</v>
      </c>
      <c r="GA255">
        <v>1</v>
      </c>
      <c r="GB255">
        <v>3</v>
      </c>
      <c r="GC255" t="s">
        <v>459</v>
      </c>
      <c r="GD255">
        <v>3.10968</v>
      </c>
      <c r="GE255">
        <v>2.72594</v>
      </c>
      <c r="GF255">
        <v>0.0884325</v>
      </c>
      <c r="GG255">
        <v>0.08829910000000001</v>
      </c>
      <c r="GH255">
        <v>0.106498</v>
      </c>
      <c r="GI255">
        <v>0.107563</v>
      </c>
      <c r="GJ255">
        <v>23921.9</v>
      </c>
      <c r="GK255">
        <v>21705</v>
      </c>
      <c r="GL255">
        <v>26800.7</v>
      </c>
      <c r="GM255">
        <v>24014.2</v>
      </c>
      <c r="GN255">
        <v>38262.8</v>
      </c>
      <c r="GO255">
        <v>31619.9</v>
      </c>
      <c r="GP255">
        <v>46777.9</v>
      </c>
      <c r="GQ255">
        <v>37970.1</v>
      </c>
      <c r="GR255">
        <v>1.8912</v>
      </c>
      <c r="GS255">
        <v>1.8679</v>
      </c>
      <c r="GT255">
        <v>0.108667</v>
      </c>
      <c r="GU255">
        <v>0</v>
      </c>
      <c r="GV255">
        <v>28.1479</v>
      </c>
      <c r="GW255">
        <v>999.9</v>
      </c>
      <c r="GX255">
        <v>60.3</v>
      </c>
      <c r="GY255">
        <v>29.9</v>
      </c>
      <c r="GZ255">
        <v>28.221</v>
      </c>
      <c r="HA255">
        <v>61.0609</v>
      </c>
      <c r="HB255">
        <v>21.2901</v>
      </c>
      <c r="HC255">
        <v>1</v>
      </c>
      <c r="HD255">
        <v>0.0403659</v>
      </c>
      <c r="HE255">
        <v>-2.29985</v>
      </c>
      <c r="HF255">
        <v>20.3222</v>
      </c>
      <c r="HG255">
        <v>5.22178</v>
      </c>
      <c r="HH255">
        <v>11.9797</v>
      </c>
      <c r="HI255">
        <v>4.96535</v>
      </c>
      <c r="HJ255">
        <v>3.27598</v>
      </c>
      <c r="HK255">
        <v>9999</v>
      </c>
      <c r="HL255">
        <v>9999</v>
      </c>
      <c r="HM255">
        <v>9999</v>
      </c>
      <c r="HN255">
        <v>999.9</v>
      </c>
      <c r="HO255">
        <v>1.86371</v>
      </c>
      <c r="HP255">
        <v>1.85975</v>
      </c>
      <c r="HQ255">
        <v>1.85804</v>
      </c>
      <c r="HR255">
        <v>1.85944</v>
      </c>
      <c r="HS255">
        <v>1.85959</v>
      </c>
      <c r="HT255">
        <v>1.85806</v>
      </c>
      <c r="HU255">
        <v>1.85715</v>
      </c>
      <c r="HV255">
        <v>1.85211</v>
      </c>
      <c r="HW255">
        <v>0</v>
      </c>
      <c r="HX255">
        <v>0</v>
      </c>
      <c r="HY255">
        <v>0</v>
      </c>
      <c r="HZ255">
        <v>0</v>
      </c>
      <c r="IA255" t="s">
        <v>424</v>
      </c>
      <c r="IB255" t="s">
        <v>425</v>
      </c>
      <c r="IC255" t="s">
        <v>426</v>
      </c>
      <c r="ID255" t="s">
        <v>426</v>
      </c>
      <c r="IE255" t="s">
        <v>426</v>
      </c>
      <c r="IF255" t="s">
        <v>426</v>
      </c>
      <c r="IG255">
        <v>0</v>
      </c>
      <c r="IH255">
        <v>100</v>
      </c>
      <c r="II255">
        <v>100</v>
      </c>
      <c r="IJ255">
        <v>-0.735</v>
      </c>
      <c r="IK255">
        <v>0.1777</v>
      </c>
      <c r="IL255">
        <v>-1.524301238848838</v>
      </c>
      <c r="IM255">
        <v>0.001328113201692861</v>
      </c>
      <c r="IN255">
        <v>1.538283238170363E-06</v>
      </c>
      <c r="IO255">
        <v>-5.795655626708063E-10</v>
      </c>
      <c r="IP255">
        <v>-0.06719844632190511</v>
      </c>
      <c r="IQ255">
        <v>-0.004593102289677449</v>
      </c>
      <c r="IR255">
        <v>0.0008253994458280543</v>
      </c>
      <c r="IS255">
        <v>-7.403632370499484E-06</v>
      </c>
      <c r="IT255">
        <v>2</v>
      </c>
      <c r="IU255">
        <v>1985</v>
      </c>
      <c r="IV255">
        <v>1</v>
      </c>
      <c r="IW255">
        <v>27</v>
      </c>
      <c r="IX255">
        <v>2.6</v>
      </c>
      <c r="IY255">
        <v>2.5</v>
      </c>
      <c r="IZ255">
        <v>1.13403</v>
      </c>
      <c r="JA255">
        <v>2.60132</v>
      </c>
      <c r="JB255">
        <v>1.49658</v>
      </c>
      <c r="JC255">
        <v>2.34619</v>
      </c>
      <c r="JD255">
        <v>1.54907</v>
      </c>
      <c r="JE255">
        <v>2.47437</v>
      </c>
      <c r="JF255">
        <v>32.9092</v>
      </c>
      <c r="JG255">
        <v>15.6731</v>
      </c>
      <c r="JH255">
        <v>18</v>
      </c>
      <c r="JI255">
        <v>482.502</v>
      </c>
      <c r="JJ255">
        <v>496.719</v>
      </c>
      <c r="JK255">
        <v>31.0724</v>
      </c>
      <c r="JL255">
        <v>27.7645</v>
      </c>
      <c r="JM255">
        <v>30</v>
      </c>
      <c r="JN255">
        <v>27.987</v>
      </c>
      <c r="JO255">
        <v>27.975</v>
      </c>
      <c r="JP255">
        <v>22.8032</v>
      </c>
      <c r="JQ255">
        <v>21.6228</v>
      </c>
      <c r="JR255">
        <v>66.048</v>
      </c>
      <c r="JS255">
        <v>31.0881</v>
      </c>
      <c r="JT255">
        <v>420</v>
      </c>
      <c r="JU255">
        <v>23.3795</v>
      </c>
      <c r="JV255">
        <v>102.294</v>
      </c>
      <c r="JW255">
        <v>91.59099999999999</v>
      </c>
    </row>
    <row r="256" spans="1:283">
      <c r="A256">
        <v>238</v>
      </c>
      <c r="B256">
        <v>1761011020.1</v>
      </c>
      <c r="C256">
        <v>1354.099999904633</v>
      </c>
      <c r="D256" t="s">
        <v>916</v>
      </c>
      <c r="E256" t="s">
        <v>917</v>
      </c>
      <c r="F256">
        <v>5</v>
      </c>
      <c r="G256" t="s">
        <v>862</v>
      </c>
      <c r="H256">
        <v>1761011012.1</v>
      </c>
      <c r="I256">
        <f>(J256)/1000</f>
        <v>0</v>
      </c>
      <c r="J256">
        <f>1000*DJ256*AH256*(DF256-DG256)/(100*CY256*(1000-AH256*DF256))</f>
        <v>0</v>
      </c>
      <c r="K256">
        <f>DJ256*AH256*(DE256-DD256*(1000-AH256*DG256)/(1000-AH256*DF256))/(100*CY256)</f>
        <v>0</v>
      </c>
      <c r="L256">
        <f>DD256 - IF(AH256&gt;1, K256*CY256*100.0/(AJ256), 0)</f>
        <v>0</v>
      </c>
      <c r="M256">
        <f>((S256-I256/2)*L256-K256)/(S256+I256/2)</f>
        <v>0</v>
      </c>
      <c r="N256">
        <f>M256*(DK256+DL256)/1000.0</f>
        <v>0</v>
      </c>
      <c r="O256">
        <f>(DD256 - IF(AH256&gt;1, K256*CY256*100.0/(AJ256), 0))*(DK256+DL256)/1000.0</f>
        <v>0</v>
      </c>
      <c r="P256">
        <f>2.0/((1/R256-1/Q256)+SIGN(R256)*SQRT((1/R256-1/Q256)*(1/R256-1/Q256) + 4*CZ256/((CZ256+1)*(CZ256+1))*(2*1/R256*1/Q256-1/Q256*1/Q256)))</f>
        <v>0</v>
      </c>
      <c r="Q256">
        <f>IF(LEFT(DA256,1)&lt;&gt;"0",IF(LEFT(DA256,1)="1",3.0,DB256),$D$5+$E$5*(DR256*DK256/($K$5*1000))+$F$5*(DR256*DK256/($K$5*1000))*MAX(MIN(CY256,$J$5),$I$5)*MAX(MIN(CY256,$J$5),$I$5)+$G$5*MAX(MIN(CY256,$J$5),$I$5)*(DR256*DK256/($K$5*1000))+$H$5*(DR256*DK256/($K$5*1000))*(DR256*DK256/($K$5*1000)))</f>
        <v>0</v>
      </c>
      <c r="R256">
        <f>I256*(1000-(1000*0.61365*exp(17.502*V256/(240.97+V256))/(DK256+DL256)+DF256)/2)/(1000*0.61365*exp(17.502*V256/(240.97+V256))/(DK256+DL256)-DF256)</f>
        <v>0</v>
      </c>
      <c r="S256">
        <f>1/((CZ256+1)/(P256/1.6)+1/(Q256/1.37)) + CZ256/((CZ256+1)/(P256/1.6) + CZ256/(Q256/1.37))</f>
        <v>0</v>
      </c>
      <c r="T256">
        <f>(CU256*CX256)</f>
        <v>0</v>
      </c>
      <c r="U256">
        <f>(DM256+(T256+2*0.95*5.67E-8*(((DM256+$B$9)+273)^4-(DM256+273)^4)-44100*I256)/(1.84*29.3*Q256+8*0.95*5.67E-8*(DM256+273)^3))</f>
        <v>0</v>
      </c>
      <c r="V256">
        <f>($C$9*DN256+$D$9*DO256+$E$9*U256)</f>
        <v>0</v>
      </c>
      <c r="W256">
        <f>0.61365*exp(17.502*V256/(240.97+V256))</f>
        <v>0</v>
      </c>
      <c r="X256">
        <f>(Y256/Z256*100)</f>
        <v>0</v>
      </c>
      <c r="Y256">
        <f>DF256*(DK256+DL256)/1000</f>
        <v>0</v>
      </c>
      <c r="Z256">
        <f>0.61365*exp(17.502*DM256/(240.97+DM256))</f>
        <v>0</v>
      </c>
      <c r="AA256">
        <f>(W256-DF256*(DK256+DL256)/1000)</f>
        <v>0</v>
      </c>
      <c r="AB256">
        <f>(-I256*44100)</f>
        <v>0</v>
      </c>
      <c r="AC256">
        <f>2*29.3*Q256*0.92*(DM256-V256)</f>
        <v>0</v>
      </c>
      <c r="AD256">
        <f>2*0.95*5.67E-8*(((DM256+$B$9)+273)^4-(V256+273)^4)</f>
        <v>0</v>
      </c>
      <c r="AE256">
        <f>T256+AD256+AB256+AC256</f>
        <v>0</v>
      </c>
      <c r="AF256">
        <v>0</v>
      </c>
      <c r="AG256">
        <v>0</v>
      </c>
      <c r="AH256">
        <f>IF(AF256*$H$15&gt;=AJ256,1.0,(AJ256/(AJ256-AF256*$H$15)))</f>
        <v>0</v>
      </c>
      <c r="AI256">
        <f>(AH256-1)*100</f>
        <v>0</v>
      </c>
      <c r="AJ256">
        <f>MAX(0,($B$15+$C$15*DR256)/(1+$D$15*DR256)*DK256/(DM256+273)*$E$15)</f>
        <v>0</v>
      </c>
      <c r="AK256" t="s">
        <v>420</v>
      </c>
      <c r="AL256" t="s">
        <v>420</v>
      </c>
      <c r="AM256">
        <v>0</v>
      </c>
      <c r="AN256">
        <v>0</v>
      </c>
      <c r="AO256">
        <f>1-AM256/AN256</f>
        <v>0</v>
      </c>
      <c r="AP256">
        <v>0</v>
      </c>
      <c r="AQ256" t="s">
        <v>420</v>
      </c>
      <c r="AR256" t="s">
        <v>420</v>
      </c>
      <c r="AS256">
        <v>0</v>
      </c>
      <c r="AT256">
        <v>0</v>
      </c>
      <c r="AU256">
        <f>1-AS256/AT256</f>
        <v>0</v>
      </c>
      <c r="AV256">
        <v>0.5</v>
      </c>
      <c r="AW256">
        <f>CV256</f>
        <v>0</v>
      </c>
      <c r="AX256">
        <f>K256</f>
        <v>0</v>
      </c>
      <c r="AY256">
        <f>AU256*AV256*AW256</f>
        <v>0</v>
      </c>
      <c r="AZ256">
        <f>(AX256-AP256)/AW256</f>
        <v>0</v>
      </c>
      <c r="BA256">
        <f>(AN256-AT256)/AT256</f>
        <v>0</v>
      </c>
      <c r="BB256">
        <f>AM256/(AO256+AM256/AT256)</f>
        <v>0</v>
      </c>
      <c r="BC256" t="s">
        <v>420</v>
      </c>
      <c r="BD256">
        <v>0</v>
      </c>
      <c r="BE256">
        <f>IF(BD256&lt;&gt;0, BD256, BB256)</f>
        <v>0</v>
      </c>
      <c r="BF256">
        <f>1-BE256/AT256</f>
        <v>0</v>
      </c>
      <c r="BG256">
        <f>(AT256-AS256)/(AT256-BE256)</f>
        <v>0</v>
      </c>
      <c r="BH256">
        <f>(AN256-AT256)/(AN256-BE256)</f>
        <v>0</v>
      </c>
      <c r="BI256">
        <f>(AT256-AS256)/(AT256-AM256)</f>
        <v>0</v>
      </c>
      <c r="BJ256">
        <f>(AN256-AT256)/(AN256-AM256)</f>
        <v>0</v>
      </c>
      <c r="BK256">
        <f>(BG256*BE256/AS256)</f>
        <v>0</v>
      </c>
      <c r="BL256">
        <f>(1-BK256)</f>
        <v>0</v>
      </c>
      <c r="CU256">
        <f>$B$13*DS256+$C$13*DT256+$F$13*EE256*(1-EH256)</f>
        <v>0</v>
      </c>
      <c r="CV256">
        <f>CU256*CW256</f>
        <v>0</v>
      </c>
      <c r="CW256">
        <f>($B$13*$D$11+$C$13*$D$11+$F$13*((ER256+EJ256)/MAX(ER256+EJ256+ES256, 0.1)*$I$11+ES256/MAX(ER256+EJ256+ES256, 0.1)*$J$11))/($B$13+$C$13+$F$13)</f>
        <v>0</v>
      </c>
      <c r="CX256">
        <f>($B$13*$K$11+$C$13*$K$11+$F$13*((ER256+EJ256)/MAX(ER256+EJ256+ES256, 0.1)*$P$11+ES256/MAX(ER256+EJ256+ES256, 0.1)*$Q$11))/($B$13+$C$13+$F$13)</f>
        <v>0</v>
      </c>
      <c r="CY256">
        <v>1.37</v>
      </c>
      <c r="CZ256">
        <v>0.5</v>
      </c>
      <c r="DA256" t="s">
        <v>421</v>
      </c>
      <c r="DB256">
        <v>2</v>
      </c>
      <c r="DC256">
        <v>1761011012.1</v>
      </c>
      <c r="DD256">
        <v>420.3614166666666</v>
      </c>
      <c r="DE256">
        <v>420.0055833333334</v>
      </c>
      <c r="DF256">
        <v>23.34979583333333</v>
      </c>
      <c r="DG256">
        <v>23.38320833333333</v>
      </c>
      <c r="DH256">
        <v>421.097</v>
      </c>
      <c r="DI256">
        <v>23.17234166666667</v>
      </c>
      <c r="DJ256">
        <v>500.0302083333333</v>
      </c>
      <c r="DK256">
        <v>90.51291666666667</v>
      </c>
      <c r="DL256">
        <v>0.03427700416666667</v>
      </c>
      <c r="DM256">
        <v>29.7985875</v>
      </c>
      <c r="DN256">
        <v>29.93281666666667</v>
      </c>
      <c r="DO256">
        <v>999.9</v>
      </c>
      <c r="DP256">
        <v>0</v>
      </c>
      <c r="DQ256">
        <v>0</v>
      </c>
      <c r="DR256">
        <v>10001.87125</v>
      </c>
      <c r="DS256">
        <v>0</v>
      </c>
      <c r="DT256">
        <v>0.242856</v>
      </c>
      <c r="DU256">
        <v>0.3559125416666666</v>
      </c>
      <c r="DV256">
        <v>430.4114166666666</v>
      </c>
      <c r="DW256">
        <v>430.0617916666667</v>
      </c>
      <c r="DX256">
        <v>-0.03341882083333333</v>
      </c>
      <c r="DY256">
        <v>420.0055833333334</v>
      </c>
      <c r="DZ256">
        <v>23.38320833333333</v>
      </c>
      <c r="EA256">
        <v>2.11345875</v>
      </c>
      <c r="EB256">
        <v>2.116483333333333</v>
      </c>
      <c r="EC256">
        <v>18.32097916666666</v>
      </c>
      <c r="ED256">
        <v>18.34377916666667</v>
      </c>
      <c r="EE256">
        <v>0.00500078</v>
      </c>
      <c r="EF256">
        <v>0</v>
      </c>
      <c r="EG256">
        <v>0</v>
      </c>
      <c r="EH256">
        <v>0</v>
      </c>
      <c r="EI256">
        <v>140.4333333333333</v>
      </c>
      <c r="EJ256">
        <v>0.00500078</v>
      </c>
      <c r="EK256">
        <v>-10.10416666666667</v>
      </c>
      <c r="EL256">
        <v>0.2041666666666666</v>
      </c>
      <c r="EM256">
        <v>35.87741666666667</v>
      </c>
      <c r="EN256">
        <v>40.48408333333333</v>
      </c>
      <c r="EO256">
        <v>38.55716666666667</v>
      </c>
      <c r="EP256">
        <v>41.270625</v>
      </c>
      <c r="EQ256">
        <v>38.93979166666666</v>
      </c>
      <c r="ER256">
        <v>0</v>
      </c>
      <c r="ES256">
        <v>0</v>
      </c>
      <c r="ET256">
        <v>0</v>
      </c>
      <c r="EU256">
        <v>1761011019.1</v>
      </c>
      <c r="EV256">
        <v>0</v>
      </c>
      <c r="EW256">
        <v>140.568</v>
      </c>
      <c r="EX256">
        <v>-8.284615328631704</v>
      </c>
      <c r="EY256">
        <v>20.49230707086749</v>
      </c>
      <c r="EZ256">
        <v>-10.652</v>
      </c>
      <c r="FA256">
        <v>15</v>
      </c>
      <c r="FB256">
        <v>1761010866.1</v>
      </c>
      <c r="FC256" t="s">
        <v>863</v>
      </c>
      <c r="FD256">
        <v>1761010862.1</v>
      </c>
      <c r="FE256">
        <v>1761010866.1</v>
      </c>
      <c r="FF256">
        <v>8</v>
      </c>
      <c r="FG256">
        <v>-0.121</v>
      </c>
      <c r="FH256">
        <v>-0.005</v>
      </c>
      <c r="FI256">
        <v>-0.737</v>
      </c>
      <c r="FJ256">
        <v>0.175</v>
      </c>
      <c r="FK256">
        <v>420</v>
      </c>
      <c r="FL256">
        <v>23</v>
      </c>
      <c r="FM256">
        <v>0.34</v>
      </c>
      <c r="FN256">
        <v>0.16</v>
      </c>
      <c r="FO256">
        <v>0.3598052195121951</v>
      </c>
      <c r="FP256">
        <v>-0.09292011846690001</v>
      </c>
      <c r="FQ256">
        <v>0.04809260523833525</v>
      </c>
      <c r="FR256">
        <v>1</v>
      </c>
      <c r="FS256">
        <v>141.6382352941177</v>
      </c>
      <c r="FT256">
        <v>-9.666921292066426</v>
      </c>
      <c r="FU256">
        <v>5.858729771279091</v>
      </c>
      <c r="FV256">
        <v>0</v>
      </c>
      <c r="FW256">
        <v>-0.04247935365853658</v>
      </c>
      <c r="FX256">
        <v>0.2008612118466897</v>
      </c>
      <c r="FY256">
        <v>0.02004792634718112</v>
      </c>
      <c r="FZ256">
        <v>0</v>
      </c>
      <c r="GA256">
        <v>1</v>
      </c>
      <c r="GB256">
        <v>3</v>
      </c>
      <c r="GC256" t="s">
        <v>459</v>
      </c>
      <c r="GD256">
        <v>3.10932</v>
      </c>
      <c r="GE256">
        <v>2.72599</v>
      </c>
      <c r="GF256">
        <v>0.0884334</v>
      </c>
      <c r="GG256">
        <v>0.0883033</v>
      </c>
      <c r="GH256">
        <v>0.106507</v>
      </c>
      <c r="GI256">
        <v>0.107551</v>
      </c>
      <c r="GJ256">
        <v>23922</v>
      </c>
      <c r="GK256">
        <v>21705</v>
      </c>
      <c r="GL256">
        <v>26800.9</v>
      </c>
      <c r="GM256">
        <v>24014.3</v>
      </c>
      <c r="GN256">
        <v>38262.4</v>
      </c>
      <c r="GO256">
        <v>31620.4</v>
      </c>
      <c r="GP256">
        <v>46777.9</v>
      </c>
      <c r="GQ256">
        <v>37970.1</v>
      </c>
      <c r="GR256">
        <v>1.89067</v>
      </c>
      <c r="GS256">
        <v>1.86852</v>
      </c>
      <c r="GT256">
        <v>0.109494</v>
      </c>
      <c r="GU256">
        <v>0</v>
      </c>
      <c r="GV256">
        <v>28.1329</v>
      </c>
      <c r="GW256">
        <v>999.9</v>
      </c>
      <c r="GX256">
        <v>60.3</v>
      </c>
      <c r="GY256">
        <v>30</v>
      </c>
      <c r="GZ256">
        <v>28.3844</v>
      </c>
      <c r="HA256">
        <v>61.1609</v>
      </c>
      <c r="HB256">
        <v>21.1098</v>
      </c>
      <c r="HC256">
        <v>1</v>
      </c>
      <c r="HD256">
        <v>0.040315</v>
      </c>
      <c r="HE256">
        <v>-2.28254</v>
      </c>
      <c r="HF256">
        <v>20.3223</v>
      </c>
      <c r="HG256">
        <v>5.22148</v>
      </c>
      <c r="HH256">
        <v>11.98</v>
      </c>
      <c r="HI256">
        <v>4.96535</v>
      </c>
      <c r="HJ256">
        <v>3.27598</v>
      </c>
      <c r="HK256">
        <v>9999</v>
      </c>
      <c r="HL256">
        <v>9999</v>
      </c>
      <c r="HM256">
        <v>9999</v>
      </c>
      <c r="HN256">
        <v>999.9</v>
      </c>
      <c r="HO256">
        <v>1.86369</v>
      </c>
      <c r="HP256">
        <v>1.85974</v>
      </c>
      <c r="HQ256">
        <v>1.85804</v>
      </c>
      <c r="HR256">
        <v>1.85944</v>
      </c>
      <c r="HS256">
        <v>1.85959</v>
      </c>
      <c r="HT256">
        <v>1.85807</v>
      </c>
      <c r="HU256">
        <v>1.85715</v>
      </c>
      <c r="HV256">
        <v>1.85211</v>
      </c>
      <c r="HW256">
        <v>0</v>
      </c>
      <c r="HX256">
        <v>0</v>
      </c>
      <c r="HY256">
        <v>0</v>
      </c>
      <c r="HZ256">
        <v>0</v>
      </c>
      <c r="IA256" t="s">
        <v>424</v>
      </c>
      <c r="IB256" t="s">
        <v>425</v>
      </c>
      <c r="IC256" t="s">
        <v>426</v>
      </c>
      <c r="ID256" t="s">
        <v>426</v>
      </c>
      <c r="IE256" t="s">
        <v>426</v>
      </c>
      <c r="IF256" t="s">
        <v>426</v>
      </c>
      <c r="IG256">
        <v>0</v>
      </c>
      <c r="IH256">
        <v>100</v>
      </c>
      <c r="II256">
        <v>100</v>
      </c>
      <c r="IJ256">
        <v>-0.736</v>
      </c>
      <c r="IK256">
        <v>0.1778</v>
      </c>
      <c r="IL256">
        <v>-1.524301238848838</v>
      </c>
      <c r="IM256">
        <v>0.001328113201692861</v>
      </c>
      <c r="IN256">
        <v>1.538283238170363E-06</v>
      </c>
      <c r="IO256">
        <v>-5.795655626708063E-10</v>
      </c>
      <c r="IP256">
        <v>-0.06719844632190511</v>
      </c>
      <c r="IQ256">
        <v>-0.004593102289677449</v>
      </c>
      <c r="IR256">
        <v>0.0008253994458280543</v>
      </c>
      <c r="IS256">
        <v>-7.403632370499484E-06</v>
      </c>
      <c r="IT256">
        <v>2</v>
      </c>
      <c r="IU256">
        <v>1985</v>
      </c>
      <c r="IV256">
        <v>1</v>
      </c>
      <c r="IW256">
        <v>27</v>
      </c>
      <c r="IX256">
        <v>2.6</v>
      </c>
      <c r="IY256">
        <v>2.6</v>
      </c>
      <c r="IZ256">
        <v>1.13403</v>
      </c>
      <c r="JA256">
        <v>2.59888</v>
      </c>
      <c r="JB256">
        <v>1.49658</v>
      </c>
      <c r="JC256">
        <v>2.34741</v>
      </c>
      <c r="JD256">
        <v>1.54907</v>
      </c>
      <c r="JE256">
        <v>2.43286</v>
      </c>
      <c r="JF256">
        <v>32.9092</v>
      </c>
      <c r="JG256">
        <v>15.6643</v>
      </c>
      <c r="JH256">
        <v>18</v>
      </c>
      <c r="JI256">
        <v>482.189</v>
      </c>
      <c r="JJ256">
        <v>497.121</v>
      </c>
      <c r="JK256">
        <v>31.0925</v>
      </c>
      <c r="JL256">
        <v>27.7633</v>
      </c>
      <c r="JM256">
        <v>30</v>
      </c>
      <c r="JN256">
        <v>27.9858</v>
      </c>
      <c r="JO256">
        <v>27.9739</v>
      </c>
      <c r="JP256">
        <v>22.8027</v>
      </c>
      <c r="JQ256">
        <v>21.6228</v>
      </c>
      <c r="JR256">
        <v>66.048</v>
      </c>
      <c r="JS256">
        <v>31.1401</v>
      </c>
      <c r="JT256">
        <v>420</v>
      </c>
      <c r="JU256">
        <v>23.3742</v>
      </c>
      <c r="JV256">
        <v>102.294</v>
      </c>
      <c r="JW256">
        <v>91.5912</v>
      </c>
    </row>
    <row r="257" spans="1:283">
      <c r="A257">
        <v>239</v>
      </c>
      <c r="B257">
        <v>1761011022.1</v>
      </c>
      <c r="C257">
        <v>1356.099999904633</v>
      </c>
      <c r="D257" t="s">
        <v>918</v>
      </c>
      <c r="E257" t="s">
        <v>919</v>
      </c>
      <c r="F257">
        <v>5</v>
      </c>
      <c r="G257" t="s">
        <v>862</v>
      </c>
      <c r="H257">
        <v>1761011014.1</v>
      </c>
      <c r="I257">
        <f>(J257)/1000</f>
        <v>0</v>
      </c>
      <c r="J257">
        <f>1000*DJ257*AH257*(DF257-DG257)/(100*CY257*(1000-AH257*DF257))</f>
        <v>0</v>
      </c>
      <c r="K257">
        <f>DJ257*AH257*(DE257-DD257*(1000-AH257*DG257)/(1000-AH257*DF257))/(100*CY257)</f>
        <v>0</v>
      </c>
      <c r="L257">
        <f>DD257 - IF(AH257&gt;1, K257*CY257*100.0/(AJ257), 0)</f>
        <v>0</v>
      </c>
      <c r="M257">
        <f>((S257-I257/2)*L257-K257)/(S257+I257/2)</f>
        <v>0</v>
      </c>
      <c r="N257">
        <f>M257*(DK257+DL257)/1000.0</f>
        <v>0</v>
      </c>
      <c r="O257">
        <f>(DD257 - IF(AH257&gt;1, K257*CY257*100.0/(AJ257), 0))*(DK257+DL257)/1000.0</f>
        <v>0</v>
      </c>
      <c r="P257">
        <f>2.0/((1/R257-1/Q257)+SIGN(R257)*SQRT((1/R257-1/Q257)*(1/R257-1/Q257) + 4*CZ257/((CZ257+1)*(CZ257+1))*(2*1/R257*1/Q257-1/Q257*1/Q257)))</f>
        <v>0</v>
      </c>
      <c r="Q257">
        <f>IF(LEFT(DA257,1)&lt;&gt;"0",IF(LEFT(DA257,1)="1",3.0,DB257),$D$5+$E$5*(DR257*DK257/($K$5*1000))+$F$5*(DR257*DK257/($K$5*1000))*MAX(MIN(CY257,$J$5),$I$5)*MAX(MIN(CY257,$J$5),$I$5)+$G$5*MAX(MIN(CY257,$J$5),$I$5)*(DR257*DK257/($K$5*1000))+$H$5*(DR257*DK257/($K$5*1000))*(DR257*DK257/($K$5*1000)))</f>
        <v>0</v>
      </c>
      <c r="R257">
        <f>I257*(1000-(1000*0.61365*exp(17.502*V257/(240.97+V257))/(DK257+DL257)+DF257)/2)/(1000*0.61365*exp(17.502*V257/(240.97+V257))/(DK257+DL257)-DF257)</f>
        <v>0</v>
      </c>
      <c r="S257">
        <f>1/((CZ257+1)/(P257/1.6)+1/(Q257/1.37)) + CZ257/((CZ257+1)/(P257/1.6) + CZ257/(Q257/1.37))</f>
        <v>0</v>
      </c>
      <c r="T257">
        <f>(CU257*CX257)</f>
        <v>0</v>
      </c>
      <c r="U257">
        <f>(DM257+(T257+2*0.95*5.67E-8*(((DM257+$B$9)+273)^4-(DM257+273)^4)-44100*I257)/(1.84*29.3*Q257+8*0.95*5.67E-8*(DM257+273)^3))</f>
        <v>0</v>
      </c>
      <c r="V257">
        <f>($C$9*DN257+$D$9*DO257+$E$9*U257)</f>
        <v>0</v>
      </c>
      <c r="W257">
        <f>0.61365*exp(17.502*V257/(240.97+V257))</f>
        <v>0</v>
      </c>
      <c r="X257">
        <f>(Y257/Z257*100)</f>
        <v>0</v>
      </c>
      <c r="Y257">
        <f>DF257*(DK257+DL257)/1000</f>
        <v>0</v>
      </c>
      <c r="Z257">
        <f>0.61365*exp(17.502*DM257/(240.97+DM257))</f>
        <v>0</v>
      </c>
      <c r="AA257">
        <f>(W257-DF257*(DK257+DL257)/1000)</f>
        <v>0</v>
      </c>
      <c r="AB257">
        <f>(-I257*44100)</f>
        <v>0</v>
      </c>
      <c r="AC257">
        <f>2*29.3*Q257*0.92*(DM257-V257)</f>
        <v>0</v>
      </c>
      <c r="AD257">
        <f>2*0.95*5.67E-8*(((DM257+$B$9)+273)^4-(V257+273)^4)</f>
        <v>0</v>
      </c>
      <c r="AE257">
        <f>T257+AD257+AB257+AC257</f>
        <v>0</v>
      </c>
      <c r="AF257">
        <v>0</v>
      </c>
      <c r="AG257">
        <v>0</v>
      </c>
      <c r="AH257">
        <f>IF(AF257*$H$15&gt;=AJ257,1.0,(AJ257/(AJ257-AF257*$H$15)))</f>
        <v>0</v>
      </c>
      <c r="AI257">
        <f>(AH257-1)*100</f>
        <v>0</v>
      </c>
      <c r="AJ257">
        <f>MAX(0,($B$15+$C$15*DR257)/(1+$D$15*DR257)*DK257/(DM257+273)*$E$15)</f>
        <v>0</v>
      </c>
      <c r="AK257" t="s">
        <v>420</v>
      </c>
      <c r="AL257" t="s">
        <v>420</v>
      </c>
      <c r="AM257">
        <v>0</v>
      </c>
      <c r="AN257">
        <v>0</v>
      </c>
      <c r="AO257">
        <f>1-AM257/AN257</f>
        <v>0</v>
      </c>
      <c r="AP257">
        <v>0</v>
      </c>
      <c r="AQ257" t="s">
        <v>420</v>
      </c>
      <c r="AR257" t="s">
        <v>420</v>
      </c>
      <c r="AS257">
        <v>0</v>
      </c>
      <c r="AT257">
        <v>0</v>
      </c>
      <c r="AU257">
        <f>1-AS257/AT257</f>
        <v>0</v>
      </c>
      <c r="AV257">
        <v>0.5</v>
      </c>
      <c r="AW257">
        <f>CV257</f>
        <v>0</v>
      </c>
      <c r="AX257">
        <f>K257</f>
        <v>0</v>
      </c>
      <c r="AY257">
        <f>AU257*AV257*AW257</f>
        <v>0</v>
      </c>
      <c r="AZ257">
        <f>(AX257-AP257)/AW257</f>
        <v>0</v>
      </c>
      <c r="BA257">
        <f>(AN257-AT257)/AT257</f>
        <v>0</v>
      </c>
      <c r="BB257">
        <f>AM257/(AO257+AM257/AT257)</f>
        <v>0</v>
      </c>
      <c r="BC257" t="s">
        <v>420</v>
      </c>
      <c r="BD257">
        <v>0</v>
      </c>
      <c r="BE257">
        <f>IF(BD257&lt;&gt;0, BD257, BB257)</f>
        <v>0</v>
      </c>
      <c r="BF257">
        <f>1-BE257/AT257</f>
        <v>0</v>
      </c>
      <c r="BG257">
        <f>(AT257-AS257)/(AT257-BE257)</f>
        <v>0</v>
      </c>
      <c r="BH257">
        <f>(AN257-AT257)/(AN257-BE257)</f>
        <v>0</v>
      </c>
      <c r="BI257">
        <f>(AT257-AS257)/(AT257-AM257)</f>
        <v>0</v>
      </c>
      <c r="BJ257">
        <f>(AN257-AT257)/(AN257-AM257)</f>
        <v>0</v>
      </c>
      <c r="BK257">
        <f>(BG257*BE257/AS257)</f>
        <v>0</v>
      </c>
      <c r="BL257">
        <f>(1-BK257)</f>
        <v>0</v>
      </c>
      <c r="CU257">
        <f>$B$13*DS257+$C$13*DT257+$F$13*EE257*(1-EH257)</f>
        <v>0</v>
      </c>
      <c r="CV257">
        <f>CU257*CW257</f>
        <v>0</v>
      </c>
      <c r="CW257">
        <f>($B$13*$D$11+$C$13*$D$11+$F$13*((ER257+EJ257)/MAX(ER257+EJ257+ES257, 0.1)*$I$11+ES257/MAX(ER257+EJ257+ES257, 0.1)*$J$11))/($B$13+$C$13+$F$13)</f>
        <v>0</v>
      </c>
      <c r="CX257">
        <f>($B$13*$K$11+$C$13*$K$11+$F$13*((ER257+EJ257)/MAX(ER257+EJ257+ES257, 0.1)*$P$11+ES257/MAX(ER257+EJ257+ES257, 0.1)*$Q$11))/($B$13+$C$13+$F$13)</f>
        <v>0</v>
      </c>
      <c r="CY257">
        <v>1.37</v>
      </c>
      <c r="CZ257">
        <v>0.5</v>
      </c>
      <c r="DA257" t="s">
        <v>421</v>
      </c>
      <c r="DB257">
        <v>2</v>
      </c>
      <c r="DC257">
        <v>1761011014.1</v>
      </c>
      <c r="DD257">
        <v>420.3624583333333</v>
      </c>
      <c r="DE257">
        <v>420.0049583333333</v>
      </c>
      <c r="DF257">
        <v>23.35294166666667</v>
      </c>
      <c r="DG257">
        <v>23.38025833333333</v>
      </c>
      <c r="DH257">
        <v>421.098</v>
      </c>
      <c r="DI257">
        <v>23.17541666666667</v>
      </c>
      <c r="DJ257">
        <v>500.0000833333334</v>
      </c>
      <c r="DK257">
        <v>90.51282500000001</v>
      </c>
      <c r="DL257">
        <v>0.034283225</v>
      </c>
      <c r="DM257">
        <v>29.795625</v>
      </c>
      <c r="DN257">
        <v>29.92944166666667</v>
      </c>
      <c r="DO257">
        <v>999.9</v>
      </c>
      <c r="DP257">
        <v>0</v>
      </c>
      <c r="DQ257">
        <v>0</v>
      </c>
      <c r="DR257">
        <v>10000.64625</v>
      </c>
      <c r="DS257">
        <v>0</v>
      </c>
      <c r="DT257">
        <v>0.242856</v>
      </c>
      <c r="DU257">
        <v>0.35751475</v>
      </c>
      <c r="DV257">
        <v>430.4138333333333</v>
      </c>
      <c r="DW257">
        <v>430.0598333333334</v>
      </c>
      <c r="DX257">
        <v>-0.02732412833333334</v>
      </c>
      <c r="DY257">
        <v>420.0049583333333</v>
      </c>
      <c r="DZ257">
        <v>23.38025833333333</v>
      </c>
      <c r="EA257">
        <v>2.11374125</v>
      </c>
      <c r="EB257">
        <v>2.116214166666667</v>
      </c>
      <c r="EC257">
        <v>18.32310833333333</v>
      </c>
      <c r="ED257">
        <v>18.34174583333333</v>
      </c>
      <c r="EE257">
        <v>0.00500078</v>
      </c>
      <c r="EF257">
        <v>0</v>
      </c>
      <c r="EG257">
        <v>0</v>
      </c>
      <c r="EH257">
        <v>0</v>
      </c>
      <c r="EI257">
        <v>138.725</v>
      </c>
      <c r="EJ257">
        <v>0.00500078</v>
      </c>
      <c r="EK257">
        <v>-8.862499999999999</v>
      </c>
      <c r="EL257">
        <v>0.3374999999999999</v>
      </c>
      <c r="EM257">
        <v>35.89041666666667</v>
      </c>
      <c r="EN257">
        <v>40.49970833333333</v>
      </c>
      <c r="EO257">
        <v>38.56495833333333</v>
      </c>
      <c r="EP257">
        <v>41.301875</v>
      </c>
      <c r="EQ257">
        <v>38.95020833333333</v>
      </c>
      <c r="ER257">
        <v>0</v>
      </c>
      <c r="ES257">
        <v>0</v>
      </c>
      <c r="ET257">
        <v>0</v>
      </c>
      <c r="EU257">
        <v>1761011020.9</v>
      </c>
      <c r="EV257">
        <v>0</v>
      </c>
      <c r="EW257">
        <v>139.7615384615385</v>
      </c>
      <c r="EX257">
        <v>-18.6051282036232</v>
      </c>
      <c r="EY257">
        <v>17.90427304777221</v>
      </c>
      <c r="EZ257">
        <v>-9.996153846153845</v>
      </c>
      <c r="FA257">
        <v>15</v>
      </c>
      <c r="FB257">
        <v>1761010866.1</v>
      </c>
      <c r="FC257" t="s">
        <v>863</v>
      </c>
      <c r="FD257">
        <v>1761010862.1</v>
      </c>
      <c r="FE257">
        <v>1761010866.1</v>
      </c>
      <c r="FF257">
        <v>8</v>
      </c>
      <c r="FG257">
        <v>-0.121</v>
      </c>
      <c r="FH257">
        <v>-0.005</v>
      </c>
      <c r="FI257">
        <v>-0.737</v>
      </c>
      <c r="FJ257">
        <v>0.175</v>
      </c>
      <c r="FK257">
        <v>420</v>
      </c>
      <c r="FL257">
        <v>23</v>
      </c>
      <c r="FM257">
        <v>0.34</v>
      </c>
      <c r="FN257">
        <v>0.16</v>
      </c>
      <c r="FO257">
        <v>0.354530325</v>
      </c>
      <c r="FP257">
        <v>0.02254166228893025</v>
      </c>
      <c r="FQ257">
        <v>0.04492543553789295</v>
      </c>
      <c r="FR257">
        <v>1</v>
      </c>
      <c r="FS257">
        <v>140.9735294117647</v>
      </c>
      <c r="FT257">
        <v>-13.89610386438074</v>
      </c>
      <c r="FU257">
        <v>6.072082152021631</v>
      </c>
      <c r="FV257">
        <v>0</v>
      </c>
      <c r="FW257">
        <v>-0.0364541565</v>
      </c>
      <c r="FX257">
        <v>0.1870102941838649</v>
      </c>
      <c r="FY257">
        <v>0.01818705141017045</v>
      </c>
      <c r="FZ257">
        <v>0</v>
      </c>
      <c r="GA257">
        <v>1</v>
      </c>
      <c r="GB257">
        <v>3</v>
      </c>
      <c r="GC257" t="s">
        <v>459</v>
      </c>
      <c r="GD257">
        <v>3.10964</v>
      </c>
      <c r="GE257">
        <v>2.72597</v>
      </c>
      <c r="GF257">
        <v>0.08843090000000001</v>
      </c>
      <c r="GG257">
        <v>0.08831120000000001</v>
      </c>
      <c r="GH257">
        <v>0.106513</v>
      </c>
      <c r="GI257">
        <v>0.107538</v>
      </c>
      <c r="GJ257">
        <v>23922.1</v>
      </c>
      <c r="GK257">
        <v>21704.8</v>
      </c>
      <c r="GL257">
        <v>26800.9</v>
      </c>
      <c r="GM257">
        <v>24014.3</v>
      </c>
      <c r="GN257">
        <v>38262.4</v>
      </c>
      <c r="GO257">
        <v>31620.9</v>
      </c>
      <c r="GP257">
        <v>46778.2</v>
      </c>
      <c r="GQ257">
        <v>37970.1</v>
      </c>
      <c r="GR257">
        <v>1.89125</v>
      </c>
      <c r="GS257">
        <v>1.8681</v>
      </c>
      <c r="GT257">
        <v>0.111029</v>
      </c>
      <c r="GU257">
        <v>0</v>
      </c>
      <c r="GV257">
        <v>28.1185</v>
      </c>
      <c r="GW257">
        <v>999.9</v>
      </c>
      <c r="GX257">
        <v>60.3</v>
      </c>
      <c r="GY257">
        <v>29.9</v>
      </c>
      <c r="GZ257">
        <v>28.2219</v>
      </c>
      <c r="HA257">
        <v>61.4709</v>
      </c>
      <c r="HB257">
        <v>21.2099</v>
      </c>
      <c r="HC257">
        <v>1</v>
      </c>
      <c r="HD257">
        <v>0.0402414</v>
      </c>
      <c r="HE257">
        <v>-2.34012</v>
      </c>
      <c r="HF257">
        <v>20.3214</v>
      </c>
      <c r="HG257">
        <v>5.22163</v>
      </c>
      <c r="HH257">
        <v>11.9797</v>
      </c>
      <c r="HI257">
        <v>4.9655</v>
      </c>
      <c r="HJ257">
        <v>3.27598</v>
      </c>
      <c r="HK257">
        <v>9999</v>
      </c>
      <c r="HL257">
        <v>9999</v>
      </c>
      <c r="HM257">
        <v>9999</v>
      </c>
      <c r="HN257">
        <v>999.9</v>
      </c>
      <c r="HO257">
        <v>1.86368</v>
      </c>
      <c r="HP257">
        <v>1.85974</v>
      </c>
      <c r="HQ257">
        <v>1.85806</v>
      </c>
      <c r="HR257">
        <v>1.85944</v>
      </c>
      <c r="HS257">
        <v>1.85959</v>
      </c>
      <c r="HT257">
        <v>1.85807</v>
      </c>
      <c r="HU257">
        <v>1.85715</v>
      </c>
      <c r="HV257">
        <v>1.85211</v>
      </c>
      <c r="HW257">
        <v>0</v>
      </c>
      <c r="HX257">
        <v>0</v>
      </c>
      <c r="HY257">
        <v>0</v>
      </c>
      <c r="HZ257">
        <v>0</v>
      </c>
      <c r="IA257" t="s">
        <v>424</v>
      </c>
      <c r="IB257" t="s">
        <v>425</v>
      </c>
      <c r="IC257" t="s">
        <v>426</v>
      </c>
      <c r="ID257" t="s">
        <v>426</v>
      </c>
      <c r="IE257" t="s">
        <v>426</v>
      </c>
      <c r="IF257" t="s">
        <v>426</v>
      </c>
      <c r="IG257">
        <v>0</v>
      </c>
      <c r="IH257">
        <v>100</v>
      </c>
      <c r="II257">
        <v>100</v>
      </c>
      <c r="IJ257">
        <v>-0.736</v>
      </c>
      <c r="IK257">
        <v>0.1777</v>
      </c>
      <c r="IL257">
        <v>-1.524301238848838</v>
      </c>
      <c r="IM257">
        <v>0.001328113201692861</v>
      </c>
      <c r="IN257">
        <v>1.538283238170363E-06</v>
      </c>
      <c r="IO257">
        <v>-5.795655626708063E-10</v>
      </c>
      <c r="IP257">
        <v>-0.06719844632190511</v>
      </c>
      <c r="IQ257">
        <v>-0.004593102289677449</v>
      </c>
      <c r="IR257">
        <v>0.0008253994458280543</v>
      </c>
      <c r="IS257">
        <v>-7.403632370499484E-06</v>
      </c>
      <c r="IT257">
        <v>2</v>
      </c>
      <c r="IU257">
        <v>1985</v>
      </c>
      <c r="IV257">
        <v>1</v>
      </c>
      <c r="IW257">
        <v>27</v>
      </c>
      <c r="IX257">
        <v>2.7</v>
      </c>
      <c r="IY257">
        <v>2.6</v>
      </c>
      <c r="IZ257">
        <v>1.13403</v>
      </c>
      <c r="JA257">
        <v>2.60864</v>
      </c>
      <c r="JB257">
        <v>1.49658</v>
      </c>
      <c r="JC257">
        <v>2.34619</v>
      </c>
      <c r="JD257">
        <v>1.54907</v>
      </c>
      <c r="JE257">
        <v>2.38037</v>
      </c>
      <c r="JF257">
        <v>32.9092</v>
      </c>
      <c r="JG257">
        <v>15.6556</v>
      </c>
      <c r="JH257">
        <v>18</v>
      </c>
      <c r="JI257">
        <v>482.513</v>
      </c>
      <c r="JJ257">
        <v>496.831</v>
      </c>
      <c r="JK257">
        <v>31.1108</v>
      </c>
      <c r="JL257">
        <v>27.762</v>
      </c>
      <c r="JM257">
        <v>29.9999</v>
      </c>
      <c r="JN257">
        <v>27.9847</v>
      </c>
      <c r="JO257">
        <v>27.9727</v>
      </c>
      <c r="JP257">
        <v>22.8008</v>
      </c>
      <c r="JQ257">
        <v>21.6228</v>
      </c>
      <c r="JR257">
        <v>66.048</v>
      </c>
      <c r="JS257">
        <v>31.1401</v>
      </c>
      <c r="JT257">
        <v>420</v>
      </c>
      <c r="JU257">
        <v>23.3729</v>
      </c>
      <c r="JV257">
        <v>102.294</v>
      </c>
      <c r="JW257">
        <v>91.5913</v>
      </c>
    </row>
    <row r="258" spans="1:283">
      <c r="A258">
        <v>240</v>
      </c>
      <c r="B258">
        <v>1761011024.1</v>
      </c>
      <c r="C258">
        <v>1358.099999904633</v>
      </c>
      <c r="D258" t="s">
        <v>920</v>
      </c>
      <c r="E258" t="s">
        <v>921</v>
      </c>
      <c r="F258">
        <v>5</v>
      </c>
      <c r="G258" t="s">
        <v>862</v>
      </c>
      <c r="H258">
        <v>1761011016.1</v>
      </c>
      <c r="I258">
        <f>(J258)/1000</f>
        <v>0</v>
      </c>
      <c r="J258">
        <f>1000*DJ258*AH258*(DF258-DG258)/(100*CY258*(1000-AH258*DF258))</f>
        <v>0</v>
      </c>
      <c r="K258">
        <f>DJ258*AH258*(DE258-DD258*(1000-AH258*DG258)/(1000-AH258*DF258))/(100*CY258)</f>
        <v>0</v>
      </c>
      <c r="L258">
        <f>DD258 - IF(AH258&gt;1, K258*CY258*100.0/(AJ258), 0)</f>
        <v>0</v>
      </c>
      <c r="M258">
        <f>((S258-I258/2)*L258-K258)/(S258+I258/2)</f>
        <v>0</v>
      </c>
      <c r="N258">
        <f>M258*(DK258+DL258)/1000.0</f>
        <v>0</v>
      </c>
      <c r="O258">
        <f>(DD258 - IF(AH258&gt;1, K258*CY258*100.0/(AJ258), 0))*(DK258+DL258)/1000.0</f>
        <v>0</v>
      </c>
      <c r="P258">
        <f>2.0/((1/R258-1/Q258)+SIGN(R258)*SQRT((1/R258-1/Q258)*(1/R258-1/Q258) + 4*CZ258/((CZ258+1)*(CZ258+1))*(2*1/R258*1/Q258-1/Q258*1/Q258)))</f>
        <v>0</v>
      </c>
      <c r="Q258">
        <f>IF(LEFT(DA258,1)&lt;&gt;"0",IF(LEFT(DA258,1)="1",3.0,DB258),$D$5+$E$5*(DR258*DK258/($K$5*1000))+$F$5*(DR258*DK258/($K$5*1000))*MAX(MIN(CY258,$J$5),$I$5)*MAX(MIN(CY258,$J$5),$I$5)+$G$5*MAX(MIN(CY258,$J$5),$I$5)*(DR258*DK258/($K$5*1000))+$H$5*(DR258*DK258/($K$5*1000))*(DR258*DK258/($K$5*1000)))</f>
        <v>0</v>
      </c>
      <c r="R258">
        <f>I258*(1000-(1000*0.61365*exp(17.502*V258/(240.97+V258))/(DK258+DL258)+DF258)/2)/(1000*0.61365*exp(17.502*V258/(240.97+V258))/(DK258+DL258)-DF258)</f>
        <v>0</v>
      </c>
      <c r="S258">
        <f>1/((CZ258+1)/(P258/1.6)+1/(Q258/1.37)) + CZ258/((CZ258+1)/(P258/1.6) + CZ258/(Q258/1.37))</f>
        <v>0</v>
      </c>
      <c r="T258">
        <f>(CU258*CX258)</f>
        <v>0</v>
      </c>
      <c r="U258">
        <f>(DM258+(T258+2*0.95*5.67E-8*(((DM258+$B$9)+273)^4-(DM258+273)^4)-44100*I258)/(1.84*29.3*Q258+8*0.95*5.67E-8*(DM258+273)^3))</f>
        <v>0</v>
      </c>
      <c r="V258">
        <f>($C$9*DN258+$D$9*DO258+$E$9*U258)</f>
        <v>0</v>
      </c>
      <c r="W258">
        <f>0.61365*exp(17.502*V258/(240.97+V258))</f>
        <v>0</v>
      </c>
      <c r="X258">
        <f>(Y258/Z258*100)</f>
        <v>0</v>
      </c>
      <c r="Y258">
        <f>DF258*(DK258+DL258)/1000</f>
        <v>0</v>
      </c>
      <c r="Z258">
        <f>0.61365*exp(17.502*DM258/(240.97+DM258))</f>
        <v>0</v>
      </c>
      <c r="AA258">
        <f>(W258-DF258*(DK258+DL258)/1000)</f>
        <v>0</v>
      </c>
      <c r="AB258">
        <f>(-I258*44100)</f>
        <v>0</v>
      </c>
      <c r="AC258">
        <f>2*29.3*Q258*0.92*(DM258-V258)</f>
        <v>0</v>
      </c>
      <c r="AD258">
        <f>2*0.95*5.67E-8*(((DM258+$B$9)+273)^4-(V258+273)^4)</f>
        <v>0</v>
      </c>
      <c r="AE258">
        <f>T258+AD258+AB258+AC258</f>
        <v>0</v>
      </c>
      <c r="AF258">
        <v>0</v>
      </c>
      <c r="AG258">
        <v>0</v>
      </c>
      <c r="AH258">
        <f>IF(AF258*$H$15&gt;=AJ258,1.0,(AJ258/(AJ258-AF258*$H$15)))</f>
        <v>0</v>
      </c>
      <c r="AI258">
        <f>(AH258-1)*100</f>
        <v>0</v>
      </c>
      <c r="AJ258">
        <f>MAX(0,($B$15+$C$15*DR258)/(1+$D$15*DR258)*DK258/(DM258+273)*$E$15)</f>
        <v>0</v>
      </c>
      <c r="AK258" t="s">
        <v>420</v>
      </c>
      <c r="AL258" t="s">
        <v>420</v>
      </c>
      <c r="AM258">
        <v>0</v>
      </c>
      <c r="AN258">
        <v>0</v>
      </c>
      <c r="AO258">
        <f>1-AM258/AN258</f>
        <v>0</v>
      </c>
      <c r="AP258">
        <v>0</v>
      </c>
      <c r="AQ258" t="s">
        <v>420</v>
      </c>
      <c r="AR258" t="s">
        <v>420</v>
      </c>
      <c r="AS258">
        <v>0</v>
      </c>
      <c r="AT258">
        <v>0</v>
      </c>
      <c r="AU258">
        <f>1-AS258/AT258</f>
        <v>0</v>
      </c>
      <c r="AV258">
        <v>0.5</v>
      </c>
      <c r="AW258">
        <f>CV258</f>
        <v>0</v>
      </c>
      <c r="AX258">
        <f>K258</f>
        <v>0</v>
      </c>
      <c r="AY258">
        <f>AU258*AV258*AW258</f>
        <v>0</v>
      </c>
      <c r="AZ258">
        <f>(AX258-AP258)/AW258</f>
        <v>0</v>
      </c>
      <c r="BA258">
        <f>(AN258-AT258)/AT258</f>
        <v>0</v>
      </c>
      <c r="BB258">
        <f>AM258/(AO258+AM258/AT258)</f>
        <v>0</v>
      </c>
      <c r="BC258" t="s">
        <v>420</v>
      </c>
      <c r="BD258">
        <v>0</v>
      </c>
      <c r="BE258">
        <f>IF(BD258&lt;&gt;0, BD258, BB258)</f>
        <v>0</v>
      </c>
      <c r="BF258">
        <f>1-BE258/AT258</f>
        <v>0</v>
      </c>
      <c r="BG258">
        <f>(AT258-AS258)/(AT258-BE258)</f>
        <v>0</v>
      </c>
      <c r="BH258">
        <f>(AN258-AT258)/(AN258-BE258)</f>
        <v>0</v>
      </c>
      <c r="BI258">
        <f>(AT258-AS258)/(AT258-AM258)</f>
        <v>0</v>
      </c>
      <c r="BJ258">
        <f>(AN258-AT258)/(AN258-AM258)</f>
        <v>0</v>
      </c>
      <c r="BK258">
        <f>(BG258*BE258/AS258)</f>
        <v>0</v>
      </c>
      <c r="BL258">
        <f>(1-BK258)</f>
        <v>0</v>
      </c>
      <c r="CU258">
        <f>$B$13*DS258+$C$13*DT258+$F$13*EE258*(1-EH258)</f>
        <v>0</v>
      </c>
      <c r="CV258">
        <f>CU258*CW258</f>
        <v>0</v>
      </c>
      <c r="CW258">
        <f>($B$13*$D$11+$C$13*$D$11+$F$13*((ER258+EJ258)/MAX(ER258+EJ258+ES258, 0.1)*$I$11+ES258/MAX(ER258+EJ258+ES258, 0.1)*$J$11))/($B$13+$C$13+$F$13)</f>
        <v>0</v>
      </c>
      <c r="CX258">
        <f>($B$13*$K$11+$C$13*$K$11+$F$13*((ER258+EJ258)/MAX(ER258+EJ258+ES258, 0.1)*$P$11+ES258/MAX(ER258+EJ258+ES258, 0.1)*$Q$11))/($B$13+$C$13+$F$13)</f>
        <v>0</v>
      </c>
      <c r="CY258">
        <v>1.37</v>
      </c>
      <c r="CZ258">
        <v>0.5</v>
      </c>
      <c r="DA258" t="s">
        <v>421</v>
      </c>
      <c r="DB258">
        <v>2</v>
      </c>
      <c r="DC258">
        <v>1761011016.1</v>
      </c>
      <c r="DD258">
        <v>420.363</v>
      </c>
      <c r="DE258">
        <v>420.0107916666666</v>
      </c>
      <c r="DF258">
        <v>23.35572083333333</v>
      </c>
      <c r="DG258">
        <v>23.37704583333333</v>
      </c>
      <c r="DH258">
        <v>421.0985000000001</v>
      </c>
      <c r="DI258">
        <v>23.17813333333334</v>
      </c>
      <c r="DJ258">
        <v>499.9953333333333</v>
      </c>
      <c r="DK258">
        <v>90.51273333333334</v>
      </c>
      <c r="DL258">
        <v>0.03431431666666667</v>
      </c>
      <c r="DM258">
        <v>29.79353333333333</v>
      </c>
      <c r="DN258">
        <v>29.92845833333334</v>
      </c>
      <c r="DO258">
        <v>999.9</v>
      </c>
      <c r="DP258">
        <v>0</v>
      </c>
      <c r="DQ258">
        <v>0</v>
      </c>
      <c r="DR258">
        <v>10000.125</v>
      </c>
      <c r="DS258">
        <v>0</v>
      </c>
      <c r="DT258">
        <v>0.242856</v>
      </c>
      <c r="DU258">
        <v>0.3521322083333334</v>
      </c>
      <c r="DV258">
        <v>430.4155416666667</v>
      </c>
      <c r="DW258">
        <v>430.0645</v>
      </c>
      <c r="DX258">
        <v>-0.02133267083333333</v>
      </c>
      <c r="DY258">
        <v>420.0107916666666</v>
      </c>
      <c r="DZ258">
        <v>23.37704583333333</v>
      </c>
      <c r="EA258">
        <v>2.113990416666667</v>
      </c>
      <c r="EB258">
        <v>2.115921666666667</v>
      </c>
      <c r="EC258">
        <v>18.32499583333333</v>
      </c>
      <c r="ED258">
        <v>18.33954166666667</v>
      </c>
      <c r="EE258">
        <v>0.00500078</v>
      </c>
      <c r="EF258">
        <v>0</v>
      </c>
      <c r="EG258">
        <v>0</v>
      </c>
      <c r="EH258">
        <v>0</v>
      </c>
      <c r="EI258">
        <v>138.275</v>
      </c>
      <c r="EJ258">
        <v>0.00500078</v>
      </c>
      <c r="EK258">
        <v>-8.470833333333333</v>
      </c>
      <c r="EL258">
        <v>0.3708333333333333</v>
      </c>
      <c r="EM258">
        <v>35.89816666666666</v>
      </c>
      <c r="EN258">
        <v>40.51533333333333</v>
      </c>
      <c r="EO258">
        <v>38.57270833333333</v>
      </c>
      <c r="EP258">
        <v>41.3305</v>
      </c>
      <c r="EQ258">
        <v>38.99183333333333</v>
      </c>
      <c r="ER258">
        <v>0</v>
      </c>
      <c r="ES258">
        <v>0</v>
      </c>
      <c r="ET258">
        <v>0</v>
      </c>
      <c r="EU258">
        <v>1761011022.7</v>
      </c>
      <c r="EV258">
        <v>0</v>
      </c>
      <c r="EW258">
        <v>139.004</v>
      </c>
      <c r="EX258">
        <v>-33.11538445032532</v>
      </c>
      <c r="EY258">
        <v>3.376922604365242</v>
      </c>
      <c r="EZ258">
        <v>-9.516</v>
      </c>
      <c r="FA258">
        <v>15</v>
      </c>
      <c r="FB258">
        <v>1761010866.1</v>
      </c>
      <c r="FC258" t="s">
        <v>863</v>
      </c>
      <c r="FD258">
        <v>1761010862.1</v>
      </c>
      <c r="FE258">
        <v>1761010866.1</v>
      </c>
      <c r="FF258">
        <v>8</v>
      </c>
      <c r="FG258">
        <v>-0.121</v>
      </c>
      <c r="FH258">
        <v>-0.005</v>
      </c>
      <c r="FI258">
        <v>-0.737</v>
      </c>
      <c r="FJ258">
        <v>0.175</v>
      </c>
      <c r="FK258">
        <v>420</v>
      </c>
      <c r="FL258">
        <v>23</v>
      </c>
      <c r="FM258">
        <v>0.34</v>
      </c>
      <c r="FN258">
        <v>0.16</v>
      </c>
      <c r="FO258">
        <v>0.3527273902439025</v>
      </c>
      <c r="FP258">
        <v>-0.009262097560975513</v>
      </c>
      <c r="FQ258">
        <v>0.04527453193243822</v>
      </c>
      <c r="FR258">
        <v>1</v>
      </c>
      <c r="FS258">
        <v>139.7088235294118</v>
      </c>
      <c r="FT258">
        <v>-23.43009931733183</v>
      </c>
      <c r="FU258">
        <v>6.154881737625202</v>
      </c>
      <c r="FV258">
        <v>0</v>
      </c>
      <c r="FW258">
        <v>-0.02936079756097561</v>
      </c>
      <c r="FX258">
        <v>0.1757767344250869</v>
      </c>
      <c r="FY258">
        <v>0.01747616326503447</v>
      </c>
      <c r="FZ258">
        <v>0</v>
      </c>
      <c r="GA258">
        <v>1</v>
      </c>
      <c r="GB258">
        <v>3</v>
      </c>
      <c r="GC258" t="s">
        <v>459</v>
      </c>
      <c r="GD258">
        <v>3.10957</v>
      </c>
      <c r="GE258">
        <v>2.72605</v>
      </c>
      <c r="GF258">
        <v>0.0884331</v>
      </c>
      <c r="GG258">
        <v>0.0883061</v>
      </c>
      <c r="GH258">
        <v>0.106515</v>
      </c>
      <c r="GI258">
        <v>0.107525</v>
      </c>
      <c r="GJ258">
        <v>23922.2</v>
      </c>
      <c r="GK258">
        <v>21704.8</v>
      </c>
      <c r="GL258">
        <v>26801.1</v>
      </c>
      <c r="GM258">
        <v>24014.1</v>
      </c>
      <c r="GN258">
        <v>38262.7</v>
      </c>
      <c r="GO258">
        <v>31621.3</v>
      </c>
      <c r="GP258">
        <v>46778.6</v>
      </c>
      <c r="GQ258">
        <v>37970</v>
      </c>
      <c r="GR258">
        <v>1.89123</v>
      </c>
      <c r="GS258">
        <v>1.86805</v>
      </c>
      <c r="GT258">
        <v>0.112258</v>
      </c>
      <c r="GU258">
        <v>0</v>
      </c>
      <c r="GV258">
        <v>28.1041</v>
      </c>
      <c r="GW258">
        <v>999.9</v>
      </c>
      <c r="GX258">
        <v>60.3</v>
      </c>
      <c r="GY258">
        <v>29.9</v>
      </c>
      <c r="GZ258">
        <v>28.2208</v>
      </c>
      <c r="HA258">
        <v>61.4509</v>
      </c>
      <c r="HB258">
        <v>21.2941</v>
      </c>
      <c r="HC258">
        <v>1</v>
      </c>
      <c r="HD258">
        <v>0.0402134</v>
      </c>
      <c r="HE258">
        <v>-2.31808</v>
      </c>
      <c r="HF258">
        <v>20.3217</v>
      </c>
      <c r="HG258">
        <v>5.22163</v>
      </c>
      <c r="HH258">
        <v>11.9797</v>
      </c>
      <c r="HI258">
        <v>4.9654</v>
      </c>
      <c r="HJ258">
        <v>3.27598</v>
      </c>
      <c r="HK258">
        <v>9999</v>
      </c>
      <c r="HL258">
        <v>9999</v>
      </c>
      <c r="HM258">
        <v>9999</v>
      </c>
      <c r="HN258">
        <v>999.9</v>
      </c>
      <c r="HO258">
        <v>1.86369</v>
      </c>
      <c r="HP258">
        <v>1.85974</v>
      </c>
      <c r="HQ258">
        <v>1.85806</v>
      </c>
      <c r="HR258">
        <v>1.85944</v>
      </c>
      <c r="HS258">
        <v>1.85959</v>
      </c>
      <c r="HT258">
        <v>1.85806</v>
      </c>
      <c r="HU258">
        <v>1.85715</v>
      </c>
      <c r="HV258">
        <v>1.85211</v>
      </c>
      <c r="HW258">
        <v>0</v>
      </c>
      <c r="HX258">
        <v>0</v>
      </c>
      <c r="HY258">
        <v>0</v>
      </c>
      <c r="HZ258">
        <v>0</v>
      </c>
      <c r="IA258" t="s">
        <v>424</v>
      </c>
      <c r="IB258" t="s">
        <v>425</v>
      </c>
      <c r="IC258" t="s">
        <v>426</v>
      </c>
      <c r="ID258" t="s">
        <v>426</v>
      </c>
      <c r="IE258" t="s">
        <v>426</v>
      </c>
      <c r="IF258" t="s">
        <v>426</v>
      </c>
      <c r="IG258">
        <v>0</v>
      </c>
      <c r="IH258">
        <v>100</v>
      </c>
      <c r="II258">
        <v>100</v>
      </c>
      <c r="IJ258">
        <v>-0.736</v>
      </c>
      <c r="IK258">
        <v>0.1778</v>
      </c>
      <c r="IL258">
        <v>-1.524301238848838</v>
      </c>
      <c r="IM258">
        <v>0.001328113201692861</v>
      </c>
      <c r="IN258">
        <v>1.538283238170363E-06</v>
      </c>
      <c r="IO258">
        <v>-5.795655626708063E-10</v>
      </c>
      <c r="IP258">
        <v>-0.06719844632190511</v>
      </c>
      <c r="IQ258">
        <v>-0.004593102289677449</v>
      </c>
      <c r="IR258">
        <v>0.0008253994458280543</v>
      </c>
      <c r="IS258">
        <v>-7.403632370499484E-06</v>
      </c>
      <c r="IT258">
        <v>2</v>
      </c>
      <c r="IU258">
        <v>1985</v>
      </c>
      <c r="IV258">
        <v>1</v>
      </c>
      <c r="IW258">
        <v>27</v>
      </c>
      <c r="IX258">
        <v>2.7</v>
      </c>
      <c r="IY258">
        <v>2.6</v>
      </c>
      <c r="IZ258">
        <v>1.13403</v>
      </c>
      <c r="JA258">
        <v>2.60132</v>
      </c>
      <c r="JB258">
        <v>1.49658</v>
      </c>
      <c r="JC258">
        <v>2.34619</v>
      </c>
      <c r="JD258">
        <v>1.54907</v>
      </c>
      <c r="JE258">
        <v>2.4646</v>
      </c>
      <c r="JF258">
        <v>32.9092</v>
      </c>
      <c r="JG258">
        <v>15.6731</v>
      </c>
      <c r="JH258">
        <v>18</v>
      </c>
      <c r="JI258">
        <v>482.489</v>
      </c>
      <c r="JJ258">
        <v>496.788</v>
      </c>
      <c r="JK258">
        <v>31.1346</v>
      </c>
      <c r="JL258">
        <v>27.7604</v>
      </c>
      <c r="JM258">
        <v>29.9999</v>
      </c>
      <c r="JN258">
        <v>27.9835</v>
      </c>
      <c r="JO258">
        <v>27.9715</v>
      </c>
      <c r="JP258">
        <v>22.8027</v>
      </c>
      <c r="JQ258">
        <v>21.6228</v>
      </c>
      <c r="JR258">
        <v>66.048</v>
      </c>
      <c r="JS258">
        <v>31.1925</v>
      </c>
      <c r="JT258">
        <v>420</v>
      </c>
      <c r="JU258">
        <v>23.3697</v>
      </c>
      <c r="JV258">
        <v>102.295</v>
      </c>
      <c r="JW258">
        <v>91.5909</v>
      </c>
    </row>
    <row r="259" spans="1:283">
      <c r="A259">
        <v>241</v>
      </c>
      <c r="B259">
        <v>1761011170.6</v>
      </c>
      <c r="C259">
        <v>1504.599999904633</v>
      </c>
      <c r="D259" t="s">
        <v>922</v>
      </c>
      <c r="E259" t="s">
        <v>923</v>
      </c>
      <c r="F259">
        <v>5</v>
      </c>
      <c r="G259" t="s">
        <v>862</v>
      </c>
      <c r="H259">
        <v>1761011162.849999</v>
      </c>
      <c r="I259">
        <f>(J259)/1000</f>
        <v>0</v>
      </c>
      <c r="J259">
        <f>1000*DJ259*AH259*(DF259-DG259)/(100*CY259*(1000-AH259*DF259))</f>
        <v>0</v>
      </c>
      <c r="K259">
        <f>DJ259*AH259*(DE259-DD259*(1000-AH259*DG259)/(1000-AH259*DF259))/(100*CY259)</f>
        <v>0</v>
      </c>
      <c r="L259">
        <f>DD259 - IF(AH259&gt;1, K259*CY259*100.0/(AJ259), 0)</f>
        <v>0</v>
      </c>
      <c r="M259">
        <f>((S259-I259/2)*L259-K259)/(S259+I259/2)</f>
        <v>0</v>
      </c>
      <c r="N259">
        <f>M259*(DK259+DL259)/1000.0</f>
        <v>0</v>
      </c>
      <c r="O259">
        <f>(DD259 - IF(AH259&gt;1, K259*CY259*100.0/(AJ259), 0))*(DK259+DL259)/1000.0</f>
        <v>0</v>
      </c>
      <c r="P259">
        <f>2.0/((1/R259-1/Q259)+SIGN(R259)*SQRT((1/R259-1/Q259)*(1/R259-1/Q259) + 4*CZ259/((CZ259+1)*(CZ259+1))*(2*1/R259*1/Q259-1/Q259*1/Q259)))</f>
        <v>0</v>
      </c>
      <c r="Q259">
        <f>IF(LEFT(DA259,1)&lt;&gt;"0",IF(LEFT(DA259,1)="1",3.0,DB259),$D$5+$E$5*(DR259*DK259/($K$5*1000))+$F$5*(DR259*DK259/($K$5*1000))*MAX(MIN(CY259,$J$5),$I$5)*MAX(MIN(CY259,$J$5),$I$5)+$G$5*MAX(MIN(CY259,$J$5),$I$5)*(DR259*DK259/($K$5*1000))+$H$5*(DR259*DK259/($K$5*1000))*(DR259*DK259/($K$5*1000)))</f>
        <v>0</v>
      </c>
      <c r="R259">
        <f>I259*(1000-(1000*0.61365*exp(17.502*V259/(240.97+V259))/(DK259+DL259)+DF259)/2)/(1000*0.61365*exp(17.502*V259/(240.97+V259))/(DK259+DL259)-DF259)</f>
        <v>0</v>
      </c>
      <c r="S259">
        <f>1/((CZ259+1)/(P259/1.6)+1/(Q259/1.37)) + CZ259/((CZ259+1)/(P259/1.6) + CZ259/(Q259/1.37))</f>
        <v>0</v>
      </c>
      <c r="T259">
        <f>(CU259*CX259)</f>
        <v>0</v>
      </c>
      <c r="U259">
        <f>(DM259+(T259+2*0.95*5.67E-8*(((DM259+$B$9)+273)^4-(DM259+273)^4)-44100*I259)/(1.84*29.3*Q259+8*0.95*5.67E-8*(DM259+273)^3))</f>
        <v>0</v>
      </c>
      <c r="V259">
        <f>($C$9*DN259+$D$9*DO259+$E$9*U259)</f>
        <v>0</v>
      </c>
      <c r="W259">
        <f>0.61365*exp(17.502*V259/(240.97+V259))</f>
        <v>0</v>
      </c>
      <c r="X259">
        <f>(Y259/Z259*100)</f>
        <v>0</v>
      </c>
      <c r="Y259">
        <f>DF259*(DK259+DL259)/1000</f>
        <v>0</v>
      </c>
      <c r="Z259">
        <f>0.61365*exp(17.502*DM259/(240.97+DM259))</f>
        <v>0</v>
      </c>
      <c r="AA259">
        <f>(W259-DF259*(DK259+DL259)/1000)</f>
        <v>0</v>
      </c>
      <c r="AB259">
        <f>(-I259*44100)</f>
        <v>0</v>
      </c>
      <c r="AC259">
        <f>2*29.3*Q259*0.92*(DM259-V259)</f>
        <v>0</v>
      </c>
      <c r="AD259">
        <f>2*0.95*5.67E-8*(((DM259+$B$9)+273)^4-(V259+273)^4)</f>
        <v>0</v>
      </c>
      <c r="AE259">
        <f>T259+AD259+AB259+AC259</f>
        <v>0</v>
      </c>
      <c r="AF259">
        <v>0</v>
      </c>
      <c r="AG259">
        <v>0</v>
      </c>
      <c r="AH259">
        <f>IF(AF259*$H$15&gt;=AJ259,1.0,(AJ259/(AJ259-AF259*$H$15)))</f>
        <v>0</v>
      </c>
      <c r="AI259">
        <f>(AH259-1)*100</f>
        <v>0</v>
      </c>
      <c r="AJ259">
        <f>MAX(0,($B$15+$C$15*DR259)/(1+$D$15*DR259)*DK259/(DM259+273)*$E$15)</f>
        <v>0</v>
      </c>
      <c r="AK259" t="s">
        <v>420</v>
      </c>
      <c r="AL259" t="s">
        <v>420</v>
      </c>
      <c r="AM259">
        <v>0</v>
      </c>
      <c r="AN259">
        <v>0</v>
      </c>
      <c r="AO259">
        <f>1-AM259/AN259</f>
        <v>0</v>
      </c>
      <c r="AP259">
        <v>0</v>
      </c>
      <c r="AQ259" t="s">
        <v>420</v>
      </c>
      <c r="AR259" t="s">
        <v>420</v>
      </c>
      <c r="AS259">
        <v>0</v>
      </c>
      <c r="AT259">
        <v>0</v>
      </c>
      <c r="AU259">
        <f>1-AS259/AT259</f>
        <v>0</v>
      </c>
      <c r="AV259">
        <v>0.5</v>
      </c>
      <c r="AW259">
        <f>CV259</f>
        <v>0</v>
      </c>
      <c r="AX259">
        <f>K259</f>
        <v>0</v>
      </c>
      <c r="AY259">
        <f>AU259*AV259*AW259</f>
        <v>0</v>
      </c>
      <c r="AZ259">
        <f>(AX259-AP259)/AW259</f>
        <v>0</v>
      </c>
      <c r="BA259">
        <f>(AN259-AT259)/AT259</f>
        <v>0</v>
      </c>
      <c r="BB259">
        <f>AM259/(AO259+AM259/AT259)</f>
        <v>0</v>
      </c>
      <c r="BC259" t="s">
        <v>420</v>
      </c>
      <c r="BD259">
        <v>0</v>
      </c>
      <c r="BE259">
        <f>IF(BD259&lt;&gt;0, BD259, BB259)</f>
        <v>0</v>
      </c>
      <c r="BF259">
        <f>1-BE259/AT259</f>
        <v>0</v>
      </c>
      <c r="BG259">
        <f>(AT259-AS259)/(AT259-BE259)</f>
        <v>0</v>
      </c>
      <c r="BH259">
        <f>(AN259-AT259)/(AN259-BE259)</f>
        <v>0</v>
      </c>
      <c r="BI259">
        <f>(AT259-AS259)/(AT259-AM259)</f>
        <v>0</v>
      </c>
      <c r="BJ259">
        <f>(AN259-AT259)/(AN259-AM259)</f>
        <v>0</v>
      </c>
      <c r="BK259">
        <f>(BG259*BE259/AS259)</f>
        <v>0</v>
      </c>
      <c r="BL259">
        <f>(1-BK259)</f>
        <v>0</v>
      </c>
      <c r="CU259">
        <f>$B$13*DS259+$C$13*DT259+$F$13*EE259*(1-EH259)</f>
        <v>0</v>
      </c>
      <c r="CV259">
        <f>CU259*CW259</f>
        <v>0</v>
      </c>
      <c r="CW259">
        <f>($B$13*$D$11+$C$13*$D$11+$F$13*((ER259+EJ259)/MAX(ER259+EJ259+ES259, 0.1)*$I$11+ES259/MAX(ER259+EJ259+ES259, 0.1)*$J$11))/($B$13+$C$13+$F$13)</f>
        <v>0</v>
      </c>
      <c r="CX259">
        <f>($B$13*$K$11+$C$13*$K$11+$F$13*((ER259+EJ259)/MAX(ER259+EJ259+ES259, 0.1)*$P$11+ES259/MAX(ER259+EJ259+ES259, 0.1)*$Q$11))/($B$13+$C$13+$F$13)</f>
        <v>0</v>
      </c>
      <c r="CY259">
        <v>5.66</v>
      </c>
      <c r="CZ259">
        <v>0.5</v>
      </c>
      <c r="DA259" t="s">
        <v>421</v>
      </c>
      <c r="DB259">
        <v>2</v>
      </c>
      <c r="DC259">
        <v>1761011162.849999</v>
      </c>
      <c r="DD259">
        <v>420.6353</v>
      </c>
      <c r="DE259">
        <v>419.8904999999999</v>
      </c>
      <c r="DF259">
        <v>23.11945666666667</v>
      </c>
      <c r="DG259">
        <v>23.81329333333333</v>
      </c>
      <c r="DH259">
        <v>421.4292666666668</v>
      </c>
      <c r="DI259">
        <v>22.94932333333333</v>
      </c>
      <c r="DJ259">
        <v>499.9732999999999</v>
      </c>
      <c r="DK259">
        <v>90.53742666666668</v>
      </c>
      <c r="DL259">
        <v>0.03521612333333334</v>
      </c>
      <c r="DM259">
        <v>30.05686</v>
      </c>
      <c r="DN259">
        <v>29.76815666666667</v>
      </c>
      <c r="DO259">
        <v>999.9000000000002</v>
      </c>
      <c r="DP259">
        <v>0</v>
      </c>
      <c r="DQ259">
        <v>0</v>
      </c>
      <c r="DR259">
        <v>10000.35433333333</v>
      </c>
      <c r="DS259">
        <v>0</v>
      </c>
      <c r="DT259">
        <v>0.2428559999999999</v>
      </c>
      <c r="DU259">
        <v>0.7447634666666666</v>
      </c>
      <c r="DV259">
        <v>430.5902</v>
      </c>
      <c r="DW259">
        <v>430.1334</v>
      </c>
      <c r="DX259">
        <v>-0.6938507333333334</v>
      </c>
      <c r="DY259">
        <v>419.8904999999999</v>
      </c>
      <c r="DZ259">
        <v>23.81329333333333</v>
      </c>
      <c r="EA259">
        <v>2.093174666666667</v>
      </c>
      <c r="EB259">
        <v>2.155994333333333</v>
      </c>
      <c r="EC259">
        <v>18.16603666666667</v>
      </c>
      <c r="ED259">
        <v>18.63795333333333</v>
      </c>
      <c r="EE259">
        <v>0.005000780000000002</v>
      </c>
      <c r="EF259">
        <v>0</v>
      </c>
      <c r="EG259">
        <v>0</v>
      </c>
      <c r="EH259">
        <v>0</v>
      </c>
      <c r="EI259">
        <v>923.1600000000001</v>
      </c>
      <c r="EJ259">
        <v>0.005000780000000002</v>
      </c>
      <c r="EK259">
        <v>-15.73</v>
      </c>
      <c r="EL259">
        <v>-0.5766666666666668</v>
      </c>
      <c r="EM259">
        <v>35.07473333333333</v>
      </c>
      <c r="EN259">
        <v>38.22683333333332</v>
      </c>
      <c r="EO259">
        <v>37.01633333333333</v>
      </c>
      <c r="EP259">
        <v>38.3435</v>
      </c>
      <c r="EQ259">
        <v>37.64139999999999</v>
      </c>
      <c r="ER259">
        <v>0</v>
      </c>
      <c r="ES259">
        <v>0</v>
      </c>
      <c r="ET259">
        <v>0</v>
      </c>
      <c r="EU259">
        <v>1761011169.7</v>
      </c>
      <c r="EV259">
        <v>0</v>
      </c>
      <c r="EW259">
        <v>922.8692307692309</v>
      </c>
      <c r="EX259">
        <v>-114.7213672923222</v>
      </c>
      <c r="EY259">
        <v>21.51111126339429</v>
      </c>
      <c r="EZ259">
        <v>-16.14615384615384</v>
      </c>
      <c r="FA259">
        <v>15</v>
      </c>
      <c r="FB259">
        <v>1761011069.6</v>
      </c>
      <c r="FC259" t="s">
        <v>924</v>
      </c>
      <c r="FD259">
        <v>1761011069.6</v>
      </c>
      <c r="FE259">
        <v>1761011058.6</v>
      </c>
      <c r="FF259">
        <v>9</v>
      </c>
      <c r="FG259">
        <v>-0.059</v>
      </c>
      <c r="FH259">
        <v>-0.003</v>
      </c>
      <c r="FI259">
        <v>-0.796</v>
      </c>
      <c r="FJ259">
        <v>0.174</v>
      </c>
      <c r="FK259">
        <v>420</v>
      </c>
      <c r="FL259">
        <v>23</v>
      </c>
      <c r="FM259">
        <v>0.05</v>
      </c>
      <c r="FN259">
        <v>0.1</v>
      </c>
      <c r="FO259">
        <v>1.046568341463415</v>
      </c>
      <c r="FP259">
        <v>-5.145771031358883</v>
      </c>
      <c r="FQ259">
        <v>0.5314966894932401</v>
      </c>
      <c r="FR259">
        <v>0</v>
      </c>
      <c r="FS259">
        <v>929.9470588235295</v>
      </c>
      <c r="FT259">
        <v>-109.3812070666186</v>
      </c>
      <c r="FU259">
        <v>13.47900841382886</v>
      </c>
      <c r="FV259">
        <v>0</v>
      </c>
      <c r="FW259">
        <v>-0.8512604390243902</v>
      </c>
      <c r="FX259">
        <v>2.22724881533101</v>
      </c>
      <c r="FY259">
        <v>0.2791208954283683</v>
      </c>
      <c r="FZ259">
        <v>0</v>
      </c>
      <c r="GA259">
        <v>0</v>
      </c>
      <c r="GB259">
        <v>3</v>
      </c>
      <c r="GC259" t="s">
        <v>423</v>
      </c>
      <c r="GD259">
        <v>3.10985</v>
      </c>
      <c r="GE259">
        <v>2.72732</v>
      </c>
      <c r="GF259">
        <v>0.08849219999999999</v>
      </c>
      <c r="GG259">
        <v>0.0883448</v>
      </c>
      <c r="GH259">
        <v>0.107554</v>
      </c>
      <c r="GI259">
        <v>0.110403</v>
      </c>
      <c r="GJ259">
        <v>23930.2</v>
      </c>
      <c r="GK259">
        <v>21707.6</v>
      </c>
      <c r="GL259">
        <v>26811</v>
      </c>
      <c r="GM259">
        <v>24017.4</v>
      </c>
      <c r="GN259">
        <v>38230.9</v>
      </c>
      <c r="GO259">
        <v>31520.4</v>
      </c>
      <c r="GP259">
        <v>46795.7</v>
      </c>
      <c r="GQ259">
        <v>37972.7</v>
      </c>
      <c r="GR259">
        <v>1.89235</v>
      </c>
      <c r="GS259">
        <v>1.8729</v>
      </c>
      <c r="GT259">
        <v>0.12558</v>
      </c>
      <c r="GU259">
        <v>0</v>
      </c>
      <c r="GV259">
        <v>27.8104</v>
      </c>
      <c r="GW259">
        <v>999.9</v>
      </c>
      <c r="GX259">
        <v>60.2</v>
      </c>
      <c r="GY259">
        <v>29.8</v>
      </c>
      <c r="GZ259">
        <v>28.0055</v>
      </c>
      <c r="HA259">
        <v>61.2509</v>
      </c>
      <c r="HB259">
        <v>21.3462</v>
      </c>
      <c r="HC259">
        <v>1</v>
      </c>
      <c r="HD259">
        <v>0.0260391</v>
      </c>
      <c r="HE259">
        <v>-3.7847</v>
      </c>
      <c r="HF259">
        <v>20.2931</v>
      </c>
      <c r="HG259">
        <v>5.22163</v>
      </c>
      <c r="HH259">
        <v>11.9798</v>
      </c>
      <c r="HI259">
        <v>4.9656</v>
      </c>
      <c r="HJ259">
        <v>3.27593</v>
      </c>
      <c r="HK259">
        <v>9999</v>
      </c>
      <c r="HL259">
        <v>9999</v>
      </c>
      <c r="HM259">
        <v>9999</v>
      </c>
      <c r="HN259">
        <v>999.9</v>
      </c>
      <c r="HO259">
        <v>1.86367</v>
      </c>
      <c r="HP259">
        <v>1.85974</v>
      </c>
      <c r="HQ259">
        <v>1.85804</v>
      </c>
      <c r="HR259">
        <v>1.85944</v>
      </c>
      <c r="HS259">
        <v>1.85959</v>
      </c>
      <c r="HT259">
        <v>1.85806</v>
      </c>
      <c r="HU259">
        <v>1.85715</v>
      </c>
      <c r="HV259">
        <v>1.8521</v>
      </c>
      <c r="HW259">
        <v>0</v>
      </c>
      <c r="HX259">
        <v>0</v>
      </c>
      <c r="HY259">
        <v>0</v>
      </c>
      <c r="HZ259">
        <v>0</v>
      </c>
      <c r="IA259" t="s">
        <v>424</v>
      </c>
      <c r="IB259" t="s">
        <v>425</v>
      </c>
      <c r="IC259" t="s">
        <v>426</v>
      </c>
      <c r="ID259" t="s">
        <v>426</v>
      </c>
      <c r="IE259" t="s">
        <v>426</v>
      </c>
      <c r="IF259" t="s">
        <v>426</v>
      </c>
      <c r="IG259">
        <v>0</v>
      </c>
      <c r="IH259">
        <v>100</v>
      </c>
      <c r="II259">
        <v>100</v>
      </c>
      <c r="IJ259">
        <v>-0.794</v>
      </c>
      <c r="IK259">
        <v>0.1819</v>
      </c>
      <c r="IL259">
        <v>-1.583616552626861</v>
      </c>
      <c r="IM259">
        <v>0.001328113201692861</v>
      </c>
      <c r="IN259">
        <v>1.538283238170363E-06</v>
      </c>
      <c r="IO259">
        <v>-5.795655626708063E-10</v>
      </c>
      <c r="IP259">
        <v>-0.0697313658375425</v>
      </c>
      <c r="IQ259">
        <v>-0.004593102289677449</v>
      </c>
      <c r="IR259">
        <v>0.0008253994458280543</v>
      </c>
      <c r="IS259">
        <v>-7.403632370499484E-06</v>
      </c>
      <c r="IT259">
        <v>2</v>
      </c>
      <c r="IU259">
        <v>1985</v>
      </c>
      <c r="IV259">
        <v>1</v>
      </c>
      <c r="IW259">
        <v>27</v>
      </c>
      <c r="IX259">
        <v>1.7</v>
      </c>
      <c r="IY259">
        <v>1.9</v>
      </c>
      <c r="IZ259">
        <v>1.13525</v>
      </c>
      <c r="JA259">
        <v>2.60742</v>
      </c>
      <c r="JB259">
        <v>1.49658</v>
      </c>
      <c r="JC259">
        <v>2.34619</v>
      </c>
      <c r="JD259">
        <v>1.54907</v>
      </c>
      <c r="JE259">
        <v>2.3938</v>
      </c>
      <c r="JF259">
        <v>32.8424</v>
      </c>
      <c r="JG259">
        <v>15.5943</v>
      </c>
      <c r="JH259">
        <v>18</v>
      </c>
      <c r="JI259">
        <v>482.01</v>
      </c>
      <c r="JJ259">
        <v>498.808</v>
      </c>
      <c r="JK259">
        <v>32.9078</v>
      </c>
      <c r="JL259">
        <v>27.5578</v>
      </c>
      <c r="JM259">
        <v>29.999</v>
      </c>
      <c r="JN259">
        <v>27.8363</v>
      </c>
      <c r="JO259">
        <v>27.8339</v>
      </c>
      <c r="JP259">
        <v>22.8252</v>
      </c>
      <c r="JQ259">
        <v>19.4434</v>
      </c>
      <c r="JR259">
        <v>66.7346</v>
      </c>
      <c r="JS259">
        <v>32.9589</v>
      </c>
      <c r="JT259">
        <v>420</v>
      </c>
      <c r="JU259">
        <v>23.7639</v>
      </c>
      <c r="JV259">
        <v>102.333</v>
      </c>
      <c r="JW259">
        <v>91.5997</v>
      </c>
    </row>
    <row r="260" spans="1:283">
      <c r="A260">
        <v>242</v>
      </c>
      <c r="B260">
        <v>1761011172.6</v>
      </c>
      <c r="C260">
        <v>1506.599999904633</v>
      </c>
      <c r="D260" t="s">
        <v>925</v>
      </c>
      <c r="E260" t="s">
        <v>926</v>
      </c>
      <c r="F260">
        <v>5</v>
      </c>
      <c r="G260" t="s">
        <v>862</v>
      </c>
      <c r="H260">
        <v>1761011164.651724</v>
      </c>
      <c r="I260">
        <f>(J260)/1000</f>
        <v>0</v>
      </c>
      <c r="J260">
        <f>1000*DJ260*AH260*(DF260-DG260)/(100*CY260*(1000-AH260*DF260))</f>
        <v>0</v>
      </c>
      <c r="K260">
        <f>DJ260*AH260*(DE260-DD260*(1000-AH260*DG260)/(1000-AH260*DF260))/(100*CY260)</f>
        <v>0</v>
      </c>
      <c r="L260">
        <f>DD260 - IF(AH260&gt;1, K260*CY260*100.0/(AJ260), 0)</f>
        <v>0</v>
      </c>
      <c r="M260">
        <f>((S260-I260/2)*L260-K260)/(S260+I260/2)</f>
        <v>0</v>
      </c>
      <c r="N260">
        <f>M260*(DK260+DL260)/1000.0</f>
        <v>0</v>
      </c>
      <c r="O260">
        <f>(DD260 - IF(AH260&gt;1, K260*CY260*100.0/(AJ260), 0))*(DK260+DL260)/1000.0</f>
        <v>0</v>
      </c>
      <c r="P260">
        <f>2.0/((1/R260-1/Q260)+SIGN(R260)*SQRT((1/R260-1/Q260)*(1/R260-1/Q260) + 4*CZ260/((CZ260+1)*(CZ260+1))*(2*1/R260*1/Q260-1/Q260*1/Q260)))</f>
        <v>0</v>
      </c>
      <c r="Q260">
        <f>IF(LEFT(DA260,1)&lt;&gt;"0",IF(LEFT(DA260,1)="1",3.0,DB260),$D$5+$E$5*(DR260*DK260/($K$5*1000))+$F$5*(DR260*DK260/($K$5*1000))*MAX(MIN(CY260,$J$5),$I$5)*MAX(MIN(CY260,$J$5),$I$5)+$G$5*MAX(MIN(CY260,$J$5),$I$5)*(DR260*DK260/($K$5*1000))+$H$5*(DR260*DK260/($K$5*1000))*(DR260*DK260/($K$5*1000)))</f>
        <v>0</v>
      </c>
      <c r="R260">
        <f>I260*(1000-(1000*0.61365*exp(17.502*V260/(240.97+V260))/(DK260+DL260)+DF260)/2)/(1000*0.61365*exp(17.502*V260/(240.97+V260))/(DK260+DL260)-DF260)</f>
        <v>0</v>
      </c>
      <c r="S260">
        <f>1/((CZ260+1)/(P260/1.6)+1/(Q260/1.37)) + CZ260/((CZ260+1)/(P260/1.6) + CZ260/(Q260/1.37))</f>
        <v>0</v>
      </c>
      <c r="T260">
        <f>(CU260*CX260)</f>
        <v>0</v>
      </c>
      <c r="U260">
        <f>(DM260+(T260+2*0.95*5.67E-8*(((DM260+$B$9)+273)^4-(DM260+273)^4)-44100*I260)/(1.84*29.3*Q260+8*0.95*5.67E-8*(DM260+273)^3))</f>
        <v>0</v>
      </c>
      <c r="V260">
        <f>($C$9*DN260+$D$9*DO260+$E$9*U260)</f>
        <v>0</v>
      </c>
      <c r="W260">
        <f>0.61365*exp(17.502*V260/(240.97+V260))</f>
        <v>0</v>
      </c>
      <c r="X260">
        <f>(Y260/Z260*100)</f>
        <v>0</v>
      </c>
      <c r="Y260">
        <f>DF260*(DK260+DL260)/1000</f>
        <v>0</v>
      </c>
      <c r="Z260">
        <f>0.61365*exp(17.502*DM260/(240.97+DM260))</f>
        <v>0</v>
      </c>
      <c r="AA260">
        <f>(W260-DF260*(DK260+DL260)/1000)</f>
        <v>0</v>
      </c>
      <c r="AB260">
        <f>(-I260*44100)</f>
        <v>0</v>
      </c>
      <c r="AC260">
        <f>2*29.3*Q260*0.92*(DM260-V260)</f>
        <v>0</v>
      </c>
      <c r="AD260">
        <f>2*0.95*5.67E-8*(((DM260+$B$9)+273)^4-(V260+273)^4)</f>
        <v>0</v>
      </c>
      <c r="AE260">
        <f>T260+AD260+AB260+AC260</f>
        <v>0</v>
      </c>
      <c r="AF260">
        <v>0</v>
      </c>
      <c r="AG260">
        <v>0</v>
      </c>
      <c r="AH260">
        <f>IF(AF260*$H$15&gt;=AJ260,1.0,(AJ260/(AJ260-AF260*$H$15)))</f>
        <v>0</v>
      </c>
      <c r="AI260">
        <f>(AH260-1)*100</f>
        <v>0</v>
      </c>
      <c r="AJ260">
        <f>MAX(0,($B$15+$C$15*DR260)/(1+$D$15*DR260)*DK260/(DM260+273)*$E$15)</f>
        <v>0</v>
      </c>
      <c r="AK260" t="s">
        <v>420</v>
      </c>
      <c r="AL260" t="s">
        <v>420</v>
      </c>
      <c r="AM260">
        <v>0</v>
      </c>
      <c r="AN260">
        <v>0</v>
      </c>
      <c r="AO260">
        <f>1-AM260/AN260</f>
        <v>0</v>
      </c>
      <c r="AP260">
        <v>0</v>
      </c>
      <c r="AQ260" t="s">
        <v>420</v>
      </c>
      <c r="AR260" t="s">
        <v>420</v>
      </c>
      <c r="AS260">
        <v>0</v>
      </c>
      <c r="AT260">
        <v>0</v>
      </c>
      <c r="AU260">
        <f>1-AS260/AT260</f>
        <v>0</v>
      </c>
      <c r="AV260">
        <v>0.5</v>
      </c>
      <c r="AW260">
        <f>CV260</f>
        <v>0</v>
      </c>
      <c r="AX260">
        <f>K260</f>
        <v>0</v>
      </c>
      <c r="AY260">
        <f>AU260*AV260*AW260</f>
        <v>0</v>
      </c>
      <c r="AZ260">
        <f>(AX260-AP260)/AW260</f>
        <v>0</v>
      </c>
      <c r="BA260">
        <f>(AN260-AT260)/AT260</f>
        <v>0</v>
      </c>
      <c r="BB260">
        <f>AM260/(AO260+AM260/AT260)</f>
        <v>0</v>
      </c>
      <c r="BC260" t="s">
        <v>420</v>
      </c>
      <c r="BD260">
        <v>0</v>
      </c>
      <c r="BE260">
        <f>IF(BD260&lt;&gt;0, BD260, BB260)</f>
        <v>0</v>
      </c>
      <c r="BF260">
        <f>1-BE260/AT260</f>
        <v>0</v>
      </c>
      <c r="BG260">
        <f>(AT260-AS260)/(AT260-BE260)</f>
        <v>0</v>
      </c>
      <c r="BH260">
        <f>(AN260-AT260)/(AN260-BE260)</f>
        <v>0</v>
      </c>
      <c r="BI260">
        <f>(AT260-AS260)/(AT260-AM260)</f>
        <v>0</v>
      </c>
      <c r="BJ260">
        <f>(AN260-AT260)/(AN260-AM260)</f>
        <v>0</v>
      </c>
      <c r="BK260">
        <f>(BG260*BE260/AS260)</f>
        <v>0</v>
      </c>
      <c r="BL260">
        <f>(1-BK260)</f>
        <v>0</v>
      </c>
      <c r="CU260">
        <f>$B$13*DS260+$C$13*DT260+$F$13*EE260*(1-EH260)</f>
        <v>0</v>
      </c>
      <c r="CV260">
        <f>CU260*CW260</f>
        <v>0</v>
      </c>
      <c r="CW260">
        <f>($B$13*$D$11+$C$13*$D$11+$F$13*((ER260+EJ260)/MAX(ER260+EJ260+ES260, 0.1)*$I$11+ES260/MAX(ER260+EJ260+ES260, 0.1)*$J$11))/($B$13+$C$13+$F$13)</f>
        <v>0</v>
      </c>
      <c r="CX260">
        <f>($B$13*$K$11+$C$13*$K$11+$F$13*((ER260+EJ260)/MAX(ER260+EJ260+ES260, 0.1)*$P$11+ES260/MAX(ER260+EJ260+ES260, 0.1)*$Q$11))/($B$13+$C$13+$F$13)</f>
        <v>0</v>
      </c>
      <c r="CY260">
        <v>5.66</v>
      </c>
      <c r="CZ260">
        <v>0.5</v>
      </c>
      <c r="DA260" t="s">
        <v>421</v>
      </c>
      <c r="DB260">
        <v>2</v>
      </c>
      <c r="DC260">
        <v>1761011164.651724</v>
      </c>
      <c r="DD260">
        <v>420.5339655172413</v>
      </c>
      <c r="DE260">
        <v>419.8896896551724</v>
      </c>
      <c r="DF260">
        <v>23.24878275862069</v>
      </c>
      <c r="DG260">
        <v>23.91697586206897</v>
      </c>
      <c r="DH260">
        <v>421.3281724137931</v>
      </c>
      <c r="DI260">
        <v>23.07591379310345</v>
      </c>
      <c r="DJ260">
        <v>500.0010344827587</v>
      </c>
      <c r="DK260">
        <v>90.53750344827584</v>
      </c>
      <c r="DL260">
        <v>0.03518249655172414</v>
      </c>
      <c r="DM260">
        <v>30.07750344827587</v>
      </c>
      <c r="DN260">
        <v>29.78955172413793</v>
      </c>
      <c r="DO260">
        <v>999.9000000000002</v>
      </c>
      <c r="DP260">
        <v>0</v>
      </c>
      <c r="DQ260">
        <v>0</v>
      </c>
      <c r="DR260">
        <v>10007.82310344828</v>
      </c>
      <c r="DS260">
        <v>0</v>
      </c>
      <c r="DT260">
        <v>0.242856</v>
      </c>
      <c r="DU260">
        <v>0.6442283103448275</v>
      </c>
      <c r="DV260">
        <v>430.5434827586207</v>
      </c>
      <c r="DW260">
        <v>430.178275862069</v>
      </c>
      <c r="DX260">
        <v>-0.6682065517241378</v>
      </c>
      <c r="DY260">
        <v>419.8896896551724</v>
      </c>
      <c r="DZ260">
        <v>23.91697586206897</v>
      </c>
      <c r="EA260">
        <v>2.104885862068965</v>
      </c>
      <c r="EB260">
        <v>2.165383793103448</v>
      </c>
      <c r="EC260">
        <v>18.255</v>
      </c>
      <c r="ED260">
        <v>18.70755172413793</v>
      </c>
      <c r="EE260">
        <v>0.005000780000000002</v>
      </c>
      <c r="EF260">
        <v>0</v>
      </c>
      <c r="EG260">
        <v>0</v>
      </c>
      <c r="EH260">
        <v>0</v>
      </c>
      <c r="EI260">
        <v>918.9724137931037</v>
      </c>
      <c r="EJ260">
        <v>0.005000780000000002</v>
      </c>
      <c r="EK260">
        <v>-15.21379310344827</v>
      </c>
      <c r="EL260">
        <v>-0.5827586206896551</v>
      </c>
      <c r="EM260">
        <v>35.04931034482758</v>
      </c>
      <c r="EN260">
        <v>38.19368965517241</v>
      </c>
      <c r="EO260">
        <v>36.99972413793103</v>
      </c>
      <c r="EP260">
        <v>38.30151724137931</v>
      </c>
      <c r="EQ260">
        <v>37.59886206896552</v>
      </c>
      <c r="ER260">
        <v>0</v>
      </c>
      <c r="ES260">
        <v>0</v>
      </c>
      <c r="ET260">
        <v>0</v>
      </c>
      <c r="EU260">
        <v>1761011171.5</v>
      </c>
      <c r="EV260">
        <v>0</v>
      </c>
      <c r="EW260">
        <v>918.4400000000001</v>
      </c>
      <c r="EX260">
        <v>-68.68461495581957</v>
      </c>
      <c r="EY260">
        <v>-28.35384610508079</v>
      </c>
      <c r="EZ260">
        <v>-15.924</v>
      </c>
      <c r="FA260">
        <v>15</v>
      </c>
      <c r="FB260">
        <v>1761011069.6</v>
      </c>
      <c r="FC260" t="s">
        <v>924</v>
      </c>
      <c r="FD260">
        <v>1761011069.6</v>
      </c>
      <c r="FE260">
        <v>1761011058.6</v>
      </c>
      <c r="FF260">
        <v>9</v>
      </c>
      <c r="FG260">
        <v>-0.059</v>
      </c>
      <c r="FH260">
        <v>-0.003</v>
      </c>
      <c r="FI260">
        <v>-0.796</v>
      </c>
      <c r="FJ260">
        <v>0.174</v>
      </c>
      <c r="FK260">
        <v>420</v>
      </c>
      <c r="FL260">
        <v>23</v>
      </c>
      <c r="FM260">
        <v>0.05</v>
      </c>
      <c r="FN260">
        <v>0.1</v>
      </c>
      <c r="FO260">
        <v>0.821246375</v>
      </c>
      <c r="FP260">
        <v>-3.657377707317075</v>
      </c>
      <c r="FQ260">
        <v>0.367104002869261</v>
      </c>
      <c r="FR260">
        <v>0</v>
      </c>
      <c r="FS260">
        <v>925.0617647058824</v>
      </c>
      <c r="FT260">
        <v>-110.3422457570428</v>
      </c>
      <c r="FU260">
        <v>13.77677104459622</v>
      </c>
      <c r="FV260">
        <v>0</v>
      </c>
      <c r="FW260">
        <v>-0.725033975</v>
      </c>
      <c r="FX260">
        <v>1.102966750469046</v>
      </c>
      <c r="FY260">
        <v>0.1355161505820409</v>
      </c>
      <c r="FZ260">
        <v>0</v>
      </c>
      <c r="GA260">
        <v>0</v>
      </c>
      <c r="GB260">
        <v>3</v>
      </c>
      <c r="GC260" t="s">
        <v>423</v>
      </c>
      <c r="GD260">
        <v>3.10998</v>
      </c>
      <c r="GE260">
        <v>2.72645</v>
      </c>
      <c r="GF260">
        <v>0.0884885</v>
      </c>
      <c r="GG260">
        <v>0.0883613</v>
      </c>
      <c r="GH260">
        <v>0.107914</v>
      </c>
      <c r="GI260">
        <v>0.110444</v>
      </c>
      <c r="GJ260">
        <v>23930.4</v>
      </c>
      <c r="GK260">
        <v>21707.2</v>
      </c>
      <c r="GL260">
        <v>26811.2</v>
      </c>
      <c r="GM260">
        <v>24017.4</v>
      </c>
      <c r="GN260">
        <v>38215.6</v>
      </c>
      <c r="GO260">
        <v>31518.7</v>
      </c>
      <c r="GP260">
        <v>46796.1</v>
      </c>
      <c r="GQ260">
        <v>37972.5</v>
      </c>
      <c r="GR260">
        <v>1.89253</v>
      </c>
      <c r="GS260">
        <v>1.87265</v>
      </c>
      <c r="GT260">
        <v>0.126988</v>
      </c>
      <c r="GU260">
        <v>0</v>
      </c>
      <c r="GV260">
        <v>27.8128</v>
      </c>
      <c r="GW260">
        <v>999.9</v>
      </c>
      <c r="GX260">
        <v>60.2</v>
      </c>
      <c r="GY260">
        <v>29.8</v>
      </c>
      <c r="GZ260">
        <v>28.0047</v>
      </c>
      <c r="HA260">
        <v>61.6209</v>
      </c>
      <c r="HB260">
        <v>21.3181</v>
      </c>
      <c r="HC260">
        <v>1</v>
      </c>
      <c r="HD260">
        <v>0.0256707</v>
      </c>
      <c r="HE260">
        <v>-3.83289</v>
      </c>
      <c r="HF260">
        <v>20.2918</v>
      </c>
      <c r="HG260">
        <v>5.21924</v>
      </c>
      <c r="HH260">
        <v>11.9798</v>
      </c>
      <c r="HI260">
        <v>4.9651</v>
      </c>
      <c r="HJ260">
        <v>3.27533</v>
      </c>
      <c r="HK260">
        <v>9999</v>
      </c>
      <c r="HL260">
        <v>9999</v>
      </c>
      <c r="HM260">
        <v>9999</v>
      </c>
      <c r="HN260">
        <v>999.9</v>
      </c>
      <c r="HO260">
        <v>1.86364</v>
      </c>
      <c r="HP260">
        <v>1.85975</v>
      </c>
      <c r="HQ260">
        <v>1.85804</v>
      </c>
      <c r="HR260">
        <v>1.85944</v>
      </c>
      <c r="HS260">
        <v>1.85959</v>
      </c>
      <c r="HT260">
        <v>1.85806</v>
      </c>
      <c r="HU260">
        <v>1.85715</v>
      </c>
      <c r="HV260">
        <v>1.85209</v>
      </c>
      <c r="HW260">
        <v>0</v>
      </c>
      <c r="HX260">
        <v>0</v>
      </c>
      <c r="HY260">
        <v>0</v>
      </c>
      <c r="HZ260">
        <v>0</v>
      </c>
      <c r="IA260" t="s">
        <v>424</v>
      </c>
      <c r="IB260" t="s">
        <v>425</v>
      </c>
      <c r="IC260" t="s">
        <v>426</v>
      </c>
      <c r="ID260" t="s">
        <v>426</v>
      </c>
      <c r="IE260" t="s">
        <v>426</v>
      </c>
      <c r="IF260" t="s">
        <v>426</v>
      </c>
      <c r="IG260">
        <v>0</v>
      </c>
      <c r="IH260">
        <v>100</v>
      </c>
      <c r="II260">
        <v>100</v>
      </c>
      <c r="IJ260">
        <v>-0.795</v>
      </c>
      <c r="IK260">
        <v>0.1843</v>
      </c>
      <c r="IL260">
        <v>-1.583616552626861</v>
      </c>
      <c r="IM260">
        <v>0.001328113201692861</v>
      </c>
      <c r="IN260">
        <v>1.538283238170363E-06</v>
      </c>
      <c r="IO260">
        <v>-5.795655626708063E-10</v>
      </c>
      <c r="IP260">
        <v>-0.0697313658375425</v>
      </c>
      <c r="IQ260">
        <v>-0.004593102289677449</v>
      </c>
      <c r="IR260">
        <v>0.0008253994458280543</v>
      </c>
      <c r="IS260">
        <v>-7.403632370499484E-06</v>
      </c>
      <c r="IT260">
        <v>2</v>
      </c>
      <c r="IU260">
        <v>1985</v>
      </c>
      <c r="IV260">
        <v>1</v>
      </c>
      <c r="IW260">
        <v>27</v>
      </c>
      <c r="IX260">
        <v>1.7</v>
      </c>
      <c r="IY260">
        <v>1.9</v>
      </c>
      <c r="IZ260">
        <v>1.13525</v>
      </c>
      <c r="JA260">
        <v>2.6001</v>
      </c>
      <c r="JB260">
        <v>1.49658</v>
      </c>
      <c r="JC260">
        <v>2.34619</v>
      </c>
      <c r="JD260">
        <v>1.54907</v>
      </c>
      <c r="JE260">
        <v>2.4707</v>
      </c>
      <c r="JF260">
        <v>32.8424</v>
      </c>
      <c r="JG260">
        <v>15.6205</v>
      </c>
      <c r="JH260">
        <v>18</v>
      </c>
      <c r="JI260">
        <v>482.093</v>
      </c>
      <c r="JJ260">
        <v>498.622</v>
      </c>
      <c r="JK260">
        <v>32.9542</v>
      </c>
      <c r="JL260">
        <v>27.5553</v>
      </c>
      <c r="JM260">
        <v>29.9991</v>
      </c>
      <c r="JN260">
        <v>27.8339</v>
      </c>
      <c r="JO260">
        <v>27.8316</v>
      </c>
      <c r="JP260">
        <v>22.8246</v>
      </c>
      <c r="JQ260">
        <v>20.2505</v>
      </c>
      <c r="JR260">
        <v>66.7346</v>
      </c>
      <c r="JS260">
        <v>32.9589</v>
      </c>
      <c r="JT260">
        <v>420</v>
      </c>
      <c r="JU260">
        <v>23.6751</v>
      </c>
      <c r="JV260">
        <v>102.334</v>
      </c>
      <c r="JW260">
        <v>91.5994</v>
      </c>
    </row>
    <row r="261" spans="1:283">
      <c r="A261">
        <v>243</v>
      </c>
      <c r="B261">
        <v>1761011174.6</v>
      </c>
      <c r="C261">
        <v>1508.599999904633</v>
      </c>
      <c r="D261" t="s">
        <v>927</v>
      </c>
      <c r="E261" t="s">
        <v>928</v>
      </c>
      <c r="F261">
        <v>5</v>
      </c>
      <c r="G261" t="s">
        <v>862</v>
      </c>
      <c r="H261">
        <v>1761011166.510714</v>
      </c>
      <c r="I261">
        <f>(J261)/1000</f>
        <v>0</v>
      </c>
      <c r="J261">
        <f>1000*DJ261*AH261*(DF261-DG261)/(100*CY261*(1000-AH261*DF261))</f>
        <v>0</v>
      </c>
      <c r="K261">
        <f>DJ261*AH261*(DE261-DD261*(1000-AH261*DG261)/(1000-AH261*DF261))/(100*CY261)</f>
        <v>0</v>
      </c>
      <c r="L261">
        <f>DD261 - IF(AH261&gt;1, K261*CY261*100.0/(AJ261), 0)</f>
        <v>0</v>
      </c>
      <c r="M261">
        <f>((S261-I261/2)*L261-K261)/(S261+I261/2)</f>
        <v>0</v>
      </c>
      <c r="N261">
        <f>M261*(DK261+DL261)/1000.0</f>
        <v>0</v>
      </c>
      <c r="O261">
        <f>(DD261 - IF(AH261&gt;1, K261*CY261*100.0/(AJ261), 0))*(DK261+DL261)/1000.0</f>
        <v>0</v>
      </c>
      <c r="P261">
        <f>2.0/((1/R261-1/Q261)+SIGN(R261)*SQRT((1/R261-1/Q261)*(1/R261-1/Q261) + 4*CZ261/((CZ261+1)*(CZ261+1))*(2*1/R261*1/Q261-1/Q261*1/Q261)))</f>
        <v>0</v>
      </c>
      <c r="Q261">
        <f>IF(LEFT(DA261,1)&lt;&gt;"0",IF(LEFT(DA261,1)="1",3.0,DB261),$D$5+$E$5*(DR261*DK261/($K$5*1000))+$F$5*(DR261*DK261/($K$5*1000))*MAX(MIN(CY261,$J$5),$I$5)*MAX(MIN(CY261,$J$5),$I$5)+$G$5*MAX(MIN(CY261,$J$5),$I$5)*(DR261*DK261/($K$5*1000))+$H$5*(DR261*DK261/($K$5*1000))*(DR261*DK261/($K$5*1000)))</f>
        <v>0</v>
      </c>
      <c r="R261">
        <f>I261*(1000-(1000*0.61365*exp(17.502*V261/(240.97+V261))/(DK261+DL261)+DF261)/2)/(1000*0.61365*exp(17.502*V261/(240.97+V261))/(DK261+DL261)-DF261)</f>
        <v>0</v>
      </c>
      <c r="S261">
        <f>1/((CZ261+1)/(P261/1.6)+1/(Q261/1.37)) + CZ261/((CZ261+1)/(P261/1.6) + CZ261/(Q261/1.37))</f>
        <v>0</v>
      </c>
      <c r="T261">
        <f>(CU261*CX261)</f>
        <v>0</v>
      </c>
      <c r="U261">
        <f>(DM261+(T261+2*0.95*5.67E-8*(((DM261+$B$9)+273)^4-(DM261+273)^4)-44100*I261)/(1.84*29.3*Q261+8*0.95*5.67E-8*(DM261+273)^3))</f>
        <v>0</v>
      </c>
      <c r="V261">
        <f>($C$9*DN261+$D$9*DO261+$E$9*U261)</f>
        <v>0</v>
      </c>
      <c r="W261">
        <f>0.61365*exp(17.502*V261/(240.97+V261))</f>
        <v>0</v>
      </c>
      <c r="X261">
        <f>(Y261/Z261*100)</f>
        <v>0</v>
      </c>
      <c r="Y261">
        <f>DF261*(DK261+DL261)/1000</f>
        <v>0</v>
      </c>
      <c r="Z261">
        <f>0.61365*exp(17.502*DM261/(240.97+DM261))</f>
        <v>0</v>
      </c>
      <c r="AA261">
        <f>(W261-DF261*(DK261+DL261)/1000)</f>
        <v>0</v>
      </c>
      <c r="AB261">
        <f>(-I261*44100)</f>
        <v>0</v>
      </c>
      <c r="AC261">
        <f>2*29.3*Q261*0.92*(DM261-V261)</f>
        <v>0</v>
      </c>
      <c r="AD261">
        <f>2*0.95*5.67E-8*(((DM261+$B$9)+273)^4-(V261+273)^4)</f>
        <v>0</v>
      </c>
      <c r="AE261">
        <f>T261+AD261+AB261+AC261</f>
        <v>0</v>
      </c>
      <c r="AF261">
        <v>1</v>
      </c>
      <c r="AG261">
        <v>0</v>
      </c>
      <c r="AH261">
        <f>IF(AF261*$H$15&gt;=AJ261,1.0,(AJ261/(AJ261-AF261*$H$15)))</f>
        <v>0</v>
      </c>
      <c r="AI261">
        <f>(AH261-1)*100</f>
        <v>0</v>
      </c>
      <c r="AJ261">
        <f>MAX(0,($B$15+$C$15*DR261)/(1+$D$15*DR261)*DK261/(DM261+273)*$E$15)</f>
        <v>0</v>
      </c>
      <c r="AK261" t="s">
        <v>420</v>
      </c>
      <c r="AL261" t="s">
        <v>420</v>
      </c>
      <c r="AM261">
        <v>0</v>
      </c>
      <c r="AN261">
        <v>0</v>
      </c>
      <c r="AO261">
        <f>1-AM261/AN261</f>
        <v>0</v>
      </c>
      <c r="AP261">
        <v>0</v>
      </c>
      <c r="AQ261" t="s">
        <v>420</v>
      </c>
      <c r="AR261" t="s">
        <v>420</v>
      </c>
      <c r="AS261">
        <v>0</v>
      </c>
      <c r="AT261">
        <v>0</v>
      </c>
      <c r="AU261">
        <f>1-AS261/AT261</f>
        <v>0</v>
      </c>
      <c r="AV261">
        <v>0.5</v>
      </c>
      <c r="AW261">
        <f>CV261</f>
        <v>0</v>
      </c>
      <c r="AX261">
        <f>K261</f>
        <v>0</v>
      </c>
      <c r="AY261">
        <f>AU261*AV261*AW261</f>
        <v>0</v>
      </c>
      <c r="AZ261">
        <f>(AX261-AP261)/AW261</f>
        <v>0</v>
      </c>
      <c r="BA261">
        <f>(AN261-AT261)/AT261</f>
        <v>0</v>
      </c>
      <c r="BB261">
        <f>AM261/(AO261+AM261/AT261)</f>
        <v>0</v>
      </c>
      <c r="BC261" t="s">
        <v>420</v>
      </c>
      <c r="BD261">
        <v>0</v>
      </c>
      <c r="BE261">
        <f>IF(BD261&lt;&gt;0, BD261, BB261)</f>
        <v>0</v>
      </c>
      <c r="BF261">
        <f>1-BE261/AT261</f>
        <v>0</v>
      </c>
      <c r="BG261">
        <f>(AT261-AS261)/(AT261-BE261)</f>
        <v>0</v>
      </c>
      <c r="BH261">
        <f>(AN261-AT261)/(AN261-BE261)</f>
        <v>0</v>
      </c>
      <c r="BI261">
        <f>(AT261-AS261)/(AT261-AM261)</f>
        <v>0</v>
      </c>
      <c r="BJ261">
        <f>(AN261-AT261)/(AN261-AM261)</f>
        <v>0</v>
      </c>
      <c r="BK261">
        <f>(BG261*BE261/AS261)</f>
        <v>0</v>
      </c>
      <c r="BL261">
        <f>(1-BK261)</f>
        <v>0</v>
      </c>
      <c r="CU261">
        <f>$B$13*DS261+$C$13*DT261+$F$13*EE261*(1-EH261)</f>
        <v>0</v>
      </c>
      <c r="CV261">
        <f>CU261*CW261</f>
        <v>0</v>
      </c>
      <c r="CW261">
        <f>($B$13*$D$11+$C$13*$D$11+$F$13*((ER261+EJ261)/MAX(ER261+EJ261+ES261, 0.1)*$I$11+ES261/MAX(ER261+EJ261+ES261, 0.1)*$J$11))/($B$13+$C$13+$F$13)</f>
        <v>0</v>
      </c>
      <c r="CX261">
        <f>($B$13*$K$11+$C$13*$K$11+$F$13*((ER261+EJ261)/MAX(ER261+EJ261+ES261, 0.1)*$P$11+ES261/MAX(ER261+EJ261+ES261, 0.1)*$Q$11))/($B$13+$C$13+$F$13)</f>
        <v>0</v>
      </c>
      <c r="CY261">
        <v>5.66</v>
      </c>
      <c r="CZ261">
        <v>0.5</v>
      </c>
      <c r="DA261" t="s">
        <v>421</v>
      </c>
      <c r="DB261">
        <v>2</v>
      </c>
      <c r="DC261">
        <v>1761011166.510714</v>
      </c>
      <c r="DD261">
        <v>420.4553571428572</v>
      </c>
      <c r="DE261">
        <v>419.8967142857143</v>
      </c>
      <c r="DF261">
        <v>23.37585357142857</v>
      </c>
      <c r="DG261">
        <v>24.01630714285714</v>
      </c>
      <c r="DH261">
        <v>421.2497499999999</v>
      </c>
      <c r="DI261">
        <v>23.20028571428571</v>
      </c>
      <c r="DJ261">
        <v>500.0331785714286</v>
      </c>
      <c r="DK261">
        <v>90.53746785714286</v>
      </c>
      <c r="DL261">
        <v>0.03512354285714286</v>
      </c>
      <c r="DM261">
        <v>30.09876428571429</v>
      </c>
      <c r="DN261">
        <v>29.81063928571429</v>
      </c>
      <c r="DO261">
        <v>999.9000000000002</v>
      </c>
      <c r="DP261">
        <v>0</v>
      </c>
      <c r="DQ261">
        <v>0</v>
      </c>
      <c r="DR261">
        <v>10007.68035714286</v>
      </c>
      <c r="DS261">
        <v>0</v>
      </c>
      <c r="DT261">
        <v>0.242856</v>
      </c>
      <c r="DU261">
        <v>0.5585883571428572</v>
      </c>
      <c r="DV261">
        <v>430.5190000000001</v>
      </c>
      <c r="DW261">
        <v>430.2292857142858</v>
      </c>
      <c r="DX261">
        <v>-0.6404652142857142</v>
      </c>
      <c r="DY261">
        <v>419.8967142857143</v>
      </c>
      <c r="DZ261">
        <v>24.01630714285714</v>
      </c>
      <c r="EA261">
        <v>2.11639</v>
      </c>
      <c r="EB261">
        <v>2.174375714285715</v>
      </c>
      <c r="EC261">
        <v>18.34195357142857</v>
      </c>
      <c r="ED261">
        <v>18.77412142857143</v>
      </c>
      <c r="EE261">
        <v>0.005000780000000002</v>
      </c>
      <c r="EF261">
        <v>0</v>
      </c>
      <c r="EG261">
        <v>0</v>
      </c>
      <c r="EH261">
        <v>0</v>
      </c>
      <c r="EI261">
        <v>916.6714285714286</v>
      </c>
      <c r="EJ261">
        <v>0.005000780000000002</v>
      </c>
      <c r="EK261">
        <v>-16.20357142857143</v>
      </c>
      <c r="EL261">
        <v>-0.8107142857142857</v>
      </c>
      <c r="EM261">
        <v>35.02871428571429</v>
      </c>
      <c r="EN261">
        <v>38.16489285714285</v>
      </c>
      <c r="EO261">
        <v>36.95728571428572</v>
      </c>
      <c r="EP261">
        <v>38.26317857142857</v>
      </c>
      <c r="EQ261">
        <v>37.56442857142856</v>
      </c>
      <c r="ER261">
        <v>0</v>
      </c>
      <c r="ES261">
        <v>0</v>
      </c>
      <c r="ET261">
        <v>0</v>
      </c>
      <c r="EU261">
        <v>1761011173.3</v>
      </c>
      <c r="EV261">
        <v>0</v>
      </c>
      <c r="EW261">
        <v>917.4038461538463</v>
      </c>
      <c r="EX261">
        <v>-68.10598283003354</v>
      </c>
      <c r="EY261">
        <v>-23.09743596568191</v>
      </c>
      <c r="EZ261">
        <v>-16.88461538461538</v>
      </c>
      <c r="FA261">
        <v>15</v>
      </c>
      <c r="FB261">
        <v>1761011069.6</v>
      </c>
      <c r="FC261" t="s">
        <v>924</v>
      </c>
      <c r="FD261">
        <v>1761011069.6</v>
      </c>
      <c r="FE261">
        <v>1761011058.6</v>
      </c>
      <c r="FF261">
        <v>9</v>
      </c>
      <c r="FG261">
        <v>-0.059</v>
      </c>
      <c r="FH261">
        <v>-0.003</v>
      </c>
      <c r="FI261">
        <v>-0.796</v>
      </c>
      <c r="FJ261">
        <v>0.174</v>
      </c>
      <c r="FK261">
        <v>420</v>
      </c>
      <c r="FL261">
        <v>23</v>
      </c>
      <c r="FM261">
        <v>0.05</v>
      </c>
      <c r="FN261">
        <v>0.1</v>
      </c>
      <c r="FO261">
        <v>0.7457953658536586</v>
      </c>
      <c r="FP261">
        <v>-3.307855296167243</v>
      </c>
      <c r="FQ261">
        <v>0.3397915811123303</v>
      </c>
      <c r="FR261">
        <v>0</v>
      </c>
      <c r="FS261">
        <v>922.5117647058823</v>
      </c>
      <c r="FT261">
        <v>-98.23987769399449</v>
      </c>
      <c r="FU261">
        <v>13.10311513715642</v>
      </c>
      <c r="FV261">
        <v>0</v>
      </c>
      <c r="FW261">
        <v>-0.6853179024390242</v>
      </c>
      <c r="FX261">
        <v>0.995984174216026</v>
      </c>
      <c r="FY261">
        <v>0.1190371240649278</v>
      </c>
      <c r="FZ261">
        <v>0</v>
      </c>
      <c r="GA261">
        <v>0</v>
      </c>
      <c r="GB261">
        <v>3</v>
      </c>
      <c r="GC261" t="s">
        <v>423</v>
      </c>
      <c r="GD261">
        <v>3.1099</v>
      </c>
      <c r="GE261">
        <v>2.72622</v>
      </c>
      <c r="GF261">
        <v>0.08849659999999999</v>
      </c>
      <c r="GG261">
        <v>0.0883685</v>
      </c>
      <c r="GH261">
        <v>0.108203</v>
      </c>
      <c r="GI261">
        <v>0.110331</v>
      </c>
      <c r="GJ261">
        <v>23930.4</v>
      </c>
      <c r="GK261">
        <v>21707</v>
      </c>
      <c r="GL261">
        <v>26811.4</v>
      </c>
      <c r="GM261">
        <v>24017.4</v>
      </c>
      <c r="GN261">
        <v>38203.2</v>
      </c>
      <c r="GO261">
        <v>31522.8</v>
      </c>
      <c r="GP261">
        <v>46796.4</v>
      </c>
      <c r="GQ261">
        <v>37972.5</v>
      </c>
      <c r="GR261">
        <v>1.89228</v>
      </c>
      <c r="GS261">
        <v>1.8728</v>
      </c>
      <c r="GT261">
        <v>0.128299</v>
      </c>
      <c r="GU261">
        <v>0</v>
      </c>
      <c r="GV261">
        <v>27.8154</v>
      </c>
      <c r="GW261">
        <v>999.9</v>
      </c>
      <c r="GX261">
        <v>60.3</v>
      </c>
      <c r="GY261">
        <v>29.8</v>
      </c>
      <c r="GZ261">
        <v>28.05</v>
      </c>
      <c r="HA261">
        <v>61.3909</v>
      </c>
      <c r="HB261">
        <v>21.1378</v>
      </c>
      <c r="HC261">
        <v>1</v>
      </c>
      <c r="HD261">
        <v>0.0255183</v>
      </c>
      <c r="HE261">
        <v>-3.68966</v>
      </c>
      <c r="HF261">
        <v>20.2952</v>
      </c>
      <c r="HG261">
        <v>5.21909</v>
      </c>
      <c r="HH261">
        <v>11.9798</v>
      </c>
      <c r="HI261">
        <v>4.965</v>
      </c>
      <c r="HJ261">
        <v>3.27533</v>
      </c>
      <c r="HK261">
        <v>9999</v>
      </c>
      <c r="HL261">
        <v>9999</v>
      </c>
      <c r="HM261">
        <v>9999</v>
      </c>
      <c r="HN261">
        <v>999.9</v>
      </c>
      <c r="HO261">
        <v>1.86365</v>
      </c>
      <c r="HP261">
        <v>1.85975</v>
      </c>
      <c r="HQ261">
        <v>1.85804</v>
      </c>
      <c r="HR261">
        <v>1.85943</v>
      </c>
      <c r="HS261">
        <v>1.85959</v>
      </c>
      <c r="HT261">
        <v>1.85806</v>
      </c>
      <c r="HU261">
        <v>1.85715</v>
      </c>
      <c r="HV261">
        <v>1.85209</v>
      </c>
      <c r="HW261">
        <v>0</v>
      </c>
      <c r="HX261">
        <v>0</v>
      </c>
      <c r="HY261">
        <v>0</v>
      </c>
      <c r="HZ261">
        <v>0</v>
      </c>
      <c r="IA261" t="s">
        <v>424</v>
      </c>
      <c r="IB261" t="s">
        <v>425</v>
      </c>
      <c r="IC261" t="s">
        <v>426</v>
      </c>
      <c r="ID261" t="s">
        <v>426</v>
      </c>
      <c r="IE261" t="s">
        <v>426</v>
      </c>
      <c r="IF261" t="s">
        <v>426</v>
      </c>
      <c r="IG261">
        <v>0</v>
      </c>
      <c r="IH261">
        <v>100</v>
      </c>
      <c r="II261">
        <v>100</v>
      </c>
      <c r="IJ261">
        <v>-0.795</v>
      </c>
      <c r="IK261">
        <v>0.1863</v>
      </c>
      <c r="IL261">
        <v>-1.583616552626861</v>
      </c>
      <c r="IM261">
        <v>0.001328113201692861</v>
      </c>
      <c r="IN261">
        <v>1.538283238170363E-06</v>
      </c>
      <c r="IO261">
        <v>-5.795655626708063E-10</v>
      </c>
      <c r="IP261">
        <v>-0.0697313658375425</v>
      </c>
      <c r="IQ261">
        <v>-0.004593102289677449</v>
      </c>
      <c r="IR261">
        <v>0.0008253994458280543</v>
      </c>
      <c r="IS261">
        <v>-7.403632370499484E-06</v>
      </c>
      <c r="IT261">
        <v>2</v>
      </c>
      <c r="IU261">
        <v>1985</v>
      </c>
      <c r="IV261">
        <v>1</v>
      </c>
      <c r="IW261">
        <v>27</v>
      </c>
      <c r="IX261">
        <v>1.8</v>
      </c>
      <c r="IY261">
        <v>1.9</v>
      </c>
      <c r="IZ261">
        <v>1.13525</v>
      </c>
      <c r="JA261">
        <v>2.60498</v>
      </c>
      <c r="JB261">
        <v>1.49658</v>
      </c>
      <c r="JC261">
        <v>2.34619</v>
      </c>
      <c r="JD261">
        <v>1.54907</v>
      </c>
      <c r="JE261">
        <v>2.39868</v>
      </c>
      <c r="JF261">
        <v>32.8424</v>
      </c>
      <c r="JG261">
        <v>15.603</v>
      </c>
      <c r="JH261">
        <v>18</v>
      </c>
      <c r="JI261">
        <v>481.931</v>
      </c>
      <c r="JJ261">
        <v>498.701</v>
      </c>
      <c r="JK261">
        <v>33.0055</v>
      </c>
      <c r="JL261">
        <v>27.5524</v>
      </c>
      <c r="JM261">
        <v>29.9993</v>
      </c>
      <c r="JN261">
        <v>27.8316</v>
      </c>
      <c r="JO261">
        <v>27.8293</v>
      </c>
      <c r="JP261">
        <v>22.8254</v>
      </c>
      <c r="JQ261">
        <v>21.0305</v>
      </c>
      <c r="JR261">
        <v>66.7346</v>
      </c>
      <c r="JS261">
        <v>33.0474</v>
      </c>
      <c r="JT261">
        <v>420</v>
      </c>
      <c r="JU261">
        <v>23.594</v>
      </c>
      <c r="JV261">
        <v>102.334</v>
      </c>
      <c r="JW261">
        <v>91.59950000000001</v>
      </c>
    </row>
    <row r="262" spans="1:283">
      <c r="A262">
        <v>244</v>
      </c>
      <c r="B262">
        <v>1761011176.6</v>
      </c>
      <c r="C262">
        <v>1510.599999904633</v>
      </c>
      <c r="D262" t="s">
        <v>929</v>
      </c>
      <c r="E262" t="s">
        <v>930</v>
      </c>
      <c r="F262">
        <v>5</v>
      </c>
      <c r="G262" t="s">
        <v>862</v>
      </c>
      <c r="H262">
        <v>1761011168.433333</v>
      </c>
      <c r="I262">
        <f>(J262)/1000</f>
        <v>0</v>
      </c>
      <c r="J262">
        <f>1000*DJ262*AH262*(DF262-DG262)/(100*CY262*(1000-AH262*DF262))</f>
        <v>0</v>
      </c>
      <c r="K262">
        <f>DJ262*AH262*(DE262-DD262*(1000-AH262*DG262)/(1000-AH262*DF262))/(100*CY262)</f>
        <v>0</v>
      </c>
      <c r="L262">
        <f>DD262 - IF(AH262&gt;1, K262*CY262*100.0/(AJ262), 0)</f>
        <v>0</v>
      </c>
      <c r="M262">
        <f>((S262-I262/2)*L262-K262)/(S262+I262/2)</f>
        <v>0</v>
      </c>
      <c r="N262">
        <f>M262*(DK262+DL262)/1000.0</f>
        <v>0</v>
      </c>
      <c r="O262">
        <f>(DD262 - IF(AH262&gt;1, K262*CY262*100.0/(AJ262), 0))*(DK262+DL262)/1000.0</f>
        <v>0</v>
      </c>
      <c r="P262">
        <f>2.0/((1/R262-1/Q262)+SIGN(R262)*SQRT((1/R262-1/Q262)*(1/R262-1/Q262) + 4*CZ262/((CZ262+1)*(CZ262+1))*(2*1/R262*1/Q262-1/Q262*1/Q262)))</f>
        <v>0</v>
      </c>
      <c r="Q262">
        <f>IF(LEFT(DA262,1)&lt;&gt;"0",IF(LEFT(DA262,1)="1",3.0,DB262),$D$5+$E$5*(DR262*DK262/($K$5*1000))+$F$5*(DR262*DK262/($K$5*1000))*MAX(MIN(CY262,$J$5),$I$5)*MAX(MIN(CY262,$J$5),$I$5)+$G$5*MAX(MIN(CY262,$J$5),$I$5)*(DR262*DK262/($K$5*1000))+$H$5*(DR262*DK262/($K$5*1000))*(DR262*DK262/($K$5*1000)))</f>
        <v>0</v>
      </c>
      <c r="R262">
        <f>I262*(1000-(1000*0.61365*exp(17.502*V262/(240.97+V262))/(DK262+DL262)+DF262)/2)/(1000*0.61365*exp(17.502*V262/(240.97+V262))/(DK262+DL262)-DF262)</f>
        <v>0</v>
      </c>
      <c r="S262">
        <f>1/((CZ262+1)/(P262/1.6)+1/(Q262/1.37)) + CZ262/((CZ262+1)/(P262/1.6) + CZ262/(Q262/1.37))</f>
        <v>0</v>
      </c>
      <c r="T262">
        <f>(CU262*CX262)</f>
        <v>0</v>
      </c>
      <c r="U262">
        <f>(DM262+(T262+2*0.95*5.67E-8*(((DM262+$B$9)+273)^4-(DM262+273)^4)-44100*I262)/(1.84*29.3*Q262+8*0.95*5.67E-8*(DM262+273)^3))</f>
        <v>0</v>
      </c>
      <c r="V262">
        <f>($C$9*DN262+$D$9*DO262+$E$9*U262)</f>
        <v>0</v>
      </c>
      <c r="W262">
        <f>0.61365*exp(17.502*V262/(240.97+V262))</f>
        <v>0</v>
      </c>
      <c r="X262">
        <f>(Y262/Z262*100)</f>
        <v>0</v>
      </c>
      <c r="Y262">
        <f>DF262*(DK262+DL262)/1000</f>
        <v>0</v>
      </c>
      <c r="Z262">
        <f>0.61365*exp(17.502*DM262/(240.97+DM262))</f>
        <v>0</v>
      </c>
      <c r="AA262">
        <f>(W262-DF262*(DK262+DL262)/1000)</f>
        <v>0</v>
      </c>
      <c r="AB262">
        <f>(-I262*44100)</f>
        <v>0</v>
      </c>
      <c r="AC262">
        <f>2*29.3*Q262*0.92*(DM262-V262)</f>
        <v>0</v>
      </c>
      <c r="AD262">
        <f>2*0.95*5.67E-8*(((DM262+$B$9)+273)^4-(V262+273)^4)</f>
        <v>0</v>
      </c>
      <c r="AE262">
        <f>T262+AD262+AB262+AC262</f>
        <v>0</v>
      </c>
      <c r="AF262">
        <v>0</v>
      </c>
      <c r="AG262">
        <v>0</v>
      </c>
      <c r="AH262">
        <f>IF(AF262*$H$15&gt;=AJ262,1.0,(AJ262/(AJ262-AF262*$H$15)))</f>
        <v>0</v>
      </c>
      <c r="AI262">
        <f>(AH262-1)*100</f>
        <v>0</v>
      </c>
      <c r="AJ262">
        <f>MAX(0,($B$15+$C$15*DR262)/(1+$D$15*DR262)*DK262/(DM262+273)*$E$15)</f>
        <v>0</v>
      </c>
      <c r="AK262" t="s">
        <v>420</v>
      </c>
      <c r="AL262" t="s">
        <v>420</v>
      </c>
      <c r="AM262">
        <v>0</v>
      </c>
      <c r="AN262">
        <v>0</v>
      </c>
      <c r="AO262">
        <f>1-AM262/AN262</f>
        <v>0</v>
      </c>
      <c r="AP262">
        <v>0</v>
      </c>
      <c r="AQ262" t="s">
        <v>420</v>
      </c>
      <c r="AR262" t="s">
        <v>420</v>
      </c>
      <c r="AS262">
        <v>0</v>
      </c>
      <c r="AT262">
        <v>0</v>
      </c>
      <c r="AU262">
        <f>1-AS262/AT262</f>
        <v>0</v>
      </c>
      <c r="AV262">
        <v>0.5</v>
      </c>
      <c r="AW262">
        <f>CV262</f>
        <v>0</v>
      </c>
      <c r="AX262">
        <f>K262</f>
        <v>0</v>
      </c>
      <c r="AY262">
        <f>AU262*AV262*AW262</f>
        <v>0</v>
      </c>
      <c r="AZ262">
        <f>(AX262-AP262)/AW262</f>
        <v>0</v>
      </c>
      <c r="BA262">
        <f>(AN262-AT262)/AT262</f>
        <v>0</v>
      </c>
      <c r="BB262">
        <f>AM262/(AO262+AM262/AT262)</f>
        <v>0</v>
      </c>
      <c r="BC262" t="s">
        <v>420</v>
      </c>
      <c r="BD262">
        <v>0</v>
      </c>
      <c r="BE262">
        <f>IF(BD262&lt;&gt;0, BD262, BB262)</f>
        <v>0</v>
      </c>
      <c r="BF262">
        <f>1-BE262/AT262</f>
        <v>0</v>
      </c>
      <c r="BG262">
        <f>(AT262-AS262)/(AT262-BE262)</f>
        <v>0</v>
      </c>
      <c r="BH262">
        <f>(AN262-AT262)/(AN262-BE262)</f>
        <v>0</v>
      </c>
      <c r="BI262">
        <f>(AT262-AS262)/(AT262-AM262)</f>
        <v>0</v>
      </c>
      <c r="BJ262">
        <f>(AN262-AT262)/(AN262-AM262)</f>
        <v>0</v>
      </c>
      <c r="BK262">
        <f>(BG262*BE262/AS262)</f>
        <v>0</v>
      </c>
      <c r="BL262">
        <f>(1-BK262)</f>
        <v>0</v>
      </c>
      <c r="CU262">
        <f>$B$13*DS262+$C$13*DT262+$F$13*EE262*(1-EH262)</f>
        <v>0</v>
      </c>
      <c r="CV262">
        <f>CU262*CW262</f>
        <v>0</v>
      </c>
      <c r="CW262">
        <f>($B$13*$D$11+$C$13*$D$11+$F$13*((ER262+EJ262)/MAX(ER262+EJ262+ES262, 0.1)*$I$11+ES262/MAX(ER262+EJ262+ES262, 0.1)*$J$11))/($B$13+$C$13+$F$13)</f>
        <v>0</v>
      </c>
      <c r="CX262">
        <f>($B$13*$K$11+$C$13*$K$11+$F$13*((ER262+EJ262)/MAX(ER262+EJ262+ES262, 0.1)*$P$11+ES262/MAX(ER262+EJ262+ES262, 0.1)*$Q$11))/($B$13+$C$13+$F$13)</f>
        <v>0</v>
      </c>
      <c r="CY262">
        <v>5.66</v>
      </c>
      <c r="CZ262">
        <v>0.5</v>
      </c>
      <c r="DA262" t="s">
        <v>421</v>
      </c>
      <c r="DB262">
        <v>2</v>
      </c>
      <c r="DC262">
        <v>1761011168.433333</v>
      </c>
      <c r="DD262">
        <v>420.4004814814816</v>
      </c>
      <c r="DE262">
        <v>419.9077407407408</v>
      </c>
      <c r="DF262">
        <v>23.50028148148149</v>
      </c>
      <c r="DG262">
        <v>24.09502222222222</v>
      </c>
      <c r="DH262">
        <v>421.1949259259259</v>
      </c>
      <c r="DI262">
        <v>23.32206296296296</v>
      </c>
      <c r="DJ262">
        <v>500.0136296296296</v>
      </c>
      <c r="DK262">
        <v>90.53745185185186</v>
      </c>
      <c r="DL262">
        <v>0.03509645185185185</v>
      </c>
      <c r="DM262">
        <v>30.12044814814815</v>
      </c>
      <c r="DN262">
        <v>29.83217037037037</v>
      </c>
      <c r="DO262">
        <v>999.9000000000001</v>
      </c>
      <c r="DP262">
        <v>0</v>
      </c>
      <c r="DQ262">
        <v>0</v>
      </c>
      <c r="DR262">
        <v>10003.54703703703</v>
      </c>
      <c r="DS262">
        <v>0</v>
      </c>
      <c r="DT262">
        <v>0.242856</v>
      </c>
      <c r="DU262">
        <v>0.492677</v>
      </c>
      <c r="DV262">
        <v>430.5176296296297</v>
      </c>
      <c r="DW262">
        <v>430.2752592592593</v>
      </c>
      <c r="DX262">
        <v>-0.5947518518518519</v>
      </c>
      <c r="DY262">
        <v>419.9077407407408</v>
      </c>
      <c r="DZ262">
        <v>24.09502222222222</v>
      </c>
      <c r="EA262">
        <v>2.127655185185185</v>
      </c>
      <c r="EB262">
        <v>2.181501851851852</v>
      </c>
      <c r="EC262">
        <v>18.42673703703704</v>
      </c>
      <c r="ED262">
        <v>18.82677777777778</v>
      </c>
      <c r="EE262">
        <v>0.005000780000000001</v>
      </c>
      <c r="EF262">
        <v>0</v>
      </c>
      <c r="EG262">
        <v>0</v>
      </c>
      <c r="EH262">
        <v>0</v>
      </c>
      <c r="EI262">
        <v>914.3185185185184</v>
      </c>
      <c r="EJ262">
        <v>0.005000780000000001</v>
      </c>
      <c r="EK262">
        <v>-17.02222222222222</v>
      </c>
      <c r="EL262">
        <v>-0.862962962962963</v>
      </c>
      <c r="EM262">
        <v>35.01818518518518</v>
      </c>
      <c r="EN262">
        <v>38.13170370370371</v>
      </c>
      <c r="EO262">
        <v>36.94644444444445</v>
      </c>
      <c r="EP262">
        <v>38.22203703703703</v>
      </c>
      <c r="EQ262">
        <v>37.53440740740741</v>
      </c>
      <c r="ER262">
        <v>0</v>
      </c>
      <c r="ES262">
        <v>0</v>
      </c>
      <c r="ET262">
        <v>0</v>
      </c>
      <c r="EU262">
        <v>1761011175.7</v>
      </c>
      <c r="EV262">
        <v>0</v>
      </c>
      <c r="EW262">
        <v>914.6153846153846</v>
      </c>
      <c r="EX262">
        <v>-73.7162389187107</v>
      </c>
      <c r="EY262">
        <v>-12.30769249391271</v>
      </c>
      <c r="EZ262">
        <v>-17.80769230769231</v>
      </c>
      <c r="FA262">
        <v>15</v>
      </c>
      <c r="FB262">
        <v>1761011069.6</v>
      </c>
      <c r="FC262" t="s">
        <v>924</v>
      </c>
      <c r="FD262">
        <v>1761011069.6</v>
      </c>
      <c r="FE262">
        <v>1761011058.6</v>
      </c>
      <c r="FF262">
        <v>9</v>
      </c>
      <c r="FG262">
        <v>-0.059</v>
      </c>
      <c r="FH262">
        <v>-0.003</v>
      </c>
      <c r="FI262">
        <v>-0.796</v>
      </c>
      <c r="FJ262">
        <v>0.174</v>
      </c>
      <c r="FK262">
        <v>420</v>
      </c>
      <c r="FL262">
        <v>23</v>
      </c>
      <c r="FM262">
        <v>0.05</v>
      </c>
      <c r="FN262">
        <v>0.1</v>
      </c>
      <c r="FO262">
        <v>0.5984560249999999</v>
      </c>
      <c r="FP262">
        <v>-2.502066923076923</v>
      </c>
      <c r="FQ262">
        <v>0.2512480261103047</v>
      </c>
      <c r="FR262">
        <v>0</v>
      </c>
      <c r="FS262">
        <v>918.8911764705882</v>
      </c>
      <c r="FT262">
        <v>-86.79144360908657</v>
      </c>
      <c r="FU262">
        <v>12.67130541691968</v>
      </c>
      <c r="FV262">
        <v>0</v>
      </c>
      <c r="FW262">
        <v>-0.6077651749999999</v>
      </c>
      <c r="FX262">
        <v>1.15651640150094</v>
      </c>
      <c r="FY262">
        <v>0.1370030227266697</v>
      </c>
      <c r="FZ262">
        <v>0</v>
      </c>
      <c r="GA262">
        <v>0</v>
      </c>
      <c r="GB262">
        <v>3</v>
      </c>
      <c r="GC262" t="s">
        <v>423</v>
      </c>
      <c r="GD262">
        <v>3.10968</v>
      </c>
      <c r="GE262">
        <v>2.7265</v>
      </c>
      <c r="GF262">
        <v>0.0884987</v>
      </c>
      <c r="GG262">
        <v>0.08836919999999999</v>
      </c>
      <c r="GH262">
        <v>0.108412</v>
      </c>
      <c r="GI262">
        <v>0.110055</v>
      </c>
      <c r="GJ262">
        <v>23930.5</v>
      </c>
      <c r="GK262">
        <v>21706.9</v>
      </c>
      <c r="GL262">
        <v>26811.5</v>
      </c>
      <c r="GM262">
        <v>24017.2</v>
      </c>
      <c r="GN262">
        <v>38194.2</v>
      </c>
      <c r="GO262">
        <v>31532.5</v>
      </c>
      <c r="GP262">
        <v>46796.5</v>
      </c>
      <c r="GQ262">
        <v>37972.4</v>
      </c>
      <c r="GR262">
        <v>1.8926</v>
      </c>
      <c r="GS262">
        <v>1.87287</v>
      </c>
      <c r="GT262">
        <v>0.12942</v>
      </c>
      <c r="GU262">
        <v>0</v>
      </c>
      <c r="GV262">
        <v>27.8184</v>
      </c>
      <c r="GW262">
        <v>999.9</v>
      </c>
      <c r="GX262">
        <v>60.2</v>
      </c>
      <c r="GY262">
        <v>29.8</v>
      </c>
      <c r="GZ262">
        <v>28.0048</v>
      </c>
      <c r="HA262">
        <v>61.4009</v>
      </c>
      <c r="HB262">
        <v>21.4062</v>
      </c>
      <c r="HC262">
        <v>1</v>
      </c>
      <c r="HD262">
        <v>0.0249517</v>
      </c>
      <c r="HE262">
        <v>-3.69747</v>
      </c>
      <c r="HF262">
        <v>20.2949</v>
      </c>
      <c r="HG262">
        <v>5.21819</v>
      </c>
      <c r="HH262">
        <v>11.9798</v>
      </c>
      <c r="HI262">
        <v>4.9649</v>
      </c>
      <c r="HJ262">
        <v>3.27523</v>
      </c>
      <c r="HK262">
        <v>9999</v>
      </c>
      <c r="HL262">
        <v>9999</v>
      </c>
      <c r="HM262">
        <v>9999</v>
      </c>
      <c r="HN262">
        <v>999.9</v>
      </c>
      <c r="HO262">
        <v>1.86365</v>
      </c>
      <c r="HP262">
        <v>1.85975</v>
      </c>
      <c r="HQ262">
        <v>1.85803</v>
      </c>
      <c r="HR262">
        <v>1.85943</v>
      </c>
      <c r="HS262">
        <v>1.85959</v>
      </c>
      <c r="HT262">
        <v>1.85806</v>
      </c>
      <c r="HU262">
        <v>1.85715</v>
      </c>
      <c r="HV262">
        <v>1.85209</v>
      </c>
      <c r="HW262">
        <v>0</v>
      </c>
      <c r="HX262">
        <v>0</v>
      </c>
      <c r="HY262">
        <v>0</v>
      </c>
      <c r="HZ262">
        <v>0</v>
      </c>
      <c r="IA262" t="s">
        <v>424</v>
      </c>
      <c r="IB262" t="s">
        <v>425</v>
      </c>
      <c r="IC262" t="s">
        <v>426</v>
      </c>
      <c r="ID262" t="s">
        <v>426</v>
      </c>
      <c r="IE262" t="s">
        <v>426</v>
      </c>
      <c r="IF262" t="s">
        <v>426</v>
      </c>
      <c r="IG262">
        <v>0</v>
      </c>
      <c r="IH262">
        <v>100</v>
      </c>
      <c r="II262">
        <v>100</v>
      </c>
      <c r="IJ262">
        <v>-0.795</v>
      </c>
      <c r="IK262">
        <v>0.1878</v>
      </c>
      <c r="IL262">
        <v>-1.583616552626861</v>
      </c>
      <c r="IM262">
        <v>0.001328113201692861</v>
      </c>
      <c r="IN262">
        <v>1.538283238170363E-06</v>
      </c>
      <c r="IO262">
        <v>-5.795655626708063E-10</v>
      </c>
      <c r="IP262">
        <v>-0.0697313658375425</v>
      </c>
      <c r="IQ262">
        <v>-0.004593102289677449</v>
      </c>
      <c r="IR262">
        <v>0.0008253994458280543</v>
      </c>
      <c r="IS262">
        <v>-7.403632370499484E-06</v>
      </c>
      <c r="IT262">
        <v>2</v>
      </c>
      <c r="IU262">
        <v>1985</v>
      </c>
      <c r="IV262">
        <v>1</v>
      </c>
      <c r="IW262">
        <v>27</v>
      </c>
      <c r="IX262">
        <v>1.8</v>
      </c>
      <c r="IY262">
        <v>2</v>
      </c>
      <c r="IZ262">
        <v>1.13525</v>
      </c>
      <c r="JA262">
        <v>2.60376</v>
      </c>
      <c r="JB262">
        <v>1.49658</v>
      </c>
      <c r="JC262">
        <v>2.34619</v>
      </c>
      <c r="JD262">
        <v>1.54907</v>
      </c>
      <c r="JE262">
        <v>2.42432</v>
      </c>
      <c r="JF262">
        <v>32.8424</v>
      </c>
      <c r="JG262">
        <v>15.603</v>
      </c>
      <c r="JH262">
        <v>18</v>
      </c>
      <c r="JI262">
        <v>482.105</v>
      </c>
      <c r="JJ262">
        <v>498.731</v>
      </c>
      <c r="JK262">
        <v>33.0362</v>
      </c>
      <c r="JL262">
        <v>27.5494</v>
      </c>
      <c r="JM262">
        <v>29.9991</v>
      </c>
      <c r="JN262">
        <v>27.8298</v>
      </c>
      <c r="JO262">
        <v>27.8269</v>
      </c>
      <c r="JP262">
        <v>22.8237</v>
      </c>
      <c r="JQ262">
        <v>21.3258</v>
      </c>
      <c r="JR262">
        <v>66.7346</v>
      </c>
      <c r="JS262">
        <v>33.0474</v>
      </c>
      <c r="JT262">
        <v>420</v>
      </c>
      <c r="JU262">
        <v>23.6344</v>
      </c>
      <c r="JV262">
        <v>102.335</v>
      </c>
      <c r="JW262">
        <v>91.59910000000001</v>
      </c>
    </row>
    <row r="263" spans="1:283">
      <c r="A263">
        <v>245</v>
      </c>
      <c r="B263">
        <v>1761011178.6</v>
      </c>
      <c r="C263">
        <v>1512.599999904633</v>
      </c>
      <c r="D263" t="s">
        <v>931</v>
      </c>
      <c r="E263" t="s">
        <v>932</v>
      </c>
      <c r="F263">
        <v>5</v>
      </c>
      <c r="G263" t="s">
        <v>862</v>
      </c>
      <c r="H263">
        <v>1761011170.426923</v>
      </c>
      <c r="I263">
        <f>(J263)/1000</f>
        <v>0</v>
      </c>
      <c r="J263">
        <f>1000*DJ263*AH263*(DF263-DG263)/(100*CY263*(1000-AH263*DF263))</f>
        <v>0</v>
      </c>
      <c r="K263">
        <f>DJ263*AH263*(DE263-DD263*(1000-AH263*DG263)/(1000-AH263*DF263))/(100*CY263)</f>
        <v>0</v>
      </c>
      <c r="L263">
        <f>DD263 - IF(AH263&gt;1, K263*CY263*100.0/(AJ263), 0)</f>
        <v>0</v>
      </c>
      <c r="M263">
        <f>((S263-I263/2)*L263-K263)/(S263+I263/2)</f>
        <v>0</v>
      </c>
      <c r="N263">
        <f>M263*(DK263+DL263)/1000.0</f>
        <v>0</v>
      </c>
      <c r="O263">
        <f>(DD263 - IF(AH263&gt;1, K263*CY263*100.0/(AJ263), 0))*(DK263+DL263)/1000.0</f>
        <v>0</v>
      </c>
      <c r="P263">
        <f>2.0/((1/R263-1/Q263)+SIGN(R263)*SQRT((1/R263-1/Q263)*(1/R263-1/Q263) + 4*CZ263/((CZ263+1)*(CZ263+1))*(2*1/R263*1/Q263-1/Q263*1/Q263)))</f>
        <v>0</v>
      </c>
      <c r="Q263">
        <f>IF(LEFT(DA263,1)&lt;&gt;"0",IF(LEFT(DA263,1)="1",3.0,DB263),$D$5+$E$5*(DR263*DK263/($K$5*1000))+$F$5*(DR263*DK263/($K$5*1000))*MAX(MIN(CY263,$J$5),$I$5)*MAX(MIN(CY263,$J$5),$I$5)+$G$5*MAX(MIN(CY263,$J$5),$I$5)*(DR263*DK263/($K$5*1000))+$H$5*(DR263*DK263/($K$5*1000))*(DR263*DK263/($K$5*1000)))</f>
        <v>0</v>
      </c>
      <c r="R263">
        <f>I263*(1000-(1000*0.61365*exp(17.502*V263/(240.97+V263))/(DK263+DL263)+DF263)/2)/(1000*0.61365*exp(17.502*V263/(240.97+V263))/(DK263+DL263)-DF263)</f>
        <v>0</v>
      </c>
      <c r="S263">
        <f>1/((CZ263+1)/(P263/1.6)+1/(Q263/1.37)) + CZ263/((CZ263+1)/(P263/1.6) + CZ263/(Q263/1.37))</f>
        <v>0</v>
      </c>
      <c r="T263">
        <f>(CU263*CX263)</f>
        <v>0</v>
      </c>
      <c r="U263">
        <f>(DM263+(T263+2*0.95*5.67E-8*(((DM263+$B$9)+273)^4-(DM263+273)^4)-44100*I263)/(1.84*29.3*Q263+8*0.95*5.67E-8*(DM263+273)^3))</f>
        <v>0</v>
      </c>
      <c r="V263">
        <f>($C$9*DN263+$D$9*DO263+$E$9*U263)</f>
        <v>0</v>
      </c>
      <c r="W263">
        <f>0.61365*exp(17.502*V263/(240.97+V263))</f>
        <v>0</v>
      </c>
      <c r="X263">
        <f>(Y263/Z263*100)</f>
        <v>0</v>
      </c>
      <c r="Y263">
        <f>DF263*(DK263+DL263)/1000</f>
        <v>0</v>
      </c>
      <c r="Z263">
        <f>0.61365*exp(17.502*DM263/(240.97+DM263))</f>
        <v>0</v>
      </c>
      <c r="AA263">
        <f>(W263-DF263*(DK263+DL263)/1000)</f>
        <v>0</v>
      </c>
      <c r="AB263">
        <f>(-I263*44100)</f>
        <v>0</v>
      </c>
      <c r="AC263">
        <f>2*29.3*Q263*0.92*(DM263-V263)</f>
        <v>0</v>
      </c>
      <c r="AD263">
        <f>2*0.95*5.67E-8*(((DM263+$B$9)+273)^4-(V263+273)^4)</f>
        <v>0</v>
      </c>
      <c r="AE263">
        <f>T263+AD263+AB263+AC263</f>
        <v>0</v>
      </c>
      <c r="AF263">
        <v>0</v>
      </c>
      <c r="AG263">
        <v>0</v>
      </c>
      <c r="AH263">
        <f>IF(AF263*$H$15&gt;=AJ263,1.0,(AJ263/(AJ263-AF263*$H$15)))</f>
        <v>0</v>
      </c>
      <c r="AI263">
        <f>(AH263-1)*100</f>
        <v>0</v>
      </c>
      <c r="AJ263">
        <f>MAX(0,($B$15+$C$15*DR263)/(1+$D$15*DR263)*DK263/(DM263+273)*$E$15)</f>
        <v>0</v>
      </c>
      <c r="AK263" t="s">
        <v>420</v>
      </c>
      <c r="AL263" t="s">
        <v>420</v>
      </c>
      <c r="AM263">
        <v>0</v>
      </c>
      <c r="AN263">
        <v>0</v>
      </c>
      <c r="AO263">
        <f>1-AM263/AN263</f>
        <v>0</v>
      </c>
      <c r="AP263">
        <v>0</v>
      </c>
      <c r="AQ263" t="s">
        <v>420</v>
      </c>
      <c r="AR263" t="s">
        <v>420</v>
      </c>
      <c r="AS263">
        <v>0</v>
      </c>
      <c r="AT263">
        <v>0</v>
      </c>
      <c r="AU263">
        <f>1-AS263/AT263</f>
        <v>0</v>
      </c>
      <c r="AV263">
        <v>0.5</v>
      </c>
      <c r="AW263">
        <f>CV263</f>
        <v>0</v>
      </c>
      <c r="AX263">
        <f>K263</f>
        <v>0</v>
      </c>
      <c r="AY263">
        <f>AU263*AV263*AW263</f>
        <v>0</v>
      </c>
      <c r="AZ263">
        <f>(AX263-AP263)/AW263</f>
        <v>0</v>
      </c>
      <c r="BA263">
        <f>(AN263-AT263)/AT263</f>
        <v>0</v>
      </c>
      <c r="BB263">
        <f>AM263/(AO263+AM263/AT263)</f>
        <v>0</v>
      </c>
      <c r="BC263" t="s">
        <v>420</v>
      </c>
      <c r="BD263">
        <v>0</v>
      </c>
      <c r="BE263">
        <f>IF(BD263&lt;&gt;0, BD263, BB263)</f>
        <v>0</v>
      </c>
      <c r="BF263">
        <f>1-BE263/AT263</f>
        <v>0</v>
      </c>
      <c r="BG263">
        <f>(AT263-AS263)/(AT263-BE263)</f>
        <v>0</v>
      </c>
      <c r="BH263">
        <f>(AN263-AT263)/(AN263-BE263)</f>
        <v>0</v>
      </c>
      <c r="BI263">
        <f>(AT263-AS263)/(AT263-AM263)</f>
        <v>0</v>
      </c>
      <c r="BJ263">
        <f>(AN263-AT263)/(AN263-AM263)</f>
        <v>0</v>
      </c>
      <c r="BK263">
        <f>(BG263*BE263/AS263)</f>
        <v>0</v>
      </c>
      <c r="BL263">
        <f>(1-BK263)</f>
        <v>0</v>
      </c>
      <c r="CU263">
        <f>$B$13*DS263+$C$13*DT263+$F$13*EE263*(1-EH263)</f>
        <v>0</v>
      </c>
      <c r="CV263">
        <f>CU263*CW263</f>
        <v>0</v>
      </c>
      <c r="CW263">
        <f>($B$13*$D$11+$C$13*$D$11+$F$13*((ER263+EJ263)/MAX(ER263+EJ263+ES263, 0.1)*$I$11+ES263/MAX(ER263+EJ263+ES263, 0.1)*$J$11))/($B$13+$C$13+$F$13)</f>
        <v>0</v>
      </c>
      <c r="CX263">
        <f>($B$13*$K$11+$C$13*$K$11+$F$13*((ER263+EJ263)/MAX(ER263+EJ263+ES263, 0.1)*$P$11+ES263/MAX(ER263+EJ263+ES263, 0.1)*$Q$11))/($B$13+$C$13+$F$13)</f>
        <v>0</v>
      </c>
      <c r="CY263">
        <v>5.66</v>
      </c>
      <c r="CZ263">
        <v>0.5</v>
      </c>
      <c r="DA263" t="s">
        <v>421</v>
      </c>
      <c r="DB263">
        <v>2</v>
      </c>
      <c r="DC263">
        <v>1761011170.426923</v>
      </c>
      <c r="DD263">
        <v>420.3635000000001</v>
      </c>
      <c r="DE263">
        <v>419.9291153846153</v>
      </c>
      <c r="DF263">
        <v>23.61851923076923</v>
      </c>
      <c r="DG263">
        <v>24.14048076923077</v>
      </c>
      <c r="DH263">
        <v>421.1580000000001</v>
      </c>
      <c r="DI263">
        <v>23.43777307692308</v>
      </c>
      <c r="DJ263">
        <v>499.9918846153845</v>
      </c>
      <c r="DK263">
        <v>90.53735769230769</v>
      </c>
      <c r="DL263">
        <v>0.03506094615384615</v>
      </c>
      <c r="DM263">
        <v>30.14272307692308</v>
      </c>
      <c r="DN263">
        <v>29.85520769230769</v>
      </c>
      <c r="DO263">
        <v>999.9000000000001</v>
      </c>
      <c r="DP263">
        <v>0</v>
      </c>
      <c r="DQ263">
        <v>0</v>
      </c>
      <c r="DR263">
        <v>10000.48269230769</v>
      </c>
      <c r="DS263">
        <v>0</v>
      </c>
      <c r="DT263">
        <v>0.242856</v>
      </c>
      <c r="DU263">
        <v>0.4343097692307692</v>
      </c>
      <c r="DV263">
        <v>430.5318461538461</v>
      </c>
      <c r="DW263">
        <v>430.3172307692308</v>
      </c>
      <c r="DX263">
        <v>-0.5219758692307692</v>
      </c>
      <c r="DY263">
        <v>419.9291153846153</v>
      </c>
      <c r="DZ263">
        <v>24.14048076923077</v>
      </c>
      <c r="EA263">
        <v>2.138357692307693</v>
      </c>
      <c r="EB263">
        <v>2.185615384615385</v>
      </c>
      <c r="EC263">
        <v>18.50698846153846</v>
      </c>
      <c r="ED263">
        <v>18.85712307692308</v>
      </c>
      <c r="EE263">
        <v>0.005000780000000001</v>
      </c>
      <c r="EF263">
        <v>0</v>
      </c>
      <c r="EG263">
        <v>0</v>
      </c>
      <c r="EH263">
        <v>0</v>
      </c>
      <c r="EI263">
        <v>911.8269230769231</v>
      </c>
      <c r="EJ263">
        <v>0.005000780000000001</v>
      </c>
      <c r="EK263">
        <v>-17.21153846153846</v>
      </c>
      <c r="EL263">
        <v>-1.061538461538462</v>
      </c>
      <c r="EM263">
        <v>34.99730769230769</v>
      </c>
      <c r="EN263">
        <v>38.10315384615384</v>
      </c>
      <c r="EO263">
        <v>36.93957692307692</v>
      </c>
      <c r="EP263">
        <v>38.18488461538462</v>
      </c>
      <c r="EQ263">
        <v>37.50923076923077</v>
      </c>
      <c r="ER263">
        <v>0</v>
      </c>
      <c r="ES263">
        <v>0</v>
      </c>
      <c r="ET263">
        <v>0</v>
      </c>
      <c r="EU263">
        <v>1761011177.5</v>
      </c>
      <c r="EV263">
        <v>0</v>
      </c>
      <c r="EW263">
        <v>911.576</v>
      </c>
      <c r="EX263">
        <v>-70.8076918063861</v>
      </c>
      <c r="EY263">
        <v>-31.9615386902932</v>
      </c>
      <c r="EZ263">
        <v>-18.184</v>
      </c>
      <c r="FA263">
        <v>15</v>
      </c>
      <c r="FB263">
        <v>1761011069.6</v>
      </c>
      <c r="FC263" t="s">
        <v>924</v>
      </c>
      <c r="FD263">
        <v>1761011069.6</v>
      </c>
      <c r="FE263">
        <v>1761011058.6</v>
      </c>
      <c r="FF263">
        <v>9</v>
      </c>
      <c r="FG263">
        <v>-0.059</v>
      </c>
      <c r="FH263">
        <v>-0.003</v>
      </c>
      <c r="FI263">
        <v>-0.796</v>
      </c>
      <c r="FJ263">
        <v>0.174</v>
      </c>
      <c r="FK263">
        <v>420</v>
      </c>
      <c r="FL263">
        <v>23</v>
      </c>
      <c r="FM263">
        <v>0.05</v>
      </c>
      <c r="FN263">
        <v>0.1</v>
      </c>
      <c r="FO263">
        <v>0.5495241463414634</v>
      </c>
      <c r="FP263">
        <v>-2.139187714285714</v>
      </c>
      <c r="FQ263">
        <v>0.2205521465197434</v>
      </c>
      <c r="FR263">
        <v>0</v>
      </c>
      <c r="FS263">
        <v>916.6617647058823</v>
      </c>
      <c r="FT263">
        <v>-73.70970182556462</v>
      </c>
      <c r="FU263">
        <v>11.49130143415092</v>
      </c>
      <c r="FV263">
        <v>0</v>
      </c>
      <c r="FW263">
        <v>-0.5687541707317073</v>
      </c>
      <c r="FX263">
        <v>1.513226236933797</v>
      </c>
      <c r="FY263">
        <v>0.1771523576035133</v>
      </c>
      <c r="FZ263">
        <v>0</v>
      </c>
      <c r="GA263">
        <v>0</v>
      </c>
      <c r="GB263">
        <v>3</v>
      </c>
      <c r="GC263" t="s">
        <v>423</v>
      </c>
      <c r="GD263">
        <v>3.10954</v>
      </c>
      <c r="GE263">
        <v>2.72656</v>
      </c>
      <c r="GF263">
        <v>0.0885027</v>
      </c>
      <c r="GG263">
        <v>0.0883777</v>
      </c>
      <c r="GH263">
        <v>0.108523</v>
      </c>
      <c r="GI263">
        <v>0.109599</v>
      </c>
      <c r="GJ263">
        <v>23930.6</v>
      </c>
      <c r="GK263">
        <v>21706.7</v>
      </c>
      <c r="GL263">
        <v>26811.8</v>
      </c>
      <c r="GM263">
        <v>24017.3</v>
      </c>
      <c r="GN263">
        <v>38189.6</v>
      </c>
      <c r="GO263">
        <v>31548.8</v>
      </c>
      <c r="GP263">
        <v>46796.8</v>
      </c>
      <c r="GQ263">
        <v>37972.4</v>
      </c>
      <c r="GR263">
        <v>1.89258</v>
      </c>
      <c r="GS263">
        <v>1.87275</v>
      </c>
      <c r="GT263">
        <v>0.130109</v>
      </c>
      <c r="GU263">
        <v>0</v>
      </c>
      <c r="GV263">
        <v>27.822</v>
      </c>
      <c r="GW263">
        <v>999.9</v>
      </c>
      <c r="GX263">
        <v>60.2</v>
      </c>
      <c r="GY263">
        <v>29.8</v>
      </c>
      <c r="GZ263">
        <v>28.0055</v>
      </c>
      <c r="HA263">
        <v>61.7109</v>
      </c>
      <c r="HB263">
        <v>21.3341</v>
      </c>
      <c r="HC263">
        <v>1</v>
      </c>
      <c r="HD263">
        <v>0.0247663</v>
      </c>
      <c r="HE263">
        <v>-3.65906</v>
      </c>
      <c r="HF263">
        <v>20.2958</v>
      </c>
      <c r="HG263">
        <v>5.21819</v>
      </c>
      <c r="HH263">
        <v>11.9797</v>
      </c>
      <c r="HI263">
        <v>4.9649</v>
      </c>
      <c r="HJ263">
        <v>3.2752</v>
      </c>
      <c r="HK263">
        <v>9999</v>
      </c>
      <c r="HL263">
        <v>9999</v>
      </c>
      <c r="HM263">
        <v>9999</v>
      </c>
      <c r="HN263">
        <v>999.9</v>
      </c>
      <c r="HO263">
        <v>1.86361</v>
      </c>
      <c r="HP263">
        <v>1.85974</v>
      </c>
      <c r="HQ263">
        <v>1.85804</v>
      </c>
      <c r="HR263">
        <v>1.85943</v>
      </c>
      <c r="HS263">
        <v>1.85959</v>
      </c>
      <c r="HT263">
        <v>1.85806</v>
      </c>
      <c r="HU263">
        <v>1.85715</v>
      </c>
      <c r="HV263">
        <v>1.85209</v>
      </c>
      <c r="HW263">
        <v>0</v>
      </c>
      <c r="HX263">
        <v>0</v>
      </c>
      <c r="HY263">
        <v>0</v>
      </c>
      <c r="HZ263">
        <v>0</v>
      </c>
      <c r="IA263" t="s">
        <v>424</v>
      </c>
      <c r="IB263" t="s">
        <v>425</v>
      </c>
      <c r="IC263" t="s">
        <v>426</v>
      </c>
      <c r="ID263" t="s">
        <v>426</v>
      </c>
      <c r="IE263" t="s">
        <v>426</v>
      </c>
      <c r="IF263" t="s">
        <v>426</v>
      </c>
      <c r="IG263">
        <v>0</v>
      </c>
      <c r="IH263">
        <v>100</v>
      </c>
      <c r="II263">
        <v>100</v>
      </c>
      <c r="IJ263">
        <v>-0.795</v>
      </c>
      <c r="IK263">
        <v>0.1886</v>
      </c>
      <c r="IL263">
        <v>-1.583616552626861</v>
      </c>
      <c r="IM263">
        <v>0.001328113201692861</v>
      </c>
      <c r="IN263">
        <v>1.538283238170363E-06</v>
      </c>
      <c r="IO263">
        <v>-5.795655626708063E-10</v>
      </c>
      <c r="IP263">
        <v>-0.0697313658375425</v>
      </c>
      <c r="IQ263">
        <v>-0.004593102289677449</v>
      </c>
      <c r="IR263">
        <v>0.0008253994458280543</v>
      </c>
      <c r="IS263">
        <v>-7.403632370499484E-06</v>
      </c>
      <c r="IT263">
        <v>2</v>
      </c>
      <c r="IU263">
        <v>1985</v>
      </c>
      <c r="IV263">
        <v>1</v>
      </c>
      <c r="IW263">
        <v>27</v>
      </c>
      <c r="IX263">
        <v>1.8</v>
      </c>
      <c r="IY263">
        <v>2</v>
      </c>
      <c r="IZ263">
        <v>1.13525</v>
      </c>
      <c r="JA263">
        <v>2.6001</v>
      </c>
      <c r="JB263">
        <v>1.49658</v>
      </c>
      <c r="JC263">
        <v>2.34619</v>
      </c>
      <c r="JD263">
        <v>1.54907</v>
      </c>
      <c r="JE263">
        <v>2.46338</v>
      </c>
      <c r="JF263">
        <v>32.8424</v>
      </c>
      <c r="JG263">
        <v>15.6205</v>
      </c>
      <c r="JH263">
        <v>18</v>
      </c>
      <c r="JI263">
        <v>482.077</v>
      </c>
      <c r="JJ263">
        <v>498.623</v>
      </c>
      <c r="JK263">
        <v>33.0712</v>
      </c>
      <c r="JL263">
        <v>27.5471</v>
      </c>
      <c r="JM263">
        <v>29.9992</v>
      </c>
      <c r="JN263">
        <v>27.828</v>
      </c>
      <c r="JO263">
        <v>27.824</v>
      </c>
      <c r="JP263">
        <v>22.821</v>
      </c>
      <c r="JQ263">
        <v>21.6329</v>
      </c>
      <c r="JR263">
        <v>66.7346</v>
      </c>
      <c r="JS263">
        <v>33.0474</v>
      </c>
      <c r="JT263">
        <v>420</v>
      </c>
      <c r="JU263">
        <v>23.6073</v>
      </c>
      <c r="JV263">
        <v>102.335</v>
      </c>
      <c r="JW263">
        <v>91.59910000000001</v>
      </c>
    </row>
    <row r="264" spans="1:283">
      <c r="A264">
        <v>246</v>
      </c>
      <c r="B264">
        <v>1761011180.6</v>
      </c>
      <c r="C264">
        <v>1514.599999904633</v>
      </c>
      <c r="D264" t="s">
        <v>933</v>
      </c>
      <c r="E264" t="s">
        <v>934</v>
      </c>
      <c r="F264">
        <v>5</v>
      </c>
      <c r="G264" t="s">
        <v>862</v>
      </c>
      <c r="H264">
        <v>1761011172.5</v>
      </c>
      <c r="I264">
        <f>(J264)/1000</f>
        <v>0</v>
      </c>
      <c r="J264">
        <f>1000*DJ264*AH264*(DF264-DG264)/(100*CY264*(1000-AH264*DF264))</f>
        <v>0</v>
      </c>
      <c r="K264">
        <f>DJ264*AH264*(DE264-DD264*(1000-AH264*DG264)/(1000-AH264*DF264))/(100*CY264)</f>
        <v>0</v>
      </c>
      <c r="L264">
        <f>DD264 - IF(AH264&gt;1, K264*CY264*100.0/(AJ264), 0)</f>
        <v>0</v>
      </c>
      <c r="M264">
        <f>((S264-I264/2)*L264-K264)/(S264+I264/2)</f>
        <v>0</v>
      </c>
      <c r="N264">
        <f>M264*(DK264+DL264)/1000.0</f>
        <v>0</v>
      </c>
      <c r="O264">
        <f>(DD264 - IF(AH264&gt;1, K264*CY264*100.0/(AJ264), 0))*(DK264+DL264)/1000.0</f>
        <v>0</v>
      </c>
      <c r="P264">
        <f>2.0/((1/R264-1/Q264)+SIGN(R264)*SQRT((1/R264-1/Q264)*(1/R264-1/Q264) + 4*CZ264/((CZ264+1)*(CZ264+1))*(2*1/R264*1/Q264-1/Q264*1/Q264)))</f>
        <v>0</v>
      </c>
      <c r="Q264">
        <f>IF(LEFT(DA264,1)&lt;&gt;"0",IF(LEFT(DA264,1)="1",3.0,DB264),$D$5+$E$5*(DR264*DK264/($K$5*1000))+$F$5*(DR264*DK264/($K$5*1000))*MAX(MIN(CY264,$J$5),$I$5)*MAX(MIN(CY264,$J$5),$I$5)+$G$5*MAX(MIN(CY264,$J$5),$I$5)*(DR264*DK264/($K$5*1000))+$H$5*(DR264*DK264/($K$5*1000))*(DR264*DK264/($K$5*1000)))</f>
        <v>0</v>
      </c>
      <c r="R264">
        <f>I264*(1000-(1000*0.61365*exp(17.502*V264/(240.97+V264))/(DK264+DL264)+DF264)/2)/(1000*0.61365*exp(17.502*V264/(240.97+V264))/(DK264+DL264)-DF264)</f>
        <v>0</v>
      </c>
      <c r="S264">
        <f>1/((CZ264+1)/(P264/1.6)+1/(Q264/1.37)) + CZ264/((CZ264+1)/(P264/1.6) + CZ264/(Q264/1.37))</f>
        <v>0</v>
      </c>
      <c r="T264">
        <f>(CU264*CX264)</f>
        <v>0</v>
      </c>
      <c r="U264">
        <f>(DM264+(T264+2*0.95*5.67E-8*(((DM264+$B$9)+273)^4-(DM264+273)^4)-44100*I264)/(1.84*29.3*Q264+8*0.95*5.67E-8*(DM264+273)^3))</f>
        <v>0</v>
      </c>
      <c r="V264">
        <f>($C$9*DN264+$D$9*DO264+$E$9*U264)</f>
        <v>0</v>
      </c>
      <c r="W264">
        <f>0.61365*exp(17.502*V264/(240.97+V264))</f>
        <v>0</v>
      </c>
      <c r="X264">
        <f>(Y264/Z264*100)</f>
        <v>0</v>
      </c>
      <c r="Y264">
        <f>DF264*(DK264+DL264)/1000</f>
        <v>0</v>
      </c>
      <c r="Z264">
        <f>0.61365*exp(17.502*DM264/(240.97+DM264))</f>
        <v>0</v>
      </c>
      <c r="AA264">
        <f>(W264-DF264*(DK264+DL264)/1000)</f>
        <v>0</v>
      </c>
      <c r="AB264">
        <f>(-I264*44100)</f>
        <v>0</v>
      </c>
      <c r="AC264">
        <f>2*29.3*Q264*0.92*(DM264-V264)</f>
        <v>0</v>
      </c>
      <c r="AD264">
        <f>2*0.95*5.67E-8*(((DM264+$B$9)+273)^4-(V264+273)^4)</f>
        <v>0</v>
      </c>
      <c r="AE264">
        <f>T264+AD264+AB264+AC264</f>
        <v>0</v>
      </c>
      <c r="AF264">
        <v>0</v>
      </c>
      <c r="AG264">
        <v>0</v>
      </c>
      <c r="AH264">
        <f>IF(AF264*$H$15&gt;=AJ264,1.0,(AJ264/(AJ264-AF264*$H$15)))</f>
        <v>0</v>
      </c>
      <c r="AI264">
        <f>(AH264-1)*100</f>
        <v>0</v>
      </c>
      <c r="AJ264">
        <f>MAX(0,($B$15+$C$15*DR264)/(1+$D$15*DR264)*DK264/(DM264+273)*$E$15)</f>
        <v>0</v>
      </c>
      <c r="AK264" t="s">
        <v>420</v>
      </c>
      <c r="AL264" t="s">
        <v>420</v>
      </c>
      <c r="AM264">
        <v>0</v>
      </c>
      <c r="AN264">
        <v>0</v>
      </c>
      <c r="AO264">
        <f>1-AM264/AN264</f>
        <v>0</v>
      </c>
      <c r="AP264">
        <v>0</v>
      </c>
      <c r="AQ264" t="s">
        <v>420</v>
      </c>
      <c r="AR264" t="s">
        <v>420</v>
      </c>
      <c r="AS264">
        <v>0</v>
      </c>
      <c r="AT264">
        <v>0</v>
      </c>
      <c r="AU264">
        <f>1-AS264/AT264</f>
        <v>0</v>
      </c>
      <c r="AV264">
        <v>0.5</v>
      </c>
      <c r="AW264">
        <f>CV264</f>
        <v>0</v>
      </c>
      <c r="AX264">
        <f>K264</f>
        <v>0</v>
      </c>
      <c r="AY264">
        <f>AU264*AV264*AW264</f>
        <v>0</v>
      </c>
      <c r="AZ264">
        <f>(AX264-AP264)/AW264</f>
        <v>0</v>
      </c>
      <c r="BA264">
        <f>(AN264-AT264)/AT264</f>
        <v>0</v>
      </c>
      <c r="BB264">
        <f>AM264/(AO264+AM264/AT264)</f>
        <v>0</v>
      </c>
      <c r="BC264" t="s">
        <v>420</v>
      </c>
      <c r="BD264">
        <v>0</v>
      </c>
      <c r="BE264">
        <f>IF(BD264&lt;&gt;0, BD264, BB264)</f>
        <v>0</v>
      </c>
      <c r="BF264">
        <f>1-BE264/AT264</f>
        <v>0</v>
      </c>
      <c r="BG264">
        <f>(AT264-AS264)/(AT264-BE264)</f>
        <v>0</v>
      </c>
      <c r="BH264">
        <f>(AN264-AT264)/(AN264-BE264)</f>
        <v>0</v>
      </c>
      <c r="BI264">
        <f>(AT264-AS264)/(AT264-AM264)</f>
        <v>0</v>
      </c>
      <c r="BJ264">
        <f>(AN264-AT264)/(AN264-AM264)</f>
        <v>0</v>
      </c>
      <c r="BK264">
        <f>(BG264*BE264/AS264)</f>
        <v>0</v>
      </c>
      <c r="BL264">
        <f>(1-BK264)</f>
        <v>0</v>
      </c>
      <c r="CU264">
        <f>$B$13*DS264+$C$13*DT264+$F$13*EE264*(1-EH264)</f>
        <v>0</v>
      </c>
      <c r="CV264">
        <f>CU264*CW264</f>
        <v>0</v>
      </c>
      <c r="CW264">
        <f>($B$13*$D$11+$C$13*$D$11+$F$13*((ER264+EJ264)/MAX(ER264+EJ264+ES264, 0.1)*$I$11+ES264/MAX(ER264+EJ264+ES264, 0.1)*$J$11))/($B$13+$C$13+$F$13)</f>
        <v>0</v>
      </c>
      <c r="CX264">
        <f>($B$13*$K$11+$C$13*$K$11+$F$13*((ER264+EJ264)/MAX(ER264+EJ264+ES264, 0.1)*$P$11+ES264/MAX(ER264+EJ264+ES264, 0.1)*$Q$11))/($B$13+$C$13+$F$13)</f>
        <v>0</v>
      </c>
      <c r="CY264">
        <v>5.66</v>
      </c>
      <c r="CZ264">
        <v>0.5</v>
      </c>
      <c r="DA264" t="s">
        <v>421</v>
      </c>
      <c r="DB264">
        <v>2</v>
      </c>
      <c r="DC264">
        <v>1761011172.5</v>
      </c>
      <c r="DD264">
        <v>420.34344</v>
      </c>
      <c r="DE264">
        <v>419.95824</v>
      </c>
      <c r="DF264">
        <v>23.724832</v>
      </c>
      <c r="DG264">
        <v>24.14318</v>
      </c>
      <c r="DH264">
        <v>421.13804</v>
      </c>
      <c r="DI264">
        <v>23.541812</v>
      </c>
      <c r="DJ264">
        <v>499.97916</v>
      </c>
      <c r="DK264">
        <v>90.537216</v>
      </c>
      <c r="DL264">
        <v>0.035034008</v>
      </c>
      <c r="DM264">
        <v>30.165628</v>
      </c>
      <c r="DN264">
        <v>29.8787</v>
      </c>
      <c r="DO264">
        <v>999.9</v>
      </c>
      <c r="DP264">
        <v>0</v>
      </c>
      <c r="DQ264">
        <v>0</v>
      </c>
      <c r="DR264">
        <v>10001.8528</v>
      </c>
      <c r="DS264">
        <v>0</v>
      </c>
      <c r="DT264">
        <v>0.242856</v>
      </c>
      <c r="DU264">
        <v>0.3851721599999999</v>
      </c>
      <c r="DV264">
        <v>430.55828</v>
      </c>
      <c r="DW264">
        <v>430.34828</v>
      </c>
      <c r="DX264">
        <v>-0.4183602880000001</v>
      </c>
      <c r="DY264">
        <v>419.95824</v>
      </c>
      <c r="DZ264">
        <v>24.14318</v>
      </c>
      <c r="EA264">
        <v>2.14798</v>
      </c>
      <c r="EB264">
        <v>2.1858568</v>
      </c>
      <c r="EC264">
        <v>18.578912</v>
      </c>
      <c r="ED264">
        <v>18.858872</v>
      </c>
      <c r="EE264">
        <v>0.00500078</v>
      </c>
      <c r="EF264">
        <v>0</v>
      </c>
      <c r="EG264">
        <v>0</v>
      </c>
      <c r="EH264">
        <v>0</v>
      </c>
      <c r="EI264">
        <v>909.048</v>
      </c>
      <c r="EJ264">
        <v>0.00500078</v>
      </c>
      <c r="EK264">
        <v>-17.972</v>
      </c>
      <c r="EL264">
        <v>-1.272</v>
      </c>
      <c r="EM264">
        <v>34.9772</v>
      </c>
      <c r="EN264">
        <v>38.06728</v>
      </c>
      <c r="EO264">
        <v>36.94716</v>
      </c>
      <c r="EP264">
        <v>38.1398</v>
      </c>
      <c r="EQ264">
        <v>37.4646</v>
      </c>
      <c r="ER264">
        <v>0</v>
      </c>
      <c r="ES264">
        <v>0</v>
      </c>
      <c r="ET264">
        <v>0</v>
      </c>
      <c r="EU264">
        <v>1761011179.3</v>
      </c>
      <c r="EV264">
        <v>0</v>
      </c>
      <c r="EW264">
        <v>908.7423076923077</v>
      </c>
      <c r="EX264">
        <v>-88.71452930503038</v>
      </c>
      <c r="EY264">
        <v>-17.19658173408682</v>
      </c>
      <c r="EZ264">
        <v>-17.91538461538462</v>
      </c>
      <c r="FA264">
        <v>15</v>
      </c>
      <c r="FB264">
        <v>1761011069.6</v>
      </c>
      <c r="FC264" t="s">
        <v>924</v>
      </c>
      <c r="FD264">
        <v>1761011069.6</v>
      </c>
      <c r="FE264">
        <v>1761011058.6</v>
      </c>
      <c r="FF264">
        <v>9</v>
      </c>
      <c r="FG264">
        <v>-0.059</v>
      </c>
      <c r="FH264">
        <v>-0.003</v>
      </c>
      <c r="FI264">
        <v>-0.796</v>
      </c>
      <c r="FJ264">
        <v>0.174</v>
      </c>
      <c r="FK264">
        <v>420</v>
      </c>
      <c r="FL264">
        <v>23</v>
      </c>
      <c r="FM264">
        <v>0.05</v>
      </c>
      <c r="FN264">
        <v>0.1</v>
      </c>
      <c r="FO264">
        <v>0.458560975</v>
      </c>
      <c r="FP264">
        <v>-1.60247604878049</v>
      </c>
      <c r="FQ264">
        <v>0.1631460734212576</v>
      </c>
      <c r="FR264">
        <v>0</v>
      </c>
      <c r="FS264">
        <v>913.2676470588236</v>
      </c>
      <c r="FT264">
        <v>-82.4033611293948</v>
      </c>
      <c r="FU264">
        <v>11.94365991272051</v>
      </c>
      <c r="FV264">
        <v>0</v>
      </c>
      <c r="FW264">
        <v>-0.4781500774999999</v>
      </c>
      <c r="FX264">
        <v>2.500456497185741</v>
      </c>
      <c r="FY264">
        <v>0.2607511330115456</v>
      </c>
      <c r="FZ264">
        <v>0</v>
      </c>
      <c r="GA264">
        <v>0</v>
      </c>
      <c r="GB264">
        <v>3</v>
      </c>
      <c r="GC264" t="s">
        <v>423</v>
      </c>
      <c r="GD264">
        <v>3.10971</v>
      </c>
      <c r="GE264">
        <v>2.72681</v>
      </c>
      <c r="GF264">
        <v>0.0885056</v>
      </c>
      <c r="GG264">
        <v>0.0883809</v>
      </c>
      <c r="GH264">
        <v>0.10851</v>
      </c>
      <c r="GI264">
        <v>0.108993</v>
      </c>
      <c r="GJ264">
        <v>23930.6</v>
      </c>
      <c r="GK264">
        <v>21706.8</v>
      </c>
      <c r="GL264">
        <v>26811.8</v>
      </c>
      <c r="GM264">
        <v>24017.4</v>
      </c>
      <c r="GN264">
        <v>38190.4</v>
      </c>
      <c r="GO264">
        <v>31570.4</v>
      </c>
      <c r="GP264">
        <v>46797</v>
      </c>
      <c r="GQ264">
        <v>37972.4</v>
      </c>
      <c r="GR264">
        <v>1.89287</v>
      </c>
      <c r="GS264">
        <v>1.8725</v>
      </c>
      <c r="GT264">
        <v>0.13154</v>
      </c>
      <c r="GU264">
        <v>0</v>
      </c>
      <c r="GV264">
        <v>27.8264</v>
      </c>
      <c r="GW264">
        <v>999.9</v>
      </c>
      <c r="GX264">
        <v>60.3</v>
      </c>
      <c r="GY264">
        <v>29.8</v>
      </c>
      <c r="GZ264">
        <v>28.0514</v>
      </c>
      <c r="HA264">
        <v>61.3009</v>
      </c>
      <c r="HB264">
        <v>21.2099</v>
      </c>
      <c r="HC264">
        <v>1</v>
      </c>
      <c r="HD264">
        <v>0.0244055</v>
      </c>
      <c r="HE264">
        <v>-3.57231</v>
      </c>
      <c r="HF264">
        <v>20.2995</v>
      </c>
      <c r="HG264">
        <v>5.22163</v>
      </c>
      <c r="HH264">
        <v>11.9798</v>
      </c>
      <c r="HI264">
        <v>4.96555</v>
      </c>
      <c r="HJ264">
        <v>3.27598</v>
      </c>
      <c r="HK264">
        <v>9999</v>
      </c>
      <c r="HL264">
        <v>9999</v>
      </c>
      <c r="HM264">
        <v>9999</v>
      </c>
      <c r="HN264">
        <v>999.9</v>
      </c>
      <c r="HO264">
        <v>1.86359</v>
      </c>
      <c r="HP264">
        <v>1.85974</v>
      </c>
      <c r="HQ264">
        <v>1.85804</v>
      </c>
      <c r="HR264">
        <v>1.85943</v>
      </c>
      <c r="HS264">
        <v>1.85959</v>
      </c>
      <c r="HT264">
        <v>1.85806</v>
      </c>
      <c r="HU264">
        <v>1.85715</v>
      </c>
      <c r="HV264">
        <v>1.8521</v>
      </c>
      <c r="HW264">
        <v>0</v>
      </c>
      <c r="HX264">
        <v>0</v>
      </c>
      <c r="HY264">
        <v>0</v>
      </c>
      <c r="HZ264">
        <v>0</v>
      </c>
      <c r="IA264" t="s">
        <v>424</v>
      </c>
      <c r="IB264" t="s">
        <v>425</v>
      </c>
      <c r="IC264" t="s">
        <v>426</v>
      </c>
      <c r="ID264" t="s">
        <v>426</v>
      </c>
      <c r="IE264" t="s">
        <v>426</v>
      </c>
      <c r="IF264" t="s">
        <v>426</v>
      </c>
      <c r="IG264">
        <v>0</v>
      </c>
      <c r="IH264">
        <v>100</v>
      </c>
      <c r="II264">
        <v>100</v>
      </c>
      <c r="IJ264">
        <v>-0.795</v>
      </c>
      <c r="IK264">
        <v>0.1885</v>
      </c>
      <c r="IL264">
        <v>-1.583616552626861</v>
      </c>
      <c r="IM264">
        <v>0.001328113201692861</v>
      </c>
      <c r="IN264">
        <v>1.538283238170363E-06</v>
      </c>
      <c r="IO264">
        <v>-5.795655626708063E-10</v>
      </c>
      <c r="IP264">
        <v>-0.0697313658375425</v>
      </c>
      <c r="IQ264">
        <v>-0.004593102289677449</v>
      </c>
      <c r="IR264">
        <v>0.0008253994458280543</v>
      </c>
      <c r="IS264">
        <v>-7.403632370499484E-06</v>
      </c>
      <c r="IT264">
        <v>2</v>
      </c>
      <c r="IU264">
        <v>1985</v>
      </c>
      <c r="IV264">
        <v>1</v>
      </c>
      <c r="IW264">
        <v>27</v>
      </c>
      <c r="IX264">
        <v>1.9</v>
      </c>
      <c r="IY264">
        <v>2</v>
      </c>
      <c r="IZ264">
        <v>1.13525</v>
      </c>
      <c r="JA264">
        <v>2.60498</v>
      </c>
      <c r="JB264">
        <v>1.49658</v>
      </c>
      <c r="JC264">
        <v>2.34619</v>
      </c>
      <c r="JD264">
        <v>1.54907</v>
      </c>
      <c r="JE264">
        <v>2.36572</v>
      </c>
      <c r="JF264">
        <v>32.8424</v>
      </c>
      <c r="JG264">
        <v>15.6118</v>
      </c>
      <c r="JH264">
        <v>18</v>
      </c>
      <c r="JI264">
        <v>482.232</v>
      </c>
      <c r="JJ264">
        <v>498.43</v>
      </c>
      <c r="JK264">
        <v>33.0969</v>
      </c>
      <c r="JL264">
        <v>27.5444</v>
      </c>
      <c r="JM264">
        <v>29.9993</v>
      </c>
      <c r="JN264">
        <v>27.8257</v>
      </c>
      <c r="JO264">
        <v>27.8208</v>
      </c>
      <c r="JP264">
        <v>22.8215</v>
      </c>
      <c r="JQ264">
        <v>21.6329</v>
      </c>
      <c r="JR264">
        <v>66.7346</v>
      </c>
      <c r="JS264">
        <v>33.0974</v>
      </c>
      <c r="JT264">
        <v>420</v>
      </c>
      <c r="JU264">
        <v>23.6128</v>
      </c>
      <c r="JV264">
        <v>102.336</v>
      </c>
      <c r="JW264">
        <v>91.5993</v>
      </c>
    </row>
    <row r="265" spans="1:283">
      <c r="A265">
        <v>247</v>
      </c>
      <c r="B265">
        <v>1761011182.6</v>
      </c>
      <c r="C265">
        <v>1516.599999904633</v>
      </c>
      <c r="D265" t="s">
        <v>935</v>
      </c>
      <c r="E265" t="s">
        <v>936</v>
      </c>
      <c r="F265">
        <v>5</v>
      </c>
      <c r="G265" t="s">
        <v>862</v>
      </c>
      <c r="H265">
        <v>1761011174.6625</v>
      </c>
      <c r="I265">
        <f>(J265)/1000</f>
        <v>0</v>
      </c>
      <c r="J265">
        <f>1000*DJ265*AH265*(DF265-DG265)/(100*CY265*(1000-AH265*DF265))</f>
        <v>0</v>
      </c>
      <c r="K265">
        <f>DJ265*AH265*(DE265-DD265*(1000-AH265*DG265)/(1000-AH265*DF265))/(100*CY265)</f>
        <v>0</v>
      </c>
      <c r="L265">
        <f>DD265 - IF(AH265&gt;1, K265*CY265*100.0/(AJ265), 0)</f>
        <v>0</v>
      </c>
      <c r="M265">
        <f>((S265-I265/2)*L265-K265)/(S265+I265/2)</f>
        <v>0</v>
      </c>
      <c r="N265">
        <f>M265*(DK265+DL265)/1000.0</f>
        <v>0</v>
      </c>
      <c r="O265">
        <f>(DD265 - IF(AH265&gt;1, K265*CY265*100.0/(AJ265), 0))*(DK265+DL265)/1000.0</f>
        <v>0</v>
      </c>
      <c r="P265">
        <f>2.0/((1/R265-1/Q265)+SIGN(R265)*SQRT((1/R265-1/Q265)*(1/R265-1/Q265) + 4*CZ265/((CZ265+1)*(CZ265+1))*(2*1/R265*1/Q265-1/Q265*1/Q265)))</f>
        <v>0</v>
      </c>
      <c r="Q265">
        <f>IF(LEFT(DA265,1)&lt;&gt;"0",IF(LEFT(DA265,1)="1",3.0,DB265),$D$5+$E$5*(DR265*DK265/($K$5*1000))+$F$5*(DR265*DK265/($K$5*1000))*MAX(MIN(CY265,$J$5),$I$5)*MAX(MIN(CY265,$J$5),$I$5)+$G$5*MAX(MIN(CY265,$J$5),$I$5)*(DR265*DK265/($K$5*1000))+$H$5*(DR265*DK265/($K$5*1000))*(DR265*DK265/($K$5*1000)))</f>
        <v>0</v>
      </c>
      <c r="R265">
        <f>I265*(1000-(1000*0.61365*exp(17.502*V265/(240.97+V265))/(DK265+DL265)+DF265)/2)/(1000*0.61365*exp(17.502*V265/(240.97+V265))/(DK265+DL265)-DF265)</f>
        <v>0</v>
      </c>
      <c r="S265">
        <f>1/((CZ265+1)/(P265/1.6)+1/(Q265/1.37)) + CZ265/((CZ265+1)/(P265/1.6) + CZ265/(Q265/1.37))</f>
        <v>0</v>
      </c>
      <c r="T265">
        <f>(CU265*CX265)</f>
        <v>0</v>
      </c>
      <c r="U265">
        <f>(DM265+(T265+2*0.95*5.67E-8*(((DM265+$B$9)+273)^4-(DM265+273)^4)-44100*I265)/(1.84*29.3*Q265+8*0.95*5.67E-8*(DM265+273)^3))</f>
        <v>0</v>
      </c>
      <c r="V265">
        <f>($C$9*DN265+$D$9*DO265+$E$9*U265)</f>
        <v>0</v>
      </c>
      <c r="W265">
        <f>0.61365*exp(17.502*V265/(240.97+V265))</f>
        <v>0</v>
      </c>
      <c r="X265">
        <f>(Y265/Z265*100)</f>
        <v>0</v>
      </c>
      <c r="Y265">
        <f>DF265*(DK265+DL265)/1000</f>
        <v>0</v>
      </c>
      <c r="Z265">
        <f>0.61365*exp(17.502*DM265/(240.97+DM265))</f>
        <v>0</v>
      </c>
      <c r="AA265">
        <f>(W265-DF265*(DK265+DL265)/1000)</f>
        <v>0</v>
      </c>
      <c r="AB265">
        <f>(-I265*44100)</f>
        <v>0</v>
      </c>
      <c r="AC265">
        <f>2*29.3*Q265*0.92*(DM265-V265)</f>
        <v>0</v>
      </c>
      <c r="AD265">
        <f>2*0.95*5.67E-8*(((DM265+$B$9)+273)^4-(V265+273)^4)</f>
        <v>0</v>
      </c>
      <c r="AE265">
        <f>T265+AD265+AB265+AC265</f>
        <v>0</v>
      </c>
      <c r="AF265">
        <v>0</v>
      </c>
      <c r="AG265">
        <v>0</v>
      </c>
      <c r="AH265">
        <f>IF(AF265*$H$15&gt;=AJ265,1.0,(AJ265/(AJ265-AF265*$H$15)))</f>
        <v>0</v>
      </c>
      <c r="AI265">
        <f>(AH265-1)*100</f>
        <v>0</v>
      </c>
      <c r="AJ265">
        <f>MAX(0,($B$15+$C$15*DR265)/(1+$D$15*DR265)*DK265/(DM265+273)*$E$15)</f>
        <v>0</v>
      </c>
      <c r="AK265" t="s">
        <v>420</v>
      </c>
      <c r="AL265" t="s">
        <v>420</v>
      </c>
      <c r="AM265">
        <v>0</v>
      </c>
      <c r="AN265">
        <v>0</v>
      </c>
      <c r="AO265">
        <f>1-AM265/AN265</f>
        <v>0</v>
      </c>
      <c r="AP265">
        <v>0</v>
      </c>
      <c r="AQ265" t="s">
        <v>420</v>
      </c>
      <c r="AR265" t="s">
        <v>420</v>
      </c>
      <c r="AS265">
        <v>0</v>
      </c>
      <c r="AT265">
        <v>0</v>
      </c>
      <c r="AU265">
        <f>1-AS265/AT265</f>
        <v>0</v>
      </c>
      <c r="AV265">
        <v>0.5</v>
      </c>
      <c r="AW265">
        <f>CV265</f>
        <v>0</v>
      </c>
      <c r="AX265">
        <f>K265</f>
        <v>0</v>
      </c>
      <c r="AY265">
        <f>AU265*AV265*AW265</f>
        <v>0</v>
      </c>
      <c r="AZ265">
        <f>(AX265-AP265)/AW265</f>
        <v>0</v>
      </c>
      <c r="BA265">
        <f>(AN265-AT265)/AT265</f>
        <v>0</v>
      </c>
      <c r="BB265">
        <f>AM265/(AO265+AM265/AT265)</f>
        <v>0</v>
      </c>
      <c r="BC265" t="s">
        <v>420</v>
      </c>
      <c r="BD265">
        <v>0</v>
      </c>
      <c r="BE265">
        <f>IF(BD265&lt;&gt;0, BD265, BB265)</f>
        <v>0</v>
      </c>
      <c r="BF265">
        <f>1-BE265/AT265</f>
        <v>0</v>
      </c>
      <c r="BG265">
        <f>(AT265-AS265)/(AT265-BE265)</f>
        <v>0</v>
      </c>
      <c r="BH265">
        <f>(AN265-AT265)/(AN265-BE265)</f>
        <v>0</v>
      </c>
      <c r="BI265">
        <f>(AT265-AS265)/(AT265-AM265)</f>
        <v>0</v>
      </c>
      <c r="BJ265">
        <f>(AN265-AT265)/(AN265-AM265)</f>
        <v>0</v>
      </c>
      <c r="BK265">
        <f>(BG265*BE265/AS265)</f>
        <v>0</v>
      </c>
      <c r="BL265">
        <f>(1-BK265)</f>
        <v>0</v>
      </c>
      <c r="CU265">
        <f>$B$13*DS265+$C$13*DT265+$F$13*EE265*(1-EH265)</f>
        <v>0</v>
      </c>
      <c r="CV265">
        <f>CU265*CW265</f>
        <v>0</v>
      </c>
      <c r="CW265">
        <f>($B$13*$D$11+$C$13*$D$11+$F$13*((ER265+EJ265)/MAX(ER265+EJ265+ES265, 0.1)*$I$11+ES265/MAX(ER265+EJ265+ES265, 0.1)*$J$11))/($B$13+$C$13+$F$13)</f>
        <v>0</v>
      </c>
      <c r="CX265">
        <f>($B$13*$K$11+$C$13*$K$11+$F$13*((ER265+EJ265)/MAX(ER265+EJ265+ES265, 0.1)*$P$11+ES265/MAX(ER265+EJ265+ES265, 0.1)*$Q$11))/($B$13+$C$13+$F$13)</f>
        <v>0</v>
      </c>
      <c r="CY265">
        <v>5.66</v>
      </c>
      <c r="CZ265">
        <v>0.5</v>
      </c>
      <c r="DA265" t="s">
        <v>421</v>
      </c>
      <c r="DB265">
        <v>2</v>
      </c>
      <c r="DC265">
        <v>1761011174.6625</v>
      </c>
      <c r="DD265">
        <v>420.339</v>
      </c>
      <c r="DE265">
        <v>419.9849583333333</v>
      </c>
      <c r="DF265">
        <v>23.81225</v>
      </c>
      <c r="DG265">
        <v>24.098775</v>
      </c>
      <c r="DH265">
        <v>421.1336666666667</v>
      </c>
      <c r="DI265">
        <v>23.62735833333333</v>
      </c>
      <c r="DJ265">
        <v>499.9849166666666</v>
      </c>
      <c r="DK265">
        <v>90.53715416666667</v>
      </c>
      <c r="DL265">
        <v>0.0349631125</v>
      </c>
      <c r="DM265">
        <v>30.18929583333333</v>
      </c>
      <c r="DN265">
        <v>29.90291666666667</v>
      </c>
      <c r="DO265">
        <v>999.9</v>
      </c>
      <c r="DP265">
        <v>0</v>
      </c>
      <c r="DQ265">
        <v>0</v>
      </c>
      <c r="DR265">
        <v>10005.81166666667</v>
      </c>
      <c r="DS265">
        <v>0</v>
      </c>
      <c r="DT265">
        <v>0.242856</v>
      </c>
      <c r="DU265">
        <v>0.3540217083333333</v>
      </c>
      <c r="DV265">
        <v>430.5923333333333</v>
      </c>
      <c r="DW265">
        <v>430.3560833333333</v>
      </c>
      <c r="DX265">
        <v>-0.2865345083333333</v>
      </c>
      <c r="DY265">
        <v>419.9849583333333</v>
      </c>
      <c r="DZ265">
        <v>24.098775</v>
      </c>
      <c r="EA265">
        <v>2.15589375</v>
      </c>
      <c r="EB265">
        <v>2.181835416666667</v>
      </c>
      <c r="EC265">
        <v>18.63790833333333</v>
      </c>
      <c r="ED265">
        <v>18.82913333333333</v>
      </c>
      <c r="EE265">
        <v>0.00500078</v>
      </c>
      <c r="EF265">
        <v>0</v>
      </c>
      <c r="EG265">
        <v>0</v>
      </c>
      <c r="EH265">
        <v>0</v>
      </c>
      <c r="EI265">
        <v>906.8833333333332</v>
      </c>
      <c r="EJ265">
        <v>0.00500078</v>
      </c>
      <c r="EK265">
        <v>-19.29166666666667</v>
      </c>
      <c r="EL265">
        <v>-1.5</v>
      </c>
      <c r="EM265">
        <v>34.97370833333333</v>
      </c>
      <c r="EN265">
        <v>38.04408333333333</v>
      </c>
      <c r="EO265">
        <v>36.94241666666667</v>
      </c>
      <c r="EP265">
        <v>38.11704166666667</v>
      </c>
      <c r="EQ265">
        <v>37.47358333333333</v>
      </c>
      <c r="ER265">
        <v>0</v>
      </c>
      <c r="ES265">
        <v>0</v>
      </c>
      <c r="ET265">
        <v>0</v>
      </c>
      <c r="EU265">
        <v>1761011181.7</v>
      </c>
      <c r="EV265">
        <v>0</v>
      </c>
      <c r="EW265">
        <v>906.2115384615385</v>
      </c>
      <c r="EX265">
        <v>-70.9982900019638</v>
      </c>
      <c r="EY265">
        <v>-17.34017155286148</v>
      </c>
      <c r="EZ265">
        <v>-19.08461538461538</v>
      </c>
      <c r="FA265">
        <v>15</v>
      </c>
      <c r="FB265">
        <v>1761011069.6</v>
      </c>
      <c r="FC265" t="s">
        <v>924</v>
      </c>
      <c r="FD265">
        <v>1761011069.6</v>
      </c>
      <c r="FE265">
        <v>1761011058.6</v>
      </c>
      <c r="FF265">
        <v>9</v>
      </c>
      <c r="FG265">
        <v>-0.059</v>
      </c>
      <c r="FH265">
        <v>-0.003</v>
      </c>
      <c r="FI265">
        <v>-0.796</v>
      </c>
      <c r="FJ265">
        <v>0.174</v>
      </c>
      <c r="FK265">
        <v>420</v>
      </c>
      <c r="FL265">
        <v>23</v>
      </c>
      <c r="FM265">
        <v>0.05</v>
      </c>
      <c r="FN265">
        <v>0.1</v>
      </c>
      <c r="FO265">
        <v>0.4290533658536585</v>
      </c>
      <c r="FP265">
        <v>-1.415461379790939</v>
      </c>
      <c r="FQ265">
        <v>0.1496928862941098</v>
      </c>
      <c r="FR265">
        <v>0</v>
      </c>
      <c r="FS265">
        <v>910.9705882352941</v>
      </c>
      <c r="FT265">
        <v>-82.68296378349288</v>
      </c>
      <c r="FU265">
        <v>12.12281585935635</v>
      </c>
      <c r="FV265">
        <v>0</v>
      </c>
      <c r="FW265">
        <v>-0.4177155146341464</v>
      </c>
      <c r="FX265">
        <v>2.963318519163761</v>
      </c>
      <c r="FY265">
        <v>0.3092059373926898</v>
      </c>
      <c r="FZ265">
        <v>0</v>
      </c>
      <c r="GA265">
        <v>0</v>
      </c>
      <c r="GB265">
        <v>3</v>
      </c>
      <c r="GC265" t="s">
        <v>423</v>
      </c>
      <c r="GD265">
        <v>3.10956</v>
      </c>
      <c r="GE265">
        <v>2.72652</v>
      </c>
      <c r="GF265">
        <v>0.0885083</v>
      </c>
      <c r="GG265">
        <v>0.0883805</v>
      </c>
      <c r="GH265">
        <v>0.108375</v>
      </c>
      <c r="GI265">
        <v>0.108389</v>
      </c>
      <c r="GJ265">
        <v>23930.5</v>
      </c>
      <c r="GK265">
        <v>21706.8</v>
      </c>
      <c r="GL265">
        <v>26811.8</v>
      </c>
      <c r="GM265">
        <v>24017.4</v>
      </c>
      <c r="GN265">
        <v>38196.2</v>
      </c>
      <c r="GO265">
        <v>31591.9</v>
      </c>
      <c r="GP265">
        <v>46797</v>
      </c>
      <c r="GQ265">
        <v>37972.3</v>
      </c>
      <c r="GR265">
        <v>1.8929</v>
      </c>
      <c r="GS265">
        <v>1.87265</v>
      </c>
      <c r="GT265">
        <v>0.132442</v>
      </c>
      <c r="GU265">
        <v>0</v>
      </c>
      <c r="GV265">
        <v>27.8309</v>
      </c>
      <c r="GW265">
        <v>999.9</v>
      </c>
      <c r="GX265">
        <v>60.3</v>
      </c>
      <c r="GY265">
        <v>29.8</v>
      </c>
      <c r="GZ265">
        <v>28.0507</v>
      </c>
      <c r="HA265">
        <v>61.3109</v>
      </c>
      <c r="HB265">
        <v>21.4744</v>
      </c>
      <c r="HC265">
        <v>1</v>
      </c>
      <c r="HD265">
        <v>0.0240828</v>
      </c>
      <c r="HE265">
        <v>-3.5592</v>
      </c>
      <c r="HF265">
        <v>20.3002</v>
      </c>
      <c r="HG265">
        <v>5.21864</v>
      </c>
      <c r="HH265">
        <v>11.9798</v>
      </c>
      <c r="HI265">
        <v>4.96495</v>
      </c>
      <c r="HJ265">
        <v>3.27533</v>
      </c>
      <c r="HK265">
        <v>9999</v>
      </c>
      <c r="HL265">
        <v>9999</v>
      </c>
      <c r="HM265">
        <v>9999</v>
      </c>
      <c r="HN265">
        <v>999.9</v>
      </c>
      <c r="HO265">
        <v>1.8636</v>
      </c>
      <c r="HP265">
        <v>1.85975</v>
      </c>
      <c r="HQ265">
        <v>1.85803</v>
      </c>
      <c r="HR265">
        <v>1.85943</v>
      </c>
      <c r="HS265">
        <v>1.85959</v>
      </c>
      <c r="HT265">
        <v>1.85806</v>
      </c>
      <c r="HU265">
        <v>1.85715</v>
      </c>
      <c r="HV265">
        <v>1.85208</v>
      </c>
      <c r="HW265">
        <v>0</v>
      </c>
      <c r="HX265">
        <v>0</v>
      </c>
      <c r="HY265">
        <v>0</v>
      </c>
      <c r="HZ265">
        <v>0</v>
      </c>
      <c r="IA265" t="s">
        <v>424</v>
      </c>
      <c r="IB265" t="s">
        <v>425</v>
      </c>
      <c r="IC265" t="s">
        <v>426</v>
      </c>
      <c r="ID265" t="s">
        <v>426</v>
      </c>
      <c r="IE265" t="s">
        <v>426</v>
      </c>
      <c r="IF265" t="s">
        <v>426</v>
      </c>
      <c r="IG265">
        <v>0</v>
      </c>
      <c r="IH265">
        <v>100</v>
      </c>
      <c r="II265">
        <v>100</v>
      </c>
      <c r="IJ265">
        <v>-0.795</v>
      </c>
      <c r="IK265">
        <v>0.1875</v>
      </c>
      <c r="IL265">
        <v>-1.583616552626861</v>
      </c>
      <c r="IM265">
        <v>0.001328113201692861</v>
      </c>
      <c r="IN265">
        <v>1.538283238170363E-06</v>
      </c>
      <c r="IO265">
        <v>-5.795655626708063E-10</v>
      </c>
      <c r="IP265">
        <v>-0.0697313658375425</v>
      </c>
      <c r="IQ265">
        <v>-0.004593102289677449</v>
      </c>
      <c r="IR265">
        <v>0.0008253994458280543</v>
      </c>
      <c r="IS265">
        <v>-7.403632370499484E-06</v>
      </c>
      <c r="IT265">
        <v>2</v>
      </c>
      <c r="IU265">
        <v>1985</v>
      </c>
      <c r="IV265">
        <v>1</v>
      </c>
      <c r="IW265">
        <v>27</v>
      </c>
      <c r="IX265">
        <v>1.9</v>
      </c>
      <c r="IY265">
        <v>2.1</v>
      </c>
      <c r="IZ265">
        <v>1.13525</v>
      </c>
      <c r="JA265">
        <v>2.60498</v>
      </c>
      <c r="JB265">
        <v>1.49658</v>
      </c>
      <c r="JC265">
        <v>2.34619</v>
      </c>
      <c r="JD265">
        <v>1.54907</v>
      </c>
      <c r="JE265">
        <v>2.43164</v>
      </c>
      <c r="JF265">
        <v>32.8424</v>
      </c>
      <c r="JG265">
        <v>15.6205</v>
      </c>
      <c r="JH265">
        <v>18</v>
      </c>
      <c r="JI265">
        <v>482.224</v>
      </c>
      <c r="JJ265">
        <v>498.504</v>
      </c>
      <c r="JK265">
        <v>33.1141</v>
      </c>
      <c r="JL265">
        <v>27.5414</v>
      </c>
      <c r="JM265">
        <v>29.9994</v>
      </c>
      <c r="JN265">
        <v>27.8228</v>
      </c>
      <c r="JO265">
        <v>27.8178</v>
      </c>
      <c r="JP265">
        <v>22.818</v>
      </c>
      <c r="JQ265">
        <v>21.3319</v>
      </c>
      <c r="JR265">
        <v>66.7346</v>
      </c>
      <c r="JS265">
        <v>33.0974</v>
      </c>
      <c r="JT265">
        <v>420</v>
      </c>
      <c r="JU265">
        <v>23.6474</v>
      </c>
      <c r="JV265">
        <v>102.336</v>
      </c>
      <c r="JW265">
        <v>91.59910000000001</v>
      </c>
    </row>
    <row r="266" spans="1:283">
      <c r="A266">
        <v>248</v>
      </c>
      <c r="B266">
        <v>1761011184.6</v>
      </c>
      <c r="C266">
        <v>1518.599999904633</v>
      </c>
      <c r="D266" t="s">
        <v>937</v>
      </c>
      <c r="E266" t="s">
        <v>938</v>
      </c>
      <c r="F266">
        <v>5</v>
      </c>
      <c r="G266" t="s">
        <v>862</v>
      </c>
      <c r="H266">
        <v>1761011176.926086</v>
      </c>
      <c r="I266">
        <f>(J266)/1000</f>
        <v>0</v>
      </c>
      <c r="J266">
        <f>1000*DJ266*AH266*(DF266-DG266)/(100*CY266*(1000-AH266*DF266))</f>
        <v>0</v>
      </c>
      <c r="K266">
        <f>DJ266*AH266*(DE266-DD266*(1000-AH266*DG266)/(1000-AH266*DF266))/(100*CY266)</f>
        <v>0</v>
      </c>
      <c r="L266">
        <f>DD266 - IF(AH266&gt;1, K266*CY266*100.0/(AJ266), 0)</f>
        <v>0</v>
      </c>
      <c r="M266">
        <f>((S266-I266/2)*L266-K266)/(S266+I266/2)</f>
        <v>0</v>
      </c>
      <c r="N266">
        <f>M266*(DK266+DL266)/1000.0</f>
        <v>0</v>
      </c>
      <c r="O266">
        <f>(DD266 - IF(AH266&gt;1, K266*CY266*100.0/(AJ266), 0))*(DK266+DL266)/1000.0</f>
        <v>0</v>
      </c>
      <c r="P266">
        <f>2.0/((1/R266-1/Q266)+SIGN(R266)*SQRT((1/R266-1/Q266)*(1/R266-1/Q266) + 4*CZ266/((CZ266+1)*(CZ266+1))*(2*1/R266*1/Q266-1/Q266*1/Q266)))</f>
        <v>0</v>
      </c>
      <c r="Q266">
        <f>IF(LEFT(DA266,1)&lt;&gt;"0",IF(LEFT(DA266,1)="1",3.0,DB266),$D$5+$E$5*(DR266*DK266/($K$5*1000))+$F$5*(DR266*DK266/($K$5*1000))*MAX(MIN(CY266,$J$5),$I$5)*MAX(MIN(CY266,$J$5),$I$5)+$G$5*MAX(MIN(CY266,$J$5),$I$5)*(DR266*DK266/($K$5*1000))+$H$5*(DR266*DK266/($K$5*1000))*(DR266*DK266/($K$5*1000)))</f>
        <v>0</v>
      </c>
      <c r="R266">
        <f>I266*(1000-(1000*0.61365*exp(17.502*V266/(240.97+V266))/(DK266+DL266)+DF266)/2)/(1000*0.61365*exp(17.502*V266/(240.97+V266))/(DK266+DL266)-DF266)</f>
        <v>0</v>
      </c>
      <c r="S266">
        <f>1/((CZ266+1)/(P266/1.6)+1/(Q266/1.37)) + CZ266/((CZ266+1)/(P266/1.6) + CZ266/(Q266/1.37))</f>
        <v>0</v>
      </c>
      <c r="T266">
        <f>(CU266*CX266)</f>
        <v>0</v>
      </c>
      <c r="U266">
        <f>(DM266+(T266+2*0.95*5.67E-8*(((DM266+$B$9)+273)^4-(DM266+273)^4)-44100*I266)/(1.84*29.3*Q266+8*0.95*5.67E-8*(DM266+273)^3))</f>
        <v>0</v>
      </c>
      <c r="V266">
        <f>($C$9*DN266+$D$9*DO266+$E$9*U266)</f>
        <v>0</v>
      </c>
      <c r="W266">
        <f>0.61365*exp(17.502*V266/(240.97+V266))</f>
        <v>0</v>
      </c>
      <c r="X266">
        <f>(Y266/Z266*100)</f>
        <v>0</v>
      </c>
      <c r="Y266">
        <f>DF266*(DK266+DL266)/1000</f>
        <v>0</v>
      </c>
      <c r="Z266">
        <f>0.61365*exp(17.502*DM266/(240.97+DM266))</f>
        <v>0</v>
      </c>
      <c r="AA266">
        <f>(W266-DF266*(DK266+DL266)/1000)</f>
        <v>0</v>
      </c>
      <c r="AB266">
        <f>(-I266*44100)</f>
        <v>0</v>
      </c>
      <c r="AC266">
        <f>2*29.3*Q266*0.92*(DM266-V266)</f>
        <v>0</v>
      </c>
      <c r="AD266">
        <f>2*0.95*5.67E-8*(((DM266+$B$9)+273)^4-(V266+273)^4)</f>
        <v>0</v>
      </c>
      <c r="AE266">
        <f>T266+AD266+AB266+AC266</f>
        <v>0</v>
      </c>
      <c r="AF266">
        <v>0</v>
      </c>
      <c r="AG266">
        <v>0</v>
      </c>
      <c r="AH266">
        <f>IF(AF266*$H$15&gt;=AJ266,1.0,(AJ266/(AJ266-AF266*$H$15)))</f>
        <v>0</v>
      </c>
      <c r="AI266">
        <f>(AH266-1)*100</f>
        <v>0</v>
      </c>
      <c r="AJ266">
        <f>MAX(0,($B$15+$C$15*DR266)/(1+$D$15*DR266)*DK266/(DM266+273)*$E$15)</f>
        <v>0</v>
      </c>
      <c r="AK266" t="s">
        <v>420</v>
      </c>
      <c r="AL266" t="s">
        <v>420</v>
      </c>
      <c r="AM266">
        <v>0</v>
      </c>
      <c r="AN266">
        <v>0</v>
      </c>
      <c r="AO266">
        <f>1-AM266/AN266</f>
        <v>0</v>
      </c>
      <c r="AP266">
        <v>0</v>
      </c>
      <c r="AQ266" t="s">
        <v>420</v>
      </c>
      <c r="AR266" t="s">
        <v>420</v>
      </c>
      <c r="AS266">
        <v>0</v>
      </c>
      <c r="AT266">
        <v>0</v>
      </c>
      <c r="AU266">
        <f>1-AS266/AT266</f>
        <v>0</v>
      </c>
      <c r="AV266">
        <v>0.5</v>
      </c>
      <c r="AW266">
        <f>CV266</f>
        <v>0</v>
      </c>
      <c r="AX266">
        <f>K266</f>
        <v>0</v>
      </c>
      <c r="AY266">
        <f>AU266*AV266*AW266</f>
        <v>0</v>
      </c>
      <c r="AZ266">
        <f>(AX266-AP266)/AW266</f>
        <v>0</v>
      </c>
      <c r="BA266">
        <f>(AN266-AT266)/AT266</f>
        <v>0</v>
      </c>
      <c r="BB266">
        <f>AM266/(AO266+AM266/AT266)</f>
        <v>0</v>
      </c>
      <c r="BC266" t="s">
        <v>420</v>
      </c>
      <c r="BD266">
        <v>0</v>
      </c>
      <c r="BE266">
        <f>IF(BD266&lt;&gt;0, BD266, BB266)</f>
        <v>0</v>
      </c>
      <c r="BF266">
        <f>1-BE266/AT266</f>
        <v>0</v>
      </c>
      <c r="BG266">
        <f>(AT266-AS266)/(AT266-BE266)</f>
        <v>0</v>
      </c>
      <c r="BH266">
        <f>(AN266-AT266)/(AN266-BE266)</f>
        <v>0</v>
      </c>
      <c r="BI266">
        <f>(AT266-AS266)/(AT266-AM266)</f>
        <v>0</v>
      </c>
      <c r="BJ266">
        <f>(AN266-AT266)/(AN266-AM266)</f>
        <v>0</v>
      </c>
      <c r="BK266">
        <f>(BG266*BE266/AS266)</f>
        <v>0</v>
      </c>
      <c r="BL266">
        <f>(1-BK266)</f>
        <v>0</v>
      </c>
      <c r="CU266">
        <f>$B$13*DS266+$C$13*DT266+$F$13*EE266*(1-EH266)</f>
        <v>0</v>
      </c>
      <c r="CV266">
        <f>CU266*CW266</f>
        <v>0</v>
      </c>
      <c r="CW266">
        <f>($B$13*$D$11+$C$13*$D$11+$F$13*((ER266+EJ266)/MAX(ER266+EJ266+ES266, 0.1)*$I$11+ES266/MAX(ER266+EJ266+ES266, 0.1)*$J$11))/($B$13+$C$13+$F$13)</f>
        <v>0</v>
      </c>
      <c r="CX266">
        <f>($B$13*$K$11+$C$13*$K$11+$F$13*((ER266+EJ266)/MAX(ER266+EJ266+ES266, 0.1)*$P$11+ES266/MAX(ER266+EJ266+ES266, 0.1)*$Q$11))/($B$13+$C$13+$F$13)</f>
        <v>0</v>
      </c>
      <c r="CY266">
        <v>5.66</v>
      </c>
      <c r="CZ266">
        <v>0.5</v>
      </c>
      <c r="DA266" t="s">
        <v>421</v>
      </c>
      <c r="DB266">
        <v>2</v>
      </c>
      <c r="DC266">
        <v>1761011176.926086</v>
      </c>
      <c r="DD266">
        <v>420.3467826086956</v>
      </c>
      <c r="DE266">
        <v>420.0217826086957</v>
      </c>
      <c r="DF266">
        <v>23.87432608695652</v>
      </c>
      <c r="DG266">
        <v>24.01076956521739</v>
      </c>
      <c r="DH266">
        <v>421.1413913043478</v>
      </c>
      <c r="DI266">
        <v>23.68810434782609</v>
      </c>
      <c r="DJ266">
        <v>500.0149565217391</v>
      </c>
      <c r="DK266">
        <v>90.53703478260871</v>
      </c>
      <c r="DL266">
        <v>0.03486919130434783</v>
      </c>
      <c r="DM266">
        <v>30.21402173913043</v>
      </c>
      <c r="DN266">
        <v>29.92853478260869</v>
      </c>
      <c r="DO266">
        <v>999.9000000000003</v>
      </c>
      <c r="DP266">
        <v>0</v>
      </c>
      <c r="DQ266">
        <v>0</v>
      </c>
      <c r="DR266">
        <v>10004.94913043478</v>
      </c>
      <c r="DS266">
        <v>0</v>
      </c>
      <c r="DT266">
        <v>0.2428559999999999</v>
      </c>
      <c r="DU266">
        <v>0.3249590869565218</v>
      </c>
      <c r="DV266">
        <v>430.6275652173913</v>
      </c>
      <c r="DW266">
        <v>430.3549565217392</v>
      </c>
      <c r="DX266">
        <v>-0.1364467913043478</v>
      </c>
      <c r="DY266">
        <v>420.0217826086957</v>
      </c>
      <c r="DZ266">
        <v>24.01076956521739</v>
      </c>
      <c r="EA266">
        <v>2.161510869565217</v>
      </c>
      <c r="EB266">
        <v>2.173864782608696</v>
      </c>
      <c r="EC266">
        <v>18.6797</v>
      </c>
      <c r="ED266">
        <v>18.77015217391304</v>
      </c>
      <c r="EE266">
        <v>0.005000779999999999</v>
      </c>
      <c r="EF266">
        <v>0</v>
      </c>
      <c r="EG266">
        <v>0</v>
      </c>
      <c r="EH266">
        <v>0</v>
      </c>
      <c r="EI266">
        <v>904.6217391304345</v>
      </c>
      <c r="EJ266">
        <v>0.005000779999999999</v>
      </c>
      <c r="EK266">
        <v>-18.91739130434782</v>
      </c>
      <c r="EL266">
        <v>-1.31304347826087</v>
      </c>
      <c r="EM266">
        <v>34.96439130434782</v>
      </c>
      <c r="EN266">
        <v>38.03508695652174</v>
      </c>
      <c r="EO266">
        <v>37.07308695652174</v>
      </c>
      <c r="EP266">
        <v>38.09769565217391</v>
      </c>
      <c r="EQ266">
        <v>37.49143478260869</v>
      </c>
      <c r="ER266">
        <v>0</v>
      </c>
      <c r="ES266">
        <v>0</v>
      </c>
      <c r="ET266">
        <v>0</v>
      </c>
      <c r="EU266">
        <v>1761011183.5</v>
      </c>
      <c r="EV266">
        <v>0</v>
      </c>
      <c r="EW266">
        <v>904.0280000000001</v>
      </c>
      <c r="EX266">
        <v>-56.66153753641029</v>
      </c>
      <c r="EY266">
        <v>3.11538369498076</v>
      </c>
      <c r="EZ266">
        <v>-19.06</v>
      </c>
      <c r="FA266">
        <v>15</v>
      </c>
      <c r="FB266">
        <v>1761011069.6</v>
      </c>
      <c r="FC266" t="s">
        <v>924</v>
      </c>
      <c r="FD266">
        <v>1761011069.6</v>
      </c>
      <c r="FE266">
        <v>1761011058.6</v>
      </c>
      <c r="FF266">
        <v>9</v>
      </c>
      <c r="FG266">
        <v>-0.059</v>
      </c>
      <c r="FH266">
        <v>-0.003</v>
      </c>
      <c r="FI266">
        <v>-0.796</v>
      </c>
      <c r="FJ266">
        <v>0.174</v>
      </c>
      <c r="FK266">
        <v>420</v>
      </c>
      <c r="FL266">
        <v>23</v>
      </c>
      <c r="FM266">
        <v>0.05</v>
      </c>
      <c r="FN266">
        <v>0.1</v>
      </c>
      <c r="FO266">
        <v>0.369721225</v>
      </c>
      <c r="FP266">
        <v>-0.9088731669793626</v>
      </c>
      <c r="FQ266">
        <v>0.09833668832370945</v>
      </c>
      <c r="FR266">
        <v>0</v>
      </c>
      <c r="FS266">
        <v>907.8529411764706</v>
      </c>
      <c r="FT266">
        <v>-75.61802870769262</v>
      </c>
      <c r="FU266">
        <v>11.3504401390202</v>
      </c>
      <c r="FV266">
        <v>0</v>
      </c>
      <c r="FW266">
        <v>-0.2796347775</v>
      </c>
      <c r="FX266">
        <v>3.78828314183865</v>
      </c>
      <c r="FY266">
        <v>0.3715021460264883</v>
      </c>
      <c r="FZ266">
        <v>0</v>
      </c>
      <c r="GA266">
        <v>0</v>
      </c>
      <c r="GB266">
        <v>3</v>
      </c>
      <c r="GC266" t="s">
        <v>423</v>
      </c>
      <c r="GD266">
        <v>3.10959</v>
      </c>
      <c r="GE266">
        <v>2.72608</v>
      </c>
      <c r="GF266">
        <v>0.088519</v>
      </c>
      <c r="GG266">
        <v>0.0883862</v>
      </c>
      <c r="GH266">
        <v>0.108156</v>
      </c>
      <c r="GI266">
        <v>0.107916</v>
      </c>
      <c r="GJ266">
        <v>23930.4</v>
      </c>
      <c r="GK266">
        <v>21706.7</v>
      </c>
      <c r="GL266">
        <v>26812</v>
      </c>
      <c r="GM266">
        <v>24017.5</v>
      </c>
      <c r="GN266">
        <v>38205.8</v>
      </c>
      <c r="GO266">
        <v>31608.9</v>
      </c>
      <c r="GP266">
        <v>46797.1</v>
      </c>
      <c r="GQ266">
        <v>37972.4</v>
      </c>
      <c r="GR266">
        <v>1.89305</v>
      </c>
      <c r="GS266">
        <v>1.87262</v>
      </c>
      <c r="GT266">
        <v>0.133149</v>
      </c>
      <c r="GU266">
        <v>0</v>
      </c>
      <c r="GV266">
        <v>27.8353</v>
      </c>
      <c r="GW266">
        <v>999.9</v>
      </c>
      <c r="GX266">
        <v>60.3</v>
      </c>
      <c r="GY266">
        <v>29.8</v>
      </c>
      <c r="GZ266">
        <v>28.0518</v>
      </c>
      <c r="HA266">
        <v>61.6509</v>
      </c>
      <c r="HB266">
        <v>21.246</v>
      </c>
      <c r="HC266">
        <v>1</v>
      </c>
      <c r="HD266">
        <v>0.0238135</v>
      </c>
      <c r="HE266">
        <v>-3.47323</v>
      </c>
      <c r="HF266">
        <v>20.3017</v>
      </c>
      <c r="HG266">
        <v>5.21609</v>
      </c>
      <c r="HH266">
        <v>11.9796</v>
      </c>
      <c r="HI266">
        <v>4.96445</v>
      </c>
      <c r="HJ266">
        <v>3.2747</v>
      </c>
      <c r="HK266">
        <v>9999</v>
      </c>
      <c r="HL266">
        <v>9999</v>
      </c>
      <c r="HM266">
        <v>9999</v>
      </c>
      <c r="HN266">
        <v>999.9</v>
      </c>
      <c r="HO266">
        <v>1.86363</v>
      </c>
      <c r="HP266">
        <v>1.85974</v>
      </c>
      <c r="HQ266">
        <v>1.85803</v>
      </c>
      <c r="HR266">
        <v>1.85944</v>
      </c>
      <c r="HS266">
        <v>1.85959</v>
      </c>
      <c r="HT266">
        <v>1.85806</v>
      </c>
      <c r="HU266">
        <v>1.85715</v>
      </c>
      <c r="HV266">
        <v>1.85206</v>
      </c>
      <c r="HW266">
        <v>0</v>
      </c>
      <c r="HX266">
        <v>0</v>
      </c>
      <c r="HY266">
        <v>0</v>
      </c>
      <c r="HZ266">
        <v>0</v>
      </c>
      <c r="IA266" t="s">
        <v>424</v>
      </c>
      <c r="IB266" t="s">
        <v>425</v>
      </c>
      <c r="IC266" t="s">
        <v>426</v>
      </c>
      <c r="ID266" t="s">
        <v>426</v>
      </c>
      <c r="IE266" t="s">
        <v>426</v>
      </c>
      <c r="IF266" t="s">
        <v>426</v>
      </c>
      <c r="IG266">
        <v>0</v>
      </c>
      <c r="IH266">
        <v>100</v>
      </c>
      <c r="II266">
        <v>100</v>
      </c>
      <c r="IJ266">
        <v>-0.795</v>
      </c>
      <c r="IK266">
        <v>0.186</v>
      </c>
      <c r="IL266">
        <v>-1.583616552626861</v>
      </c>
      <c r="IM266">
        <v>0.001328113201692861</v>
      </c>
      <c r="IN266">
        <v>1.538283238170363E-06</v>
      </c>
      <c r="IO266">
        <v>-5.795655626708063E-10</v>
      </c>
      <c r="IP266">
        <v>-0.0697313658375425</v>
      </c>
      <c r="IQ266">
        <v>-0.004593102289677449</v>
      </c>
      <c r="IR266">
        <v>0.0008253994458280543</v>
      </c>
      <c r="IS266">
        <v>-7.403632370499484E-06</v>
      </c>
      <c r="IT266">
        <v>2</v>
      </c>
      <c r="IU266">
        <v>1985</v>
      </c>
      <c r="IV266">
        <v>1</v>
      </c>
      <c r="IW266">
        <v>27</v>
      </c>
      <c r="IX266">
        <v>1.9</v>
      </c>
      <c r="IY266">
        <v>2.1</v>
      </c>
      <c r="IZ266">
        <v>1.13525</v>
      </c>
      <c r="JA266">
        <v>2.59644</v>
      </c>
      <c r="JB266">
        <v>1.49658</v>
      </c>
      <c r="JC266">
        <v>2.34619</v>
      </c>
      <c r="JD266">
        <v>1.54907</v>
      </c>
      <c r="JE266">
        <v>2.45239</v>
      </c>
      <c r="JF266">
        <v>32.8424</v>
      </c>
      <c r="JG266">
        <v>15.6205</v>
      </c>
      <c r="JH266">
        <v>18</v>
      </c>
      <c r="JI266">
        <v>482.288</v>
      </c>
      <c r="JJ266">
        <v>498.466</v>
      </c>
      <c r="JK266">
        <v>33.1312</v>
      </c>
      <c r="JL266">
        <v>27.5389</v>
      </c>
      <c r="JM266">
        <v>29.9993</v>
      </c>
      <c r="JN266">
        <v>27.8198</v>
      </c>
      <c r="JO266">
        <v>27.8155</v>
      </c>
      <c r="JP266">
        <v>22.8158</v>
      </c>
      <c r="JQ266">
        <v>20.5561</v>
      </c>
      <c r="JR266">
        <v>66.7346</v>
      </c>
      <c r="JS266">
        <v>33.1102</v>
      </c>
      <c r="JT266">
        <v>420</v>
      </c>
      <c r="JU266">
        <v>23.7598</v>
      </c>
      <c r="JV266">
        <v>102.336</v>
      </c>
      <c r="JW266">
        <v>91.5994</v>
      </c>
    </row>
    <row r="267" spans="1:283">
      <c r="A267">
        <v>249</v>
      </c>
      <c r="B267">
        <v>1761011186.6</v>
      </c>
      <c r="C267">
        <v>1520.599999904633</v>
      </c>
      <c r="D267" t="s">
        <v>939</v>
      </c>
      <c r="E267" t="s">
        <v>940</v>
      </c>
      <c r="F267">
        <v>5</v>
      </c>
      <c r="G267" t="s">
        <v>862</v>
      </c>
      <c r="H267">
        <v>1761011178.6</v>
      </c>
      <c r="I267">
        <f>(J267)/1000</f>
        <v>0</v>
      </c>
      <c r="J267">
        <f>1000*DJ267*AH267*(DF267-DG267)/(100*CY267*(1000-AH267*DF267))</f>
        <v>0</v>
      </c>
      <c r="K267">
        <f>DJ267*AH267*(DE267-DD267*(1000-AH267*DG267)/(1000-AH267*DF267))/(100*CY267)</f>
        <v>0</v>
      </c>
      <c r="L267">
        <f>DD267 - IF(AH267&gt;1, K267*CY267*100.0/(AJ267), 0)</f>
        <v>0</v>
      </c>
      <c r="M267">
        <f>((S267-I267/2)*L267-K267)/(S267+I267/2)</f>
        <v>0</v>
      </c>
      <c r="N267">
        <f>M267*(DK267+DL267)/1000.0</f>
        <v>0</v>
      </c>
      <c r="O267">
        <f>(DD267 - IF(AH267&gt;1, K267*CY267*100.0/(AJ267), 0))*(DK267+DL267)/1000.0</f>
        <v>0</v>
      </c>
      <c r="P267">
        <f>2.0/((1/R267-1/Q267)+SIGN(R267)*SQRT((1/R267-1/Q267)*(1/R267-1/Q267) + 4*CZ267/((CZ267+1)*(CZ267+1))*(2*1/R267*1/Q267-1/Q267*1/Q267)))</f>
        <v>0</v>
      </c>
      <c r="Q267">
        <f>IF(LEFT(DA267,1)&lt;&gt;"0",IF(LEFT(DA267,1)="1",3.0,DB267),$D$5+$E$5*(DR267*DK267/($K$5*1000))+$F$5*(DR267*DK267/($K$5*1000))*MAX(MIN(CY267,$J$5),$I$5)*MAX(MIN(CY267,$J$5),$I$5)+$G$5*MAX(MIN(CY267,$J$5),$I$5)*(DR267*DK267/($K$5*1000))+$H$5*(DR267*DK267/($K$5*1000))*(DR267*DK267/($K$5*1000)))</f>
        <v>0</v>
      </c>
      <c r="R267">
        <f>I267*(1000-(1000*0.61365*exp(17.502*V267/(240.97+V267))/(DK267+DL267)+DF267)/2)/(1000*0.61365*exp(17.502*V267/(240.97+V267))/(DK267+DL267)-DF267)</f>
        <v>0</v>
      </c>
      <c r="S267">
        <f>1/((CZ267+1)/(P267/1.6)+1/(Q267/1.37)) + CZ267/((CZ267+1)/(P267/1.6) + CZ267/(Q267/1.37))</f>
        <v>0</v>
      </c>
      <c r="T267">
        <f>(CU267*CX267)</f>
        <v>0</v>
      </c>
      <c r="U267">
        <f>(DM267+(T267+2*0.95*5.67E-8*(((DM267+$B$9)+273)^4-(DM267+273)^4)-44100*I267)/(1.84*29.3*Q267+8*0.95*5.67E-8*(DM267+273)^3))</f>
        <v>0</v>
      </c>
      <c r="V267">
        <f>($C$9*DN267+$D$9*DO267+$E$9*U267)</f>
        <v>0</v>
      </c>
      <c r="W267">
        <f>0.61365*exp(17.502*V267/(240.97+V267))</f>
        <v>0</v>
      </c>
      <c r="X267">
        <f>(Y267/Z267*100)</f>
        <v>0</v>
      </c>
      <c r="Y267">
        <f>DF267*(DK267+DL267)/1000</f>
        <v>0</v>
      </c>
      <c r="Z267">
        <f>0.61365*exp(17.502*DM267/(240.97+DM267))</f>
        <v>0</v>
      </c>
      <c r="AA267">
        <f>(W267-DF267*(DK267+DL267)/1000)</f>
        <v>0</v>
      </c>
      <c r="AB267">
        <f>(-I267*44100)</f>
        <v>0</v>
      </c>
      <c r="AC267">
        <f>2*29.3*Q267*0.92*(DM267-V267)</f>
        <v>0</v>
      </c>
      <c r="AD267">
        <f>2*0.95*5.67E-8*(((DM267+$B$9)+273)^4-(V267+273)^4)</f>
        <v>0</v>
      </c>
      <c r="AE267">
        <f>T267+AD267+AB267+AC267</f>
        <v>0</v>
      </c>
      <c r="AF267">
        <v>0</v>
      </c>
      <c r="AG267">
        <v>0</v>
      </c>
      <c r="AH267">
        <f>IF(AF267*$H$15&gt;=AJ267,1.0,(AJ267/(AJ267-AF267*$H$15)))</f>
        <v>0</v>
      </c>
      <c r="AI267">
        <f>(AH267-1)*100</f>
        <v>0</v>
      </c>
      <c r="AJ267">
        <f>MAX(0,($B$15+$C$15*DR267)/(1+$D$15*DR267)*DK267/(DM267+273)*$E$15)</f>
        <v>0</v>
      </c>
      <c r="AK267" t="s">
        <v>420</v>
      </c>
      <c r="AL267" t="s">
        <v>420</v>
      </c>
      <c r="AM267">
        <v>0</v>
      </c>
      <c r="AN267">
        <v>0</v>
      </c>
      <c r="AO267">
        <f>1-AM267/AN267</f>
        <v>0</v>
      </c>
      <c r="AP267">
        <v>0</v>
      </c>
      <c r="AQ267" t="s">
        <v>420</v>
      </c>
      <c r="AR267" t="s">
        <v>420</v>
      </c>
      <c r="AS267">
        <v>0</v>
      </c>
      <c r="AT267">
        <v>0</v>
      </c>
      <c r="AU267">
        <f>1-AS267/AT267</f>
        <v>0</v>
      </c>
      <c r="AV267">
        <v>0.5</v>
      </c>
      <c r="AW267">
        <f>CV267</f>
        <v>0</v>
      </c>
      <c r="AX267">
        <f>K267</f>
        <v>0</v>
      </c>
      <c r="AY267">
        <f>AU267*AV267*AW267</f>
        <v>0</v>
      </c>
      <c r="AZ267">
        <f>(AX267-AP267)/AW267</f>
        <v>0</v>
      </c>
      <c r="BA267">
        <f>(AN267-AT267)/AT267</f>
        <v>0</v>
      </c>
      <c r="BB267">
        <f>AM267/(AO267+AM267/AT267)</f>
        <v>0</v>
      </c>
      <c r="BC267" t="s">
        <v>420</v>
      </c>
      <c r="BD267">
        <v>0</v>
      </c>
      <c r="BE267">
        <f>IF(BD267&lt;&gt;0, BD267, BB267)</f>
        <v>0</v>
      </c>
      <c r="BF267">
        <f>1-BE267/AT267</f>
        <v>0</v>
      </c>
      <c r="BG267">
        <f>(AT267-AS267)/(AT267-BE267)</f>
        <v>0</v>
      </c>
      <c r="BH267">
        <f>(AN267-AT267)/(AN267-BE267)</f>
        <v>0</v>
      </c>
      <c r="BI267">
        <f>(AT267-AS267)/(AT267-AM267)</f>
        <v>0</v>
      </c>
      <c r="BJ267">
        <f>(AN267-AT267)/(AN267-AM267)</f>
        <v>0</v>
      </c>
      <c r="BK267">
        <f>(BG267*BE267/AS267)</f>
        <v>0</v>
      </c>
      <c r="BL267">
        <f>(1-BK267)</f>
        <v>0</v>
      </c>
      <c r="CU267">
        <f>$B$13*DS267+$C$13*DT267+$F$13*EE267*(1-EH267)</f>
        <v>0</v>
      </c>
      <c r="CV267">
        <f>CU267*CW267</f>
        <v>0</v>
      </c>
      <c r="CW267">
        <f>($B$13*$D$11+$C$13*$D$11+$F$13*((ER267+EJ267)/MAX(ER267+EJ267+ES267, 0.1)*$I$11+ES267/MAX(ER267+EJ267+ES267, 0.1)*$J$11))/($B$13+$C$13+$F$13)</f>
        <v>0</v>
      </c>
      <c r="CX267">
        <f>($B$13*$K$11+$C$13*$K$11+$F$13*((ER267+EJ267)/MAX(ER267+EJ267+ES267, 0.1)*$P$11+ES267/MAX(ER267+EJ267+ES267, 0.1)*$Q$11))/($B$13+$C$13+$F$13)</f>
        <v>0</v>
      </c>
      <c r="CY267">
        <v>5.66</v>
      </c>
      <c r="CZ267">
        <v>0.5</v>
      </c>
      <c r="DA267" t="s">
        <v>421</v>
      </c>
      <c r="DB267">
        <v>2</v>
      </c>
      <c r="DC267">
        <v>1761011178.6</v>
      </c>
      <c r="DD267">
        <v>420.3620416666667</v>
      </c>
      <c r="DE267">
        <v>420.0499166666667</v>
      </c>
      <c r="DF267">
        <v>23.88865833333334</v>
      </c>
      <c r="DG267">
        <v>23.91745416666667</v>
      </c>
      <c r="DH267">
        <v>421.1566250000001</v>
      </c>
      <c r="DI267">
        <v>23.70213333333333</v>
      </c>
      <c r="DJ267">
        <v>500.017125</v>
      </c>
      <c r="DK267">
        <v>90.53680416666667</v>
      </c>
      <c r="DL267">
        <v>0.03478142083333333</v>
      </c>
      <c r="DM267">
        <v>30.23208333333333</v>
      </c>
      <c r="DN267">
        <v>29.94644166666667</v>
      </c>
      <c r="DO267">
        <v>999.9</v>
      </c>
      <c r="DP267">
        <v>0</v>
      </c>
      <c r="DQ267">
        <v>0</v>
      </c>
      <c r="DR267">
        <v>10004.58458333334</v>
      </c>
      <c r="DS267">
        <v>0</v>
      </c>
      <c r="DT267">
        <v>0.242856</v>
      </c>
      <c r="DU267">
        <v>0.3121095833333333</v>
      </c>
      <c r="DV267">
        <v>430.6495</v>
      </c>
      <c r="DW267">
        <v>430.342625</v>
      </c>
      <c r="DX267">
        <v>-0.02879763333333333</v>
      </c>
      <c r="DY267">
        <v>420.0499166666667</v>
      </c>
      <c r="DZ267">
        <v>23.91745416666667</v>
      </c>
      <c r="EA267">
        <v>2.162803333333333</v>
      </c>
      <c r="EB267">
        <v>2.16541125</v>
      </c>
      <c r="EC267">
        <v>18.68932916666667</v>
      </c>
      <c r="ED267">
        <v>18.70747916666667</v>
      </c>
      <c r="EE267">
        <v>0.00500078</v>
      </c>
      <c r="EF267">
        <v>0</v>
      </c>
      <c r="EG267">
        <v>0</v>
      </c>
      <c r="EH267">
        <v>0</v>
      </c>
      <c r="EI267">
        <v>901.8541666666666</v>
      </c>
      <c r="EJ267">
        <v>0.00500078</v>
      </c>
      <c r="EK267">
        <v>-18.69583333333333</v>
      </c>
      <c r="EL267">
        <v>-1.333333333333333</v>
      </c>
      <c r="EM267">
        <v>34.97108333333333</v>
      </c>
      <c r="EN267">
        <v>38.04141666666666</v>
      </c>
      <c r="EO267">
        <v>37.07</v>
      </c>
      <c r="EP267">
        <v>38.10400000000001</v>
      </c>
      <c r="EQ267">
        <v>37.5335</v>
      </c>
      <c r="ER267">
        <v>0</v>
      </c>
      <c r="ES267">
        <v>0</v>
      </c>
      <c r="ET267">
        <v>0</v>
      </c>
      <c r="EU267">
        <v>1761011185.3</v>
      </c>
      <c r="EV267">
        <v>0</v>
      </c>
      <c r="EW267">
        <v>902.0807692307693</v>
      </c>
      <c r="EX267">
        <v>-88.06495654296607</v>
      </c>
      <c r="EY267">
        <v>31.27863177250205</v>
      </c>
      <c r="EZ267">
        <v>-19.06538461538462</v>
      </c>
      <c r="FA267">
        <v>15</v>
      </c>
      <c r="FB267">
        <v>1761011069.6</v>
      </c>
      <c r="FC267" t="s">
        <v>924</v>
      </c>
      <c r="FD267">
        <v>1761011069.6</v>
      </c>
      <c r="FE267">
        <v>1761011058.6</v>
      </c>
      <c r="FF267">
        <v>9</v>
      </c>
      <c r="FG267">
        <v>-0.059</v>
      </c>
      <c r="FH267">
        <v>-0.003</v>
      </c>
      <c r="FI267">
        <v>-0.796</v>
      </c>
      <c r="FJ267">
        <v>0.174</v>
      </c>
      <c r="FK267">
        <v>420</v>
      </c>
      <c r="FL267">
        <v>23</v>
      </c>
      <c r="FM267">
        <v>0.05</v>
      </c>
      <c r="FN267">
        <v>0.1</v>
      </c>
      <c r="FO267">
        <v>0.3543120731707317</v>
      </c>
      <c r="FP267">
        <v>-0.7150806480836234</v>
      </c>
      <c r="FQ267">
        <v>0.08357700393879222</v>
      </c>
      <c r="FR267">
        <v>0</v>
      </c>
      <c r="FS267">
        <v>905.6588235294117</v>
      </c>
      <c r="FT267">
        <v>-72.81894539474229</v>
      </c>
      <c r="FU267">
        <v>11.2519832930769</v>
      </c>
      <c r="FV267">
        <v>0</v>
      </c>
      <c r="FW267">
        <v>-0.2081861731707317</v>
      </c>
      <c r="FX267">
        <v>3.936357267595818</v>
      </c>
      <c r="FY267">
        <v>0.392733292333018</v>
      </c>
      <c r="FZ267">
        <v>0</v>
      </c>
      <c r="GA267">
        <v>0</v>
      </c>
      <c r="GB267">
        <v>3</v>
      </c>
      <c r="GC267" t="s">
        <v>423</v>
      </c>
      <c r="GD267">
        <v>3.10975</v>
      </c>
      <c r="GE267">
        <v>2.72626</v>
      </c>
      <c r="GF267">
        <v>0.08851870000000001</v>
      </c>
      <c r="GG267">
        <v>0.088375</v>
      </c>
      <c r="GH267">
        <v>0.107898</v>
      </c>
      <c r="GI267">
        <v>0.107606</v>
      </c>
      <c r="GJ267">
        <v>23930.5</v>
      </c>
      <c r="GK267">
        <v>21707</v>
      </c>
      <c r="GL267">
        <v>26812.1</v>
      </c>
      <c r="GM267">
        <v>24017.6</v>
      </c>
      <c r="GN267">
        <v>38217.4</v>
      </c>
      <c r="GO267">
        <v>31620.2</v>
      </c>
      <c r="GP267">
        <v>46797.5</v>
      </c>
      <c r="GQ267">
        <v>37972.6</v>
      </c>
      <c r="GR267">
        <v>1.89357</v>
      </c>
      <c r="GS267">
        <v>1.8726</v>
      </c>
      <c r="GT267">
        <v>0.134185</v>
      </c>
      <c r="GU267">
        <v>0</v>
      </c>
      <c r="GV267">
        <v>27.8403</v>
      </c>
      <c r="GW267">
        <v>999.9</v>
      </c>
      <c r="GX267">
        <v>60.3</v>
      </c>
      <c r="GY267">
        <v>29.8</v>
      </c>
      <c r="GZ267">
        <v>28.0504</v>
      </c>
      <c r="HA267">
        <v>60.8809</v>
      </c>
      <c r="HB267">
        <v>21.246</v>
      </c>
      <c r="HC267">
        <v>1</v>
      </c>
      <c r="HD267">
        <v>0.0234172</v>
      </c>
      <c r="HE267">
        <v>-3.42087</v>
      </c>
      <c r="HF267">
        <v>20.3033</v>
      </c>
      <c r="HG267">
        <v>5.21879</v>
      </c>
      <c r="HH267">
        <v>11.9797</v>
      </c>
      <c r="HI267">
        <v>4.96485</v>
      </c>
      <c r="HJ267">
        <v>3.2753</v>
      </c>
      <c r="HK267">
        <v>9999</v>
      </c>
      <c r="HL267">
        <v>9999</v>
      </c>
      <c r="HM267">
        <v>9999</v>
      </c>
      <c r="HN267">
        <v>999.9</v>
      </c>
      <c r="HO267">
        <v>1.86364</v>
      </c>
      <c r="HP267">
        <v>1.85974</v>
      </c>
      <c r="HQ267">
        <v>1.85804</v>
      </c>
      <c r="HR267">
        <v>1.85943</v>
      </c>
      <c r="HS267">
        <v>1.85959</v>
      </c>
      <c r="HT267">
        <v>1.85806</v>
      </c>
      <c r="HU267">
        <v>1.85715</v>
      </c>
      <c r="HV267">
        <v>1.85206</v>
      </c>
      <c r="HW267">
        <v>0</v>
      </c>
      <c r="HX267">
        <v>0</v>
      </c>
      <c r="HY267">
        <v>0</v>
      </c>
      <c r="HZ267">
        <v>0</v>
      </c>
      <c r="IA267" t="s">
        <v>424</v>
      </c>
      <c r="IB267" t="s">
        <v>425</v>
      </c>
      <c r="IC267" t="s">
        <v>426</v>
      </c>
      <c r="ID267" t="s">
        <v>426</v>
      </c>
      <c r="IE267" t="s">
        <v>426</v>
      </c>
      <c r="IF267" t="s">
        <v>426</v>
      </c>
      <c r="IG267">
        <v>0</v>
      </c>
      <c r="IH267">
        <v>100</v>
      </c>
      <c r="II267">
        <v>100</v>
      </c>
      <c r="IJ267">
        <v>-0.795</v>
      </c>
      <c r="IK267">
        <v>0.1842</v>
      </c>
      <c r="IL267">
        <v>-1.583616552626861</v>
      </c>
      <c r="IM267">
        <v>0.001328113201692861</v>
      </c>
      <c r="IN267">
        <v>1.538283238170363E-06</v>
      </c>
      <c r="IO267">
        <v>-5.795655626708063E-10</v>
      </c>
      <c r="IP267">
        <v>-0.0697313658375425</v>
      </c>
      <c r="IQ267">
        <v>-0.004593102289677449</v>
      </c>
      <c r="IR267">
        <v>0.0008253994458280543</v>
      </c>
      <c r="IS267">
        <v>-7.403632370499484E-06</v>
      </c>
      <c r="IT267">
        <v>2</v>
      </c>
      <c r="IU267">
        <v>1985</v>
      </c>
      <c r="IV267">
        <v>1</v>
      </c>
      <c r="IW267">
        <v>27</v>
      </c>
      <c r="IX267">
        <v>1.9</v>
      </c>
      <c r="IY267">
        <v>2.1</v>
      </c>
      <c r="IZ267">
        <v>1.13525</v>
      </c>
      <c r="JA267">
        <v>2.60742</v>
      </c>
      <c r="JB267">
        <v>1.49658</v>
      </c>
      <c r="JC267">
        <v>2.34619</v>
      </c>
      <c r="JD267">
        <v>1.54907</v>
      </c>
      <c r="JE267">
        <v>2.35107</v>
      </c>
      <c r="JF267">
        <v>32.8424</v>
      </c>
      <c r="JG267">
        <v>15.6118</v>
      </c>
      <c r="JH267">
        <v>18</v>
      </c>
      <c r="JI267">
        <v>482.573</v>
      </c>
      <c r="JJ267">
        <v>498.434</v>
      </c>
      <c r="JK267">
        <v>33.1367</v>
      </c>
      <c r="JL267">
        <v>27.5366</v>
      </c>
      <c r="JM267">
        <v>29.9992</v>
      </c>
      <c r="JN267">
        <v>27.8174</v>
      </c>
      <c r="JO267">
        <v>27.8137</v>
      </c>
      <c r="JP267">
        <v>22.818</v>
      </c>
      <c r="JQ267">
        <v>19.7638</v>
      </c>
      <c r="JR267">
        <v>66.7346</v>
      </c>
      <c r="JS267">
        <v>33.1102</v>
      </c>
      <c r="JT267">
        <v>420</v>
      </c>
      <c r="JU267">
        <v>23.8387</v>
      </c>
      <c r="JV267">
        <v>102.337</v>
      </c>
      <c r="JW267">
        <v>91.5998</v>
      </c>
    </row>
    <row r="268" spans="1:283">
      <c r="A268">
        <v>250</v>
      </c>
      <c r="B268">
        <v>1761011188.6</v>
      </c>
      <c r="C268">
        <v>1522.599999904633</v>
      </c>
      <c r="D268" t="s">
        <v>941</v>
      </c>
      <c r="E268" t="s">
        <v>942</v>
      </c>
      <c r="F268">
        <v>5</v>
      </c>
      <c r="G268" t="s">
        <v>862</v>
      </c>
      <c r="H268">
        <v>1761011180.6</v>
      </c>
      <c r="I268">
        <f>(J268)/1000</f>
        <v>0</v>
      </c>
      <c r="J268">
        <f>1000*DJ268*AH268*(DF268-DG268)/(100*CY268*(1000-AH268*DF268))</f>
        <v>0</v>
      </c>
      <c r="K268">
        <f>DJ268*AH268*(DE268-DD268*(1000-AH268*DG268)/(1000-AH268*DF268))/(100*CY268)</f>
        <v>0</v>
      </c>
      <c r="L268">
        <f>DD268 - IF(AH268&gt;1, K268*CY268*100.0/(AJ268), 0)</f>
        <v>0</v>
      </c>
      <c r="M268">
        <f>((S268-I268/2)*L268-K268)/(S268+I268/2)</f>
        <v>0</v>
      </c>
      <c r="N268">
        <f>M268*(DK268+DL268)/1000.0</f>
        <v>0</v>
      </c>
      <c r="O268">
        <f>(DD268 - IF(AH268&gt;1, K268*CY268*100.0/(AJ268), 0))*(DK268+DL268)/1000.0</f>
        <v>0</v>
      </c>
      <c r="P268">
        <f>2.0/((1/R268-1/Q268)+SIGN(R268)*SQRT((1/R268-1/Q268)*(1/R268-1/Q268) + 4*CZ268/((CZ268+1)*(CZ268+1))*(2*1/R268*1/Q268-1/Q268*1/Q268)))</f>
        <v>0</v>
      </c>
      <c r="Q268">
        <f>IF(LEFT(DA268,1)&lt;&gt;"0",IF(LEFT(DA268,1)="1",3.0,DB268),$D$5+$E$5*(DR268*DK268/($K$5*1000))+$F$5*(DR268*DK268/($K$5*1000))*MAX(MIN(CY268,$J$5),$I$5)*MAX(MIN(CY268,$J$5),$I$5)+$G$5*MAX(MIN(CY268,$J$5),$I$5)*(DR268*DK268/($K$5*1000))+$H$5*(DR268*DK268/($K$5*1000))*(DR268*DK268/($K$5*1000)))</f>
        <v>0</v>
      </c>
      <c r="R268">
        <f>I268*(1000-(1000*0.61365*exp(17.502*V268/(240.97+V268))/(DK268+DL268)+DF268)/2)/(1000*0.61365*exp(17.502*V268/(240.97+V268))/(DK268+DL268)-DF268)</f>
        <v>0</v>
      </c>
      <c r="S268">
        <f>1/((CZ268+1)/(P268/1.6)+1/(Q268/1.37)) + CZ268/((CZ268+1)/(P268/1.6) + CZ268/(Q268/1.37))</f>
        <v>0</v>
      </c>
      <c r="T268">
        <f>(CU268*CX268)</f>
        <v>0</v>
      </c>
      <c r="U268">
        <f>(DM268+(T268+2*0.95*5.67E-8*(((DM268+$B$9)+273)^4-(DM268+273)^4)-44100*I268)/(1.84*29.3*Q268+8*0.95*5.67E-8*(DM268+273)^3))</f>
        <v>0</v>
      </c>
      <c r="V268">
        <f>($C$9*DN268+$D$9*DO268+$E$9*U268)</f>
        <v>0</v>
      </c>
      <c r="W268">
        <f>0.61365*exp(17.502*V268/(240.97+V268))</f>
        <v>0</v>
      </c>
      <c r="X268">
        <f>(Y268/Z268*100)</f>
        <v>0</v>
      </c>
      <c r="Y268">
        <f>DF268*(DK268+DL268)/1000</f>
        <v>0</v>
      </c>
      <c r="Z268">
        <f>0.61365*exp(17.502*DM268/(240.97+DM268))</f>
        <v>0</v>
      </c>
      <c r="AA268">
        <f>(W268-DF268*(DK268+DL268)/1000)</f>
        <v>0</v>
      </c>
      <c r="AB268">
        <f>(-I268*44100)</f>
        <v>0</v>
      </c>
      <c r="AC268">
        <f>2*29.3*Q268*0.92*(DM268-V268)</f>
        <v>0</v>
      </c>
      <c r="AD268">
        <f>2*0.95*5.67E-8*(((DM268+$B$9)+273)^4-(V268+273)^4)</f>
        <v>0</v>
      </c>
      <c r="AE268">
        <f>T268+AD268+AB268+AC268</f>
        <v>0</v>
      </c>
      <c r="AF268">
        <v>0</v>
      </c>
      <c r="AG268">
        <v>0</v>
      </c>
      <c r="AH268">
        <f>IF(AF268*$H$15&gt;=AJ268,1.0,(AJ268/(AJ268-AF268*$H$15)))</f>
        <v>0</v>
      </c>
      <c r="AI268">
        <f>(AH268-1)*100</f>
        <v>0</v>
      </c>
      <c r="AJ268">
        <f>MAX(0,($B$15+$C$15*DR268)/(1+$D$15*DR268)*DK268/(DM268+273)*$E$15)</f>
        <v>0</v>
      </c>
      <c r="AK268" t="s">
        <v>420</v>
      </c>
      <c r="AL268" t="s">
        <v>420</v>
      </c>
      <c r="AM268">
        <v>0</v>
      </c>
      <c r="AN268">
        <v>0</v>
      </c>
      <c r="AO268">
        <f>1-AM268/AN268</f>
        <v>0</v>
      </c>
      <c r="AP268">
        <v>0</v>
      </c>
      <c r="AQ268" t="s">
        <v>420</v>
      </c>
      <c r="AR268" t="s">
        <v>420</v>
      </c>
      <c r="AS268">
        <v>0</v>
      </c>
      <c r="AT268">
        <v>0</v>
      </c>
      <c r="AU268">
        <f>1-AS268/AT268</f>
        <v>0</v>
      </c>
      <c r="AV268">
        <v>0.5</v>
      </c>
      <c r="AW268">
        <f>CV268</f>
        <v>0</v>
      </c>
      <c r="AX268">
        <f>K268</f>
        <v>0</v>
      </c>
      <c r="AY268">
        <f>AU268*AV268*AW268</f>
        <v>0</v>
      </c>
      <c r="AZ268">
        <f>(AX268-AP268)/AW268</f>
        <v>0</v>
      </c>
      <c r="BA268">
        <f>(AN268-AT268)/AT268</f>
        <v>0</v>
      </c>
      <c r="BB268">
        <f>AM268/(AO268+AM268/AT268)</f>
        <v>0</v>
      </c>
      <c r="BC268" t="s">
        <v>420</v>
      </c>
      <c r="BD268">
        <v>0</v>
      </c>
      <c r="BE268">
        <f>IF(BD268&lt;&gt;0, BD268, BB268)</f>
        <v>0</v>
      </c>
      <c r="BF268">
        <f>1-BE268/AT268</f>
        <v>0</v>
      </c>
      <c r="BG268">
        <f>(AT268-AS268)/(AT268-BE268)</f>
        <v>0</v>
      </c>
      <c r="BH268">
        <f>(AN268-AT268)/(AN268-BE268)</f>
        <v>0</v>
      </c>
      <c r="BI268">
        <f>(AT268-AS268)/(AT268-AM268)</f>
        <v>0</v>
      </c>
      <c r="BJ268">
        <f>(AN268-AT268)/(AN268-AM268)</f>
        <v>0</v>
      </c>
      <c r="BK268">
        <f>(BG268*BE268/AS268)</f>
        <v>0</v>
      </c>
      <c r="BL268">
        <f>(1-BK268)</f>
        <v>0</v>
      </c>
      <c r="CU268">
        <f>$B$13*DS268+$C$13*DT268+$F$13*EE268*(1-EH268)</f>
        <v>0</v>
      </c>
      <c r="CV268">
        <f>CU268*CW268</f>
        <v>0</v>
      </c>
      <c r="CW268">
        <f>($B$13*$D$11+$C$13*$D$11+$F$13*((ER268+EJ268)/MAX(ER268+EJ268+ES268, 0.1)*$I$11+ES268/MAX(ER268+EJ268+ES268, 0.1)*$J$11))/($B$13+$C$13+$F$13)</f>
        <v>0</v>
      </c>
      <c r="CX268">
        <f>($B$13*$K$11+$C$13*$K$11+$F$13*((ER268+EJ268)/MAX(ER268+EJ268+ES268, 0.1)*$P$11+ES268/MAX(ER268+EJ268+ES268, 0.1)*$Q$11))/($B$13+$C$13+$F$13)</f>
        <v>0</v>
      </c>
      <c r="CY268">
        <v>5.66</v>
      </c>
      <c r="CZ268">
        <v>0.5</v>
      </c>
      <c r="DA268" t="s">
        <v>421</v>
      </c>
      <c r="DB268">
        <v>2</v>
      </c>
      <c r="DC268">
        <v>1761011180.6</v>
      </c>
      <c r="DD268">
        <v>420.3809166666667</v>
      </c>
      <c r="DE268">
        <v>420.0672916666667</v>
      </c>
      <c r="DF268">
        <v>23.88975416666667</v>
      </c>
      <c r="DG268">
        <v>23.8026625</v>
      </c>
      <c r="DH268">
        <v>421.1755</v>
      </c>
      <c r="DI268">
        <v>23.7032</v>
      </c>
      <c r="DJ268">
        <v>500.0137500000001</v>
      </c>
      <c r="DK268">
        <v>90.53665833333332</v>
      </c>
      <c r="DL268">
        <v>0.034718725</v>
      </c>
      <c r="DM268">
        <v>30.25340416666667</v>
      </c>
      <c r="DN268">
        <v>29.967075</v>
      </c>
      <c r="DO268">
        <v>999.9</v>
      </c>
      <c r="DP268">
        <v>0</v>
      </c>
      <c r="DQ268">
        <v>0</v>
      </c>
      <c r="DR268">
        <v>10001.95541666667</v>
      </c>
      <c r="DS268">
        <v>0</v>
      </c>
      <c r="DT268">
        <v>0.242856</v>
      </c>
      <c r="DU268">
        <v>0.3136113333333333</v>
      </c>
      <c r="DV268">
        <v>430.6693333333333</v>
      </c>
      <c r="DW268">
        <v>430.3098333333334</v>
      </c>
      <c r="DX268">
        <v>0.08708244999999999</v>
      </c>
      <c r="DY268">
        <v>420.0672916666667</v>
      </c>
      <c r="DZ268">
        <v>23.8026625</v>
      </c>
      <c r="EA268">
        <v>2.16289875</v>
      </c>
      <c r="EB268">
        <v>2.155015</v>
      </c>
      <c r="EC268">
        <v>18.6900375</v>
      </c>
      <c r="ED268">
        <v>18.63038333333333</v>
      </c>
      <c r="EE268">
        <v>0.00500078</v>
      </c>
      <c r="EF268">
        <v>0</v>
      </c>
      <c r="EG268">
        <v>0</v>
      </c>
      <c r="EH268">
        <v>0</v>
      </c>
      <c r="EI268">
        <v>899.4333333333334</v>
      </c>
      <c r="EJ268">
        <v>0.00500078</v>
      </c>
      <c r="EK268">
        <v>-17.97083333333333</v>
      </c>
      <c r="EL268">
        <v>-1.175</v>
      </c>
      <c r="EM268">
        <v>34.97366666666667</v>
      </c>
      <c r="EN268">
        <v>38.05966666666666</v>
      </c>
      <c r="EO268">
        <v>37.192375</v>
      </c>
      <c r="EP268">
        <v>38.119625</v>
      </c>
      <c r="EQ268">
        <v>37.58820833333333</v>
      </c>
      <c r="ER268">
        <v>0</v>
      </c>
      <c r="ES268">
        <v>0</v>
      </c>
      <c r="ET268">
        <v>0</v>
      </c>
      <c r="EU268">
        <v>1761011187.7</v>
      </c>
      <c r="EV268">
        <v>0</v>
      </c>
      <c r="EW268">
        <v>898.7692307692307</v>
      </c>
      <c r="EX268">
        <v>-80.61538388408943</v>
      </c>
      <c r="EY268">
        <v>29.11452924815844</v>
      </c>
      <c r="EZ268">
        <v>-17.69230769230769</v>
      </c>
      <c r="FA268">
        <v>15</v>
      </c>
      <c r="FB268">
        <v>1761011069.6</v>
      </c>
      <c r="FC268" t="s">
        <v>924</v>
      </c>
      <c r="FD268">
        <v>1761011069.6</v>
      </c>
      <c r="FE268">
        <v>1761011058.6</v>
      </c>
      <c r="FF268">
        <v>9</v>
      </c>
      <c r="FG268">
        <v>-0.059</v>
      </c>
      <c r="FH268">
        <v>-0.003</v>
      </c>
      <c r="FI268">
        <v>-0.796</v>
      </c>
      <c r="FJ268">
        <v>0.174</v>
      </c>
      <c r="FK268">
        <v>420</v>
      </c>
      <c r="FL268">
        <v>23</v>
      </c>
      <c r="FM268">
        <v>0.05</v>
      </c>
      <c r="FN268">
        <v>0.1</v>
      </c>
      <c r="FO268">
        <v>0.34072645</v>
      </c>
      <c r="FP268">
        <v>-0.2862073621013136</v>
      </c>
      <c r="FQ268">
        <v>0.07017956322105105</v>
      </c>
      <c r="FR268">
        <v>1</v>
      </c>
      <c r="FS268">
        <v>902.15</v>
      </c>
      <c r="FT268">
        <v>-74.86783765296478</v>
      </c>
      <c r="FU268">
        <v>11.39985165022154</v>
      </c>
      <c r="FV268">
        <v>0</v>
      </c>
      <c r="FW268">
        <v>-0.05865362750000001</v>
      </c>
      <c r="FX268">
        <v>3.915007640150094</v>
      </c>
      <c r="FY268">
        <v>0.3824428756318413</v>
      </c>
      <c r="FZ268">
        <v>0</v>
      </c>
      <c r="GA268">
        <v>1</v>
      </c>
      <c r="GB268">
        <v>3</v>
      </c>
      <c r="GC268" t="s">
        <v>459</v>
      </c>
      <c r="GD268">
        <v>3.10961</v>
      </c>
      <c r="GE268">
        <v>2.72652</v>
      </c>
      <c r="GF268">
        <v>0.0885181</v>
      </c>
      <c r="GG268">
        <v>0.08835659999999999</v>
      </c>
      <c r="GH268">
        <v>0.107646</v>
      </c>
      <c r="GI268">
        <v>0.107489</v>
      </c>
      <c r="GJ268">
        <v>23930.6</v>
      </c>
      <c r="GK268">
        <v>21707.4</v>
      </c>
      <c r="GL268">
        <v>26812.2</v>
      </c>
      <c r="GM268">
        <v>24017.5</v>
      </c>
      <c r="GN268">
        <v>38228.5</v>
      </c>
      <c r="GO268">
        <v>31624.3</v>
      </c>
      <c r="GP268">
        <v>46797.8</v>
      </c>
      <c r="GQ268">
        <v>37972.5</v>
      </c>
      <c r="GR268">
        <v>1.8935</v>
      </c>
      <c r="GS268">
        <v>1.87287</v>
      </c>
      <c r="GT268">
        <v>0.134692</v>
      </c>
      <c r="GU268">
        <v>0</v>
      </c>
      <c r="GV268">
        <v>27.8454</v>
      </c>
      <c r="GW268">
        <v>999.9</v>
      </c>
      <c r="GX268">
        <v>60.3</v>
      </c>
      <c r="GY268">
        <v>29.8</v>
      </c>
      <c r="GZ268">
        <v>28.0494</v>
      </c>
      <c r="HA268">
        <v>61.5809</v>
      </c>
      <c r="HB268">
        <v>21.3662</v>
      </c>
      <c r="HC268">
        <v>1</v>
      </c>
      <c r="HD268">
        <v>0.0231682</v>
      </c>
      <c r="HE268">
        <v>-3.38426</v>
      </c>
      <c r="HF268">
        <v>20.3046</v>
      </c>
      <c r="HG268">
        <v>5.22133</v>
      </c>
      <c r="HH268">
        <v>11.98</v>
      </c>
      <c r="HI268">
        <v>4.9654</v>
      </c>
      <c r="HJ268">
        <v>3.27593</v>
      </c>
      <c r="HK268">
        <v>9999</v>
      </c>
      <c r="HL268">
        <v>9999</v>
      </c>
      <c r="HM268">
        <v>9999</v>
      </c>
      <c r="HN268">
        <v>999.9</v>
      </c>
      <c r="HO268">
        <v>1.86364</v>
      </c>
      <c r="HP268">
        <v>1.85974</v>
      </c>
      <c r="HQ268">
        <v>1.85805</v>
      </c>
      <c r="HR268">
        <v>1.85943</v>
      </c>
      <c r="HS268">
        <v>1.85959</v>
      </c>
      <c r="HT268">
        <v>1.85806</v>
      </c>
      <c r="HU268">
        <v>1.85715</v>
      </c>
      <c r="HV268">
        <v>1.85208</v>
      </c>
      <c r="HW268">
        <v>0</v>
      </c>
      <c r="HX268">
        <v>0</v>
      </c>
      <c r="HY268">
        <v>0</v>
      </c>
      <c r="HZ268">
        <v>0</v>
      </c>
      <c r="IA268" t="s">
        <v>424</v>
      </c>
      <c r="IB268" t="s">
        <v>425</v>
      </c>
      <c r="IC268" t="s">
        <v>426</v>
      </c>
      <c r="ID268" t="s">
        <v>426</v>
      </c>
      <c r="IE268" t="s">
        <v>426</v>
      </c>
      <c r="IF268" t="s">
        <v>426</v>
      </c>
      <c r="IG268">
        <v>0</v>
      </c>
      <c r="IH268">
        <v>100</v>
      </c>
      <c r="II268">
        <v>100</v>
      </c>
      <c r="IJ268">
        <v>-0.795</v>
      </c>
      <c r="IK268">
        <v>0.1824</v>
      </c>
      <c r="IL268">
        <v>-1.583616552626861</v>
      </c>
      <c r="IM268">
        <v>0.001328113201692861</v>
      </c>
      <c r="IN268">
        <v>1.538283238170363E-06</v>
      </c>
      <c r="IO268">
        <v>-5.795655626708063E-10</v>
      </c>
      <c r="IP268">
        <v>-0.0697313658375425</v>
      </c>
      <c r="IQ268">
        <v>-0.004593102289677449</v>
      </c>
      <c r="IR268">
        <v>0.0008253994458280543</v>
      </c>
      <c r="IS268">
        <v>-7.403632370499484E-06</v>
      </c>
      <c r="IT268">
        <v>2</v>
      </c>
      <c r="IU268">
        <v>1985</v>
      </c>
      <c r="IV268">
        <v>1</v>
      </c>
      <c r="IW268">
        <v>27</v>
      </c>
      <c r="IX268">
        <v>2</v>
      </c>
      <c r="IY268">
        <v>2.2</v>
      </c>
      <c r="IZ268">
        <v>1.13525</v>
      </c>
      <c r="JA268">
        <v>2.60132</v>
      </c>
      <c r="JB268">
        <v>1.49658</v>
      </c>
      <c r="JC268">
        <v>2.34619</v>
      </c>
      <c r="JD268">
        <v>1.54907</v>
      </c>
      <c r="JE268">
        <v>2.47192</v>
      </c>
      <c r="JF268">
        <v>32.8424</v>
      </c>
      <c r="JG268">
        <v>15.6293</v>
      </c>
      <c r="JH268">
        <v>18</v>
      </c>
      <c r="JI268">
        <v>482.512</v>
      </c>
      <c r="JJ268">
        <v>498.599</v>
      </c>
      <c r="JK268">
        <v>33.1384</v>
      </c>
      <c r="JL268">
        <v>27.5343</v>
      </c>
      <c r="JM268">
        <v>29.9993</v>
      </c>
      <c r="JN268">
        <v>27.8151</v>
      </c>
      <c r="JO268">
        <v>27.8117</v>
      </c>
      <c r="JP268">
        <v>22.8197</v>
      </c>
      <c r="JQ268">
        <v>18.9576</v>
      </c>
      <c r="JR268">
        <v>66.7346</v>
      </c>
      <c r="JS268">
        <v>33.1102</v>
      </c>
      <c r="JT268">
        <v>420</v>
      </c>
      <c r="JU268">
        <v>23.9171</v>
      </c>
      <c r="JV268">
        <v>102.337</v>
      </c>
      <c r="JW268">
        <v>91.5996</v>
      </c>
    </row>
    <row r="269" spans="1:283">
      <c r="A269">
        <v>251</v>
      </c>
      <c r="B269">
        <v>1761011190.6</v>
      </c>
      <c r="C269">
        <v>1524.599999904633</v>
      </c>
      <c r="D269" t="s">
        <v>943</v>
      </c>
      <c r="E269" t="s">
        <v>944</v>
      </c>
      <c r="F269">
        <v>5</v>
      </c>
      <c r="G269" t="s">
        <v>862</v>
      </c>
      <c r="H269">
        <v>1761011182.6</v>
      </c>
      <c r="I269">
        <f>(J269)/1000</f>
        <v>0</v>
      </c>
      <c r="J269">
        <f>1000*DJ269*AH269*(DF269-DG269)/(100*CY269*(1000-AH269*DF269))</f>
        <v>0</v>
      </c>
      <c r="K269">
        <f>DJ269*AH269*(DE269-DD269*(1000-AH269*DG269)/(1000-AH269*DF269))/(100*CY269)</f>
        <v>0</v>
      </c>
      <c r="L269">
        <f>DD269 - IF(AH269&gt;1, K269*CY269*100.0/(AJ269), 0)</f>
        <v>0</v>
      </c>
      <c r="M269">
        <f>((S269-I269/2)*L269-K269)/(S269+I269/2)</f>
        <v>0</v>
      </c>
      <c r="N269">
        <f>M269*(DK269+DL269)/1000.0</f>
        <v>0</v>
      </c>
      <c r="O269">
        <f>(DD269 - IF(AH269&gt;1, K269*CY269*100.0/(AJ269), 0))*(DK269+DL269)/1000.0</f>
        <v>0</v>
      </c>
      <c r="P269">
        <f>2.0/((1/R269-1/Q269)+SIGN(R269)*SQRT((1/R269-1/Q269)*(1/R269-1/Q269) + 4*CZ269/((CZ269+1)*(CZ269+1))*(2*1/R269*1/Q269-1/Q269*1/Q269)))</f>
        <v>0</v>
      </c>
      <c r="Q269">
        <f>IF(LEFT(DA269,1)&lt;&gt;"0",IF(LEFT(DA269,1)="1",3.0,DB269),$D$5+$E$5*(DR269*DK269/($K$5*1000))+$F$5*(DR269*DK269/($K$5*1000))*MAX(MIN(CY269,$J$5),$I$5)*MAX(MIN(CY269,$J$5),$I$5)+$G$5*MAX(MIN(CY269,$J$5),$I$5)*(DR269*DK269/($K$5*1000))+$H$5*(DR269*DK269/($K$5*1000))*(DR269*DK269/($K$5*1000)))</f>
        <v>0</v>
      </c>
      <c r="R269">
        <f>I269*(1000-(1000*0.61365*exp(17.502*V269/(240.97+V269))/(DK269+DL269)+DF269)/2)/(1000*0.61365*exp(17.502*V269/(240.97+V269))/(DK269+DL269)-DF269)</f>
        <v>0</v>
      </c>
      <c r="S269">
        <f>1/((CZ269+1)/(P269/1.6)+1/(Q269/1.37)) + CZ269/((CZ269+1)/(P269/1.6) + CZ269/(Q269/1.37))</f>
        <v>0</v>
      </c>
      <c r="T269">
        <f>(CU269*CX269)</f>
        <v>0</v>
      </c>
      <c r="U269">
        <f>(DM269+(T269+2*0.95*5.67E-8*(((DM269+$B$9)+273)^4-(DM269+273)^4)-44100*I269)/(1.84*29.3*Q269+8*0.95*5.67E-8*(DM269+273)^3))</f>
        <v>0</v>
      </c>
      <c r="V269">
        <f>($C$9*DN269+$D$9*DO269+$E$9*U269)</f>
        <v>0</v>
      </c>
      <c r="W269">
        <f>0.61365*exp(17.502*V269/(240.97+V269))</f>
        <v>0</v>
      </c>
      <c r="X269">
        <f>(Y269/Z269*100)</f>
        <v>0</v>
      </c>
      <c r="Y269">
        <f>DF269*(DK269+DL269)/1000</f>
        <v>0</v>
      </c>
      <c r="Z269">
        <f>0.61365*exp(17.502*DM269/(240.97+DM269))</f>
        <v>0</v>
      </c>
      <c r="AA269">
        <f>(W269-DF269*(DK269+DL269)/1000)</f>
        <v>0</v>
      </c>
      <c r="AB269">
        <f>(-I269*44100)</f>
        <v>0</v>
      </c>
      <c r="AC269">
        <f>2*29.3*Q269*0.92*(DM269-V269)</f>
        <v>0</v>
      </c>
      <c r="AD269">
        <f>2*0.95*5.67E-8*(((DM269+$B$9)+273)^4-(V269+273)^4)</f>
        <v>0</v>
      </c>
      <c r="AE269">
        <f>T269+AD269+AB269+AC269</f>
        <v>0</v>
      </c>
      <c r="AF269">
        <v>0</v>
      </c>
      <c r="AG269">
        <v>0</v>
      </c>
      <c r="AH269">
        <f>IF(AF269*$H$15&gt;=AJ269,1.0,(AJ269/(AJ269-AF269*$H$15)))</f>
        <v>0</v>
      </c>
      <c r="AI269">
        <f>(AH269-1)*100</f>
        <v>0</v>
      </c>
      <c r="AJ269">
        <f>MAX(0,($B$15+$C$15*DR269)/(1+$D$15*DR269)*DK269/(DM269+273)*$E$15)</f>
        <v>0</v>
      </c>
      <c r="AK269" t="s">
        <v>420</v>
      </c>
      <c r="AL269" t="s">
        <v>420</v>
      </c>
      <c r="AM269">
        <v>0</v>
      </c>
      <c r="AN269">
        <v>0</v>
      </c>
      <c r="AO269">
        <f>1-AM269/AN269</f>
        <v>0</v>
      </c>
      <c r="AP269">
        <v>0</v>
      </c>
      <c r="AQ269" t="s">
        <v>420</v>
      </c>
      <c r="AR269" t="s">
        <v>420</v>
      </c>
      <c r="AS269">
        <v>0</v>
      </c>
      <c r="AT269">
        <v>0</v>
      </c>
      <c r="AU269">
        <f>1-AS269/AT269</f>
        <v>0</v>
      </c>
      <c r="AV269">
        <v>0.5</v>
      </c>
      <c r="AW269">
        <f>CV269</f>
        <v>0</v>
      </c>
      <c r="AX269">
        <f>K269</f>
        <v>0</v>
      </c>
      <c r="AY269">
        <f>AU269*AV269*AW269</f>
        <v>0</v>
      </c>
      <c r="AZ269">
        <f>(AX269-AP269)/AW269</f>
        <v>0</v>
      </c>
      <c r="BA269">
        <f>(AN269-AT269)/AT269</f>
        <v>0</v>
      </c>
      <c r="BB269">
        <f>AM269/(AO269+AM269/AT269)</f>
        <v>0</v>
      </c>
      <c r="BC269" t="s">
        <v>420</v>
      </c>
      <c r="BD269">
        <v>0</v>
      </c>
      <c r="BE269">
        <f>IF(BD269&lt;&gt;0, BD269, BB269)</f>
        <v>0</v>
      </c>
      <c r="BF269">
        <f>1-BE269/AT269</f>
        <v>0</v>
      </c>
      <c r="BG269">
        <f>(AT269-AS269)/(AT269-BE269)</f>
        <v>0</v>
      </c>
      <c r="BH269">
        <f>(AN269-AT269)/(AN269-BE269)</f>
        <v>0</v>
      </c>
      <c r="BI269">
        <f>(AT269-AS269)/(AT269-AM269)</f>
        <v>0</v>
      </c>
      <c r="BJ269">
        <f>(AN269-AT269)/(AN269-AM269)</f>
        <v>0</v>
      </c>
      <c r="BK269">
        <f>(BG269*BE269/AS269)</f>
        <v>0</v>
      </c>
      <c r="BL269">
        <f>(1-BK269)</f>
        <v>0</v>
      </c>
      <c r="CU269">
        <f>$B$13*DS269+$C$13*DT269+$F$13*EE269*(1-EH269)</f>
        <v>0</v>
      </c>
      <c r="CV269">
        <f>CU269*CW269</f>
        <v>0</v>
      </c>
      <c r="CW269">
        <f>($B$13*$D$11+$C$13*$D$11+$F$13*((ER269+EJ269)/MAX(ER269+EJ269+ES269, 0.1)*$I$11+ES269/MAX(ER269+EJ269+ES269, 0.1)*$J$11))/($B$13+$C$13+$F$13)</f>
        <v>0</v>
      </c>
      <c r="CX269">
        <f>($B$13*$K$11+$C$13*$K$11+$F$13*((ER269+EJ269)/MAX(ER269+EJ269+ES269, 0.1)*$P$11+ES269/MAX(ER269+EJ269+ES269, 0.1)*$Q$11))/($B$13+$C$13+$F$13)</f>
        <v>0</v>
      </c>
      <c r="CY269">
        <v>5.66</v>
      </c>
      <c r="CZ269">
        <v>0.5</v>
      </c>
      <c r="DA269" t="s">
        <v>421</v>
      </c>
      <c r="DB269">
        <v>2</v>
      </c>
      <c r="DC269">
        <v>1761011182.6</v>
      </c>
      <c r="DD269">
        <v>420.3995</v>
      </c>
      <c r="DE269">
        <v>420.0579166666666</v>
      </c>
      <c r="DF269">
        <v>23.86837083333333</v>
      </c>
      <c r="DG269">
        <v>23.68914583333333</v>
      </c>
      <c r="DH269">
        <v>421.1940416666666</v>
      </c>
      <c r="DI269">
        <v>23.682275</v>
      </c>
      <c r="DJ269">
        <v>500.0000833333334</v>
      </c>
      <c r="DK269">
        <v>90.53666666666668</v>
      </c>
      <c r="DL269">
        <v>0.03475564166666666</v>
      </c>
      <c r="DM269">
        <v>30.27428333333333</v>
      </c>
      <c r="DN269">
        <v>29.9862</v>
      </c>
      <c r="DO269">
        <v>999.9</v>
      </c>
      <c r="DP269">
        <v>0</v>
      </c>
      <c r="DQ269">
        <v>0</v>
      </c>
      <c r="DR269">
        <v>10000.12958333333</v>
      </c>
      <c r="DS269">
        <v>0</v>
      </c>
      <c r="DT269">
        <v>0.242856</v>
      </c>
      <c r="DU269">
        <v>0.34156925</v>
      </c>
      <c r="DV269">
        <v>430.6789583333334</v>
      </c>
      <c r="DW269">
        <v>430.2501666666667</v>
      </c>
      <c r="DX269">
        <v>0.1792189083333333</v>
      </c>
      <c r="DY269">
        <v>420.0579166666666</v>
      </c>
      <c r="DZ269">
        <v>23.68914583333333</v>
      </c>
      <c r="EA269">
        <v>2.1609625</v>
      </c>
      <c r="EB269">
        <v>2.1447375</v>
      </c>
      <c r="EC269">
        <v>18.67565833333333</v>
      </c>
      <c r="ED269">
        <v>18.55415416666667</v>
      </c>
      <c r="EE269">
        <v>0.00500078</v>
      </c>
      <c r="EF269">
        <v>0</v>
      </c>
      <c r="EG269">
        <v>0</v>
      </c>
      <c r="EH269">
        <v>0</v>
      </c>
      <c r="EI269">
        <v>897.7458333333334</v>
      </c>
      <c r="EJ269">
        <v>0.00500078</v>
      </c>
      <c r="EK269">
        <v>-18.49166666666666</v>
      </c>
      <c r="EL269">
        <v>-1.233333333333333</v>
      </c>
      <c r="EM269">
        <v>34.98408333333333</v>
      </c>
      <c r="EN269">
        <v>38.08316666666666</v>
      </c>
      <c r="EO269">
        <v>37.22883333333333</v>
      </c>
      <c r="EP269">
        <v>38.137875</v>
      </c>
      <c r="EQ269">
        <v>37.65075</v>
      </c>
      <c r="ER269">
        <v>0</v>
      </c>
      <c r="ES269">
        <v>0</v>
      </c>
      <c r="ET269">
        <v>0</v>
      </c>
      <c r="EU269">
        <v>1761011189.5</v>
      </c>
      <c r="EV269">
        <v>0</v>
      </c>
      <c r="EW269">
        <v>896.316</v>
      </c>
      <c r="EX269">
        <v>-31.08461458474046</v>
      </c>
      <c r="EY269">
        <v>-1.138462195829013</v>
      </c>
      <c r="EZ269">
        <v>-17.692</v>
      </c>
      <c r="FA269">
        <v>15</v>
      </c>
      <c r="FB269">
        <v>1761011069.6</v>
      </c>
      <c r="FC269" t="s">
        <v>924</v>
      </c>
      <c r="FD269">
        <v>1761011069.6</v>
      </c>
      <c r="FE269">
        <v>1761011058.6</v>
      </c>
      <c r="FF269">
        <v>9</v>
      </c>
      <c r="FG269">
        <v>-0.059</v>
      </c>
      <c r="FH269">
        <v>-0.003</v>
      </c>
      <c r="FI269">
        <v>-0.796</v>
      </c>
      <c r="FJ269">
        <v>0.174</v>
      </c>
      <c r="FK269">
        <v>420</v>
      </c>
      <c r="FL269">
        <v>23</v>
      </c>
      <c r="FM269">
        <v>0.05</v>
      </c>
      <c r="FN269">
        <v>0.1</v>
      </c>
      <c r="FO269">
        <v>0.3457321463414634</v>
      </c>
      <c r="FP269">
        <v>0.08167143554006991</v>
      </c>
      <c r="FQ269">
        <v>0.07617718175493844</v>
      </c>
      <c r="FR269">
        <v>1</v>
      </c>
      <c r="FS269">
        <v>901.7323529411765</v>
      </c>
      <c r="FT269">
        <v>-79.31703546798271</v>
      </c>
      <c r="FU269">
        <v>11.47802813020535</v>
      </c>
      <c r="FV269">
        <v>0</v>
      </c>
      <c r="FW269">
        <v>-0.0004226609756097679</v>
      </c>
      <c r="FX269">
        <v>3.585732817421602</v>
      </c>
      <c r="FY269">
        <v>0.3665073932141574</v>
      </c>
      <c r="FZ269">
        <v>0</v>
      </c>
      <c r="GA269">
        <v>1</v>
      </c>
      <c r="GB269">
        <v>3</v>
      </c>
      <c r="GC269" t="s">
        <v>459</v>
      </c>
      <c r="GD269">
        <v>3.10951</v>
      </c>
      <c r="GE269">
        <v>2.72646</v>
      </c>
      <c r="GF269">
        <v>0.088518</v>
      </c>
      <c r="GG269">
        <v>0.088353</v>
      </c>
      <c r="GH269">
        <v>0.107432</v>
      </c>
      <c r="GI269">
        <v>0.107609</v>
      </c>
      <c r="GJ269">
        <v>23930.8</v>
      </c>
      <c r="GK269">
        <v>21707.4</v>
      </c>
      <c r="GL269">
        <v>26812.4</v>
      </c>
      <c r="GM269">
        <v>24017.4</v>
      </c>
      <c r="GN269">
        <v>38237.9</v>
      </c>
      <c r="GO269">
        <v>31619.8</v>
      </c>
      <c r="GP269">
        <v>46797.9</v>
      </c>
      <c r="GQ269">
        <v>37972.3</v>
      </c>
      <c r="GR269">
        <v>1.89315</v>
      </c>
      <c r="GS269">
        <v>1.87328</v>
      </c>
      <c r="GT269">
        <v>0.135276</v>
      </c>
      <c r="GU269">
        <v>0</v>
      </c>
      <c r="GV269">
        <v>27.8504</v>
      </c>
      <c r="GW269">
        <v>999.9</v>
      </c>
      <c r="GX269">
        <v>60.3</v>
      </c>
      <c r="GY269">
        <v>29.8</v>
      </c>
      <c r="GZ269">
        <v>28.0517</v>
      </c>
      <c r="HA269">
        <v>61.2609</v>
      </c>
      <c r="HB269">
        <v>21.2019</v>
      </c>
      <c r="HC269">
        <v>1</v>
      </c>
      <c r="HD269">
        <v>0.0228913</v>
      </c>
      <c r="HE269">
        <v>-1.60962</v>
      </c>
      <c r="HF269">
        <v>20.3117</v>
      </c>
      <c r="HG269">
        <v>5.21894</v>
      </c>
      <c r="HH269">
        <v>11.98</v>
      </c>
      <c r="HI269">
        <v>4.96505</v>
      </c>
      <c r="HJ269">
        <v>3.27533</v>
      </c>
      <c r="HK269">
        <v>9999</v>
      </c>
      <c r="HL269">
        <v>9999</v>
      </c>
      <c r="HM269">
        <v>9999</v>
      </c>
      <c r="HN269">
        <v>999.9</v>
      </c>
      <c r="HO269">
        <v>1.86365</v>
      </c>
      <c r="HP269">
        <v>1.85975</v>
      </c>
      <c r="HQ269">
        <v>1.85806</v>
      </c>
      <c r="HR269">
        <v>1.85944</v>
      </c>
      <c r="HS269">
        <v>1.85959</v>
      </c>
      <c r="HT269">
        <v>1.85806</v>
      </c>
      <c r="HU269">
        <v>1.85715</v>
      </c>
      <c r="HV269">
        <v>1.85209</v>
      </c>
      <c r="HW269">
        <v>0</v>
      </c>
      <c r="HX269">
        <v>0</v>
      </c>
      <c r="HY269">
        <v>0</v>
      </c>
      <c r="HZ269">
        <v>0</v>
      </c>
      <c r="IA269" t="s">
        <v>424</v>
      </c>
      <c r="IB269" t="s">
        <v>425</v>
      </c>
      <c r="IC269" t="s">
        <v>426</v>
      </c>
      <c r="ID269" t="s">
        <v>426</v>
      </c>
      <c r="IE269" t="s">
        <v>426</v>
      </c>
      <c r="IF269" t="s">
        <v>426</v>
      </c>
      <c r="IG269">
        <v>0</v>
      </c>
      <c r="IH269">
        <v>100</v>
      </c>
      <c r="II269">
        <v>100</v>
      </c>
      <c r="IJ269">
        <v>-0.795</v>
      </c>
      <c r="IK269">
        <v>0.1809</v>
      </c>
      <c r="IL269">
        <v>-1.583616552626861</v>
      </c>
      <c r="IM269">
        <v>0.001328113201692861</v>
      </c>
      <c r="IN269">
        <v>1.538283238170363E-06</v>
      </c>
      <c r="IO269">
        <v>-5.795655626708063E-10</v>
      </c>
      <c r="IP269">
        <v>-0.0697313658375425</v>
      </c>
      <c r="IQ269">
        <v>-0.004593102289677449</v>
      </c>
      <c r="IR269">
        <v>0.0008253994458280543</v>
      </c>
      <c r="IS269">
        <v>-7.403632370499484E-06</v>
      </c>
      <c r="IT269">
        <v>2</v>
      </c>
      <c r="IU269">
        <v>1985</v>
      </c>
      <c r="IV269">
        <v>1</v>
      </c>
      <c r="IW269">
        <v>27</v>
      </c>
      <c r="IX269">
        <v>2</v>
      </c>
      <c r="IY269">
        <v>2.2</v>
      </c>
      <c r="IZ269">
        <v>1.13525</v>
      </c>
      <c r="JA269">
        <v>2.60132</v>
      </c>
      <c r="JB269">
        <v>1.49658</v>
      </c>
      <c r="JC269">
        <v>2.34619</v>
      </c>
      <c r="JD269">
        <v>1.54907</v>
      </c>
      <c r="JE269">
        <v>2.43408</v>
      </c>
      <c r="JF269">
        <v>32.8424</v>
      </c>
      <c r="JG269">
        <v>15.6468</v>
      </c>
      <c r="JH269">
        <v>18</v>
      </c>
      <c r="JI269">
        <v>482.291</v>
      </c>
      <c r="JJ269">
        <v>498.85</v>
      </c>
      <c r="JK269">
        <v>33.1048</v>
      </c>
      <c r="JL269">
        <v>27.5313</v>
      </c>
      <c r="JM269">
        <v>29.9994</v>
      </c>
      <c r="JN269">
        <v>27.8127</v>
      </c>
      <c r="JO269">
        <v>27.8102</v>
      </c>
      <c r="JP269">
        <v>22.8183</v>
      </c>
      <c r="JQ269">
        <v>18.2824</v>
      </c>
      <c r="JR269">
        <v>67.1311</v>
      </c>
      <c r="JS269">
        <v>32.1023</v>
      </c>
      <c r="JT269">
        <v>420</v>
      </c>
      <c r="JU269">
        <v>23.9912</v>
      </c>
      <c r="JV269">
        <v>102.338</v>
      </c>
      <c r="JW269">
        <v>91.5992</v>
      </c>
    </row>
    <row r="270" spans="1:283">
      <c r="A270">
        <v>252</v>
      </c>
      <c r="B270">
        <v>1761011192.6</v>
      </c>
      <c r="C270">
        <v>1526.599999904633</v>
      </c>
      <c r="D270" t="s">
        <v>945</v>
      </c>
      <c r="E270" t="s">
        <v>946</v>
      </c>
      <c r="F270">
        <v>5</v>
      </c>
      <c r="G270" t="s">
        <v>862</v>
      </c>
      <c r="H270">
        <v>1761011184.6</v>
      </c>
      <c r="I270">
        <f>(J270)/1000</f>
        <v>0</v>
      </c>
      <c r="J270">
        <f>1000*DJ270*AH270*(DF270-DG270)/(100*CY270*(1000-AH270*DF270))</f>
        <v>0</v>
      </c>
      <c r="K270">
        <f>DJ270*AH270*(DE270-DD270*(1000-AH270*DG270)/(1000-AH270*DF270))/(100*CY270)</f>
        <v>0</v>
      </c>
      <c r="L270">
        <f>DD270 - IF(AH270&gt;1, K270*CY270*100.0/(AJ270), 0)</f>
        <v>0</v>
      </c>
      <c r="M270">
        <f>((S270-I270/2)*L270-K270)/(S270+I270/2)</f>
        <v>0</v>
      </c>
      <c r="N270">
        <f>M270*(DK270+DL270)/1000.0</f>
        <v>0</v>
      </c>
      <c r="O270">
        <f>(DD270 - IF(AH270&gt;1, K270*CY270*100.0/(AJ270), 0))*(DK270+DL270)/1000.0</f>
        <v>0</v>
      </c>
      <c r="P270">
        <f>2.0/((1/R270-1/Q270)+SIGN(R270)*SQRT((1/R270-1/Q270)*(1/R270-1/Q270) + 4*CZ270/((CZ270+1)*(CZ270+1))*(2*1/R270*1/Q270-1/Q270*1/Q270)))</f>
        <v>0</v>
      </c>
      <c r="Q270">
        <f>IF(LEFT(DA270,1)&lt;&gt;"0",IF(LEFT(DA270,1)="1",3.0,DB270),$D$5+$E$5*(DR270*DK270/($K$5*1000))+$F$5*(DR270*DK270/($K$5*1000))*MAX(MIN(CY270,$J$5),$I$5)*MAX(MIN(CY270,$J$5),$I$5)+$G$5*MAX(MIN(CY270,$J$5),$I$5)*(DR270*DK270/($K$5*1000))+$H$5*(DR270*DK270/($K$5*1000))*(DR270*DK270/($K$5*1000)))</f>
        <v>0</v>
      </c>
      <c r="R270">
        <f>I270*(1000-(1000*0.61365*exp(17.502*V270/(240.97+V270))/(DK270+DL270)+DF270)/2)/(1000*0.61365*exp(17.502*V270/(240.97+V270))/(DK270+DL270)-DF270)</f>
        <v>0</v>
      </c>
      <c r="S270">
        <f>1/((CZ270+1)/(P270/1.6)+1/(Q270/1.37)) + CZ270/((CZ270+1)/(P270/1.6) + CZ270/(Q270/1.37))</f>
        <v>0</v>
      </c>
      <c r="T270">
        <f>(CU270*CX270)</f>
        <v>0</v>
      </c>
      <c r="U270">
        <f>(DM270+(T270+2*0.95*5.67E-8*(((DM270+$B$9)+273)^4-(DM270+273)^4)-44100*I270)/(1.84*29.3*Q270+8*0.95*5.67E-8*(DM270+273)^3))</f>
        <v>0</v>
      </c>
      <c r="V270">
        <f>($C$9*DN270+$D$9*DO270+$E$9*U270)</f>
        <v>0</v>
      </c>
      <c r="W270">
        <f>0.61365*exp(17.502*V270/(240.97+V270))</f>
        <v>0</v>
      </c>
      <c r="X270">
        <f>(Y270/Z270*100)</f>
        <v>0</v>
      </c>
      <c r="Y270">
        <f>DF270*(DK270+DL270)/1000</f>
        <v>0</v>
      </c>
      <c r="Z270">
        <f>0.61365*exp(17.502*DM270/(240.97+DM270))</f>
        <v>0</v>
      </c>
      <c r="AA270">
        <f>(W270-DF270*(DK270+DL270)/1000)</f>
        <v>0</v>
      </c>
      <c r="AB270">
        <f>(-I270*44100)</f>
        <v>0</v>
      </c>
      <c r="AC270">
        <f>2*29.3*Q270*0.92*(DM270-V270)</f>
        <v>0</v>
      </c>
      <c r="AD270">
        <f>2*0.95*5.67E-8*(((DM270+$B$9)+273)^4-(V270+273)^4)</f>
        <v>0</v>
      </c>
      <c r="AE270">
        <f>T270+AD270+AB270+AC270</f>
        <v>0</v>
      </c>
      <c r="AF270">
        <v>0</v>
      </c>
      <c r="AG270">
        <v>0</v>
      </c>
      <c r="AH270">
        <f>IF(AF270*$H$15&gt;=AJ270,1.0,(AJ270/(AJ270-AF270*$H$15)))</f>
        <v>0</v>
      </c>
      <c r="AI270">
        <f>(AH270-1)*100</f>
        <v>0</v>
      </c>
      <c r="AJ270">
        <f>MAX(0,($B$15+$C$15*DR270)/(1+$D$15*DR270)*DK270/(DM270+273)*$E$15)</f>
        <v>0</v>
      </c>
      <c r="AK270" t="s">
        <v>420</v>
      </c>
      <c r="AL270" t="s">
        <v>420</v>
      </c>
      <c r="AM270">
        <v>0</v>
      </c>
      <c r="AN270">
        <v>0</v>
      </c>
      <c r="AO270">
        <f>1-AM270/AN270</f>
        <v>0</v>
      </c>
      <c r="AP270">
        <v>0</v>
      </c>
      <c r="AQ270" t="s">
        <v>420</v>
      </c>
      <c r="AR270" t="s">
        <v>420</v>
      </c>
      <c r="AS270">
        <v>0</v>
      </c>
      <c r="AT270">
        <v>0</v>
      </c>
      <c r="AU270">
        <f>1-AS270/AT270</f>
        <v>0</v>
      </c>
      <c r="AV270">
        <v>0.5</v>
      </c>
      <c r="AW270">
        <f>CV270</f>
        <v>0</v>
      </c>
      <c r="AX270">
        <f>K270</f>
        <v>0</v>
      </c>
      <c r="AY270">
        <f>AU270*AV270*AW270</f>
        <v>0</v>
      </c>
      <c r="AZ270">
        <f>(AX270-AP270)/AW270</f>
        <v>0</v>
      </c>
      <c r="BA270">
        <f>(AN270-AT270)/AT270</f>
        <v>0</v>
      </c>
      <c r="BB270">
        <f>AM270/(AO270+AM270/AT270)</f>
        <v>0</v>
      </c>
      <c r="BC270" t="s">
        <v>420</v>
      </c>
      <c r="BD270">
        <v>0</v>
      </c>
      <c r="BE270">
        <f>IF(BD270&lt;&gt;0, BD270, BB270)</f>
        <v>0</v>
      </c>
      <c r="BF270">
        <f>1-BE270/AT270</f>
        <v>0</v>
      </c>
      <c r="BG270">
        <f>(AT270-AS270)/(AT270-BE270)</f>
        <v>0</v>
      </c>
      <c r="BH270">
        <f>(AN270-AT270)/(AN270-BE270)</f>
        <v>0</v>
      </c>
      <c r="BI270">
        <f>(AT270-AS270)/(AT270-AM270)</f>
        <v>0</v>
      </c>
      <c r="BJ270">
        <f>(AN270-AT270)/(AN270-AM270)</f>
        <v>0</v>
      </c>
      <c r="BK270">
        <f>(BG270*BE270/AS270)</f>
        <v>0</v>
      </c>
      <c r="BL270">
        <f>(1-BK270)</f>
        <v>0</v>
      </c>
      <c r="CU270">
        <f>$B$13*DS270+$C$13*DT270+$F$13*EE270*(1-EH270)</f>
        <v>0</v>
      </c>
      <c r="CV270">
        <f>CU270*CW270</f>
        <v>0</v>
      </c>
      <c r="CW270">
        <f>($B$13*$D$11+$C$13*$D$11+$F$13*((ER270+EJ270)/MAX(ER270+EJ270+ES270, 0.1)*$I$11+ES270/MAX(ER270+EJ270+ES270, 0.1)*$J$11))/($B$13+$C$13+$F$13)</f>
        <v>0</v>
      </c>
      <c r="CX270">
        <f>($B$13*$K$11+$C$13*$K$11+$F$13*((ER270+EJ270)/MAX(ER270+EJ270+ES270, 0.1)*$P$11+ES270/MAX(ER270+EJ270+ES270, 0.1)*$Q$11))/($B$13+$C$13+$F$13)</f>
        <v>0</v>
      </c>
      <c r="CY270">
        <v>5.66</v>
      </c>
      <c r="CZ270">
        <v>0.5</v>
      </c>
      <c r="DA270" t="s">
        <v>421</v>
      </c>
      <c r="DB270">
        <v>2</v>
      </c>
      <c r="DC270">
        <v>1761011184.6</v>
      </c>
      <c r="DD270">
        <v>420.4146666666666</v>
      </c>
      <c r="DE270">
        <v>420.0476666666667</v>
      </c>
      <c r="DF270">
        <v>23.82983333333333</v>
      </c>
      <c r="DG270">
        <v>23.5926625</v>
      </c>
      <c r="DH270">
        <v>421.2092916666666</v>
      </c>
      <c r="DI270">
        <v>23.64457083333333</v>
      </c>
      <c r="DJ270">
        <v>500.000375</v>
      </c>
      <c r="DK270">
        <v>90.53652083333334</v>
      </c>
      <c r="DL270">
        <v>0.03479282083333333</v>
      </c>
      <c r="DM270">
        <v>30.29490833333334</v>
      </c>
      <c r="DN270">
        <v>30.00475</v>
      </c>
      <c r="DO270">
        <v>999.9</v>
      </c>
      <c r="DP270">
        <v>0</v>
      </c>
      <c r="DQ270">
        <v>0</v>
      </c>
      <c r="DR270">
        <v>9997.967500000001</v>
      </c>
      <c r="DS270">
        <v>0</v>
      </c>
      <c r="DT270">
        <v>0.242856</v>
      </c>
      <c r="DU270">
        <v>0.3670577916666666</v>
      </c>
      <c r="DV270">
        <v>430.677625</v>
      </c>
      <c r="DW270">
        <v>430.1971666666666</v>
      </c>
      <c r="DX270">
        <v>0.2371627416666666</v>
      </c>
      <c r="DY270">
        <v>420.0476666666667</v>
      </c>
      <c r="DZ270">
        <v>23.5926625</v>
      </c>
      <c r="EA270">
        <v>2.157469583333333</v>
      </c>
      <c r="EB270">
        <v>2.13599875</v>
      </c>
      <c r="EC270">
        <v>18.64972916666667</v>
      </c>
      <c r="ED270">
        <v>18.4893625</v>
      </c>
      <c r="EE270">
        <v>0.00500078</v>
      </c>
      <c r="EF270">
        <v>0</v>
      </c>
      <c r="EG270">
        <v>0</v>
      </c>
      <c r="EH270">
        <v>0</v>
      </c>
      <c r="EI270">
        <v>895.9333333333334</v>
      </c>
      <c r="EJ270">
        <v>0.00500078</v>
      </c>
      <c r="EK270">
        <v>-19.70416666666667</v>
      </c>
      <c r="EL270">
        <v>-1.291666666666667</v>
      </c>
      <c r="EM270">
        <v>35.00233333333333</v>
      </c>
      <c r="EN270">
        <v>38.12216666666666</v>
      </c>
      <c r="EO270">
        <v>37.35120833333333</v>
      </c>
      <c r="EP270">
        <v>38.182125</v>
      </c>
      <c r="EQ270">
        <v>37.71070833333334</v>
      </c>
      <c r="ER270">
        <v>0</v>
      </c>
      <c r="ES270">
        <v>0</v>
      </c>
      <c r="ET270">
        <v>0</v>
      </c>
      <c r="EU270">
        <v>1761011191.3</v>
      </c>
      <c r="EV270">
        <v>0</v>
      </c>
      <c r="EW270">
        <v>896.2461538461539</v>
      </c>
      <c r="EX270">
        <v>-23.28205092598351</v>
      </c>
      <c r="EY270">
        <v>-21.56239345634454</v>
      </c>
      <c r="EZ270">
        <v>-19.60384615384615</v>
      </c>
      <c r="FA270">
        <v>15</v>
      </c>
      <c r="FB270">
        <v>1761011069.6</v>
      </c>
      <c r="FC270" t="s">
        <v>924</v>
      </c>
      <c r="FD270">
        <v>1761011069.6</v>
      </c>
      <c r="FE270">
        <v>1761011058.6</v>
      </c>
      <c r="FF270">
        <v>9</v>
      </c>
      <c r="FG270">
        <v>-0.059</v>
      </c>
      <c r="FH270">
        <v>-0.003</v>
      </c>
      <c r="FI270">
        <v>-0.796</v>
      </c>
      <c r="FJ270">
        <v>0.174</v>
      </c>
      <c r="FK270">
        <v>420</v>
      </c>
      <c r="FL270">
        <v>23</v>
      </c>
      <c r="FM270">
        <v>0.05</v>
      </c>
      <c r="FN270">
        <v>0.1</v>
      </c>
      <c r="FO270">
        <v>0.352741275</v>
      </c>
      <c r="FP270">
        <v>0.706485782363977</v>
      </c>
      <c r="FQ270">
        <v>0.08878782316426828</v>
      </c>
      <c r="FR270">
        <v>0</v>
      </c>
      <c r="FS270">
        <v>899.9029411764704</v>
      </c>
      <c r="FT270">
        <v>-69.69747869603894</v>
      </c>
      <c r="FU270">
        <v>10.08252668187183</v>
      </c>
      <c r="FV270">
        <v>0</v>
      </c>
      <c r="FW270">
        <v>0.1124311475</v>
      </c>
      <c r="FX270">
        <v>2.528306941463415</v>
      </c>
      <c r="FY270">
        <v>0.2886518674018392</v>
      </c>
      <c r="FZ270">
        <v>0</v>
      </c>
      <c r="GA270">
        <v>0</v>
      </c>
      <c r="GB270">
        <v>3</v>
      </c>
      <c r="GC270" t="s">
        <v>423</v>
      </c>
      <c r="GD270">
        <v>3.10961</v>
      </c>
      <c r="GE270">
        <v>2.72654</v>
      </c>
      <c r="GF270">
        <v>0.0885121</v>
      </c>
      <c r="GG270">
        <v>0.0883616</v>
      </c>
      <c r="GH270">
        <v>0.107293</v>
      </c>
      <c r="GI270">
        <v>0.107953</v>
      </c>
      <c r="GJ270">
        <v>23931</v>
      </c>
      <c r="GK270">
        <v>21707.2</v>
      </c>
      <c r="GL270">
        <v>26812.5</v>
      </c>
      <c r="GM270">
        <v>24017.3</v>
      </c>
      <c r="GN270">
        <v>38244.1</v>
      </c>
      <c r="GO270">
        <v>31607.4</v>
      </c>
      <c r="GP270">
        <v>46798.1</v>
      </c>
      <c r="GQ270">
        <v>37972.2</v>
      </c>
      <c r="GR270">
        <v>1.8934</v>
      </c>
      <c r="GS270">
        <v>1.87345</v>
      </c>
      <c r="GT270">
        <v>0.136103</v>
      </c>
      <c r="GU270">
        <v>0</v>
      </c>
      <c r="GV270">
        <v>27.8563</v>
      </c>
      <c r="GW270">
        <v>999.9</v>
      </c>
      <c r="GX270">
        <v>60.3</v>
      </c>
      <c r="GY270">
        <v>29.8</v>
      </c>
      <c r="GZ270">
        <v>28.0517</v>
      </c>
      <c r="HA270">
        <v>61.3909</v>
      </c>
      <c r="HB270">
        <v>21.3101</v>
      </c>
      <c r="HC270">
        <v>1</v>
      </c>
      <c r="HD270">
        <v>0.0228328</v>
      </c>
      <c r="HE270">
        <v>0.168804</v>
      </c>
      <c r="HF270">
        <v>20.3264</v>
      </c>
      <c r="HG270">
        <v>5.21909</v>
      </c>
      <c r="HH270">
        <v>11.9796</v>
      </c>
      <c r="HI270">
        <v>4.96505</v>
      </c>
      <c r="HJ270">
        <v>3.27533</v>
      </c>
      <c r="HK270">
        <v>9999</v>
      </c>
      <c r="HL270">
        <v>9999</v>
      </c>
      <c r="HM270">
        <v>9999</v>
      </c>
      <c r="HN270">
        <v>999.9</v>
      </c>
      <c r="HO270">
        <v>1.86367</v>
      </c>
      <c r="HP270">
        <v>1.85975</v>
      </c>
      <c r="HQ270">
        <v>1.85805</v>
      </c>
      <c r="HR270">
        <v>1.85944</v>
      </c>
      <c r="HS270">
        <v>1.85959</v>
      </c>
      <c r="HT270">
        <v>1.85806</v>
      </c>
      <c r="HU270">
        <v>1.85715</v>
      </c>
      <c r="HV270">
        <v>1.8521</v>
      </c>
      <c r="HW270">
        <v>0</v>
      </c>
      <c r="HX270">
        <v>0</v>
      </c>
      <c r="HY270">
        <v>0</v>
      </c>
      <c r="HZ270">
        <v>0</v>
      </c>
      <c r="IA270" t="s">
        <v>424</v>
      </c>
      <c r="IB270" t="s">
        <v>425</v>
      </c>
      <c r="IC270" t="s">
        <v>426</v>
      </c>
      <c r="ID270" t="s">
        <v>426</v>
      </c>
      <c r="IE270" t="s">
        <v>426</v>
      </c>
      <c r="IF270" t="s">
        <v>426</v>
      </c>
      <c r="IG270">
        <v>0</v>
      </c>
      <c r="IH270">
        <v>100</v>
      </c>
      <c r="II270">
        <v>100</v>
      </c>
      <c r="IJ270">
        <v>-0.794</v>
      </c>
      <c r="IK270">
        <v>0.18</v>
      </c>
      <c r="IL270">
        <v>-1.583616552626861</v>
      </c>
      <c r="IM270">
        <v>0.001328113201692861</v>
      </c>
      <c r="IN270">
        <v>1.538283238170363E-06</v>
      </c>
      <c r="IO270">
        <v>-5.795655626708063E-10</v>
      </c>
      <c r="IP270">
        <v>-0.0697313658375425</v>
      </c>
      <c r="IQ270">
        <v>-0.004593102289677449</v>
      </c>
      <c r="IR270">
        <v>0.0008253994458280543</v>
      </c>
      <c r="IS270">
        <v>-7.403632370499484E-06</v>
      </c>
      <c r="IT270">
        <v>2</v>
      </c>
      <c r="IU270">
        <v>1985</v>
      </c>
      <c r="IV270">
        <v>1</v>
      </c>
      <c r="IW270">
        <v>27</v>
      </c>
      <c r="IX270">
        <v>2</v>
      </c>
      <c r="IY270">
        <v>2.2</v>
      </c>
      <c r="IZ270">
        <v>1.13525</v>
      </c>
      <c r="JA270">
        <v>2.60864</v>
      </c>
      <c r="JB270">
        <v>1.49658</v>
      </c>
      <c r="JC270">
        <v>2.34619</v>
      </c>
      <c r="JD270">
        <v>1.54907</v>
      </c>
      <c r="JE270">
        <v>2.37793</v>
      </c>
      <c r="JF270">
        <v>32.8424</v>
      </c>
      <c r="JG270">
        <v>15.6468</v>
      </c>
      <c r="JH270">
        <v>18</v>
      </c>
      <c r="JI270">
        <v>482.418</v>
      </c>
      <c r="JJ270">
        <v>498.961</v>
      </c>
      <c r="JK270">
        <v>32.8083</v>
      </c>
      <c r="JL270">
        <v>27.5284</v>
      </c>
      <c r="JM270">
        <v>29.9996</v>
      </c>
      <c r="JN270">
        <v>27.8104</v>
      </c>
      <c r="JO270">
        <v>27.8096</v>
      </c>
      <c r="JP270">
        <v>22.8184</v>
      </c>
      <c r="JQ270">
        <v>18.004</v>
      </c>
      <c r="JR270">
        <v>67.1311</v>
      </c>
      <c r="JS270">
        <v>32.1023</v>
      </c>
      <c r="JT270">
        <v>420</v>
      </c>
      <c r="JU270">
        <v>24.0453</v>
      </c>
      <c r="JV270">
        <v>102.338</v>
      </c>
      <c r="JW270">
        <v>91.5988</v>
      </c>
    </row>
    <row r="271" spans="1:283">
      <c r="A271">
        <v>253</v>
      </c>
      <c r="B271">
        <v>1761011194.6</v>
      </c>
      <c r="C271">
        <v>1528.599999904633</v>
      </c>
      <c r="D271" t="s">
        <v>947</v>
      </c>
      <c r="E271" t="s">
        <v>948</v>
      </c>
      <c r="F271">
        <v>5</v>
      </c>
      <c r="G271" t="s">
        <v>862</v>
      </c>
      <c r="H271">
        <v>1761011186.6</v>
      </c>
      <c r="I271">
        <f>(J271)/1000</f>
        <v>0</v>
      </c>
      <c r="J271">
        <f>1000*DJ271*AH271*(DF271-DG271)/(100*CY271*(1000-AH271*DF271))</f>
        <v>0</v>
      </c>
      <c r="K271">
        <f>DJ271*AH271*(DE271-DD271*(1000-AH271*DG271)/(1000-AH271*DF271))/(100*CY271)</f>
        <v>0</v>
      </c>
      <c r="L271">
        <f>DD271 - IF(AH271&gt;1, K271*CY271*100.0/(AJ271), 0)</f>
        <v>0</v>
      </c>
      <c r="M271">
        <f>((S271-I271/2)*L271-K271)/(S271+I271/2)</f>
        <v>0</v>
      </c>
      <c r="N271">
        <f>M271*(DK271+DL271)/1000.0</f>
        <v>0</v>
      </c>
      <c r="O271">
        <f>(DD271 - IF(AH271&gt;1, K271*CY271*100.0/(AJ271), 0))*(DK271+DL271)/1000.0</f>
        <v>0</v>
      </c>
      <c r="P271">
        <f>2.0/((1/R271-1/Q271)+SIGN(R271)*SQRT((1/R271-1/Q271)*(1/R271-1/Q271) + 4*CZ271/((CZ271+1)*(CZ271+1))*(2*1/R271*1/Q271-1/Q271*1/Q271)))</f>
        <v>0</v>
      </c>
      <c r="Q271">
        <f>IF(LEFT(DA271,1)&lt;&gt;"0",IF(LEFT(DA271,1)="1",3.0,DB271),$D$5+$E$5*(DR271*DK271/($K$5*1000))+$F$5*(DR271*DK271/($K$5*1000))*MAX(MIN(CY271,$J$5),$I$5)*MAX(MIN(CY271,$J$5),$I$5)+$G$5*MAX(MIN(CY271,$J$5),$I$5)*(DR271*DK271/($K$5*1000))+$H$5*(DR271*DK271/($K$5*1000))*(DR271*DK271/($K$5*1000)))</f>
        <v>0</v>
      </c>
      <c r="R271">
        <f>I271*(1000-(1000*0.61365*exp(17.502*V271/(240.97+V271))/(DK271+DL271)+DF271)/2)/(1000*0.61365*exp(17.502*V271/(240.97+V271))/(DK271+DL271)-DF271)</f>
        <v>0</v>
      </c>
      <c r="S271">
        <f>1/((CZ271+1)/(P271/1.6)+1/(Q271/1.37)) + CZ271/((CZ271+1)/(P271/1.6) + CZ271/(Q271/1.37))</f>
        <v>0</v>
      </c>
      <c r="T271">
        <f>(CU271*CX271)</f>
        <v>0</v>
      </c>
      <c r="U271">
        <f>(DM271+(T271+2*0.95*5.67E-8*(((DM271+$B$9)+273)^4-(DM271+273)^4)-44100*I271)/(1.84*29.3*Q271+8*0.95*5.67E-8*(DM271+273)^3))</f>
        <v>0</v>
      </c>
      <c r="V271">
        <f>($C$9*DN271+$D$9*DO271+$E$9*U271)</f>
        <v>0</v>
      </c>
      <c r="W271">
        <f>0.61365*exp(17.502*V271/(240.97+V271))</f>
        <v>0</v>
      </c>
      <c r="X271">
        <f>(Y271/Z271*100)</f>
        <v>0</v>
      </c>
      <c r="Y271">
        <f>DF271*(DK271+DL271)/1000</f>
        <v>0</v>
      </c>
      <c r="Z271">
        <f>0.61365*exp(17.502*DM271/(240.97+DM271))</f>
        <v>0</v>
      </c>
      <c r="AA271">
        <f>(W271-DF271*(DK271+DL271)/1000)</f>
        <v>0</v>
      </c>
      <c r="AB271">
        <f>(-I271*44100)</f>
        <v>0</v>
      </c>
      <c r="AC271">
        <f>2*29.3*Q271*0.92*(DM271-V271)</f>
        <v>0</v>
      </c>
      <c r="AD271">
        <f>2*0.95*5.67E-8*(((DM271+$B$9)+273)^4-(V271+273)^4)</f>
        <v>0</v>
      </c>
      <c r="AE271">
        <f>T271+AD271+AB271+AC271</f>
        <v>0</v>
      </c>
      <c r="AF271">
        <v>0</v>
      </c>
      <c r="AG271">
        <v>0</v>
      </c>
      <c r="AH271">
        <f>IF(AF271*$H$15&gt;=AJ271,1.0,(AJ271/(AJ271-AF271*$H$15)))</f>
        <v>0</v>
      </c>
      <c r="AI271">
        <f>(AH271-1)*100</f>
        <v>0</v>
      </c>
      <c r="AJ271">
        <f>MAX(0,($B$15+$C$15*DR271)/(1+$D$15*DR271)*DK271/(DM271+273)*$E$15)</f>
        <v>0</v>
      </c>
      <c r="AK271" t="s">
        <v>420</v>
      </c>
      <c r="AL271" t="s">
        <v>420</v>
      </c>
      <c r="AM271">
        <v>0</v>
      </c>
      <c r="AN271">
        <v>0</v>
      </c>
      <c r="AO271">
        <f>1-AM271/AN271</f>
        <v>0</v>
      </c>
      <c r="AP271">
        <v>0</v>
      </c>
      <c r="AQ271" t="s">
        <v>420</v>
      </c>
      <c r="AR271" t="s">
        <v>420</v>
      </c>
      <c r="AS271">
        <v>0</v>
      </c>
      <c r="AT271">
        <v>0</v>
      </c>
      <c r="AU271">
        <f>1-AS271/AT271</f>
        <v>0</v>
      </c>
      <c r="AV271">
        <v>0.5</v>
      </c>
      <c r="AW271">
        <f>CV271</f>
        <v>0</v>
      </c>
      <c r="AX271">
        <f>K271</f>
        <v>0</v>
      </c>
      <c r="AY271">
        <f>AU271*AV271*AW271</f>
        <v>0</v>
      </c>
      <c r="AZ271">
        <f>(AX271-AP271)/AW271</f>
        <v>0</v>
      </c>
      <c r="BA271">
        <f>(AN271-AT271)/AT271</f>
        <v>0</v>
      </c>
      <c r="BB271">
        <f>AM271/(AO271+AM271/AT271)</f>
        <v>0</v>
      </c>
      <c r="BC271" t="s">
        <v>420</v>
      </c>
      <c r="BD271">
        <v>0</v>
      </c>
      <c r="BE271">
        <f>IF(BD271&lt;&gt;0, BD271, BB271)</f>
        <v>0</v>
      </c>
      <c r="BF271">
        <f>1-BE271/AT271</f>
        <v>0</v>
      </c>
      <c r="BG271">
        <f>(AT271-AS271)/(AT271-BE271)</f>
        <v>0</v>
      </c>
      <c r="BH271">
        <f>(AN271-AT271)/(AN271-BE271)</f>
        <v>0</v>
      </c>
      <c r="BI271">
        <f>(AT271-AS271)/(AT271-AM271)</f>
        <v>0</v>
      </c>
      <c r="BJ271">
        <f>(AN271-AT271)/(AN271-AM271)</f>
        <v>0</v>
      </c>
      <c r="BK271">
        <f>(BG271*BE271/AS271)</f>
        <v>0</v>
      </c>
      <c r="BL271">
        <f>(1-BK271)</f>
        <v>0</v>
      </c>
      <c r="CU271">
        <f>$B$13*DS271+$C$13*DT271+$F$13*EE271*(1-EH271)</f>
        <v>0</v>
      </c>
      <c r="CV271">
        <f>CU271*CW271</f>
        <v>0</v>
      </c>
      <c r="CW271">
        <f>($B$13*$D$11+$C$13*$D$11+$F$13*((ER271+EJ271)/MAX(ER271+EJ271+ES271, 0.1)*$I$11+ES271/MAX(ER271+EJ271+ES271, 0.1)*$J$11))/($B$13+$C$13+$F$13)</f>
        <v>0</v>
      </c>
      <c r="CX271">
        <f>($B$13*$K$11+$C$13*$K$11+$F$13*((ER271+EJ271)/MAX(ER271+EJ271+ES271, 0.1)*$P$11+ES271/MAX(ER271+EJ271+ES271, 0.1)*$Q$11))/($B$13+$C$13+$F$13)</f>
        <v>0</v>
      </c>
      <c r="CY271">
        <v>5.66</v>
      </c>
      <c r="CZ271">
        <v>0.5</v>
      </c>
      <c r="DA271" t="s">
        <v>421</v>
      </c>
      <c r="DB271">
        <v>2</v>
      </c>
      <c r="DC271">
        <v>1761011186.6</v>
      </c>
      <c r="DD271">
        <v>420.426125</v>
      </c>
      <c r="DE271">
        <v>420.0391666666666</v>
      </c>
      <c r="DF271">
        <v>23.78125</v>
      </c>
      <c r="DG271">
        <v>23.52710416666666</v>
      </c>
      <c r="DH271">
        <v>421.2208333333333</v>
      </c>
      <c r="DI271">
        <v>23.59703333333333</v>
      </c>
      <c r="DJ271">
        <v>500.0215</v>
      </c>
      <c r="DK271">
        <v>90.53644999999999</v>
      </c>
      <c r="DL271">
        <v>0.034747075</v>
      </c>
      <c r="DM271">
        <v>30.31460416666667</v>
      </c>
      <c r="DN271">
        <v>30.023275</v>
      </c>
      <c r="DO271">
        <v>999.9</v>
      </c>
      <c r="DP271">
        <v>0</v>
      </c>
      <c r="DQ271">
        <v>0</v>
      </c>
      <c r="DR271">
        <v>10003.79833333333</v>
      </c>
      <c r="DS271">
        <v>0</v>
      </c>
      <c r="DT271">
        <v>0.242856</v>
      </c>
      <c r="DU271">
        <v>0.3870391666666667</v>
      </c>
      <c r="DV271">
        <v>430.6679999999999</v>
      </c>
      <c r="DW271">
        <v>430.1595416666667</v>
      </c>
      <c r="DX271">
        <v>0.2541411458333333</v>
      </c>
      <c r="DY271">
        <v>420.0391666666666</v>
      </c>
      <c r="DZ271">
        <v>23.52710416666666</v>
      </c>
      <c r="EA271">
        <v>2.153069583333334</v>
      </c>
      <c r="EB271">
        <v>2.130061666666667</v>
      </c>
      <c r="EC271">
        <v>18.61706666666667</v>
      </c>
      <c r="ED271">
        <v>18.44534583333333</v>
      </c>
      <c r="EE271">
        <v>0.00500078</v>
      </c>
      <c r="EF271">
        <v>0</v>
      </c>
      <c r="EG271">
        <v>0</v>
      </c>
      <c r="EH271">
        <v>0</v>
      </c>
      <c r="EI271">
        <v>893.5208333333334</v>
      </c>
      <c r="EJ271">
        <v>0.00500078</v>
      </c>
      <c r="EK271">
        <v>-19.10833333333333</v>
      </c>
      <c r="EL271">
        <v>-1.079166666666667</v>
      </c>
      <c r="EM271">
        <v>35.02054166666667</v>
      </c>
      <c r="EN271">
        <v>38.16904166666666</v>
      </c>
      <c r="EO271">
        <v>37.40075</v>
      </c>
      <c r="EP271">
        <v>38.23416666666666</v>
      </c>
      <c r="EQ271">
        <v>37.783625</v>
      </c>
      <c r="ER271">
        <v>0</v>
      </c>
      <c r="ES271">
        <v>0</v>
      </c>
      <c r="ET271">
        <v>0</v>
      </c>
      <c r="EU271">
        <v>1761011193.7</v>
      </c>
      <c r="EV271">
        <v>0</v>
      </c>
      <c r="EW271">
        <v>894.0076923076923</v>
      </c>
      <c r="EX271">
        <v>-39.76752147647208</v>
      </c>
      <c r="EY271">
        <v>-21.494016911561</v>
      </c>
      <c r="EZ271">
        <v>-19.05</v>
      </c>
      <c r="FA271">
        <v>15</v>
      </c>
      <c r="FB271">
        <v>1761011069.6</v>
      </c>
      <c r="FC271" t="s">
        <v>924</v>
      </c>
      <c r="FD271">
        <v>1761011069.6</v>
      </c>
      <c r="FE271">
        <v>1761011058.6</v>
      </c>
      <c r="FF271">
        <v>9</v>
      </c>
      <c r="FG271">
        <v>-0.059</v>
      </c>
      <c r="FH271">
        <v>-0.003</v>
      </c>
      <c r="FI271">
        <v>-0.796</v>
      </c>
      <c r="FJ271">
        <v>0.174</v>
      </c>
      <c r="FK271">
        <v>420</v>
      </c>
      <c r="FL271">
        <v>23</v>
      </c>
      <c r="FM271">
        <v>0.05</v>
      </c>
      <c r="FN271">
        <v>0.1</v>
      </c>
      <c r="FO271">
        <v>0.3621610487804878</v>
      </c>
      <c r="FP271">
        <v>0.7472303414634149</v>
      </c>
      <c r="FQ271">
        <v>0.09135372562201287</v>
      </c>
      <c r="FR271">
        <v>0</v>
      </c>
      <c r="FS271">
        <v>897.4117647058823</v>
      </c>
      <c r="FT271">
        <v>-56.86172629440414</v>
      </c>
      <c r="FU271">
        <v>9.69413906336869</v>
      </c>
      <c r="FV271">
        <v>0</v>
      </c>
      <c r="FW271">
        <v>0.1372856</v>
      </c>
      <c r="FX271">
        <v>1.775474270383275</v>
      </c>
      <c r="FY271">
        <v>0.2543865889854297</v>
      </c>
      <c r="FZ271">
        <v>0</v>
      </c>
      <c r="GA271">
        <v>0</v>
      </c>
      <c r="GB271">
        <v>3</v>
      </c>
      <c r="GC271" t="s">
        <v>423</v>
      </c>
      <c r="GD271">
        <v>3.10985</v>
      </c>
      <c r="GE271">
        <v>2.72655</v>
      </c>
      <c r="GF271">
        <v>0.0885138</v>
      </c>
      <c r="GG271">
        <v>0.0883535</v>
      </c>
      <c r="GH271">
        <v>0.107254</v>
      </c>
      <c r="GI271">
        <v>0.108428</v>
      </c>
      <c r="GJ271">
        <v>23931.1</v>
      </c>
      <c r="GK271">
        <v>21707.3</v>
      </c>
      <c r="GL271">
        <v>26812.6</v>
      </c>
      <c r="GM271">
        <v>24017.3</v>
      </c>
      <c r="GN271">
        <v>38246</v>
      </c>
      <c r="GO271">
        <v>31590.3</v>
      </c>
      <c r="GP271">
        <v>46798.3</v>
      </c>
      <c r="GQ271">
        <v>37972</v>
      </c>
      <c r="GR271">
        <v>1.89365</v>
      </c>
      <c r="GS271">
        <v>1.8733</v>
      </c>
      <c r="GT271">
        <v>0.13689</v>
      </c>
      <c r="GU271">
        <v>0</v>
      </c>
      <c r="GV271">
        <v>27.862</v>
      </c>
      <c r="GW271">
        <v>999.9</v>
      </c>
      <c r="GX271">
        <v>60.2</v>
      </c>
      <c r="GY271">
        <v>29.8</v>
      </c>
      <c r="GZ271">
        <v>28.0042</v>
      </c>
      <c r="HA271">
        <v>61.131</v>
      </c>
      <c r="HB271">
        <v>21.2981</v>
      </c>
      <c r="HC271">
        <v>1</v>
      </c>
      <c r="HD271">
        <v>0.0219563</v>
      </c>
      <c r="HE271">
        <v>-0.300989</v>
      </c>
      <c r="HF271">
        <v>20.3354</v>
      </c>
      <c r="HG271">
        <v>5.22193</v>
      </c>
      <c r="HH271">
        <v>11.9794</v>
      </c>
      <c r="HI271">
        <v>4.96555</v>
      </c>
      <c r="HJ271">
        <v>3.276</v>
      </c>
      <c r="HK271">
        <v>9999</v>
      </c>
      <c r="HL271">
        <v>9999</v>
      </c>
      <c r="HM271">
        <v>9999</v>
      </c>
      <c r="HN271">
        <v>999.9</v>
      </c>
      <c r="HO271">
        <v>1.86369</v>
      </c>
      <c r="HP271">
        <v>1.85975</v>
      </c>
      <c r="HQ271">
        <v>1.85804</v>
      </c>
      <c r="HR271">
        <v>1.85944</v>
      </c>
      <c r="HS271">
        <v>1.85959</v>
      </c>
      <c r="HT271">
        <v>1.85806</v>
      </c>
      <c r="HU271">
        <v>1.85715</v>
      </c>
      <c r="HV271">
        <v>1.85211</v>
      </c>
      <c r="HW271">
        <v>0</v>
      </c>
      <c r="HX271">
        <v>0</v>
      </c>
      <c r="HY271">
        <v>0</v>
      </c>
      <c r="HZ271">
        <v>0</v>
      </c>
      <c r="IA271" t="s">
        <v>424</v>
      </c>
      <c r="IB271" t="s">
        <v>425</v>
      </c>
      <c r="IC271" t="s">
        <v>426</v>
      </c>
      <c r="ID271" t="s">
        <v>426</v>
      </c>
      <c r="IE271" t="s">
        <v>426</v>
      </c>
      <c r="IF271" t="s">
        <v>426</v>
      </c>
      <c r="IG271">
        <v>0</v>
      </c>
      <c r="IH271">
        <v>100</v>
      </c>
      <c r="II271">
        <v>100</v>
      </c>
      <c r="IJ271">
        <v>-0.794</v>
      </c>
      <c r="IK271">
        <v>0.1798</v>
      </c>
      <c r="IL271">
        <v>-1.583616552626861</v>
      </c>
      <c r="IM271">
        <v>0.001328113201692861</v>
      </c>
      <c r="IN271">
        <v>1.538283238170363E-06</v>
      </c>
      <c r="IO271">
        <v>-5.795655626708063E-10</v>
      </c>
      <c r="IP271">
        <v>-0.0697313658375425</v>
      </c>
      <c r="IQ271">
        <v>-0.004593102289677449</v>
      </c>
      <c r="IR271">
        <v>0.0008253994458280543</v>
      </c>
      <c r="IS271">
        <v>-7.403632370499484E-06</v>
      </c>
      <c r="IT271">
        <v>2</v>
      </c>
      <c r="IU271">
        <v>1985</v>
      </c>
      <c r="IV271">
        <v>1</v>
      </c>
      <c r="IW271">
        <v>27</v>
      </c>
      <c r="IX271">
        <v>2.1</v>
      </c>
      <c r="IY271">
        <v>2.3</v>
      </c>
      <c r="IZ271">
        <v>1.13525</v>
      </c>
      <c r="JA271">
        <v>2.60132</v>
      </c>
      <c r="JB271">
        <v>1.49658</v>
      </c>
      <c r="JC271">
        <v>2.34619</v>
      </c>
      <c r="JD271">
        <v>1.54907</v>
      </c>
      <c r="JE271">
        <v>2.48657</v>
      </c>
      <c r="JF271">
        <v>32.8424</v>
      </c>
      <c r="JG271">
        <v>15.6556</v>
      </c>
      <c r="JH271">
        <v>18</v>
      </c>
      <c r="JI271">
        <v>482.545</v>
      </c>
      <c r="JJ271">
        <v>498.852</v>
      </c>
      <c r="JK271">
        <v>32.3744</v>
      </c>
      <c r="JL271">
        <v>27.5261</v>
      </c>
      <c r="JM271">
        <v>29.999</v>
      </c>
      <c r="JN271">
        <v>27.808</v>
      </c>
      <c r="JO271">
        <v>27.8085</v>
      </c>
      <c r="JP271">
        <v>22.8227</v>
      </c>
      <c r="JQ271">
        <v>17.6949</v>
      </c>
      <c r="JR271">
        <v>67.1311</v>
      </c>
      <c r="JS271">
        <v>32.0345</v>
      </c>
      <c r="JT271">
        <v>420</v>
      </c>
      <c r="JU271">
        <v>24.0764</v>
      </c>
      <c r="JV271">
        <v>102.339</v>
      </c>
      <c r="JW271">
        <v>91.5986</v>
      </c>
    </row>
    <row r="272" spans="1:283">
      <c r="A272">
        <v>254</v>
      </c>
      <c r="B272">
        <v>1761011196.6</v>
      </c>
      <c r="C272">
        <v>1530.599999904633</v>
      </c>
      <c r="D272" t="s">
        <v>949</v>
      </c>
      <c r="E272" t="s">
        <v>950</v>
      </c>
      <c r="F272">
        <v>5</v>
      </c>
      <c r="G272" t="s">
        <v>862</v>
      </c>
      <c r="H272">
        <v>1761011188.6</v>
      </c>
      <c r="I272">
        <f>(J272)/1000</f>
        <v>0</v>
      </c>
      <c r="J272">
        <f>1000*DJ272*AH272*(DF272-DG272)/(100*CY272*(1000-AH272*DF272))</f>
        <v>0</v>
      </c>
      <c r="K272">
        <f>DJ272*AH272*(DE272-DD272*(1000-AH272*DG272)/(1000-AH272*DF272))/(100*CY272)</f>
        <v>0</v>
      </c>
      <c r="L272">
        <f>DD272 - IF(AH272&gt;1, K272*CY272*100.0/(AJ272), 0)</f>
        <v>0</v>
      </c>
      <c r="M272">
        <f>((S272-I272/2)*L272-K272)/(S272+I272/2)</f>
        <v>0</v>
      </c>
      <c r="N272">
        <f>M272*(DK272+DL272)/1000.0</f>
        <v>0</v>
      </c>
      <c r="O272">
        <f>(DD272 - IF(AH272&gt;1, K272*CY272*100.0/(AJ272), 0))*(DK272+DL272)/1000.0</f>
        <v>0</v>
      </c>
      <c r="P272">
        <f>2.0/((1/R272-1/Q272)+SIGN(R272)*SQRT((1/R272-1/Q272)*(1/R272-1/Q272) + 4*CZ272/((CZ272+1)*(CZ272+1))*(2*1/R272*1/Q272-1/Q272*1/Q272)))</f>
        <v>0</v>
      </c>
      <c r="Q272">
        <f>IF(LEFT(DA272,1)&lt;&gt;"0",IF(LEFT(DA272,1)="1",3.0,DB272),$D$5+$E$5*(DR272*DK272/($K$5*1000))+$F$5*(DR272*DK272/($K$5*1000))*MAX(MIN(CY272,$J$5),$I$5)*MAX(MIN(CY272,$J$5),$I$5)+$G$5*MAX(MIN(CY272,$J$5),$I$5)*(DR272*DK272/($K$5*1000))+$H$5*(DR272*DK272/($K$5*1000))*(DR272*DK272/($K$5*1000)))</f>
        <v>0</v>
      </c>
      <c r="R272">
        <f>I272*(1000-(1000*0.61365*exp(17.502*V272/(240.97+V272))/(DK272+DL272)+DF272)/2)/(1000*0.61365*exp(17.502*V272/(240.97+V272))/(DK272+DL272)-DF272)</f>
        <v>0</v>
      </c>
      <c r="S272">
        <f>1/((CZ272+1)/(P272/1.6)+1/(Q272/1.37)) + CZ272/((CZ272+1)/(P272/1.6) + CZ272/(Q272/1.37))</f>
        <v>0</v>
      </c>
      <c r="T272">
        <f>(CU272*CX272)</f>
        <v>0</v>
      </c>
      <c r="U272">
        <f>(DM272+(T272+2*0.95*5.67E-8*(((DM272+$B$9)+273)^4-(DM272+273)^4)-44100*I272)/(1.84*29.3*Q272+8*0.95*5.67E-8*(DM272+273)^3))</f>
        <v>0</v>
      </c>
      <c r="V272">
        <f>($C$9*DN272+$D$9*DO272+$E$9*U272)</f>
        <v>0</v>
      </c>
      <c r="W272">
        <f>0.61365*exp(17.502*V272/(240.97+V272))</f>
        <v>0</v>
      </c>
      <c r="X272">
        <f>(Y272/Z272*100)</f>
        <v>0</v>
      </c>
      <c r="Y272">
        <f>DF272*(DK272+DL272)/1000</f>
        <v>0</v>
      </c>
      <c r="Z272">
        <f>0.61365*exp(17.502*DM272/(240.97+DM272))</f>
        <v>0</v>
      </c>
      <c r="AA272">
        <f>(W272-DF272*(DK272+DL272)/1000)</f>
        <v>0</v>
      </c>
      <c r="AB272">
        <f>(-I272*44100)</f>
        <v>0</v>
      </c>
      <c r="AC272">
        <f>2*29.3*Q272*0.92*(DM272-V272)</f>
        <v>0</v>
      </c>
      <c r="AD272">
        <f>2*0.95*5.67E-8*(((DM272+$B$9)+273)^4-(V272+273)^4)</f>
        <v>0</v>
      </c>
      <c r="AE272">
        <f>T272+AD272+AB272+AC272</f>
        <v>0</v>
      </c>
      <c r="AF272">
        <v>0</v>
      </c>
      <c r="AG272">
        <v>0</v>
      </c>
      <c r="AH272">
        <f>IF(AF272*$H$15&gt;=AJ272,1.0,(AJ272/(AJ272-AF272*$H$15)))</f>
        <v>0</v>
      </c>
      <c r="AI272">
        <f>(AH272-1)*100</f>
        <v>0</v>
      </c>
      <c r="AJ272">
        <f>MAX(0,($B$15+$C$15*DR272)/(1+$D$15*DR272)*DK272/(DM272+273)*$E$15)</f>
        <v>0</v>
      </c>
      <c r="AK272" t="s">
        <v>420</v>
      </c>
      <c r="AL272" t="s">
        <v>420</v>
      </c>
      <c r="AM272">
        <v>0</v>
      </c>
      <c r="AN272">
        <v>0</v>
      </c>
      <c r="AO272">
        <f>1-AM272/AN272</f>
        <v>0</v>
      </c>
      <c r="AP272">
        <v>0</v>
      </c>
      <c r="AQ272" t="s">
        <v>420</v>
      </c>
      <c r="AR272" t="s">
        <v>420</v>
      </c>
      <c r="AS272">
        <v>0</v>
      </c>
      <c r="AT272">
        <v>0</v>
      </c>
      <c r="AU272">
        <f>1-AS272/AT272</f>
        <v>0</v>
      </c>
      <c r="AV272">
        <v>0.5</v>
      </c>
      <c r="AW272">
        <f>CV272</f>
        <v>0</v>
      </c>
      <c r="AX272">
        <f>K272</f>
        <v>0</v>
      </c>
      <c r="AY272">
        <f>AU272*AV272*AW272</f>
        <v>0</v>
      </c>
      <c r="AZ272">
        <f>(AX272-AP272)/AW272</f>
        <v>0</v>
      </c>
      <c r="BA272">
        <f>(AN272-AT272)/AT272</f>
        <v>0</v>
      </c>
      <c r="BB272">
        <f>AM272/(AO272+AM272/AT272)</f>
        <v>0</v>
      </c>
      <c r="BC272" t="s">
        <v>420</v>
      </c>
      <c r="BD272">
        <v>0</v>
      </c>
      <c r="BE272">
        <f>IF(BD272&lt;&gt;0, BD272, BB272)</f>
        <v>0</v>
      </c>
      <c r="BF272">
        <f>1-BE272/AT272</f>
        <v>0</v>
      </c>
      <c r="BG272">
        <f>(AT272-AS272)/(AT272-BE272)</f>
        <v>0</v>
      </c>
      <c r="BH272">
        <f>(AN272-AT272)/(AN272-BE272)</f>
        <v>0</v>
      </c>
      <c r="BI272">
        <f>(AT272-AS272)/(AT272-AM272)</f>
        <v>0</v>
      </c>
      <c r="BJ272">
        <f>(AN272-AT272)/(AN272-AM272)</f>
        <v>0</v>
      </c>
      <c r="BK272">
        <f>(BG272*BE272/AS272)</f>
        <v>0</v>
      </c>
      <c r="BL272">
        <f>(1-BK272)</f>
        <v>0</v>
      </c>
      <c r="CU272">
        <f>$B$13*DS272+$C$13*DT272+$F$13*EE272*(1-EH272)</f>
        <v>0</v>
      </c>
      <c r="CV272">
        <f>CU272*CW272</f>
        <v>0</v>
      </c>
      <c r="CW272">
        <f>($B$13*$D$11+$C$13*$D$11+$F$13*((ER272+EJ272)/MAX(ER272+EJ272+ES272, 0.1)*$I$11+ES272/MAX(ER272+EJ272+ES272, 0.1)*$J$11))/($B$13+$C$13+$F$13)</f>
        <v>0</v>
      </c>
      <c r="CX272">
        <f>($B$13*$K$11+$C$13*$K$11+$F$13*((ER272+EJ272)/MAX(ER272+EJ272+ES272, 0.1)*$P$11+ES272/MAX(ER272+EJ272+ES272, 0.1)*$Q$11))/($B$13+$C$13+$F$13)</f>
        <v>0</v>
      </c>
      <c r="CY272">
        <v>5.66</v>
      </c>
      <c r="CZ272">
        <v>0.5</v>
      </c>
      <c r="DA272" t="s">
        <v>421</v>
      </c>
      <c r="DB272">
        <v>2</v>
      </c>
      <c r="DC272">
        <v>1761011188.6</v>
      </c>
      <c r="DD272">
        <v>420.4304999999999</v>
      </c>
      <c r="DE272">
        <v>420.0133333333333</v>
      </c>
      <c r="DF272">
        <v>23.73109166666667</v>
      </c>
      <c r="DG272">
        <v>23.50265</v>
      </c>
      <c r="DH272">
        <v>421.2252083333333</v>
      </c>
      <c r="DI272">
        <v>23.54795833333334</v>
      </c>
      <c r="DJ272">
        <v>500.0519166666666</v>
      </c>
      <c r="DK272">
        <v>90.53648333333332</v>
      </c>
      <c r="DL272">
        <v>0.03467591666666667</v>
      </c>
      <c r="DM272">
        <v>30.3321375</v>
      </c>
      <c r="DN272">
        <v>30.0406875</v>
      </c>
      <c r="DO272">
        <v>999.9</v>
      </c>
      <c r="DP272">
        <v>0</v>
      </c>
      <c r="DQ272">
        <v>0</v>
      </c>
      <c r="DR272">
        <v>10008.14833333333</v>
      </c>
      <c r="DS272">
        <v>0</v>
      </c>
      <c r="DT272">
        <v>0.242856</v>
      </c>
      <c r="DU272">
        <v>0.417196875</v>
      </c>
      <c r="DV272">
        <v>430.650375</v>
      </c>
      <c r="DW272">
        <v>430.122375</v>
      </c>
      <c r="DX272">
        <v>0.2284382541666667</v>
      </c>
      <c r="DY272">
        <v>420.0133333333333</v>
      </c>
      <c r="DZ272">
        <v>23.50265</v>
      </c>
      <c r="EA272">
        <v>2.14852875</v>
      </c>
      <c r="EB272">
        <v>2.127847916666667</v>
      </c>
      <c r="EC272">
        <v>18.5833625</v>
      </c>
      <c r="ED272">
        <v>18.4289375</v>
      </c>
      <c r="EE272">
        <v>0.00500078</v>
      </c>
      <c r="EF272">
        <v>0</v>
      </c>
      <c r="EG272">
        <v>0</v>
      </c>
      <c r="EH272">
        <v>0</v>
      </c>
      <c r="EI272">
        <v>891.9291666666668</v>
      </c>
      <c r="EJ272">
        <v>0.00500078</v>
      </c>
      <c r="EK272">
        <v>-19.47916666666667</v>
      </c>
      <c r="EL272">
        <v>-0.9375</v>
      </c>
      <c r="EM272">
        <v>35.03358333333333</v>
      </c>
      <c r="EN272">
        <v>38.22375</v>
      </c>
      <c r="EO272">
        <v>37.52058333333333</v>
      </c>
      <c r="EP272">
        <v>38.29145833333333</v>
      </c>
      <c r="EQ272">
        <v>37.85658333333333</v>
      </c>
      <c r="ER272">
        <v>0</v>
      </c>
      <c r="ES272">
        <v>0</v>
      </c>
      <c r="ET272">
        <v>0</v>
      </c>
      <c r="EU272">
        <v>1761011195.5</v>
      </c>
      <c r="EV272">
        <v>0</v>
      </c>
      <c r="EW272">
        <v>892.2000000000002</v>
      </c>
      <c r="EX272">
        <v>-48.17692324083605</v>
      </c>
      <c r="EY272">
        <v>-19.86153795883727</v>
      </c>
      <c r="EZ272">
        <v>-18.656</v>
      </c>
      <c r="FA272">
        <v>15</v>
      </c>
      <c r="FB272">
        <v>1761011069.6</v>
      </c>
      <c r="FC272" t="s">
        <v>924</v>
      </c>
      <c r="FD272">
        <v>1761011069.6</v>
      </c>
      <c r="FE272">
        <v>1761011058.6</v>
      </c>
      <c r="FF272">
        <v>9</v>
      </c>
      <c r="FG272">
        <v>-0.059</v>
      </c>
      <c r="FH272">
        <v>-0.003</v>
      </c>
      <c r="FI272">
        <v>-0.796</v>
      </c>
      <c r="FJ272">
        <v>0.174</v>
      </c>
      <c r="FK272">
        <v>420</v>
      </c>
      <c r="FL272">
        <v>23</v>
      </c>
      <c r="FM272">
        <v>0.05</v>
      </c>
      <c r="FN272">
        <v>0.1</v>
      </c>
      <c r="FO272">
        <v>0.38929825</v>
      </c>
      <c r="FP272">
        <v>0.9099719999999996</v>
      </c>
      <c r="FQ272">
        <v>0.09987209715524901</v>
      </c>
      <c r="FR272">
        <v>0</v>
      </c>
      <c r="FS272">
        <v>894.2735294117647</v>
      </c>
      <c r="FT272">
        <v>-41.7738730560966</v>
      </c>
      <c r="FU272">
        <v>8.470235388892837</v>
      </c>
      <c r="FV272">
        <v>0</v>
      </c>
      <c r="FW272">
        <v>0.1790727075</v>
      </c>
      <c r="FX272">
        <v>-0.006482860412758287</v>
      </c>
      <c r="FY272">
        <v>0.1950420743132817</v>
      </c>
      <c r="FZ272">
        <v>1</v>
      </c>
      <c r="GA272">
        <v>1</v>
      </c>
      <c r="GB272">
        <v>3</v>
      </c>
      <c r="GC272" t="s">
        <v>459</v>
      </c>
      <c r="GD272">
        <v>3.10984</v>
      </c>
      <c r="GE272">
        <v>2.72645</v>
      </c>
      <c r="GF272">
        <v>0.0885128</v>
      </c>
      <c r="GG272">
        <v>0.0883422</v>
      </c>
      <c r="GH272">
        <v>0.107317</v>
      </c>
      <c r="GI272">
        <v>0.108942</v>
      </c>
      <c r="GJ272">
        <v>23931.3</v>
      </c>
      <c r="GK272">
        <v>21707.7</v>
      </c>
      <c r="GL272">
        <v>26812.8</v>
      </c>
      <c r="GM272">
        <v>24017.4</v>
      </c>
      <c r="GN272">
        <v>38243.3</v>
      </c>
      <c r="GO272">
        <v>31572.1</v>
      </c>
      <c r="GP272">
        <v>46798.5</v>
      </c>
      <c r="GQ272">
        <v>37972.2</v>
      </c>
      <c r="GR272">
        <v>1.89342</v>
      </c>
      <c r="GS272">
        <v>1.87353</v>
      </c>
      <c r="GT272">
        <v>0.136781</v>
      </c>
      <c r="GU272">
        <v>0</v>
      </c>
      <c r="GV272">
        <v>27.8676</v>
      </c>
      <c r="GW272">
        <v>999.9</v>
      </c>
      <c r="GX272">
        <v>60.3</v>
      </c>
      <c r="GY272">
        <v>29.8</v>
      </c>
      <c r="GZ272">
        <v>28.0539</v>
      </c>
      <c r="HA272">
        <v>61.351</v>
      </c>
      <c r="HB272">
        <v>21.0697</v>
      </c>
      <c r="HC272">
        <v>1</v>
      </c>
      <c r="HD272">
        <v>0.0203608</v>
      </c>
      <c r="HE272">
        <v>-0.960771</v>
      </c>
      <c r="HF272">
        <v>20.3358</v>
      </c>
      <c r="HG272">
        <v>5.22208</v>
      </c>
      <c r="HH272">
        <v>11.9797</v>
      </c>
      <c r="HI272">
        <v>4.96555</v>
      </c>
      <c r="HJ272">
        <v>3.276</v>
      </c>
      <c r="HK272">
        <v>9999</v>
      </c>
      <c r="HL272">
        <v>9999</v>
      </c>
      <c r="HM272">
        <v>9999</v>
      </c>
      <c r="HN272">
        <v>999.9</v>
      </c>
      <c r="HO272">
        <v>1.86369</v>
      </c>
      <c r="HP272">
        <v>1.85975</v>
      </c>
      <c r="HQ272">
        <v>1.85804</v>
      </c>
      <c r="HR272">
        <v>1.85944</v>
      </c>
      <c r="HS272">
        <v>1.85959</v>
      </c>
      <c r="HT272">
        <v>1.85806</v>
      </c>
      <c r="HU272">
        <v>1.85715</v>
      </c>
      <c r="HV272">
        <v>1.8521</v>
      </c>
      <c r="HW272">
        <v>0</v>
      </c>
      <c r="HX272">
        <v>0</v>
      </c>
      <c r="HY272">
        <v>0</v>
      </c>
      <c r="HZ272">
        <v>0</v>
      </c>
      <c r="IA272" t="s">
        <v>424</v>
      </c>
      <c r="IB272" t="s">
        <v>425</v>
      </c>
      <c r="IC272" t="s">
        <v>426</v>
      </c>
      <c r="ID272" t="s">
        <v>426</v>
      </c>
      <c r="IE272" t="s">
        <v>426</v>
      </c>
      <c r="IF272" t="s">
        <v>426</v>
      </c>
      <c r="IG272">
        <v>0</v>
      </c>
      <c r="IH272">
        <v>100</v>
      </c>
      <c r="II272">
        <v>100</v>
      </c>
      <c r="IJ272">
        <v>-0.795</v>
      </c>
      <c r="IK272">
        <v>0.1802</v>
      </c>
      <c r="IL272">
        <v>-1.583616552626861</v>
      </c>
      <c r="IM272">
        <v>0.001328113201692861</v>
      </c>
      <c r="IN272">
        <v>1.538283238170363E-06</v>
      </c>
      <c r="IO272">
        <v>-5.795655626708063E-10</v>
      </c>
      <c r="IP272">
        <v>-0.0697313658375425</v>
      </c>
      <c r="IQ272">
        <v>-0.004593102289677449</v>
      </c>
      <c r="IR272">
        <v>0.0008253994458280543</v>
      </c>
      <c r="IS272">
        <v>-7.403632370499484E-06</v>
      </c>
      <c r="IT272">
        <v>2</v>
      </c>
      <c r="IU272">
        <v>1985</v>
      </c>
      <c r="IV272">
        <v>1</v>
      </c>
      <c r="IW272">
        <v>27</v>
      </c>
      <c r="IX272">
        <v>2.1</v>
      </c>
      <c r="IY272">
        <v>2.3</v>
      </c>
      <c r="IZ272">
        <v>1.13525</v>
      </c>
      <c r="JA272">
        <v>2.6001</v>
      </c>
      <c r="JB272">
        <v>1.49658</v>
      </c>
      <c r="JC272">
        <v>2.34619</v>
      </c>
      <c r="JD272">
        <v>1.54907</v>
      </c>
      <c r="JE272">
        <v>2.41089</v>
      </c>
      <c r="JF272">
        <v>32.8424</v>
      </c>
      <c r="JG272">
        <v>15.6556</v>
      </c>
      <c r="JH272">
        <v>18</v>
      </c>
      <c r="JI272">
        <v>482.4</v>
      </c>
      <c r="JJ272">
        <v>498.992</v>
      </c>
      <c r="JK272">
        <v>32.1277</v>
      </c>
      <c r="JL272">
        <v>27.5237</v>
      </c>
      <c r="JM272">
        <v>29.9981</v>
      </c>
      <c r="JN272">
        <v>27.8063</v>
      </c>
      <c r="JO272">
        <v>27.8076</v>
      </c>
      <c r="JP272">
        <v>22.8263</v>
      </c>
      <c r="JQ272">
        <v>17.6949</v>
      </c>
      <c r="JR272">
        <v>67.1311</v>
      </c>
      <c r="JS272">
        <v>32.0345</v>
      </c>
      <c r="JT272">
        <v>420</v>
      </c>
      <c r="JU272">
        <v>24.0775</v>
      </c>
      <c r="JV272">
        <v>102.339</v>
      </c>
      <c r="JW272">
        <v>91.599</v>
      </c>
    </row>
    <row r="273" spans="1:283">
      <c r="A273">
        <v>255</v>
      </c>
      <c r="B273">
        <v>1761011198.6</v>
      </c>
      <c r="C273">
        <v>1532.599999904633</v>
      </c>
      <c r="D273" t="s">
        <v>951</v>
      </c>
      <c r="E273" t="s">
        <v>952</v>
      </c>
      <c r="F273">
        <v>5</v>
      </c>
      <c r="G273" t="s">
        <v>862</v>
      </c>
      <c r="H273">
        <v>1761011190.6</v>
      </c>
      <c r="I273">
        <f>(J273)/1000</f>
        <v>0</v>
      </c>
      <c r="J273">
        <f>1000*DJ273*AH273*(DF273-DG273)/(100*CY273*(1000-AH273*DF273))</f>
        <v>0</v>
      </c>
      <c r="K273">
        <f>DJ273*AH273*(DE273-DD273*(1000-AH273*DG273)/(1000-AH273*DF273))/(100*CY273)</f>
        <v>0</v>
      </c>
      <c r="L273">
        <f>DD273 - IF(AH273&gt;1, K273*CY273*100.0/(AJ273), 0)</f>
        <v>0</v>
      </c>
      <c r="M273">
        <f>((S273-I273/2)*L273-K273)/(S273+I273/2)</f>
        <v>0</v>
      </c>
      <c r="N273">
        <f>M273*(DK273+DL273)/1000.0</f>
        <v>0</v>
      </c>
      <c r="O273">
        <f>(DD273 - IF(AH273&gt;1, K273*CY273*100.0/(AJ273), 0))*(DK273+DL273)/1000.0</f>
        <v>0</v>
      </c>
      <c r="P273">
        <f>2.0/((1/R273-1/Q273)+SIGN(R273)*SQRT((1/R273-1/Q273)*(1/R273-1/Q273) + 4*CZ273/((CZ273+1)*(CZ273+1))*(2*1/R273*1/Q273-1/Q273*1/Q273)))</f>
        <v>0</v>
      </c>
      <c r="Q273">
        <f>IF(LEFT(DA273,1)&lt;&gt;"0",IF(LEFT(DA273,1)="1",3.0,DB273),$D$5+$E$5*(DR273*DK273/($K$5*1000))+$F$5*(DR273*DK273/($K$5*1000))*MAX(MIN(CY273,$J$5),$I$5)*MAX(MIN(CY273,$J$5),$I$5)+$G$5*MAX(MIN(CY273,$J$5),$I$5)*(DR273*DK273/($K$5*1000))+$H$5*(DR273*DK273/($K$5*1000))*(DR273*DK273/($K$5*1000)))</f>
        <v>0</v>
      </c>
      <c r="R273">
        <f>I273*(1000-(1000*0.61365*exp(17.502*V273/(240.97+V273))/(DK273+DL273)+DF273)/2)/(1000*0.61365*exp(17.502*V273/(240.97+V273))/(DK273+DL273)-DF273)</f>
        <v>0</v>
      </c>
      <c r="S273">
        <f>1/((CZ273+1)/(P273/1.6)+1/(Q273/1.37)) + CZ273/((CZ273+1)/(P273/1.6) + CZ273/(Q273/1.37))</f>
        <v>0</v>
      </c>
      <c r="T273">
        <f>(CU273*CX273)</f>
        <v>0</v>
      </c>
      <c r="U273">
        <f>(DM273+(T273+2*0.95*5.67E-8*(((DM273+$B$9)+273)^4-(DM273+273)^4)-44100*I273)/(1.84*29.3*Q273+8*0.95*5.67E-8*(DM273+273)^3))</f>
        <v>0</v>
      </c>
      <c r="V273">
        <f>($C$9*DN273+$D$9*DO273+$E$9*U273)</f>
        <v>0</v>
      </c>
      <c r="W273">
        <f>0.61365*exp(17.502*V273/(240.97+V273))</f>
        <v>0</v>
      </c>
      <c r="X273">
        <f>(Y273/Z273*100)</f>
        <v>0</v>
      </c>
      <c r="Y273">
        <f>DF273*(DK273+DL273)/1000</f>
        <v>0</v>
      </c>
      <c r="Z273">
        <f>0.61365*exp(17.502*DM273/(240.97+DM273))</f>
        <v>0</v>
      </c>
      <c r="AA273">
        <f>(W273-DF273*(DK273+DL273)/1000)</f>
        <v>0</v>
      </c>
      <c r="AB273">
        <f>(-I273*44100)</f>
        <v>0</v>
      </c>
      <c r="AC273">
        <f>2*29.3*Q273*0.92*(DM273-V273)</f>
        <v>0</v>
      </c>
      <c r="AD273">
        <f>2*0.95*5.67E-8*(((DM273+$B$9)+273)^4-(V273+273)^4)</f>
        <v>0</v>
      </c>
      <c r="AE273">
        <f>T273+AD273+AB273+AC273</f>
        <v>0</v>
      </c>
      <c r="AF273">
        <v>0</v>
      </c>
      <c r="AG273">
        <v>0</v>
      </c>
      <c r="AH273">
        <f>IF(AF273*$H$15&gt;=AJ273,1.0,(AJ273/(AJ273-AF273*$H$15)))</f>
        <v>0</v>
      </c>
      <c r="AI273">
        <f>(AH273-1)*100</f>
        <v>0</v>
      </c>
      <c r="AJ273">
        <f>MAX(0,($B$15+$C$15*DR273)/(1+$D$15*DR273)*DK273/(DM273+273)*$E$15)</f>
        <v>0</v>
      </c>
      <c r="AK273" t="s">
        <v>420</v>
      </c>
      <c r="AL273" t="s">
        <v>420</v>
      </c>
      <c r="AM273">
        <v>0</v>
      </c>
      <c r="AN273">
        <v>0</v>
      </c>
      <c r="AO273">
        <f>1-AM273/AN273</f>
        <v>0</v>
      </c>
      <c r="AP273">
        <v>0</v>
      </c>
      <c r="AQ273" t="s">
        <v>420</v>
      </c>
      <c r="AR273" t="s">
        <v>420</v>
      </c>
      <c r="AS273">
        <v>0</v>
      </c>
      <c r="AT273">
        <v>0</v>
      </c>
      <c r="AU273">
        <f>1-AS273/AT273</f>
        <v>0</v>
      </c>
      <c r="AV273">
        <v>0.5</v>
      </c>
      <c r="AW273">
        <f>CV273</f>
        <v>0</v>
      </c>
      <c r="AX273">
        <f>K273</f>
        <v>0</v>
      </c>
      <c r="AY273">
        <f>AU273*AV273*AW273</f>
        <v>0</v>
      </c>
      <c r="AZ273">
        <f>(AX273-AP273)/AW273</f>
        <v>0</v>
      </c>
      <c r="BA273">
        <f>(AN273-AT273)/AT273</f>
        <v>0</v>
      </c>
      <c r="BB273">
        <f>AM273/(AO273+AM273/AT273)</f>
        <v>0</v>
      </c>
      <c r="BC273" t="s">
        <v>420</v>
      </c>
      <c r="BD273">
        <v>0</v>
      </c>
      <c r="BE273">
        <f>IF(BD273&lt;&gt;0, BD273, BB273)</f>
        <v>0</v>
      </c>
      <c r="BF273">
        <f>1-BE273/AT273</f>
        <v>0</v>
      </c>
      <c r="BG273">
        <f>(AT273-AS273)/(AT273-BE273)</f>
        <v>0</v>
      </c>
      <c r="BH273">
        <f>(AN273-AT273)/(AN273-BE273)</f>
        <v>0</v>
      </c>
      <c r="BI273">
        <f>(AT273-AS273)/(AT273-AM273)</f>
        <v>0</v>
      </c>
      <c r="BJ273">
        <f>(AN273-AT273)/(AN273-AM273)</f>
        <v>0</v>
      </c>
      <c r="BK273">
        <f>(BG273*BE273/AS273)</f>
        <v>0</v>
      </c>
      <c r="BL273">
        <f>(1-BK273)</f>
        <v>0</v>
      </c>
      <c r="CU273">
        <f>$B$13*DS273+$C$13*DT273+$F$13*EE273*(1-EH273)</f>
        <v>0</v>
      </c>
      <c r="CV273">
        <f>CU273*CW273</f>
        <v>0</v>
      </c>
      <c r="CW273">
        <f>($B$13*$D$11+$C$13*$D$11+$F$13*((ER273+EJ273)/MAX(ER273+EJ273+ES273, 0.1)*$I$11+ES273/MAX(ER273+EJ273+ES273, 0.1)*$J$11))/($B$13+$C$13+$F$13)</f>
        <v>0</v>
      </c>
      <c r="CX273">
        <f>($B$13*$K$11+$C$13*$K$11+$F$13*((ER273+EJ273)/MAX(ER273+EJ273+ES273, 0.1)*$P$11+ES273/MAX(ER273+EJ273+ES273, 0.1)*$Q$11))/($B$13+$C$13+$F$13)</f>
        <v>0</v>
      </c>
      <c r="CY273">
        <v>5.66</v>
      </c>
      <c r="CZ273">
        <v>0.5</v>
      </c>
      <c r="DA273" t="s">
        <v>421</v>
      </c>
      <c r="DB273">
        <v>2</v>
      </c>
      <c r="DC273">
        <v>1761011190.6</v>
      </c>
      <c r="DD273">
        <v>420.4281666666666</v>
      </c>
      <c r="DE273">
        <v>419.977625</v>
      </c>
      <c r="DF273">
        <v>23.68837916666666</v>
      </c>
      <c r="DG273">
        <v>23.52263333333334</v>
      </c>
      <c r="DH273">
        <v>421.2227916666668</v>
      </c>
      <c r="DI273">
        <v>23.50616666666666</v>
      </c>
      <c r="DJ273">
        <v>500.053375</v>
      </c>
      <c r="DK273">
        <v>90.53659583333332</v>
      </c>
      <c r="DL273">
        <v>0.03468034583333333</v>
      </c>
      <c r="DM273">
        <v>30.346725</v>
      </c>
      <c r="DN273">
        <v>30.0552875</v>
      </c>
      <c r="DO273">
        <v>999.9</v>
      </c>
      <c r="DP273">
        <v>0</v>
      </c>
      <c r="DQ273">
        <v>0</v>
      </c>
      <c r="DR273">
        <v>10005.25583333333</v>
      </c>
      <c r="DS273">
        <v>0</v>
      </c>
      <c r="DT273">
        <v>0.242856</v>
      </c>
      <c r="DU273">
        <v>0.4505170416666666</v>
      </c>
      <c r="DV273">
        <v>430.6290416666666</v>
      </c>
      <c r="DW273">
        <v>430.0945833333333</v>
      </c>
      <c r="DX273">
        <v>0.1657443791666667</v>
      </c>
      <c r="DY273">
        <v>419.977625</v>
      </c>
      <c r="DZ273">
        <v>23.52263333333334</v>
      </c>
      <c r="EA273">
        <v>2.144665</v>
      </c>
      <c r="EB273">
        <v>2.129659583333333</v>
      </c>
      <c r="EC273">
        <v>18.55469583333333</v>
      </c>
      <c r="ED273">
        <v>18.44237916666667</v>
      </c>
      <c r="EE273">
        <v>0.00500078</v>
      </c>
      <c r="EF273">
        <v>0</v>
      </c>
      <c r="EG273">
        <v>0</v>
      </c>
      <c r="EH273">
        <v>0</v>
      </c>
      <c r="EI273">
        <v>889.6958333333333</v>
      </c>
      <c r="EJ273">
        <v>0.00500078</v>
      </c>
      <c r="EK273">
        <v>-19.0125</v>
      </c>
      <c r="EL273">
        <v>-0.8916666666666666</v>
      </c>
      <c r="EM273">
        <v>35.04395833333333</v>
      </c>
      <c r="EN273">
        <v>38.27579166666667</v>
      </c>
      <c r="EO273">
        <v>37.60133333333334</v>
      </c>
      <c r="EP273">
        <v>38.34091666666666</v>
      </c>
      <c r="EQ273">
        <v>37.89820833333334</v>
      </c>
      <c r="ER273">
        <v>0</v>
      </c>
      <c r="ES273">
        <v>0</v>
      </c>
      <c r="ET273">
        <v>0</v>
      </c>
      <c r="EU273">
        <v>1761011197.3</v>
      </c>
      <c r="EV273">
        <v>0</v>
      </c>
      <c r="EW273">
        <v>890.9730769230767</v>
      </c>
      <c r="EX273">
        <v>-38.30085480465861</v>
      </c>
      <c r="EY273">
        <v>-29.32307658342839</v>
      </c>
      <c r="EZ273">
        <v>-18.96538461538461</v>
      </c>
      <c r="FA273">
        <v>15</v>
      </c>
      <c r="FB273">
        <v>1761011069.6</v>
      </c>
      <c r="FC273" t="s">
        <v>924</v>
      </c>
      <c r="FD273">
        <v>1761011069.6</v>
      </c>
      <c r="FE273">
        <v>1761011058.6</v>
      </c>
      <c r="FF273">
        <v>9</v>
      </c>
      <c r="FG273">
        <v>-0.059</v>
      </c>
      <c r="FH273">
        <v>-0.003</v>
      </c>
      <c r="FI273">
        <v>-0.796</v>
      </c>
      <c r="FJ273">
        <v>0.174</v>
      </c>
      <c r="FK273">
        <v>420</v>
      </c>
      <c r="FL273">
        <v>23</v>
      </c>
      <c r="FM273">
        <v>0.05</v>
      </c>
      <c r="FN273">
        <v>0.1</v>
      </c>
      <c r="FO273">
        <v>0.4052005365853659</v>
      </c>
      <c r="FP273">
        <v>0.9727884250871081</v>
      </c>
      <c r="FQ273">
        <v>0.1059226525416928</v>
      </c>
      <c r="FR273">
        <v>0</v>
      </c>
      <c r="FS273">
        <v>893.0970588235296</v>
      </c>
      <c r="FT273">
        <v>-44.66768522564019</v>
      </c>
      <c r="FU273">
        <v>8.28334563319029</v>
      </c>
      <c r="FV273">
        <v>0</v>
      </c>
      <c r="FW273">
        <v>0.1668777146341464</v>
      </c>
      <c r="FX273">
        <v>-0.8044837170731708</v>
      </c>
      <c r="FY273">
        <v>0.2067131041783008</v>
      </c>
      <c r="FZ273">
        <v>0</v>
      </c>
      <c r="GA273">
        <v>0</v>
      </c>
      <c r="GB273">
        <v>3</v>
      </c>
      <c r="GC273" t="s">
        <v>423</v>
      </c>
      <c r="GD273">
        <v>3.10956</v>
      </c>
      <c r="GE273">
        <v>2.72646</v>
      </c>
      <c r="GF273">
        <v>0.0885058</v>
      </c>
      <c r="GG273">
        <v>0.0883504</v>
      </c>
      <c r="GH273">
        <v>0.107475</v>
      </c>
      <c r="GI273">
        <v>0.109434</v>
      </c>
      <c r="GJ273">
        <v>23931.6</v>
      </c>
      <c r="GK273">
        <v>21707.5</v>
      </c>
      <c r="GL273">
        <v>26812.9</v>
      </c>
      <c r="GM273">
        <v>24017.4</v>
      </c>
      <c r="GN273">
        <v>38236.6</v>
      </c>
      <c r="GO273">
        <v>31554.6</v>
      </c>
      <c r="GP273">
        <v>46798.7</v>
      </c>
      <c r="GQ273">
        <v>37972.4</v>
      </c>
      <c r="GR273">
        <v>1.89307</v>
      </c>
      <c r="GS273">
        <v>1.87392</v>
      </c>
      <c r="GT273">
        <v>0.136312</v>
      </c>
      <c r="GU273">
        <v>0</v>
      </c>
      <c r="GV273">
        <v>27.8739</v>
      </c>
      <c r="GW273">
        <v>999.9</v>
      </c>
      <c r="GX273">
        <v>60.3</v>
      </c>
      <c r="GY273">
        <v>29.8</v>
      </c>
      <c r="GZ273">
        <v>28.0511</v>
      </c>
      <c r="HA273">
        <v>61.541</v>
      </c>
      <c r="HB273">
        <v>21.3902</v>
      </c>
      <c r="HC273">
        <v>1</v>
      </c>
      <c r="HD273">
        <v>0.0195681</v>
      </c>
      <c r="HE273">
        <v>-1.3662</v>
      </c>
      <c r="HF273">
        <v>20.3327</v>
      </c>
      <c r="HG273">
        <v>5.21819</v>
      </c>
      <c r="HH273">
        <v>11.9787</v>
      </c>
      <c r="HI273">
        <v>4.96475</v>
      </c>
      <c r="HJ273">
        <v>3.27523</v>
      </c>
      <c r="HK273">
        <v>9999</v>
      </c>
      <c r="HL273">
        <v>9999</v>
      </c>
      <c r="HM273">
        <v>9999</v>
      </c>
      <c r="HN273">
        <v>999.9</v>
      </c>
      <c r="HO273">
        <v>1.86368</v>
      </c>
      <c r="HP273">
        <v>1.85974</v>
      </c>
      <c r="HQ273">
        <v>1.85804</v>
      </c>
      <c r="HR273">
        <v>1.85944</v>
      </c>
      <c r="HS273">
        <v>1.85959</v>
      </c>
      <c r="HT273">
        <v>1.85806</v>
      </c>
      <c r="HU273">
        <v>1.85715</v>
      </c>
      <c r="HV273">
        <v>1.8521</v>
      </c>
      <c r="HW273">
        <v>0</v>
      </c>
      <c r="HX273">
        <v>0</v>
      </c>
      <c r="HY273">
        <v>0</v>
      </c>
      <c r="HZ273">
        <v>0</v>
      </c>
      <c r="IA273" t="s">
        <v>424</v>
      </c>
      <c r="IB273" t="s">
        <v>425</v>
      </c>
      <c r="IC273" t="s">
        <v>426</v>
      </c>
      <c r="ID273" t="s">
        <v>426</v>
      </c>
      <c r="IE273" t="s">
        <v>426</v>
      </c>
      <c r="IF273" t="s">
        <v>426</v>
      </c>
      <c r="IG273">
        <v>0</v>
      </c>
      <c r="IH273">
        <v>100</v>
      </c>
      <c r="II273">
        <v>100</v>
      </c>
      <c r="IJ273">
        <v>-0.795</v>
      </c>
      <c r="IK273">
        <v>0.1812</v>
      </c>
      <c r="IL273">
        <v>-1.583616552626861</v>
      </c>
      <c r="IM273">
        <v>0.001328113201692861</v>
      </c>
      <c r="IN273">
        <v>1.538283238170363E-06</v>
      </c>
      <c r="IO273">
        <v>-5.795655626708063E-10</v>
      </c>
      <c r="IP273">
        <v>-0.0697313658375425</v>
      </c>
      <c r="IQ273">
        <v>-0.004593102289677449</v>
      </c>
      <c r="IR273">
        <v>0.0008253994458280543</v>
      </c>
      <c r="IS273">
        <v>-7.403632370499484E-06</v>
      </c>
      <c r="IT273">
        <v>2</v>
      </c>
      <c r="IU273">
        <v>1985</v>
      </c>
      <c r="IV273">
        <v>1</v>
      </c>
      <c r="IW273">
        <v>27</v>
      </c>
      <c r="IX273">
        <v>2.1</v>
      </c>
      <c r="IY273">
        <v>2.3</v>
      </c>
      <c r="IZ273">
        <v>1.13525</v>
      </c>
      <c r="JA273">
        <v>2.60864</v>
      </c>
      <c r="JB273">
        <v>1.49658</v>
      </c>
      <c r="JC273">
        <v>2.34619</v>
      </c>
      <c r="JD273">
        <v>1.54907</v>
      </c>
      <c r="JE273">
        <v>2.40479</v>
      </c>
      <c r="JF273">
        <v>32.8424</v>
      </c>
      <c r="JG273">
        <v>15.6381</v>
      </c>
      <c r="JH273">
        <v>18</v>
      </c>
      <c r="JI273">
        <v>482.187</v>
      </c>
      <c r="JJ273">
        <v>499.25</v>
      </c>
      <c r="JK273">
        <v>32.0036</v>
      </c>
      <c r="JL273">
        <v>27.5214</v>
      </c>
      <c r="JM273">
        <v>29.9981</v>
      </c>
      <c r="JN273">
        <v>27.8049</v>
      </c>
      <c r="JO273">
        <v>27.8067</v>
      </c>
      <c r="JP273">
        <v>22.8258</v>
      </c>
      <c r="JQ273">
        <v>17.4195</v>
      </c>
      <c r="JR273">
        <v>67.5515</v>
      </c>
      <c r="JS273">
        <v>32.0345</v>
      </c>
      <c r="JT273">
        <v>420</v>
      </c>
      <c r="JU273">
        <v>24.1619</v>
      </c>
      <c r="JV273">
        <v>102.339</v>
      </c>
      <c r="JW273">
        <v>91.5992</v>
      </c>
    </row>
    <row r="274" spans="1:283">
      <c r="A274">
        <v>256</v>
      </c>
      <c r="B274">
        <v>1761011200.6</v>
      </c>
      <c r="C274">
        <v>1534.599999904633</v>
      </c>
      <c r="D274" t="s">
        <v>953</v>
      </c>
      <c r="E274" t="s">
        <v>954</v>
      </c>
      <c r="F274">
        <v>5</v>
      </c>
      <c r="G274" t="s">
        <v>862</v>
      </c>
      <c r="H274">
        <v>1761011192.6</v>
      </c>
      <c r="I274">
        <f>(J274)/1000</f>
        <v>0</v>
      </c>
      <c r="J274">
        <f>1000*DJ274*AH274*(DF274-DG274)/(100*CY274*(1000-AH274*DF274))</f>
        <v>0</v>
      </c>
      <c r="K274">
        <f>DJ274*AH274*(DE274-DD274*(1000-AH274*DG274)/(1000-AH274*DF274))/(100*CY274)</f>
        <v>0</v>
      </c>
      <c r="L274">
        <f>DD274 - IF(AH274&gt;1, K274*CY274*100.0/(AJ274), 0)</f>
        <v>0</v>
      </c>
      <c r="M274">
        <f>((S274-I274/2)*L274-K274)/(S274+I274/2)</f>
        <v>0</v>
      </c>
      <c r="N274">
        <f>M274*(DK274+DL274)/1000.0</f>
        <v>0</v>
      </c>
      <c r="O274">
        <f>(DD274 - IF(AH274&gt;1, K274*CY274*100.0/(AJ274), 0))*(DK274+DL274)/1000.0</f>
        <v>0</v>
      </c>
      <c r="P274">
        <f>2.0/((1/R274-1/Q274)+SIGN(R274)*SQRT((1/R274-1/Q274)*(1/R274-1/Q274) + 4*CZ274/((CZ274+1)*(CZ274+1))*(2*1/R274*1/Q274-1/Q274*1/Q274)))</f>
        <v>0</v>
      </c>
      <c r="Q274">
        <f>IF(LEFT(DA274,1)&lt;&gt;"0",IF(LEFT(DA274,1)="1",3.0,DB274),$D$5+$E$5*(DR274*DK274/($K$5*1000))+$F$5*(DR274*DK274/($K$5*1000))*MAX(MIN(CY274,$J$5),$I$5)*MAX(MIN(CY274,$J$5),$I$5)+$G$5*MAX(MIN(CY274,$J$5),$I$5)*(DR274*DK274/($K$5*1000))+$H$5*(DR274*DK274/($K$5*1000))*(DR274*DK274/($K$5*1000)))</f>
        <v>0</v>
      </c>
      <c r="R274">
        <f>I274*(1000-(1000*0.61365*exp(17.502*V274/(240.97+V274))/(DK274+DL274)+DF274)/2)/(1000*0.61365*exp(17.502*V274/(240.97+V274))/(DK274+DL274)-DF274)</f>
        <v>0</v>
      </c>
      <c r="S274">
        <f>1/((CZ274+1)/(P274/1.6)+1/(Q274/1.37)) + CZ274/((CZ274+1)/(P274/1.6) + CZ274/(Q274/1.37))</f>
        <v>0</v>
      </c>
      <c r="T274">
        <f>(CU274*CX274)</f>
        <v>0</v>
      </c>
      <c r="U274">
        <f>(DM274+(T274+2*0.95*5.67E-8*(((DM274+$B$9)+273)^4-(DM274+273)^4)-44100*I274)/(1.84*29.3*Q274+8*0.95*5.67E-8*(DM274+273)^3))</f>
        <v>0</v>
      </c>
      <c r="V274">
        <f>($C$9*DN274+$D$9*DO274+$E$9*U274)</f>
        <v>0</v>
      </c>
      <c r="W274">
        <f>0.61365*exp(17.502*V274/(240.97+V274))</f>
        <v>0</v>
      </c>
      <c r="X274">
        <f>(Y274/Z274*100)</f>
        <v>0</v>
      </c>
      <c r="Y274">
        <f>DF274*(DK274+DL274)/1000</f>
        <v>0</v>
      </c>
      <c r="Z274">
        <f>0.61365*exp(17.502*DM274/(240.97+DM274))</f>
        <v>0</v>
      </c>
      <c r="AA274">
        <f>(W274-DF274*(DK274+DL274)/1000)</f>
        <v>0</v>
      </c>
      <c r="AB274">
        <f>(-I274*44100)</f>
        <v>0</v>
      </c>
      <c r="AC274">
        <f>2*29.3*Q274*0.92*(DM274-V274)</f>
        <v>0</v>
      </c>
      <c r="AD274">
        <f>2*0.95*5.67E-8*(((DM274+$B$9)+273)^4-(V274+273)^4)</f>
        <v>0</v>
      </c>
      <c r="AE274">
        <f>T274+AD274+AB274+AC274</f>
        <v>0</v>
      </c>
      <c r="AF274">
        <v>0</v>
      </c>
      <c r="AG274">
        <v>0</v>
      </c>
      <c r="AH274">
        <f>IF(AF274*$H$15&gt;=AJ274,1.0,(AJ274/(AJ274-AF274*$H$15)))</f>
        <v>0</v>
      </c>
      <c r="AI274">
        <f>(AH274-1)*100</f>
        <v>0</v>
      </c>
      <c r="AJ274">
        <f>MAX(0,($B$15+$C$15*DR274)/(1+$D$15*DR274)*DK274/(DM274+273)*$E$15)</f>
        <v>0</v>
      </c>
      <c r="AK274" t="s">
        <v>420</v>
      </c>
      <c r="AL274" t="s">
        <v>420</v>
      </c>
      <c r="AM274">
        <v>0</v>
      </c>
      <c r="AN274">
        <v>0</v>
      </c>
      <c r="AO274">
        <f>1-AM274/AN274</f>
        <v>0</v>
      </c>
      <c r="AP274">
        <v>0</v>
      </c>
      <c r="AQ274" t="s">
        <v>420</v>
      </c>
      <c r="AR274" t="s">
        <v>420</v>
      </c>
      <c r="AS274">
        <v>0</v>
      </c>
      <c r="AT274">
        <v>0</v>
      </c>
      <c r="AU274">
        <f>1-AS274/AT274</f>
        <v>0</v>
      </c>
      <c r="AV274">
        <v>0.5</v>
      </c>
      <c r="AW274">
        <f>CV274</f>
        <v>0</v>
      </c>
      <c r="AX274">
        <f>K274</f>
        <v>0</v>
      </c>
      <c r="AY274">
        <f>AU274*AV274*AW274</f>
        <v>0</v>
      </c>
      <c r="AZ274">
        <f>(AX274-AP274)/AW274</f>
        <v>0</v>
      </c>
      <c r="BA274">
        <f>(AN274-AT274)/AT274</f>
        <v>0</v>
      </c>
      <c r="BB274">
        <f>AM274/(AO274+AM274/AT274)</f>
        <v>0</v>
      </c>
      <c r="BC274" t="s">
        <v>420</v>
      </c>
      <c r="BD274">
        <v>0</v>
      </c>
      <c r="BE274">
        <f>IF(BD274&lt;&gt;0, BD274, BB274)</f>
        <v>0</v>
      </c>
      <c r="BF274">
        <f>1-BE274/AT274</f>
        <v>0</v>
      </c>
      <c r="BG274">
        <f>(AT274-AS274)/(AT274-BE274)</f>
        <v>0</v>
      </c>
      <c r="BH274">
        <f>(AN274-AT274)/(AN274-BE274)</f>
        <v>0</v>
      </c>
      <c r="BI274">
        <f>(AT274-AS274)/(AT274-AM274)</f>
        <v>0</v>
      </c>
      <c r="BJ274">
        <f>(AN274-AT274)/(AN274-AM274)</f>
        <v>0</v>
      </c>
      <c r="BK274">
        <f>(BG274*BE274/AS274)</f>
        <v>0</v>
      </c>
      <c r="BL274">
        <f>(1-BK274)</f>
        <v>0</v>
      </c>
      <c r="CU274">
        <f>$B$13*DS274+$C$13*DT274+$F$13*EE274*(1-EH274)</f>
        <v>0</v>
      </c>
      <c r="CV274">
        <f>CU274*CW274</f>
        <v>0</v>
      </c>
      <c r="CW274">
        <f>($B$13*$D$11+$C$13*$D$11+$F$13*((ER274+EJ274)/MAX(ER274+EJ274+ES274, 0.1)*$I$11+ES274/MAX(ER274+EJ274+ES274, 0.1)*$J$11))/($B$13+$C$13+$F$13)</f>
        <v>0</v>
      </c>
      <c r="CX274">
        <f>($B$13*$K$11+$C$13*$K$11+$F$13*((ER274+EJ274)/MAX(ER274+EJ274+ES274, 0.1)*$P$11+ES274/MAX(ER274+EJ274+ES274, 0.1)*$Q$11))/($B$13+$C$13+$F$13)</f>
        <v>0</v>
      </c>
      <c r="CY274">
        <v>5.66</v>
      </c>
      <c r="CZ274">
        <v>0.5</v>
      </c>
      <c r="DA274" t="s">
        <v>421</v>
      </c>
      <c r="DB274">
        <v>2</v>
      </c>
      <c r="DC274">
        <v>1761011192.6</v>
      </c>
      <c r="DD274">
        <v>420.4180833333333</v>
      </c>
      <c r="DE274">
        <v>419.9475</v>
      </c>
      <c r="DF274">
        <v>23.66070416666667</v>
      </c>
      <c r="DG274">
        <v>23.582025</v>
      </c>
      <c r="DH274">
        <v>421.2126666666666</v>
      </c>
      <c r="DI274">
        <v>23.4790875</v>
      </c>
      <c r="DJ274">
        <v>500.0245833333333</v>
      </c>
      <c r="DK274">
        <v>90.53674166666667</v>
      </c>
      <c r="DL274">
        <v>0.0347159</v>
      </c>
      <c r="DM274">
        <v>30.35825833333334</v>
      </c>
      <c r="DN274">
        <v>30.06752083333333</v>
      </c>
      <c r="DO274">
        <v>999.9</v>
      </c>
      <c r="DP274">
        <v>0</v>
      </c>
      <c r="DQ274">
        <v>0</v>
      </c>
      <c r="DR274">
        <v>10005.85791666667</v>
      </c>
      <c r="DS274">
        <v>0</v>
      </c>
      <c r="DT274">
        <v>0.242856</v>
      </c>
      <c r="DU274">
        <v>0.4705722083333333</v>
      </c>
      <c r="DV274">
        <v>430.6065416666667</v>
      </c>
      <c r="DW274">
        <v>430.0898333333333</v>
      </c>
      <c r="DX274">
        <v>0.07867775416666667</v>
      </c>
      <c r="DY274">
        <v>419.9475</v>
      </c>
      <c r="DZ274">
        <v>23.582025</v>
      </c>
      <c r="EA274">
        <v>2.142162916666667</v>
      </c>
      <c r="EB274">
        <v>2.135040416666667</v>
      </c>
      <c r="EC274">
        <v>18.53614166666667</v>
      </c>
      <c r="ED274">
        <v>18.48232083333333</v>
      </c>
      <c r="EE274">
        <v>0.00500078</v>
      </c>
      <c r="EF274">
        <v>0</v>
      </c>
      <c r="EG274">
        <v>0</v>
      </c>
      <c r="EH274">
        <v>0</v>
      </c>
      <c r="EI274">
        <v>887.7000000000002</v>
      </c>
      <c r="EJ274">
        <v>0.00500078</v>
      </c>
      <c r="EK274">
        <v>-20.17083333333333</v>
      </c>
      <c r="EL274">
        <v>-1.1125</v>
      </c>
      <c r="EM274">
        <v>35.06216666666666</v>
      </c>
      <c r="EN274">
        <v>38.32791666666667</v>
      </c>
      <c r="EO274">
        <v>37.61174999999999</v>
      </c>
      <c r="EP274">
        <v>38.39558333333333</v>
      </c>
      <c r="EQ274">
        <v>37.93208333333333</v>
      </c>
      <c r="ER274">
        <v>0</v>
      </c>
      <c r="ES274">
        <v>0</v>
      </c>
      <c r="ET274">
        <v>0</v>
      </c>
      <c r="EU274">
        <v>1761011199.7</v>
      </c>
      <c r="EV274">
        <v>0</v>
      </c>
      <c r="EW274">
        <v>888.5884615384615</v>
      </c>
      <c r="EX274">
        <v>-50.88888925031011</v>
      </c>
      <c r="EY274">
        <v>-32.63247825285038</v>
      </c>
      <c r="EZ274">
        <v>-20.61923076923077</v>
      </c>
      <c r="FA274">
        <v>15</v>
      </c>
      <c r="FB274">
        <v>1761011069.6</v>
      </c>
      <c r="FC274" t="s">
        <v>924</v>
      </c>
      <c r="FD274">
        <v>1761011069.6</v>
      </c>
      <c r="FE274">
        <v>1761011058.6</v>
      </c>
      <c r="FF274">
        <v>9</v>
      </c>
      <c r="FG274">
        <v>-0.059</v>
      </c>
      <c r="FH274">
        <v>-0.003</v>
      </c>
      <c r="FI274">
        <v>-0.796</v>
      </c>
      <c r="FJ274">
        <v>0.174</v>
      </c>
      <c r="FK274">
        <v>420</v>
      </c>
      <c r="FL274">
        <v>23</v>
      </c>
      <c r="FM274">
        <v>0.05</v>
      </c>
      <c r="FN274">
        <v>0.1</v>
      </c>
      <c r="FO274">
        <v>0.43127065</v>
      </c>
      <c r="FP274">
        <v>0.8416241876172604</v>
      </c>
      <c r="FQ274">
        <v>0.09777325100750972</v>
      </c>
      <c r="FR274">
        <v>0</v>
      </c>
      <c r="FS274">
        <v>891.214705882353</v>
      </c>
      <c r="FT274">
        <v>-52.01375100808738</v>
      </c>
      <c r="FU274">
        <v>8.730882724489486</v>
      </c>
      <c r="FV274">
        <v>0</v>
      </c>
      <c r="FW274">
        <v>0.130429235</v>
      </c>
      <c r="FX274">
        <v>-2.330416822514071</v>
      </c>
      <c r="FY274">
        <v>0.2584941853606427</v>
      </c>
      <c r="FZ274">
        <v>0</v>
      </c>
      <c r="GA274">
        <v>0</v>
      </c>
      <c r="GB274">
        <v>3</v>
      </c>
      <c r="GC274" t="s">
        <v>423</v>
      </c>
      <c r="GD274">
        <v>3.10962</v>
      </c>
      <c r="GE274">
        <v>2.72673</v>
      </c>
      <c r="GF274">
        <v>0.0885074</v>
      </c>
      <c r="GG274">
        <v>0.0883548</v>
      </c>
      <c r="GH274">
        <v>0.107699</v>
      </c>
      <c r="GI274">
        <v>0.109848</v>
      </c>
      <c r="GJ274">
        <v>23931.7</v>
      </c>
      <c r="GK274">
        <v>21707.4</v>
      </c>
      <c r="GL274">
        <v>26813</v>
      </c>
      <c r="GM274">
        <v>24017.4</v>
      </c>
      <c r="GN274">
        <v>38227.2</v>
      </c>
      <c r="GO274">
        <v>31539.8</v>
      </c>
      <c r="GP274">
        <v>46799.1</v>
      </c>
      <c r="GQ274">
        <v>37972.3</v>
      </c>
      <c r="GR274">
        <v>1.893</v>
      </c>
      <c r="GS274">
        <v>1.87398</v>
      </c>
      <c r="GT274">
        <v>0.136107</v>
      </c>
      <c r="GU274">
        <v>0</v>
      </c>
      <c r="GV274">
        <v>27.8801</v>
      </c>
      <c r="GW274">
        <v>999.9</v>
      </c>
      <c r="GX274">
        <v>60.3</v>
      </c>
      <c r="GY274">
        <v>29.8</v>
      </c>
      <c r="GZ274">
        <v>28.0501</v>
      </c>
      <c r="HA274">
        <v>61.611</v>
      </c>
      <c r="HB274">
        <v>21.258</v>
      </c>
      <c r="HC274">
        <v>1</v>
      </c>
      <c r="HD274">
        <v>0.0192785</v>
      </c>
      <c r="HE274">
        <v>-1.63252</v>
      </c>
      <c r="HF274">
        <v>20.3306</v>
      </c>
      <c r="HG274">
        <v>5.21804</v>
      </c>
      <c r="HH274">
        <v>11.9784</v>
      </c>
      <c r="HI274">
        <v>4.9648</v>
      </c>
      <c r="HJ274">
        <v>3.27523</v>
      </c>
      <c r="HK274">
        <v>9999</v>
      </c>
      <c r="HL274">
        <v>9999</v>
      </c>
      <c r="HM274">
        <v>9999</v>
      </c>
      <c r="HN274">
        <v>999.9</v>
      </c>
      <c r="HO274">
        <v>1.86368</v>
      </c>
      <c r="HP274">
        <v>1.85974</v>
      </c>
      <c r="HQ274">
        <v>1.85804</v>
      </c>
      <c r="HR274">
        <v>1.85944</v>
      </c>
      <c r="HS274">
        <v>1.85959</v>
      </c>
      <c r="HT274">
        <v>1.85806</v>
      </c>
      <c r="HU274">
        <v>1.85715</v>
      </c>
      <c r="HV274">
        <v>1.8521</v>
      </c>
      <c r="HW274">
        <v>0</v>
      </c>
      <c r="HX274">
        <v>0</v>
      </c>
      <c r="HY274">
        <v>0</v>
      </c>
      <c r="HZ274">
        <v>0</v>
      </c>
      <c r="IA274" t="s">
        <v>424</v>
      </c>
      <c r="IB274" t="s">
        <v>425</v>
      </c>
      <c r="IC274" t="s">
        <v>426</v>
      </c>
      <c r="ID274" t="s">
        <v>426</v>
      </c>
      <c r="IE274" t="s">
        <v>426</v>
      </c>
      <c r="IF274" t="s">
        <v>426</v>
      </c>
      <c r="IG274">
        <v>0</v>
      </c>
      <c r="IH274">
        <v>100</v>
      </c>
      <c r="II274">
        <v>100</v>
      </c>
      <c r="IJ274">
        <v>-0.794</v>
      </c>
      <c r="IK274">
        <v>0.1828</v>
      </c>
      <c r="IL274">
        <v>-1.583616552626861</v>
      </c>
      <c r="IM274">
        <v>0.001328113201692861</v>
      </c>
      <c r="IN274">
        <v>1.538283238170363E-06</v>
      </c>
      <c r="IO274">
        <v>-5.795655626708063E-10</v>
      </c>
      <c r="IP274">
        <v>-0.0697313658375425</v>
      </c>
      <c r="IQ274">
        <v>-0.004593102289677449</v>
      </c>
      <c r="IR274">
        <v>0.0008253994458280543</v>
      </c>
      <c r="IS274">
        <v>-7.403632370499484E-06</v>
      </c>
      <c r="IT274">
        <v>2</v>
      </c>
      <c r="IU274">
        <v>1985</v>
      </c>
      <c r="IV274">
        <v>1</v>
      </c>
      <c r="IW274">
        <v>27</v>
      </c>
      <c r="IX274">
        <v>2.2</v>
      </c>
      <c r="IY274">
        <v>2.4</v>
      </c>
      <c r="IZ274">
        <v>1.13525</v>
      </c>
      <c r="JA274">
        <v>2.6001</v>
      </c>
      <c r="JB274">
        <v>1.49658</v>
      </c>
      <c r="JC274">
        <v>2.34619</v>
      </c>
      <c r="JD274">
        <v>1.54907</v>
      </c>
      <c r="JE274">
        <v>2.48291</v>
      </c>
      <c r="JF274">
        <v>32.8424</v>
      </c>
      <c r="JG274">
        <v>15.6556</v>
      </c>
      <c r="JH274">
        <v>18</v>
      </c>
      <c r="JI274">
        <v>482.13</v>
      </c>
      <c r="JJ274">
        <v>499.271</v>
      </c>
      <c r="JK274">
        <v>31.9306</v>
      </c>
      <c r="JL274">
        <v>27.5191</v>
      </c>
      <c r="JM274">
        <v>29.9986</v>
      </c>
      <c r="JN274">
        <v>27.8031</v>
      </c>
      <c r="JO274">
        <v>27.8052</v>
      </c>
      <c r="JP274">
        <v>22.8285</v>
      </c>
      <c r="JQ274">
        <v>17.4195</v>
      </c>
      <c r="JR274">
        <v>67.5515</v>
      </c>
      <c r="JS274">
        <v>31.9381</v>
      </c>
      <c r="JT274">
        <v>420</v>
      </c>
      <c r="JU274">
        <v>24.1425</v>
      </c>
      <c r="JV274">
        <v>102.34</v>
      </c>
      <c r="JW274">
        <v>91.599</v>
      </c>
    </row>
    <row r="275" spans="1:283">
      <c r="A275">
        <v>257</v>
      </c>
      <c r="B275">
        <v>1761011202.6</v>
      </c>
      <c r="C275">
        <v>1536.599999904633</v>
      </c>
      <c r="D275" t="s">
        <v>955</v>
      </c>
      <c r="E275" t="s">
        <v>956</v>
      </c>
      <c r="F275">
        <v>5</v>
      </c>
      <c r="G275" t="s">
        <v>862</v>
      </c>
      <c r="H275">
        <v>1761011194.6</v>
      </c>
      <c r="I275">
        <f>(J275)/1000</f>
        <v>0</v>
      </c>
      <c r="J275">
        <f>1000*DJ275*AH275*(DF275-DG275)/(100*CY275*(1000-AH275*DF275))</f>
        <v>0</v>
      </c>
      <c r="K275">
        <f>DJ275*AH275*(DE275-DD275*(1000-AH275*DG275)/(1000-AH275*DF275))/(100*CY275)</f>
        <v>0</v>
      </c>
      <c r="L275">
        <f>DD275 - IF(AH275&gt;1, K275*CY275*100.0/(AJ275), 0)</f>
        <v>0</v>
      </c>
      <c r="M275">
        <f>((S275-I275/2)*L275-K275)/(S275+I275/2)</f>
        <v>0</v>
      </c>
      <c r="N275">
        <f>M275*(DK275+DL275)/1000.0</f>
        <v>0</v>
      </c>
      <c r="O275">
        <f>(DD275 - IF(AH275&gt;1, K275*CY275*100.0/(AJ275), 0))*(DK275+DL275)/1000.0</f>
        <v>0</v>
      </c>
      <c r="P275">
        <f>2.0/((1/R275-1/Q275)+SIGN(R275)*SQRT((1/R275-1/Q275)*(1/R275-1/Q275) + 4*CZ275/((CZ275+1)*(CZ275+1))*(2*1/R275*1/Q275-1/Q275*1/Q275)))</f>
        <v>0</v>
      </c>
      <c r="Q275">
        <f>IF(LEFT(DA275,1)&lt;&gt;"0",IF(LEFT(DA275,1)="1",3.0,DB275),$D$5+$E$5*(DR275*DK275/($K$5*1000))+$F$5*(DR275*DK275/($K$5*1000))*MAX(MIN(CY275,$J$5),$I$5)*MAX(MIN(CY275,$J$5),$I$5)+$G$5*MAX(MIN(CY275,$J$5),$I$5)*(DR275*DK275/($K$5*1000))+$H$5*(DR275*DK275/($K$5*1000))*(DR275*DK275/($K$5*1000)))</f>
        <v>0</v>
      </c>
      <c r="R275">
        <f>I275*(1000-(1000*0.61365*exp(17.502*V275/(240.97+V275))/(DK275+DL275)+DF275)/2)/(1000*0.61365*exp(17.502*V275/(240.97+V275))/(DK275+DL275)-DF275)</f>
        <v>0</v>
      </c>
      <c r="S275">
        <f>1/((CZ275+1)/(P275/1.6)+1/(Q275/1.37)) + CZ275/((CZ275+1)/(P275/1.6) + CZ275/(Q275/1.37))</f>
        <v>0</v>
      </c>
      <c r="T275">
        <f>(CU275*CX275)</f>
        <v>0</v>
      </c>
      <c r="U275">
        <f>(DM275+(T275+2*0.95*5.67E-8*(((DM275+$B$9)+273)^4-(DM275+273)^4)-44100*I275)/(1.84*29.3*Q275+8*0.95*5.67E-8*(DM275+273)^3))</f>
        <v>0</v>
      </c>
      <c r="V275">
        <f>($C$9*DN275+$D$9*DO275+$E$9*U275)</f>
        <v>0</v>
      </c>
      <c r="W275">
        <f>0.61365*exp(17.502*V275/(240.97+V275))</f>
        <v>0</v>
      </c>
      <c r="X275">
        <f>(Y275/Z275*100)</f>
        <v>0</v>
      </c>
      <c r="Y275">
        <f>DF275*(DK275+DL275)/1000</f>
        <v>0</v>
      </c>
      <c r="Z275">
        <f>0.61365*exp(17.502*DM275/(240.97+DM275))</f>
        <v>0</v>
      </c>
      <c r="AA275">
        <f>(W275-DF275*(DK275+DL275)/1000)</f>
        <v>0</v>
      </c>
      <c r="AB275">
        <f>(-I275*44100)</f>
        <v>0</v>
      </c>
      <c r="AC275">
        <f>2*29.3*Q275*0.92*(DM275-V275)</f>
        <v>0</v>
      </c>
      <c r="AD275">
        <f>2*0.95*5.67E-8*(((DM275+$B$9)+273)^4-(V275+273)^4)</f>
        <v>0</v>
      </c>
      <c r="AE275">
        <f>T275+AD275+AB275+AC275</f>
        <v>0</v>
      </c>
      <c r="AF275">
        <v>0</v>
      </c>
      <c r="AG275">
        <v>0</v>
      </c>
      <c r="AH275">
        <f>IF(AF275*$H$15&gt;=AJ275,1.0,(AJ275/(AJ275-AF275*$H$15)))</f>
        <v>0</v>
      </c>
      <c r="AI275">
        <f>(AH275-1)*100</f>
        <v>0</v>
      </c>
      <c r="AJ275">
        <f>MAX(0,($B$15+$C$15*DR275)/(1+$D$15*DR275)*DK275/(DM275+273)*$E$15)</f>
        <v>0</v>
      </c>
      <c r="AK275" t="s">
        <v>420</v>
      </c>
      <c r="AL275" t="s">
        <v>420</v>
      </c>
      <c r="AM275">
        <v>0</v>
      </c>
      <c r="AN275">
        <v>0</v>
      </c>
      <c r="AO275">
        <f>1-AM275/AN275</f>
        <v>0</v>
      </c>
      <c r="AP275">
        <v>0</v>
      </c>
      <c r="AQ275" t="s">
        <v>420</v>
      </c>
      <c r="AR275" t="s">
        <v>420</v>
      </c>
      <c r="AS275">
        <v>0</v>
      </c>
      <c r="AT275">
        <v>0</v>
      </c>
      <c r="AU275">
        <f>1-AS275/AT275</f>
        <v>0</v>
      </c>
      <c r="AV275">
        <v>0.5</v>
      </c>
      <c r="AW275">
        <f>CV275</f>
        <v>0</v>
      </c>
      <c r="AX275">
        <f>K275</f>
        <v>0</v>
      </c>
      <c r="AY275">
        <f>AU275*AV275*AW275</f>
        <v>0</v>
      </c>
      <c r="AZ275">
        <f>(AX275-AP275)/AW275</f>
        <v>0</v>
      </c>
      <c r="BA275">
        <f>(AN275-AT275)/AT275</f>
        <v>0</v>
      </c>
      <c r="BB275">
        <f>AM275/(AO275+AM275/AT275)</f>
        <v>0</v>
      </c>
      <c r="BC275" t="s">
        <v>420</v>
      </c>
      <c r="BD275">
        <v>0</v>
      </c>
      <c r="BE275">
        <f>IF(BD275&lt;&gt;0, BD275, BB275)</f>
        <v>0</v>
      </c>
      <c r="BF275">
        <f>1-BE275/AT275</f>
        <v>0</v>
      </c>
      <c r="BG275">
        <f>(AT275-AS275)/(AT275-BE275)</f>
        <v>0</v>
      </c>
      <c r="BH275">
        <f>(AN275-AT275)/(AN275-BE275)</f>
        <v>0</v>
      </c>
      <c r="BI275">
        <f>(AT275-AS275)/(AT275-AM275)</f>
        <v>0</v>
      </c>
      <c r="BJ275">
        <f>(AN275-AT275)/(AN275-AM275)</f>
        <v>0</v>
      </c>
      <c r="BK275">
        <f>(BG275*BE275/AS275)</f>
        <v>0</v>
      </c>
      <c r="BL275">
        <f>(1-BK275)</f>
        <v>0</v>
      </c>
      <c r="CU275">
        <f>$B$13*DS275+$C$13*DT275+$F$13*EE275*(1-EH275)</f>
        <v>0</v>
      </c>
      <c r="CV275">
        <f>CU275*CW275</f>
        <v>0</v>
      </c>
      <c r="CW275">
        <f>($B$13*$D$11+$C$13*$D$11+$F$13*((ER275+EJ275)/MAX(ER275+EJ275+ES275, 0.1)*$I$11+ES275/MAX(ER275+EJ275+ES275, 0.1)*$J$11))/($B$13+$C$13+$F$13)</f>
        <v>0</v>
      </c>
      <c r="CX275">
        <f>($B$13*$K$11+$C$13*$K$11+$F$13*((ER275+EJ275)/MAX(ER275+EJ275+ES275, 0.1)*$P$11+ES275/MAX(ER275+EJ275+ES275, 0.1)*$Q$11))/($B$13+$C$13+$F$13)</f>
        <v>0</v>
      </c>
      <c r="CY275">
        <v>5.66</v>
      </c>
      <c r="CZ275">
        <v>0.5</v>
      </c>
      <c r="DA275" t="s">
        <v>421</v>
      </c>
      <c r="DB275">
        <v>2</v>
      </c>
      <c r="DC275">
        <v>1761011194.6</v>
      </c>
      <c r="DD275">
        <v>420.4076666666667</v>
      </c>
      <c r="DE275">
        <v>419.9225833333333</v>
      </c>
      <c r="DF275">
        <v>23.65241666666666</v>
      </c>
      <c r="DG275">
        <v>23.67095833333333</v>
      </c>
      <c r="DH275">
        <v>421.2023333333334</v>
      </c>
      <c r="DI275">
        <v>23.470975</v>
      </c>
      <c r="DJ275">
        <v>500.0207916666666</v>
      </c>
      <c r="DK275">
        <v>90.5369625</v>
      </c>
      <c r="DL275">
        <v>0.0347938875</v>
      </c>
      <c r="DM275">
        <v>30.36690416666666</v>
      </c>
      <c r="DN275">
        <v>30.07772916666667</v>
      </c>
      <c r="DO275">
        <v>999.9</v>
      </c>
      <c r="DP275">
        <v>0</v>
      </c>
      <c r="DQ275">
        <v>0</v>
      </c>
      <c r="DR275">
        <v>10006.64125</v>
      </c>
      <c r="DS275">
        <v>0</v>
      </c>
      <c r="DT275">
        <v>0.242856</v>
      </c>
      <c r="DU275">
        <v>0.4851125416666667</v>
      </c>
      <c r="DV275">
        <v>430.5922916666667</v>
      </c>
      <c r="DW275">
        <v>430.1034583333333</v>
      </c>
      <c r="DX275">
        <v>-0.0185442875</v>
      </c>
      <c r="DY275">
        <v>419.9225833333333</v>
      </c>
      <c r="DZ275">
        <v>23.67095833333333</v>
      </c>
      <c r="EA275">
        <v>2.1414175</v>
      </c>
      <c r="EB275">
        <v>2.143097083333334</v>
      </c>
      <c r="EC275">
        <v>18.53060833333333</v>
      </c>
      <c r="ED275">
        <v>18.5421375</v>
      </c>
      <c r="EE275">
        <v>0.00500078</v>
      </c>
      <c r="EF275">
        <v>0</v>
      </c>
      <c r="EG275">
        <v>0</v>
      </c>
      <c r="EH275">
        <v>0</v>
      </c>
      <c r="EI275">
        <v>887.125</v>
      </c>
      <c r="EJ275">
        <v>0.00500078</v>
      </c>
      <c r="EK275">
        <v>-21.55833333333333</v>
      </c>
      <c r="EL275">
        <v>-1.154166666666667</v>
      </c>
      <c r="EM275">
        <v>35.07520833333334</v>
      </c>
      <c r="EN275">
        <v>38.37995833333333</v>
      </c>
      <c r="EO275">
        <v>37.66129166666666</v>
      </c>
      <c r="EP275">
        <v>38.45029166666666</v>
      </c>
      <c r="EQ275">
        <v>37.9685</v>
      </c>
      <c r="ER275">
        <v>0</v>
      </c>
      <c r="ES275">
        <v>0</v>
      </c>
      <c r="ET275">
        <v>0</v>
      </c>
      <c r="EU275">
        <v>1761011201.5</v>
      </c>
      <c r="EV275">
        <v>0</v>
      </c>
      <c r="EW275">
        <v>887.544</v>
      </c>
      <c r="EX275">
        <v>-68.50000026195568</v>
      </c>
      <c r="EY275">
        <v>6.469231370567631</v>
      </c>
      <c r="EZ275">
        <v>-21.412</v>
      </c>
      <c r="FA275">
        <v>15</v>
      </c>
      <c r="FB275">
        <v>1761011069.6</v>
      </c>
      <c r="FC275" t="s">
        <v>924</v>
      </c>
      <c r="FD275">
        <v>1761011069.6</v>
      </c>
      <c r="FE275">
        <v>1761011058.6</v>
      </c>
      <c r="FF275">
        <v>9</v>
      </c>
      <c r="FG275">
        <v>-0.059</v>
      </c>
      <c r="FH275">
        <v>-0.003</v>
      </c>
      <c r="FI275">
        <v>-0.796</v>
      </c>
      <c r="FJ275">
        <v>0.174</v>
      </c>
      <c r="FK275">
        <v>420</v>
      </c>
      <c r="FL275">
        <v>23</v>
      </c>
      <c r="FM275">
        <v>0.05</v>
      </c>
      <c r="FN275">
        <v>0.1</v>
      </c>
      <c r="FO275">
        <v>0.4398104390243902</v>
      </c>
      <c r="FP275">
        <v>0.6554043554006974</v>
      </c>
      <c r="FQ275">
        <v>0.08999370888392867</v>
      </c>
      <c r="FR275">
        <v>0</v>
      </c>
      <c r="FS275">
        <v>890.4941176470589</v>
      </c>
      <c r="FT275">
        <v>-50.95798328971855</v>
      </c>
      <c r="FU275">
        <v>8.531910384532214</v>
      </c>
      <c r="FV275">
        <v>0</v>
      </c>
      <c r="FW275">
        <v>0.09122176585365854</v>
      </c>
      <c r="FX275">
        <v>-2.69900261393728</v>
      </c>
      <c r="FY275">
        <v>0.2852427575533006</v>
      </c>
      <c r="FZ275">
        <v>0</v>
      </c>
      <c r="GA275">
        <v>0</v>
      </c>
      <c r="GB275">
        <v>3</v>
      </c>
      <c r="GC275" t="s">
        <v>423</v>
      </c>
      <c r="GD275">
        <v>3.10986</v>
      </c>
      <c r="GE275">
        <v>2.72707</v>
      </c>
      <c r="GF275">
        <v>0.08851050000000001</v>
      </c>
      <c r="GG275">
        <v>0.08836040000000001</v>
      </c>
      <c r="GH275">
        <v>0.107957</v>
      </c>
      <c r="GI275">
        <v>0.110151</v>
      </c>
      <c r="GJ275">
        <v>23931.7</v>
      </c>
      <c r="GK275">
        <v>21707.5</v>
      </c>
      <c r="GL275">
        <v>26813.2</v>
      </c>
      <c r="GM275">
        <v>24017.5</v>
      </c>
      <c r="GN275">
        <v>38216.1</v>
      </c>
      <c r="GO275">
        <v>31528.9</v>
      </c>
      <c r="GP275">
        <v>46799.2</v>
      </c>
      <c r="GQ275">
        <v>37972.3</v>
      </c>
      <c r="GR275">
        <v>1.8934</v>
      </c>
      <c r="GS275">
        <v>1.87405</v>
      </c>
      <c r="GT275">
        <v>0.135481</v>
      </c>
      <c r="GU275">
        <v>0</v>
      </c>
      <c r="GV275">
        <v>27.8857</v>
      </c>
      <c r="GW275">
        <v>999.9</v>
      </c>
      <c r="GX275">
        <v>60.3</v>
      </c>
      <c r="GY275">
        <v>29.8</v>
      </c>
      <c r="GZ275">
        <v>28.0515</v>
      </c>
      <c r="HA275">
        <v>61.4109</v>
      </c>
      <c r="HB275">
        <v>21.1538</v>
      </c>
      <c r="HC275">
        <v>1</v>
      </c>
      <c r="HD275">
        <v>0.0193623</v>
      </c>
      <c r="HE275">
        <v>-1.78054</v>
      </c>
      <c r="HF275">
        <v>20.3297</v>
      </c>
      <c r="HG275">
        <v>5.22178</v>
      </c>
      <c r="HH275">
        <v>11.9791</v>
      </c>
      <c r="HI275">
        <v>4.9656</v>
      </c>
      <c r="HJ275">
        <v>3.276</v>
      </c>
      <c r="HK275">
        <v>9999</v>
      </c>
      <c r="HL275">
        <v>9999</v>
      </c>
      <c r="HM275">
        <v>9999</v>
      </c>
      <c r="HN275">
        <v>999.9</v>
      </c>
      <c r="HO275">
        <v>1.86369</v>
      </c>
      <c r="HP275">
        <v>1.85974</v>
      </c>
      <c r="HQ275">
        <v>1.85805</v>
      </c>
      <c r="HR275">
        <v>1.85944</v>
      </c>
      <c r="HS275">
        <v>1.85959</v>
      </c>
      <c r="HT275">
        <v>1.85806</v>
      </c>
      <c r="HU275">
        <v>1.85715</v>
      </c>
      <c r="HV275">
        <v>1.8521</v>
      </c>
      <c r="HW275">
        <v>0</v>
      </c>
      <c r="HX275">
        <v>0</v>
      </c>
      <c r="HY275">
        <v>0</v>
      </c>
      <c r="HZ275">
        <v>0</v>
      </c>
      <c r="IA275" t="s">
        <v>424</v>
      </c>
      <c r="IB275" t="s">
        <v>425</v>
      </c>
      <c r="IC275" t="s">
        <v>426</v>
      </c>
      <c r="ID275" t="s">
        <v>426</v>
      </c>
      <c r="IE275" t="s">
        <v>426</v>
      </c>
      <c r="IF275" t="s">
        <v>426</v>
      </c>
      <c r="IG275">
        <v>0</v>
      </c>
      <c r="IH275">
        <v>100</v>
      </c>
      <c r="II275">
        <v>100</v>
      </c>
      <c r="IJ275">
        <v>-0.794</v>
      </c>
      <c r="IK275">
        <v>0.1846</v>
      </c>
      <c r="IL275">
        <v>-1.583616552626861</v>
      </c>
      <c r="IM275">
        <v>0.001328113201692861</v>
      </c>
      <c r="IN275">
        <v>1.538283238170363E-06</v>
      </c>
      <c r="IO275">
        <v>-5.795655626708063E-10</v>
      </c>
      <c r="IP275">
        <v>-0.0697313658375425</v>
      </c>
      <c r="IQ275">
        <v>-0.004593102289677449</v>
      </c>
      <c r="IR275">
        <v>0.0008253994458280543</v>
      </c>
      <c r="IS275">
        <v>-7.403632370499484E-06</v>
      </c>
      <c r="IT275">
        <v>2</v>
      </c>
      <c r="IU275">
        <v>1985</v>
      </c>
      <c r="IV275">
        <v>1</v>
      </c>
      <c r="IW275">
        <v>27</v>
      </c>
      <c r="IX275">
        <v>2.2</v>
      </c>
      <c r="IY275">
        <v>2.4</v>
      </c>
      <c r="IZ275">
        <v>1.13525</v>
      </c>
      <c r="JA275">
        <v>2.59888</v>
      </c>
      <c r="JB275">
        <v>1.49658</v>
      </c>
      <c r="JC275">
        <v>2.34619</v>
      </c>
      <c r="JD275">
        <v>1.54907</v>
      </c>
      <c r="JE275">
        <v>2.40601</v>
      </c>
      <c r="JF275">
        <v>32.8424</v>
      </c>
      <c r="JG275">
        <v>15.6468</v>
      </c>
      <c r="JH275">
        <v>18</v>
      </c>
      <c r="JI275">
        <v>482.35</v>
      </c>
      <c r="JJ275">
        <v>499.305</v>
      </c>
      <c r="JK275">
        <v>31.8775</v>
      </c>
      <c r="JL275">
        <v>27.5167</v>
      </c>
      <c r="JM275">
        <v>29.9991</v>
      </c>
      <c r="JN275">
        <v>27.8015</v>
      </c>
      <c r="JO275">
        <v>27.8035</v>
      </c>
      <c r="JP275">
        <v>22.8278</v>
      </c>
      <c r="JQ275">
        <v>17.6961</v>
      </c>
      <c r="JR275">
        <v>67.5515</v>
      </c>
      <c r="JS275">
        <v>31.9381</v>
      </c>
      <c r="JT275">
        <v>420</v>
      </c>
      <c r="JU275">
        <v>24.104</v>
      </c>
      <c r="JV275">
        <v>102.341</v>
      </c>
      <c r="JW275">
        <v>91.5993</v>
      </c>
    </row>
    <row r="276" spans="1:283">
      <c r="A276">
        <v>258</v>
      </c>
      <c r="B276">
        <v>1761011204.6</v>
      </c>
      <c r="C276">
        <v>1538.599999904633</v>
      </c>
      <c r="D276" t="s">
        <v>957</v>
      </c>
      <c r="E276" t="s">
        <v>958</v>
      </c>
      <c r="F276">
        <v>5</v>
      </c>
      <c r="G276" t="s">
        <v>862</v>
      </c>
      <c r="H276">
        <v>1761011196.6</v>
      </c>
      <c r="I276">
        <f>(J276)/1000</f>
        <v>0</v>
      </c>
      <c r="J276">
        <f>1000*DJ276*AH276*(DF276-DG276)/(100*CY276*(1000-AH276*DF276))</f>
        <v>0</v>
      </c>
      <c r="K276">
        <f>DJ276*AH276*(DE276-DD276*(1000-AH276*DG276)/(1000-AH276*DF276))/(100*CY276)</f>
        <v>0</v>
      </c>
      <c r="L276">
        <f>DD276 - IF(AH276&gt;1, K276*CY276*100.0/(AJ276), 0)</f>
        <v>0</v>
      </c>
      <c r="M276">
        <f>((S276-I276/2)*L276-K276)/(S276+I276/2)</f>
        <v>0</v>
      </c>
      <c r="N276">
        <f>M276*(DK276+DL276)/1000.0</f>
        <v>0</v>
      </c>
      <c r="O276">
        <f>(DD276 - IF(AH276&gt;1, K276*CY276*100.0/(AJ276), 0))*(DK276+DL276)/1000.0</f>
        <v>0</v>
      </c>
      <c r="P276">
        <f>2.0/((1/R276-1/Q276)+SIGN(R276)*SQRT((1/R276-1/Q276)*(1/R276-1/Q276) + 4*CZ276/((CZ276+1)*(CZ276+1))*(2*1/R276*1/Q276-1/Q276*1/Q276)))</f>
        <v>0</v>
      </c>
      <c r="Q276">
        <f>IF(LEFT(DA276,1)&lt;&gt;"0",IF(LEFT(DA276,1)="1",3.0,DB276),$D$5+$E$5*(DR276*DK276/($K$5*1000))+$F$5*(DR276*DK276/($K$5*1000))*MAX(MIN(CY276,$J$5),$I$5)*MAX(MIN(CY276,$J$5),$I$5)+$G$5*MAX(MIN(CY276,$J$5),$I$5)*(DR276*DK276/($K$5*1000))+$H$5*(DR276*DK276/($K$5*1000))*(DR276*DK276/($K$5*1000)))</f>
        <v>0</v>
      </c>
      <c r="R276">
        <f>I276*(1000-(1000*0.61365*exp(17.502*V276/(240.97+V276))/(DK276+DL276)+DF276)/2)/(1000*0.61365*exp(17.502*V276/(240.97+V276))/(DK276+DL276)-DF276)</f>
        <v>0</v>
      </c>
      <c r="S276">
        <f>1/((CZ276+1)/(P276/1.6)+1/(Q276/1.37)) + CZ276/((CZ276+1)/(P276/1.6) + CZ276/(Q276/1.37))</f>
        <v>0</v>
      </c>
      <c r="T276">
        <f>(CU276*CX276)</f>
        <v>0</v>
      </c>
      <c r="U276">
        <f>(DM276+(T276+2*0.95*5.67E-8*(((DM276+$B$9)+273)^4-(DM276+273)^4)-44100*I276)/(1.84*29.3*Q276+8*0.95*5.67E-8*(DM276+273)^3))</f>
        <v>0</v>
      </c>
      <c r="V276">
        <f>($C$9*DN276+$D$9*DO276+$E$9*U276)</f>
        <v>0</v>
      </c>
      <c r="W276">
        <f>0.61365*exp(17.502*V276/(240.97+V276))</f>
        <v>0</v>
      </c>
      <c r="X276">
        <f>(Y276/Z276*100)</f>
        <v>0</v>
      </c>
      <c r="Y276">
        <f>DF276*(DK276+DL276)/1000</f>
        <v>0</v>
      </c>
      <c r="Z276">
        <f>0.61365*exp(17.502*DM276/(240.97+DM276))</f>
        <v>0</v>
      </c>
      <c r="AA276">
        <f>(W276-DF276*(DK276+DL276)/1000)</f>
        <v>0</v>
      </c>
      <c r="AB276">
        <f>(-I276*44100)</f>
        <v>0</v>
      </c>
      <c r="AC276">
        <f>2*29.3*Q276*0.92*(DM276-V276)</f>
        <v>0</v>
      </c>
      <c r="AD276">
        <f>2*0.95*5.67E-8*(((DM276+$B$9)+273)^4-(V276+273)^4)</f>
        <v>0</v>
      </c>
      <c r="AE276">
        <f>T276+AD276+AB276+AC276</f>
        <v>0</v>
      </c>
      <c r="AF276">
        <v>0</v>
      </c>
      <c r="AG276">
        <v>0</v>
      </c>
      <c r="AH276">
        <f>IF(AF276*$H$15&gt;=AJ276,1.0,(AJ276/(AJ276-AF276*$H$15)))</f>
        <v>0</v>
      </c>
      <c r="AI276">
        <f>(AH276-1)*100</f>
        <v>0</v>
      </c>
      <c r="AJ276">
        <f>MAX(0,($B$15+$C$15*DR276)/(1+$D$15*DR276)*DK276/(DM276+273)*$E$15)</f>
        <v>0</v>
      </c>
      <c r="AK276" t="s">
        <v>420</v>
      </c>
      <c r="AL276" t="s">
        <v>420</v>
      </c>
      <c r="AM276">
        <v>0</v>
      </c>
      <c r="AN276">
        <v>0</v>
      </c>
      <c r="AO276">
        <f>1-AM276/AN276</f>
        <v>0</v>
      </c>
      <c r="AP276">
        <v>0</v>
      </c>
      <c r="AQ276" t="s">
        <v>420</v>
      </c>
      <c r="AR276" t="s">
        <v>420</v>
      </c>
      <c r="AS276">
        <v>0</v>
      </c>
      <c r="AT276">
        <v>0</v>
      </c>
      <c r="AU276">
        <f>1-AS276/AT276</f>
        <v>0</v>
      </c>
      <c r="AV276">
        <v>0.5</v>
      </c>
      <c r="AW276">
        <f>CV276</f>
        <v>0</v>
      </c>
      <c r="AX276">
        <f>K276</f>
        <v>0</v>
      </c>
      <c r="AY276">
        <f>AU276*AV276*AW276</f>
        <v>0</v>
      </c>
      <c r="AZ276">
        <f>(AX276-AP276)/AW276</f>
        <v>0</v>
      </c>
      <c r="BA276">
        <f>(AN276-AT276)/AT276</f>
        <v>0</v>
      </c>
      <c r="BB276">
        <f>AM276/(AO276+AM276/AT276)</f>
        <v>0</v>
      </c>
      <c r="BC276" t="s">
        <v>420</v>
      </c>
      <c r="BD276">
        <v>0</v>
      </c>
      <c r="BE276">
        <f>IF(BD276&lt;&gt;0, BD276, BB276)</f>
        <v>0</v>
      </c>
      <c r="BF276">
        <f>1-BE276/AT276</f>
        <v>0</v>
      </c>
      <c r="BG276">
        <f>(AT276-AS276)/(AT276-BE276)</f>
        <v>0</v>
      </c>
      <c r="BH276">
        <f>(AN276-AT276)/(AN276-BE276)</f>
        <v>0</v>
      </c>
      <c r="BI276">
        <f>(AT276-AS276)/(AT276-AM276)</f>
        <v>0</v>
      </c>
      <c r="BJ276">
        <f>(AN276-AT276)/(AN276-AM276)</f>
        <v>0</v>
      </c>
      <c r="BK276">
        <f>(BG276*BE276/AS276)</f>
        <v>0</v>
      </c>
      <c r="BL276">
        <f>(1-BK276)</f>
        <v>0</v>
      </c>
      <c r="CU276">
        <f>$B$13*DS276+$C$13*DT276+$F$13*EE276*(1-EH276)</f>
        <v>0</v>
      </c>
      <c r="CV276">
        <f>CU276*CW276</f>
        <v>0</v>
      </c>
      <c r="CW276">
        <f>($B$13*$D$11+$C$13*$D$11+$F$13*((ER276+EJ276)/MAX(ER276+EJ276+ES276, 0.1)*$I$11+ES276/MAX(ER276+EJ276+ES276, 0.1)*$J$11))/($B$13+$C$13+$F$13)</f>
        <v>0</v>
      </c>
      <c r="CX276">
        <f>($B$13*$K$11+$C$13*$K$11+$F$13*((ER276+EJ276)/MAX(ER276+EJ276+ES276, 0.1)*$P$11+ES276/MAX(ER276+EJ276+ES276, 0.1)*$Q$11))/($B$13+$C$13+$F$13)</f>
        <v>0</v>
      </c>
      <c r="CY276">
        <v>5.66</v>
      </c>
      <c r="CZ276">
        <v>0.5</v>
      </c>
      <c r="DA276" t="s">
        <v>421</v>
      </c>
      <c r="DB276">
        <v>2</v>
      </c>
      <c r="DC276">
        <v>1761011196.6</v>
      </c>
      <c r="DD276">
        <v>420.40025</v>
      </c>
      <c r="DE276">
        <v>419.9095833333333</v>
      </c>
      <c r="DF276">
        <v>23.66490833333333</v>
      </c>
      <c r="DG276">
        <v>23.7785875</v>
      </c>
      <c r="DH276">
        <v>421.1949583333333</v>
      </c>
      <c r="DI276">
        <v>23.48320416666667</v>
      </c>
      <c r="DJ276">
        <v>500.0118333333333</v>
      </c>
      <c r="DK276">
        <v>90.53690416666666</v>
      </c>
      <c r="DL276">
        <v>0.0348709375</v>
      </c>
      <c r="DM276">
        <v>30.372775</v>
      </c>
      <c r="DN276">
        <v>30.08459583333333</v>
      </c>
      <c r="DO276">
        <v>999.9</v>
      </c>
      <c r="DP276">
        <v>0</v>
      </c>
      <c r="DQ276">
        <v>0</v>
      </c>
      <c r="DR276">
        <v>10007.13708333333</v>
      </c>
      <c r="DS276">
        <v>0</v>
      </c>
      <c r="DT276">
        <v>0.242856</v>
      </c>
      <c r="DU276">
        <v>0.4907264583333333</v>
      </c>
      <c r="DV276">
        <v>430.59025</v>
      </c>
      <c r="DW276">
        <v>430.1375833333333</v>
      </c>
      <c r="DX276">
        <v>-0.1136735375</v>
      </c>
      <c r="DY276">
        <v>419.9095833333333</v>
      </c>
      <c r="DZ276">
        <v>23.7785875</v>
      </c>
      <c r="EA276">
        <v>2.142547083333334</v>
      </c>
      <c r="EB276">
        <v>2.152839583333333</v>
      </c>
      <c r="EC276">
        <v>18.53899583333333</v>
      </c>
      <c r="ED276">
        <v>18.6144625</v>
      </c>
      <c r="EE276">
        <v>0.00500078</v>
      </c>
      <c r="EF276">
        <v>0</v>
      </c>
      <c r="EG276">
        <v>0</v>
      </c>
      <c r="EH276">
        <v>0</v>
      </c>
      <c r="EI276">
        <v>885.1708333333332</v>
      </c>
      <c r="EJ276">
        <v>0.00500078</v>
      </c>
      <c r="EK276">
        <v>-22.32916666666667</v>
      </c>
      <c r="EL276">
        <v>-1.345833333333333</v>
      </c>
      <c r="EM276">
        <v>35.09608333333333</v>
      </c>
      <c r="EN276">
        <v>38.42683333333333</v>
      </c>
      <c r="EO276">
        <v>37.68733333333333</v>
      </c>
      <c r="EP276">
        <v>38.50233333333333</v>
      </c>
      <c r="EQ276">
        <v>37.98408333333333</v>
      </c>
      <c r="ER276">
        <v>0</v>
      </c>
      <c r="ES276">
        <v>0</v>
      </c>
      <c r="ET276">
        <v>0</v>
      </c>
      <c r="EU276">
        <v>1761011203.3</v>
      </c>
      <c r="EV276">
        <v>0</v>
      </c>
      <c r="EW276">
        <v>886.0346153846154</v>
      </c>
      <c r="EX276">
        <v>-78.23247920101126</v>
      </c>
      <c r="EY276">
        <v>10.1128212355342</v>
      </c>
      <c r="EZ276">
        <v>-22.13076923076924</v>
      </c>
      <c r="FA276">
        <v>15</v>
      </c>
      <c r="FB276">
        <v>1761011069.6</v>
      </c>
      <c r="FC276" t="s">
        <v>924</v>
      </c>
      <c r="FD276">
        <v>1761011069.6</v>
      </c>
      <c r="FE276">
        <v>1761011058.6</v>
      </c>
      <c r="FF276">
        <v>9</v>
      </c>
      <c r="FG276">
        <v>-0.059</v>
      </c>
      <c r="FH276">
        <v>-0.003</v>
      </c>
      <c r="FI276">
        <v>-0.796</v>
      </c>
      <c r="FJ276">
        <v>0.174</v>
      </c>
      <c r="FK276">
        <v>420</v>
      </c>
      <c r="FL276">
        <v>23</v>
      </c>
      <c r="FM276">
        <v>0.05</v>
      </c>
      <c r="FN276">
        <v>0.1</v>
      </c>
      <c r="FO276">
        <v>0.4650322</v>
      </c>
      <c r="FP276">
        <v>0.2668853583489669</v>
      </c>
      <c r="FQ276">
        <v>0.06475720728814668</v>
      </c>
      <c r="FR276">
        <v>1</v>
      </c>
      <c r="FS276">
        <v>888.0735294117648</v>
      </c>
      <c r="FT276">
        <v>-57.88999246970461</v>
      </c>
      <c r="FU276">
        <v>9.122799777400941</v>
      </c>
      <c r="FV276">
        <v>0</v>
      </c>
      <c r="FW276">
        <v>-0.001222614999999994</v>
      </c>
      <c r="FX276">
        <v>-3.096810065290808</v>
      </c>
      <c r="FY276">
        <v>0.3046144119651256</v>
      </c>
      <c r="FZ276">
        <v>0</v>
      </c>
      <c r="GA276">
        <v>1</v>
      </c>
      <c r="GB276">
        <v>3</v>
      </c>
      <c r="GC276" t="s">
        <v>459</v>
      </c>
      <c r="GD276">
        <v>3.10985</v>
      </c>
      <c r="GE276">
        <v>2.72662</v>
      </c>
      <c r="GF276">
        <v>0.0885117</v>
      </c>
      <c r="GG276">
        <v>0.0883651</v>
      </c>
      <c r="GH276">
        <v>0.108216</v>
      </c>
      <c r="GI276">
        <v>0.110368</v>
      </c>
      <c r="GJ276">
        <v>23931.8</v>
      </c>
      <c r="GK276">
        <v>21707.4</v>
      </c>
      <c r="GL276">
        <v>26813.2</v>
      </c>
      <c r="GM276">
        <v>24017.6</v>
      </c>
      <c r="GN276">
        <v>38205</v>
      </c>
      <c r="GO276">
        <v>31521</v>
      </c>
      <c r="GP276">
        <v>46799.4</v>
      </c>
      <c r="GQ276">
        <v>37972.1</v>
      </c>
      <c r="GR276">
        <v>1.89355</v>
      </c>
      <c r="GS276">
        <v>1.87405</v>
      </c>
      <c r="GT276">
        <v>0.134524</v>
      </c>
      <c r="GU276">
        <v>0</v>
      </c>
      <c r="GV276">
        <v>27.8905</v>
      </c>
      <c r="GW276">
        <v>999.9</v>
      </c>
      <c r="GX276">
        <v>60.3</v>
      </c>
      <c r="GY276">
        <v>29.8</v>
      </c>
      <c r="GZ276">
        <v>28.0513</v>
      </c>
      <c r="HA276">
        <v>61.0609</v>
      </c>
      <c r="HB276">
        <v>21.3421</v>
      </c>
      <c r="HC276">
        <v>1</v>
      </c>
      <c r="HD276">
        <v>0.0195732</v>
      </c>
      <c r="HE276">
        <v>-2.00334</v>
      </c>
      <c r="HF276">
        <v>20.3266</v>
      </c>
      <c r="HG276">
        <v>5.21894</v>
      </c>
      <c r="HH276">
        <v>11.9796</v>
      </c>
      <c r="HI276">
        <v>4.965</v>
      </c>
      <c r="HJ276">
        <v>3.27533</v>
      </c>
      <c r="HK276">
        <v>9999</v>
      </c>
      <c r="HL276">
        <v>9999</v>
      </c>
      <c r="HM276">
        <v>9999</v>
      </c>
      <c r="HN276">
        <v>999.9</v>
      </c>
      <c r="HO276">
        <v>1.86369</v>
      </c>
      <c r="HP276">
        <v>1.85975</v>
      </c>
      <c r="HQ276">
        <v>1.85806</v>
      </c>
      <c r="HR276">
        <v>1.85944</v>
      </c>
      <c r="HS276">
        <v>1.85959</v>
      </c>
      <c r="HT276">
        <v>1.85806</v>
      </c>
      <c r="HU276">
        <v>1.85715</v>
      </c>
      <c r="HV276">
        <v>1.8521</v>
      </c>
      <c r="HW276">
        <v>0</v>
      </c>
      <c r="HX276">
        <v>0</v>
      </c>
      <c r="HY276">
        <v>0</v>
      </c>
      <c r="HZ276">
        <v>0</v>
      </c>
      <c r="IA276" t="s">
        <v>424</v>
      </c>
      <c r="IB276" t="s">
        <v>425</v>
      </c>
      <c r="IC276" t="s">
        <v>426</v>
      </c>
      <c r="ID276" t="s">
        <v>426</v>
      </c>
      <c r="IE276" t="s">
        <v>426</v>
      </c>
      <c r="IF276" t="s">
        <v>426</v>
      </c>
      <c r="IG276">
        <v>0</v>
      </c>
      <c r="IH276">
        <v>100</v>
      </c>
      <c r="II276">
        <v>100</v>
      </c>
      <c r="IJ276">
        <v>-0.794</v>
      </c>
      <c r="IK276">
        <v>0.1863</v>
      </c>
      <c r="IL276">
        <v>-1.583616552626861</v>
      </c>
      <c r="IM276">
        <v>0.001328113201692861</v>
      </c>
      <c r="IN276">
        <v>1.538283238170363E-06</v>
      </c>
      <c r="IO276">
        <v>-5.795655626708063E-10</v>
      </c>
      <c r="IP276">
        <v>-0.0697313658375425</v>
      </c>
      <c r="IQ276">
        <v>-0.004593102289677449</v>
      </c>
      <c r="IR276">
        <v>0.0008253994458280543</v>
      </c>
      <c r="IS276">
        <v>-7.403632370499484E-06</v>
      </c>
      <c r="IT276">
        <v>2</v>
      </c>
      <c r="IU276">
        <v>1985</v>
      </c>
      <c r="IV276">
        <v>1</v>
      </c>
      <c r="IW276">
        <v>27</v>
      </c>
      <c r="IX276">
        <v>2.2</v>
      </c>
      <c r="IY276">
        <v>2.4</v>
      </c>
      <c r="IZ276">
        <v>1.13525</v>
      </c>
      <c r="JA276">
        <v>2.6062</v>
      </c>
      <c r="JB276">
        <v>1.49658</v>
      </c>
      <c r="JC276">
        <v>2.34619</v>
      </c>
      <c r="JD276">
        <v>1.54907</v>
      </c>
      <c r="JE276">
        <v>2.42798</v>
      </c>
      <c r="JF276">
        <v>32.8424</v>
      </c>
      <c r="JG276">
        <v>15.6381</v>
      </c>
      <c r="JH276">
        <v>18</v>
      </c>
      <c r="JI276">
        <v>482.423</v>
      </c>
      <c r="JJ276">
        <v>499.287</v>
      </c>
      <c r="JK276">
        <v>31.8363</v>
      </c>
      <c r="JL276">
        <v>27.5144</v>
      </c>
      <c r="JM276">
        <v>29.9996</v>
      </c>
      <c r="JN276">
        <v>27.7998</v>
      </c>
      <c r="JO276">
        <v>27.8014</v>
      </c>
      <c r="JP276">
        <v>22.8285</v>
      </c>
      <c r="JQ276">
        <v>18.0215</v>
      </c>
      <c r="JR276">
        <v>67.5515</v>
      </c>
      <c r="JS276">
        <v>31.8426</v>
      </c>
      <c r="JT276">
        <v>420</v>
      </c>
      <c r="JU276">
        <v>24.065</v>
      </c>
      <c r="JV276">
        <v>102.341</v>
      </c>
      <c r="JW276">
        <v>91.59910000000001</v>
      </c>
    </row>
    <row r="277" spans="1:283">
      <c r="A277">
        <v>259</v>
      </c>
      <c r="B277">
        <v>1761011206.6</v>
      </c>
      <c r="C277">
        <v>1540.599999904633</v>
      </c>
      <c r="D277" t="s">
        <v>959</v>
      </c>
      <c r="E277" t="s">
        <v>960</v>
      </c>
      <c r="F277">
        <v>5</v>
      </c>
      <c r="G277" t="s">
        <v>862</v>
      </c>
      <c r="H277">
        <v>1761011198.6</v>
      </c>
      <c r="I277">
        <f>(J277)/1000</f>
        <v>0</v>
      </c>
      <c r="J277">
        <f>1000*DJ277*AH277*(DF277-DG277)/(100*CY277*(1000-AH277*DF277))</f>
        <v>0</v>
      </c>
      <c r="K277">
        <f>DJ277*AH277*(DE277-DD277*(1000-AH277*DG277)/(1000-AH277*DF277))/(100*CY277)</f>
        <v>0</v>
      </c>
      <c r="L277">
        <f>DD277 - IF(AH277&gt;1, K277*CY277*100.0/(AJ277), 0)</f>
        <v>0</v>
      </c>
      <c r="M277">
        <f>((S277-I277/2)*L277-K277)/(S277+I277/2)</f>
        <v>0</v>
      </c>
      <c r="N277">
        <f>M277*(DK277+DL277)/1000.0</f>
        <v>0</v>
      </c>
      <c r="O277">
        <f>(DD277 - IF(AH277&gt;1, K277*CY277*100.0/(AJ277), 0))*(DK277+DL277)/1000.0</f>
        <v>0</v>
      </c>
      <c r="P277">
        <f>2.0/((1/R277-1/Q277)+SIGN(R277)*SQRT((1/R277-1/Q277)*(1/R277-1/Q277) + 4*CZ277/((CZ277+1)*(CZ277+1))*(2*1/R277*1/Q277-1/Q277*1/Q277)))</f>
        <v>0</v>
      </c>
      <c r="Q277">
        <f>IF(LEFT(DA277,1)&lt;&gt;"0",IF(LEFT(DA277,1)="1",3.0,DB277),$D$5+$E$5*(DR277*DK277/($K$5*1000))+$F$5*(DR277*DK277/($K$5*1000))*MAX(MIN(CY277,$J$5),$I$5)*MAX(MIN(CY277,$J$5),$I$5)+$G$5*MAX(MIN(CY277,$J$5),$I$5)*(DR277*DK277/($K$5*1000))+$H$5*(DR277*DK277/($K$5*1000))*(DR277*DK277/($K$5*1000)))</f>
        <v>0</v>
      </c>
      <c r="R277">
        <f>I277*(1000-(1000*0.61365*exp(17.502*V277/(240.97+V277))/(DK277+DL277)+DF277)/2)/(1000*0.61365*exp(17.502*V277/(240.97+V277))/(DK277+DL277)-DF277)</f>
        <v>0</v>
      </c>
      <c r="S277">
        <f>1/((CZ277+1)/(P277/1.6)+1/(Q277/1.37)) + CZ277/((CZ277+1)/(P277/1.6) + CZ277/(Q277/1.37))</f>
        <v>0</v>
      </c>
      <c r="T277">
        <f>(CU277*CX277)</f>
        <v>0</v>
      </c>
      <c r="U277">
        <f>(DM277+(T277+2*0.95*5.67E-8*(((DM277+$B$9)+273)^4-(DM277+273)^4)-44100*I277)/(1.84*29.3*Q277+8*0.95*5.67E-8*(DM277+273)^3))</f>
        <v>0</v>
      </c>
      <c r="V277">
        <f>($C$9*DN277+$D$9*DO277+$E$9*U277)</f>
        <v>0</v>
      </c>
      <c r="W277">
        <f>0.61365*exp(17.502*V277/(240.97+V277))</f>
        <v>0</v>
      </c>
      <c r="X277">
        <f>(Y277/Z277*100)</f>
        <v>0</v>
      </c>
      <c r="Y277">
        <f>DF277*(DK277+DL277)/1000</f>
        <v>0</v>
      </c>
      <c r="Z277">
        <f>0.61365*exp(17.502*DM277/(240.97+DM277))</f>
        <v>0</v>
      </c>
      <c r="AA277">
        <f>(W277-DF277*(DK277+DL277)/1000)</f>
        <v>0</v>
      </c>
      <c r="AB277">
        <f>(-I277*44100)</f>
        <v>0</v>
      </c>
      <c r="AC277">
        <f>2*29.3*Q277*0.92*(DM277-V277)</f>
        <v>0</v>
      </c>
      <c r="AD277">
        <f>2*0.95*5.67E-8*(((DM277+$B$9)+273)^4-(V277+273)^4)</f>
        <v>0</v>
      </c>
      <c r="AE277">
        <f>T277+AD277+AB277+AC277</f>
        <v>0</v>
      </c>
      <c r="AF277">
        <v>0</v>
      </c>
      <c r="AG277">
        <v>0</v>
      </c>
      <c r="AH277">
        <f>IF(AF277*$H$15&gt;=AJ277,1.0,(AJ277/(AJ277-AF277*$H$15)))</f>
        <v>0</v>
      </c>
      <c r="AI277">
        <f>(AH277-1)*100</f>
        <v>0</v>
      </c>
      <c r="AJ277">
        <f>MAX(0,($B$15+$C$15*DR277)/(1+$D$15*DR277)*DK277/(DM277+273)*$E$15)</f>
        <v>0</v>
      </c>
      <c r="AK277" t="s">
        <v>420</v>
      </c>
      <c r="AL277" t="s">
        <v>420</v>
      </c>
      <c r="AM277">
        <v>0</v>
      </c>
      <c r="AN277">
        <v>0</v>
      </c>
      <c r="AO277">
        <f>1-AM277/AN277</f>
        <v>0</v>
      </c>
      <c r="AP277">
        <v>0</v>
      </c>
      <c r="AQ277" t="s">
        <v>420</v>
      </c>
      <c r="AR277" t="s">
        <v>420</v>
      </c>
      <c r="AS277">
        <v>0</v>
      </c>
      <c r="AT277">
        <v>0</v>
      </c>
      <c r="AU277">
        <f>1-AS277/AT277</f>
        <v>0</v>
      </c>
      <c r="AV277">
        <v>0.5</v>
      </c>
      <c r="AW277">
        <f>CV277</f>
        <v>0</v>
      </c>
      <c r="AX277">
        <f>K277</f>
        <v>0</v>
      </c>
      <c r="AY277">
        <f>AU277*AV277*AW277</f>
        <v>0</v>
      </c>
      <c r="AZ277">
        <f>(AX277-AP277)/AW277</f>
        <v>0</v>
      </c>
      <c r="BA277">
        <f>(AN277-AT277)/AT277</f>
        <v>0</v>
      </c>
      <c r="BB277">
        <f>AM277/(AO277+AM277/AT277)</f>
        <v>0</v>
      </c>
      <c r="BC277" t="s">
        <v>420</v>
      </c>
      <c r="BD277">
        <v>0</v>
      </c>
      <c r="BE277">
        <f>IF(BD277&lt;&gt;0, BD277, BB277)</f>
        <v>0</v>
      </c>
      <c r="BF277">
        <f>1-BE277/AT277</f>
        <v>0</v>
      </c>
      <c r="BG277">
        <f>(AT277-AS277)/(AT277-BE277)</f>
        <v>0</v>
      </c>
      <c r="BH277">
        <f>(AN277-AT277)/(AN277-BE277)</f>
        <v>0</v>
      </c>
      <c r="BI277">
        <f>(AT277-AS277)/(AT277-AM277)</f>
        <v>0</v>
      </c>
      <c r="BJ277">
        <f>(AN277-AT277)/(AN277-AM277)</f>
        <v>0</v>
      </c>
      <c r="BK277">
        <f>(BG277*BE277/AS277)</f>
        <v>0</v>
      </c>
      <c r="BL277">
        <f>(1-BK277)</f>
        <v>0</v>
      </c>
      <c r="CU277">
        <f>$B$13*DS277+$C$13*DT277+$F$13*EE277*(1-EH277)</f>
        <v>0</v>
      </c>
      <c r="CV277">
        <f>CU277*CW277</f>
        <v>0</v>
      </c>
      <c r="CW277">
        <f>($B$13*$D$11+$C$13*$D$11+$F$13*((ER277+EJ277)/MAX(ER277+EJ277+ES277, 0.1)*$I$11+ES277/MAX(ER277+EJ277+ES277, 0.1)*$J$11))/($B$13+$C$13+$F$13)</f>
        <v>0</v>
      </c>
      <c r="CX277">
        <f>($B$13*$K$11+$C$13*$K$11+$F$13*((ER277+EJ277)/MAX(ER277+EJ277+ES277, 0.1)*$P$11+ES277/MAX(ER277+EJ277+ES277, 0.1)*$Q$11))/($B$13+$C$13+$F$13)</f>
        <v>0</v>
      </c>
      <c r="CY277">
        <v>5.66</v>
      </c>
      <c r="CZ277">
        <v>0.5</v>
      </c>
      <c r="DA277" t="s">
        <v>421</v>
      </c>
      <c r="DB277">
        <v>2</v>
      </c>
      <c r="DC277">
        <v>1761011198.6</v>
      </c>
      <c r="DD277">
        <v>420.3924166666667</v>
      </c>
      <c r="DE277">
        <v>419.9124166666667</v>
      </c>
      <c r="DF277">
        <v>23.696925</v>
      </c>
      <c r="DG277">
        <v>23.89389583333334</v>
      </c>
      <c r="DH277">
        <v>421.187125</v>
      </c>
      <c r="DI277">
        <v>23.51453333333333</v>
      </c>
      <c r="DJ277">
        <v>500.0329166666667</v>
      </c>
      <c r="DK277">
        <v>90.53657083333333</v>
      </c>
      <c r="DL277">
        <v>0.034834075</v>
      </c>
      <c r="DM277">
        <v>30.37592916666667</v>
      </c>
      <c r="DN277">
        <v>30.088225</v>
      </c>
      <c r="DO277">
        <v>999.9</v>
      </c>
      <c r="DP277">
        <v>0</v>
      </c>
      <c r="DQ277">
        <v>0</v>
      </c>
      <c r="DR277">
        <v>10009.25041666667</v>
      </c>
      <c r="DS277">
        <v>0</v>
      </c>
      <c r="DT277">
        <v>0.242856</v>
      </c>
      <c r="DU277">
        <v>0.4800312916666667</v>
      </c>
      <c r="DV277">
        <v>430.5963333333333</v>
      </c>
      <c r="DW277">
        <v>430.1913333333334</v>
      </c>
      <c r="DX277">
        <v>-0.1969665791666667</v>
      </c>
      <c r="DY277">
        <v>419.9124166666667</v>
      </c>
      <c r="DZ277">
        <v>23.89389583333334</v>
      </c>
      <c r="EA277">
        <v>2.145438333333333</v>
      </c>
      <c r="EB277">
        <v>2.163271666666667</v>
      </c>
      <c r="EC277">
        <v>18.56043333333333</v>
      </c>
      <c r="ED277">
        <v>18.69181666666666</v>
      </c>
      <c r="EE277">
        <v>0.00500078</v>
      </c>
      <c r="EF277">
        <v>0</v>
      </c>
      <c r="EG277">
        <v>0</v>
      </c>
      <c r="EH277">
        <v>0</v>
      </c>
      <c r="EI277">
        <v>882.8791666666666</v>
      </c>
      <c r="EJ277">
        <v>0.00500078</v>
      </c>
      <c r="EK277">
        <v>-21.7875</v>
      </c>
      <c r="EL277">
        <v>-1.325</v>
      </c>
      <c r="EM277">
        <v>35.10654166666666</v>
      </c>
      <c r="EN277">
        <v>38.47370833333333</v>
      </c>
      <c r="EO277">
        <v>37.72379166666666</v>
      </c>
      <c r="EP277">
        <v>38.554375</v>
      </c>
      <c r="EQ277">
        <v>38.01529166666666</v>
      </c>
      <c r="ER277">
        <v>0</v>
      </c>
      <c r="ES277">
        <v>0</v>
      </c>
      <c r="ET277">
        <v>0</v>
      </c>
      <c r="EU277">
        <v>1761011205.7</v>
      </c>
      <c r="EV277">
        <v>0</v>
      </c>
      <c r="EW277">
        <v>883.0038461538461</v>
      </c>
      <c r="EX277">
        <v>-58.43760731967977</v>
      </c>
      <c r="EY277">
        <v>-0.8307687099581117</v>
      </c>
      <c r="EZ277">
        <v>-21.05</v>
      </c>
      <c r="FA277">
        <v>15</v>
      </c>
      <c r="FB277">
        <v>1761011069.6</v>
      </c>
      <c r="FC277" t="s">
        <v>924</v>
      </c>
      <c r="FD277">
        <v>1761011069.6</v>
      </c>
      <c r="FE277">
        <v>1761011058.6</v>
      </c>
      <c r="FF277">
        <v>9</v>
      </c>
      <c r="FG277">
        <v>-0.059</v>
      </c>
      <c r="FH277">
        <v>-0.003</v>
      </c>
      <c r="FI277">
        <v>-0.796</v>
      </c>
      <c r="FJ277">
        <v>0.174</v>
      </c>
      <c r="FK277">
        <v>420</v>
      </c>
      <c r="FL277">
        <v>23</v>
      </c>
      <c r="FM277">
        <v>0.05</v>
      </c>
      <c r="FN277">
        <v>0.1</v>
      </c>
      <c r="FO277">
        <v>0.4707604146341463</v>
      </c>
      <c r="FP277">
        <v>0.07540281533101133</v>
      </c>
      <c r="FQ277">
        <v>0.05411169584181277</v>
      </c>
      <c r="FR277">
        <v>1</v>
      </c>
      <c r="FS277">
        <v>886.0911764705882</v>
      </c>
      <c r="FT277">
        <v>-59.21008417587955</v>
      </c>
      <c r="FU277">
        <v>9.048216192320767</v>
      </c>
      <c r="FV277">
        <v>0</v>
      </c>
      <c r="FW277">
        <v>-0.04647250243902439</v>
      </c>
      <c r="FX277">
        <v>-2.932576304529618</v>
      </c>
      <c r="FY277">
        <v>0.2993677166071262</v>
      </c>
      <c r="FZ277">
        <v>0</v>
      </c>
      <c r="GA277">
        <v>1</v>
      </c>
      <c r="GB277">
        <v>3</v>
      </c>
      <c r="GC277" t="s">
        <v>459</v>
      </c>
      <c r="GD277">
        <v>3.10987</v>
      </c>
      <c r="GE277">
        <v>2.72613</v>
      </c>
      <c r="GF277">
        <v>0.08851199999999999</v>
      </c>
      <c r="GG277">
        <v>0.0883654</v>
      </c>
      <c r="GH277">
        <v>0.108456</v>
      </c>
      <c r="GI277">
        <v>0.110533</v>
      </c>
      <c r="GJ277">
        <v>23931.8</v>
      </c>
      <c r="GK277">
        <v>21707.3</v>
      </c>
      <c r="GL277">
        <v>26813.3</v>
      </c>
      <c r="GM277">
        <v>24017.5</v>
      </c>
      <c r="GN277">
        <v>38194.5</v>
      </c>
      <c r="GO277">
        <v>31514.9</v>
      </c>
      <c r="GP277">
        <v>46799.4</v>
      </c>
      <c r="GQ277">
        <v>37971.8</v>
      </c>
      <c r="GR277">
        <v>1.8937</v>
      </c>
      <c r="GS277">
        <v>1.87388</v>
      </c>
      <c r="GT277">
        <v>0.133879</v>
      </c>
      <c r="GU277">
        <v>0</v>
      </c>
      <c r="GV277">
        <v>27.8952</v>
      </c>
      <c r="GW277">
        <v>999.9</v>
      </c>
      <c r="GX277">
        <v>60.3</v>
      </c>
      <c r="GY277">
        <v>29.8</v>
      </c>
      <c r="GZ277">
        <v>28.0478</v>
      </c>
      <c r="HA277">
        <v>61.7009</v>
      </c>
      <c r="HB277">
        <v>21.226</v>
      </c>
      <c r="HC277">
        <v>1</v>
      </c>
      <c r="HD277">
        <v>0.0195503</v>
      </c>
      <c r="HE277">
        <v>-2.0303</v>
      </c>
      <c r="HF277">
        <v>20.3261</v>
      </c>
      <c r="HG277">
        <v>5.21909</v>
      </c>
      <c r="HH277">
        <v>11.9797</v>
      </c>
      <c r="HI277">
        <v>4.96505</v>
      </c>
      <c r="HJ277">
        <v>3.27533</v>
      </c>
      <c r="HK277">
        <v>9999</v>
      </c>
      <c r="HL277">
        <v>9999</v>
      </c>
      <c r="HM277">
        <v>9999</v>
      </c>
      <c r="HN277">
        <v>999.9</v>
      </c>
      <c r="HO277">
        <v>1.86368</v>
      </c>
      <c r="HP277">
        <v>1.85975</v>
      </c>
      <c r="HQ277">
        <v>1.85806</v>
      </c>
      <c r="HR277">
        <v>1.85944</v>
      </c>
      <c r="HS277">
        <v>1.85959</v>
      </c>
      <c r="HT277">
        <v>1.85806</v>
      </c>
      <c r="HU277">
        <v>1.85715</v>
      </c>
      <c r="HV277">
        <v>1.85211</v>
      </c>
      <c r="HW277">
        <v>0</v>
      </c>
      <c r="HX277">
        <v>0</v>
      </c>
      <c r="HY277">
        <v>0</v>
      </c>
      <c r="HZ277">
        <v>0</v>
      </c>
      <c r="IA277" t="s">
        <v>424</v>
      </c>
      <c r="IB277" t="s">
        <v>425</v>
      </c>
      <c r="IC277" t="s">
        <v>426</v>
      </c>
      <c r="ID277" t="s">
        <v>426</v>
      </c>
      <c r="IE277" t="s">
        <v>426</v>
      </c>
      <c r="IF277" t="s">
        <v>426</v>
      </c>
      <c r="IG277">
        <v>0</v>
      </c>
      <c r="IH277">
        <v>100</v>
      </c>
      <c r="II277">
        <v>100</v>
      </c>
      <c r="IJ277">
        <v>-0.795</v>
      </c>
      <c r="IK277">
        <v>0.188</v>
      </c>
      <c r="IL277">
        <v>-1.583616552626861</v>
      </c>
      <c r="IM277">
        <v>0.001328113201692861</v>
      </c>
      <c r="IN277">
        <v>1.538283238170363E-06</v>
      </c>
      <c r="IO277">
        <v>-5.795655626708063E-10</v>
      </c>
      <c r="IP277">
        <v>-0.0697313658375425</v>
      </c>
      <c r="IQ277">
        <v>-0.004593102289677449</v>
      </c>
      <c r="IR277">
        <v>0.0008253994458280543</v>
      </c>
      <c r="IS277">
        <v>-7.403632370499484E-06</v>
      </c>
      <c r="IT277">
        <v>2</v>
      </c>
      <c r="IU277">
        <v>1985</v>
      </c>
      <c r="IV277">
        <v>1</v>
      </c>
      <c r="IW277">
        <v>27</v>
      </c>
      <c r="IX277">
        <v>2.3</v>
      </c>
      <c r="IY277">
        <v>2.5</v>
      </c>
      <c r="IZ277">
        <v>1.13525</v>
      </c>
      <c r="JA277">
        <v>2.59766</v>
      </c>
      <c r="JB277">
        <v>1.49658</v>
      </c>
      <c r="JC277">
        <v>2.34619</v>
      </c>
      <c r="JD277">
        <v>1.54907</v>
      </c>
      <c r="JE277">
        <v>2.46704</v>
      </c>
      <c r="JF277">
        <v>32.8424</v>
      </c>
      <c r="JG277">
        <v>15.6468</v>
      </c>
      <c r="JH277">
        <v>18</v>
      </c>
      <c r="JI277">
        <v>482.494</v>
      </c>
      <c r="JJ277">
        <v>499.156</v>
      </c>
      <c r="JK277">
        <v>31.8135</v>
      </c>
      <c r="JL277">
        <v>27.5121</v>
      </c>
      <c r="JM277">
        <v>29.9998</v>
      </c>
      <c r="JN277">
        <v>27.7979</v>
      </c>
      <c r="JO277">
        <v>27.7997</v>
      </c>
      <c r="JP277">
        <v>22.8283</v>
      </c>
      <c r="JQ277">
        <v>18.3594</v>
      </c>
      <c r="JR277">
        <v>67.5515</v>
      </c>
      <c r="JS277">
        <v>31.8426</v>
      </c>
      <c r="JT277">
        <v>420</v>
      </c>
      <c r="JU277">
        <v>24.0193</v>
      </c>
      <c r="JV277">
        <v>102.341</v>
      </c>
      <c r="JW277">
        <v>91.5985</v>
      </c>
    </row>
    <row r="278" spans="1:283">
      <c r="A278">
        <v>260</v>
      </c>
      <c r="B278">
        <v>1761011208.6</v>
      </c>
      <c r="C278">
        <v>1542.599999904633</v>
      </c>
      <c r="D278" t="s">
        <v>961</v>
      </c>
      <c r="E278" t="s">
        <v>962</v>
      </c>
      <c r="F278">
        <v>5</v>
      </c>
      <c r="G278" t="s">
        <v>862</v>
      </c>
      <c r="H278">
        <v>1761011200.6</v>
      </c>
      <c r="I278">
        <f>(J278)/1000</f>
        <v>0</v>
      </c>
      <c r="J278">
        <f>1000*DJ278*AH278*(DF278-DG278)/(100*CY278*(1000-AH278*DF278))</f>
        <v>0</v>
      </c>
      <c r="K278">
        <f>DJ278*AH278*(DE278-DD278*(1000-AH278*DG278)/(1000-AH278*DF278))/(100*CY278)</f>
        <v>0</v>
      </c>
      <c r="L278">
        <f>DD278 - IF(AH278&gt;1, K278*CY278*100.0/(AJ278), 0)</f>
        <v>0</v>
      </c>
      <c r="M278">
        <f>((S278-I278/2)*L278-K278)/(S278+I278/2)</f>
        <v>0</v>
      </c>
      <c r="N278">
        <f>M278*(DK278+DL278)/1000.0</f>
        <v>0</v>
      </c>
      <c r="O278">
        <f>(DD278 - IF(AH278&gt;1, K278*CY278*100.0/(AJ278), 0))*(DK278+DL278)/1000.0</f>
        <v>0</v>
      </c>
      <c r="P278">
        <f>2.0/((1/R278-1/Q278)+SIGN(R278)*SQRT((1/R278-1/Q278)*(1/R278-1/Q278) + 4*CZ278/((CZ278+1)*(CZ278+1))*(2*1/R278*1/Q278-1/Q278*1/Q278)))</f>
        <v>0</v>
      </c>
      <c r="Q278">
        <f>IF(LEFT(DA278,1)&lt;&gt;"0",IF(LEFT(DA278,1)="1",3.0,DB278),$D$5+$E$5*(DR278*DK278/($K$5*1000))+$F$5*(DR278*DK278/($K$5*1000))*MAX(MIN(CY278,$J$5),$I$5)*MAX(MIN(CY278,$J$5),$I$5)+$G$5*MAX(MIN(CY278,$J$5),$I$5)*(DR278*DK278/($K$5*1000))+$H$5*(DR278*DK278/($K$5*1000))*(DR278*DK278/($K$5*1000)))</f>
        <v>0</v>
      </c>
      <c r="R278">
        <f>I278*(1000-(1000*0.61365*exp(17.502*V278/(240.97+V278))/(DK278+DL278)+DF278)/2)/(1000*0.61365*exp(17.502*V278/(240.97+V278))/(DK278+DL278)-DF278)</f>
        <v>0</v>
      </c>
      <c r="S278">
        <f>1/((CZ278+1)/(P278/1.6)+1/(Q278/1.37)) + CZ278/((CZ278+1)/(P278/1.6) + CZ278/(Q278/1.37))</f>
        <v>0</v>
      </c>
      <c r="T278">
        <f>(CU278*CX278)</f>
        <v>0</v>
      </c>
      <c r="U278">
        <f>(DM278+(T278+2*0.95*5.67E-8*(((DM278+$B$9)+273)^4-(DM278+273)^4)-44100*I278)/(1.84*29.3*Q278+8*0.95*5.67E-8*(DM278+273)^3))</f>
        <v>0</v>
      </c>
      <c r="V278">
        <f>($C$9*DN278+$D$9*DO278+$E$9*U278)</f>
        <v>0</v>
      </c>
      <c r="W278">
        <f>0.61365*exp(17.502*V278/(240.97+V278))</f>
        <v>0</v>
      </c>
      <c r="X278">
        <f>(Y278/Z278*100)</f>
        <v>0</v>
      </c>
      <c r="Y278">
        <f>DF278*(DK278+DL278)/1000</f>
        <v>0</v>
      </c>
      <c r="Z278">
        <f>0.61365*exp(17.502*DM278/(240.97+DM278))</f>
        <v>0</v>
      </c>
      <c r="AA278">
        <f>(W278-DF278*(DK278+DL278)/1000)</f>
        <v>0</v>
      </c>
      <c r="AB278">
        <f>(-I278*44100)</f>
        <v>0</v>
      </c>
      <c r="AC278">
        <f>2*29.3*Q278*0.92*(DM278-V278)</f>
        <v>0</v>
      </c>
      <c r="AD278">
        <f>2*0.95*5.67E-8*(((DM278+$B$9)+273)^4-(V278+273)^4)</f>
        <v>0</v>
      </c>
      <c r="AE278">
        <f>T278+AD278+AB278+AC278</f>
        <v>0</v>
      </c>
      <c r="AF278">
        <v>0</v>
      </c>
      <c r="AG278">
        <v>0</v>
      </c>
      <c r="AH278">
        <f>IF(AF278*$H$15&gt;=AJ278,1.0,(AJ278/(AJ278-AF278*$H$15)))</f>
        <v>0</v>
      </c>
      <c r="AI278">
        <f>(AH278-1)*100</f>
        <v>0</v>
      </c>
      <c r="AJ278">
        <f>MAX(0,($B$15+$C$15*DR278)/(1+$D$15*DR278)*DK278/(DM278+273)*$E$15)</f>
        <v>0</v>
      </c>
      <c r="AK278" t="s">
        <v>420</v>
      </c>
      <c r="AL278" t="s">
        <v>420</v>
      </c>
      <c r="AM278">
        <v>0</v>
      </c>
      <c r="AN278">
        <v>0</v>
      </c>
      <c r="AO278">
        <f>1-AM278/AN278</f>
        <v>0</v>
      </c>
      <c r="AP278">
        <v>0</v>
      </c>
      <c r="AQ278" t="s">
        <v>420</v>
      </c>
      <c r="AR278" t="s">
        <v>420</v>
      </c>
      <c r="AS278">
        <v>0</v>
      </c>
      <c r="AT278">
        <v>0</v>
      </c>
      <c r="AU278">
        <f>1-AS278/AT278</f>
        <v>0</v>
      </c>
      <c r="AV278">
        <v>0.5</v>
      </c>
      <c r="AW278">
        <f>CV278</f>
        <v>0</v>
      </c>
      <c r="AX278">
        <f>K278</f>
        <v>0</v>
      </c>
      <c r="AY278">
        <f>AU278*AV278*AW278</f>
        <v>0</v>
      </c>
      <c r="AZ278">
        <f>(AX278-AP278)/AW278</f>
        <v>0</v>
      </c>
      <c r="BA278">
        <f>(AN278-AT278)/AT278</f>
        <v>0</v>
      </c>
      <c r="BB278">
        <f>AM278/(AO278+AM278/AT278)</f>
        <v>0</v>
      </c>
      <c r="BC278" t="s">
        <v>420</v>
      </c>
      <c r="BD278">
        <v>0</v>
      </c>
      <c r="BE278">
        <f>IF(BD278&lt;&gt;0, BD278, BB278)</f>
        <v>0</v>
      </c>
      <c r="BF278">
        <f>1-BE278/AT278</f>
        <v>0</v>
      </c>
      <c r="BG278">
        <f>(AT278-AS278)/(AT278-BE278)</f>
        <v>0</v>
      </c>
      <c r="BH278">
        <f>(AN278-AT278)/(AN278-BE278)</f>
        <v>0</v>
      </c>
      <c r="BI278">
        <f>(AT278-AS278)/(AT278-AM278)</f>
        <v>0</v>
      </c>
      <c r="BJ278">
        <f>(AN278-AT278)/(AN278-AM278)</f>
        <v>0</v>
      </c>
      <c r="BK278">
        <f>(BG278*BE278/AS278)</f>
        <v>0</v>
      </c>
      <c r="BL278">
        <f>(1-BK278)</f>
        <v>0</v>
      </c>
      <c r="CU278">
        <f>$B$13*DS278+$C$13*DT278+$F$13*EE278*(1-EH278)</f>
        <v>0</v>
      </c>
      <c r="CV278">
        <f>CU278*CW278</f>
        <v>0</v>
      </c>
      <c r="CW278">
        <f>($B$13*$D$11+$C$13*$D$11+$F$13*((ER278+EJ278)/MAX(ER278+EJ278+ES278, 0.1)*$I$11+ES278/MAX(ER278+EJ278+ES278, 0.1)*$J$11))/($B$13+$C$13+$F$13)</f>
        <v>0</v>
      </c>
      <c r="CX278">
        <f>($B$13*$K$11+$C$13*$K$11+$F$13*((ER278+EJ278)/MAX(ER278+EJ278+ES278, 0.1)*$P$11+ES278/MAX(ER278+EJ278+ES278, 0.1)*$Q$11))/($B$13+$C$13+$F$13)</f>
        <v>0</v>
      </c>
      <c r="CY278">
        <v>5.66</v>
      </c>
      <c r="CZ278">
        <v>0.5</v>
      </c>
      <c r="DA278" t="s">
        <v>421</v>
      </c>
      <c r="DB278">
        <v>2</v>
      </c>
      <c r="DC278">
        <v>1761011200.6</v>
      </c>
      <c r="DD278">
        <v>420.3867499999999</v>
      </c>
      <c r="DE278">
        <v>419.9134583333333</v>
      </c>
      <c r="DF278">
        <v>23.74522916666667</v>
      </c>
      <c r="DG278">
        <v>24.0053375</v>
      </c>
      <c r="DH278">
        <v>421.1814583333333</v>
      </c>
      <c r="DI278">
        <v>23.56179999999999</v>
      </c>
      <c r="DJ278">
        <v>500.0349166666667</v>
      </c>
      <c r="DK278">
        <v>90.5364</v>
      </c>
      <c r="DL278">
        <v>0.03483532916666667</v>
      </c>
      <c r="DM278">
        <v>30.37642083333334</v>
      </c>
      <c r="DN278">
        <v>30.0898375</v>
      </c>
      <c r="DO278">
        <v>999.9</v>
      </c>
      <c r="DP278">
        <v>0</v>
      </c>
      <c r="DQ278">
        <v>0</v>
      </c>
      <c r="DR278">
        <v>10006.75041666667</v>
      </c>
      <c r="DS278">
        <v>0</v>
      </c>
      <c r="DT278">
        <v>0.242856</v>
      </c>
      <c r="DU278">
        <v>0.4732970833333334</v>
      </c>
      <c r="DV278">
        <v>430.61175</v>
      </c>
      <c r="DW278">
        <v>430.2415</v>
      </c>
      <c r="DX278">
        <v>-0.2601007875</v>
      </c>
      <c r="DY278">
        <v>419.9134583333333</v>
      </c>
      <c r="DZ278">
        <v>24.0053375</v>
      </c>
      <c r="EA278">
        <v>2.149807916666667</v>
      </c>
      <c r="EB278">
        <v>2.173357083333333</v>
      </c>
      <c r="EC278">
        <v>18.59283333333333</v>
      </c>
      <c r="ED278">
        <v>18.7664375</v>
      </c>
      <c r="EE278">
        <v>0.00500078</v>
      </c>
      <c r="EF278">
        <v>0</v>
      </c>
      <c r="EG278">
        <v>0</v>
      </c>
      <c r="EH278">
        <v>0</v>
      </c>
      <c r="EI278">
        <v>881.3583333333332</v>
      </c>
      <c r="EJ278">
        <v>0.00500078</v>
      </c>
      <c r="EK278">
        <v>-20.8</v>
      </c>
      <c r="EL278">
        <v>-1.266666666666667</v>
      </c>
      <c r="EM278">
        <v>35.11691666666666</v>
      </c>
      <c r="EN278">
        <v>38.52058333333333</v>
      </c>
      <c r="EO278">
        <v>37.75508333333333</v>
      </c>
      <c r="EP278">
        <v>38.60125</v>
      </c>
      <c r="EQ278">
        <v>38.03870833333333</v>
      </c>
      <c r="ER278">
        <v>0</v>
      </c>
      <c r="ES278">
        <v>0</v>
      </c>
      <c r="ET278">
        <v>0</v>
      </c>
      <c r="EU278">
        <v>1761011207.5</v>
      </c>
      <c r="EV278">
        <v>0</v>
      </c>
      <c r="EW278">
        <v>881.5359999999999</v>
      </c>
      <c r="EX278">
        <v>-49.11538456246159</v>
      </c>
      <c r="EY278">
        <v>1.700000197765238</v>
      </c>
      <c r="EZ278">
        <v>-21.436</v>
      </c>
      <c r="FA278">
        <v>15</v>
      </c>
      <c r="FB278">
        <v>1761011069.6</v>
      </c>
      <c r="FC278" t="s">
        <v>924</v>
      </c>
      <c r="FD278">
        <v>1761011069.6</v>
      </c>
      <c r="FE278">
        <v>1761011058.6</v>
      </c>
      <c r="FF278">
        <v>9</v>
      </c>
      <c r="FG278">
        <v>-0.059</v>
      </c>
      <c r="FH278">
        <v>-0.003</v>
      </c>
      <c r="FI278">
        <v>-0.796</v>
      </c>
      <c r="FJ278">
        <v>0.174</v>
      </c>
      <c r="FK278">
        <v>420</v>
      </c>
      <c r="FL278">
        <v>23</v>
      </c>
      <c r="FM278">
        <v>0.05</v>
      </c>
      <c r="FN278">
        <v>0.1</v>
      </c>
      <c r="FO278">
        <v>0.4805877749999999</v>
      </c>
      <c r="FP278">
        <v>-0.2550091519699838</v>
      </c>
      <c r="FQ278">
        <v>0.03961870990106031</v>
      </c>
      <c r="FR278">
        <v>1</v>
      </c>
      <c r="FS278">
        <v>884.9823529411765</v>
      </c>
      <c r="FT278">
        <v>-59.61191755539934</v>
      </c>
      <c r="FU278">
        <v>9.262939140601716</v>
      </c>
      <c r="FV278">
        <v>0</v>
      </c>
      <c r="FW278">
        <v>-0.148647915</v>
      </c>
      <c r="FX278">
        <v>-2.307257101688556</v>
      </c>
      <c r="FY278">
        <v>0.2466809631599088</v>
      </c>
      <c r="FZ278">
        <v>0</v>
      </c>
      <c r="GA278">
        <v>1</v>
      </c>
      <c r="GB278">
        <v>3</v>
      </c>
      <c r="GC278" t="s">
        <v>459</v>
      </c>
      <c r="GD278">
        <v>3.10966</v>
      </c>
      <c r="GE278">
        <v>2.72671</v>
      </c>
      <c r="GF278">
        <v>0.0885186</v>
      </c>
      <c r="GG278">
        <v>0.0883625</v>
      </c>
      <c r="GH278">
        <v>0.108675</v>
      </c>
      <c r="GI278">
        <v>0.11064</v>
      </c>
      <c r="GJ278">
        <v>23931.7</v>
      </c>
      <c r="GK278">
        <v>21707.2</v>
      </c>
      <c r="GL278">
        <v>26813.3</v>
      </c>
      <c r="GM278">
        <v>24017.3</v>
      </c>
      <c r="GN278">
        <v>38185</v>
      </c>
      <c r="GO278">
        <v>31510.9</v>
      </c>
      <c r="GP278">
        <v>46799.3</v>
      </c>
      <c r="GQ278">
        <v>37971.6</v>
      </c>
      <c r="GR278">
        <v>1.89338</v>
      </c>
      <c r="GS278">
        <v>1.87437</v>
      </c>
      <c r="GT278">
        <v>0.133812</v>
      </c>
      <c r="GU278">
        <v>0</v>
      </c>
      <c r="GV278">
        <v>27.9</v>
      </c>
      <c r="GW278">
        <v>999.9</v>
      </c>
      <c r="GX278">
        <v>60.3</v>
      </c>
      <c r="GY278">
        <v>29.8</v>
      </c>
      <c r="GZ278">
        <v>28.0514</v>
      </c>
      <c r="HA278">
        <v>61.4109</v>
      </c>
      <c r="HB278">
        <v>21.2179</v>
      </c>
      <c r="HC278">
        <v>1</v>
      </c>
      <c r="HD278">
        <v>0.0195249</v>
      </c>
      <c r="HE278">
        <v>-2.09502</v>
      </c>
      <c r="HF278">
        <v>20.3259</v>
      </c>
      <c r="HG278">
        <v>5.22193</v>
      </c>
      <c r="HH278">
        <v>11.9794</v>
      </c>
      <c r="HI278">
        <v>4.96565</v>
      </c>
      <c r="HJ278">
        <v>3.276</v>
      </c>
      <c r="HK278">
        <v>9999</v>
      </c>
      <c r="HL278">
        <v>9999</v>
      </c>
      <c r="HM278">
        <v>9999</v>
      </c>
      <c r="HN278">
        <v>999.9</v>
      </c>
      <c r="HO278">
        <v>1.86366</v>
      </c>
      <c r="HP278">
        <v>1.85975</v>
      </c>
      <c r="HQ278">
        <v>1.85806</v>
      </c>
      <c r="HR278">
        <v>1.85943</v>
      </c>
      <c r="HS278">
        <v>1.85959</v>
      </c>
      <c r="HT278">
        <v>1.85806</v>
      </c>
      <c r="HU278">
        <v>1.85715</v>
      </c>
      <c r="HV278">
        <v>1.85211</v>
      </c>
      <c r="HW278">
        <v>0</v>
      </c>
      <c r="HX278">
        <v>0</v>
      </c>
      <c r="HY278">
        <v>0</v>
      </c>
      <c r="HZ278">
        <v>0</v>
      </c>
      <c r="IA278" t="s">
        <v>424</v>
      </c>
      <c r="IB278" t="s">
        <v>425</v>
      </c>
      <c r="IC278" t="s">
        <v>426</v>
      </c>
      <c r="ID278" t="s">
        <v>426</v>
      </c>
      <c r="IE278" t="s">
        <v>426</v>
      </c>
      <c r="IF278" t="s">
        <v>426</v>
      </c>
      <c r="IG278">
        <v>0</v>
      </c>
      <c r="IH278">
        <v>100</v>
      </c>
      <c r="II278">
        <v>100</v>
      </c>
      <c r="IJ278">
        <v>-0.794</v>
      </c>
      <c r="IK278">
        <v>0.1895</v>
      </c>
      <c r="IL278">
        <v>-1.583616552626861</v>
      </c>
      <c r="IM278">
        <v>0.001328113201692861</v>
      </c>
      <c r="IN278">
        <v>1.538283238170363E-06</v>
      </c>
      <c r="IO278">
        <v>-5.795655626708063E-10</v>
      </c>
      <c r="IP278">
        <v>-0.0697313658375425</v>
      </c>
      <c r="IQ278">
        <v>-0.004593102289677449</v>
      </c>
      <c r="IR278">
        <v>0.0008253994458280543</v>
      </c>
      <c r="IS278">
        <v>-7.403632370499484E-06</v>
      </c>
      <c r="IT278">
        <v>2</v>
      </c>
      <c r="IU278">
        <v>1985</v>
      </c>
      <c r="IV278">
        <v>1</v>
      </c>
      <c r="IW278">
        <v>27</v>
      </c>
      <c r="IX278">
        <v>2.3</v>
      </c>
      <c r="IY278">
        <v>2.5</v>
      </c>
      <c r="IZ278">
        <v>1.13525</v>
      </c>
      <c r="JA278">
        <v>2.6062</v>
      </c>
      <c r="JB278">
        <v>1.49658</v>
      </c>
      <c r="JC278">
        <v>2.34619</v>
      </c>
      <c r="JD278">
        <v>1.54907</v>
      </c>
      <c r="JE278">
        <v>2.3584</v>
      </c>
      <c r="JF278">
        <v>32.8424</v>
      </c>
      <c r="JG278">
        <v>15.6381</v>
      </c>
      <c r="JH278">
        <v>18</v>
      </c>
      <c r="JI278">
        <v>482.293</v>
      </c>
      <c r="JJ278">
        <v>499.47</v>
      </c>
      <c r="JK278">
        <v>31.7853</v>
      </c>
      <c r="JL278">
        <v>27.5098</v>
      </c>
      <c r="JM278">
        <v>29.9999</v>
      </c>
      <c r="JN278">
        <v>27.7961</v>
      </c>
      <c r="JO278">
        <v>27.7976</v>
      </c>
      <c r="JP278">
        <v>22.8314</v>
      </c>
      <c r="JQ278">
        <v>18.6669</v>
      </c>
      <c r="JR278">
        <v>67.5515</v>
      </c>
      <c r="JS278">
        <v>31.8426</v>
      </c>
      <c r="JT278">
        <v>420</v>
      </c>
      <c r="JU278">
        <v>24.0126</v>
      </c>
      <c r="JV278">
        <v>102.341</v>
      </c>
      <c r="JW278">
        <v>91.5979</v>
      </c>
    </row>
    <row r="279" spans="1:283">
      <c r="A279">
        <v>261</v>
      </c>
      <c r="B279">
        <v>1761011210.6</v>
      </c>
      <c r="C279">
        <v>1544.599999904633</v>
      </c>
      <c r="D279" t="s">
        <v>963</v>
      </c>
      <c r="E279" t="s">
        <v>964</v>
      </c>
      <c r="F279">
        <v>5</v>
      </c>
      <c r="G279" t="s">
        <v>862</v>
      </c>
      <c r="H279">
        <v>1761011202.6</v>
      </c>
      <c r="I279">
        <f>(J279)/1000</f>
        <v>0</v>
      </c>
      <c r="J279">
        <f>1000*DJ279*AH279*(DF279-DG279)/(100*CY279*(1000-AH279*DF279))</f>
        <v>0</v>
      </c>
      <c r="K279">
        <f>DJ279*AH279*(DE279-DD279*(1000-AH279*DG279)/(1000-AH279*DF279))/(100*CY279)</f>
        <v>0</v>
      </c>
      <c r="L279">
        <f>DD279 - IF(AH279&gt;1, K279*CY279*100.0/(AJ279), 0)</f>
        <v>0</v>
      </c>
      <c r="M279">
        <f>((S279-I279/2)*L279-K279)/(S279+I279/2)</f>
        <v>0</v>
      </c>
      <c r="N279">
        <f>M279*(DK279+DL279)/1000.0</f>
        <v>0</v>
      </c>
      <c r="O279">
        <f>(DD279 - IF(AH279&gt;1, K279*CY279*100.0/(AJ279), 0))*(DK279+DL279)/1000.0</f>
        <v>0</v>
      </c>
      <c r="P279">
        <f>2.0/((1/R279-1/Q279)+SIGN(R279)*SQRT((1/R279-1/Q279)*(1/R279-1/Q279) + 4*CZ279/((CZ279+1)*(CZ279+1))*(2*1/R279*1/Q279-1/Q279*1/Q279)))</f>
        <v>0</v>
      </c>
      <c r="Q279">
        <f>IF(LEFT(DA279,1)&lt;&gt;"0",IF(LEFT(DA279,1)="1",3.0,DB279),$D$5+$E$5*(DR279*DK279/($K$5*1000))+$F$5*(DR279*DK279/($K$5*1000))*MAX(MIN(CY279,$J$5),$I$5)*MAX(MIN(CY279,$J$5),$I$5)+$G$5*MAX(MIN(CY279,$J$5),$I$5)*(DR279*DK279/($K$5*1000))+$H$5*(DR279*DK279/($K$5*1000))*(DR279*DK279/($K$5*1000)))</f>
        <v>0</v>
      </c>
      <c r="R279">
        <f>I279*(1000-(1000*0.61365*exp(17.502*V279/(240.97+V279))/(DK279+DL279)+DF279)/2)/(1000*0.61365*exp(17.502*V279/(240.97+V279))/(DK279+DL279)-DF279)</f>
        <v>0</v>
      </c>
      <c r="S279">
        <f>1/((CZ279+1)/(P279/1.6)+1/(Q279/1.37)) + CZ279/((CZ279+1)/(P279/1.6) + CZ279/(Q279/1.37))</f>
        <v>0</v>
      </c>
      <c r="T279">
        <f>(CU279*CX279)</f>
        <v>0</v>
      </c>
      <c r="U279">
        <f>(DM279+(T279+2*0.95*5.67E-8*(((DM279+$B$9)+273)^4-(DM279+273)^4)-44100*I279)/(1.84*29.3*Q279+8*0.95*5.67E-8*(DM279+273)^3))</f>
        <v>0</v>
      </c>
      <c r="V279">
        <f>($C$9*DN279+$D$9*DO279+$E$9*U279)</f>
        <v>0</v>
      </c>
      <c r="W279">
        <f>0.61365*exp(17.502*V279/(240.97+V279))</f>
        <v>0</v>
      </c>
      <c r="X279">
        <f>(Y279/Z279*100)</f>
        <v>0</v>
      </c>
      <c r="Y279">
        <f>DF279*(DK279+DL279)/1000</f>
        <v>0</v>
      </c>
      <c r="Z279">
        <f>0.61365*exp(17.502*DM279/(240.97+DM279))</f>
        <v>0</v>
      </c>
      <c r="AA279">
        <f>(W279-DF279*(DK279+DL279)/1000)</f>
        <v>0</v>
      </c>
      <c r="AB279">
        <f>(-I279*44100)</f>
        <v>0</v>
      </c>
      <c r="AC279">
        <f>2*29.3*Q279*0.92*(DM279-V279)</f>
        <v>0</v>
      </c>
      <c r="AD279">
        <f>2*0.95*5.67E-8*(((DM279+$B$9)+273)^4-(V279+273)^4)</f>
        <v>0</v>
      </c>
      <c r="AE279">
        <f>T279+AD279+AB279+AC279</f>
        <v>0</v>
      </c>
      <c r="AF279">
        <v>0</v>
      </c>
      <c r="AG279">
        <v>0</v>
      </c>
      <c r="AH279">
        <f>IF(AF279*$H$15&gt;=AJ279,1.0,(AJ279/(AJ279-AF279*$H$15)))</f>
        <v>0</v>
      </c>
      <c r="AI279">
        <f>(AH279-1)*100</f>
        <v>0</v>
      </c>
      <c r="AJ279">
        <f>MAX(0,($B$15+$C$15*DR279)/(1+$D$15*DR279)*DK279/(DM279+273)*$E$15)</f>
        <v>0</v>
      </c>
      <c r="AK279" t="s">
        <v>420</v>
      </c>
      <c r="AL279" t="s">
        <v>420</v>
      </c>
      <c r="AM279">
        <v>0</v>
      </c>
      <c r="AN279">
        <v>0</v>
      </c>
      <c r="AO279">
        <f>1-AM279/AN279</f>
        <v>0</v>
      </c>
      <c r="AP279">
        <v>0</v>
      </c>
      <c r="AQ279" t="s">
        <v>420</v>
      </c>
      <c r="AR279" t="s">
        <v>420</v>
      </c>
      <c r="AS279">
        <v>0</v>
      </c>
      <c r="AT279">
        <v>0</v>
      </c>
      <c r="AU279">
        <f>1-AS279/AT279</f>
        <v>0</v>
      </c>
      <c r="AV279">
        <v>0.5</v>
      </c>
      <c r="AW279">
        <f>CV279</f>
        <v>0</v>
      </c>
      <c r="AX279">
        <f>K279</f>
        <v>0</v>
      </c>
      <c r="AY279">
        <f>AU279*AV279*AW279</f>
        <v>0</v>
      </c>
      <c r="AZ279">
        <f>(AX279-AP279)/AW279</f>
        <v>0</v>
      </c>
      <c r="BA279">
        <f>(AN279-AT279)/AT279</f>
        <v>0</v>
      </c>
      <c r="BB279">
        <f>AM279/(AO279+AM279/AT279)</f>
        <v>0</v>
      </c>
      <c r="BC279" t="s">
        <v>420</v>
      </c>
      <c r="BD279">
        <v>0</v>
      </c>
      <c r="BE279">
        <f>IF(BD279&lt;&gt;0, BD279, BB279)</f>
        <v>0</v>
      </c>
      <c r="BF279">
        <f>1-BE279/AT279</f>
        <v>0</v>
      </c>
      <c r="BG279">
        <f>(AT279-AS279)/(AT279-BE279)</f>
        <v>0</v>
      </c>
      <c r="BH279">
        <f>(AN279-AT279)/(AN279-BE279)</f>
        <v>0</v>
      </c>
      <c r="BI279">
        <f>(AT279-AS279)/(AT279-AM279)</f>
        <v>0</v>
      </c>
      <c r="BJ279">
        <f>(AN279-AT279)/(AN279-AM279)</f>
        <v>0</v>
      </c>
      <c r="BK279">
        <f>(BG279*BE279/AS279)</f>
        <v>0</v>
      </c>
      <c r="BL279">
        <f>(1-BK279)</f>
        <v>0</v>
      </c>
      <c r="CU279">
        <f>$B$13*DS279+$C$13*DT279+$F$13*EE279*(1-EH279)</f>
        <v>0</v>
      </c>
      <c r="CV279">
        <f>CU279*CW279</f>
        <v>0</v>
      </c>
      <c r="CW279">
        <f>($B$13*$D$11+$C$13*$D$11+$F$13*((ER279+EJ279)/MAX(ER279+EJ279+ES279, 0.1)*$I$11+ES279/MAX(ER279+EJ279+ES279, 0.1)*$J$11))/($B$13+$C$13+$F$13)</f>
        <v>0</v>
      </c>
      <c r="CX279">
        <f>($B$13*$K$11+$C$13*$K$11+$F$13*((ER279+EJ279)/MAX(ER279+EJ279+ES279, 0.1)*$P$11+ES279/MAX(ER279+EJ279+ES279, 0.1)*$Q$11))/($B$13+$C$13+$F$13)</f>
        <v>0</v>
      </c>
      <c r="CY279">
        <v>5.66</v>
      </c>
      <c r="CZ279">
        <v>0.5</v>
      </c>
      <c r="DA279" t="s">
        <v>421</v>
      </c>
      <c r="DB279">
        <v>2</v>
      </c>
      <c r="DC279">
        <v>1761011202.6</v>
      </c>
      <c r="DD279">
        <v>420.3846666666666</v>
      </c>
      <c r="DE279">
        <v>419.9131666666667</v>
      </c>
      <c r="DF279">
        <v>23.80535833333333</v>
      </c>
      <c r="DG279">
        <v>24.10301666666667</v>
      </c>
      <c r="DH279">
        <v>421.1792916666666</v>
      </c>
      <c r="DI279">
        <v>23.62063333333333</v>
      </c>
      <c r="DJ279">
        <v>499.998875</v>
      </c>
      <c r="DK279">
        <v>90.53630833333334</v>
      </c>
      <c r="DL279">
        <v>0.0349108</v>
      </c>
      <c r="DM279">
        <v>30.37480416666667</v>
      </c>
      <c r="DN279">
        <v>30.08954583333333</v>
      </c>
      <c r="DO279">
        <v>999.9</v>
      </c>
      <c r="DP279">
        <v>0</v>
      </c>
      <c r="DQ279">
        <v>0</v>
      </c>
      <c r="DR279">
        <v>10002.27541666667</v>
      </c>
      <c r="DS279">
        <v>0</v>
      </c>
      <c r="DT279">
        <v>0.242856</v>
      </c>
      <c r="DU279">
        <v>0.4714660416666667</v>
      </c>
      <c r="DV279">
        <v>430.636125</v>
      </c>
      <c r="DW279">
        <v>430.28425</v>
      </c>
      <c r="DX279">
        <v>-0.2976554166666667</v>
      </c>
      <c r="DY279">
        <v>419.9131666666667</v>
      </c>
      <c r="DZ279">
        <v>24.10301666666667</v>
      </c>
      <c r="EA279">
        <v>2.155249583333334</v>
      </c>
      <c r="EB279">
        <v>2.182197916666667</v>
      </c>
      <c r="EC279">
        <v>18.6331625</v>
      </c>
      <c r="ED279">
        <v>18.83167916666666</v>
      </c>
      <c r="EE279">
        <v>0.00500078</v>
      </c>
      <c r="EF279">
        <v>0</v>
      </c>
      <c r="EG279">
        <v>0</v>
      </c>
      <c r="EH279">
        <v>0</v>
      </c>
      <c r="EI279">
        <v>878.5999999999999</v>
      </c>
      <c r="EJ279">
        <v>0.00500078</v>
      </c>
      <c r="EK279">
        <v>-19.775</v>
      </c>
      <c r="EL279">
        <v>-1.120833333333333</v>
      </c>
      <c r="EM279">
        <v>35.12991666666667</v>
      </c>
      <c r="EN279">
        <v>38.56220833333333</v>
      </c>
      <c r="EO279">
        <v>37.80712500000001</v>
      </c>
      <c r="EP279">
        <v>38.65075</v>
      </c>
      <c r="EQ279">
        <v>38.06216666666666</v>
      </c>
      <c r="ER279">
        <v>0</v>
      </c>
      <c r="ES279">
        <v>0</v>
      </c>
      <c r="ET279">
        <v>0</v>
      </c>
      <c r="EU279">
        <v>1761011209.3</v>
      </c>
      <c r="EV279">
        <v>0</v>
      </c>
      <c r="EW279">
        <v>879.3846153846154</v>
      </c>
      <c r="EX279">
        <v>-58.3042734053287</v>
      </c>
      <c r="EY279">
        <v>11.33333340087573</v>
      </c>
      <c r="EZ279">
        <v>-20.40384615384615</v>
      </c>
      <c r="FA279">
        <v>15</v>
      </c>
      <c r="FB279">
        <v>1761011069.6</v>
      </c>
      <c r="FC279" t="s">
        <v>924</v>
      </c>
      <c r="FD279">
        <v>1761011069.6</v>
      </c>
      <c r="FE279">
        <v>1761011058.6</v>
      </c>
      <c r="FF279">
        <v>9</v>
      </c>
      <c r="FG279">
        <v>-0.059</v>
      </c>
      <c r="FH279">
        <v>-0.003</v>
      </c>
      <c r="FI279">
        <v>-0.796</v>
      </c>
      <c r="FJ279">
        <v>0.174</v>
      </c>
      <c r="FK279">
        <v>420</v>
      </c>
      <c r="FL279">
        <v>23</v>
      </c>
      <c r="FM279">
        <v>0.05</v>
      </c>
      <c r="FN279">
        <v>0.1</v>
      </c>
      <c r="FO279">
        <v>0.4789197804878049</v>
      </c>
      <c r="FP279">
        <v>-0.2351785923344951</v>
      </c>
      <c r="FQ279">
        <v>0.03916354615630688</v>
      </c>
      <c r="FR279">
        <v>1</v>
      </c>
      <c r="FS279">
        <v>882.770588235294</v>
      </c>
      <c r="FT279">
        <v>-69.45760137719843</v>
      </c>
      <c r="FU279">
        <v>10.003485551716</v>
      </c>
      <c r="FV279">
        <v>0</v>
      </c>
      <c r="FW279">
        <v>-0.1832811609756097</v>
      </c>
      <c r="FX279">
        <v>-1.85051180696864</v>
      </c>
      <c r="FY279">
        <v>0.2170095364450344</v>
      </c>
      <c r="FZ279">
        <v>0</v>
      </c>
      <c r="GA279">
        <v>1</v>
      </c>
      <c r="GB279">
        <v>3</v>
      </c>
      <c r="GC279" t="s">
        <v>459</v>
      </c>
      <c r="GD279">
        <v>3.10976</v>
      </c>
      <c r="GE279">
        <v>2.72682</v>
      </c>
      <c r="GF279">
        <v>0.08852160000000001</v>
      </c>
      <c r="GG279">
        <v>0.08836860000000001</v>
      </c>
      <c r="GH279">
        <v>0.108866</v>
      </c>
      <c r="GI279">
        <v>0.110669</v>
      </c>
      <c r="GJ279">
        <v>23931.6</v>
      </c>
      <c r="GK279">
        <v>21707.1</v>
      </c>
      <c r="GL279">
        <v>26813.3</v>
      </c>
      <c r="GM279">
        <v>24017.3</v>
      </c>
      <c r="GN279">
        <v>38176.8</v>
      </c>
      <c r="GO279">
        <v>31509.7</v>
      </c>
      <c r="GP279">
        <v>46799.5</v>
      </c>
      <c r="GQ279">
        <v>37971.4</v>
      </c>
      <c r="GR279">
        <v>1.89338</v>
      </c>
      <c r="GS279">
        <v>1.87435</v>
      </c>
      <c r="GT279">
        <v>0.133373</v>
      </c>
      <c r="GU279">
        <v>0</v>
      </c>
      <c r="GV279">
        <v>27.9047</v>
      </c>
      <c r="GW279">
        <v>999.9</v>
      </c>
      <c r="GX279">
        <v>60.3</v>
      </c>
      <c r="GY279">
        <v>29.8</v>
      </c>
      <c r="GZ279">
        <v>28.05</v>
      </c>
      <c r="HA279">
        <v>61.1209</v>
      </c>
      <c r="HB279">
        <v>21.3702</v>
      </c>
      <c r="HC279">
        <v>1</v>
      </c>
      <c r="HD279">
        <v>0.019563</v>
      </c>
      <c r="HE279">
        <v>-2.1538</v>
      </c>
      <c r="HF279">
        <v>20.325</v>
      </c>
      <c r="HG279">
        <v>5.22163</v>
      </c>
      <c r="HH279">
        <v>11.9796</v>
      </c>
      <c r="HI279">
        <v>4.96555</v>
      </c>
      <c r="HJ279">
        <v>3.276</v>
      </c>
      <c r="HK279">
        <v>9999</v>
      </c>
      <c r="HL279">
        <v>9999</v>
      </c>
      <c r="HM279">
        <v>9999</v>
      </c>
      <c r="HN279">
        <v>999.9</v>
      </c>
      <c r="HO279">
        <v>1.86364</v>
      </c>
      <c r="HP279">
        <v>1.85974</v>
      </c>
      <c r="HQ279">
        <v>1.85806</v>
      </c>
      <c r="HR279">
        <v>1.85943</v>
      </c>
      <c r="HS279">
        <v>1.85959</v>
      </c>
      <c r="HT279">
        <v>1.85806</v>
      </c>
      <c r="HU279">
        <v>1.85715</v>
      </c>
      <c r="HV279">
        <v>1.85211</v>
      </c>
      <c r="HW279">
        <v>0</v>
      </c>
      <c r="HX279">
        <v>0</v>
      </c>
      <c r="HY279">
        <v>0</v>
      </c>
      <c r="HZ279">
        <v>0</v>
      </c>
      <c r="IA279" t="s">
        <v>424</v>
      </c>
      <c r="IB279" t="s">
        <v>425</v>
      </c>
      <c r="IC279" t="s">
        <v>426</v>
      </c>
      <c r="ID279" t="s">
        <v>426</v>
      </c>
      <c r="IE279" t="s">
        <v>426</v>
      </c>
      <c r="IF279" t="s">
        <v>426</v>
      </c>
      <c r="IG279">
        <v>0</v>
      </c>
      <c r="IH279">
        <v>100</v>
      </c>
      <c r="II279">
        <v>100</v>
      </c>
      <c r="IJ279">
        <v>-0.795</v>
      </c>
      <c r="IK279">
        <v>0.1908</v>
      </c>
      <c r="IL279">
        <v>-1.583616552626861</v>
      </c>
      <c r="IM279">
        <v>0.001328113201692861</v>
      </c>
      <c r="IN279">
        <v>1.538283238170363E-06</v>
      </c>
      <c r="IO279">
        <v>-5.795655626708063E-10</v>
      </c>
      <c r="IP279">
        <v>-0.0697313658375425</v>
      </c>
      <c r="IQ279">
        <v>-0.004593102289677449</v>
      </c>
      <c r="IR279">
        <v>0.0008253994458280543</v>
      </c>
      <c r="IS279">
        <v>-7.403632370499484E-06</v>
      </c>
      <c r="IT279">
        <v>2</v>
      </c>
      <c r="IU279">
        <v>1985</v>
      </c>
      <c r="IV279">
        <v>1</v>
      </c>
      <c r="IW279">
        <v>27</v>
      </c>
      <c r="IX279">
        <v>2.4</v>
      </c>
      <c r="IY279">
        <v>2.5</v>
      </c>
      <c r="IZ279">
        <v>1.13525</v>
      </c>
      <c r="JA279">
        <v>2.60376</v>
      </c>
      <c r="JB279">
        <v>1.49658</v>
      </c>
      <c r="JC279">
        <v>2.34619</v>
      </c>
      <c r="JD279">
        <v>1.54907</v>
      </c>
      <c r="JE279">
        <v>2.46094</v>
      </c>
      <c r="JF279">
        <v>32.8424</v>
      </c>
      <c r="JG279">
        <v>15.6468</v>
      </c>
      <c r="JH279">
        <v>18</v>
      </c>
      <c r="JI279">
        <v>482.281</v>
      </c>
      <c r="JJ279">
        <v>499.438</v>
      </c>
      <c r="JK279">
        <v>31.7659</v>
      </c>
      <c r="JL279">
        <v>27.5074</v>
      </c>
      <c r="JM279">
        <v>29.9999</v>
      </c>
      <c r="JN279">
        <v>27.7945</v>
      </c>
      <c r="JO279">
        <v>27.7959</v>
      </c>
      <c r="JP279">
        <v>22.8305</v>
      </c>
      <c r="JQ279">
        <v>19.3292</v>
      </c>
      <c r="JR279">
        <v>67.5515</v>
      </c>
      <c r="JS279">
        <v>31.7639</v>
      </c>
      <c r="JT279">
        <v>420</v>
      </c>
      <c r="JU279">
        <v>23.9732</v>
      </c>
      <c r="JV279">
        <v>102.341</v>
      </c>
      <c r="JW279">
        <v>91.5976</v>
      </c>
    </row>
    <row r="280" spans="1:283">
      <c r="A280">
        <v>262</v>
      </c>
      <c r="B280">
        <v>1761011212.6</v>
      </c>
      <c r="C280">
        <v>1546.599999904633</v>
      </c>
      <c r="D280" t="s">
        <v>965</v>
      </c>
      <c r="E280" t="s">
        <v>966</v>
      </c>
      <c r="F280">
        <v>5</v>
      </c>
      <c r="G280" t="s">
        <v>862</v>
      </c>
      <c r="H280">
        <v>1761011204.6</v>
      </c>
      <c r="I280">
        <f>(J280)/1000</f>
        <v>0</v>
      </c>
      <c r="J280">
        <f>1000*DJ280*AH280*(DF280-DG280)/(100*CY280*(1000-AH280*DF280))</f>
        <v>0</v>
      </c>
      <c r="K280">
        <f>DJ280*AH280*(DE280-DD280*(1000-AH280*DG280)/(1000-AH280*DF280))/(100*CY280)</f>
        <v>0</v>
      </c>
      <c r="L280">
        <f>DD280 - IF(AH280&gt;1, K280*CY280*100.0/(AJ280), 0)</f>
        <v>0</v>
      </c>
      <c r="M280">
        <f>((S280-I280/2)*L280-K280)/(S280+I280/2)</f>
        <v>0</v>
      </c>
      <c r="N280">
        <f>M280*(DK280+DL280)/1000.0</f>
        <v>0</v>
      </c>
      <c r="O280">
        <f>(DD280 - IF(AH280&gt;1, K280*CY280*100.0/(AJ280), 0))*(DK280+DL280)/1000.0</f>
        <v>0</v>
      </c>
      <c r="P280">
        <f>2.0/((1/R280-1/Q280)+SIGN(R280)*SQRT((1/R280-1/Q280)*(1/R280-1/Q280) + 4*CZ280/((CZ280+1)*(CZ280+1))*(2*1/R280*1/Q280-1/Q280*1/Q280)))</f>
        <v>0</v>
      </c>
      <c r="Q280">
        <f>IF(LEFT(DA280,1)&lt;&gt;"0",IF(LEFT(DA280,1)="1",3.0,DB280),$D$5+$E$5*(DR280*DK280/($K$5*1000))+$F$5*(DR280*DK280/($K$5*1000))*MAX(MIN(CY280,$J$5),$I$5)*MAX(MIN(CY280,$J$5),$I$5)+$G$5*MAX(MIN(CY280,$J$5),$I$5)*(DR280*DK280/($K$5*1000))+$H$5*(DR280*DK280/($K$5*1000))*(DR280*DK280/($K$5*1000)))</f>
        <v>0</v>
      </c>
      <c r="R280">
        <f>I280*(1000-(1000*0.61365*exp(17.502*V280/(240.97+V280))/(DK280+DL280)+DF280)/2)/(1000*0.61365*exp(17.502*V280/(240.97+V280))/(DK280+DL280)-DF280)</f>
        <v>0</v>
      </c>
      <c r="S280">
        <f>1/((CZ280+1)/(P280/1.6)+1/(Q280/1.37)) + CZ280/((CZ280+1)/(P280/1.6) + CZ280/(Q280/1.37))</f>
        <v>0</v>
      </c>
      <c r="T280">
        <f>(CU280*CX280)</f>
        <v>0</v>
      </c>
      <c r="U280">
        <f>(DM280+(T280+2*0.95*5.67E-8*(((DM280+$B$9)+273)^4-(DM280+273)^4)-44100*I280)/(1.84*29.3*Q280+8*0.95*5.67E-8*(DM280+273)^3))</f>
        <v>0</v>
      </c>
      <c r="V280">
        <f>($C$9*DN280+$D$9*DO280+$E$9*U280)</f>
        <v>0</v>
      </c>
      <c r="W280">
        <f>0.61365*exp(17.502*V280/(240.97+V280))</f>
        <v>0</v>
      </c>
      <c r="X280">
        <f>(Y280/Z280*100)</f>
        <v>0</v>
      </c>
      <c r="Y280">
        <f>DF280*(DK280+DL280)/1000</f>
        <v>0</v>
      </c>
      <c r="Z280">
        <f>0.61365*exp(17.502*DM280/(240.97+DM280))</f>
        <v>0</v>
      </c>
      <c r="AA280">
        <f>(W280-DF280*(DK280+DL280)/1000)</f>
        <v>0</v>
      </c>
      <c r="AB280">
        <f>(-I280*44100)</f>
        <v>0</v>
      </c>
      <c r="AC280">
        <f>2*29.3*Q280*0.92*(DM280-V280)</f>
        <v>0</v>
      </c>
      <c r="AD280">
        <f>2*0.95*5.67E-8*(((DM280+$B$9)+273)^4-(V280+273)^4)</f>
        <v>0</v>
      </c>
      <c r="AE280">
        <f>T280+AD280+AB280+AC280</f>
        <v>0</v>
      </c>
      <c r="AF280">
        <v>0</v>
      </c>
      <c r="AG280">
        <v>0</v>
      </c>
      <c r="AH280">
        <f>IF(AF280*$H$15&gt;=AJ280,1.0,(AJ280/(AJ280-AF280*$H$15)))</f>
        <v>0</v>
      </c>
      <c r="AI280">
        <f>(AH280-1)*100</f>
        <v>0</v>
      </c>
      <c r="AJ280">
        <f>MAX(0,($B$15+$C$15*DR280)/(1+$D$15*DR280)*DK280/(DM280+273)*$E$15)</f>
        <v>0</v>
      </c>
      <c r="AK280" t="s">
        <v>420</v>
      </c>
      <c r="AL280" t="s">
        <v>420</v>
      </c>
      <c r="AM280">
        <v>0</v>
      </c>
      <c r="AN280">
        <v>0</v>
      </c>
      <c r="AO280">
        <f>1-AM280/AN280</f>
        <v>0</v>
      </c>
      <c r="AP280">
        <v>0</v>
      </c>
      <c r="AQ280" t="s">
        <v>420</v>
      </c>
      <c r="AR280" t="s">
        <v>420</v>
      </c>
      <c r="AS280">
        <v>0</v>
      </c>
      <c r="AT280">
        <v>0</v>
      </c>
      <c r="AU280">
        <f>1-AS280/AT280</f>
        <v>0</v>
      </c>
      <c r="AV280">
        <v>0.5</v>
      </c>
      <c r="AW280">
        <f>CV280</f>
        <v>0</v>
      </c>
      <c r="AX280">
        <f>K280</f>
        <v>0</v>
      </c>
      <c r="AY280">
        <f>AU280*AV280*AW280</f>
        <v>0</v>
      </c>
      <c r="AZ280">
        <f>(AX280-AP280)/AW280</f>
        <v>0</v>
      </c>
      <c r="BA280">
        <f>(AN280-AT280)/AT280</f>
        <v>0</v>
      </c>
      <c r="BB280">
        <f>AM280/(AO280+AM280/AT280)</f>
        <v>0</v>
      </c>
      <c r="BC280" t="s">
        <v>420</v>
      </c>
      <c r="BD280">
        <v>0</v>
      </c>
      <c r="BE280">
        <f>IF(BD280&lt;&gt;0, BD280, BB280)</f>
        <v>0</v>
      </c>
      <c r="BF280">
        <f>1-BE280/AT280</f>
        <v>0</v>
      </c>
      <c r="BG280">
        <f>(AT280-AS280)/(AT280-BE280)</f>
        <v>0</v>
      </c>
      <c r="BH280">
        <f>(AN280-AT280)/(AN280-BE280)</f>
        <v>0</v>
      </c>
      <c r="BI280">
        <f>(AT280-AS280)/(AT280-AM280)</f>
        <v>0</v>
      </c>
      <c r="BJ280">
        <f>(AN280-AT280)/(AN280-AM280)</f>
        <v>0</v>
      </c>
      <c r="BK280">
        <f>(BG280*BE280/AS280)</f>
        <v>0</v>
      </c>
      <c r="BL280">
        <f>(1-BK280)</f>
        <v>0</v>
      </c>
      <c r="CU280">
        <f>$B$13*DS280+$C$13*DT280+$F$13*EE280*(1-EH280)</f>
        <v>0</v>
      </c>
      <c r="CV280">
        <f>CU280*CW280</f>
        <v>0</v>
      </c>
      <c r="CW280">
        <f>($B$13*$D$11+$C$13*$D$11+$F$13*((ER280+EJ280)/MAX(ER280+EJ280+ES280, 0.1)*$I$11+ES280/MAX(ER280+EJ280+ES280, 0.1)*$J$11))/($B$13+$C$13+$F$13)</f>
        <v>0</v>
      </c>
      <c r="CX280">
        <f>($B$13*$K$11+$C$13*$K$11+$F$13*((ER280+EJ280)/MAX(ER280+EJ280+ES280, 0.1)*$P$11+ES280/MAX(ER280+EJ280+ES280, 0.1)*$Q$11))/($B$13+$C$13+$F$13)</f>
        <v>0</v>
      </c>
      <c r="CY280">
        <v>5.66</v>
      </c>
      <c r="CZ280">
        <v>0.5</v>
      </c>
      <c r="DA280" t="s">
        <v>421</v>
      </c>
      <c r="DB280">
        <v>2</v>
      </c>
      <c r="DC280">
        <v>1761011204.6</v>
      </c>
      <c r="DD280">
        <v>420.3872083333333</v>
      </c>
      <c r="DE280">
        <v>419.927625</v>
      </c>
      <c r="DF280">
        <v>23.87189166666667</v>
      </c>
      <c r="DG280">
        <v>24.18022083333333</v>
      </c>
      <c r="DH280">
        <v>421.18175</v>
      </c>
      <c r="DI280">
        <v>23.68573333333333</v>
      </c>
      <c r="DJ280">
        <v>499.99225</v>
      </c>
      <c r="DK280">
        <v>90.53629583333334</v>
      </c>
      <c r="DL280">
        <v>0.03493854166666666</v>
      </c>
      <c r="DM280">
        <v>30.37254166666667</v>
      </c>
      <c r="DN280">
        <v>30.086825</v>
      </c>
      <c r="DO280">
        <v>999.9</v>
      </c>
      <c r="DP280">
        <v>0</v>
      </c>
      <c r="DQ280">
        <v>0</v>
      </c>
      <c r="DR280">
        <v>10001.33791666667</v>
      </c>
      <c r="DS280">
        <v>0</v>
      </c>
      <c r="DT280">
        <v>0.242856</v>
      </c>
      <c r="DU280">
        <v>0.4595235</v>
      </c>
      <c r="DV280">
        <v>430.6679583333333</v>
      </c>
      <c r="DW280">
        <v>430.3330416666667</v>
      </c>
      <c r="DX280">
        <v>-0.3083249583333333</v>
      </c>
      <c r="DY280">
        <v>419.927625</v>
      </c>
      <c r="DZ280">
        <v>24.18022083333333</v>
      </c>
      <c r="EA280">
        <v>2.161273333333333</v>
      </c>
      <c r="EB280">
        <v>2.1891875</v>
      </c>
      <c r="EC280">
        <v>18.6777625</v>
      </c>
      <c r="ED280">
        <v>18.88310416666667</v>
      </c>
      <c r="EE280">
        <v>0.00500078</v>
      </c>
      <c r="EF280">
        <v>0</v>
      </c>
      <c r="EG280">
        <v>0</v>
      </c>
      <c r="EH280">
        <v>0</v>
      </c>
      <c r="EI280">
        <v>877.8041666666668</v>
      </c>
      <c r="EJ280">
        <v>0.00500078</v>
      </c>
      <c r="EK280">
        <v>-19.75</v>
      </c>
      <c r="EL280">
        <v>-1.15</v>
      </c>
      <c r="EM280">
        <v>35.14554166666667</v>
      </c>
      <c r="EN280">
        <v>38.6065</v>
      </c>
      <c r="EO280">
        <v>37.85658333333333</v>
      </c>
      <c r="EP280">
        <v>38.702875</v>
      </c>
      <c r="EQ280">
        <v>38.08558333333333</v>
      </c>
      <c r="ER280">
        <v>0</v>
      </c>
      <c r="ES280">
        <v>0</v>
      </c>
      <c r="ET280">
        <v>0</v>
      </c>
      <c r="EU280">
        <v>1761011211.7</v>
      </c>
      <c r="EV280">
        <v>0</v>
      </c>
      <c r="EW280">
        <v>878.0115384615384</v>
      </c>
      <c r="EX280">
        <v>-52.31111099802536</v>
      </c>
      <c r="EY280">
        <v>32.40341887548721</v>
      </c>
      <c r="EZ280">
        <v>-20.26153846153846</v>
      </c>
      <c r="FA280">
        <v>15</v>
      </c>
      <c r="FB280">
        <v>1761011069.6</v>
      </c>
      <c r="FC280" t="s">
        <v>924</v>
      </c>
      <c r="FD280">
        <v>1761011069.6</v>
      </c>
      <c r="FE280">
        <v>1761011058.6</v>
      </c>
      <c r="FF280">
        <v>9</v>
      </c>
      <c r="FG280">
        <v>-0.059</v>
      </c>
      <c r="FH280">
        <v>-0.003</v>
      </c>
      <c r="FI280">
        <v>-0.796</v>
      </c>
      <c r="FJ280">
        <v>0.174</v>
      </c>
      <c r="FK280">
        <v>420</v>
      </c>
      <c r="FL280">
        <v>23</v>
      </c>
      <c r="FM280">
        <v>0.05</v>
      </c>
      <c r="FN280">
        <v>0.1</v>
      </c>
      <c r="FO280">
        <v>0.46809</v>
      </c>
      <c r="FP280">
        <v>-0.2149875872420268</v>
      </c>
      <c r="FQ280">
        <v>0.03855856563657419</v>
      </c>
      <c r="FR280">
        <v>1</v>
      </c>
      <c r="FS280">
        <v>880.5470588235294</v>
      </c>
      <c r="FT280">
        <v>-52.75171898524669</v>
      </c>
      <c r="FU280">
        <v>8.96644841795422</v>
      </c>
      <c r="FV280">
        <v>0</v>
      </c>
      <c r="FW280">
        <v>-0.25234134</v>
      </c>
      <c r="FX280">
        <v>-0.7488071437148216</v>
      </c>
      <c r="FY280">
        <v>0.1282121446656942</v>
      </c>
      <c r="FZ280">
        <v>0</v>
      </c>
      <c r="GA280">
        <v>1</v>
      </c>
      <c r="GB280">
        <v>3</v>
      </c>
      <c r="GC280" t="s">
        <v>459</v>
      </c>
      <c r="GD280">
        <v>3.10987</v>
      </c>
      <c r="GE280">
        <v>2.72658</v>
      </c>
      <c r="GF280">
        <v>0.08852160000000001</v>
      </c>
      <c r="GG280">
        <v>0.08838169999999999</v>
      </c>
      <c r="GH280">
        <v>0.10902</v>
      </c>
      <c r="GI280">
        <v>0.110601</v>
      </c>
      <c r="GJ280">
        <v>23931.6</v>
      </c>
      <c r="GK280">
        <v>21706.8</v>
      </c>
      <c r="GL280">
        <v>26813.3</v>
      </c>
      <c r="GM280">
        <v>24017.3</v>
      </c>
      <c r="GN280">
        <v>38170.1</v>
      </c>
      <c r="GO280">
        <v>31512</v>
      </c>
      <c r="GP280">
        <v>46799.5</v>
      </c>
      <c r="GQ280">
        <v>37971.2</v>
      </c>
      <c r="GR280">
        <v>1.89363</v>
      </c>
      <c r="GS280">
        <v>1.87395</v>
      </c>
      <c r="GT280">
        <v>0.132654</v>
      </c>
      <c r="GU280">
        <v>0</v>
      </c>
      <c r="GV280">
        <v>27.9095</v>
      </c>
      <c r="GW280">
        <v>999.9</v>
      </c>
      <c r="GX280">
        <v>60.3</v>
      </c>
      <c r="GY280">
        <v>29.8</v>
      </c>
      <c r="GZ280">
        <v>28.0484</v>
      </c>
      <c r="HA280">
        <v>61.4009</v>
      </c>
      <c r="HB280">
        <v>21.1859</v>
      </c>
      <c r="HC280">
        <v>1</v>
      </c>
      <c r="HD280">
        <v>0.0195478</v>
      </c>
      <c r="HE280">
        <v>-2.12389</v>
      </c>
      <c r="HF280">
        <v>20.3254</v>
      </c>
      <c r="HG280">
        <v>5.22178</v>
      </c>
      <c r="HH280">
        <v>11.9796</v>
      </c>
      <c r="HI280">
        <v>4.96545</v>
      </c>
      <c r="HJ280">
        <v>3.276</v>
      </c>
      <c r="HK280">
        <v>9999</v>
      </c>
      <c r="HL280">
        <v>9999</v>
      </c>
      <c r="HM280">
        <v>9999</v>
      </c>
      <c r="HN280">
        <v>999.9</v>
      </c>
      <c r="HO280">
        <v>1.86363</v>
      </c>
      <c r="HP280">
        <v>1.85974</v>
      </c>
      <c r="HQ280">
        <v>1.85806</v>
      </c>
      <c r="HR280">
        <v>1.85944</v>
      </c>
      <c r="HS280">
        <v>1.85959</v>
      </c>
      <c r="HT280">
        <v>1.85806</v>
      </c>
      <c r="HU280">
        <v>1.85715</v>
      </c>
      <c r="HV280">
        <v>1.85211</v>
      </c>
      <c r="HW280">
        <v>0</v>
      </c>
      <c r="HX280">
        <v>0</v>
      </c>
      <c r="HY280">
        <v>0</v>
      </c>
      <c r="HZ280">
        <v>0</v>
      </c>
      <c r="IA280" t="s">
        <v>424</v>
      </c>
      <c r="IB280" t="s">
        <v>425</v>
      </c>
      <c r="IC280" t="s">
        <v>426</v>
      </c>
      <c r="ID280" t="s">
        <v>426</v>
      </c>
      <c r="IE280" t="s">
        <v>426</v>
      </c>
      <c r="IF280" t="s">
        <v>426</v>
      </c>
      <c r="IG280">
        <v>0</v>
      </c>
      <c r="IH280">
        <v>100</v>
      </c>
      <c r="II280">
        <v>100</v>
      </c>
      <c r="IJ280">
        <v>-0.795</v>
      </c>
      <c r="IK280">
        <v>0.1918</v>
      </c>
      <c r="IL280">
        <v>-1.583616552626861</v>
      </c>
      <c r="IM280">
        <v>0.001328113201692861</v>
      </c>
      <c r="IN280">
        <v>1.538283238170363E-06</v>
      </c>
      <c r="IO280">
        <v>-5.795655626708063E-10</v>
      </c>
      <c r="IP280">
        <v>-0.0697313658375425</v>
      </c>
      <c r="IQ280">
        <v>-0.004593102289677449</v>
      </c>
      <c r="IR280">
        <v>0.0008253994458280543</v>
      </c>
      <c r="IS280">
        <v>-7.403632370499484E-06</v>
      </c>
      <c r="IT280">
        <v>2</v>
      </c>
      <c r="IU280">
        <v>1985</v>
      </c>
      <c r="IV280">
        <v>1</v>
      </c>
      <c r="IW280">
        <v>27</v>
      </c>
      <c r="IX280">
        <v>2.4</v>
      </c>
      <c r="IY280">
        <v>2.6</v>
      </c>
      <c r="IZ280">
        <v>1.13525</v>
      </c>
      <c r="JA280">
        <v>2.59888</v>
      </c>
      <c r="JB280">
        <v>1.49658</v>
      </c>
      <c r="JC280">
        <v>2.34619</v>
      </c>
      <c r="JD280">
        <v>1.54907</v>
      </c>
      <c r="JE280">
        <v>2.45605</v>
      </c>
      <c r="JF280">
        <v>32.8424</v>
      </c>
      <c r="JG280">
        <v>15.6468</v>
      </c>
      <c r="JH280">
        <v>18</v>
      </c>
      <c r="JI280">
        <v>482.412</v>
      </c>
      <c r="JJ280">
        <v>499.158</v>
      </c>
      <c r="JK280">
        <v>31.7477</v>
      </c>
      <c r="JL280">
        <v>27.5051</v>
      </c>
      <c r="JM280">
        <v>29.9999</v>
      </c>
      <c r="JN280">
        <v>27.7928</v>
      </c>
      <c r="JO280">
        <v>27.7941</v>
      </c>
      <c r="JP280">
        <v>22.8292</v>
      </c>
      <c r="JQ280">
        <v>19.6447</v>
      </c>
      <c r="JR280">
        <v>67.5515</v>
      </c>
      <c r="JS280">
        <v>31.7639</v>
      </c>
      <c r="JT280">
        <v>420</v>
      </c>
      <c r="JU280">
        <v>23.9325</v>
      </c>
      <c r="JV280">
        <v>102.341</v>
      </c>
      <c r="JW280">
        <v>91.59739999999999</v>
      </c>
    </row>
    <row r="281" spans="1:283">
      <c r="A281">
        <v>263</v>
      </c>
      <c r="B281">
        <v>1761011214.6</v>
      </c>
      <c r="C281">
        <v>1548.599999904633</v>
      </c>
      <c r="D281" t="s">
        <v>967</v>
      </c>
      <c r="E281" t="s">
        <v>968</v>
      </c>
      <c r="F281">
        <v>5</v>
      </c>
      <c r="G281" t="s">
        <v>862</v>
      </c>
      <c r="H281">
        <v>1761011206.6</v>
      </c>
      <c r="I281">
        <f>(J281)/1000</f>
        <v>0</v>
      </c>
      <c r="J281">
        <f>1000*DJ281*AH281*(DF281-DG281)/(100*CY281*(1000-AH281*DF281))</f>
        <v>0</v>
      </c>
      <c r="K281">
        <f>DJ281*AH281*(DE281-DD281*(1000-AH281*DG281)/(1000-AH281*DF281))/(100*CY281)</f>
        <v>0</v>
      </c>
      <c r="L281">
        <f>DD281 - IF(AH281&gt;1, K281*CY281*100.0/(AJ281), 0)</f>
        <v>0</v>
      </c>
      <c r="M281">
        <f>((S281-I281/2)*L281-K281)/(S281+I281/2)</f>
        <v>0</v>
      </c>
      <c r="N281">
        <f>M281*(DK281+DL281)/1000.0</f>
        <v>0</v>
      </c>
      <c r="O281">
        <f>(DD281 - IF(AH281&gt;1, K281*CY281*100.0/(AJ281), 0))*(DK281+DL281)/1000.0</f>
        <v>0</v>
      </c>
      <c r="P281">
        <f>2.0/((1/R281-1/Q281)+SIGN(R281)*SQRT((1/R281-1/Q281)*(1/R281-1/Q281) + 4*CZ281/((CZ281+1)*(CZ281+1))*(2*1/R281*1/Q281-1/Q281*1/Q281)))</f>
        <v>0</v>
      </c>
      <c r="Q281">
        <f>IF(LEFT(DA281,1)&lt;&gt;"0",IF(LEFT(DA281,1)="1",3.0,DB281),$D$5+$E$5*(DR281*DK281/($K$5*1000))+$F$5*(DR281*DK281/($K$5*1000))*MAX(MIN(CY281,$J$5),$I$5)*MAX(MIN(CY281,$J$5),$I$5)+$G$5*MAX(MIN(CY281,$J$5),$I$5)*(DR281*DK281/($K$5*1000))+$H$5*(DR281*DK281/($K$5*1000))*(DR281*DK281/($K$5*1000)))</f>
        <v>0</v>
      </c>
      <c r="R281">
        <f>I281*(1000-(1000*0.61365*exp(17.502*V281/(240.97+V281))/(DK281+DL281)+DF281)/2)/(1000*0.61365*exp(17.502*V281/(240.97+V281))/(DK281+DL281)-DF281)</f>
        <v>0</v>
      </c>
      <c r="S281">
        <f>1/((CZ281+1)/(P281/1.6)+1/(Q281/1.37)) + CZ281/((CZ281+1)/(P281/1.6) + CZ281/(Q281/1.37))</f>
        <v>0</v>
      </c>
      <c r="T281">
        <f>(CU281*CX281)</f>
        <v>0</v>
      </c>
      <c r="U281">
        <f>(DM281+(T281+2*0.95*5.67E-8*(((DM281+$B$9)+273)^4-(DM281+273)^4)-44100*I281)/(1.84*29.3*Q281+8*0.95*5.67E-8*(DM281+273)^3))</f>
        <v>0</v>
      </c>
      <c r="V281">
        <f>($C$9*DN281+$D$9*DO281+$E$9*U281)</f>
        <v>0</v>
      </c>
      <c r="W281">
        <f>0.61365*exp(17.502*V281/(240.97+V281))</f>
        <v>0</v>
      </c>
      <c r="X281">
        <f>(Y281/Z281*100)</f>
        <v>0</v>
      </c>
      <c r="Y281">
        <f>DF281*(DK281+DL281)/1000</f>
        <v>0</v>
      </c>
      <c r="Z281">
        <f>0.61365*exp(17.502*DM281/(240.97+DM281))</f>
        <v>0</v>
      </c>
      <c r="AA281">
        <f>(W281-DF281*(DK281+DL281)/1000)</f>
        <v>0</v>
      </c>
      <c r="AB281">
        <f>(-I281*44100)</f>
        <v>0</v>
      </c>
      <c r="AC281">
        <f>2*29.3*Q281*0.92*(DM281-V281)</f>
        <v>0</v>
      </c>
      <c r="AD281">
        <f>2*0.95*5.67E-8*(((DM281+$B$9)+273)^4-(V281+273)^4)</f>
        <v>0</v>
      </c>
      <c r="AE281">
        <f>T281+AD281+AB281+AC281</f>
        <v>0</v>
      </c>
      <c r="AF281">
        <v>0</v>
      </c>
      <c r="AG281">
        <v>0</v>
      </c>
      <c r="AH281">
        <f>IF(AF281*$H$15&gt;=AJ281,1.0,(AJ281/(AJ281-AF281*$H$15)))</f>
        <v>0</v>
      </c>
      <c r="AI281">
        <f>(AH281-1)*100</f>
        <v>0</v>
      </c>
      <c r="AJ281">
        <f>MAX(0,($B$15+$C$15*DR281)/(1+$D$15*DR281)*DK281/(DM281+273)*$E$15)</f>
        <v>0</v>
      </c>
      <c r="AK281" t="s">
        <v>420</v>
      </c>
      <c r="AL281" t="s">
        <v>420</v>
      </c>
      <c r="AM281">
        <v>0</v>
      </c>
      <c r="AN281">
        <v>0</v>
      </c>
      <c r="AO281">
        <f>1-AM281/AN281</f>
        <v>0</v>
      </c>
      <c r="AP281">
        <v>0</v>
      </c>
      <c r="AQ281" t="s">
        <v>420</v>
      </c>
      <c r="AR281" t="s">
        <v>420</v>
      </c>
      <c r="AS281">
        <v>0</v>
      </c>
      <c r="AT281">
        <v>0</v>
      </c>
      <c r="AU281">
        <f>1-AS281/AT281</f>
        <v>0</v>
      </c>
      <c r="AV281">
        <v>0.5</v>
      </c>
      <c r="AW281">
        <f>CV281</f>
        <v>0</v>
      </c>
      <c r="AX281">
        <f>K281</f>
        <v>0</v>
      </c>
      <c r="AY281">
        <f>AU281*AV281*AW281</f>
        <v>0</v>
      </c>
      <c r="AZ281">
        <f>(AX281-AP281)/AW281</f>
        <v>0</v>
      </c>
      <c r="BA281">
        <f>(AN281-AT281)/AT281</f>
        <v>0</v>
      </c>
      <c r="BB281">
        <f>AM281/(AO281+AM281/AT281)</f>
        <v>0</v>
      </c>
      <c r="BC281" t="s">
        <v>420</v>
      </c>
      <c r="BD281">
        <v>0</v>
      </c>
      <c r="BE281">
        <f>IF(BD281&lt;&gt;0, BD281, BB281)</f>
        <v>0</v>
      </c>
      <c r="BF281">
        <f>1-BE281/AT281</f>
        <v>0</v>
      </c>
      <c r="BG281">
        <f>(AT281-AS281)/(AT281-BE281)</f>
        <v>0</v>
      </c>
      <c r="BH281">
        <f>(AN281-AT281)/(AN281-BE281)</f>
        <v>0</v>
      </c>
      <c r="BI281">
        <f>(AT281-AS281)/(AT281-AM281)</f>
        <v>0</v>
      </c>
      <c r="BJ281">
        <f>(AN281-AT281)/(AN281-AM281)</f>
        <v>0</v>
      </c>
      <c r="BK281">
        <f>(BG281*BE281/AS281)</f>
        <v>0</v>
      </c>
      <c r="BL281">
        <f>(1-BK281)</f>
        <v>0</v>
      </c>
      <c r="CU281">
        <f>$B$13*DS281+$C$13*DT281+$F$13*EE281*(1-EH281)</f>
        <v>0</v>
      </c>
      <c r="CV281">
        <f>CU281*CW281</f>
        <v>0</v>
      </c>
      <c r="CW281">
        <f>($B$13*$D$11+$C$13*$D$11+$F$13*((ER281+EJ281)/MAX(ER281+EJ281+ES281, 0.1)*$I$11+ES281/MAX(ER281+EJ281+ES281, 0.1)*$J$11))/($B$13+$C$13+$F$13)</f>
        <v>0</v>
      </c>
      <c r="CX281">
        <f>($B$13*$K$11+$C$13*$K$11+$F$13*((ER281+EJ281)/MAX(ER281+EJ281+ES281, 0.1)*$P$11+ES281/MAX(ER281+EJ281+ES281, 0.1)*$Q$11))/($B$13+$C$13+$F$13)</f>
        <v>0</v>
      </c>
      <c r="CY281">
        <v>5.66</v>
      </c>
      <c r="CZ281">
        <v>0.5</v>
      </c>
      <c r="DA281" t="s">
        <v>421</v>
      </c>
      <c r="DB281">
        <v>2</v>
      </c>
      <c r="DC281">
        <v>1761011206.6</v>
      </c>
      <c r="DD281">
        <v>420.39425</v>
      </c>
      <c r="DE281">
        <v>419.9492916666666</v>
      </c>
      <c r="DF281">
        <v>23.93922916666667</v>
      </c>
      <c r="DG281">
        <v>24.23255833333333</v>
      </c>
      <c r="DH281">
        <v>421.18875</v>
      </c>
      <c r="DI281">
        <v>23.75161666666667</v>
      </c>
      <c r="DJ281">
        <v>499.9960833333333</v>
      </c>
      <c r="DK281">
        <v>90.53634583333333</v>
      </c>
      <c r="DL281">
        <v>0.03491166666666667</v>
      </c>
      <c r="DM281">
        <v>30.370375</v>
      </c>
      <c r="DN281">
        <v>30.08321666666667</v>
      </c>
      <c r="DO281">
        <v>999.9</v>
      </c>
      <c r="DP281">
        <v>0</v>
      </c>
      <c r="DQ281">
        <v>0</v>
      </c>
      <c r="DR281">
        <v>10006.10125</v>
      </c>
      <c r="DS281">
        <v>0</v>
      </c>
      <c r="DT281">
        <v>0.242856</v>
      </c>
      <c r="DU281">
        <v>0.4448457916666667</v>
      </c>
      <c r="DV281">
        <v>430.7048750000001</v>
      </c>
      <c r="DW281">
        <v>430.3783749999999</v>
      </c>
      <c r="DX281">
        <v>-0.293325375</v>
      </c>
      <c r="DY281">
        <v>419.9492916666666</v>
      </c>
      <c r="DZ281">
        <v>24.23255833333333</v>
      </c>
      <c r="EA281">
        <v>2.167370833333333</v>
      </c>
      <c r="EB281">
        <v>2.193927083333333</v>
      </c>
      <c r="EC281">
        <v>18.7228375</v>
      </c>
      <c r="ED281">
        <v>18.9179</v>
      </c>
      <c r="EE281">
        <v>0.00500078</v>
      </c>
      <c r="EF281">
        <v>0</v>
      </c>
      <c r="EG281">
        <v>0</v>
      </c>
      <c r="EH281">
        <v>0</v>
      </c>
      <c r="EI281">
        <v>876.0583333333334</v>
      </c>
      <c r="EJ281">
        <v>0.00500078</v>
      </c>
      <c r="EK281">
        <v>-19.19166666666667</v>
      </c>
      <c r="EL281">
        <v>-1.075</v>
      </c>
      <c r="EM281">
        <v>35.16641666666666</v>
      </c>
      <c r="EN281">
        <v>38.653375</v>
      </c>
      <c r="EO281">
        <v>37.91125</v>
      </c>
      <c r="EP281">
        <v>38.75491666666667</v>
      </c>
      <c r="EQ281">
        <v>38.11420833333333</v>
      </c>
      <c r="ER281">
        <v>0</v>
      </c>
      <c r="ES281">
        <v>0</v>
      </c>
      <c r="ET281">
        <v>0</v>
      </c>
      <c r="EU281">
        <v>1761011213.5</v>
      </c>
      <c r="EV281">
        <v>0</v>
      </c>
      <c r="EW281">
        <v>876.26</v>
      </c>
      <c r="EX281">
        <v>-36.27692274168165</v>
      </c>
      <c r="EY281">
        <v>38.28461524436236</v>
      </c>
      <c r="EZ281">
        <v>-19.564</v>
      </c>
      <c r="FA281">
        <v>15</v>
      </c>
      <c r="FB281">
        <v>1761011069.6</v>
      </c>
      <c r="FC281" t="s">
        <v>924</v>
      </c>
      <c r="FD281">
        <v>1761011069.6</v>
      </c>
      <c r="FE281">
        <v>1761011058.6</v>
      </c>
      <c r="FF281">
        <v>9</v>
      </c>
      <c r="FG281">
        <v>-0.059</v>
      </c>
      <c r="FH281">
        <v>-0.003</v>
      </c>
      <c r="FI281">
        <v>-0.796</v>
      </c>
      <c r="FJ281">
        <v>0.174</v>
      </c>
      <c r="FK281">
        <v>420</v>
      </c>
      <c r="FL281">
        <v>23</v>
      </c>
      <c r="FM281">
        <v>0.05</v>
      </c>
      <c r="FN281">
        <v>0.1</v>
      </c>
      <c r="FO281">
        <v>0.4644492195121951</v>
      </c>
      <c r="FP281">
        <v>-0.2888200557491281</v>
      </c>
      <c r="FQ281">
        <v>0.04141142364161107</v>
      </c>
      <c r="FR281">
        <v>1</v>
      </c>
      <c r="FS281">
        <v>879.4764705882353</v>
      </c>
      <c r="FT281">
        <v>-51.38273489672102</v>
      </c>
      <c r="FU281">
        <v>8.099747956264883</v>
      </c>
      <c r="FV281">
        <v>0</v>
      </c>
      <c r="FW281">
        <v>-0.2616908024390244</v>
      </c>
      <c r="FX281">
        <v>-0.2688637839721252</v>
      </c>
      <c r="FY281">
        <v>0.1049074732083061</v>
      </c>
      <c r="FZ281">
        <v>0</v>
      </c>
      <c r="GA281">
        <v>1</v>
      </c>
      <c r="GB281">
        <v>3</v>
      </c>
      <c r="GC281" t="s">
        <v>459</v>
      </c>
      <c r="GD281">
        <v>3.10981</v>
      </c>
      <c r="GE281">
        <v>2.72664</v>
      </c>
      <c r="GF281">
        <v>0.08852599999999999</v>
      </c>
      <c r="GG281">
        <v>0.08837639999999999</v>
      </c>
      <c r="GH281">
        <v>0.109127</v>
      </c>
      <c r="GI281">
        <v>0.110424</v>
      </c>
      <c r="GJ281">
        <v>23931.4</v>
      </c>
      <c r="GK281">
        <v>21706.8</v>
      </c>
      <c r="GL281">
        <v>26813.2</v>
      </c>
      <c r="GM281">
        <v>24017.1</v>
      </c>
      <c r="GN281">
        <v>38165.4</v>
      </c>
      <c r="GO281">
        <v>31518.1</v>
      </c>
      <c r="GP281">
        <v>46799.5</v>
      </c>
      <c r="GQ281">
        <v>37971</v>
      </c>
      <c r="GR281">
        <v>1.8937</v>
      </c>
      <c r="GS281">
        <v>1.8741</v>
      </c>
      <c r="GT281">
        <v>0.132047</v>
      </c>
      <c r="GU281">
        <v>0</v>
      </c>
      <c r="GV281">
        <v>27.9143</v>
      </c>
      <c r="GW281">
        <v>999.9</v>
      </c>
      <c r="GX281">
        <v>60.3</v>
      </c>
      <c r="GY281">
        <v>29.8</v>
      </c>
      <c r="GZ281">
        <v>28.0504</v>
      </c>
      <c r="HA281">
        <v>61.3209</v>
      </c>
      <c r="HB281">
        <v>21.2179</v>
      </c>
      <c r="HC281">
        <v>1</v>
      </c>
      <c r="HD281">
        <v>0.0194944</v>
      </c>
      <c r="HE281">
        <v>-2.19106</v>
      </c>
      <c r="HF281">
        <v>20.3246</v>
      </c>
      <c r="HG281">
        <v>5.22208</v>
      </c>
      <c r="HH281">
        <v>11.9797</v>
      </c>
      <c r="HI281">
        <v>4.96545</v>
      </c>
      <c r="HJ281">
        <v>3.27598</v>
      </c>
      <c r="HK281">
        <v>9999</v>
      </c>
      <c r="HL281">
        <v>9999</v>
      </c>
      <c r="HM281">
        <v>9999</v>
      </c>
      <c r="HN281">
        <v>999.9</v>
      </c>
      <c r="HO281">
        <v>1.86364</v>
      </c>
      <c r="HP281">
        <v>1.85975</v>
      </c>
      <c r="HQ281">
        <v>1.85806</v>
      </c>
      <c r="HR281">
        <v>1.85944</v>
      </c>
      <c r="HS281">
        <v>1.85959</v>
      </c>
      <c r="HT281">
        <v>1.85806</v>
      </c>
      <c r="HU281">
        <v>1.85715</v>
      </c>
      <c r="HV281">
        <v>1.85211</v>
      </c>
      <c r="HW281">
        <v>0</v>
      </c>
      <c r="HX281">
        <v>0</v>
      </c>
      <c r="HY281">
        <v>0</v>
      </c>
      <c r="HZ281">
        <v>0</v>
      </c>
      <c r="IA281" t="s">
        <v>424</v>
      </c>
      <c r="IB281" t="s">
        <v>425</v>
      </c>
      <c r="IC281" t="s">
        <v>426</v>
      </c>
      <c r="ID281" t="s">
        <v>426</v>
      </c>
      <c r="IE281" t="s">
        <v>426</v>
      </c>
      <c r="IF281" t="s">
        <v>426</v>
      </c>
      <c r="IG281">
        <v>0</v>
      </c>
      <c r="IH281">
        <v>100</v>
      </c>
      <c r="II281">
        <v>100</v>
      </c>
      <c r="IJ281">
        <v>-0.794</v>
      </c>
      <c r="IK281">
        <v>0.1926</v>
      </c>
      <c r="IL281">
        <v>-1.583616552626861</v>
      </c>
      <c r="IM281">
        <v>0.001328113201692861</v>
      </c>
      <c r="IN281">
        <v>1.538283238170363E-06</v>
      </c>
      <c r="IO281">
        <v>-5.795655626708063E-10</v>
      </c>
      <c r="IP281">
        <v>-0.0697313658375425</v>
      </c>
      <c r="IQ281">
        <v>-0.004593102289677449</v>
      </c>
      <c r="IR281">
        <v>0.0008253994458280543</v>
      </c>
      <c r="IS281">
        <v>-7.403632370499484E-06</v>
      </c>
      <c r="IT281">
        <v>2</v>
      </c>
      <c r="IU281">
        <v>1985</v>
      </c>
      <c r="IV281">
        <v>1</v>
      </c>
      <c r="IW281">
        <v>27</v>
      </c>
      <c r="IX281">
        <v>2.4</v>
      </c>
      <c r="IY281">
        <v>2.6</v>
      </c>
      <c r="IZ281">
        <v>1.13525</v>
      </c>
      <c r="JA281">
        <v>2.60986</v>
      </c>
      <c r="JB281">
        <v>1.49658</v>
      </c>
      <c r="JC281">
        <v>2.34619</v>
      </c>
      <c r="JD281">
        <v>1.54907</v>
      </c>
      <c r="JE281">
        <v>2.35962</v>
      </c>
      <c r="JF281">
        <v>32.8424</v>
      </c>
      <c r="JG281">
        <v>15.6293</v>
      </c>
      <c r="JH281">
        <v>18</v>
      </c>
      <c r="JI281">
        <v>482.437</v>
      </c>
      <c r="JJ281">
        <v>499.237</v>
      </c>
      <c r="JK281">
        <v>31.7247</v>
      </c>
      <c r="JL281">
        <v>27.5028</v>
      </c>
      <c r="JM281">
        <v>29.9999</v>
      </c>
      <c r="JN281">
        <v>27.7904</v>
      </c>
      <c r="JO281">
        <v>27.7918</v>
      </c>
      <c r="JP281">
        <v>22.8305</v>
      </c>
      <c r="JQ281">
        <v>19.9636</v>
      </c>
      <c r="JR281">
        <v>67.5515</v>
      </c>
      <c r="JS281">
        <v>31.6894</v>
      </c>
      <c r="JT281">
        <v>420</v>
      </c>
      <c r="JU281">
        <v>23.9047</v>
      </c>
      <c r="JV281">
        <v>102.341</v>
      </c>
      <c r="JW281">
        <v>91.5968</v>
      </c>
    </row>
    <row r="282" spans="1:283">
      <c r="A282">
        <v>264</v>
      </c>
      <c r="B282">
        <v>1761011216.6</v>
      </c>
      <c r="C282">
        <v>1550.599999904633</v>
      </c>
      <c r="D282" t="s">
        <v>969</v>
      </c>
      <c r="E282" t="s">
        <v>970</v>
      </c>
      <c r="F282">
        <v>5</v>
      </c>
      <c r="G282" t="s">
        <v>862</v>
      </c>
      <c r="H282">
        <v>1761011208.6</v>
      </c>
      <c r="I282">
        <f>(J282)/1000</f>
        <v>0</v>
      </c>
      <c r="J282">
        <f>1000*DJ282*AH282*(DF282-DG282)/(100*CY282*(1000-AH282*DF282))</f>
        <v>0</v>
      </c>
      <c r="K282">
        <f>DJ282*AH282*(DE282-DD282*(1000-AH282*DG282)/(1000-AH282*DF282))/(100*CY282)</f>
        <v>0</v>
      </c>
      <c r="L282">
        <f>DD282 - IF(AH282&gt;1, K282*CY282*100.0/(AJ282), 0)</f>
        <v>0</v>
      </c>
      <c r="M282">
        <f>((S282-I282/2)*L282-K282)/(S282+I282/2)</f>
        <v>0</v>
      </c>
      <c r="N282">
        <f>M282*(DK282+DL282)/1000.0</f>
        <v>0</v>
      </c>
      <c r="O282">
        <f>(DD282 - IF(AH282&gt;1, K282*CY282*100.0/(AJ282), 0))*(DK282+DL282)/1000.0</f>
        <v>0</v>
      </c>
      <c r="P282">
        <f>2.0/((1/R282-1/Q282)+SIGN(R282)*SQRT((1/R282-1/Q282)*(1/R282-1/Q282) + 4*CZ282/((CZ282+1)*(CZ282+1))*(2*1/R282*1/Q282-1/Q282*1/Q282)))</f>
        <v>0</v>
      </c>
      <c r="Q282">
        <f>IF(LEFT(DA282,1)&lt;&gt;"0",IF(LEFT(DA282,1)="1",3.0,DB282),$D$5+$E$5*(DR282*DK282/($K$5*1000))+$F$5*(DR282*DK282/($K$5*1000))*MAX(MIN(CY282,$J$5),$I$5)*MAX(MIN(CY282,$J$5),$I$5)+$G$5*MAX(MIN(CY282,$J$5),$I$5)*(DR282*DK282/($K$5*1000))+$H$5*(DR282*DK282/($K$5*1000))*(DR282*DK282/($K$5*1000)))</f>
        <v>0</v>
      </c>
      <c r="R282">
        <f>I282*(1000-(1000*0.61365*exp(17.502*V282/(240.97+V282))/(DK282+DL282)+DF282)/2)/(1000*0.61365*exp(17.502*V282/(240.97+V282))/(DK282+DL282)-DF282)</f>
        <v>0</v>
      </c>
      <c r="S282">
        <f>1/((CZ282+1)/(P282/1.6)+1/(Q282/1.37)) + CZ282/((CZ282+1)/(P282/1.6) + CZ282/(Q282/1.37))</f>
        <v>0</v>
      </c>
      <c r="T282">
        <f>(CU282*CX282)</f>
        <v>0</v>
      </c>
      <c r="U282">
        <f>(DM282+(T282+2*0.95*5.67E-8*(((DM282+$B$9)+273)^4-(DM282+273)^4)-44100*I282)/(1.84*29.3*Q282+8*0.95*5.67E-8*(DM282+273)^3))</f>
        <v>0</v>
      </c>
      <c r="V282">
        <f>($C$9*DN282+$D$9*DO282+$E$9*U282)</f>
        <v>0</v>
      </c>
      <c r="W282">
        <f>0.61365*exp(17.502*V282/(240.97+V282))</f>
        <v>0</v>
      </c>
      <c r="X282">
        <f>(Y282/Z282*100)</f>
        <v>0</v>
      </c>
      <c r="Y282">
        <f>DF282*(DK282+DL282)/1000</f>
        <v>0</v>
      </c>
      <c r="Z282">
        <f>0.61365*exp(17.502*DM282/(240.97+DM282))</f>
        <v>0</v>
      </c>
      <c r="AA282">
        <f>(W282-DF282*(DK282+DL282)/1000)</f>
        <v>0</v>
      </c>
      <c r="AB282">
        <f>(-I282*44100)</f>
        <v>0</v>
      </c>
      <c r="AC282">
        <f>2*29.3*Q282*0.92*(DM282-V282)</f>
        <v>0</v>
      </c>
      <c r="AD282">
        <f>2*0.95*5.67E-8*(((DM282+$B$9)+273)^4-(V282+273)^4)</f>
        <v>0</v>
      </c>
      <c r="AE282">
        <f>T282+AD282+AB282+AC282</f>
        <v>0</v>
      </c>
      <c r="AF282">
        <v>0</v>
      </c>
      <c r="AG282">
        <v>0</v>
      </c>
      <c r="AH282">
        <f>IF(AF282*$H$15&gt;=AJ282,1.0,(AJ282/(AJ282-AF282*$H$15)))</f>
        <v>0</v>
      </c>
      <c r="AI282">
        <f>(AH282-1)*100</f>
        <v>0</v>
      </c>
      <c r="AJ282">
        <f>MAX(0,($B$15+$C$15*DR282)/(1+$D$15*DR282)*DK282/(DM282+273)*$E$15)</f>
        <v>0</v>
      </c>
      <c r="AK282" t="s">
        <v>420</v>
      </c>
      <c r="AL282" t="s">
        <v>420</v>
      </c>
      <c r="AM282">
        <v>0</v>
      </c>
      <c r="AN282">
        <v>0</v>
      </c>
      <c r="AO282">
        <f>1-AM282/AN282</f>
        <v>0</v>
      </c>
      <c r="AP282">
        <v>0</v>
      </c>
      <c r="AQ282" t="s">
        <v>420</v>
      </c>
      <c r="AR282" t="s">
        <v>420</v>
      </c>
      <c r="AS282">
        <v>0</v>
      </c>
      <c r="AT282">
        <v>0</v>
      </c>
      <c r="AU282">
        <f>1-AS282/AT282</f>
        <v>0</v>
      </c>
      <c r="AV282">
        <v>0.5</v>
      </c>
      <c r="AW282">
        <f>CV282</f>
        <v>0</v>
      </c>
      <c r="AX282">
        <f>K282</f>
        <v>0</v>
      </c>
      <c r="AY282">
        <f>AU282*AV282*AW282</f>
        <v>0</v>
      </c>
      <c r="AZ282">
        <f>(AX282-AP282)/AW282</f>
        <v>0</v>
      </c>
      <c r="BA282">
        <f>(AN282-AT282)/AT282</f>
        <v>0</v>
      </c>
      <c r="BB282">
        <f>AM282/(AO282+AM282/AT282)</f>
        <v>0</v>
      </c>
      <c r="BC282" t="s">
        <v>420</v>
      </c>
      <c r="BD282">
        <v>0</v>
      </c>
      <c r="BE282">
        <f>IF(BD282&lt;&gt;0, BD282, BB282)</f>
        <v>0</v>
      </c>
      <c r="BF282">
        <f>1-BE282/AT282</f>
        <v>0</v>
      </c>
      <c r="BG282">
        <f>(AT282-AS282)/(AT282-BE282)</f>
        <v>0</v>
      </c>
      <c r="BH282">
        <f>(AN282-AT282)/(AN282-BE282)</f>
        <v>0</v>
      </c>
      <c r="BI282">
        <f>(AT282-AS282)/(AT282-AM282)</f>
        <v>0</v>
      </c>
      <c r="BJ282">
        <f>(AN282-AT282)/(AN282-AM282)</f>
        <v>0</v>
      </c>
      <c r="BK282">
        <f>(BG282*BE282/AS282)</f>
        <v>0</v>
      </c>
      <c r="BL282">
        <f>(1-BK282)</f>
        <v>0</v>
      </c>
      <c r="CU282">
        <f>$B$13*DS282+$C$13*DT282+$F$13*EE282*(1-EH282)</f>
        <v>0</v>
      </c>
      <c r="CV282">
        <f>CU282*CW282</f>
        <v>0</v>
      </c>
      <c r="CW282">
        <f>($B$13*$D$11+$C$13*$D$11+$F$13*((ER282+EJ282)/MAX(ER282+EJ282+ES282, 0.1)*$I$11+ES282/MAX(ER282+EJ282+ES282, 0.1)*$J$11))/($B$13+$C$13+$F$13)</f>
        <v>0</v>
      </c>
      <c r="CX282">
        <f>($B$13*$K$11+$C$13*$K$11+$F$13*((ER282+EJ282)/MAX(ER282+EJ282+ES282, 0.1)*$P$11+ES282/MAX(ER282+EJ282+ES282, 0.1)*$Q$11))/($B$13+$C$13+$F$13)</f>
        <v>0</v>
      </c>
      <c r="CY282">
        <v>5.66</v>
      </c>
      <c r="CZ282">
        <v>0.5</v>
      </c>
      <c r="DA282" t="s">
        <v>421</v>
      </c>
      <c r="DB282">
        <v>2</v>
      </c>
      <c r="DC282">
        <v>1761011208.6</v>
      </c>
      <c r="DD282">
        <v>420.4045416666667</v>
      </c>
      <c r="DE282">
        <v>419.9623333333333</v>
      </c>
      <c r="DF282">
        <v>24.00209583333333</v>
      </c>
      <c r="DG282">
        <v>24.2578375</v>
      </c>
      <c r="DH282">
        <v>421.1990833333334</v>
      </c>
      <c r="DI282">
        <v>23.813125</v>
      </c>
      <c r="DJ282">
        <v>500.0107083333334</v>
      </c>
      <c r="DK282">
        <v>90.53627083333333</v>
      </c>
      <c r="DL282">
        <v>0.03493639583333333</v>
      </c>
      <c r="DM282">
        <v>30.3683625</v>
      </c>
      <c r="DN282">
        <v>30.079525</v>
      </c>
      <c r="DO282">
        <v>999.9</v>
      </c>
      <c r="DP282">
        <v>0</v>
      </c>
      <c r="DQ282">
        <v>0</v>
      </c>
      <c r="DR282">
        <v>10004.04208333333</v>
      </c>
      <c r="DS282">
        <v>0</v>
      </c>
      <c r="DT282">
        <v>0.242856</v>
      </c>
      <c r="DU282">
        <v>0.4421233333333333</v>
      </c>
      <c r="DV282">
        <v>430.7432083333333</v>
      </c>
      <c r="DW282">
        <v>430.4029166666667</v>
      </c>
      <c r="DX282">
        <v>-0.2557371183333333</v>
      </c>
      <c r="DY282">
        <v>419.9623333333333</v>
      </c>
      <c r="DZ282">
        <v>24.2578375</v>
      </c>
      <c r="EA282">
        <v>2.17306125</v>
      </c>
      <c r="EB282">
        <v>2.19621375</v>
      </c>
      <c r="EC282">
        <v>18.76482916666667</v>
      </c>
      <c r="ED282">
        <v>18.93466666666667</v>
      </c>
      <c r="EE282">
        <v>0.00500078</v>
      </c>
      <c r="EF282">
        <v>0</v>
      </c>
      <c r="EG282">
        <v>0</v>
      </c>
      <c r="EH282">
        <v>0</v>
      </c>
      <c r="EI282">
        <v>874.9208333333335</v>
      </c>
      <c r="EJ282">
        <v>0.00500078</v>
      </c>
      <c r="EK282">
        <v>-19.19583333333334</v>
      </c>
      <c r="EL282">
        <v>-1.116666666666667</v>
      </c>
      <c r="EM282">
        <v>35.18470833333333</v>
      </c>
      <c r="EN282">
        <v>38.695</v>
      </c>
      <c r="EO282">
        <v>37.95033333333333</v>
      </c>
      <c r="EP282">
        <v>38.80704166666666</v>
      </c>
      <c r="EQ282">
        <v>38.137625</v>
      </c>
      <c r="ER282">
        <v>0</v>
      </c>
      <c r="ES282">
        <v>0</v>
      </c>
      <c r="ET282">
        <v>0</v>
      </c>
      <c r="EU282">
        <v>1761011215.3</v>
      </c>
      <c r="EV282">
        <v>0</v>
      </c>
      <c r="EW282">
        <v>875.6153846153846</v>
      </c>
      <c r="EX282">
        <v>-34.18119637812937</v>
      </c>
      <c r="EY282">
        <v>15.91794864435238</v>
      </c>
      <c r="EZ282">
        <v>-18.62307692307692</v>
      </c>
      <c r="FA282">
        <v>15</v>
      </c>
      <c r="FB282">
        <v>1761011069.6</v>
      </c>
      <c r="FC282" t="s">
        <v>924</v>
      </c>
      <c r="FD282">
        <v>1761011069.6</v>
      </c>
      <c r="FE282">
        <v>1761011058.6</v>
      </c>
      <c r="FF282">
        <v>9</v>
      </c>
      <c r="FG282">
        <v>-0.059</v>
      </c>
      <c r="FH282">
        <v>-0.003</v>
      </c>
      <c r="FI282">
        <v>-0.796</v>
      </c>
      <c r="FJ282">
        <v>0.174</v>
      </c>
      <c r="FK282">
        <v>420</v>
      </c>
      <c r="FL282">
        <v>23</v>
      </c>
      <c r="FM282">
        <v>0.05</v>
      </c>
      <c r="FN282">
        <v>0.1</v>
      </c>
      <c r="FO282">
        <v>0.4552635</v>
      </c>
      <c r="FP282">
        <v>-0.2563270694183878</v>
      </c>
      <c r="FQ282">
        <v>0.03908809476170461</v>
      </c>
      <c r="FR282">
        <v>1</v>
      </c>
      <c r="FS282">
        <v>877.6294117647058</v>
      </c>
      <c r="FT282">
        <v>-46.70435437089165</v>
      </c>
      <c r="FU282">
        <v>7.698224753789769</v>
      </c>
      <c r="FV282">
        <v>0</v>
      </c>
      <c r="FW282">
        <v>-0.2650471235</v>
      </c>
      <c r="FX282">
        <v>0.7304294852532843</v>
      </c>
      <c r="FY282">
        <v>0.1022450773505709</v>
      </c>
      <c r="FZ282">
        <v>0</v>
      </c>
      <c r="GA282">
        <v>1</v>
      </c>
      <c r="GB282">
        <v>3</v>
      </c>
      <c r="GC282" t="s">
        <v>459</v>
      </c>
      <c r="GD282">
        <v>3.10968</v>
      </c>
      <c r="GE282">
        <v>2.72672</v>
      </c>
      <c r="GF282">
        <v>0.08852500000000001</v>
      </c>
      <c r="GG282">
        <v>0.0883756</v>
      </c>
      <c r="GH282">
        <v>0.109176</v>
      </c>
      <c r="GI282">
        <v>0.110149</v>
      </c>
      <c r="GJ282">
        <v>23931.4</v>
      </c>
      <c r="GK282">
        <v>21706.7</v>
      </c>
      <c r="GL282">
        <v>26813.1</v>
      </c>
      <c r="GM282">
        <v>24017</v>
      </c>
      <c r="GN282">
        <v>38163.4</v>
      </c>
      <c r="GO282">
        <v>31527.6</v>
      </c>
      <c r="GP282">
        <v>46799.6</v>
      </c>
      <c r="GQ282">
        <v>37970.7</v>
      </c>
      <c r="GR282">
        <v>1.89373</v>
      </c>
      <c r="GS282">
        <v>1.87447</v>
      </c>
      <c r="GT282">
        <v>0.131637</v>
      </c>
      <c r="GU282">
        <v>0</v>
      </c>
      <c r="GV282">
        <v>27.919</v>
      </c>
      <c r="GW282">
        <v>999.9</v>
      </c>
      <c r="GX282">
        <v>60.3</v>
      </c>
      <c r="GY282">
        <v>29.8</v>
      </c>
      <c r="GZ282">
        <v>28.0535</v>
      </c>
      <c r="HA282">
        <v>61.6609</v>
      </c>
      <c r="HB282">
        <v>21.4062</v>
      </c>
      <c r="HC282">
        <v>1</v>
      </c>
      <c r="HD282">
        <v>0.0194588</v>
      </c>
      <c r="HE282">
        <v>-2.12919</v>
      </c>
      <c r="HF282">
        <v>20.3253</v>
      </c>
      <c r="HG282">
        <v>5.22193</v>
      </c>
      <c r="HH282">
        <v>11.98</v>
      </c>
      <c r="HI282">
        <v>4.9655</v>
      </c>
      <c r="HJ282">
        <v>3.27595</v>
      </c>
      <c r="HK282">
        <v>9999</v>
      </c>
      <c r="HL282">
        <v>9999</v>
      </c>
      <c r="HM282">
        <v>9999</v>
      </c>
      <c r="HN282">
        <v>999.9</v>
      </c>
      <c r="HO282">
        <v>1.86365</v>
      </c>
      <c r="HP282">
        <v>1.85976</v>
      </c>
      <c r="HQ282">
        <v>1.85806</v>
      </c>
      <c r="HR282">
        <v>1.85944</v>
      </c>
      <c r="HS282">
        <v>1.85959</v>
      </c>
      <c r="HT282">
        <v>1.85806</v>
      </c>
      <c r="HU282">
        <v>1.85715</v>
      </c>
      <c r="HV282">
        <v>1.85211</v>
      </c>
      <c r="HW282">
        <v>0</v>
      </c>
      <c r="HX282">
        <v>0</v>
      </c>
      <c r="HY282">
        <v>0</v>
      </c>
      <c r="HZ282">
        <v>0</v>
      </c>
      <c r="IA282" t="s">
        <v>424</v>
      </c>
      <c r="IB282" t="s">
        <v>425</v>
      </c>
      <c r="IC282" t="s">
        <v>426</v>
      </c>
      <c r="ID282" t="s">
        <v>426</v>
      </c>
      <c r="IE282" t="s">
        <v>426</v>
      </c>
      <c r="IF282" t="s">
        <v>426</v>
      </c>
      <c r="IG282">
        <v>0</v>
      </c>
      <c r="IH282">
        <v>100</v>
      </c>
      <c r="II282">
        <v>100</v>
      </c>
      <c r="IJ282">
        <v>-0.794</v>
      </c>
      <c r="IK282">
        <v>0.193</v>
      </c>
      <c r="IL282">
        <v>-1.583616552626861</v>
      </c>
      <c r="IM282">
        <v>0.001328113201692861</v>
      </c>
      <c r="IN282">
        <v>1.538283238170363E-06</v>
      </c>
      <c r="IO282">
        <v>-5.795655626708063E-10</v>
      </c>
      <c r="IP282">
        <v>-0.0697313658375425</v>
      </c>
      <c r="IQ282">
        <v>-0.004593102289677449</v>
      </c>
      <c r="IR282">
        <v>0.0008253994458280543</v>
      </c>
      <c r="IS282">
        <v>-7.403632370499484E-06</v>
      </c>
      <c r="IT282">
        <v>2</v>
      </c>
      <c r="IU282">
        <v>1985</v>
      </c>
      <c r="IV282">
        <v>1</v>
      </c>
      <c r="IW282">
        <v>27</v>
      </c>
      <c r="IX282">
        <v>2.5</v>
      </c>
      <c r="IY282">
        <v>2.6</v>
      </c>
      <c r="IZ282">
        <v>1.13525</v>
      </c>
      <c r="JA282">
        <v>2.60498</v>
      </c>
      <c r="JB282">
        <v>1.49658</v>
      </c>
      <c r="JC282">
        <v>2.34619</v>
      </c>
      <c r="JD282">
        <v>1.54907</v>
      </c>
      <c r="JE282">
        <v>2.45239</v>
      </c>
      <c r="JF282">
        <v>32.8202</v>
      </c>
      <c r="JG282">
        <v>15.6468</v>
      </c>
      <c r="JH282">
        <v>18</v>
      </c>
      <c r="JI282">
        <v>482.433</v>
      </c>
      <c r="JJ282">
        <v>499.465</v>
      </c>
      <c r="JK282">
        <v>31.709</v>
      </c>
      <c r="JL282">
        <v>27.501</v>
      </c>
      <c r="JM282">
        <v>29.9999</v>
      </c>
      <c r="JN282">
        <v>27.788</v>
      </c>
      <c r="JO282">
        <v>27.7894</v>
      </c>
      <c r="JP282">
        <v>22.8287</v>
      </c>
      <c r="JQ282">
        <v>19.9636</v>
      </c>
      <c r="JR282">
        <v>67.5515</v>
      </c>
      <c r="JS282">
        <v>31.6894</v>
      </c>
      <c r="JT282">
        <v>420</v>
      </c>
      <c r="JU282">
        <v>23.8928</v>
      </c>
      <c r="JV282">
        <v>102.341</v>
      </c>
      <c r="JW282">
        <v>91.59610000000001</v>
      </c>
    </row>
    <row r="283" spans="1:283">
      <c r="A283">
        <v>265</v>
      </c>
      <c r="B283">
        <v>1761011218.6</v>
      </c>
      <c r="C283">
        <v>1552.599999904633</v>
      </c>
      <c r="D283" t="s">
        <v>971</v>
      </c>
      <c r="E283" t="s">
        <v>972</v>
      </c>
      <c r="F283">
        <v>5</v>
      </c>
      <c r="G283" t="s">
        <v>862</v>
      </c>
      <c r="H283">
        <v>1761011210.6</v>
      </c>
      <c r="I283">
        <f>(J283)/1000</f>
        <v>0</v>
      </c>
      <c r="J283">
        <f>1000*DJ283*AH283*(DF283-DG283)/(100*CY283*(1000-AH283*DF283))</f>
        <v>0</v>
      </c>
      <c r="K283">
        <f>DJ283*AH283*(DE283-DD283*(1000-AH283*DG283)/(1000-AH283*DF283))/(100*CY283)</f>
        <v>0</v>
      </c>
      <c r="L283">
        <f>DD283 - IF(AH283&gt;1, K283*CY283*100.0/(AJ283), 0)</f>
        <v>0</v>
      </c>
      <c r="M283">
        <f>((S283-I283/2)*L283-K283)/(S283+I283/2)</f>
        <v>0</v>
      </c>
      <c r="N283">
        <f>M283*(DK283+DL283)/1000.0</f>
        <v>0</v>
      </c>
      <c r="O283">
        <f>(DD283 - IF(AH283&gt;1, K283*CY283*100.0/(AJ283), 0))*(DK283+DL283)/1000.0</f>
        <v>0</v>
      </c>
      <c r="P283">
        <f>2.0/((1/R283-1/Q283)+SIGN(R283)*SQRT((1/R283-1/Q283)*(1/R283-1/Q283) + 4*CZ283/((CZ283+1)*(CZ283+1))*(2*1/R283*1/Q283-1/Q283*1/Q283)))</f>
        <v>0</v>
      </c>
      <c r="Q283">
        <f>IF(LEFT(DA283,1)&lt;&gt;"0",IF(LEFT(DA283,1)="1",3.0,DB283),$D$5+$E$5*(DR283*DK283/($K$5*1000))+$F$5*(DR283*DK283/($K$5*1000))*MAX(MIN(CY283,$J$5),$I$5)*MAX(MIN(CY283,$J$5),$I$5)+$G$5*MAX(MIN(CY283,$J$5),$I$5)*(DR283*DK283/($K$5*1000))+$H$5*(DR283*DK283/($K$5*1000))*(DR283*DK283/($K$5*1000)))</f>
        <v>0</v>
      </c>
      <c r="R283">
        <f>I283*(1000-(1000*0.61365*exp(17.502*V283/(240.97+V283))/(DK283+DL283)+DF283)/2)/(1000*0.61365*exp(17.502*V283/(240.97+V283))/(DK283+DL283)-DF283)</f>
        <v>0</v>
      </c>
      <c r="S283">
        <f>1/((CZ283+1)/(P283/1.6)+1/(Q283/1.37)) + CZ283/((CZ283+1)/(P283/1.6) + CZ283/(Q283/1.37))</f>
        <v>0</v>
      </c>
      <c r="T283">
        <f>(CU283*CX283)</f>
        <v>0</v>
      </c>
      <c r="U283">
        <f>(DM283+(T283+2*0.95*5.67E-8*(((DM283+$B$9)+273)^4-(DM283+273)^4)-44100*I283)/(1.84*29.3*Q283+8*0.95*5.67E-8*(DM283+273)^3))</f>
        <v>0</v>
      </c>
      <c r="V283">
        <f>($C$9*DN283+$D$9*DO283+$E$9*U283)</f>
        <v>0</v>
      </c>
      <c r="W283">
        <f>0.61365*exp(17.502*V283/(240.97+V283))</f>
        <v>0</v>
      </c>
      <c r="X283">
        <f>(Y283/Z283*100)</f>
        <v>0</v>
      </c>
      <c r="Y283">
        <f>DF283*(DK283+DL283)/1000</f>
        <v>0</v>
      </c>
      <c r="Z283">
        <f>0.61365*exp(17.502*DM283/(240.97+DM283))</f>
        <v>0</v>
      </c>
      <c r="AA283">
        <f>(W283-DF283*(DK283+DL283)/1000)</f>
        <v>0</v>
      </c>
      <c r="AB283">
        <f>(-I283*44100)</f>
        <v>0</v>
      </c>
      <c r="AC283">
        <f>2*29.3*Q283*0.92*(DM283-V283)</f>
        <v>0</v>
      </c>
      <c r="AD283">
        <f>2*0.95*5.67E-8*(((DM283+$B$9)+273)^4-(V283+273)^4)</f>
        <v>0</v>
      </c>
      <c r="AE283">
        <f>T283+AD283+AB283+AC283</f>
        <v>0</v>
      </c>
      <c r="AF283">
        <v>0</v>
      </c>
      <c r="AG283">
        <v>0</v>
      </c>
      <c r="AH283">
        <f>IF(AF283*$H$15&gt;=AJ283,1.0,(AJ283/(AJ283-AF283*$H$15)))</f>
        <v>0</v>
      </c>
      <c r="AI283">
        <f>(AH283-1)*100</f>
        <v>0</v>
      </c>
      <c r="AJ283">
        <f>MAX(0,($B$15+$C$15*DR283)/(1+$D$15*DR283)*DK283/(DM283+273)*$E$15)</f>
        <v>0</v>
      </c>
      <c r="AK283" t="s">
        <v>420</v>
      </c>
      <c r="AL283" t="s">
        <v>420</v>
      </c>
      <c r="AM283">
        <v>0</v>
      </c>
      <c r="AN283">
        <v>0</v>
      </c>
      <c r="AO283">
        <f>1-AM283/AN283</f>
        <v>0</v>
      </c>
      <c r="AP283">
        <v>0</v>
      </c>
      <c r="AQ283" t="s">
        <v>420</v>
      </c>
      <c r="AR283" t="s">
        <v>420</v>
      </c>
      <c r="AS283">
        <v>0</v>
      </c>
      <c r="AT283">
        <v>0</v>
      </c>
      <c r="AU283">
        <f>1-AS283/AT283</f>
        <v>0</v>
      </c>
      <c r="AV283">
        <v>0.5</v>
      </c>
      <c r="AW283">
        <f>CV283</f>
        <v>0</v>
      </c>
      <c r="AX283">
        <f>K283</f>
        <v>0</v>
      </c>
      <c r="AY283">
        <f>AU283*AV283*AW283</f>
        <v>0</v>
      </c>
      <c r="AZ283">
        <f>(AX283-AP283)/AW283</f>
        <v>0</v>
      </c>
      <c r="BA283">
        <f>(AN283-AT283)/AT283</f>
        <v>0</v>
      </c>
      <c r="BB283">
        <f>AM283/(AO283+AM283/AT283)</f>
        <v>0</v>
      </c>
      <c r="BC283" t="s">
        <v>420</v>
      </c>
      <c r="BD283">
        <v>0</v>
      </c>
      <c r="BE283">
        <f>IF(BD283&lt;&gt;0, BD283, BB283)</f>
        <v>0</v>
      </c>
      <c r="BF283">
        <f>1-BE283/AT283</f>
        <v>0</v>
      </c>
      <c r="BG283">
        <f>(AT283-AS283)/(AT283-BE283)</f>
        <v>0</v>
      </c>
      <c r="BH283">
        <f>(AN283-AT283)/(AN283-BE283)</f>
        <v>0</v>
      </c>
      <c r="BI283">
        <f>(AT283-AS283)/(AT283-AM283)</f>
        <v>0</v>
      </c>
      <c r="BJ283">
        <f>(AN283-AT283)/(AN283-AM283)</f>
        <v>0</v>
      </c>
      <c r="BK283">
        <f>(BG283*BE283/AS283)</f>
        <v>0</v>
      </c>
      <c r="BL283">
        <f>(1-BK283)</f>
        <v>0</v>
      </c>
      <c r="CU283">
        <f>$B$13*DS283+$C$13*DT283+$F$13*EE283*(1-EH283)</f>
        <v>0</v>
      </c>
      <c r="CV283">
        <f>CU283*CW283</f>
        <v>0</v>
      </c>
      <c r="CW283">
        <f>($B$13*$D$11+$C$13*$D$11+$F$13*((ER283+EJ283)/MAX(ER283+EJ283+ES283, 0.1)*$I$11+ES283/MAX(ER283+EJ283+ES283, 0.1)*$J$11))/($B$13+$C$13+$F$13)</f>
        <v>0</v>
      </c>
      <c r="CX283">
        <f>($B$13*$K$11+$C$13*$K$11+$F$13*((ER283+EJ283)/MAX(ER283+EJ283+ES283, 0.1)*$P$11+ES283/MAX(ER283+EJ283+ES283, 0.1)*$Q$11))/($B$13+$C$13+$F$13)</f>
        <v>0</v>
      </c>
      <c r="CY283">
        <v>5.66</v>
      </c>
      <c r="CZ283">
        <v>0.5</v>
      </c>
      <c r="DA283" t="s">
        <v>421</v>
      </c>
      <c r="DB283">
        <v>2</v>
      </c>
      <c r="DC283">
        <v>1761011210.6</v>
      </c>
      <c r="DD283">
        <v>420.415125</v>
      </c>
      <c r="DE283">
        <v>419.97575</v>
      </c>
      <c r="DF283">
        <v>24.05583750000001</v>
      </c>
      <c r="DG283">
        <v>24.25694166666667</v>
      </c>
      <c r="DH283">
        <v>421.209625</v>
      </c>
      <c r="DI283">
        <v>23.86570416666666</v>
      </c>
      <c r="DJ283">
        <v>500.0030416666667</v>
      </c>
      <c r="DK283">
        <v>90.5361125</v>
      </c>
      <c r="DL283">
        <v>0.03496921666666666</v>
      </c>
      <c r="DM283">
        <v>30.36694583333333</v>
      </c>
      <c r="DN283">
        <v>30.07486666666667</v>
      </c>
      <c r="DO283">
        <v>999.9</v>
      </c>
      <c r="DP283">
        <v>0</v>
      </c>
      <c r="DQ283">
        <v>0</v>
      </c>
      <c r="DR283">
        <v>9999.092916666666</v>
      </c>
      <c r="DS283">
        <v>0</v>
      </c>
      <c r="DT283">
        <v>0.242856</v>
      </c>
      <c r="DU283">
        <v>0.4392903333333333</v>
      </c>
      <c r="DV283">
        <v>430.77775</v>
      </c>
      <c r="DW283">
        <v>430.4162916666667</v>
      </c>
      <c r="DX283">
        <v>-0.2011022475</v>
      </c>
      <c r="DY283">
        <v>419.97575</v>
      </c>
      <c r="DZ283">
        <v>24.25694166666667</v>
      </c>
      <c r="EA283">
        <v>2.177922916666667</v>
      </c>
      <c r="EB283">
        <v>2.196129166666667</v>
      </c>
      <c r="EC283">
        <v>18.80065833333333</v>
      </c>
      <c r="ED283">
        <v>18.93404583333333</v>
      </c>
      <c r="EE283">
        <v>0.00500078</v>
      </c>
      <c r="EF283">
        <v>0</v>
      </c>
      <c r="EG283">
        <v>0</v>
      </c>
      <c r="EH283">
        <v>0</v>
      </c>
      <c r="EI283">
        <v>872.6625</v>
      </c>
      <c r="EJ283">
        <v>0.00500078</v>
      </c>
      <c r="EK283">
        <v>-18.1</v>
      </c>
      <c r="EL283">
        <v>-0.9333333333333332</v>
      </c>
      <c r="EM283">
        <v>35.20033333333333</v>
      </c>
      <c r="EN283">
        <v>38.734125</v>
      </c>
      <c r="EO283">
        <v>38.038875</v>
      </c>
      <c r="EP283">
        <v>38.85391666666667</v>
      </c>
      <c r="EQ283">
        <v>38.1585</v>
      </c>
      <c r="ER283">
        <v>0</v>
      </c>
      <c r="ES283">
        <v>0</v>
      </c>
      <c r="ET283">
        <v>0</v>
      </c>
      <c r="EU283">
        <v>1761011217.7</v>
      </c>
      <c r="EV283">
        <v>0</v>
      </c>
      <c r="EW283">
        <v>873.8615384615385</v>
      </c>
      <c r="EX283">
        <v>-21.66153805005491</v>
      </c>
      <c r="EY283">
        <v>11.63076888307416</v>
      </c>
      <c r="EZ283">
        <v>-18.30769230769231</v>
      </c>
      <c r="FA283">
        <v>15</v>
      </c>
      <c r="FB283">
        <v>1761011069.6</v>
      </c>
      <c r="FC283" t="s">
        <v>924</v>
      </c>
      <c r="FD283">
        <v>1761011069.6</v>
      </c>
      <c r="FE283">
        <v>1761011058.6</v>
      </c>
      <c r="FF283">
        <v>9</v>
      </c>
      <c r="FG283">
        <v>-0.059</v>
      </c>
      <c r="FH283">
        <v>-0.003</v>
      </c>
      <c r="FI283">
        <v>-0.796</v>
      </c>
      <c r="FJ283">
        <v>0.174</v>
      </c>
      <c r="FK283">
        <v>420</v>
      </c>
      <c r="FL283">
        <v>23</v>
      </c>
      <c r="FM283">
        <v>0.05</v>
      </c>
      <c r="FN283">
        <v>0.1</v>
      </c>
      <c r="FO283">
        <v>0.4473861951219512</v>
      </c>
      <c r="FP283">
        <v>-0.1790015540069672</v>
      </c>
      <c r="FQ283">
        <v>0.03024454297339016</v>
      </c>
      <c r="FR283">
        <v>1</v>
      </c>
      <c r="FS283">
        <v>876.7058823529413</v>
      </c>
      <c r="FT283">
        <v>-41.05118399128109</v>
      </c>
      <c r="FU283">
        <v>7.5859367243709</v>
      </c>
      <c r="FV283">
        <v>0</v>
      </c>
      <c r="FW283">
        <v>-0.2452105424390244</v>
      </c>
      <c r="FX283">
        <v>1.097677102160278</v>
      </c>
      <c r="FY283">
        <v>0.1289754275836922</v>
      </c>
      <c r="FZ283">
        <v>0</v>
      </c>
      <c r="GA283">
        <v>1</v>
      </c>
      <c r="GB283">
        <v>3</v>
      </c>
      <c r="GC283" t="s">
        <v>459</v>
      </c>
      <c r="GD283">
        <v>3.10967</v>
      </c>
      <c r="GE283">
        <v>2.72687</v>
      </c>
      <c r="GF283">
        <v>0.0885292</v>
      </c>
      <c r="GG283">
        <v>0.0883814</v>
      </c>
      <c r="GH283">
        <v>0.109157</v>
      </c>
      <c r="GI283">
        <v>0.109825</v>
      </c>
      <c r="GJ283">
        <v>23931.4</v>
      </c>
      <c r="GK283">
        <v>21706.4</v>
      </c>
      <c r="GL283">
        <v>26813.2</v>
      </c>
      <c r="GM283">
        <v>24016.8</v>
      </c>
      <c r="GN283">
        <v>38164.3</v>
      </c>
      <c r="GO283">
        <v>31538.9</v>
      </c>
      <c r="GP283">
        <v>46799.6</v>
      </c>
      <c r="GQ283">
        <v>37970.3</v>
      </c>
      <c r="GR283">
        <v>1.89365</v>
      </c>
      <c r="GS283">
        <v>1.87437</v>
      </c>
      <c r="GT283">
        <v>0.131126</v>
      </c>
      <c r="GU283">
        <v>0</v>
      </c>
      <c r="GV283">
        <v>27.9229</v>
      </c>
      <c r="GW283">
        <v>999.9</v>
      </c>
      <c r="GX283">
        <v>60.3</v>
      </c>
      <c r="GY283">
        <v>29.8</v>
      </c>
      <c r="GZ283">
        <v>28.0513</v>
      </c>
      <c r="HA283">
        <v>61.2809</v>
      </c>
      <c r="HB283">
        <v>21.1418</v>
      </c>
      <c r="HC283">
        <v>1</v>
      </c>
      <c r="HD283">
        <v>0.0191514</v>
      </c>
      <c r="HE283">
        <v>-2.12049</v>
      </c>
      <c r="HF283">
        <v>20.3254</v>
      </c>
      <c r="HG283">
        <v>5.22193</v>
      </c>
      <c r="HH283">
        <v>11.9798</v>
      </c>
      <c r="HI283">
        <v>4.9655</v>
      </c>
      <c r="HJ283">
        <v>3.27598</v>
      </c>
      <c r="HK283">
        <v>9999</v>
      </c>
      <c r="HL283">
        <v>9999</v>
      </c>
      <c r="HM283">
        <v>9999</v>
      </c>
      <c r="HN283">
        <v>999.9</v>
      </c>
      <c r="HO283">
        <v>1.86365</v>
      </c>
      <c r="HP283">
        <v>1.85975</v>
      </c>
      <c r="HQ283">
        <v>1.85806</v>
      </c>
      <c r="HR283">
        <v>1.85944</v>
      </c>
      <c r="HS283">
        <v>1.85959</v>
      </c>
      <c r="HT283">
        <v>1.85806</v>
      </c>
      <c r="HU283">
        <v>1.85715</v>
      </c>
      <c r="HV283">
        <v>1.85211</v>
      </c>
      <c r="HW283">
        <v>0</v>
      </c>
      <c r="HX283">
        <v>0</v>
      </c>
      <c r="HY283">
        <v>0</v>
      </c>
      <c r="HZ283">
        <v>0</v>
      </c>
      <c r="IA283" t="s">
        <v>424</v>
      </c>
      <c r="IB283" t="s">
        <v>425</v>
      </c>
      <c r="IC283" t="s">
        <v>426</v>
      </c>
      <c r="ID283" t="s">
        <v>426</v>
      </c>
      <c r="IE283" t="s">
        <v>426</v>
      </c>
      <c r="IF283" t="s">
        <v>426</v>
      </c>
      <c r="IG283">
        <v>0</v>
      </c>
      <c r="IH283">
        <v>100</v>
      </c>
      <c r="II283">
        <v>100</v>
      </c>
      <c r="IJ283">
        <v>-0.795</v>
      </c>
      <c r="IK283">
        <v>0.1928</v>
      </c>
      <c r="IL283">
        <v>-1.583616552626861</v>
      </c>
      <c r="IM283">
        <v>0.001328113201692861</v>
      </c>
      <c r="IN283">
        <v>1.538283238170363E-06</v>
      </c>
      <c r="IO283">
        <v>-5.795655626708063E-10</v>
      </c>
      <c r="IP283">
        <v>-0.0697313658375425</v>
      </c>
      <c r="IQ283">
        <v>-0.004593102289677449</v>
      </c>
      <c r="IR283">
        <v>0.0008253994458280543</v>
      </c>
      <c r="IS283">
        <v>-7.403632370499484E-06</v>
      </c>
      <c r="IT283">
        <v>2</v>
      </c>
      <c r="IU283">
        <v>1985</v>
      </c>
      <c r="IV283">
        <v>1</v>
      </c>
      <c r="IW283">
        <v>27</v>
      </c>
      <c r="IX283">
        <v>2.5</v>
      </c>
      <c r="IY283">
        <v>2.7</v>
      </c>
      <c r="IZ283">
        <v>1.13525</v>
      </c>
      <c r="JA283">
        <v>2.6001</v>
      </c>
      <c r="JB283">
        <v>1.49658</v>
      </c>
      <c r="JC283">
        <v>2.34619</v>
      </c>
      <c r="JD283">
        <v>1.54907</v>
      </c>
      <c r="JE283">
        <v>2.43286</v>
      </c>
      <c r="JF283">
        <v>32.8424</v>
      </c>
      <c r="JG283">
        <v>15.6468</v>
      </c>
      <c r="JH283">
        <v>18</v>
      </c>
      <c r="JI283">
        <v>482.375</v>
      </c>
      <c r="JJ283">
        <v>499.374</v>
      </c>
      <c r="JK283">
        <v>31.6839</v>
      </c>
      <c r="JL283">
        <v>27.4992</v>
      </c>
      <c r="JM283">
        <v>29.9998</v>
      </c>
      <c r="JN283">
        <v>27.7861</v>
      </c>
      <c r="JO283">
        <v>27.7865</v>
      </c>
      <c r="JP283">
        <v>22.8289</v>
      </c>
      <c r="JQ283">
        <v>19.9636</v>
      </c>
      <c r="JR283">
        <v>67.5515</v>
      </c>
      <c r="JS283">
        <v>31.6894</v>
      </c>
      <c r="JT283">
        <v>420</v>
      </c>
      <c r="JU283">
        <v>23.8965</v>
      </c>
      <c r="JV283">
        <v>102.341</v>
      </c>
      <c r="JW283">
        <v>91.5954</v>
      </c>
    </row>
    <row r="284" spans="1:283">
      <c r="A284">
        <v>266</v>
      </c>
      <c r="B284">
        <v>1761011220.6</v>
      </c>
      <c r="C284">
        <v>1554.599999904633</v>
      </c>
      <c r="D284" t="s">
        <v>973</v>
      </c>
      <c r="E284" t="s">
        <v>974</v>
      </c>
      <c r="F284">
        <v>5</v>
      </c>
      <c r="G284" t="s">
        <v>862</v>
      </c>
      <c r="H284">
        <v>1761011212.6</v>
      </c>
      <c r="I284">
        <f>(J284)/1000</f>
        <v>0</v>
      </c>
      <c r="J284">
        <f>1000*DJ284*AH284*(DF284-DG284)/(100*CY284*(1000-AH284*DF284))</f>
        <v>0</v>
      </c>
      <c r="K284">
        <f>DJ284*AH284*(DE284-DD284*(1000-AH284*DG284)/(1000-AH284*DF284))/(100*CY284)</f>
        <v>0</v>
      </c>
      <c r="L284">
        <f>DD284 - IF(AH284&gt;1, K284*CY284*100.0/(AJ284), 0)</f>
        <v>0</v>
      </c>
      <c r="M284">
        <f>((S284-I284/2)*L284-K284)/(S284+I284/2)</f>
        <v>0</v>
      </c>
      <c r="N284">
        <f>M284*(DK284+DL284)/1000.0</f>
        <v>0</v>
      </c>
      <c r="O284">
        <f>(DD284 - IF(AH284&gt;1, K284*CY284*100.0/(AJ284), 0))*(DK284+DL284)/1000.0</f>
        <v>0</v>
      </c>
      <c r="P284">
        <f>2.0/((1/R284-1/Q284)+SIGN(R284)*SQRT((1/R284-1/Q284)*(1/R284-1/Q284) + 4*CZ284/((CZ284+1)*(CZ284+1))*(2*1/R284*1/Q284-1/Q284*1/Q284)))</f>
        <v>0</v>
      </c>
      <c r="Q284">
        <f>IF(LEFT(DA284,1)&lt;&gt;"0",IF(LEFT(DA284,1)="1",3.0,DB284),$D$5+$E$5*(DR284*DK284/($K$5*1000))+$F$5*(DR284*DK284/($K$5*1000))*MAX(MIN(CY284,$J$5),$I$5)*MAX(MIN(CY284,$J$5),$I$5)+$G$5*MAX(MIN(CY284,$J$5),$I$5)*(DR284*DK284/($K$5*1000))+$H$5*(DR284*DK284/($K$5*1000))*(DR284*DK284/($K$5*1000)))</f>
        <v>0</v>
      </c>
      <c r="R284">
        <f>I284*(1000-(1000*0.61365*exp(17.502*V284/(240.97+V284))/(DK284+DL284)+DF284)/2)/(1000*0.61365*exp(17.502*V284/(240.97+V284))/(DK284+DL284)-DF284)</f>
        <v>0</v>
      </c>
      <c r="S284">
        <f>1/((CZ284+1)/(P284/1.6)+1/(Q284/1.37)) + CZ284/((CZ284+1)/(P284/1.6) + CZ284/(Q284/1.37))</f>
        <v>0</v>
      </c>
      <c r="T284">
        <f>(CU284*CX284)</f>
        <v>0</v>
      </c>
      <c r="U284">
        <f>(DM284+(T284+2*0.95*5.67E-8*(((DM284+$B$9)+273)^4-(DM284+273)^4)-44100*I284)/(1.84*29.3*Q284+8*0.95*5.67E-8*(DM284+273)^3))</f>
        <v>0</v>
      </c>
      <c r="V284">
        <f>($C$9*DN284+$D$9*DO284+$E$9*U284)</f>
        <v>0</v>
      </c>
      <c r="W284">
        <f>0.61365*exp(17.502*V284/(240.97+V284))</f>
        <v>0</v>
      </c>
      <c r="X284">
        <f>(Y284/Z284*100)</f>
        <v>0</v>
      </c>
      <c r="Y284">
        <f>DF284*(DK284+DL284)/1000</f>
        <v>0</v>
      </c>
      <c r="Z284">
        <f>0.61365*exp(17.502*DM284/(240.97+DM284))</f>
        <v>0</v>
      </c>
      <c r="AA284">
        <f>(W284-DF284*(DK284+DL284)/1000)</f>
        <v>0</v>
      </c>
      <c r="AB284">
        <f>(-I284*44100)</f>
        <v>0</v>
      </c>
      <c r="AC284">
        <f>2*29.3*Q284*0.92*(DM284-V284)</f>
        <v>0</v>
      </c>
      <c r="AD284">
        <f>2*0.95*5.67E-8*(((DM284+$B$9)+273)^4-(V284+273)^4)</f>
        <v>0</v>
      </c>
      <c r="AE284">
        <f>T284+AD284+AB284+AC284</f>
        <v>0</v>
      </c>
      <c r="AF284">
        <v>0</v>
      </c>
      <c r="AG284">
        <v>0</v>
      </c>
      <c r="AH284">
        <f>IF(AF284*$H$15&gt;=AJ284,1.0,(AJ284/(AJ284-AF284*$H$15)))</f>
        <v>0</v>
      </c>
      <c r="AI284">
        <f>(AH284-1)*100</f>
        <v>0</v>
      </c>
      <c r="AJ284">
        <f>MAX(0,($B$15+$C$15*DR284)/(1+$D$15*DR284)*DK284/(DM284+273)*$E$15)</f>
        <v>0</v>
      </c>
      <c r="AK284" t="s">
        <v>420</v>
      </c>
      <c r="AL284" t="s">
        <v>420</v>
      </c>
      <c r="AM284">
        <v>0</v>
      </c>
      <c r="AN284">
        <v>0</v>
      </c>
      <c r="AO284">
        <f>1-AM284/AN284</f>
        <v>0</v>
      </c>
      <c r="AP284">
        <v>0</v>
      </c>
      <c r="AQ284" t="s">
        <v>420</v>
      </c>
      <c r="AR284" t="s">
        <v>420</v>
      </c>
      <c r="AS284">
        <v>0</v>
      </c>
      <c r="AT284">
        <v>0</v>
      </c>
      <c r="AU284">
        <f>1-AS284/AT284</f>
        <v>0</v>
      </c>
      <c r="AV284">
        <v>0.5</v>
      </c>
      <c r="AW284">
        <f>CV284</f>
        <v>0</v>
      </c>
      <c r="AX284">
        <f>K284</f>
        <v>0</v>
      </c>
      <c r="AY284">
        <f>AU284*AV284*AW284</f>
        <v>0</v>
      </c>
      <c r="AZ284">
        <f>(AX284-AP284)/AW284</f>
        <v>0</v>
      </c>
      <c r="BA284">
        <f>(AN284-AT284)/AT284</f>
        <v>0</v>
      </c>
      <c r="BB284">
        <f>AM284/(AO284+AM284/AT284)</f>
        <v>0</v>
      </c>
      <c r="BC284" t="s">
        <v>420</v>
      </c>
      <c r="BD284">
        <v>0</v>
      </c>
      <c r="BE284">
        <f>IF(BD284&lt;&gt;0, BD284, BB284)</f>
        <v>0</v>
      </c>
      <c r="BF284">
        <f>1-BE284/AT284</f>
        <v>0</v>
      </c>
      <c r="BG284">
        <f>(AT284-AS284)/(AT284-BE284)</f>
        <v>0</v>
      </c>
      <c r="BH284">
        <f>(AN284-AT284)/(AN284-BE284)</f>
        <v>0</v>
      </c>
      <c r="BI284">
        <f>(AT284-AS284)/(AT284-AM284)</f>
        <v>0</v>
      </c>
      <c r="BJ284">
        <f>(AN284-AT284)/(AN284-AM284)</f>
        <v>0</v>
      </c>
      <c r="BK284">
        <f>(BG284*BE284/AS284)</f>
        <v>0</v>
      </c>
      <c r="BL284">
        <f>(1-BK284)</f>
        <v>0</v>
      </c>
      <c r="CU284">
        <f>$B$13*DS284+$C$13*DT284+$F$13*EE284*(1-EH284)</f>
        <v>0</v>
      </c>
      <c r="CV284">
        <f>CU284*CW284</f>
        <v>0</v>
      </c>
      <c r="CW284">
        <f>($B$13*$D$11+$C$13*$D$11+$F$13*((ER284+EJ284)/MAX(ER284+EJ284+ES284, 0.1)*$I$11+ES284/MAX(ER284+EJ284+ES284, 0.1)*$J$11))/($B$13+$C$13+$F$13)</f>
        <v>0</v>
      </c>
      <c r="CX284">
        <f>($B$13*$K$11+$C$13*$K$11+$F$13*((ER284+EJ284)/MAX(ER284+EJ284+ES284, 0.1)*$P$11+ES284/MAX(ER284+EJ284+ES284, 0.1)*$Q$11))/($B$13+$C$13+$F$13)</f>
        <v>0</v>
      </c>
      <c r="CY284">
        <v>5.66</v>
      </c>
      <c r="CZ284">
        <v>0.5</v>
      </c>
      <c r="DA284" t="s">
        <v>421</v>
      </c>
      <c r="DB284">
        <v>2</v>
      </c>
      <c r="DC284">
        <v>1761011212.6</v>
      </c>
      <c r="DD284">
        <v>420.425375</v>
      </c>
      <c r="DE284">
        <v>419.9924583333333</v>
      </c>
      <c r="DF284">
        <v>24.09705416666667</v>
      </c>
      <c r="DG284">
        <v>24.23269583333333</v>
      </c>
      <c r="DH284">
        <v>421.2197916666667</v>
      </c>
      <c r="DI284">
        <v>23.90602916666667</v>
      </c>
      <c r="DJ284">
        <v>499.988</v>
      </c>
      <c r="DK284">
        <v>90.53617083333332</v>
      </c>
      <c r="DL284">
        <v>0.0349792375</v>
      </c>
      <c r="DM284">
        <v>30.36619166666667</v>
      </c>
      <c r="DN284">
        <v>30.07137083333333</v>
      </c>
      <c r="DO284">
        <v>999.9</v>
      </c>
      <c r="DP284">
        <v>0</v>
      </c>
      <c r="DQ284">
        <v>0</v>
      </c>
      <c r="DR284">
        <v>9996.717916666666</v>
      </c>
      <c r="DS284">
        <v>0</v>
      </c>
      <c r="DT284">
        <v>0.242856</v>
      </c>
      <c r="DU284">
        <v>0.4328397083333333</v>
      </c>
      <c r="DV284">
        <v>430.8063749999999</v>
      </c>
      <c r="DW284">
        <v>430.4226666666667</v>
      </c>
      <c r="DX284">
        <v>-0.1356387058333333</v>
      </c>
      <c r="DY284">
        <v>419.9924583333333</v>
      </c>
      <c r="DZ284">
        <v>24.23269583333333</v>
      </c>
      <c r="EA284">
        <v>2.181655833333334</v>
      </c>
      <c r="EB284">
        <v>2.193935416666667</v>
      </c>
      <c r="EC284">
        <v>18.8281375</v>
      </c>
      <c r="ED284">
        <v>18.91795833333333</v>
      </c>
      <c r="EE284">
        <v>0.00500078</v>
      </c>
      <c r="EF284">
        <v>0</v>
      </c>
      <c r="EG284">
        <v>0</v>
      </c>
      <c r="EH284">
        <v>0</v>
      </c>
      <c r="EI284">
        <v>872.4875000000001</v>
      </c>
      <c r="EJ284">
        <v>0.00500078</v>
      </c>
      <c r="EK284">
        <v>-18.85416666666667</v>
      </c>
      <c r="EL284">
        <v>-0.8916666666666666</v>
      </c>
      <c r="EM284">
        <v>35.21595833333333</v>
      </c>
      <c r="EN284">
        <v>38.778375</v>
      </c>
      <c r="EO284">
        <v>38.04925</v>
      </c>
      <c r="EP284">
        <v>38.90079166666667</v>
      </c>
      <c r="EQ284">
        <v>38.19758333333333</v>
      </c>
      <c r="ER284">
        <v>0</v>
      </c>
      <c r="ES284">
        <v>0</v>
      </c>
      <c r="ET284">
        <v>0</v>
      </c>
      <c r="EU284">
        <v>1761011219.5</v>
      </c>
      <c r="EV284">
        <v>0</v>
      </c>
      <c r="EW284">
        <v>873.4639999999999</v>
      </c>
      <c r="EX284">
        <v>-32.03846124246538</v>
      </c>
      <c r="EY284">
        <v>-6.915384950651831</v>
      </c>
      <c r="EZ284">
        <v>-18.876</v>
      </c>
      <c r="FA284">
        <v>15</v>
      </c>
      <c r="FB284">
        <v>1761011069.6</v>
      </c>
      <c r="FC284" t="s">
        <v>924</v>
      </c>
      <c r="FD284">
        <v>1761011069.6</v>
      </c>
      <c r="FE284">
        <v>1761011058.6</v>
      </c>
      <c r="FF284">
        <v>9</v>
      </c>
      <c r="FG284">
        <v>-0.059</v>
      </c>
      <c r="FH284">
        <v>-0.003</v>
      </c>
      <c r="FI284">
        <v>-0.796</v>
      </c>
      <c r="FJ284">
        <v>0.174</v>
      </c>
      <c r="FK284">
        <v>420</v>
      </c>
      <c r="FL284">
        <v>23</v>
      </c>
      <c r="FM284">
        <v>0.05</v>
      </c>
      <c r="FN284">
        <v>0.1</v>
      </c>
      <c r="FO284">
        <v>0.43700555</v>
      </c>
      <c r="FP284">
        <v>-0.1312849756097579</v>
      </c>
      <c r="FQ284">
        <v>0.02568639443552754</v>
      </c>
      <c r="FR284">
        <v>1</v>
      </c>
      <c r="FS284">
        <v>874.864705882353</v>
      </c>
      <c r="FT284">
        <v>-33.18258196826569</v>
      </c>
      <c r="FU284">
        <v>7.714306127652823</v>
      </c>
      <c r="FV284">
        <v>0</v>
      </c>
      <c r="FW284">
        <v>-0.1886774585</v>
      </c>
      <c r="FX284">
        <v>1.762088386266418</v>
      </c>
      <c r="FY284">
        <v>0.1773639263854372</v>
      </c>
      <c r="FZ284">
        <v>0</v>
      </c>
      <c r="GA284">
        <v>1</v>
      </c>
      <c r="GB284">
        <v>3</v>
      </c>
      <c r="GC284" t="s">
        <v>459</v>
      </c>
      <c r="GD284">
        <v>3.10972</v>
      </c>
      <c r="GE284">
        <v>2.72665</v>
      </c>
      <c r="GF284">
        <v>0.0885365</v>
      </c>
      <c r="GG284">
        <v>0.0883811</v>
      </c>
      <c r="GH284">
        <v>0.109078</v>
      </c>
      <c r="GI284">
        <v>0.109494</v>
      </c>
      <c r="GJ284">
        <v>23931.4</v>
      </c>
      <c r="GK284">
        <v>21706.3</v>
      </c>
      <c r="GL284">
        <v>26813.4</v>
      </c>
      <c r="GM284">
        <v>24016.7</v>
      </c>
      <c r="GN284">
        <v>38167.8</v>
      </c>
      <c r="GO284">
        <v>31550.4</v>
      </c>
      <c r="GP284">
        <v>46799.8</v>
      </c>
      <c r="GQ284">
        <v>37969.9</v>
      </c>
      <c r="GR284">
        <v>1.89373</v>
      </c>
      <c r="GS284">
        <v>1.8741</v>
      </c>
      <c r="GT284">
        <v>0.131264</v>
      </c>
      <c r="GU284">
        <v>0</v>
      </c>
      <c r="GV284">
        <v>27.9265</v>
      </c>
      <c r="GW284">
        <v>999.9</v>
      </c>
      <c r="GX284">
        <v>60.3</v>
      </c>
      <c r="GY284">
        <v>29.8</v>
      </c>
      <c r="GZ284">
        <v>28.0503</v>
      </c>
      <c r="HA284">
        <v>61.4709</v>
      </c>
      <c r="HB284">
        <v>21.3301</v>
      </c>
      <c r="HC284">
        <v>1</v>
      </c>
      <c r="HD284">
        <v>0.0188745</v>
      </c>
      <c r="HE284">
        <v>-2.12437</v>
      </c>
      <c r="HF284">
        <v>20.3252</v>
      </c>
      <c r="HG284">
        <v>5.22193</v>
      </c>
      <c r="HH284">
        <v>11.9794</v>
      </c>
      <c r="HI284">
        <v>4.96555</v>
      </c>
      <c r="HJ284">
        <v>3.27595</v>
      </c>
      <c r="HK284">
        <v>9999</v>
      </c>
      <c r="HL284">
        <v>9999</v>
      </c>
      <c r="HM284">
        <v>9999</v>
      </c>
      <c r="HN284">
        <v>999.9</v>
      </c>
      <c r="HO284">
        <v>1.86365</v>
      </c>
      <c r="HP284">
        <v>1.85975</v>
      </c>
      <c r="HQ284">
        <v>1.85805</v>
      </c>
      <c r="HR284">
        <v>1.85944</v>
      </c>
      <c r="HS284">
        <v>1.85959</v>
      </c>
      <c r="HT284">
        <v>1.85806</v>
      </c>
      <c r="HU284">
        <v>1.85715</v>
      </c>
      <c r="HV284">
        <v>1.85211</v>
      </c>
      <c r="HW284">
        <v>0</v>
      </c>
      <c r="HX284">
        <v>0</v>
      </c>
      <c r="HY284">
        <v>0</v>
      </c>
      <c r="HZ284">
        <v>0</v>
      </c>
      <c r="IA284" t="s">
        <v>424</v>
      </c>
      <c r="IB284" t="s">
        <v>425</v>
      </c>
      <c r="IC284" t="s">
        <v>426</v>
      </c>
      <c r="ID284" t="s">
        <v>426</v>
      </c>
      <c r="IE284" t="s">
        <v>426</v>
      </c>
      <c r="IF284" t="s">
        <v>426</v>
      </c>
      <c r="IG284">
        <v>0</v>
      </c>
      <c r="IH284">
        <v>100</v>
      </c>
      <c r="II284">
        <v>100</v>
      </c>
      <c r="IJ284">
        <v>-0.794</v>
      </c>
      <c r="IK284">
        <v>0.1923</v>
      </c>
      <c r="IL284">
        <v>-1.583616552626861</v>
      </c>
      <c r="IM284">
        <v>0.001328113201692861</v>
      </c>
      <c r="IN284">
        <v>1.538283238170363E-06</v>
      </c>
      <c r="IO284">
        <v>-5.795655626708063E-10</v>
      </c>
      <c r="IP284">
        <v>-0.0697313658375425</v>
      </c>
      <c r="IQ284">
        <v>-0.004593102289677449</v>
      </c>
      <c r="IR284">
        <v>0.0008253994458280543</v>
      </c>
      <c r="IS284">
        <v>-7.403632370499484E-06</v>
      </c>
      <c r="IT284">
        <v>2</v>
      </c>
      <c r="IU284">
        <v>1985</v>
      </c>
      <c r="IV284">
        <v>1</v>
      </c>
      <c r="IW284">
        <v>27</v>
      </c>
      <c r="IX284">
        <v>2.5</v>
      </c>
      <c r="IY284">
        <v>2.7</v>
      </c>
      <c r="IZ284">
        <v>1.13525</v>
      </c>
      <c r="JA284">
        <v>2.6123</v>
      </c>
      <c r="JB284">
        <v>1.49658</v>
      </c>
      <c r="JC284">
        <v>2.34619</v>
      </c>
      <c r="JD284">
        <v>1.54907</v>
      </c>
      <c r="JE284">
        <v>2.36206</v>
      </c>
      <c r="JF284">
        <v>32.8424</v>
      </c>
      <c r="JG284">
        <v>15.6293</v>
      </c>
      <c r="JH284">
        <v>18</v>
      </c>
      <c r="JI284">
        <v>482.404</v>
      </c>
      <c r="JJ284">
        <v>499.171</v>
      </c>
      <c r="JK284">
        <v>31.6628</v>
      </c>
      <c r="JL284">
        <v>27.4969</v>
      </c>
      <c r="JM284">
        <v>29.9998</v>
      </c>
      <c r="JN284">
        <v>27.7843</v>
      </c>
      <c r="JO284">
        <v>27.7842</v>
      </c>
      <c r="JP284">
        <v>22.8287</v>
      </c>
      <c r="JQ284">
        <v>19.9636</v>
      </c>
      <c r="JR284">
        <v>67.5515</v>
      </c>
      <c r="JS284">
        <v>31.6258</v>
      </c>
      <c r="JT284">
        <v>420</v>
      </c>
      <c r="JU284">
        <v>23.9151</v>
      </c>
      <c r="JV284">
        <v>102.342</v>
      </c>
      <c r="JW284">
        <v>91.5946</v>
      </c>
    </row>
    <row r="285" spans="1:283">
      <c r="A285">
        <v>267</v>
      </c>
      <c r="B285">
        <v>1761011222.6</v>
      </c>
      <c r="C285">
        <v>1556.599999904633</v>
      </c>
      <c r="D285" t="s">
        <v>975</v>
      </c>
      <c r="E285" t="s">
        <v>976</v>
      </c>
      <c r="F285">
        <v>5</v>
      </c>
      <c r="G285" t="s">
        <v>862</v>
      </c>
      <c r="H285">
        <v>1761011214.6</v>
      </c>
      <c r="I285">
        <f>(J285)/1000</f>
        <v>0</v>
      </c>
      <c r="J285">
        <f>1000*DJ285*AH285*(DF285-DG285)/(100*CY285*(1000-AH285*DF285))</f>
        <v>0</v>
      </c>
      <c r="K285">
        <f>DJ285*AH285*(DE285-DD285*(1000-AH285*DG285)/(1000-AH285*DF285))/(100*CY285)</f>
        <v>0</v>
      </c>
      <c r="L285">
        <f>DD285 - IF(AH285&gt;1, K285*CY285*100.0/(AJ285), 0)</f>
        <v>0</v>
      </c>
      <c r="M285">
        <f>((S285-I285/2)*L285-K285)/(S285+I285/2)</f>
        <v>0</v>
      </c>
      <c r="N285">
        <f>M285*(DK285+DL285)/1000.0</f>
        <v>0</v>
      </c>
      <c r="O285">
        <f>(DD285 - IF(AH285&gt;1, K285*CY285*100.0/(AJ285), 0))*(DK285+DL285)/1000.0</f>
        <v>0</v>
      </c>
      <c r="P285">
        <f>2.0/((1/R285-1/Q285)+SIGN(R285)*SQRT((1/R285-1/Q285)*(1/R285-1/Q285) + 4*CZ285/((CZ285+1)*(CZ285+1))*(2*1/R285*1/Q285-1/Q285*1/Q285)))</f>
        <v>0</v>
      </c>
      <c r="Q285">
        <f>IF(LEFT(DA285,1)&lt;&gt;"0",IF(LEFT(DA285,1)="1",3.0,DB285),$D$5+$E$5*(DR285*DK285/($K$5*1000))+$F$5*(DR285*DK285/($K$5*1000))*MAX(MIN(CY285,$J$5),$I$5)*MAX(MIN(CY285,$J$5),$I$5)+$G$5*MAX(MIN(CY285,$J$5),$I$5)*(DR285*DK285/($K$5*1000))+$H$5*(DR285*DK285/($K$5*1000))*(DR285*DK285/($K$5*1000)))</f>
        <v>0</v>
      </c>
      <c r="R285">
        <f>I285*(1000-(1000*0.61365*exp(17.502*V285/(240.97+V285))/(DK285+DL285)+DF285)/2)/(1000*0.61365*exp(17.502*V285/(240.97+V285))/(DK285+DL285)-DF285)</f>
        <v>0</v>
      </c>
      <c r="S285">
        <f>1/((CZ285+1)/(P285/1.6)+1/(Q285/1.37)) + CZ285/((CZ285+1)/(P285/1.6) + CZ285/(Q285/1.37))</f>
        <v>0</v>
      </c>
      <c r="T285">
        <f>(CU285*CX285)</f>
        <v>0</v>
      </c>
      <c r="U285">
        <f>(DM285+(T285+2*0.95*5.67E-8*(((DM285+$B$9)+273)^4-(DM285+273)^4)-44100*I285)/(1.84*29.3*Q285+8*0.95*5.67E-8*(DM285+273)^3))</f>
        <v>0</v>
      </c>
      <c r="V285">
        <f>($C$9*DN285+$D$9*DO285+$E$9*U285)</f>
        <v>0</v>
      </c>
      <c r="W285">
        <f>0.61365*exp(17.502*V285/(240.97+V285))</f>
        <v>0</v>
      </c>
      <c r="X285">
        <f>(Y285/Z285*100)</f>
        <v>0</v>
      </c>
      <c r="Y285">
        <f>DF285*(DK285+DL285)/1000</f>
        <v>0</v>
      </c>
      <c r="Z285">
        <f>0.61365*exp(17.502*DM285/(240.97+DM285))</f>
        <v>0</v>
      </c>
      <c r="AA285">
        <f>(W285-DF285*(DK285+DL285)/1000)</f>
        <v>0</v>
      </c>
      <c r="AB285">
        <f>(-I285*44100)</f>
        <v>0</v>
      </c>
      <c r="AC285">
        <f>2*29.3*Q285*0.92*(DM285-V285)</f>
        <v>0</v>
      </c>
      <c r="AD285">
        <f>2*0.95*5.67E-8*(((DM285+$B$9)+273)^4-(V285+273)^4)</f>
        <v>0</v>
      </c>
      <c r="AE285">
        <f>T285+AD285+AB285+AC285</f>
        <v>0</v>
      </c>
      <c r="AF285">
        <v>0</v>
      </c>
      <c r="AG285">
        <v>0</v>
      </c>
      <c r="AH285">
        <f>IF(AF285*$H$15&gt;=AJ285,1.0,(AJ285/(AJ285-AF285*$H$15)))</f>
        <v>0</v>
      </c>
      <c r="AI285">
        <f>(AH285-1)*100</f>
        <v>0</v>
      </c>
      <c r="AJ285">
        <f>MAX(0,($B$15+$C$15*DR285)/(1+$D$15*DR285)*DK285/(DM285+273)*$E$15)</f>
        <v>0</v>
      </c>
      <c r="AK285" t="s">
        <v>420</v>
      </c>
      <c r="AL285" t="s">
        <v>420</v>
      </c>
      <c r="AM285">
        <v>0</v>
      </c>
      <c r="AN285">
        <v>0</v>
      </c>
      <c r="AO285">
        <f>1-AM285/AN285</f>
        <v>0</v>
      </c>
      <c r="AP285">
        <v>0</v>
      </c>
      <c r="AQ285" t="s">
        <v>420</v>
      </c>
      <c r="AR285" t="s">
        <v>420</v>
      </c>
      <c r="AS285">
        <v>0</v>
      </c>
      <c r="AT285">
        <v>0</v>
      </c>
      <c r="AU285">
        <f>1-AS285/AT285</f>
        <v>0</v>
      </c>
      <c r="AV285">
        <v>0.5</v>
      </c>
      <c r="AW285">
        <f>CV285</f>
        <v>0</v>
      </c>
      <c r="AX285">
        <f>K285</f>
        <v>0</v>
      </c>
      <c r="AY285">
        <f>AU285*AV285*AW285</f>
        <v>0</v>
      </c>
      <c r="AZ285">
        <f>(AX285-AP285)/AW285</f>
        <v>0</v>
      </c>
      <c r="BA285">
        <f>(AN285-AT285)/AT285</f>
        <v>0</v>
      </c>
      <c r="BB285">
        <f>AM285/(AO285+AM285/AT285)</f>
        <v>0</v>
      </c>
      <c r="BC285" t="s">
        <v>420</v>
      </c>
      <c r="BD285">
        <v>0</v>
      </c>
      <c r="BE285">
        <f>IF(BD285&lt;&gt;0, BD285, BB285)</f>
        <v>0</v>
      </c>
      <c r="BF285">
        <f>1-BE285/AT285</f>
        <v>0</v>
      </c>
      <c r="BG285">
        <f>(AT285-AS285)/(AT285-BE285)</f>
        <v>0</v>
      </c>
      <c r="BH285">
        <f>(AN285-AT285)/(AN285-BE285)</f>
        <v>0</v>
      </c>
      <c r="BI285">
        <f>(AT285-AS285)/(AT285-AM285)</f>
        <v>0</v>
      </c>
      <c r="BJ285">
        <f>(AN285-AT285)/(AN285-AM285)</f>
        <v>0</v>
      </c>
      <c r="BK285">
        <f>(BG285*BE285/AS285)</f>
        <v>0</v>
      </c>
      <c r="BL285">
        <f>(1-BK285)</f>
        <v>0</v>
      </c>
      <c r="CU285">
        <f>$B$13*DS285+$C$13*DT285+$F$13*EE285*(1-EH285)</f>
        <v>0</v>
      </c>
      <c r="CV285">
        <f>CU285*CW285</f>
        <v>0</v>
      </c>
      <c r="CW285">
        <f>($B$13*$D$11+$C$13*$D$11+$F$13*((ER285+EJ285)/MAX(ER285+EJ285+ES285, 0.1)*$I$11+ES285/MAX(ER285+EJ285+ES285, 0.1)*$J$11))/($B$13+$C$13+$F$13)</f>
        <v>0</v>
      </c>
      <c r="CX285">
        <f>($B$13*$K$11+$C$13*$K$11+$F$13*((ER285+EJ285)/MAX(ER285+EJ285+ES285, 0.1)*$P$11+ES285/MAX(ER285+EJ285+ES285, 0.1)*$Q$11))/($B$13+$C$13+$F$13)</f>
        <v>0</v>
      </c>
      <c r="CY285">
        <v>5.66</v>
      </c>
      <c r="CZ285">
        <v>0.5</v>
      </c>
      <c r="DA285" t="s">
        <v>421</v>
      </c>
      <c r="DB285">
        <v>2</v>
      </c>
      <c r="DC285">
        <v>1761011214.6</v>
      </c>
      <c r="DD285">
        <v>420.4364166666667</v>
      </c>
      <c r="DE285">
        <v>420.005875</v>
      </c>
      <c r="DF285">
        <v>24.12399583333334</v>
      </c>
      <c r="DG285">
        <v>24.18862916666667</v>
      </c>
      <c r="DH285">
        <v>421.2308333333334</v>
      </c>
      <c r="DI285">
        <v>23.9323875</v>
      </c>
      <c r="DJ285">
        <v>499.9684166666667</v>
      </c>
      <c r="DK285">
        <v>90.53657500000001</v>
      </c>
      <c r="DL285">
        <v>0.03504819166666667</v>
      </c>
      <c r="DM285">
        <v>30.36589583333334</v>
      </c>
      <c r="DN285">
        <v>30.0708625</v>
      </c>
      <c r="DO285">
        <v>999.9</v>
      </c>
      <c r="DP285">
        <v>0</v>
      </c>
      <c r="DQ285">
        <v>0</v>
      </c>
      <c r="DR285">
        <v>9993.800000000001</v>
      </c>
      <c r="DS285">
        <v>0</v>
      </c>
      <c r="DT285">
        <v>0.242856</v>
      </c>
      <c r="DU285">
        <v>0.4304733333333333</v>
      </c>
      <c r="DV285">
        <v>430.8295833333333</v>
      </c>
      <c r="DW285">
        <v>430.417</v>
      </c>
      <c r="DX285">
        <v>-0.0646349975</v>
      </c>
      <c r="DY285">
        <v>420.005875</v>
      </c>
      <c r="DZ285">
        <v>24.18862916666667</v>
      </c>
      <c r="EA285">
        <v>2.184104583333333</v>
      </c>
      <c r="EB285">
        <v>2.189955833333333</v>
      </c>
      <c r="EC285">
        <v>18.84615</v>
      </c>
      <c r="ED285">
        <v>18.88875833333333</v>
      </c>
      <c r="EE285">
        <v>0.00500078</v>
      </c>
      <c r="EF285">
        <v>0</v>
      </c>
      <c r="EG285">
        <v>0</v>
      </c>
      <c r="EH285">
        <v>0</v>
      </c>
      <c r="EI285">
        <v>871.3791666666666</v>
      </c>
      <c r="EJ285">
        <v>0.00500078</v>
      </c>
      <c r="EK285">
        <v>-18.9875</v>
      </c>
      <c r="EL285">
        <v>-0.8333333333333334</v>
      </c>
      <c r="EM285">
        <v>35.23158333333333</v>
      </c>
      <c r="EN285">
        <v>38.817375</v>
      </c>
      <c r="EO285">
        <v>38.156</v>
      </c>
      <c r="EP285">
        <v>38.95025</v>
      </c>
      <c r="EQ285">
        <v>38.21066666666666</v>
      </c>
      <c r="ER285">
        <v>0</v>
      </c>
      <c r="ES285">
        <v>0</v>
      </c>
      <c r="ET285">
        <v>0</v>
      </c>
      <c r="EU285">
        <v>1761011221.3</v>
      </c>
      <c r="EV285">
        <v>0</v>
      </c>
      <c r="EW285">
        <v>872.7153846153846</v>
      </c>
      <c r="EX285">
        <v>-15.48034172794481</v>
      </c>
      <c r="EY285">
        <v>-22.87863282191989</v>
      </c>
      <c r="EZ285">
        <v>-19.25384615384615</v>
      </c>
      <c r="FA285">
        <v>15</v>
      </c>
      <c r="FB285">
        <v>1761011069.6</v>
      </c>
      <c r="FC285" t="s">
        <v>924</v>
      </c>
      <c r="FD285">
        <v>1761011069.6</v>
      </c>
      <c r="FE285">
        <v>1761011058.6</v>
      </c>
      <c r="FF285">
        <v>9</v>
      </c>
      <c r="FG285">
        <v>-0.059</v>
      </c>
      <c r="FH285">
        <v>-0.003</v>
      </c>
      <c r="FI285">
        <v>-0.796</v>
      </c>
      <c r="FJ285">
        <v>0.174</v>
      </c>
      <c r="FK285">
        <v>420</v>
      </c>
      <c r="FL285">
        <v>23</v>
      </c>
      <c r="FM285">
        <v>0.05</v>
      </c>
      <c r="FN285">
        <v>0.1</v>
      </c>
      <c r="FO285">
        <v>0.4358281707317073</v>
      </c>
      <c r="FP285">
        <v>-0.1137892055749119</v>
      </c>
      <c r="FQ285">
        <v>0.02547722518767563</v>
      </c>
      <c r="FR285">
        <v>1</v>
      </c>
      <c r="FS285">
        <v>873.8882352941176</v>
      </c>
      <c r="FT285">
        <v>-26.37738724672941</v>
      </c>
      <c r="FU285">
        <v>7.400030393653101</v>
      </c>
      <c r="FV285">
        <v>0</v>
      </c>
      <c r="FW285">
        <v>-0.1511458863414634</v>
      </c>
      <c r="FX285">
        <v>1.955304341602787</v>
      </c>
      <c r="FY285">
        <v>0.1985013971877049</v>
      </c>
      <c r="FZ285">
        <v>0</v>
      </c>
      <c r="GA285">
        <v>1</v>
      </c>
      <c r="GB285">
        <v>3</v>
      </c>
      <c r="GC285" t="s">
        <v>459</v>
      </c>
      <c r="GD285">
        <v>3.10957</v>
      </c>
      <c r="GE285">
        <v>2.72686</v>
      </c>
      <c r="GF285">
        <v>0.0885378</v>
      </c>
      <c r="GG285">
        <v>0.0883869</v>
      </c>
      <c r="GH285">
        <v>0.108954</v>
      </c>
      <c r="GI285">
        <v>0.109222</v>
      </c>
      <c r="GJ285">
        <v>23931.3</v>
      </c>
      <c r="GK285">
        <v>21706.1</v>
      </c>
      <c r="GL285">
        <v>26813.4</v>
      </c>
      <c r="GM285">
        <v>24016.7</v>
      </c>
      <c r="GN285">
        <v>38173.4</v>
      </c>
      <c r="GO285">
        <v>31560</v>
      </c>
      <c r="GP285">
        <v>46800</v>
      </c>
      <c r="GQ285">
        <v>37969.8</v>
      </c>
      <c r="GR285">
        <v>1.89365</v>
      </c>
      <c r="GS285">
        <v>1.87427</v>
      </c>
      <c r="GT285">
        <v>0.131585</v>
      </c>
      <c r="GU285">
        <v>0</v>
      </c>
      <c r="GV285">
        <v>27.9309</v>
      </c>
      <c r="GW285">
        <v>999.9</v>
      </c>
      <c r="GX285">
        <v>60.3</v>
      </c>
      <c r="GY285">
        <v>29.8</v>
      </c>
      <c r="GZ285">
        <v>28.052</v>
      </c>
      <c r="HA285">
        <v>61.2709</v>
      </c>
      <c r="HB285">
        <v>21.3862</v>
      </c>
      <c r="HC285">
        <v>1</v>
      </c>
      <c r="HD285">
        <v>0.0188821</v>
      </c>
      <c r="HE285">
        <v>-2.07607</v>
      </c>
      <c r="HF285">
        <v>20.3257</v>
      </c>
      <c r="HG285">
        <v>5.22178</v>
      </c>
      <c r="HH285">
        <v>11.9796</v>
      </c>
      <c r="HI285">
        <v>4.9657</v>
      </c>
      <c r="HJ285">
        <v>3.27593</v>
      </c>
      <c r="HK285">
        <v>9999</v>
      </c>
      <c r="HL285">
        <v>9999</v>
      </c>
      <c r="HM285">
        <v>9999</v>
      </c>
      <c r="HN285">
        <v>999.9</v>
      </c>
      <c r="HO285">
        <v>1.86365</v>
      </c>
      <c r="HP285">
        <v>1.85974</v>
      </c>
      <c r="HQ285">
        <v>1.85805</v>
      </c>
      <c r="HR285">
        <v>1.85944</v>
      </c>
      <c r="HS285">
        <v>1.85959</v>
      </c>
      <c r="HT285">
        <v>1.85806</v>
      </c>
      <c r="HU285">
        <v>1.85715</v>
      </c>
      <c r="HV285">
        <v>1.85211</v>
      </c>
      <c r="HW285">
        <v>0</v>
      </c>
      <c r="HX285">
        <v>0</v>
      </c>
      <c r="HY285">
        <v>0</v>
      </c>
      <c r="HZ285">
        <v>0</v>
      </c>
      <c r="IA285" t="s">
        <v>424</v>
      </c>
      <c r="IB285" t="s">
        <v>425</v>
      </c>
      <c r="IC285" t="s">
        <v>426</v>
      </c>
      <c r="ID285" t="s">
        <v>426</v>
      </c>
      <c r="IE285" t="s">
        <v>426</v>
      </c>
      <c r="IF285" t="s">
        <v>426</v>
      </c>
      <c r="IG285">
        <v>0</v>
      </c>
      <c r="IH285">
        <v>100</v>
      </c>
      <c r="II285">
        <v>100</v>
      </c>
      <c r="IJ285">
        <v>-0.794</v>
      </c>
      <c r="IK285">
        <v>0.1914</v>
      </c>
      <c r="IL285">
        <v>-1.583616552626861</v>
      </c>
      <c r="IM285">
        <v>0.001328113201692861</v>
      </c>
      <c r="IN285">
        <v>1.538283238170363E-06</v>
      </c>
      <c r="IO285">
        <v>-5.795655626708063E-10</v>
      </c>
      <c r="IP285">
        <v>-0.0697313658375425</v>
      </c>
      <c r="IQ285">
        <v>-0.004593102289677449</v>
      </c>
      <c r="IR285">
        <v>0.0008253994458280543</v>
      </c>
      <c r="IS285">
        <v>-7.403632370499484E-06</v>
      </c>
      <c r="IT285">
        <v>2</v>
      </c>
      <c r="IU285">
        <v>1985</v>
      </c>
      <c r="IV285">
        <v>1</v>
      </c>
      <c r="IW285">
        <v>27</v>
      </c>
      <c r="IX285">
        <v>2.5</v>
      </c>
      <c r="IY285">
        <v>2.7</v>
      </c>
      <c r="IZ285">
        <v>1.13525</v>
      </c>
      <c r="JA285">
        <v>2.60132</v>
      </c>
      <c r="JB285">
        <v>1.49658</v>
      </c>
      <c r="JC285">
        <v>2.34619</v>
      </c>
      <c r="JD285">
        <v>1.54907</v>
      </c>
      <c r="JE285">
        <v>2.47314</v>
      </c>
      <c r="JF285">
        <v>32.8424</v>
      </c>
      <c r="JG285">
        <v>15.6468</v>
      </c>
      <c r="JH285">
        <v>18</v>
      </c>
      <c r="JI285">
        <v>482.345</v>
      </c>
      <c r="JJ285">
        <v>499.272</v>
      </c>
      <c r="JK285">
        <v>31.6409</v>
      </c>
      <c r="JL285">
        <v>27.495</v>
      </c>
      <c r="JM285">
        <v>29.9999</v>
      </c>
      <c r="JN285">
        <v>27.7822</v>
      </c>
      <c r="JO285">
        <v>27.7824</v>
      </c>
      <c r="JP285">
        <v>22.8262</v>
      </c>
      <c r="JQ285">
        <v>19.9636</v>
      </c>
      <c r="JR285">
        <v>67.5515</v>
      </c>
      <c r="JS285">
        <v>31.6258</v>
      </c>
      <c r="JT285">
        <v>420</v>
      </c>
      <c r="JU285">
        <v>23.9468</v>
      </c>
      <c r="JV285">
        <v>102.342</v>
      </c>
      <c r="JW285">
        <v>91.5943</v>
      </c>
    </row>
    <row r="286" spans="1:283">
      <c r="A286">
        <v>268</v>
      </c>
      <c r="B286">
        <v>1761011224.6</v>
      </c>
      <c r="C286">
        <v>1558.599999904633</v>
      </c>
      <c r="D286" t="s">
        <v>977</v>
      </c>
      <c r="E286" t="s">
        <v>978</v>
      </c>
      <c r="F286">
        <v>5</v>
      </c>
      <c r="G286" t="s">
        <v>862</v>
      </c>
      <c r="H286">
        <v>1761011216.6</v>
      </c>
      <c r="I286">
        <f>(J286)/1000</f>
        <v>0</v>
      </c>
      <c r="J286">
        <f>1000*DJ286*AH286*(DF286-DG286)/(100*CY286*(1000-AH286*DF286))</f>
        <v>0</v>
      </c>
      <c r="K286">
        <f>DJ286*AH286*(DE286-DD286*(1000-AH286*DG286)/(1000-AH286*DF286))/(100*CY286)</f>
        <v>0</v>
      </c>
      <c r="L286">
        <f>DD286 - IF(AH286&gt;1, K286*CY286*100.0/(AJ286), 0)</f>
        <v>0</v>
      </c>
      <c r="M286">
        <f>((S286-I286/2)*L286-K286)/(S286+I286/2)</f>
        <v>0</v>
      </c>
      <c r="N286">
        <f>M286*(DK286+DL286)/1000.0</f>
        <v>0</v>
      </c>
      <c r="O286">
        <f>(DD286 - IF(AH286&gt;1, K286*CY286*100.0/(AJ286), 0))*(DK286+DL286)/1000.0</f>
        <v>0</v>
      </c>
      <c r="P286">
        <f>2.0/((1/R286-1/Q286)+SIGN(R286)*SQRT((1/R286-1/Q286)*(1/R286-1/Q286) + 4*CZ286/((CZ286+1)*(CZ286+1))*(2*1/R286*1/Q286-1/Q286*1/Q286)))</f>
        <v>0</v>
      </c>
      <c r="Q286">
        <f>IF(LEFT(DA286,1)&lt;&gt;"0",IF(LEFT(DA286,1)="1",3.0,DB286),$D$5+$E$5*(DR286*DK286/($K$5*1000))+$F$5*(DR286*DK286/($K$5*1000))*MAX(MIN(CY286,$J$5),$I$5)*MAX(MIN(CY286,$J$5),$I$5)+$G$5*MAX(MIN(CY286,$J$5),$I$5)*(DR286*DK286/($K$5*1000))+$H$5*(DR286*DK286/($K$5*1000))*(DR286*DK286/($K$5*1000)))</f>
        <v>0</v>
      </c>
      <c r="R286">
        <f>I286*(1000-(1000*0.61365*exp(17.502*V286/(240.97+V286))/(DK286+DL286)+DF286)/2)/(1000*0.61365*exp(17.502*V286/(240.97+V286))/(DK286+DL286)-DF286)</f>
        <v>0</v>
      </c>
      <c r="S286">
        <f>1/((CZ286+1)/(P286/1.6)+1/(Q286/1.37)) + CZ286/((CZ286+1)/(P286/1.6) + CZ286/(Q286/1.37))</f>
        <v>0</v>
      </c>
      <c r="T286">
        <f>(CU286*CX286)</f>
        <v>0</v>
      </c>
      <c r="U286">
        <f>(DM286+(T286+2*0.95*5.67E-8*(((DM286+$B$9)+273)^4-(DM286+273)^4)-44100*I286)/(1.84*29.3*Q286+8*0.95*5.67E-8*(DM286+273)^3))</f>
        <v>0</v>
      </c>
      <c r="V286">
        <f>($C$9*DN286+$D$9*DO286+$E$9*U286)</f>
        <v>0</v>
      </c>
      <c r="W286">
        <f>0.61365*exp(17.502*V286/(240.97+V286))</f>
        <v>0</v>
      </c>
      <c r="X286">
        <f>(Y286/Z286*100)</f>
        <v>0</v>
      </c>
      <c r="Y286">
        <f>DF286*(DK286+DL286)/1000</f>
        <v>0</v>
      </c>
      <c r="Z286">
        <f>0.61365*exp(17.502*DM286/(240.97+DM286))</f>
        <v>0</v>
      </c>
      <c r="AA286">
        <f>(W286-DF286*(DK286+DL286)/1000)</f>
        <v>0</v>
      </c>
      <c r="AB286">
        <f>(-I286*44100)</f>
        <v>0</v>
      </c>
      <c r="AC286">
        <f>2*29.3*Q286*0.92*(DM286-V286)</f>
        <v>0</v>
      </c>
      <c r="AD286">
        <f>2*0.95*5.67E-8*(((DM286+$B$9)+273)^4-(V286+273)^4)</f>
        <v>0</v>
      </c>
      <c r="AE286">
        <f>T286+AD286+AB286+AC286</f>
        <v>0</v>
      </c>
      <c r="AF286">
        <v>0</v>
      </c>
      <c r="AG286">
        <v>0</v>
      </c>
      <c r="AH286">
        <f>IF(AF286*$H$15&gt;=AJ286,1.0,(AJ286/(AJ286-AF286*$H$15)))</f>
        <v>0</v>
      </c>
      <c r="AI286">
        <f>(AH286-1)*100</f>
        <v>0</v>
      </c>
      <c r="AJ286">
        <f>MAX(0,($B$15+$C$15*DR286)/(1+$D$15*DR286)*DK286/(DM286+273)*$E$15)</f>
        <v>0</v>
      </c>
      <c r="AK286" t="s">
        <v>420</v>
      </c>
      <c r="AL286" t="s">
        <v>420</v>
      </c>
      <c r="AM286">
        <v>0</v>
      </c>
      <c r="AN286">
        <v>0</v>
      </c>
      <c r="AO286">
        <f>1-AM286/AN286</f>
        <v>0</v>
      </c>
      <c r="AP286">
        <v>0</v>
      </c>
      <c r="AQ286" t="s">
        <v>420</v>
      </c>
      <c r="AR286" t="s">
        <v>420</v>
      </c>
      <c r="AS286">
        <v>0</v>
      </c>
      <c r="AT286">
        <v>0</v>
      </c>
      <c r="AU286">
        <f>1-AS286/AT286</f>
        <v>0</v>
      </c>
      <c r="AV286">
        <v>0.5</v>
      </c>
      <c r="AW286">
        <f>CV286</f>
        <v>0</v>
      </c>
      <c r="AX286">
        <f>K286</f>
        <v>0</v>
      </c>
      <c r="AY286">
        <f>AU286*AV286*AW286</f>
        <v>0</v>
      </c>
      <c r="AZ286">
        <f>(AX286-AP286)/AW286</f>
        <v>0</v>
      </c>
      <c r="BA286">
        <f>(AN286-AT286)/AT286</f>
        <v>0</v>
      </c>
      <c r="BB286">
        <f>AM286/(AO286+AM286/AT286)</f>
        <v>0</v>
      </c>
      <c r="BC286" t="s">
        <v>420</v>
      </c>
      <c r="BD286">
        <v>0</v>
      </c>
      <c r="BE286">
        <f>IF(BD286&lt;&gt;0, BD286, BB286)</f>
        <v>0</v>
      </c>
      <c r="BF286">
        <f>1-BE286/AT286</f>
        <v>0</v>
      </c>
      <c r="BG286">
        <f>(AT286-AS286)/(AT286-BE286)</f>
        <v>0</v>
      </c>
      <c r="BH286">
        <f>(AN286-AT286)/(AN286-BE286)</f>
        <v>0</v>
      </c>
      <c r="BI286">
        <f>(AT286-AS286)/(AT286-AM286)</f>
        <v>0</v>
      </c>
      <c r="BJ286">
        <f>(AN286-AT286)/(AN286-AM286)</f>
        <v>0</v>
      </c>
      <c r="BK286">
        <f>(BG286*BE286/AS286)</f>
        <v>0</v>
      </c>
      <c r="BL286">
        <f>(1-BK286)</f>
        <v>0</v>
      </c>
      <c r="CU286">
        <f>$B$13*DS286+$C$13*DT286+$F$13*EE286*(1-EH286)</f>
        <v>0</v>
      </c>
      <c r="CV286">
        <f>CU286*CW286</f>
        <v>0</v>
      </c>
      <c r="CW286">
        <f>($B$13*$D$11+$C$13*$D$11+$F$13*((ER286+EJ286)/MAX(ER286+EJ286+ES286, 0.1)*$I$11+ES286/MAX(ER286+EJ286+ES286, 0.1)*$J$11))/($B$13+$C$13+$F$13)</f>
        <v>0</v>
      </c>
      <c r="CX286">
        <f>($B$13*$K$11+$C$13*$K$11+$F$13*((ER286+EJ286)/MAX(ER286+EJ286+ES286, 0.1)*$P$11+ES286/MAX(ER286+EJ286+ES286, 0.1)*$Q$11))/($B$13+$C$13+$F$13)</f>
        <v>0</v>
      </c>
      <c r="CY286">
        <v>5.66</v>
      </c>
      <c r="CZ286">
        <v>0.5</v>
      </c>
      <c r="DA286" t="s">
        <v>421</v>
      </c>
      <c r="DB286">
        <v>2</v>
      </c>
      <c r="DC286">
        <v>1761011216.6</v>
      </c>
      <c r="DD286">
        <v>420.44975</v>
      </c>
      <c r="DE286">
        <v>420.0217500000001</v>
      </c>
      <c r="DF286">
        <v>24.13605416666667</v>
      </c>
      <c r="DG286">
        <v>24.13033333333333</v>
      </c>
      <c r="DH286">
        <v>421.2442083333333</v>
      </c>
      <c r="DI286">
        <v>23.94418333333333</v>
      </c>
      <c r="DJ286">
        <v>499.9788333333333</v>
      </c>
      <c r="DK286">
        <v>90.5370875</v>
      </c>
      <c r="DL286">
        <v>0.03499710416666667</v>
      </c>
      <c r="DM286">
        <v>30.365725</v>
      </c>
      <c r="DN286">
        <v>30.07032083333333</v>
      </c>
      <c r="DO286">
        <v>999.9</v>
      </c>
      <c r="DP286">
        <v>0</v>
      </c>
      <c r="DQ286">
        <v>0</v>
      </c>
      <c r="DR286">
        <v>10006.03625</v>
      </c>
      <c r="DS286">
        <v>0</v>
      </c>
      <c r="DT286">
        <v>0.242856</v>
      </c>
      <c r="DU286">
        <v>0.427969625</v>
      </c>
      <c r="DV286">
        <v>430.848625</v>
      </c>
      <c r="DW286">
        <v>430.4075833333333</v>
      </c>
      <c r="DX286">
        <v>0.005724085833333332</v>
      </c>
      <c r="DY286">
        <v>420.0217500000001</v>
      </c>
      <c r="DZ286">
        <v>24.13033333333333</v>
      </c>
      <c r="EA286">
        <v>2.185209166666667</v>
      </c>
      <c r="EB286">
        <v>2.184689583333334</v>
      </c>
      <c r="EC286">
        <v>18.85426666666666</v>
      </c>
      <c r="ED286">
        <v>18.8501</v>
      </c>
      <c r="EE286">
        <v>0.00500078</v>
      </c>
      <c r="EF286">
        <v>0</v>
      </c>
      <c r="EG286">
        <v>0</v>
      </c>
      <c r="EH286">
        <v>0</v>
      </c>
      <c r="EI286">
        <v>870.1458333333334</v>
      </c>
      <c r="EJ286">
        <v>0.00500078</v>
      </c>
      <c r="EK286">
        <v>-18.48333333333333</v>
      </c>
      <c r="EL286">
        <v>-0.7666666666666666</v>
      </c>
      <c r="EM286">
        <v>35.23945833333334</v>
      </c>
      <c r="EN286">
        <v>38.8565</v>
      </c>
      <c r="EO286">
        <v>38.135125</v>
      </c>
      <c r="EP286">
        <v>39.00491666666667</v>
      </c>
      <c r="EQ286">
        <v>38.24708333333333</v>
      </c>
      <c r="ER286">
        <v>0</v>
      </c>
      <c r="ES286">
        <v>0</v>
      </c>
      <c r="ET286">
        <v>0</v>
      </c>
      <c r="EU286">
        <v>1761011223.7</v>
      </c>
      <c r="EV286">
        <v>0</v>
      </c>
      <c r="EW286">
        <v>871.4846153846152</v>
      </c>
      <c r="EX286">
        <v>-21.26495739374948</v>
      </c>
      <c r="EY286">
        <v>-8.87863257289453</v>
      </c>
      <c r="EZ286">
        <v>-18.47307692307692</v>
      </c>
      <c r="FA286">
        <v>15</v>
      </c>
      <c r="FB286">
        <v>1761011069.6</v>
      </c>
      <c r="FC286" t="s">
        <v>924</v>
      </c>
      <c r="FD286">
        <v>1761011069.6</v>
      </c>
      <c r="FE286">
        <v>1761011058.6</v>
      </c>
      <c r="FF286">
        <v>9</v>
      </c>
      <c r="FG286">
        <v>-0.059</v>
      </c>
      <c r="FH286">
        <v>-0.003</v>
      </c>
      <c r="FI286">
        <v>-0.796</v>
      </c>
      <c r="FJ286">
        <v>0.174</v>
      </c>
      <c r="FK286">
        <v>420</v>
      </c>
      <c r="FL286">
        <v>23</v>
      </c>
      <c r="FM286">
        <v>0.05</v>
      </c>
      <c r="FN286">
        <v>0.1</v>
      </c>
      <c r="FO286">
        <v>0.4323288</v>
      </c>
      <c r="FP286">
        <v>-0.08319356848030139</v>
      </c>
      <c r="FQ286">
        <v>0.024360493331622</v>
      </c>
      <c r="FR286">
        <v>1</v>
      </c>
      <c r="FS286">
        <v>873.185294117647</v>
      </c>
      <c r="FT286">
        <v>-23.02062635558282</v>
      </c>
      <c r="FU286">
        <v>7.030569065451465</v>
      </c>
      <c r="FV286">
        <v>0</v>
      </c>
      <c r="FW286">
        <v>-0.06935160850000001</v>
      </c>
      <c r="FX286">
        <v>2.205056650131333</v>
      </c>
      <c r="FY286">
        <v>0.2143528555805607</v>
      </c>
      <c r="FZ286">
        <v>0</v>
      </c>
      <c r="GA286">
        <v>1</v>
      </c>
      <c r="GB286">
        <v>3</v>
      </c>
      <c r="GC286" t="s">
        <v>459</v>
      </c>
      <c r="GD286">
        <v>3.11004</v>
      </c>
      <c r="GE286">
        <v>2.72663</v>
      </c>
      <c r="GF286">
        <v>0.08853850000000001</v>
      </c>
      <c r="GG286">
        <v>0.0883896</v>
      </c>
      <c r="GH286">
        <v>0.108801</v>
      </c>
      <c r="GI286">
        <v>0.109053</v>
      </c>
      <c r="GJ286">
        <v>23931.3</v>
      </c>
      <c r="GK286">
        <v>21705.9</v>
      </c>
      <c r="GL286">
        <v>26813.5</v>
      </c>
      <c r="GM286">
        <v>24016.5</v>
      </c>
      <c r="GN286">
        <v>38180</v>
      </c>
      <c r="GO286">
        <v>31566.2</v>
      </c>
      <c r="GP286">
        <v>46800</v>
      </c>
      <c r="GQ286">
        <v>37970</v>
      </c>
      <c r="GR286">
        <v>1.89457</v>
      </c>
      <c r="GS286">
        <v>1.87357</v>
      </c>
      <c r="GT286">
        <v>0.130907</v>
      </c>
      <c r="GU286">
        <v>0</v>
      </c>
      <c r="GV286">
        <v>27.9348</v>
      </c>
      <c r="GW286">
        <v>999.9</v>
      </c>
      <c r="GX286">
        <v>60.3</v>
      </c>
      <c r="GY286">
        <v>29.8</v>
      </c>
      <c r="GZ286">
        <v>28.0508</v>
      </c>
      <c r="HA286">
        <v>61.2209</v>
      </c>
      <c r="HB286">
        <v>21.0417</v>
      </c>
      <c r="HC286">
        <v>1</v>
      </c>
      <c r="HD286">
        <v>0.0188694</v>
      </c>
      <c r="HE286">
        <v>-2.11108</v>
      </c>
      <c r="HF286">
        <v>20.3254</v>
      </c>
      <c r="HG286">
        <v>5.22178</v>
      </c>
      <c r="HH286">
        <v>11.9797</v>
      </c>
      <c r="HI286">
        <v>4.9656</v>
      </c>
      <c r="HJ286">
        <v>3.27598</v>
      </c>
      <c r="HK286">
        <v>9999</v>
      </c>
      <c r="HL286">
        <v>9999</v>
      </c>
      <c r="HM286">
        <v>9999</v>
      </c>
      <c r="HN286">
        <v>999.9</v>
      </c>
      <c r="HO286">
        <v>1.86367</v>
      </c>
      <c r="HP286">
        <v>1.85974</v>
      </c>
      <c r="HQ286">
        <v>1.85805</v>
      </c>
      <c r="HR286">
        <v>1.85944</v>
      </c>
      <c r="HS286">
        <v>1.85959</v>
      </c>
      <c r="HT286">
        <v>1.85806</v>
      </c>
      <c r="HU286">
        <v>1.85715</v>
      </c>
      <c r="HV286">
        <v>1.85211</v>
      </c>
      <c r="HW286">
        <v>0</v>
      </c>
      <c r="HX286">
        <v>0</v>
      </c>
      <c r="HY286">
        <v>0</v>
      </c>
      <c r="HZ286">
        <v>0</v>
      </c>
      <c r="IA286" t="s">
        <v>424</v>
      </c>
      <c r="IB286" t="s">
        <v>425</v>
      </c>
      <c r="IC286" t="s">
        <v>426</v>
      </c>
      <c r="ID286" t="s">
        <v>426</v>
      </c>
      <c r="IE286" t="s">
        <v>426</v>
      </c>
      <c r="IF286" t="s">
        <v>426</v>
      </c>
      <c r="IG286">
        <v>0</v>
      </c>
      <c r="IH286">
        <v>100</v>
      </c>
      <c r="II286">
        <v>100</v>
      </c>
      <c r="IJ286">
        <v>-0.794</v>
      </c>
      <c r="IK286">
        <v>0.1903</v>
      </c>
      <c r="IL286">
        <v>-1.583616552626861</v>
      </c>
      <c r="IM286">
        <v>0.001328113201692861</v>
      </c>
      <c r="IN286">
        <v>1.538283238170363E-06</v>
      </c>
      <c r="IO286">
        <v>-5.795655626708063E-10</v>
      </c>
      <c r="IP286">
        <v>-0.0697313658375425</v>
      </c>
      <c r="IQ286">
        <v>-0.004593102289677449</v>
      </c>
      <c r="IR286">
        <v>0.0008253994458280543</v>
      </c>
      <c r="IS286">
        <v>-7.403632370499484E-06</v>
      </c>
      <c r="IT286">
        <v>2</v>
      </c>
      <c r="IU286">
        <v>1985</v>
      </c>
      <c r="IV286">
        <v>1</v>
      </c>
      <c r="IW286">
        <v>27</v>
      </c>
      <c r="IX286">
        <v>2.6</v>
      </c>
      <c r="IY286">
        <v>2.8</v>
      </c>
      <c r="IZ286">
        <v>1.13525</v>
      </c>
      <c r="JA286">
        <v>2.60254</v>
      </c>
      <c r="JB286">
        <v>1.49658</v>
      </c>
      <c r="JC286">
        <v>2.34619</v>
      </c>
      <c r="JD286">
        <v>1.54785</v>
      </c>
      <c r="JE286">
        <v>2.41089</v>
      </c>
      <c r="JF286">
        <v>32.8424</v>
      </c>
      <c r="JG286">
        <v>15.6468</v>
      </c>
      <c r="JH286">
        <v>18</v>
      </c>
      <c r="JI286">
        <v>482.862</v>
      </c>
      <c r="JJ286">
        <v>498.789</v>
      </c>
      <c r="JK286">
        <v>31.6155</v>
      </c>
      <c r="JL286">
        <v>27.4932</v>
      </c>
      <c r="JM286">
        <v>29.9999</v>
      </c>
      <c r="JN286">
        <v>27.7798</v>
      </c>
      <c r="JO286">
        <v>27.7801</v>
      </c>
      <c r="JP286">
        <v>22.8255</v>
      </c>
      <c r="JQ286">
        <v>19.9636</v>
      </c>
      <c r="JR286">
        <v>67.5515</v>
      </c>
      <c r="JS286">
        <v>31.5551</v>
      </c>
      <c r="JT286">
        <v>420</v>
      </c>
      <c r="JU286">
        <v>23.9475</v>
      </c>
      <c r="JV286">
        <v>102.342</v>
      </c>
      <c r="JW286">
        <v>91.59439999999999</v>
      </c>
    </row>
    <row r="287" spans="1:283">
      <c r="A287">
        <v>269</v>
      </c>
      <c r="B287">
        <v>1761011226.6</v>
      </c>
      <c r="C287">
        <v>1560.599999904633</v>
      </c>
      <c r="D287" t="s">
        <v>979</v>
      </c>
      <c r="E287" t="s">
        <v>980</v>
      </c>
      <c r="F287">
        <v>5</v>
      </c>
      <c r="G287" t="s">
        <v>862</v>
      </c>
      <c r="H287">
        <v>1761011218.6</v>
      </c>
      <c r="I287">
        <f>(J287)/1000</f>
        <v>0</v>
      </c>
      <c r="J287">
        <f>1000*DJ287*AH287*(DF287-DG287)/(100*CY287*(1000-AH287*DF287))</f>
        <v>0</v>
      </c>
      <c r="K287">
        <f>DJ287*AH287*(DE287-DD287*(1000-AH287*DG287)/(1000-AH287*DF287))/(100*CY287)</f>
        <v>0</v>
      </c>
      <c r="L287">
        <f>DD287 - IF(AH287&gt;1, K287*CY287*100.0/(AJ287), 0)</f>
        <v>0</v>
      </c>
      <c r="M287">
        <f>((S287-I287/2)*L287-K287)/(S287+I287/2)</f>
        <v>0</v>
      </c>
      <c r="N287">
        <f>M287*(DK287+DL287)/1000.0</f>
        <v>0</v>
      </c>
      <c r="O287">
        <f>(DD287 - IF(AH287&gt;1, K287*CY287*100.0/(AJ287), 0))*(DK287+DL287)/1000.0</f>
        <v>0</v>
      </c>
      <c r="P287">
        <f>2.0/((1/R287-1/Q287)+SIGN(R287)*SQRT((1/R287-1/Q287)*(1/R287-1/Q287) + 4*CZ287/((CZ287+1)*(CZ287+1))*(2*1/R287*1/Q287-1/Q287*1/Q287)))</f>
        <v>0</v>
      </c>
      <c r="Q287">
        <f>IF(LEFT(DA287,1)&lt;&gt;"0",IF(LEFT(DA287,1)="1",3.0,DB287),$D$5+$E$5*(DR287*DK287/($K$5*1000))+$F$5*(DR287*DK287/($K$5*1000))*MAX(MIN(CY287,$J$5),$I$5)*MAX(MIN(CY287,$J$5),$I$5)+$G$5*MAX(MIN(CY287,$J$5),$I$5)*(DR287*DK287/($K$5*1000))+$H$5*(DR287*DK287/($K$5*1000))*(DR287*DK287/($K$5*1000)))</f>
        <v>0</v>
      </c>
      <c r="R287">
        <f>I287*(1000-(1000*0.61365*exp(17.502*V287/(240.97+V287))/(DK287+DL287)+DF287)/2)/(1000*0.61365*exp(17.502*V287/(240.97+V287))/(DK287+DL287)-DF287)</f>
        <v>0</v>
      </c>
      <c r="S287">
        <f>1/((CZ287+1)/(P287/1.6)+1/(Q287/1.37)) + CZ287/((CZ287+1)/(P287/1.6) + CZ287/(Q287/1.37))</f>
        <v>0</v>
      </c>
      <c r="T287">
        <f>(CU287*CX287)</f>
        <v>0</v>
      </c>
      <c r="U287">
        <f>(DM287+(T287+2*0.95*5.67E-8*(((DM287+$B$9)+273)^4-(DM287+273)^4)-44100*I287)/(1.84*29.3*Q287+8*0.95*5.67E-8*(DM287+273)^3))</f>
        <v>0</v>
      </c>
      <c r="V287">
        <f>($C$9*DN287+$D$9*DO287+$E$9*U287)</f>
        <v>0</v>
      </c>
      <c r="W287">
        <f>0.61365*exp(17.502*V287/(240.97+V287))</f>
        <v>0</v>
      </c>
      <c r="X287">
        <f>(Y287/Z287*100)</f>
        <v>0</v>
      </c>
      <c r="Y287">
        <f>DF287*(DK287+DL287)/1000</f>
        <v>0</v>
      </c>
      <c r="Z287">
        <f>0.61365*exp(17.502*DM287/(240.97+DM287))</f>
        <v>0</v>
      </c>
      <c r="AA287">
        <f>(W287-DF287*(DK287+DL287)/1000)</f>
        <v>0</v>
      </c>
      <c r="AB287">
        <f>(-I287*44100)</f>
        <v>0</v>
      </c>
      <c r="AC287">
        <f>2*29.3*Q287*0.92*(DM287-V287)</f>
        <v>0</v>
      </c>
      <c r="AD287">
        <f>2*0.95*5.67E-8*(((DM287+$B$9)+273)^4-(V287+273)^4)</f>
        <v>0</v>
      </c>
      <c r="AE287">
        <f>T287+AD287+AB287+AC287</f>
        <v>0</v>
      </c>
      <c r="AF287">
        <v>0</v>
      </c>
      <c r="AG287">
        <v>0</v>
      </c>
      <c r="AH287">
        <f>IF(AF287*$H$15&gt;=AJ287,1.0,(AJ287/(AJ287-AF287*$H$15)))</f>
        <v>0</v>
      </c>
      <c r="AI287">
        <f>(AH287-1)*100</f>
        <v>0</v>
      </c>
      <c r="AJ287">
        <f>MAX(0,($B$15+$C$15*DR287)/(1+$D$15*DR287)*DK287/(DM287+273)*$E$15)</f>
        <v>0</v>
      </c>
      <c r="AK287" t="s">
        <v>420</v>
      </c>
      <c r="AL287" t="s">
        <v>420</v>
      </c>
      <c r="AM287">
        <v>0</v>
      </c>
      <c r="AN287">
        <v>0</v>
      </c>
      <c r="AO287">
        <f>1-AM287/AN287</f>
        <v>0</v>
      </c>
      <c r="AP287">
        <v>0</v>
      </c>
      <c r="AQ287" t="s">
        <v>420</v>
      </c>
      <c r="AR287" t="s">
        <v>420</v>
      </c>
      <c r="AS287">
        <v>0</v>
      </c>
      <c r="AT287">
        <v>0</v>
      </c>
      <c r="AU287">
        <f>1-AS287/AT287</f>
        <v>0</v>
      </c>
      <c r="AV287">
        <v>0.5</v>
      </c>
      <c r="AW287">
        <f>CV287</f>
        <v>0</v>
      </c>
      <c r="AX287">
        <f>K287</f>
        <v>0</v>
      </c>
      <c r="AY287">
        <f>AU287*AV287*AW287</f>
        <v>0</v>
      </c>
      <c r="AZ287">
        <f>(AX287-AP287)/AW287</f>
        <v>0</v>
      </c>
      <c r="BA287">
        <f>(AN287-AT287)/AT287</f>
        <v>0</v>
      </c>
      <c r="BB287">
        <f>AM287/(AO287+AM287/AT287)</f>
        <v>0</v>
      </c>
      <c r="BC287" t="s">
        <v>420</v>
      </c>
      <c r="BD287">
        <v>0</v>
      </c>
      <c r="BE287">
        <f>IF(BD287&lt;&gt;0, BD287, BB287)</f>
        <v>0</v>
      </c>
      <c r="BF287">
        <f>1-BE287/AT287</f>
        <v>0</v>
      </c>
      <c r="BG287">
        <f>(AT287-AS287)/(AT287-BE287)</f>
        <v>0</v>
      </c>
      <c r="BH287">
        <f>(AN287-AT287)/(AN287-BE287)</f>
        <v>0</v>
      </c>
      <c r="BI287">
        <f>(AT287-AS287)/(AT287-AM287)</f>
        <v>0</v>
      </c>
      <c r="BJ287">
        <f>(AN287-AT287)/(AN287-AM287)</f>
        <v>0</v>
      </c>
      <c r="BK287">
        <f>(BG287*BE287/AS287)</f>
        <v>0</v>
      </c>
      <c r="BL287">
        <f>(1-BK287)</f>
        <v>0</v>
      </c>
      <c r="CU287">
        <f>$B$13*DS287+$C$13*DT287+$F$13*EE287*(1-EH287)</f>
        <v>0</v>
      </c>
      <c r="CV287">
        <f>CU287*CW287</f>
        <v>0</v>
      </c>
      <c r="CW287">
        <f>($B$13*$D$11+$C$13*$D$11+$F$13*((ER287+EJ287)/MAX(ER287+EJ287+ES287, 0.1)*$I$11+ES287/MAX(ER287+EJ287+ES287, 0.1)*$J$11))/($B$13+$C$13+$F$13)</f>
        <v>0</v>
      </c>
      <c r="CX287">
        <f>($B$13*$K$11+$C$13*$K$11+$F$13*((ER287+EJ287)/MAX(ER287+EJ287+ES287, 0.1)*$P$11+ES287/MAX(ER287+EJ287+ES287, 0.1)*$Q$11))/($B$13+$C$13+$F$13)</f>
        <v>0</v>
      </c>
      <c r="CY287">
        <v>5.66</v>
      </c>
      <c r="CZ287">
        <v>0.5</v>
      </c>
      <c r="DA287" t="s">
        <v>421</v>
      </c>
      <c r="DB287">
        <v>2</v>
      </c>
      <c r="DC287">
        <v>1761011218.6</v>
      </c>
      <c r="DD287">
        <v>420.4646666666667</v>
      </c>
      <c r="DE287">
        <v>420.036125</v>
      </c>
      <c r="DF287">
        <v>24.13358333333333</v>
      </c>
      <c r="DG287">
        <v>24.06442083333333</v>
      </c>
      <c r="DH287">
        <v>421.259125</v>
      </c>
      <c r="DI287">
        <v>23.94177083333333</v>
      </c>
      <c r="DJ287">
        <v>500.0181666666667</v>
      </c>
      <c r="DK287">
        <v>90.53747083333333</v>
      </c>
      <c r="DL287">
        <v>0.03491085416666666</v>
      </c>
      <c r="DM287">
        <v>30.36537083333333</v>
      </c>
      <c r="DN287">
        <v>30.06804583333333</v>
      </c>
      <c r="DO287">
        <v>999.9</v>
      </c>
      <c r="DP287">
        <v>0</v>
      </c>
      <c r="DQ287">
        <v>0</v>
      </c>
      <c r="DR287">
        <v>10011.29458333333</v>
      </c>
      <c r="DS287">
        <v>0</v>
      </c>
      <c r="DT287">
        <v>0.242856</v>
      </c>
      <c r="DU287">
        <v>0.428586375</v>
      </c>
      <c r="DV287">
        <v>430.8627916666666</v>
      </c>
      <c r="DW287">
        <v>430.3932083333332</v>
      </c>
      <c r="DX287">
        <v>0.0691711275</v>
      </c>
      <c r="DY287">
        <v>420.036125</v>
      </c>
      <c r="DZ287">
        <v>24.06442083333333</v>
      </c>
      <c r="EA287">
        <v>2.184995</v>
      </c>
      <c r="EB287">
        <v>2.178732083333333</v>
      </c>
      <c r="EC287">
        <v>18.85269166666667</v>
      </c>
      <c r="ED287">
        <v>18.80634583333334</v>
      </c>
      <c r="EE287">
        <v>0.00500078</v>
      </c>
      <c r="EF287">
        <v>0</v>
      </c>
      <c r="EG287">
        <v>0</v>
      </c>
      <c r="EH287">
        <v>0</v>
      </c>
      <c r="EI287">
        <v>869.7750000000001</v>
      </c>
      <c r="EJ287">
        <v>0.00500078</v>
      </c>
      <c r="EK287">
        <v>-18.875</v>
      </c>
      <c r="EL287">
        <v>-0.8083333333333332</v>
      </c>
      <c r="EM287">
        <v>35.25508333333334</v>
      </c>
      <c r="EN287">
        <v>38.90075</v>
      </c>
      <c r="EO287">
        <v>38.23666666666666</v>
      </c>
      <c r="EP287">
        <v>39.04916666666666</v>
      </c>
      <c r="EQ287">
        <v>38.2705</v>
      </c>
      <c r="ER287">
        <v>0</v>
      </c>
      <c r="ES287">
        <v>0</v>
      </c>
      <c r="ET287">
        <v>0</v>
      </c>
      <c r="EU287">
        <v>1761011225.5</v>
      </c>
      <c r="EV287">
        <v>0</v>
      </c>
      <c r="EW287">
        <v>870.336</v>
      </c>
      <c r="EX287">
        <v>-35.29230778495052</v>
      </c>
      <c r="EY287">
        <v>3.930769127666246</v>
      </c>
      <c r="EZ287">
        <v>-17.992</v>
      </c>
      <c r="FA287">
        <v>15</v>
      </c>
      <c r="FB287">
        <v>1761011069.6</v>
      </c>
      <c r="FC287" t="s">
        <v>924</v>
      </c>
      <c r="FD287">
        <v>1761011069.6</v>
      </c>
      <c r="FE287">
        <v>1761011058.6</v>
      </c>
      <c r="FF287">
        <v>9</v>
      </c>
      <c r="FG287">
        <v>-0.059</v>
      </c>
      <c r="FH287">
        <v>-0.003</v>
      </c>
      <c r="FI287">
        <v>-0.796</v>
      </c>
      <c r="FJ287">
        <v>0.174</v>
      </c>
      <c r="FK287">
        <v>420</v>
      </c>
      <c r="FL287">
        <v>23</v>
      </c>
      <c r="FM287">
        <v>0.05</v>
      </c>
      <c r="FN287">
        <v>0.1</v>
      </c>
      <c r="FO287">
        <v>0.4334575609756098</v>
      </c>
      <c r="FP287">
        <v>-0.06935293379790806</v>
      </c>
      <c r="FQ287">
        <v>0.02486218103283975</v>
      </c>
      <c r="FR287">
        <v>1</v>
      </c>
      <c r="FS287">
        <v>872.0117647058823</v>
      </c>
      <c r="FT287">
        <v>-25.08479750530209</v>
      </c>
      <c r="FU287">
        <v>7.174372885317433</v>
      </c>
      <c r="FV287">
        <v>0</v>
      </c>
      <c r="FW287">
        <v>-0.0327747156097561</v>
      </c>
      <c r="FX287">
        <v>2.159733973379791</v>
      </c>
      <c r="FY287">
        <v>0.2157135541877521</v>
      </c>
      <c r="FZ287">
        <v>0</v>
      </c>
      <c r="GA287">
        <v>1</v>
      </c>
      <c r="GB287">
        <v>3</v>
      </c>
      <c r="GC287" t="s">
        <v>459</v>
      </c>
      <c r="GD287">
        <v>3.10993</v>
      </c>
      <c r="GE287">
        <v>2.72624</v>
      </c>
      <c r="GF287">
        <v>0.088543</v>
      </c>
      <c r="GG287">
        <v>0.08838500000000001</v>
      </c>
      <c r="GH287">
        <v>0.108643</v>
      </c>
      <c r="GI287">
        <v>0.108964</v>
      </c>
      <c r="GJ287">
        <v>23931.4</v>
      </c>
      <c r="GK287">
        <v>21706</v>
      </c>
      <c r="GL287">
        <v>26813.6</v>
      </c>
      <c r="GM287">
        <v>24016.5</v>
      </c>
      <c r="GN287">
        <v>38186.9</v>
      </c>
      <c r="GO287">
        <v>31569.3</v>
      </c>
      <c r="GP287">
        <v>46800</v>
      </c>
      <c r="GQ287">
        <v>37969.9</v>
      </c>
      <c r="GR287">
        <v>1.89463</v>
      </c>
      <c r="GS287">
        <v>1.87357</v>
      </c>
      <c r="GT287">
        <v>0.130422</v>
      </c>
      <c r="GU287">
        <v>0</v>
      </c>
      <c r="GV287">
        <v>27.9381</v>
      </c>
      <c r="GW287">
        <v>999.9</v>
      </c>
      <c r="GX287">
        <v>60.3</v>
      </c>
      <c r="GY287">
        <v>29.8</v>
      </c>
      <c r="GZ287">
        <v>28.0509</v>
      </c>
      <c r="HA287">
        <v>60.9009</v>
      </c>
      <c r="HB287">
        <v>21.3021</v>
      </c>
      <c r="HC287">
        <v>1</v>
      </c>
      <c r="HD287">
        <v>0.0187957</v>
      </c>
      <c r="HE287">
        <v>-2.03594</v>
      </c>
      <c r="HF287">
        <v>20.3263</v>
      </c>
      <c r="HG287">
        <v>5.22193</v>
      </c>
      <c r="HH287">
        <v>11.9797</v>
      </c>
      <c r="HI287">
        <v>4.96555</v>
      </c>
      <c r="HJ287">
        <v>3.27595</v>
      </c>
      <c r="HK287">
        <v>9999</v>
      </c>
      <c r="HL287">
        <v>9999</v>
      </c>
      <c r="HM287">
        <v>9999</v>
      </c>
      <c r="HN287">
        <v>999.9</v>
      </c>
      <c r="HO287">
        <v>1.86368</v>
      </c>
      <c r="HP287">
        <v>1.85974</v>
      </c>
      <c r="HQ287">
        <v>1.85806</v>
      </c>
      <c r="HR287">
        <v>1.85943</v>
      </c>
      <c r="HS287">
        <v>1.85959</v>
      </c>
      <c r="HT287">
        <v>1.85806</v>
      </c>
      <c r="HU287">
        <v>1.85715</v>
      </c>
      <c r="HV287">
        <v>1.85211</v>
      </c>
      <c r="HW287">
        <v>0</v>
      </c>
      <c r="HX287">
        <v>0</v>
      </c>
      <c r="HY287">
        <v>0</v>
      </c>
      <c r="HZ287">
        <v>0</v>
      </c>
      <c r="IA287" t="s">
        <v>424</v>
      </c>
      <c r="IB287" t="s">
        <v>425</v>
      </c>
      <c r="IC287" t="s">
        <v>426</v>
      </c>
      <c r="ID287" t="s">
        <v>426</v>
      </c>
      <c r="IE287" t="s">
        <v>426</v>
      </c>
      <c r="IF287" t="s">
        <v>426</v>
      </c>
      <c r="IG287">
        <v>0</v>
      </c>
      <c r="IH287">
        <v>100</v>
      </c>
      <c r="II287">
        <v>100</v>
      </c>
      <c r="IJ287">
        <v>-0.795</v>
      </c>
      <c r="IK287">
        <v>0.1893</v>
      </c>
      <c r="IL287">
        <v>-1.583616552626861</v>
      </c>
      <c r="IM287">
        <v>0.001328113201692861</v>
      </c>
      <c r="IN287">
        <v>1.538283238170363E-06</v>
      </c>
      <c r="IO287">
        <v>-5.795655626708063E-10</v>
      </c>
      <c r="IP287">
        <v>-0.0697313658375425</v>
      </c>
      <c r="IQ287">
        <v>-0.004593102289677449</v>
      </c>
      <c r="IR287">
        <v>0.0008253994458280543</v>
      </c>
      <c r="IS287">
        <v>-7.403632370499484E-06</v>
      </c>
      <c r="IT287">
        <v>2</v>
      </c>
      <c r="IU287">
        <v>1985</v>
      </c>
      <c r="IV287">
        <v>1</v>
      </c>
      <c r="IW287">
        <v>27</v>
      </c>
      <c r="IX287">
        <v>2.6</v>
      </c>
      <c r="IY287">
        <v>2.8</v>
      </c>
      <c r="IZ287">
        <v>1.13525</v>
      </c>
      <c r="JA287">
        <v>2.60864</v>
      </c>
      <c r="JB287">
        <v>1.49658</v>
      </c>
      <c r="JC287">
        <v>2.34619</v>
      </c>
      <c r="JD287">
        <v>1.54907</v>
      </c>
      <c r="JE287">
        <v>2.39746</v>
      </c>
      <c r="JF287">
        <v>32.8424</v>
      </c>
      <c r="JG287">
        <v>15.6293</v>
      </c>
      <c r="JH287">
        <v>18</v>
      </c>
      <c r="JI287">
        <v>482.877</v>
      </c>
      <c r="JJ287">
        <v>498.771</v>
      </c>
      <c r="JK287">
        <v>31.5946</v>
      </c>
      <c r="JL287">
        <v>27.4911</v>
      </c>
      <c r="JM287">
        <v>29.9998</v>
      </c>
      <c r="JN287">
        <v>27.778</v>
      </c>
      <c r="JO287">
        <v>27.778</v>
      </c>
      <c r="JP287">
        <v>22.8249</v>
      </c>
      <c r="JQ287">
        <v>19.6475</v>
      </c>
      <c r="JR287">
        <v>67.9286</v>
      </c>
      <c r="JS287">
        <v>31.5551</v>
      </c>
      <c r="JT287">
        <v>420</v>
      </c>
      <c r="JU287">
        <v>23.973</v>
      </c>
      <c r="JV287">
        <v>102.342</v>
      </c>
      <c r="JW287">
        <v>91.5943</v>
      </c>
    </row>
    <row r="288" spans="1:283">
      <c r="A288">
        <v>270</v>
      </c>
      <c r="B288">
        <v>1761011228.6</v>
      </c>
      <c r="C288">
        <v>1562.599999904633</v>
      </c>
      <c r="D288" t="s">
        <v>981</v>
      </c>
      <c r="E288" t="s">
        <v>982</v>
      </c>
      <c r="F288">
        <v>5</v>
      </c>
      <c r="G288" t="s">
        <v>862</v>
      </c>
      <c r="H288">
        <v>1761011220.6</v>
      </c>
      <c r="I288">
        <f>(J288)/1000</f>
        <v>0</v>
      </c>
      <c r="J288">
        <f>1000*DJ288*AH288*(DF288-DG288)/(100*CY288*(1000-AH288*DF288))</f>
        <v>0</v>
      </c>
      <c r="K288">
        <f>DJ288*AH288*(DE288-DD288*(1000-AH288*DG288)/(1000-AH288*DF288))/(100*CY288)</f>
        <v>0</v>
      </c>
      <c r="L288">
        <f>DD288 - IF(AH288&gt;1, K288*CY288*100.0/(AJ288), 0)</f>
        <v>0</v>
      </c>
      <c r="M288">
        <f>((S288-I288/2)*L288-K288)/(S288+I288/2)</f>
        <v>0</v>
      </c>
      <c r="N288">
        <f>M288*(DK288+DL288)/1000.0</f>
        <v>0</v>
      </c>
      <c r="O288">
        <f>(DD288 - IF(AH288&gt;1, K288*CY288*100.0/(AJ288), 0))*(DK288+DL288)/1000.0</f>
        <v>0</v>
      </c>
      <c r="P288">
        <f>2.0/((1/R288-1/Q288)+SIGN(R288)*SQRT((1/R288-1/Q288)*(1/R288-1/Q288) + 4*CZ288/((CZ288+1)*(CZ288+1))*(2*1/R288*1/Q288-1/Q288*1/Q288)))</f>
        <v>0</v>
      </c>
      <c r="Q288">
        <f>IF(LEFT(DA288,1)&lt;&gt;"0",IF(LEFT(DA288,1)="1",3.0,DB288),$D$5+$E$5*(DR288*DK288/($K$5*1000))+$F$5*(DR288*DK288/($K$5*1000))*MAX(MIN(CY288,$J$5),$I$5)*MAX(MIN(CY288,$J$5),$I$5)+$G$5*MAX(MIN(CY288,$J$5),$I$5)*(DR288*DK288/($K$5*1000))+$H$5*(DR288*DK288/($K$5*1000))*(DR288*DK288/($K$5*1000)))</f>
        <v>0</v>
      </c>
      <c r="R288">
        <f>I288*(1000-(1000*0.61365*exp(17.502*V288/(240.97+V288))/(DK288+DL288)+DF288)/2)/(1000*0.61365*exp(17.502*V288/(240.97+V288))/(DK288+DL288)-DF288)</f>
        <v>0</v>
      </c>
      <c r="S288">
        <f>1/((CZ288+1)/(P288/1.6)+1/(Q288/1.37)) + CZ288/((CZ288+1)/(P288/1.6) + CZ288/(Q288/1.37))</f>
        <v>0</v>
      </c>
      <c r="T288">
        <f>(CU288*CX288)</f>
        <v>0</v>
      </c>
      <c r="U288">
        <f>(DM288+(T288+2*0.95*5.67E-8*(((DM288+$B$9)+273)^4-(DM288+273)^4)-44100*I288)/(1.84*29.3*Q288+8*0.95*5.67E-8*(DM288+273)^3))</f>
        <v>0</v>
      </c>
      <c r="V288">
        <f>($C$9*DN288+$D$9*DO288+$E$9*U288)</f>
        <v>0</v>
      </c>
      <c r="W288">
        <f>0.61365*exp(17.502*V288/(240.97+V288))</f>
        <v>0</v>
      </c>
      <c r="X288">
        <f>(Y288/Z288*100)</f>
        <v>0</v>
      </c>
      <c r="Y288">
        <f>DF288*(DK288+DL288)/1000</f>
        <v>0</v>
      </c>
      <c r="Z288">
        <f>0.61365*exp(17.502*DM288/(240.97+DM288))</f>
        <v>0</v>
      </c>
      <c r="AA288">
        <f>(W288-DF288*(DK288+DL288)/1000)</f>
        <v>0</v>
      </c>
      <c r="AB288">
        <f>(-I288*44100)</f>
        <v>0</v>
      </c>
      <c r="AC288">
        <f>2*29.3*Q288*0.92*(DM288-V288)</f>
        <v>0</v>
      </c>
      <c r="AD288">
        <f>2*0.95*5.67E-8*(((DM288+$B$9)+273)^4-(V288+273)^4)</f>
        <v>0</v>
      </c>
      <c r="AE288">
        <f>T288+AD288+AB288+AC288</f>
        <v>0</v>
      </c>
      <c r="AF288">
        <v>0</v>
      </c>
      <c r="AG288">
        <v>0</v>
      </c>
      <c r="AH288">
        <f>IF(AF288*$H$15&gt;=AJ288,1.0,(AJ288/(AJ288-AF288*$H$15)))</f>
        <v>0</v>
      </c>
      <c r="AI288">
        <f>(AH288-1)*100</f>
        <v>0</v>
      </c>
      <c r="AJ288">
        <f>MAX(0,($B$15+$C$15*DR288)/(1+$D$15*DR288)*DK288/(DM288+273)*$E$15)</f>
        <v>0</v>
      </c>
      <c r="AK288" t="s">
        <v>420</v>
      </c>
      <c r="AL288" t="s">
        <v>420</v>
      </c>
      <c r="AM288">
        <v>0</v>
      </c>
      <c r="AN288">
        <v>0</v>
      </c>
      <c r="AO288">
        <f>1-AM288/AN288</f>
        <v>0</v>
      </c>
      <c r="AP288">
        <v>0</v>
      </c>
      <c r="AQ288" t="s">
        <v>420</v>
      </c>
      <c r="AR288" t="s">
        <v>420</v>
      </c>
      <c r="AS288">
        <v>0</v>
      </c>
      <c r="AT288">
        <v>0</v>
      </c>
      <c r="AU288">
        <f>1-AS288/AT288</f>
        <v>0</v>
      </c>
      <c r="AV288">
        <v>0.5</v>
      </c>
      <c r="AW288">
        <f>CV288</f>
        <v>0</v>
      </c>
      <c r="AX288">
        <f>K288</f>
        <v>0</v>
      </c>
      <c r="AY288">
        <f>AU288*AV288*AW288</f>
        <v>0</v>
      </c>
      <c r="AZ288">
        <f>(AX288-AP288)/AW288</f>
        <v>0</v>
      </c>
      <c r="BA288">
        <f>(AN288-AT288)/AT288</f>
        <v>0</v>
      </c>
      <c r="BB288">
        <f>AM288/(AO288+AM288/AT288)</f>
        <v>0</v>
      </c>
      <c r="BC288" t="s">
        <v>420</v>
      </c>
      <c r="BD288">
        <v>0</v>
      </c>
      <c r="BE288">
        <f>IF(BD288&lt;&gt;0, BD288, BB288)</f>
        <v>0</v>
      </c>
      <c r="BF288">
        <f>1-BE288/AT288</f>
        <v>0</v>
      </c>
      <c r="BG288">
        <f>(AT288-AS288)/(AT288-BE288)</f>
        <v>0</v>
      </c>
      <c r="BH288">
        <f>(AN288-AT288)/(AN288-BE288)</f>
        <v>0</v>
      </c>
      <c r="BI288">
        <f>(AT288-AS288)/(AT288-AM288)</f>
        <v>0</v>
      </c>
      <c r="BJ288">
        <f>(AN288-AT288)/(AN288-AM288)</f>
        <v>0</v>
      </c>
      <c r="BK288">
        <f>(BG288*BE288/AS288)</f>
        <v>0</v>
      </c>
      <c r="BL288">
        <f>(1-BK288)</f>
        <v>0</v>
      </c>
      <c r="CU288">
        <f>$B$13*DS288+$C$13*DT288+$F$13*EE288*(1-EH288)</f>
        <v>0</v>
      </c>
      <c r="CV288">
        <f>CU288*CW288</f>
        <v>0</v>
      </c>
      <c r="CW288">
        <f>($B$13*$D$11+$C$13*$D$11+$F$13*((ER288+EJ288)/MAX(ER288+EJ288+ES288, 0.1)*$I$11+ES288/MAX(ER288+EJ288+ES288, 0.1)*$J$11))/($B$13+$C$13+$F$13)</f>
        <v>0</v>
      </c>
      <c r="CX288">
        <f>($B$13*$K$11+$C$13*$K$11+$F$13*((ER288+EJ288)/MAX(ER288+EJ288+ES288, 0.1)*$P$11+ES288/MAX(ER288+EJ288+ES288, 0.1)*$Q$11))/($B$13+$C$13+$F$13)</f>
        <v>0</v>
      </c>
      <c r="CY288">
        <v>5.66</v>
      </c>
      <c r="CZ288">
        <v>0.5</v>
      </c>
      <c r="DA288" t="s">
        <v>421</v>
      </c>
      <c r="DB288">
        <v>2</v>
      </c>
      <c r="DC288">
        <v>1761011220.6</v>
      </c>
      <c r="DD288">
        <v>420.4780833333332</v>
      </c>
      <c r="DE288">
        <v>420.0382916666667</v>
      </c>
      <c r="DF288">
        <v>24.118375</v>
      </c>
      <c r="DG288">
        <v>23.99665833333333</v>
      </c>
      <c r="DH288">
        <v>421.2725833333333</v>
      </c>
      <c r="DI288">
        <v>23.92689166666667</v>
      </c>
      <c r="DJ288">
        <v>500.0301666666666</v>
      </c>
      <c r="DK288">
        <v>90.53769166666666</v>
      </c>
      <c r="DL288">
        <v>0.03489019583333333</v>
      </c>
      <c r="DM288">
        <v>30.36481666666667</v>
      </c>
      <c r="DN288">
        <v>30.06615416666667</v>
      </c>
      <c r="DO288">
        <v>999.9</v>
      </c>
      <c r="DP288">
        <v>0</v>
      </c>
      <c r="DQ288">
        <v>0</v>
      </c>
      <c r="DR288">
        <v>10005.87708333333</v>
      </c>
      <c r="DS288">
        <v>0</v>
      </c>
      <c r="DT288">
        <v>0.242856</v>
      </c>
      <c r="DU288">
        <v>0.4399007500000001</v>
      </c>
      <c r="DV288">
        <v>430.8699166666667</v>
      </c>
      <c r="DW288">
        <v>430.3655416666667</v>
      </c>
      <c r="DX288">
        <v>0.1217276691666667</v>
      </c>
      <c r="DY288">
        <v>420.0382916666667</v>
      </c>
      <c r="DZ288">
        <v>23.99665833333333</v>
      </c>
      <c r="EA288">
        <v>2.183623333333333</v>
      </c>
      <c r="EB288">
        <v>2.172602916666667</v>
      </c>
      <c r="EC288">
        <v>18.84261666666667</v>
      </c>
      <c r="ED288">
        <v>18.7613125</v>
      </c>
      <c r="EE288">
        <v>0.00500078</v>
      </c>
      <c r="EF288">
        <v>0</v>
      </c>
      <c r="EG288">
        <v>0</v>
      </c>
      <c r="EH288">
        <v>0</v>
      </c>
      <c r="EI288">
        <v>868.0625</v>
      </c>
      <c r="EJ288">
        <v>0.00500078</v>
      </c>
      <c r="EK288">
        <v>-17.29166666666667</v>
      </c>
      <c r="EL288">
        <v>-0.7666666666666666</v>
      </c>
      <c r="EM288">
        <v>35.26808333333333</v>
      </c>
      <c r="EN288">
        <v>38.93975</v>
      </c>
      <c r="EO288">
        <v>38.182</v>
      </c>
      <c r="EP288">
        <v>39.09604166666666</v>
      </c>
      <c r="EQ288">
        <v>38.30175</v>
      </c>
      <c r="ER288">
        <v>0</v>
      </c>
      <c r="ES288">
        <v>0</v>
      </c>
      <c r="ET288">
        <v>0</v>
      </c>
      <c r="EU288">
        <v>1761011227.3</v>
      </c>
      <c r="EV288">
        <v>0</v>
      </c>
      <c r="EW288">
        <v>869.7192307692308</v>
      </c>
      <c r="EX288">
        <v>-32.71453014960426</v>
      </c>
      <c r="EY288">
        <v>23.10769228580985</v>
      </c>
      <c r="EZ288">
        <v>-17.80384615384615</v>
      </c>
      <c r="FA288">
        <v>15</v>
      </c>
      <c r="FB288">
        <v>1761011069.6</v>
      </c>
      <c r="FC288" t="s">
        <v>924</v>
      </c>
      <c r="FD288">
        <v>1761011069.6</v>
      </c>
      <c r="FE288">
        <v>1761011058.6</v>
      </c>
      <c r="FF288">
        <v>9</v>
      </c>
      <c r="FG288">
        <v>-0.059</v>
      </c>
      <c r="FH288">
        <v>-0.003</v>
      </c>
      <c r="FI288">
        <v>-0.796</v>
      </c>
      <c r="FJ288">
        <v>0.174</v>
      </c>
      <c r="FK288">
        <v>420</v>
      </c>
      <c r="FL288">
        <v>23</v>
      </c>
      <c r="FM288">
        <v>0.05</v>
      </c>
      <c r="FN288">
        <v>0.1</v>
      </c>
      <c r="FO288">
        <v>0.4395225500000001</v>
      </c>
      <c r="FP288">
        <v>0.09487751594746641</v>
      </c>
      <c r="FQ288">
        <v>0.03257318295312112</v>
      </c>
      <c r="FR288">
        <v>1</v>
      </c>
      <c r="FS288">
        <v>870.8970588235293</v>
      </c>
      <c r="FT288">
        <v>-33.98166539875061</v>
      </c>
      <c r="FU288">
        <v>7.134319922826969</v>
      </c>
      <c r="FV288">
        <v>0</v>
      </c>
      <c r="FW288">
        <v>0.0426077165</v>
      </c>
      <c r="FX288">
        <v>1.891434628818012</v>
      </c>
      <c r="FY288">
        <v>0.1912572314574239</v>
      </c>
      <c r="FZ288">
        <v>0</v>
      </c>
      <c r="GA288">
        <v>1</v>
      </c>
      <c r="GB288">
        <v>3</v>
      </c>
      <c r="GC288" t="s">
        <v>459</v>
      </c>
      <c r="GD288">
        <v>3.10947</v>
      </c>
      <c r="GE288">
        <v>2.72603</v>
      </c>
      <c r="GF288">
        <v>0.0885475</v>
      </c>
      <c r="GG288">
        <v>0.0883795</v>
      </c>
      <c r="GH288">
        <v>0.108504</v>
      </c>
      <c r="GI288">
        <v>0.108913</v>
      </c>
      <c r="GJ288">
        <v>23931.2</v>
      </c>
      <c r="GK288">
        <v>21706.2</v>
      </c>
      <c r="GL288">
        <v>26813.6</v>
      </c>
      <c r="GM288">
        <v>24016.6</v>
      </c>
      <c r="GN288">
        <v>38192.8</v>
      </c>
      <c r="GO288">
        <v>31571.1</v>
      </c>
      <c r="GP288">
        <v>46799.9</v>
      </c>
      <c r="GQ288">
        <v>37969.9</v>
      </c>
      <c r="GR288">
        <v>1.8938</v>
      </c>
      <c r="GS288">
        <v>1.87442</v>
      </c>
      <c r="GT288">
        <v>0.129845</v>
      </c>
      <c r="GU288">
        <v>0</v>
      </c>
      <c r="GV288">
        <v>27.9413</v>
      </c>
      <c r="GW288">
        <v>999.9</v>
      </c>
      <c r="GX288">
        <v>60.3</v>
      </c>
      <c r="GY288">
        <v>29.8</v>
      </c>
      <c r="GZ288">
        <v>28.0524</v>
      </c>
      <c r="HA288">
        <v>61.4209</v>
      </c>
      <c r="HB288">
        <v>21.266</v>
      </c>
      <c r="HC288">
        <v>1</v>
      </c>
      <c r="HD288">
        <v>0.0184883</v>
      </c>
      <c r="HE288">
        <v>-2.02785</v>
      </c>
      <c r="HF288">
        <v>20.3258</v>
      </c>
      <c r="HG288">
        <v>5.21879</v>
      </c>
      <c r="HH288">
        <v>11.9796</v>
      </c>
      <c r="HI288">
        <v>4.965</v>
      </c>
      <c r="HJ288">
        <v>3.27528</v>
      </c>
      <c r="HK288">
        <v>9999</v>
      </c>
      <c r="HL288">
        <v>9999</v>
      </c>
      <c r="HM288">
        <v>9999</v>
      </c>
      <c r="HN288">
        <v>999.9</v>
      </c>
      <c r="HO288">
        <v>1.86366</v>
      </c>
      <c r="HP288">
        <v>1.85975</v>
      </c>
      <c r="HQ288">
        <v>1.85805</v>
      </c>
      <c r="HR288">
        <v>1.85943</v>
      </c>
      <c r="HS288">
        <v>1.85959</v>
      </c>
      <c r="HT288">
        <v>1.85806</v>
      </c>
      <c r="HU288">
        <v>1.85715</v>
      </c>
      <c r="HV288">
        <v>1.85211</v>
      </c>
      <c r="HW288">
        <v>0</v>
      </c>
      <c r="HX288">
        <v>0</v>
      </c>
      <c r="HY288">
        <v>0</v>
      </c>
      <c r="HZ288">
        <v>0</v>
      </c>
      <c r="IA288" t="s">
        <v>424</v>
      </c>
      <c r="IB288" t="s">
        <v>425</v>
      </c>
      <c r="IC288" t="s">
        <v>426</v>
      </c>
      <c r="ID288" t="s">
        <v>426</v>
      </c>
      <c r="IE288" t="s">
        <v>426</v>
      </c>
      <c r="IF288" t="s">
        <v>426</v>
      </c>
      <c r="IG288">
        <v>0</v>
      </c>
      <c r="IH288">
        <v>100</v>
      </c>
      <c r="II288">
        <v>100</v>
      </c>
      <c r="IJ288">
        <v>-0.794</v>
      </c>
      <c r="IK288">
        <v>0.1883</v>
      </c>
      <c r="IL288">
        <v>-1.583616552626861</v>
      </c>
      <c r="IM288">
        <v>0.001328113201692861</v>
      </c>
      <c r="IN288">
        <v>1.538283238170363E-06</v>
      </c>
      <c r="IO288">
        <v>-5.795655626708063E-10</v>
      </c>
      <c r="IP288">
        <v>-0.0697313658375425</v>
      </c>
      <c r="IQ288">
        <v>-0.004593102289677449</v>
      </c>
      <c r="IR288">
        <v>0.0008253994458280543</v>
      </c>
      <c r="IS288">
        <v>-7.403632370499484E-06</v>
      </c>
      <c r="IT288">
        <v>2</v>
      </c>
      <c r="IU288">
        <v>1985</v>
      </c>
      <c r="IV288">
        <v>1</v>
      </c>
      <c r="IW288">
        <v>27</v>
      </c>
      <c r="IX288">
        <v>2.6</v>
      </c>
      <c r="IY288">
        <v>2.8</v>
      </c>
      <c r="IZ288">
        <v>1.13525</v>
      </c>
      <c r="JA288">
        <v>2.60254</v>
      </c>
      <c r="JB288">
        <v>1.49658</v>
      </c>
      <c r="JC288">
        <v>2.34619</v>
      </c>
      <c r="JD288">
        <v>1.54907</v>
      </c>
      <c r="JE288">
        <v>2.47437</v>
      </c>
      <c r="JF288">
        <v>32.8424</v>
      </c>
      <c r="JG288">
        <v>15.6468</v>
      </c>
      <c r="JH288">
        <v>18</v>
      </c>
      <c r="JI288">
        <v>482.387</v>
      </c>
      <c r="JJ288">
        <v>499.318</v>
      </c>
      <c r="JK288">
        <v>31.5638</v>
      </c>
      <c r="JL288">
        <v>27.4887</v>
      </c>
      <c r="JM288">
        <v>29.9997</v>
      </c>
      <c r="JN288">
        <v>27.7763</v>
      </c>
      <c r="JO288">
        <v>27.7763</v>
      </c>
      <c r="JP288">
        <v>22.8243</v>
      </c>
      <c r="JQ288">
        <v>19.3683</v>
      </c>
      <c r="JR288">
        <v>67.9286</v>
      </c>
      <c r="JS288">
        <v>31.5551</v>
      </c>
      <c r="JT288">
        <v>420</v>
      </c>
      <c r="JU288">
        <v>24.0114</v>
      </c>
      <c r="JV288">
        <v>102.342</v>
      </c>
      <c r="JW288">
        <v>91.5943</v>
      </c>
    </row>
    <row r="289" spans="1:283">
      <c r="A289">
        <v>271</v>
      </c>
      <c r="B289">
        <v>1761011399.6</v>
      </c>
      <c r="C289">
        <v>1733.599999904633</v>
      </c>
      <c r="D289" t="s">
        <v>983</v>
      </c>
      <c r="E289" t="s">
        <v>984</v>
      </c>
      <c r="F289">
        <v>5</v>
      </c>
      <c r="G289" t="s">
        <v>985</v>
      </c>
      <c r="H289">
        <v>1761011391.599999</v>
      </c>
      <c r="I289">
        <f>(J289)/1000</f>
        <v>0</v>
      </c>
      <c r="J289">
        <f>1000*DJ289*AH289*(DF289-DG289)/(100*CY289*(1000-AH289*DF289))</f>
        <v>0</v>
      </c>
      <c r="K289">
        <f>DJ289*AH289*(DE289-DD289*(1000-AH289*DG289)/(1000-AH289*DF289))/(100*CY289)</f>
        <v>0</v>
      </c>
      <c r="L289">
        <f>DD289 - IF(AH289&gt;1, K289*CY289*100.0/(AJ289), 0)</f>
        <v>0</v>
      </c>
      <c r="M289">
        <f>((S289-I289/2)*L289-K289)/(S289+I289/2)</f>
        <v>0</v>
      </c>
      <c r="N289">
        <f>M289*(DK289+DL289)/1000.0</f>
        <v>0</v>
      </c>
      <c r="O289">
        <f>(DD289 - IF(AH289&gt;1, K289*CY289*100.0/(AJ289), 0))*(DK289+DL289)/1000.0</f>
        <v>0</v>
      </c>
      <c r="P289">
        <f>2.0/((1/R289-1/Q289)+SIGN(R289)*SQRT((1/R289-1/Q289)*(1/R289-1/Q289) + 4*CZ289/((CZ289+1)*(CZ289+1))*(2*1/R289*1/Q289-1/Q289*1/Q289)))</f>
        <v>0</v>
      </c>
      <c r="Q289">
        <f>IF(LEFT(DA289,1)&lt;&gt;"0",IF(LEFT(DA289,1)="1",3.0,DB289),$D$5+$E$5*(DR289*DK289/($K$5*1000))+$F$5*(DR289*DK289/($K$5*1000))*MAX(MIN(CY289,$J$5),$I$5)*MAX(MIN(CY289,$J$5),$I$5)+$G$5*MAX(MIN(CY289,$J$5),$I$5)*(DR289*DK289/($K$5*1000))+$H$5*(DR289*DK289/($K$5*1000))*(DR289*DK289/($K$5*1000)))</f>
        <v>0</v>
      </c>
      <c r="R289">
        <f>I289*(1000-(1000*0.61365*exp(17.502*V289/(240.97+V289))/(DK289+DL289)+DF289)/2)/(1000*0.61365*exp(17.502*V289/(240.97+V289))/(DK289+DL289)-DF289)</f>
        <v>0</v>
      </c>
      <c r="S289">
        <f>1/((CZ289+1)/(P289/1.6)+1/(Q289/1.37)) + CZ289/((CZ289+1)/(P289/1.6) + CZ289/(Q289/1.37))</f>
        <v>0</v>
      </c>
      <c r="T289">
        <f>(CU289*CX289)</f>
        <v>0</v>
      </c>
      <c r="U289">
        <f>(DM289+(T289+2*0.95*5.67E-8*(((DM289+$B$9)+273)^4-(DM289+273)^4)-44100*I289)/(1.84*29.3*Q289+8*0.95*5.67E-8*(DM289+273)^3))</f>
        <v>0</v>
      </c>
      <c r="V289">
        <f>($C$9*DN289+$D$9*DO289+$E$9*U289)</f>
        <v>0</v>
      </c>
      <c r="W289">
        <f>0.61365*exp(17.502*V289/(240.97+V289))</f>
        <v>0</v>
      </c>
      <c r="X289">
        <f>(Y289/Z289*100)</f>
        <v>0</v>
      </c>
      <c r="Y289">
        <f>DF289*(DK289+DL289)/1000</f>
        <v>0</v>
      </c>
      <c r="Z289">
        <f>0.61365*exp(17.502*DM289/(240.97+DM289))</f>
        <v>0</v>
      </c>
      <c r="AA289">
        <f>(W289-DF289*(DK289+DL289)/1000)</f>
        <v>0</v>
      </c>
      <c r="AB289">
        <f>(-I289*44100)</f>
        <v>0</v>
      </c>
      <c r="AC289">
        <f>2*29.3*Q289*0.92*(DM289-V289)</f>
        <v>0</v>
      </c>
      <c r="AD289">
        <f>2*0.95*5.67E-8*(((DM289+$B$9)+273)^4-(V289+273)^4)</f>
        <v>0</v>
      </c>
      <c r="AE289">
        <f>T289+AD289+AB289+AC289</f>
        <v>0</v>
      </c>
      <c r="AF289">
        <v>0</v>
      </c>
      <c r="AG289">
        <v>0</v>
      </c>
      <c r="AH289">
        <f>IF(AF289*$H$15&gt;=AJ289,1.0,(AJ289/(AJ289-AF289*$H$15)))</f>
        <v>0</v>
      </c>
      <c r="AI289">
        <f>(AH289-1)*100</f>
        <v>0</v>
      </c>
      <c r="AJ289">
        <f>MAX(0,($B$15+$C$15*DR289)/(1+$D$15*DR289)*DK289/(DM289+273)*$E$15)</f>
        <v>0</v>
      </c>
      <c r="AK289" t="s">
        <v>420</v>
      </c>
      <c r="AL289" t="s">
        <v>420</v>
      </c>
      <c r="AM289">
        <v>0</v>
      </c>
      <c r="AN289">
        <v>0</v>
      </c>
      <c r="AO289">
        <f>1-AM289/AN289</f>
        <v>0</v>
      </c>
      <c r="AP289">
        <v>0</v>
      </c>
      <c r="AQ289" t="s">
        <v>420</v>
      </c>
      <c r="AR289" t="s">
        <v>420</v>
      </c>
      <c r="AS289">
        <v>0</v>
      </c>
      <c r="AT289">
        <v>0</v>
      </c>
      <c r="AU289">
        <f>1-AS289/AT289</f>
        <v>0</v>
      </c>
      <c r="AV289">
        <v>0.5</v>
      </c>
      <c r="AW289">
        <f>CV289</f>
        <v>0</v>
      </c>
      <c r="AX289">
        <f>K289</f>
        <v>0</v>
      </c>
      <c r="AY289">
        <f>AU289*AV289*AW289</f>
        <v>0</v>
      </c>
      <c r="AZ289">
        <f>(AX289-AP289)/AW289</f>
        <v>0</v>
      </c>
      <c r="BA289">
        <f>(AN289-AT289)/AT289</f>
        <v>0</v>
      </c>
      <c r="BB289">
        <f>AM289/(AO289+AM289/AT289)</f>
        <v>0</v>
      </c>
      <c r="BC289" t="s">
        <v>420</v>
      </c>
      <c r="BD289">
        <v>0</v>
      </c>
      <c r="BE289">
        <f>IF(BD289&lt;&gt;0, BD289, BB289)</f>
        <v>0</v>
      </c>
      <c r="BF289">
        <f>1-BE289/AT289</f>
        <v>0</v>
      </c>
      <c r="BG289">
        <f>(AT289-AS289)/(AT289-BE289)</f>
        <v>0</v>
      </c>
      <c r="BH289">
        <f>(AN289-AT289)/(AN289-BE289)</f>
        <v>0</v>
      </c>
      <c r="BI289">
        <f>(AT289-AS289)/(AT289-AM289)</f>
        <v>0</v>
      </c>
      <c r="BJ289">
        <f>(AN289-AT289)/(AN289-AM289)</f>
        <v>0</v>
      </c>
      <c r="BK289">
        <f>(BG289*BE289/AS289)</f>
        <v>0</v>
      </c>
      <c r="BL289">
        <f>(1-BK289)</f>
        <v>0</v>
      </c>
      <c r="CU289">
        <f>$B$13*DS289+$C$13*DT289+$F$13*EE289*(1-EH289)</f>
        <v>0</v>
      </c>
      <c r="CV289">
        <f>CU289*CW289</f>
        <v>0</v>
      </c>
      <c r="CW289">
        <f>($B$13*$D$11+$C$13*$D$11+$F$13*((ER289+EJ289)/MAX(ER289+EJ289+ES289, 0.1)*$I$11+ES289/MAX(ER289+EJ289+ES289, 0.1)*$J$11))/($B$13+$C$13+$F$13)</f>
        <v>0</v>
      </c>
      <c r="CX289">
        <f>($B$13*$K$11+$C$13*$K$11+$F$13*((ER289+EJ289)/MAX(ER289+EJ289+ES289, 0.1)*$P$11+ES289/MAX(ER289+EJ289+ES289, 0.1)*$Q$11))/($B$13+$C$13+$F$13)</f>
        <v>0</v>
      </c>
      <c r="CY289">
        <v>5.36</v>
      </c>
      <c r="CZ289">
        <v>0.5</v>
      </c>
      <c r="DA289" t="s">
        <v>421</v>
      </c>
      <c r="DB289">
        <v>2</v>
      </c>
      <c r="DC289">
        <v>1761011391.599999</v>
      </c>
      <c r="DD289">
        <v>420.5323225806452</v>
      </c>
      <c r="DE289">
        <v>419.9943870967742</v>
      </c>
      <c r="DF289">
        <v>24.53637096774193</v>
      </c>
      <c r="DG289">
        <v>24.59429677419355</v>
      </c>
      <c r="DH289">
        <v>421.5522903225807</v>
      </c>
      <c r="DI289">
        <v>24.33128709677419</v>
      </c>
      <c r="DJ289">
        <v>500.0090322580646</v>
      </c>
      <c r="DK289">
        <v>90.54165806451611</v>
      </c>
      <c r="DL289">
        <v>0.03364429677419355</v>
      </c>
      <c r="DM289">
        <v>30.76191935483871</v>
      </c>
      <c r="DN289">
        <v>30.15769677419356</v>
      </c>
      <c r="DO289">
        <v>999.9000000000003</v>
      </c>
      <c r="DP289">
        <v>0</v>
      </c>
      <c r="DQ289">
        <v>0</v>
      </c>
      <c r="DR289">
        <v>10001.42967741936</v>
      </c>
      <c r="DS289">
        <v>0</v>
      </c>
      <c r="DT289">
        <v>0.2428559999999999</v>
      </c>
      <c r="DU289">
        <v>0.5378860967741936</v>
      </c>
      <c r="DV289">
        <v>431.110193548387</v>
      </c>
      <c r="DW289">
        <v>430.5843225806452</v>
      </c>
      <c r="DX289">
        <v>-0.05793571161290324</v>
      </c>
      <c r="DY289">
        <v>419.9943870967742</v>
      </c>
      <c r="DZ289">
        <v>24.59429677419355</v>
      </c>
      <c r="EA289">
        <v>2.221564193548387</v>
      </c>
      <c r="EB289">
        <v>2.226809032258064</v>
      </c>
      <c r="EC289">
        <v>19.11861612903226</v>
      </c>
      <c r="ED289">
        <v>19.15646129032258</v>
      </c>
      <c r="EE289">
        <v>0.005000780000000002</v>
      </c>
      <c r="EF289">
        <v>0</v>
      </c>
      <c r="EG289">
        <v>0</v>
      </c>
      <c r="EH289">
        <v>0</v>
      </c>
      <c r="EI289">
        <v>768.8225806451615</v>
      </c>
      <c r="EJ289">
        <v>0.005000780000000002</v>
      </c>
      <c r="EK289">
        <v>-5.729032258064517</v>
      </c>
      <c r="EL289">
        <v>0.8096774193548389</v>
      </c>
      <c r="EM289">
        <v>36.16712903225805</v>
      </c>
      <c r="EN289">
        <v>40.75374193548387</v>
      </c>
      <c r="EO289">
        <v>38.77793548387096</v>
      </c>
      <c r="EP289">
        <v>41.88687096774193</v>
      </c>
      <c r="EQ289">
        <v>39.27803225806451</v>
      </c>
      <c r="ER289">
        <v>0</v>
      </c>
      <c r="ES289">
        <v>0</v>
      </c>
      <c r="ET289">
        <v>0</v>
      </c>
      <c r="EU289">
        <v>1761011398.3</v>
      </c>
      <c r="EV289">
        <v>0</v>
      </c>
      <c r="EW289">
        <v>768.5199999999999</v>
      </c>
      <c r="EX289">
        <v>-47.76153829697311</v>
      </c>
      <c r="EY289">
        <v>37.52307703777177</v>
      </c>
      <c r="EZ289">
        <v>-5.772</v>
      </c>
      <c r="FA289">
        <v>15</v>
      </c>
      <c r="FB289">
        <v>1761011263.1</v>
      </c>
      <c r="FC289" t="s">
        <v>986</v>
      </c>
      <c r="FD289">
        <v>1761011262.6</v>
      </c>
      <c r="FE289">
        <v>1761011263.1</v>
      </c>
      <c r="FF289">
        <v>10</v>
      </c>
      <c r="FG289">
        <v>-0.226</v>
      </c>
      <c r="FH289">
        <v>0.005</v>
      </c>
      <c r="FI289">
        <v>-1.021</v>
      </c>
      <c r="FJ289">
        <v>0.197</v>
      </c>
      <c r="FK289">
        <v>420</v>
      </c>
      <c r="FL289">
        <v>24</v>
      </c>
      <c r="FM289">
        <v>0.24</v>
      </c>
      <c r="FN289">
        <v>0.02</v>
      </c>
      <c r="FO289">
        <v>0.55012585</v>
      </c>
      <c r="FP289">
        <v>-0.1359255084427786</v>
      </c>
      <c r="FQ289">
        <v>0.03945523979052085</v>
      </c>
      <c r="FR289">
        <v>1</v>
      </c>
      <c r="FS289">
        <v>770.1588235294118</v>
      </c>
      <c r="FT289">
        <v>-35.01298687872281</v>
      </c>
      <c r="FU289">
        <v>5.819698680650399</v>
      </c>
      <c r="FV289">
        <v>0</v>
      </c>
      <c r="FW289">
        <v>-0.1019276515</v>
      </c>
      <c r="FX289">
        <v>1.267328583939963</v>
      </c>
      <c r="FY289">
        <v>0.1230905971539648</v>
      </c>
      <c r="FZ289">
        <v>0</v>
      </c>
      <c r="GA289">
        <v>1</v>
      </c>
      <c r="GB289">
        <v>3</v>
      </c>
      <c r="GC289" t="s">
        <v>459</v>
      </c>
      <c r="GD289">
        <v>3.11004</v>
      </c>
      <c r="GE289">
        <v>2.72538</v>
      </c>
      <c r="GF289">
        <v>0.0886161</v>
      </c>
      <c r="GG289">
        <v>0.0884075</v>
      </c>
      <c r="GH289">
        <v>0.110467</v>
      </c>
      <c r="GI289">
        <v>0.11107</v>
      </c>
      <c r="GJ289">
        <v>23932.4</v>
      </c>
      <c r="GK289">
        <v>21701.5</v>
      </c>
      <c r="GL289">
        <v>26816.7</v>
      </c>
      <c r="GM289">
        <v>24011.8</v>
      </c>
      <c r="GN289">
        <v>38111.8</v>
      </c>
      <c r="GO289">
        <v>31484.8</v>
      </c>
      <c r="GP289">
        <v>46805.5</v>
      </c>
      <c r="GQ289">
        <v>37958.8</v>
      </c>
      <c r="GR289">
        <v>1.895</v>
      </c>
      <c r="GS289">
        <v>1.87678</v>
      </c>
      <c r="GT289">
        <v>0.117749</v>
      </c>
      <c r="GU289">
        <v>0</v>
      </c>
      <c r="GV289">
        <v>28.2068</v>
      </c>
      <c r="GW289">
        <v>999.9</v>
      </c>
      <c r="GX289">
        <v>60.7</v>
      </c>
      <c r="GY289">
        <v>29.7</v>
      </c>
      <c r="GZ289">
        <v>28.0749</v>
      </c>
      <c r="HA289">
        <v>61.271</v>
      </c>
      <c r="HB289">
        <v>21.3421</v>
      </c>
      <c r="HC289">
        <v>1</v>
      </c>
      <c r="HD289">
        <v>0.0127134</v>
      </c>
      <c r="HE289">
        <v>-1.56005</v>
      </c>
      <c r="HF289">
        <v>20.3288</v>
      </c>
      <c r="HG289">
        <v>5.21999</v>
      </c>
      <c r="HH289">
        <v>11.9794</v>
      </c>
      <c r="HI289">
        <v>4.9633</v>
      </c>
      <c r="HJ289">
        <v>3.276</v>
      </c>
      <c r="HK289">
        <v>9999</v>
      </c>
      <c r="HL289">
        <v>9999</v>
      </c>
      <c r="HM289">
        <v>9999</v>
      </c>
      <c r="HN289">
        <v>999.9</v>
      </c>
      <c r="HO289">
        <v>1.86366</v>
      </c>
      <c r="HP289">
        <v>1.85975</v>
      </c>
      <c r="HQ289">
        <v>1.85804</v>
      </c>
      <c r="HR289">
        <v>1.85944</v>
      </c>
      <c r="HS289">
        <v>1.85959</v>
      </c>
      <c r="HT289">
        <v>1.85806</v>
      </c>
      <c r="HU289">
        <v>1.85715</v>
      </c>
      <c r="HV289">
        <v>1.85211</v>
      </c>
      <c r="HW289">
        <v>0</v>
      </c>
      <c r="HX289">
        <v>0</v>
      </c>
      <c r="HY289">
        <v>0</v>
      </c>
      <c r="HZ289">
        <v>0</v>
      </c>
      <c r="IA289" t="s">
        <v>424</v>
      </c>
      <c r="IB289" t="s">
        <v>425</v>
      </c>
      <c r="IC289" t="s">
        <v>426</v>
      </c>
      <c r="ID289" t="s">
        <v>426</v>
      </c>
      <c r="IE289" t="s">
        <v>426</v>
      </c>
      <c r="IF289" t="s">
        <v>426</v>
      </c>
      <c r="IG289">
        <v>0</v>
      </c>
      <c r="IH289">
        <v>100</v>
      </c>
      <c r="II289">
        <v>100</v>
      </c>
      <c r="IJ289">
        <v>-1.019</v>
      </c>
      <c r="IK289">
        <v>0.2064</v>
      </c>
      <c r="IL289">
        <v>-1.809735424919543</v>
      </c>
      <c r="IM289">
        <v>0.001328113201692861</v>
      </c>
      <c r="IN289">
        <v>1.538283238170363E-06</v>
      </c>
      <c r="IO289">
        <v>-5.795655626708063E-10</v>
      </c>
      <c r="IP289">
        <v>-0.06517122915253193</v>
      </c>
      <c r="IQ289">
        <v>-0.004593102289677449</v>
      </c>
      <c r="IR289">
        <v>0.0008253994458280543</v>
      </c>
      <c r="IS289">
        <v>-7.403632370499484E-06</v>
      </c>
      <c r="IT289">
        <v>2</v>
      </c>
      <c r="IU289">
        <v>1985</v>
      </c>
      <c r="IV289">
        <v>1</v>
      </c>
      <c r="IW289">
        <v>27</v>
      </c>
      <c r="IX289">
        <v>2.3</v>
      </c>
      <c r="IY289">
        <v>2.3</v>
      </c>
      <c r="IZ289">
        <v>1.13647</v>
      </c>
      <c r="JA289">
        <v>2.60864</v>
      </c>
      <c r="JB289">
        <v>1.49658</v>
      </c>
      <c r="JC289">
        <v>2.34619</v>
      </c>
      <c r="JD289">
        <v>1.54907</v>
      </c>
      <c r="JE289">
        <v>2.41699</v>
      </c>
      <c r="JF289">
        <v>32.798</v>
      </c>
      <c r="JG289">
        <v>15.603</v>
      </c>
      <c r="JH289">
        <v>18</v>
      </c>
      <c r="JI289">
        <v>482.333</v>
      </c>
      <c r="JJ289">
        <v>499.997</v>
      </c>
      <c r="JK289">
        <v>31.9296</v>
      </c>
      <c r="JL289">
        <v>27.4266</v>
      </c>
      <c r="JM289">
        <v>29.9998</v>
      </c>
      <c r="JN289">
        <v>27.6794</v>
      </c>
      <c r="JO289">
        <v>27.6754</v>
      </c>
      <c r="JP289">
        <v>22.8488</v>
      </c>
      <c r="JQ289">
        <v>18.1925</v>
      </c>
      <c r="JR289">
        <v>71.163</v>
      </c>
      <c r="JS289">
        <v>31.9467</v>
      </c>
      <c r="JT289">
        <v>420</v>
      </c>
      <c r="JU289">
        <v>24.3867</v>
      </c>
      <c r="JV289">
        <v>102.354</v>
      </c>
      <c r="JW289">
        <v>91.57089999999999</v>
      </c>
    </row>
    <row r="290" spans="1:283">
      <c r="A290">
        <v>272</v>
      </c>
      <c r="B290">
        <v>1761011401.6</v>
      </c>
      <c r="C290">
        <v>1735.599999904633</v>
      </c>
      <c r="D290" t="s">
        <v>987</v>
      </c>
      <c r="E290" t="s">
        <v>988</v>
      </c>
      <c r="F290">
        <v>5</v>
      </c>
      <c r="G290" t="s">
        <v>985</v>
      </c>
      <c r="H290">
        <v>1761011393.651724</v>
      </c>
      <c r="I290">
        <f>(J290)/1000</f>
        <v>0</v>
      </c>
      <c r="J290">
        <f>1000*DJ290*AH290*(DF290-DG290)/(100*CY290*(1000-AH290*DF290))</f>
        <v>0</v>
      </c>
      <c r="K290">
        <f>DJ290*AH290*(DE290-DD290*(1000-AH290*DG290)/(1000-AH290*DF290))/(100*CY290)</f>
        <v>0</v>
      </c>
      <c r="L290">
        <f>DD290 - IF(AH290&gt;1, K290*CY290*100.0/(AJ290), 0)</f>
        <v>0</v>
      </c>
      <c r="M290">
        <f>((S290-I290/2)*L290-K290)/(S290+I290/2)</f>
        <v>0</v>
      </c>
      <c r="N290">
        <f>M290*(DK290+DL290)/1000.0</f>
        <v>0</v>
      </c>
      <c r="O290">
        <f>(DD290 - IF(AH290&gt;1, K290*CY290*100.0/(AJ290), 0))*(DK290+DL290)/1000.0</f>
        <v>0</v>
      </c>
      <c r="P290">
        <f>2.0/((1/R290-1/Q290)+SIGN(R290)*SQRT((1/R290-1/Q290)*(1/R290-1/Q290) + 4*CZ290/((CZ290+1)*(CZ290+1))*(2*1/R290*1/Q290-1/Q290*1/Q290)))</f>
        <v>0</v>
      </c>
      <c r="Q290">
        <f>IF(LEFT(DA290,1)&lt;&gt;"0",IF(LEFT(DA290,1)="1",3.0,DB290),$D$5+$E$5*(DR290*DK290/($K$5*1000))+$F$5*(DR290*DK290/($K$5*1000))*MAX(MIN(CY290,$J$5),$I$5)*MAX(MIN(CY290,$J$5),$I$5)+$G$5*MAX(MIN(CY290,$J$5),$I$5)*(DR290*DK290/($K$5*1000))+$H$5*(DR290*DK290/($K$5*1000))*(DR290*DK290/($K$5*1000)))</f>
        <v>0</v>
      </c>
      <c r="R290">
        <f>I290*(1000-(1000*0.61365*exp(17.502*V290/(240.97+V290))/(DK290+DL290)+DF290)/2)/(1000*0.61365*exp(17.502*V290/(240.97+V290))/(DK290+DL290)-DF290)</f>
        <v>0</v>
      </c>
      <c r="S290">
        <f>1/((CZ290+1)/(P290/1.6)+1/(Q290/1.37)) + CZ290/((CZ290+1)/(P290/1.6) + CZ290/(Q290/1.37))</f>
        <v>0</v>
      </c>
      <c r="T290">
        <f>(CU290*CX290)</f>
        <v>0</v>
      </c>
      <c r="U290">
        <f>(DM290+(T290+2*0.95*5.67E-8*(((DM290+$B$9)+273)^4-(DM290+273)^4)-44100*I290)/(1.84*29.3*Q290+8*0.95*5.67E-8*(DM290+273)^3))</f>
        <v>0</v>
      </c>
      <c r="V290">
        <f>($C$9*DN290+$D$9*DO290+$E$9*U290)</f>
        <v>0</v>
      </c>
      <c r="W290">
        <f>0.61365*exp(17.502*V290/(240.97+V290))</f>
        <v>0</v>
      </c>
      <c r="X290">
        <f>(Y290/Z290*100)</f>
        <v>0</v>
      </c>
      <c r="Y290">
        <f>DF290*(DK290+DL290)/1000</f>
        <v>0</v>
      </c>
      <c r="Z290">
        <f>0.61365*exp(17.502*DM290/(240.97+DM290))</f>
        <v>0</v>
      </c>
      <c r="AA290">
        <f>(W290-DF290*(DK290+DL290)/1000)</f>
        <v>0</v>
      </c>
      <c r="AB290">
        <f>(-I290*44100)</f>
        <v>0</v>
      </c>
      <c r="AC290">
        <f>2*29.3*Q290*0.92*(DM290-V290)</f>
        <v>0</v>
      </c>
      <c r="AD290">
        <f>2*0.95*5.67E-8*(((DM290+$B$9)+273)^4-(V290+273)^4)</f>
        <v>0</v>
      </c>
      <c r="AE290">
        <f>T290+AD290+AB290+AC290</f>
        <v>0</v>
      </c>
      <c r="AF290">
        <v>0</v>
      </c>
      <c r="AG290">
        <v>0</v>
      </c>
      <c r="AH290">
        <f>IF(AF290*$H$15&gt;=AJ290,1.0,(AJ290/(AJ290-AF290*$H$15)))</f>
        <v>0</v>
      </c>
      <c r="AI290">
        <f>(AH290-1)*100</f>
        <v>0</v>
      </c>
      <c r="AJ290">
        <f>MAX(0,($B$15+$C$15*DR290)/(1+$D$15*DR290)*DK290/(DM290+273)*$E$15)</f>
        <v>0</v>
      </c>
      <c r="AK290" t="s">
        <v>420</v>
      </c>
      <c r="AL290" t="s">
        <v>420</v>
      </c>
      <c r="AM290">
        <v>0</v>
      </c>
      <c r="AN290">
        <v>0</v>
      </c>
      <c r="AO290">
        <f>1-AM290/AN290</f>
        <v>0</v>
      </c>
      <c r="AP290">
        <v>0</v>
      </c>
      <c r="AQ290" t="s">
        <v>420</v>
      </c>
      <c r="AR290" t="s">
        <v>420</v>
      </c>
      <c r="AS290">
        <v>0</v>
      </c>
      <c r="AT290">
        <v>0</v>
      </c>
      <c r="AU290">
        <f>1-AS290/AT290</f>
        <v>0</v>
      </c>
      <c r="AV290">
        <v>0.5</v>
      </c>
      <c r="AW290">
        <f>CV290</f>
        <v>0</v>
      </c>
      <c r="AX290">
        <f>K290</f>
        <v>0</v>
      </c>
      <c r="AY290">
        <f>AU290*AV290*AW290</f>
        <v>0</v>
      </c>
      <c r="AZ290">
        <f>(AX290-AP290)/AW290</f>
        <v>0</v>
      </c>
      <c r="BA290">
        <f>(AN290-AT290)/AT290</f>
        <v>0</v>
      </c>
      <c r="BB290">
        <f>AM290/(AO290+AM290/AT290)</f>
        <v>0</v>
      </c>
      <c r="BC290" t="s">
        <v>420</v>
      </c>
      <c r="BD290">
        <v>0</v>
      </c>
      <c r="BE290">
        <f>IF(BD290&lt;&gt;0, BD290, BB290)</f>
        <v>0</v>
      </c>
      <c r="BF290">
        <f>1-BE290/AT290</f>
        <v>0</v>
      </c>
      <c r="BG290">
        <f>(AT290-AS290)/(AT290-BE290)</f>
        <v>0</v>
      </c>
      <c r="BH290">
        <f>(AN290-AT290)/(AN290-BE290)</f>
        <v>0</v>
      </c>
      <c r="BI290">
        <f>(AT290-AS290)/(AT290-AM290)</f>
        <v>0</v>
      </c>
      <c r="BJ290">
        <f>(AN290-AT290)/(AN290-AM290)</f>
        <v>0</v>
      </c>
      <c r="BK290">
        <f>(BG290*BE290/AS290)</f>
        <v>0</v>
      </c>
      <c r="BL290">
        <f>(1-BK290)</f>
        <v>0</v>
      </c>
      <c r="CU290">
        <f>$B$13*DS290+$C$13*DT290+$F$13*EE290*(1-EH290)</f>
        <v>0</v>
      </c>
      <c r="CV290">
        <f>CU290*CW290</f>
        <v>0</v>
      </c>
      <c r="CW290">
        <f>($B$13*$D$11+$C$13*$D$11+$F$13*((ER290+EJ290)/MAX(ER290+EJ290+ES290, 0.1)*$I$11+ES290/MAX(ER290+EJ290+ES290, 0.1)*$J$11))/($B$13+$C$13+$F$13)</f>
        <v>0</v>
      </c>
      <c r="CX290">
        <f>($B$13*$K$11+$C$13*$K$11+$F$13*((ER290+EJ290)/MAX(ER290+EJ290+ES290, 0.1)*$P$11+ES290/MAX(ER290+EJ290+ES290, 0.1)*$Q$11))/($B$13+$C$13+$F$13)</f>
        <v>0</v>
      </c>
      <c r="CY290">
        <v>5.36</v>
      </c>
      <c r="CZ290">
        <v>0.5</v>
      </c>
      <c r="DA290" t="s">
        <v>421</v>
      </c>
      <c r="DB290">
        <v>2</v>
      </c>
      <c r="DC290">
        <v>1761011393.651724</v>
      </c>
      <c r="DD290">
        <v>420.5414827586206</v>
      </c>
      <c r="DE290">
        <v>420.003</v>
      </c>
      <c r="DF290">
        <v>24.5612</v>
      </c>
      <c r="DG290">
        <v>24.57299310344828</v>
      </c>
      <c r="DH290">
        <v>421.5614137931034</v>
      </c>
      <c r="DI290">
        <v>24.35557586206896</v>
      </c>
      <c r="DJ290">
        <v>499.9993103448276</v>
      </c>
      <c r="DK290">
        <v>90.54228965517243</v>
      </c>
      <c r="DL290">
        <v>0.03371968620689655</v>
      </c>
      <c r="DM290">
        <v>30.75427931034483</v>
      </c>
      <c r="DN290">
        <v>30.14752413793104</v>
      </c>
      <c r="DO290">
        <v>999.9000000000002</v>
      </c>
      <c r="DP290">
        <v>0</v>
      </c>
      <c r="DQ290">
        <v>0</v>
      </c>
      <c r="DR290">
        <v>9994.867586206898</v>
      </c>
      <c r="DS290">
        <v>0</v>
      </c>
      <c r="DT290">
        <v>0.242856</v>
      </c>
      <c r="DU290">
        <v>0.5384247931034482</v>
      </c>
      <c r="DV290">
        <v>431.1305517241379</v>
      </c>
      <c r="DW290">
        <v>430.5837586206896</v>
      </c>
      <c r="DX290">
        <v>-0.01179865724137932</v>
      </c>
      <c r="DY290">
        <v>420.003</v>
      </c>
      <c r="DZ290">
        <v>24.57299310344828</v>
      </c>
      <c r="EA290">
        <v>2.223827586206897</v>
      </c>
      <c r="EB290">
        <v>2.224895172413794</v>
      </c>
      <c r="EC290">
        <v>19.13497931034483</v>
      </c>
      <c r="ED290">
        <v>19.14263448275862</v>
      </c>
      <c r="EE290">
        <v>0.005000780000000002</v>
      </c>
      <c r="EF290">
        <v>0</v>
      </c>
      <c r="EG290">
        <v>0</v>
      </c>
      <c r="EH290">
        <v>0</v>
      </c>
      <c r="EI290">
        <v>767.6413793103449</v>
      </c>
      <c r="EJ290">
        <v>0.005000780000000002</v>
      </c>
      <c r="EK290">
        <v>-5.155172413793104</v>
      </c>
      <c r="EL290">
        <v>0.7862068965517243</v>
      </c>
      <c r="EM290">
        <v>36.16358620689655</v>
      </c>
      <c r="EN290">
        <v>40.70879310344827</v>
      </c>
      <c r="EO290">
        <v>38.76917241379311</v>
      </c>
      <c r="EP290">
        <v>41.84027586206895</v>
      </c>
      <c r="EQ290">
        <v>39.27358620689655</v>
      </c>
      <c r="ER290">
        <v>0</v>
      </c>
      <c r="ES290">
        <v>0</v>
      </c>
      <c r="ET290">
        <v>0</v>
      </c>
      <c r="EU290">
        <v>1761011400.7</v>
      </c>
      <c r="EV290">
        <v>0</v>
      </c>
      <c r="EW290">
        <v>766.9399999999998</v>
      </c>
      <c r="EX290">
        <v>-37.89230740987161</v>
      </c>
      <c r="EY290">
        <v>24.92307692002026</v>
      </c>
      <c r="EZ290">
        <v>-5.016</v>
      </c>
      <c r="FA290">
        <v>15</v>
      </c>
      <c r="FB290">
        <v>1761011263.1</v>
      </c>
      <c r="FC290" t="s">
        <v>986</v>
      </c>
      <c r="FD290">
        <v>1761011262.6</v>
      </c>
      <c r="FE290">
        <v>1761011263.1</v>
      </c>
      <c r="FF290">
        <v>10</v>
      </c>
      <c r="FG290">
        <v>-0.226</v>
      </c>
      <c r="FH290">
        <v>0.005</v>
      </c>
      <c r="FI290">
        <v>-1.021</v>
      </c>
      <c r="FJ290">
        <v>0.197</v>
      </c>
      <c r="FK290">
        <v>420</v>
      </c>
      <c r="FL290">
        <v>24</v>
      </c>
      <c r="FM290">
        <v>0.24</v>
      </c>
      <c r="FN290">
        <v>0.02</v>
      </c>
      <c r="FO290">
        <v>0.5486092682926829</v>
      </c>
      <c r="FP290">
        <v>-0.06657574912891973</v>
      </c>
      <c r="FQ290">
        <v>0.03797486593115235</v>
      </c>
      <c r="FR290">
        <v>1</v>
      </c>
      <c r="FS290">
        <v>769.6764705882352</v>
      </c>
      <c r="FT290">
        <v>-40.12834211837641</v>
      </c>
      <c r="FU290">
        <v>5.985180660870026</v>
      </c>
      <c r="FV290">
        <v>0</v>
      </c>
      <c r="FW290">
        <v>-0.07424244048780489</v>
      </c>
      <c r="FX290">
        <v>1.324286496585366</v>
      </c>
      <c r="FY290">
        <v>0.1317212824332266</v>
      </c>
      <c r="FZ290">
        <v>0</v>
      </c>
      <c r="GA290">
        <v>1</v>
      </c>
      <c r="GB290">
        <v>3</v>
      </c>
      <c r="GC290" t="s">
        <v>459</v>
      </c>
      <c r="GD290">
        <v>3.10975</v>
      </c>
      <c r="GE290">
        <v>2.72529</v>
      </c>
      <c r="GF290">
        <v>0.0886127</v>
      </c>
      <c r="GG290">
        <v>0.08841400000000001</v>
      </c>
      <c r="GH290">
        <v>0.110406</v>
      </c>
      <c r="GI290">
        <v>0.110906</v>
      </c>
      <c r="GJ290">
        <v>23932.5</v>
      </c>
      <c r="GK290">
        <v>21701.1</v>
      </c>
      <c r="GL290">
        <v>26816.7</v>
      </c>
      <c r="GM290">
        <v>24011.5</v>
      </c>
      <c r="GN290">
        <v>38114.6</v>
      </c>
      <c r="GO290">
        <v>31490.2</v>
      </c>
      <c r="GP290">
        <v>46805.7</v>
      </c>
      <c r="GQ290">
        <v>37958.3</v>
      </c>
      <c r="GR290">
        <v>1.89482</v>
      </c>
      <c r="GS290">
        <v>1.87722</v>
      </c>
      <c r="GT290">
        <v>0.11684</v>
      </c>
      <c r="GU290">
        <v>0</v>
      </c>
      <c r="GV290">
        <v>28.2132</v>
      </c>
      <c r="GW290">
        <v>999.9</v>
      </c>
      <c r="GX290">
        <v>60.7</v>
      </c>
      <c r="GY290">
        <v>29.7</v>
      </c>
      <c r="GZ290">
        <v>28.0744</v>
      </c>
      <c r="HA290">
        <v>61.581</v>
      </c>
      <c r="HB290">
        <v>21.2861</v>
      </c>
      <c r="HC290">
        <v>1</v>
      </c>
      <c r="HD290">
        <v>0.012716</v>
      </c>
      <c r="HE290">
        <v>-1.66027</v>
      </c>
      <c r="HF290">
        <v>20.3279</v>
      </c>
      <c r="HG290">
        <v>5.22043</v>
      </c>
      <c r="HH290">
        <v>11.9796</v>
      </c>
      <c r="HI290">
        <v>4.9634</v>
      </c>
      <c r="HJ290">
        <v>3.276</v>
      </c>
      <c r="HK290">
        <v>9999</v>
      </c>
      <c r="HL290">
        <v>9999</v>
      </c>
      <c r="HM290">
        <v>9999</v>
      </c>
      <c r="HN290">
        <v>999.9</v>
      </c>
      <c r="HO290">
        <v>1.86365</v>
      </c>
      <c r="HP290">
        <v>1.85974</v>
      </c>
      <c r="HQ290">
        <v>1.85804</v>
      </c>
      <c r="HR290">
        <v>1.85944</v>
      </c>
      <c r="HS290">
        <v>1.85959</v>
      </c>
      <c r="HT290">
        <v>1.85806</v>
      </c>
      <c r="HU290">
        <v>1.85715</v>
      </c>
      <c r="HV290">
        <v>1.85211</v>
      </c>
      <c r="HW290">
        <v>0</v>
      </c>
      <c r="HX290">
        <v>0</v>
      </c>
      <c r="HY290">
        <v>0</v>
      </c>
      <c r="HZ290">
        <v>0</v>
      </c>
      <c r="IA290" t="s">
        <v>424</v>
      </c>
      <c r="IB290" t="s">
        <v>425</v>
      </c>
      <c r="IC290" t="s">
        <v>426</v>
      </c>
      <c r="ID290" t="s">
        <v>426</v>
      </c>
      <c r="IE290" t="s">
        <v>426</v>
      </c>
      <c r="IF290" t="s">
        <v>426</v>
      </c>
      <c r="IG290">
        <v>0</v>
      </c>
      <c r="IH290">
        <v>100</v>
      </c>
      <c r="II290">
        <v>100</v>
      </c>
      <c r="IJ290">
        <v>-1.02</v>
      </c>
      <c r="IK290">
        <v>0.206</v>
      </c>
      <c r="IL290">
        <v>-1.809735424919543</v>
      </c>
      <c r="IM290">
        <v>0.001328113201692861</v>
      </c>
      <c r="IN290">
        <v>1.538283238170363E-06</v>
      </c>
      <c r="IO290">
        <v>-5.795655626708063E-10</v>
      </c>
      <c r="IP290">
        <v>-0.06517122915253193</v>
      </c>
      <c r="IQ290">
        <v>-0.004593102289677449</v>
      </c>
      <c r="IR290">
        <v>0.0008253994458280543</v>
      </c>
      <c r="IS290">
        <v>-7.403632370499484E-06</v>
      </c>
      <c r="IT290">
        <v>2</v>
      </c>
      <c r="IU290">
        <v>1985</v>
      </c>
      <c r="IV290">
        <v>1</v>
      </c>
      <c r="IW290">
        <v>27</v>
      </c>
      <c r="IX290">
        <v>2.3</v>
      </c>
      <c r="IY290">
        <v>2.3</v>
      </c>
      <c r="IZ290">
        <v>1.13647</v>
      </c>
      <c r="JA290">
        <v>2.60254</v>
      </c>
      <c r="JB290">
        <v>1.49658</v>
      </c>
      <c r="JC290">
        <v>2.34619</v>
      </c>
      <c r="JD290">
        <v>1.54907</v>
      </c>
      <c r="JE290">
        <v>2.46216</v>
      </c>
      <c r="JF290">
        <v>32.798</v>
      </c>
      <c r="JG290">
        <v>15.6205</v>
      </c>
      <c r="JH290">
        <v>18</v>
      </c>
      <c r="JI290">
        <v>482.223</v>
      </c>
      <c r="JJ290">
        <v>500.287</v>
      </c>
      <c r="JK290">
        <v>31.8887</v>
      </c>
      <c r="JL290">
        <v>27.4266</v>
      </c>
      <c r="JM290">
        <v>29.9998</v>
      </c>
      <c r="JN290">
        <v>27.6782</v>
      </c>
      <c r="JO290">
        <v>27.6745</v>
      </c>
      <c r="JP290">
        <v>22.8506</v>
      </c>
      <c r="JQ290">
        <v>18.1925</v>
      </c>
      <c r="JR290">
        <v>71.163</v>
      </c>
      <c r="JS290">
        <v>31.8216</v>
      </c>
      <c r="JT290">
        <v>420</v>
      </c>
      <c r="JU290">
        <v>24.3927</v>
      </c>
      <c r="JV290">
        <v>102.355</v>
      </c>
      <c r="JW290">
        <v>91.5698</v>
      </c>
    </row>
    <row r="291" spans="1:283">
      <c r="A291">
        <v>273</v>
      </c>
      <c r="B291">
        <v>1761011403.6</v>
      </c>
      <c r="C291">
        <v>1737.599999904633</v>
      </c>
      <c r="D291" t="s">
        <v>989</v>
      </c>
      <c r="E291" t="s">
        <v>990</v>
      </c>
      <c r="F291">
        <v>5</v>
      </c>
      <c r="G291" t="s">
        <v>985</v>
      </c>
      <c r="H291">
        <v>1761011395.510714</v>
      </c>
      <c r="I291">
        <f>(J291)/1000</f>
        <v>0</v>
      </c>
      <c r="J291">
        <f>1000*DJ291*AH291*(DF291-DG291)/(100*CY291*(1000-AH291*DF291))</f>
        <v>0</v>
      </c>
      <c r="K291">
        <f>DJ291*AH291*(DE291-DD291*(1000-AH291*DG291)/(1000-AH291*DF291))/(100*CY291)</f>
        <v>0</v>
      </c>
      <c r="L291">
        <f>DD291 - IF(AH291&gt;1, K291*CY291*100.0/(AJ291), 0)</f>
        <v>0</v>
      </c>
      <c r="M291">
        <f>((S291-I291/2)*L291-K291)/(S291+I291/2)</f>
        <v>0</v>
      </c>
      <c r="N291">
        <f>M291*(DK291+DL291)/1000.0</f>
        <v>0</v>
      </c>
      <c r="O291">
        <f>(DD291 - IF(AH291&gt;1, K291*CY291*100.0/(AJ291), 0))*(DK291+DL291)/1000.0</f>
        <v>0</v>
      </c>
      <c r="P291">
        <f>2.0/((1/R291-1/Q291)+SIGN(R291)*SQRT((1/R291-1/Q291)*(1/R291-1/Q291) + 4*CZ291/((CZ291+1)*(CZ291+1))*(2*1/R291*1/Q291-1/Q291*1/Q291)))</f>
        <v>0</v>
      </c>
      <c r="Q291">
        <f>IF(LEFT(DA291,1)&lt;&gt;"0",IF(LEFT(DA291,1)="1",3.0,DB291),$D$5+$E$5*(DR291*DK291/($K$5*1000))+$F$5*(DR291*DK291/($K$5*1000))*MAX(MIN(CY291,$J$5),$I$5)*MAX(MIN(CY291,$J$5),$I$5)+$G$5*MAX(MIN(CY291,$J$5),$I$5)*(DR291*DK291/($K$5*1000))+$H$5*(DR291*DK291/($K$5*1000))*(DR291*DK291/($K$5*1000)))</f>
        <v>0</v>
      </c>
      <c r="R291">
        <f>I291*(1000-(1000*0.61365*exp(17.502*V291/(240.97+V291))/(DK291+DL291)+DF291)/2)/(1000*0.61365*exp(17.502*V291/(240.97+V291))/(DK291+DL291)-DF291)</f>
        <v>0</v>
      </c>
      <c r="S291">
        <f>1/((CZ291+1)/(P291/1.6)+1/(Q291/1.37)) + CZ291/((CZ291+1)/(P291/1.6) + CZ291/(Q291/1.37))</f>
        <v>0</v>
      </c>
      <c r="T291">
        <f>(CU291*CX291)</f>
        <v>0</v>
      </c>
      <c r="U291">
        <f>(DM291+(T291+2*0.95*5.67E-8*(((DM291+$B$9)+273)^4-(DM291+273)^4)-44100*I291)/(1.84*29.3*Q291+8*0.95*5.67E-8*(DM291+273)^3))</f>
        <v>0</v>
      </c>
      <c r="V291">
        <f>($C$9*DN291+$D$9*DO291+$E$9*U291)</f>
        <v>0</v>
      </c>
      <c r="W291">
        <f>0.61365*exp(17.502*V291/(240.97+V291))</f>
        <v>0</v>
      </c>
      <c r="X291">
        <f>(Y291/Z291*100)</f>
        <v>0</v>
      </c>
      <c r="Y291">
        <f>DF291*(DK291+DL291)/1000</f>
        <v>0</v>
      </c>
      <c r="Z291">
        <f>0.61365*exp(17.502*DM291/(240.97+DM291))</f>
        <v>0</v>
      </c>
      <c r="AA291">
        <f>(W291-DF291*(DK291+DL291)/1000)</f>
        <v>0</v>
      </c>
      <c r="AB291">
        <f>(-I291*44100)</f>
        <v>0</v>
      </c>
      <c r="AC291">
        <f>2*29.3*Q291*0.92*(DM291-V291)</f>
        <v>0</v>
      </c>
      <c r="AD291">
        <f>2*0.95*5.67E-8*(((DM291+$B$9)+273)^4-(V291+273)^4)</f>
        <v>0</v>
      </c>
      <c r="AE291">
        <f>T291+AD291+AB291+AC291</f>
        <v>0</v>
      </c>
      <c r="AF291">
        <v>0</v>
      </c>
      <c r="AG291">
        <v>0</v>
      </c>
      <c r="AH291">
        <f>IF(AF291*$H$15&gt;=AJ291,1.0,(AJ291/(AJ291-AF291*$H$15)))</f>
        <v>0</v>
      </c>
      <c r="AI291">
        <f>(AH291-1)*100</f>
        <v>0</v>
      </c>
      <c r="AJ291">
        <f>MAX(0,($B$15+$C$15*DR291)/(1+$D$15*DR291)*DK291/(DM291+273)*$E$15)</f>
        <v>0</v>
      </c>
      <c r="AK291" t="s">
        <v>420</v>
      </c>
      <c r="AL291" t="s">
        <v>420</v>
      </c>
      <c r="AM291">
        <v>0</v>
      </c>
      <c r="AN291">
        <v>0</v>
      </c>
      <c r="AO291">
        <f>1-AM291/AN291</f>
        <v>0</v>
      </c>
      <c r="AP291">
        <v>0</v>
      </c>
      <c r="AQ291" t="s">
        <v>420</v>
      </c>
      <c r="AR291" t="s">
        <v>420</v>
      </c>
      <c r="AS291">
        <v>0</v>
      </c>
      <c r="AT291">
        <v>0</v>
      </c>
      <c r="AU291">
        <f>1-AS291/AT291</f>
        <v>0</v>
      </c>
      <c r="AV291">
        <v>0.5</v>
      </c>
      <c r="AW291">
        <f>CV291</f>
        <v>0</v>
      </c>
      <c r="AX291">
        <f>K291</f>
        <v>0</v>
      </c>
      <c r="AY291">
        <f>AU291*AV291*AW291</f>
        <v>0</v>
      </c>
      <c r="AZ291">
        <f>(AX291-AP291)/AW291</f>
        <v>0</v>
      </c>
      <c r="BA291">
        <f>(AN291-AT291)/AT291</f>
        <v>0</v>
      </c>
      <c r="BB291">
        <f>AM291/(AO291+AM291/AT291)</f>
        <v>0</v>
      </c>
      <c r="BC291" t="s">
        <v>420</v>
      </c>
      <c r="BD291">
        <v>0</v>
      </c>
      <c r="BE291">
        <f>IF(BD291&lt;&gt;0, BD291, BB291)</f>
        <v>0</v>
      </c>
      <c r="BF291">
        <f>1-BE291/AT291</f>
        <v>0</v>
      </c>
      <c r="BG291">
        <f>(AT291-AS291)/(AT291-BE291)</f>
        <v>0</v>
      </c>
      <c r="BH291">
        <f>(AN291-AT291)/(AN291-BE291)</f>
        <v>0</v>
      </c>
      <c r="BI291">
        <f>(AT291-AS291)/(AT291-AM291)</f>
        <v>0</v>
      </c>
      <c r="BJ291">
        <f>(AN291-AT291)/(AN291-AM291)</f>
        <v>0</v>
      </c>
      <c r="BK291">
        <f>(BG291*BE291/AS291)</f>
        <v>0</v>
      </c>
      <c r="BL291">
        <f>(1-BK291)</f>
        <v>0</v>
      </c>
      <c r="CU291">
        <f>$B$13*DS291+$C$13*DT291+$F$13*EE291*(1-EH291)</f>
        <v>0</v>
      </c>
      <c r="CV291">
        <f>CU291*CW291</f>
        <v>0</v>
      </c>
      <c r="CW291">
        <f>($B$13*$D$11+$C$13*$D$11+$F$13*((ER291+EJ291)/MAX(ER291+EJ291+ES291, 0.1)*$I$11+ES291/MAX(ER291+EJ291+ES291, 0.1)*$J$11))/($B$13+$C$13+$F$13)</f>
        <v>0</v>
      </c>
      <c r="CX291">
        <f>($B$13*$K$11+$C$13*$K$11+$F$13*((ER291+EJ291)/MAX(ER291+EJ291+ES291, 0.1)*$P$11+ES291/MAX(ER291+EJ291+ES291, 0.1)*$Q$11))/($B$13+$C$13+$F$13)</f>
        <v>0</v>
      </c>
      <c r="CY291">
        <v>5.36</v>
      </c>
      <c r="CZ291">
        <v>0.5</v>
      </c>
      <c r="DA291" t="s">
        <v>421</v>
      </c>
      <c r="DB291">
        <v>2</v>
      </c>
      <c r="DC291">
        <v>1761011395.510714</v>
      </c>
      <c r="DD291">
        <v>420.5471071428571</v>
      </c>
      <c r="DE291">
        <v>420.0067857142857</v>
      </c>
      <c r="DF291">
        <v>24.57348571428571</v>
      </c>
      <c r="DG291">
        <v>24.54411071428571</v>
      </c>
      <c r="DH291">
        <v>421.5669642857143</v>
      </c>
      <c r="DI291">
        <v>24.36759285714286</v>
      </c>
      <c r="DJ291">
        <v>499.9743571428571</v>
      </c>
      <c r="DK291">
        <v>90.54286428571429</v>
      </c>
      <c r="DL291">
        <v>0.03377843571428572</v>
      </c>
      <c r="DM291">
        <v>30.74876071428571</v>
      </c>
      <c r="DN291">
        <v>30.13908571428572</v>
      </c>
      <c r="DO291">
        <v>999.9000000000002</v>
      </c>
      <c r="DP291">
        <v>0</v>
      </c>
      <c r="DQ291">
        <v>0</v>
      </c>
      <c r="DR291">
        <v>9990.469285714285</v>
      </c>
      <c r="DS291">
        <v>0</v>
      </c>
      <c r="DT291">
        <v>0.242856</v>
      </c>
      <c r="DU291">
        <v>0.5402352499999999</v>
      </c>
      <c r="DV291">
        <v>431.1416785714285</v>
      </c>
      <c r="DW291">
        <v>430.5748571428572</v>
      </c>
      <c r="DX291">
        <v>0.02937374785714286</v>
      </c>
      <c r="DY291">
        <v>420.0067857142857</v>
      </c>
      <c r="DZ291">
        <v>24.54411071428571</v>
      </c>
      <c r="EA291">
        <v>2.224953928571428</v>
      </c>
      <c r="EB291">
        <v>2.222293928571429</v>
      </c>
      <c r="EC291">
        <v>19.14311785714286</v>
      </c>
      <c r="ED291">
        <v>19.12383214285714</v>
      </c>
      <c r="EE291">
        <v>0.005000780000000002</v>
      </c>
      <c r="EF291">
        <v>0</v>
      </c>
      <c r="EG291">
        <v>0</v>
      </c>
      <c r="EH291">
        <v>0</v>
      </c>
      <c r="EI291">
        <v>766.075</v>
      </c>
      <c r="EJ291">
        <v>0.005000780000000002</v>
      </c>
      <c r="EK291">
        <v>-4.060714285714286</v>
      </c>
      <c r="EL291">
        <v>0.9357142857142857</v>
      </c>
      <c r="EM291">
        <v>36.14707142857143</v>
      </c>
      <c r="EN291">
        <v>40.65153571428571</v>
      </c>
      <c r="EO291">
        <v>38.80557142857142</v>
      </c>
      <c r="EP291">
        <v>41.76760714285713</v>
      </c>
      <c r="EQ291">
        <v>39.29453571428571</v>
      </c>
      <c r="ER291">
        <v>0</v>
      </c>
      <c r="ES291">
        <v>0</v>
      </c>
      <c r="ET291">
        <v>0</v>
      </c>
      <c r="EU291">
        <v>1761011402.5</v>
      </c>
      <c r="EV291">
        <v>0</v>
      </c>
      <c r="EW291">
        <v>766.0961538461538</v>
      </c>
      <c r="EX291">
        <v>-30.1504270326664</v>
      </c>
      <c r="EY291">
        <v>7.705983016005964</v>
      </c>
      <c r="EZ291">
        <v>-4.607692307692307</v>
      </c>
      <c r="FA291">
        <v>15</v>
      </c>
      <c r="FB291">
        <v>1761011263.1</v>
      </c>
      <c r="FC291" t="s">
        <v>986</v>
      </c>
      <c r="FD291">
        <v>1761011262.6</v>
      </c>
      <c r="FE291">
        <v>1761011263.1</v>
      </c>
      <c r="FF291">
        <v>10</v>
      </c>
      <c r="FG291">
        <v>-0.226</v>
      </c>
      <c r="FH291">
        <v>0.005</v>
      </c>
      <c r="FI291">
        <v>-1.021</v>
      </c>
      <c r="FJ291">
        <v>0.197</v>
      </c>
      <c r="FK291">
        <v>420</v>
      </c>
      <c r="FL291">
        <v>24</v>
      </c>
      <c r="FM291">
        <v>0.24</v>
      </c>
      <c r="FN291">
        <v>0.02</v>
      </c>
      <c r="FO291">
        <v>0.5358947749999999</v>
      </c>
      <c r="FP291">
        <v>0.03223973358348857</v>
      </c>
      <c r="FQ291">
        <v>0.03005137451639068</v>
      </c>
      <c r="FR291">
        <v>1</v>
      </c>
      <c r="FS291">
        <v>768.2088235294118</v>
      </c>
      <c r="FT291">
        <v>-42.21084783652692</v>
      </c>
      <c r="FU291">
        <v>5.892086799361585</v>
      </c>
      <c r="FV291">
        <v>0</v>
      </c>
      <c r="FW291">
        <v>-0.0158372015</v>
      </c>
      <c r="FX291">
        <v>1.3834578630394</v>
      </c>
      <c r="FY291">
        <v>0.1339626224314958</v>
      </c>
      <c r="FZ291">
        <v>0</v>
      </c>
      <c r="GA291">
        <v>1</v>
      </c>
      <c r="GB291">
        <v>3</v>
      </c>
      <c r="GC291" t="s">
        <v>459</v>
      </c>
      <c r="GD291">
        <v>3.10963</v>
      </c>
      <c r="GE291">
        <v>2.72527</v>
      </c>
      <c r="GF291">
        <v>0.0886144</v>
      </c>
      <c r="GG291">
        <v>0.0884118</v>
      </c>
      <c r="GH291">
        <v>0.110331</v>
      </c>
      <c r="GI291">
        <v>0.1108</v>
      </c>
      <c r="GJ291">
        <v>23932.4</v>
      </c>
      <c r="GK291">
        <v>21701</v>
      </c>
      <c r="GL291">
        <v>26816.6</v>
      </c>
      <c r="GM291">
        <v>24011.4</v>
      </c>
      <c r="GN291">
        <v>38118</v>
      </c>
      <c r="GO291">
        <v>31493.8</v>
      </c>
      <c r="GP291">
        <v>46805.8</v>
      </c>
      <c r="GQ291">
        <v>37958.1</v>
      </c>
      <c r="GR291">
        <v>1.8945</v>
      </c>
      <c r="GS291">
        <v>1.87752</v>
      </c>
      <c r="GT291">
        <v>0.115968</v>
      </c>
      <c r="GU291">
        <v>0</v>
      </c>
      <c r="GV291">
        <v>28.2192</v>
      </c>
      <c r="GW291">
        <v>999.9</v>
      </c>
      <c r="GX291">
        <v>60.7</v>
      </c>
      <c r="GY291">
        <v>29.7</v>
      </c>
      <c r="GZ291">
        <v>28.0732</v>
      </c>
      <c r="HA291">
        <v>61.321</v>
      </c>
      <c r="HB291">
        <v>21.242</v>
      </c>
      <c r="HC291">
        <v>1</v>
      </c>
      <c r="HD291">
        <v>0.0127973</v>
      </c>
      <c r="HE291">
        <v>-1.55748</v>
      </c>
      <c r="HF291">
        <v>20.3283</v>
      </c>
      <c r="HG291">
        <v>5.21834</v>
      </c>
      <c r="HH291">
        <v>11.9798</v>
      </c>
      <c r="HI291">
        <v>4.96335</v>
      </c>
      <c r="HJ291">
        <v>3.2754</v>
      </c>
      <c r="HK291">
        <v>9999</v>
      </c>
      <c r="HL291">
        <v>9999</v>
      </c>
      <c r="HM291">
        <v>9999</v>
      </c>
      <c r="HN291">
        <v>999.9</v>
      </c>
      <c r="HO291">
        <v>1.86366</v>
      </c>
      <c r="HP291">
        <v>1.85975</v>
      </c>
      <c r="HQ291">
        <v>1.85804</v>
      </c>
      <c r="HR291">
        <v>1.85944</v>
      </c>
      <c r="HS291">
        <v>1.85959</v>
      </c>
      <c r="HT291">
        <v>1.85806</v>
      </c>
      <c r="HU291">
        <v>1.85715</v>
      </c>
      <c r="HV291">
        <v>1.85211</v>
      </c>
      <c r="HW291">
        <v>0</v>
      </c>
      <c r="HX291">
        <v>0</v>
      </c>
      <c r="HY291">
        <v>0</v>
      </c>
      <c r="HZ291">
        <v>0</v>
      </c>
      <c r="IA291" t="s">
        <v>424</v>
      </c>
      <c r="IB291" t="s">
        <v>425</v>
      </c>
      <c r="IC291" t="s">
        <v>426</v>
      </c>
      <c r="ID291" t="s">
        <v>426</v>
      </c>
      <c r="IE291" t="s">
        <v>426</v>
      </c>
      <c r="IF291" t="s">
        <v>426</v>
      </c>
      <c r="IG291">
        <v>0</v>
      </c>
      <c r="IH291">
        <v>100</v>
      </c>
      <c r="II291">
        <v>100</v>
      </c>
      <c r="IJ291">
        <v>-1.02</v>
      </c>
      <c r="IK291">
        <v>0.2054</v>
      </c>
      <c r="IL291">
        <v>-1.809735424919543</v>
      </c>
      <c r="IM291">
        <v>0.001328113201692861</v>
      </c>
      <c r="IN291">
        <v>1.538283238170363E-06</v>
      </c>
      <c r="IO291">
        <v>-5.795655626708063E-10</v>
      </c>
      <c r="IP291">
        <v>-0.06517122915253193</v>
      </c>
      <c r="IQ291">
        <v>-0.004593102289677449</v>
      </c>
      <c r="IR291">
        <v>0.0008253994458280543</v>
      </c>
      <c r="IS291">
        <v>-7.403632370499484E-06</v>
      </c>
      <c r="IT291">
        <v>2</v>
      </c>
      <c r="IU291">
        <v>1985</v>
      </c>
      <c r="IV291">
        <v>1</v>
      </c>
      <c r="IW291">
        <v>27</v>
      </c>
      <c r="IX291">
        <v>2.4</v>
      </c>
      <c r="IY291">
        <v>2.3</v>
      </c>
      <c r="IZ291">
        <v>1.13647</v>
      </c>
      <c r="JA291">
        <v>2.60742</v>
      </c>
      <c r="JB291">
        <v>1.49658</v>
      </c>
      <c r="JC291">
        <v>2.34619</v>
      </c>
      <c r="JD291">
        <v>1.54907</v>
      </c>
      <c r="JE291">
        <v>2.34741</v>
      </c>
      <c r="JF291">
        <v>32.798</v>
      </c>
      <c r="JG291">
        <v>15.603</v>
      </c>
      <c r="JH291">
        <v>18</v>
      </c>
      <c r="JI291">
        <v>482.029</v>
      </c>
      <c r="JJ291">
        <v>500.479</v>
      </c>
      <c r="JK291">
        <v>31.8595</v>
      </c>
      <c r="JL291">
        <v>27.4266</v>
      </c>
      <c r="JM291">
        <v>29.9999</v>
      </c>
      <c r="JN291">
        <v>27.6775</v>
      </c>
      <c r="JO291">
        <v>27.6736</v>
      </c>
      <c r="JP291">
        <v>22.8475</v>
      </c>
      <c r="JQ291">
        <v>18.1925</v>
      </c>
      <c r="JR291">
        <v>71.163</v>
      </c>
      <c r="JS291">
        <v>31.8216</v>
      </c>
      <c r="JT291">
        <v>420</v>
      </c>
      <c r="JU291">
        <v>24.4116</v>
      </c>
      <c r="JV291">
        <v>102.355</v>
      </c>
      <c r="JW291">
        <v>91.5693</v>
      </c>
    </row>
    <row r="292" spans="1:283">
      <c r="A292">
        <v>274</v>
      </c>
      <c r="B292">
        <v>1761011405.6</v>
      </c>
      <c r="C292">
        <v>1739.599999904633</v>
      </c>
      <c r="D292" t="s">
        <v>991</v>
      </c>
      <c r="E292" t="s">
        <v>992</v>
      </c>
      <c r="F292">
        <v>5</v>
      </c>
      <c r="G292" t="s">
        <v>985</v>
      </c>
      <c r="H292">
        <v>1761011397.433333</v>
      </c>
      <c r="I292">
        <f>(J292)/1000</f>
        <v>0</v>
      </c>
      <c r="J292">
        <f>1000*DJ292*AH292*(DF292-DG292)/(100*CY292*(1000-AH292*DF292))</f>
        <v>0</v>
      </c>
      <c r="K292">
        <f>DJ292*AH292*(DE292-DD292*(1000-AH292*DG292)/(1000-AH292*DF292))/(100*CY292)</f>
        <v>0</v>
      </c>
      <c r="L292">
        <f>DD292 - IF(AH292&gt;1, K292*CY292*100.0/(AJ292), 0)</f>
        <v>0</v>
      </c>
      <c r="M292">
        <f>((S292-I292/2)*L292-K292)/(S292+I292/2)</f>
        <v>0</v>
      </c>
      <c r="N292">
        <f>M292*(DK292+DL292)/1000.0</f>
        <v>0</v>
      </c>
      <c r="O292">
        <f>(DD292 - IF(AH292&gt;1, K292*CY292*100.0/(AJ292), 0))*(DK292+DL292)/1000.0</f>
        <v>0</v>
      </c>
      <c r="P292">
        <f>2.0/((1/R292-1/Q292)+SIGN(R292)*SQRT((1/R292-1/Q292)*(1/R292-1/Q292) + 4*CZ292/((CZ292+1)*(CZ292+1))*(2*1/R292*1/Q292-1/Q292*1/Q292)))</f>
        <v>0</v>
      </c>
      <c r="Q292">
        <f>IF(LEFT(DA292,1)&lt;&gt;"0",IF(LEFT(DA292,1)="1",3.0,DB292),$D$5+$E$5*(DR292*DK292/($K$5*1000))+$F$5*(DR292*DK292/($K$5*1000))*MAX(MIN(CY292,$J$5),$I$5)*MAX(MIN(CY292,$J$5),$I$5)+$G$5*MAX(MIN(CY292,$J$5),$I$5)*(DR292*DK292/($K$5*1000))+$H$5*(DR292*DK292/($K$5*1000))*(DR292*DK292/($K$5*1000)))</f>
        <v>0</v>
      </c>
      <c r="R292">
        <f>I292*(1000-(1000*0.61365*exp(17.502*V292/(240.97+V292))/(DK292+DL292)+DF292)/2)/(1000*0.61365*exp(17.502*V292/(240.97+V292))/(DK292+DL292)-DF292)</f>
        <v>0</v>
      </c>
      <c r="S292">
        <f>1/((CZ292+1)/(P292/1.6)+1/(Q292/1.37)) + CZ292/((CZ292+1)/(P292/1.6) + CZ292/(Q292/1.37))</f>
        <v>0</v>
      </c>
      <c r="T292">
        <f>(CU292*CX292)</f>
        <v>0</v>
      </c>
      <c r="U292">
        <f>(DM292+(T292+2*0.95*5.67E-8*(((DM292+$B$9)+273)^4-(DM292+273)^4)-44100*I292)/(1.84*29.3*Q292+8*0.95*5.67E-8*(DM292+273)^3))</f>
        <v>0</v>
      </c>
      <c r="V292">
        <f>($C$9*DN292+$D$9*DO292+$E$9*U292)</f>
        <v>0</v>
      </c>
      <c r="W292">
        <f>0.61365*exp(17.502*V292/(240.97+V292))</f>
        <v>0</v>
      </c>
      <c r="X292">
        <f>(Y292/Z292*100)</f>
        <v>0</v>
      </c>
      <c r="Y292">
        <f>DF292*(DK292+DL292)/1000</f>
        <v>0</v>
      </c>
      <c r="Z292">
        <f>0.61365*exp(17.502*DM292/(240.97+DM292))</f>
        <v>0</v>
      </c>
      <c r="AA292">
        <f>(W292-DF292*(DK292+DL292)/1000)</f>
        <v>0</v>
      </c>
      <c r="AB292">
        <f>(-I292*44100)</f>
        <v>0</v>
      </c>
      <c r="AC292">
        <f>2*29.3*Q292*0.92*(DM292-V292)</f>
        <v>0</v>
      </c>
      <c r="AD292">
        <f>2*0.95*5.67E-8*(((DM292+$B$9)+273)^4-(V292+273)^4)</f>
        <v>0</v>
      </c>
      <c r="AE292">
        <f>T292+AD292+AB292+AC292</f>
        <v>0</v>
      </c>
      <c r="AF292">
        <v>0</v>
      </c>
      <c r="AG292">
        <v>0</v>
      </c>
      <c r="AH292">
        <f>IF(AF292*$H$15&gt;=AJ292,1.0,(AJ292/(AJ292-AF292*$H$15)))</f>
        <v>0</v>
      </c>
      <c r="AI292">
        <f>(AH292-1)*100</f>
        <v>0</v>
      </c>
      <c r="AJ292">
        <f>MAX(0,($B$15+$C$15*DR292)/(1+$D$15*DR292)*DK292/(DM292+273)*$E$15)</f>
        <v>0</v>
      </c>
      <c r="AK292" t="s">
        <v>420</v>
      </c>
      <c r="AL292" t="s">
        <v>420</v>
      </c>
      <c r="AM292">
        <v>0</v>
      </c>
      <c r="AN292">
        <v>0</v>
      </c>
      <c r="AO292">
        <f>1-AM292/AN292</f>
        <v>0</v>
      </c>
      <c r="AP292">
        <v>0</v>
      </c>
      <c r="AQ292" t="s">
        <v>420</v>
      </c>
      <c r="AR292" t="s">
        <v>420</v>
      </c>
      <c r="AS292">
        <v>0</v>
      </c>
      <c r="AT292">
        <v>0</v>
      </c>
      <c r="AU292">
        <f>1-AS292/AT292</f>
        <v>0</v>
      </c>
      <c r="AV292">
        <v>0.5</v>
      </c>
      <c r="AW292">
        <f>CV292</f>
        <v>0</v>
      </c>
      <c r="AX292">
        <f>K292</f>
        <v>0</v>
      </c>
      <c r="AY292">
        <f>AU292*AV292*AW292</f>
        <v>0</v>
      </c>
      <c r="AZ292">
        <f>(AX292-AP292)/AW292</f>
        <v>0</v>
      </c>
      <c r="BA292">
        <f>(AN292-AT292)/AT292</f>
        <v>0</v>
      </c>
      <c r="BB292">
        <f>AM292/(AO292+AM292/AT292)</f>
        <v>0</v>
      </c>
      <c r="BC292" t="s">
        <v>420</v>
      </c>
      <c r="BD292">
        <v>0</v>
      </c>
      <c r="BE292">
        <f>IF(BD292&lt;&gt;0, BD292, BB292)</f>
        <v>0</v>
      </c>
      <c r="BF292">
        <f>1-BE292/AT292</f>
        <v>0</v>
      </c>
      <c r="BG292">
        <f>(AT292-AS292)/(AT292-BE292)</f>
        <v>0</v>
      </c>
      <c r="BH292">
        <f>(AN292-AT292)/(AN292-BE292)</f>
        <v>0</v>
      </c>
      <c r="BI292">
        <f>(AT292-AS292)/(AT292-AM292)</f>
        <v>0</v>
      </c>
      <c r="BJ292">
        <f>(AN292-AT292)/(AN292-AM292)</f>
        <v>0</v>
      </c>
      <c r="BK292">
        <f>(BG292*BE292/AS292)</f>
        <v>0</v>
      </c>
      <c r="BL292">
        <f>(1-BK292)</f>
        <v>0</v>
      </c>
      <c r="CU292">
        <f>$B$13*DS292+$C$13*DT292+$F$13*EE292*(1-EH292)</f>
        <v>0</v>
      </c>
      <c r="CV292">
        <f>CU292*CW292</f>
        <v>0</v>
      </c>
      <c r="CW292">
        <f>($B$13*$D$11+$C$13*$D$11+$F$13*((ER292+EJ292)/MAX(ER292+EJ292+ES292, 0.1)*$I$11+ES292/MAX(ER292+EJ292+ES292, 0.1)*$J$11))/($B$13+$C$13+$F$13)</f>
        <v>0</v>
      </c>
      <c r="CX292">
        <f>($B$13*$K$11+$C$13*$K$11+$F$13*((ER292+EJ292)/MAX(ER292+EJ292+ES292, 0.1)*$P$11+ES292/MAX(ER292+EJ292+ES292, 0.1)*$Q$11))/($B$13+$C$13+$F$13)</f>
        <v>0</v>
      </c>
      <c r="CY292">
        <v>5.36</v>
      </c>
      <c r="CZ292">
        <v>0.5</v>
      </c>
      <c r="DA292" t="s">
        <v>421</v>
      </c>
      <c r="DB292">
        <v>2</v>
      </c>
      <c r="DC292">
        <v>1761011397.433333</v>
      </c>
      <c r="DD292">
        <v>420.5532592592592</v>
      </c>
      <c r="DE292">
        <v>420.0062962962963</v>
      </c>
      <c r="DF292">
        <v>24.57767407407407</v>
      </c>
      <c r="DG292">
        <v>24.5090962962963</v>
      </c>
      <c r="DH292">
        <v>421.5730740740742</v>
      </c>
      <c r="DI292">
        <v>24.37168518518518</v>
      </c>
      <c r="DJ292">
        <v>499.9559259259258</v>
      </c>
      <c r="DK292">
        <v>90.54336296296296</v>
      </c>
      <c r="DL292">
        <v>0.03383694814814815</v>
      </c>
      <c r="DM292">
        <v>30.74392222222222</v>
      </c>
      <c r="DN292">
        <v>30.1309962962963</v>
      </c>
      <c r="DO292">
        <v>999.9000000000001</v>
      </c>
      <c r="DP292">
        <v>0</v>
      </c>
      <c r="DQ292">
        <v>0</v>
      </c>
      <c r="DR292">
        <v>9991.873703703704</v>
      </c>
      <c r="DS292">
        <v>0</v>
      </c>
      <c r="DT292">
        <v>0.242856</v>
      </c>
      <c r="DU292">
        <v>0.5468851851851851</v>
      </c>
      <c r="DV292">
        <v>431.1498518518518</v>
      </c>
      <c r="DW292">
        <v>430.558888888889</v>
      </c>
      <c r="DX292">
        <v>0.06857392370370372</v>
      </c>
      <c r="DY292">
        <v>420.0062962962963</v>
      </c>
      <c r="DZ292">
        <v>24.5090962962963</v>
      </c>
      <c r="EA292">
        <v>2.225344814814815</v>
      </c>
      <c r="EB292">
        <v>2.219135555555556</v>
      </c>
      <c r="EC292">
        <v>19.14593703703704</v>
      </c>
      <c r="ED292">
        <v>19.1010037037037</v>
      </c>
      <c r="EE292">
        <v>0.005000780000000001</v>
      </c>
      <c r="EF292">
        <v>0</v>
      </c>
      <c r="EG292">
        <v>0</v>
      </c>
      <c r="EH292">
        <v>0</v>
      </c>
      <c r="EI292">
        <v>765.3481481481482</v>
      </c>
      <c r="EJ292">
        <v>0.005000780000000001</v>
      </c>
      <c r="EK292">
        <v>-5.288888888888891</v>
      </c>
      <c r="EL292">
        <v>0.6259259259259259</v>
      </c>
      <c r="EM292">
        <v>36.12707407407407</v>
      </c>
      <c r="EN292">
        <v>40.57848148148148</v>
      </c>
      <c r="EO292">
        <v>38.79837037037037</v>
      </c>
      <c r="EP292">
        <v>41.68033333333333</v>
      </c>
      <c r="EQ292">
        <v>39.28</v>
      </c>
      <c r="ER292">
        <v>0</v>
      </c>
      <c r="ES292">
        <v>0</v>
      </c>
      <c r="ET292">
        <v>0</v>
      </c>
      <c r="EU292">
        <v>1761011404.3</v>
      </c>
      <c r="EV292">
        <v>0</v>
      </c>
      <c r="EW292">
        <v>764.98</v>
      </c>
      <c r="EX292">
        <v>-30.72307668503399</v>
      </c>
      <c r="EY292">
        <v>-9.076923034365118</v>
      </c>
      <c r="EZ292">
        <v>-5.02</v>
      </c>
      <c r="FA292">
        <v>15</v>
      </c>
      <c r="FB292">
        <v>1761011263.1</v>
      </c>
      <c r="FC292" t="s">
        <v>986</v>
      </c>
      <c r="FD292">
        <v>1761011262.6</v>
      </c>
      <c r="FE292">
        <v>1761011263.1</v>
      </c>
      <c r="FF292">
        <v>10</v>
      </c>
      <c r="FG292">
        <v>-0.226</v>
      </c>
      <c r="FH292">
        <v>0.005</v>
      </c>
      <c r="FI292">
        <v>-1.021</v>
      </c>
      <c r="FJ292">
        <v>0.197</v>
      </c>
      <c r="FK292">
        <v>420</v>
      </c>
      <c r="FL292">
        <v>24</v>
      </c>
      <c r="FM292">
        <v>0.24</v>
      </c>
      <c r="FN292">
        <v>0.02</v>
      </c>
      <c r="FO292">
        <v>0.5385935853658537</v>
      </c>
      <c r="FP292">
        <v>0.05552581881533183</v>
      </c>
      <c r="FQ292">
        <v>0.03111353925581596</v>
      </c>
      <c r="FR292">
        <v>1</v>
      </c>
      <c r="FS292">
        <v>767.1235294117648</v>
      </c>
      <c r="FT292">
        <v>-37.89457594637769</v>
      </c>
      <c r="FU292">
        <v>5.634977886251789</v>
      </c>
      <c r="FV292">
        <v>0</v>
      </c>
      <c r="FW292">
        <v>0.008764949756097561</v>
      </c>
      <c r="FX292">
        <v>1.347794903832752</v>
      </c>
      <c r="FY292">
        <v>0.1341420056466099</v>
      </c>
      <c r="FZ292">
        <v>0</v>
      </c>
      <c r="GA292">
        <v>1</v>
      </c>
      <c r="GB292">
        <v>3</v>
      </c>
      <c r="GC292" t="s">
        <v>459</v>
      </c>
      <c r="GD292">
        <v>3.10971</v>
      </c>
      <c r="GE292">
        <v>2.72589</v>
      </c>
      <c r="GF292">
        <v>0.0886251</v>
      </c>
      <c r="GG292">
        <v>0.0884201</v>
      </c>
      <c r="GH292">
        <v>0.110251</v>
      </c>
      <c r="GI292">
        <v>0.110745</v>
      </c>
      <c r="GJ292">
        <v>23932.3</v>
      </c>
      <c r="GK292">
        <v>21700.8</v>
      </c>
      <c r="GL292">
        <v>26816.8</v>
      </c>
      <c r="GM292">
        <v>24011.4</v>
      </c>
      <c r="GN292">
        <v>38121</v>
      </c>
      <c r="GO292">
        <v>31495.7</v>
      </c>
      <c r="GP292">
        <v>46805.2</v>
      </c>
      <c r="GQ292">
        <v>37958</v>
      </c>
      <c r="GR292">
        <v>1.89478</v>
      </c>
      <c r="GS292">
        <v>1.87735</v>
      </c>
      <c r="GT292">
        <v>0.115074</v>
      </c>
      <c r="GU292">
        <v>0</v>
      </c>
      <c r="GV292">
        <v>28.2252</v>
      </c>
      <c r="GW292">
        <v>999.9</v>
      </c>
      <c r="GX292">
        <v>60.7</v>
      </c>
      <c r="GY292">
        <v>29.7</v>
      </c>
      <c r="GZ292">
        <v>28.0739</v>
      </c>
      <c r="HA292">
        <v>61.241</v>
      </c>
      <c r="HB292">
        <v>21.4824</v>
      </c>
      <c r="HC292">
        <v>1</v>
      </c>
      <c r="HD292">
        <v>0.0126092</v>
      </c>
      <c r="HE292">
        <v>-1.54199</v>
      </c>
      <c r="HF292">
        <v>20.3287</v>
      </c>
      <c r="HG292">
        <v>5.21849</v>
      </c>
      <c r="HH292">
        <v>11.9797</v>
      </c>
      <c r="HI292">
        <v>4.9643</v>
      </c>
      <c r="HJ292">
        <v>3.27533</v>
      </c>
      <c r="HK292">
        <v>9999</v>
      </c>
      <c r="HL292">
        <v>9999</v>
      </c>
      <c r="HM292">
        <v>9999</v>
      </c>
      <c r="HN292">
        <v>999.9</v>
      </c>
      <c r="HO292">
        <v>1.86367</v>
      </c>
      <c r="HP292">
        <v>1.85975</v>
      </c>
      <c r="HQ292">
        <v>1.85803</v>
      </c>
      <c r="HR292">
        <v>1.85944</v>
      </c>
      <c r="HS292">
        <v>1.85959</v>
      </c>
      <c r="HT292">
        <v>1.85806</v>
      </c>
      <c r="HU292">
        <v>1.85715</v>
      </c>
      <c r="HV292">
        <v>1.85211</v>
      </c>
      <c r="HW292">
        <v>0</v>
      </c>
      <c r="HX292">
        <v>0</v>
      </c>
      <c r="HY292">
        <v>0</v>
      </c>
      <c r="HZ292">
        <v>0</v>
      </c>
      <c r="IA292" t="s">
        <v>424</v>
      </c>
      <c r="IB292" t="s">
        <v>425</v>
      </c>
      <c r="IC292" t="s">
        <v>426</v>
      </c>
      <c r="ID292" t="s">
        <v>426</v>
      </c>
      <c r="IE292" t="s">
        <v>426</v>
      </c>
      <c r="IF292" t="s">
        <v>426</v>
      </c>
      <c r="IG292">
        <v>0</v>
      </c>
      <c r="IH292">
        <v>100</v>
      </c>
      <c r="II292">
        <v>100</v>
      </c>
      <c r="IJ292">
        <v>-1.02</v>
      </c>
      <c r="IK292">
        <v>0.2049</v>
      </c>
      <c r="IL292">
        <v>-1.809735424919543</v>
      </c>
      <c r="IM292">
        <v>0.001328113201692861</v>
      </c>
      <c r="IN292">
        <v>1.538283238170363E-06</v>
      </c>
      <c r="IO292">
        <v>-5.795655626708063E-10</v>
      </c>
      <c r="IP292">
        <v>-0.06517122915253193</v>
      </c>
      <c r="IQ292">
        <v>-0.004593102289677449</v>
      </c>
      <c r="IR292">
        <v>0.0008253994458280543</v>
      </c>
      <c r="IS292">
        <v>-7.403632370499484E-06</v>
      </c>
      <c r="IT292">
        <v>2</v>
      </c>
      <c r="IU292">
        <v>1985</v>
      </c>
      <c r="IV292">
        <v>1</v>
      </c>
      <c r="IW292">
        <v>27</v>
      </c>
      <c r="IX292">
        <v>2.4</v>
      </c>
      <c r="IY292">
        <v>2.4</v>
      </c>
      <c r="IZ292">
        <v>1.13647</v>
      </c>
      <c r="JA292">
        <v>2.6062</v>
      </c>
      <c r="JB292">
        <v>1.49658</v>
      </c>
      <c r="JC292">
        <v>2.34741</v>
      </c>
      <c r="JD292">
        <v>1.54907</v>
      </c>
      <c r="JE292">
        <v>2.4292</v>
      </c>
      <c r="JF292">
        <v>32.798</v>
      </c>
      <c r="JG292">
        <v>15.6118</v>
      </c>
      <c r="JH292">
        <v>18</v>
      </c>
      <c r="JI292">
        <v>482.187</v>
      </c>
      <c r="JJ292">
        <v>500.353</v>
      </c>
      <c r="JK292">
        <v>31.816</v>
      </c>
      <c r="JL292">
        <v>27.4266</v>
      </c>
      <c r="JM292">
        <v>29.9999</v>
      </c>
      <c r="JN292">
        <v>27.6775</v>
      </c>
      <c r="JO292">
        <v>27.6724</v>
      </c>
      <c r="JP292">
        <v>22.8448</v>
      </c>
      <c r="JQ292">
        <v>18.1925</v>
      </c>
      <c r="JR292">
        <v>71.55240000000001</v>
      </c>
      <c r="JS292">
        <v>31.8216</v>
      </c>
      <c r="JT292">
        <v>420</v>
      </c>
      <c r="JU292">
        <v>24.4323</v>
      </c>
      <c r="JV292">
        <v>102.354</v>
      </c>
      <c r="JW292">
        <v>91.5692</v>
      </c>
    </row>
    <row r="293" spans="1:283">
      <c r="A293">
        <v>275</v>
      </c>
      <c r="B293">
        <v>1761011407.6</v>
      </c>
      <c r="C293">
        <v>1741.599999904633</v>
      </c>
      <c r="D293" t="s">
        <v>993</v>
      </c>
      <c r="E293" t="s">
        <v>994</v>
      </c>
      <c r="F293">
        <v>5</v>
      </c>
      <c r="G293" t="s">
        <v>985</v>
      </c>
      <c r="H293">
        <v>1761011399.426923</v>
      </c>
      <c r="I293">
        <f>(J293)/1000</f>
        <v>0</v>
      </c>
      <c r="J293">
        <f>1000*DJ293*AH293*(DF293-DG293)/(100*CY293*(1000-AH293*DF293))</f>
        <v>0</v>
      </c>
      <c r="K293">
        <f>DJ293*AH293*(DE293-DD293*(1000-AH293*DG293)/(1000-AH293*DF293))/(100*CY293)</f>
        <v>0</v>
      </c>
      <c r="L293">
        <f>DD293 - IF(AH293&gt;1, K293*CY293*100.0/(AJ293), 0)</f>
        <v>0</v>
      </c>
      <c r="M293">
        <f>((S293-I293/2)*L293-K293)/(S293+I293/2)</f>
        <v>0</v>
      </c>
      <c r="N293">
        <f>M293*(DK293+DL293)/1000.0</f>
        <v>0</v>
      </c>
      <c r="O293">
        <f>(DD293 - IF(AH293&gt;1, K293*CY293*100.0/(AJ293), 0))*(DK293+DL293)/1000.0</f>
        <v>0</v>
      </c>
      <c r="P293">
        <f>2.0/((1/R293-1/Q293)+SIGN(R293)*SQRT((1/R293-1/Q293)*(1/R293-1/Q293) + 4*CZ293/((CZ293+1)*(CZ293+1))*(2*1/R293*1/Q293-1/Q293*1/Q293)))</f>
        <v>0</v>
      </c>
      <c r="Q293">
        <f>IF(LEFT(DA293,1)&lt;&gt;"0",IF(LEFT(DA293,1)="1",3.0,DB293),$D$5+$E$5*(DR293*DK293/($K$5*1000))+$F$5*(DR293*DK293/($K$5*1000))*MAX(MIN(CY293,$J$5),$I$5)*MAX(MIN(CY293,$J$5),$I$5)+$G$5*MAX(MIN(CY293,$J$5),$I$5)*(DR293*DK293/($K$5*1000))+$H$5*(DR293*DK293/($K$5*1000))*(DR293*DK293/($K$5*1000)))</f>
        <v>0</v>
      </c>
      <c r="R293">
        <f>I293*(1000-(1000*0.61365*exp(17.502*V293/(240.97+V293))/(DK293+DL293)+DF293)/2)/(1000*0.61365*exp(17.502*V293/(240.97+V293))/(DK293+DL293)-DF293)</f>
        <v>0</v>
      </c>
      <c r="S293">
        <f>1/((CZ293+1)/(P293/1.6)+1/(Q293/1.37)) + CZ293/((CZ293+1)/(P293/1.6) + CZ293/(Q293/1.37))</f>
        <v>0</v>
      </c>
      <c r="T293">
        <f>(CU293*CX293)</f>
        <v>0</v>
      </c>
      <c r="U293">
        <f>(DM293+(T293+2*0.95*5.67E-8*(((DM293+$B$9)+273)^4-(DM293+273)^4)-44100*I293)/(1.84*29.3*Q293+8*0.95*5.67E-8*(DM293+273)^3))</f>
        <v>0</v>
      </c>
      <c r="V293">
        <f>($C$9*DN293+$D$9*DO293+$E$9*U293)</f>
        <v>0</v>
      </c>
      <c r="W293">
        <f>0.61365*exp(17.502*V293/(240.97+V293))</f>
        <v>0</v>
      </c>
      <c r="X293">
        <f>(Y293/Z293*100)</f>
        <v>0</v>
      </c>
      <c r="Y293">
        <f>DF293*(DK293+DL293)/1000</f>
        <v>0</v>
      </c>
      <c r="Z293">
        <f>0.61365*exp(17.502*DM293/(240.97+DM293))</f>
        <v>0</v>
      </c>
      <c r="AA293">
        <f>(W293-DF293*(DK293+DL293)/1000)</f>
        <v>0</v>
      </c>
      <c r="AB293">
        <f>(-I293*44100)</f>
        <v>0</v>
      </c>
      <c r="AC293">
        <f>2*29.3*Q293*0.92*(DM293-V293)</f>
        <v>0</v>
      </c>
      <c r="AD293">
        <f>2*0.95*5.67E-8*(((DM293+$B$9)+273)^4-(V293+273)^4)</f>
        <v>0</v>
      </c>
      <c r="AE293">
        <f>T293+AD293+AB293+AC293</f>
        <v>0</v>
      </c>
      <c r="AF293">
        <v>0</v>
      </c>
      <c r="AG293">
        <v>0</v>
      </c>
      <c r="AH293">
        <f>IF(AF293*$H$15&gt;=AJ293,1.0,(AJ293/(AJ293-AF293*$H$15)))</f>
        <v>0</v>
      </c>
      <c r="AI293">
        <f>(AH293-1)*100</f>
        <v>0</v>
      </c>
      <c r="AJ293">
        <f>MAX(0,($B$15+$C$15*DR293)/(1+$D$15*DR293)*DK293/(DM293+273)*$E$15)</f>
        <v>0</v>
      </c>
      <c r="AK293" t="s">
        <v>420</v>
      </c>
      <c r="AL293" t="s">
        <v>420</v>
      </c>
      <c r="AM293">
        <v>0</v>
      </c>
      <c r="AN293">
        <v>0</v>
      </c>
      <c r="AO293">
        <f>1-AM293/AN293</f>
        <v>0</v>
      </c>
      <c r="AP293">
        <v>0</v>
      </c>
      <c r="AQ293" t="s">
        <v>420</v>
      </c>
      <c r="AR293" t="s">
        <v>420</v>
      </c>
      <c r="AS293">
        <v>0</v>
      </c>
      <c r="AT293">
        <v>0</v>
      </c>
      <c r="AU293">
        <f>1-AS293/AT293</f>
        <v>0</v>
      </c>
      <c r="AV293">
        <v>0.5</v>
      </c>
      <c r="AW293">
        <f>CV293</f>
        <v>0</v>
      </c>
      <c r="AX293">
        <f>K293</f>
        <v>0</v>
      </c>
      <c r="AY293">
        <f>AU293*AV293*AW293</f>
        <v>0</v>
      </c>
      <c r="AZ293">
        <f>(AX293-AP293)/AW293</f>
        <v>0</v>
      </c>
      <c r="BA293">
        <f>(AN293-AT293)/AT293</f>
        <v>0</v>
      </c>
      <c r="BB293">
        <f>AM293/(AO293+AM293/AT293)</f>
        <v>0</v>
      </c>
      <c r="BC293" t="s">
        <v>420</v>
      </c>
      <c r="BD293">
        <v>0</v>
      </c>
      <c r="BE293">
        <f>IF(BD293&lt;&gt;0, BD293, BB293)</f>
        <v>0</v>
      </c>
      <c r="BF293">
        <f>1-BE293/AT293</f>
        <v>0</v>
      </c>
      <c r="BG293">
        <f>(AT293-AS293)/(AT293-BE293)</f>
        <v>0</v>
      </c>
      <c r="BH293">
        <f>(AN293-AT293)/(AN293-BE293)</f>
        <v>0</v>
      </c>
      <c r="BI293">
        <f>(AT293-AS293)/(AT293-AM293)</f>
        <v>0</v>
      </c>
      <c r="BJ293">
        <f>(AN293-AT293)/(AN293-AM293)</f>
        <v>0</v>
      </c>
      <c r="BK293">
        <f>(BG293*BE293/AS293)</f>
        <v>0</v>
      </c>
      <c r="BL293">
        <f>(1-BK293)</f>
        <v>0</v>
      </c>
      <c r="CU293">
        <f>$B$13*DS293+$C$13*DT293+$F$13*EE293*(1-EH293)</f>
        <v>0</v>
      </c>
      <c r="CV293">
        <f>CU293*CW293</f>
        <v>0</v>
      </c>
      <c r="CW293">
        <f>($B$13*$D$11+$C$13*$D$11+$F$13*((ER293+EJ293)/MAX(ER293+EJ293+ES293, 0.1)*$I$11+ES293/MAX(ER293+EJ293+ES293, 0.1)*$J$11))/($B$13+$C$13+$F$13)</f>
        <v>0</v>
      </c>
      <c r="CX293">
        <f>($B$13*$K$11+$C$13*$K$11+$F$13*((ER293+EJ293)/MAX(ER293+EJ293+ES293, 0.1)*$P$11+ES293/MAX(ER293+EJ293+ES293, 0.1)*$Q$11))/($B$13+$C$13+$F$13)</f>
        <v>0</v>
      </c>
      <c r="CY293">
        <v>5.36</v>
      </c>
      <c r="CZ293">
        <v>0.5</v>
      </c>
      <c r="DA293" t="s">
        <v>421</v>
      </c>
      <c r="DB293">
        <v>2</v>
      </c>
      <c r="DC293">
        <v>1761011399.426923</v>
      </c>
      <c r="DD293">
        <v>420.5581923076924</v>
      </c>
      <c r="DE293">
        <v>420.0153461538461</v>
      </c>
      <c r="DF293">
        <v>24.5740923076923</v>
      </c>
      <c r="DG293">
        <v>24.46997692307692</v>
      </c>
      <c r="DH293">
        <v>421.5779999999999</v>
      </c>
      <c r="DI293">
        <v>24.36818076923077</v>
      </c>
      <c r="DJ293">
        <v>499.9675384615384</v>
      </c>
      <c r="DK293">
        <v>90.54364615384618</v>
      </c>
      <c r="DL293">
        <v>0.03392040384615385</v>
      </c>
      <c r="DM293">
        <v>30.73979615384615</v>
      </c>
      <c r="DN293">
        <v>30.12298461538461</v>
      </c>
      <c r="DO293">
        <v>999.9000000000001</v>
      </c>
      <c r="DP293">
        <v>0</v>
      </c>
      <c r="DQ293">
        <v>0</v>
      </c>
      <c r="DR293">
        <v>9996.70423076923</v>
      </c>
      <c r="DS293">
        <v>0</v>
      </c>
      <c r="DT293">
        <v>0.242856</v>
      </c>
      <c r="DU293">
        <v>0.5428326538461538</v>
      </c>
      <c r="DV293">
        <v>431.1533076923077</v>
      </c>
      <c r="DW293">
        <v>430.5508461538462</v>
      </c>
      <c r="DX293">
        <v>0.1041105515384615</v>
      </c>
      <c r="DY293">
        <v>420.0153461538461</v>
      </c>
      <c r="DZ293">
        <v>24.46997692307692</v>
      </c>
      <c r="EA293">
        <v>2.225027307692307</v>
      </c>
      <c r="EB293">
        <v>2.215600769230769</v>
      </c>
      <c r="EC293">
        <v>19.14364230769231</v>
      </c>
      <c r="ED293">
        <v>19.07544615384615</v>
      </c>
      <c r="EE293">
        <v>0.005000780000000001</v>
      </c>
      <c r="EF293">
        <v>0</v>
      </c>
      <c r="EG293">
        <v>0</v>
      </c>
      <c r="EH293">
        <v>0</v>
      </c>
      <c r="EI293">
        <v>765.1884615384616</v>
      </c>
      <c r="EJ293">
        <v>0.005000780000000001</v>
      </c>
      <c r="EK293">
        <v>-5.788461538461538</v>
      </c>
      <c r="EL293">
        <v>0.6076923076923078</v>
      </c>
      <c r="EM293">
        <v>36.10069230769231</v>
      </c>
      <c r="EN293">
        <v>40.49011538461538</v>
      </c>
      <c r="EO293">
        <v>38.82911538461538</v>
      </c>
      <c r="EP293">
        <v>41.56473076923077</v>
      </c>
      <c r="EQ293">
        <v>39.23065384615385</v>
      </c>
      <c r="ER293">
        <v>0</v>
      </c>
      <c r="ES293">
        <v>0</v>
      </c>
      <c r="ET293">
        <v>0</v>
      </c>
      <c r="EU293">
        <v>1761011406.7</v>
      </c>
      <c r="EV293">
        <v>0</v>
      </c>
      <c r="EW293">
        <v>765.484</v>
      </c>
      <c r="EX293">
        <v>-0.7999996130259337</v>
      </c>
      <c r="EY293">
        <v>-39.09999982515971</v>
      </c>
      <c r="EZ293">
        <v>-6.172</v>
      </c>
      <c r="FA293">
        <v>15</v>
      </c>
      <c r="FB293">
        <v>1761011263.1</v>
      </c>
      <c r="FC293" t="s">
        <v>986</v>
      </c>
      <c r="FD293">
        <v>1761011262.6</v>
      </c>
      <c r="FE293">
        <v>1761011263.1</v>
      </c>
      <c r="FF293">
        <v>10</v>
      </c>
      <c r="FG293">
        <v>-0.226</v>
      </c>
      <c r="FH293">
        <v>0.005</v>
      </c>
      <c r="FI293">
        <v>-1.021</v>
      </c>
      <c r="FJ293">
        <v>0.197</v>
      </c>
      <c r="FK293">
        <v>420</v>
      </c>
      <c r="FL293">
        <v>24</v>
      </c>
      <c r="FM293">
        <v>0.24</v>
      </c>
      <c r="FN293">
        <v>0.02</v>
      </c>
      <c r="FO293">
        <v>0.543721825</v>
      </c>
      <c r="FP293">
        <v>0.06875775984990581</v>
      </c>
      <c r="FQ293">
        <v>0.03164546424046226</v>
      </c>
      <c r="FR293">
        <v>1</v>
      </c>
      <c r="FS293">
        <v>766.45</v>
      </c>
      <c r="FT293">
        <v>-19.89152007765341</v>
      </c>
      <c r="FU293">
        <v>5.421919022113197</v>
      </c>
      <c r="FV293">
        <v>0</v>
      </c>
      <c r="FW293">
        <v>0.0578846735</v>
      </c>
      <c r="FX293">
        <v>1.200299228442777</v>
      </c>
      <c r="FY293">
        <v>0.1197658446206534</v>
      </c>
      <c r="FZ293">
        <v>0</v>
      </c>
      <c r="GA293">
        <v>1</v>
      </c>
      <c r="GB293">
        <v>3</v>
      </c>
      <c r="GC293" t="s">
        <v>459</v>
      </c>
      <c r="GD293">
        <v>3.10981</v>
      </c>
      <c r="GE293">
        <v>2.7265</v>
      </c>
      <c r="GF293">
        <v>0.0886217</v>
      </c>
      <c r="GG293">
        <v>0.0884167</v>
      </c>
      <c r="GH293">
        <v>0.110181</v>
      </c>
      <c r="GI293">
        <v>0.110717</v>
      </c>
      <c r="GJ293">
        <v>23932.3</v>
      </c>
      <c r="GK293">
        <v>21700.6</v>
      </c>
      <c r="GL293">
        <v>26816.7</v>
      </c>
      <c r="GM293">
        <v>24011.1</v>
      </c>
      <c r="GN293">
        <v>38123.9</v>
      </c>
      <c r="GO293">
        <v>31496.4</v>
      </c>
      <c r="GP293">
        <v>46805</v>
      </c>
      <c r="GQ293">
        <v>37957.7</v>
      </c>
      <c r="GR293">
        <v>1.8949</v>
      </c>
      <c r="GS293">
        <v>1.87722</v>
      </c>
      <c r="GT293">
        <v>0.114277</v>
      </c>
      <c r="GU293">
        <v>0</v>
      </c>
      <c r="GV293">
        <v>28.23</v>
      </c>
      <c r="GW293">
        <v>999.9</v>
      </c>
      <c r="GX293">
        <v>60.7</v>
      </c>
      <c r="GY293">
        <v>29.7</v>
      </c>
      <c r="GZ293">
        <v>28.0717</v>
      </c>
      <c r="HA293">
        <v>61.401</v>
      </c>
      <c r="HB293">
        <v>21.246</v>
      </c>
      <c r="HC293">
        <v>1</v>
      </c>
      <c r="HD293">
        <v>0.0124873</v>
      </c>
      <c r="HE293">
        <v>-1.54972</v>
      </c>
      <c r="HF293">
        <v>20.3292</v>
      </c>
      <c r="HG293">
        <v>5.22118</v>
      </c>
      <c r="HH293">
        <v>11.9796</v>
      </c>
      <c r="HI293">
        <v>4.96535</v>
      </c>
      <c r="HJ293">
        <v>3.27593</v>
      </c>
      <c r="HK293">
        <v>9999</v>
      </c>
      <c r="HL293">
        <v>9999</v>
      </c>
      <c r="HM293">
        <v>9999</v>
      </c>
      <c r="HN293">
        <v>999.9</v>
      </c>
      <c r="HO293">
        <v>1.86368</v>
      </c>
      <c r="HP293">
        <v>1.85974</v>
      </c>
      <c r="HQ293">
        <v>1.85801</v>
      </c>
      <c r="HR293">
        <v>1.85944</v>
      </c>
      <c r="HS293">
        <v>1.85959</v>
      </c>
      <c r="HT293">
        <v>1.85806</v>
      </c>
      <c r="HU293">
        <v>1.85715</v>
      </c>
      <c r="HV293">
        <v>1.85211</v>
      </c>
      <c r="HW293">
        <v>0</v>
      </c>
      <c r="HX293">
        <v>0</v>
      </c>
      <c r="HY293">
        <v>0</v>
      </c>
      <c r="HZ293">
        <v>0</v>
      </c>
      <c r="IA293" t="s">
        <v>424</v>
      </c>
      <c r="IB293" t="s">
        <v>425</v>
      </c>
      <c r="IC293" t="s">
        <v>426</v>
      </c>
      <c r="ID293" t="s">
        <v>426</v>
      </c>
      <c r="IE293" t="s">
        <v>426</v>
      </c>
      <c r="IF293" t="s">
        <v>426</v>
      </c>
      <c r="IG293">
        <v>0</v>
      </c>
      <c r="IH293">
        <v>100</v>
      </c>
      <c r="II293">
        <v>100</v>
      </c>
      <c r="IJ293">
        <v>-1.02</v>
      </c>
      <c r="IK293">
        <v>0.2044</v>
      </c>
      <c r="IL293">
        <v>-1.809735424919543</v>
      </c>
      <c r="IM293">
        <v>0.001328113201692861</v>
      </c>
      <c r="IN293">
        <v>1.538283238170363E-06</v>
      </c>
      <c r="IO293">
        <v>-5.795655626708063E-10</v>
      </c>
      <c r="IP293">
        <v>-0.06517122915253193</v>
      </c>
      <c r="IQ293">
        <v>-0.004593102289677449</v>
      </c>
      <c r="IR293">
        <v>0.0008253994458280543</v>
      </c>
      <c r="IS293">
        <v>-7.403632370499484E-06</v>
      </c>
      <c r="IT293">
        <v>2</v>
      </c>
      <c r="IU293">
        <v>1985</v>
      </c>
      <c r="IV293">
        <v>1</v>
      </c>
      <c r="IW293">
        <v>27</v>
      </c>
      <c r="IX293">
        <v>2.4</v>
      </c>
      <c r="IY293">
        <v>2.4</v>
      </c>
      <c r="IZ293">
        <v>1.13647</v>
      </c>
      <c r="JA293">
        <v>2.60376</v>
      </c>
      <c r="JB293">
        <v>1.49658</v>
      </c>
      <c r="JC293">
        <v>2.34619</v>
      </c>
      <c r="JD293">
        <v>1.54907</v>
      </c>
      <c r="JE293">
        <v>2.46338</v>
      </c>
      <c r="JF293">
        <v>32.798</v>
      </c>
      <c r="JG293">
        <v>15.6205</v>
      </c>
      <c r="JH293">
        <v>18</v>
      </c>
      <c r="JI293">
        <v>482.252</v>
      </c>
      <c r="JJ293">
        <v>500.267</v>
      </c>
      <c r="JK293">
        <v>31.7787</v>
      </c>
      <c r="JL293">
        <v>27.427</v>
      </c>
      <c r="JM293">
        <v>30</v>
      </c>
      <c r="JN293">
        <v>27.6765</v>
      </c>
      <c r="JO293">
        <v>27.6721</v>
      </c>
      <c r="JP293">
        <v>22.8468</v>
      </c>
      <c r="JQ293">
        <v>18.1925</v>
      </c>
      <c r="JR293">
        <v>71.55240000000001</v>
      </c>
      <c r="JS293">
        <v>31.7139</v>
      </c>
      <c r="JT293">
        <v>420</v>
      </c>
      <c r="JU293">
        <v>24.455</v>
      </c>
      <c r="JV293">
        <v>102.354</v>
      </c>
      <c r="JW293">
        <v>91.5681</v>
      </c>
    </row>
    <row r="294" spans="1:283">
      <c r="A294">
        <v>276</v>
      </c>
      <c r="B294">
        <v>1761011409.6</v>
      </c>
      <c r="C294">
        <v>1743.599999904633</v>
      </c>
      <c r="D294" t="s">
        <v>995</v>
      </c>
      <c r="E294" t="s">
        <v>996</v>
      </c>
      <c r="F294">
        <v>5</v>
      </c>
      <c r="G294" t="s">
        <v>985</v>
      </c>
      <c r="H294">
        <v>1761011401.5</v>
      </c>
      <c r="I294">
        <f>(J294)/1000</f>
        <v>0</v>
      </c>
      <c r="J294">
        <f>1000*DJ294*AH294*(DF294-DG294)/(100*CY294*(1000-AH294*DF294))</f>
        <v>0</v>
      </c>
      <c r="K294">
        <f>DJ294*AH294*(DE294-DD294*(1000-AH294*DG294)/(1000-AH294*DF294))/(100*CY294)</f>
        <v>0</v>
      </c>
      <c r="L294">
        <f>DD294 - IF(AH294&gt;1, K294*CY294*100.0/(AJ294), 0)</f>
        <v>0</v>
      </c>
      <c r="M294">
        <f>((S294-I294/2)*L294-K294)/(S294+I294/2)</f>
        <v>0</v>
      </c>
      <c r="N294">
        <f>M294*(DK294+DL294)/1000.0</f>
        <v>0</v>
      </c>
      <c r="O294">
        <f>(DD294 - IF(AH294&gt;1, K294*CY294*100.0/(AJ294), 0))*(DK294+DL294)/1000.0</f>
        <v>0</v>
      </c>
      <c r="P294">
        <f>2.0/((1/R294-1/Q294)+SIGN(R294)*SQRT((1/R294-1/Q294)*(1/R294-1/Q294) + 4*CZ294/((CZ294+1)*(CZ294+1))*(2*1/R294*1/Q294-1/Q294*1/Q294)))</f>
        <v>0</v>
      </c>
      <c r="Q294">
        <f>IF(LEFT(DA294,1)&lt;&gt;"0",IF(LEFT(DA294,1)="1",3.0,DB294),$D$5+$E$5*(DR294*DK294/($K$5*1000))+$F$5*(DR294*DK294/($K$5*1000))*MAX(MIN(CY294,$J$5),$I$5)*MAX(MIN(CY294,$J$5),$I$5)+$G$5*MAX(MIN(CY294,$J$5),$I$5)*(DR294*DK294/($K$5*1000))+$H$5*(DR294*DK294/($K$5*1000))*(DR294*DK294/($K$5*1000)))</f>
        <v>0</v>
      </c>
      <c r="R294">
        <f>I294*(1000-(1000*0.61365*exp(17.502*V294/(240.97+V294))/(DK294+DL294)+DF294)/2)/(1000*0.61365*exp(17.502*V294/(240.97+V294))/(DK294+DL294)-DF294)</f>
        <v>0</v>
      </c>
      <c r="S294">
        <f>1/((CZ294+1)/(P294/1.6)+1/(Q294/1.37)) + CZ294/((CZ294+1)/(P294/1.6) + CZ294/(Q294/1.37))</f>
        <v>0</v>
      </c>
      <c r="T294">
        <f>(CU294*CX294)</f>
        <v>0</v>
      </c>
      <c r="U294">
        <f>(DM294+(T294+2*0.95*5.67E-8*(((DM294+$B$9)+273)^4-(DM294+273)^4)-44100*I294)/(1.84*29.3*Q294+8*0.95*5.67E-8*(DM294+273)^3))</f>
        <v>0</v>
      </c>
      <c r="V294">
        <f>($C$9*DN294+$D$9*DO294+$E$9*U294)</f>
        <v>0</v>
      </c>
      <c r="W294">
        <f>0.61365*exp(17.502*V294/(240.97+V294))</f>
        <v>0</v>
      </c>
      <c r="X294">
        <f>(Y294/Z294*100)</f>
        <v>0</v>
      </c>
      <c r="Y294">
        <f>DF294*(DK294+DL294)/1000</f>
        <v>0</v>
      </c>
      <c r="Z294">
        <f>0.61365*exp(17.502*DM294/(240.97+DM294))</f>
        <v>0</v>
      </c>
      <c r="AA294">
        <f>(W294-DF294*(DK294+DL294)/1000)</f>
        <v>0</v>
      </c>
      <c r="AB294">
        <f>(-I294*44100)</f>
        <v>0</v>
      </c>
      <c r="AC294">
        <f>2*29.3*Q294*0.92*(DM294-V294)</f>
        <v>0</v>
      </c>
      <c r="AD294">
        <f>2*0.95*5.67E-8*(((DM294+$B$9)+273)^4-(V294+273)^4)</f>
        <v>0</v>
      </c>
      <c r="AE294">
        <f>T294+AD294+AB294+AC294</f>
        <v>0</v>
      </c>
      <c r="AF294">
        <v>0</v>
      </c>
      <c r="AG294">
        <v>0</v>
      </c>
      <c r="AH294">
        <f>IF(AF294*$H$15&gt;=AJ294,1.0,(AJ294/(AJ294-AF294*$H$15)))</f>
        <v>0</v>
      </c>
      <c r="AI294">
        <f>(AH294-1)*100</f>
        <v>0</v>
      </c>
      <c r="AJ294">
        <f>MAX(0,($B$15+$C$15*DR294)/(1+$D$15*DR294)*DK294/(DM294+273)*$E$15)</f>
        <v>0</v>
      </c>
      <c r="AK294" t="s">
        <v>420</v>
      </c>
      <c r="AL294" t="s">
        <v>420</v>
      </c>
      <c r="AM294">
        <v>0</v>
      </c>
      <c r="AN294">
        <v>0</v>
      </c>
      <c r="AO294">
        <f>1-AM294/AN294</f>
        <v>0</v>
      </c>
      <c r="AP294">
        <v>0</v>
      </c>
      <c r="AQ294" t="s">
        <v>420</v>
      </c>
      <c r="AR294" t="s">
        <v>420</v>
      </c>
      <c r="AS294">
        <v>0</v>
      </c>
      <c r="AT294">
        <v>0</v>
      </c>
      <c r="AU294">
        <f>1-AS294/AT294</f>
        <v>0</v>
      </c>
      <c r="AV294">
        <v>0.5</v>
      </c>
      <c r="AW294">
        <f>CV294</f>
        <v>0</v>
      </c>
      <c r="AX294">
        <f>K294</f>
        <v>0</v>
      </c>
      <c r="AY294">
        <f>AU294*AV294*AW294</f>
        <v>0</v>
      </c>
      <c r="AZ294">
        <f>(AX294-AP294)/AW294</f>
        <v>0</v>
      </c>
      <c r="BA294">
        <f>(AN294-AT294)/AT294</f>
        <v>0</v>
      </c>
      <c r="BB294">
        <f>AM294/(AO294+AM294/AT294)</f>
        <v>0</v>
      </c>
      <c r="BC294" t="s">
        <v>420</v>
      </c>
      <c r="BD294">
        <v>0</v>
      </c>
      <c r="BE294">
        <f>IF(BD294&lt;&gt;0, BD294, BB294)</f>
        <v>0</v>
      </c>
      <c r="BF294">
        <f>1-BE294/AT294</f>
        <v>0</v>
      </c>
      <c r="BG294">
        <f>(AT294-AS294)/(AT294-BE294)</f>
        <v>0</v>
      </c>
      <c r="BH294">
        <f>(AN294-AT294)/(AN294-BE294)</f>
        <v>0</v>
      </c>
      <c r="BI294">
        <f>(AT294-AS294)/(AT294-AM294)</f>
        <v>0</v>
      </c>
      <c r="BJ294">
        <f>(AN294-AT294)/(AN294-AM294)</f>
        <v>0</v>
      </c>
      <c r="BK294">
        <f>(BG294*BE294/AS294)</f>
        <v>0</v>
      </c>
      <c r="BL294">
        <f>(1-BK294)</f>
        <v>0</v>
      </c>
      <c r="CU294">
        <f>$B$13*DS294+$C$13*DT294+$F$13*EE294*(1-EH294)</f>
        <v>0</v>
      </c>
      <c r="CV294">
        <f>CU294*CW294</f>
        <v>0</v>
      </c>
      <c r="CW294">
        <f>($B$13*$D$11+$C$13*$D$11+$F$13*((ER294+EJ294)/MAX(ER294+EJ294+ES294, 0.1)*$I$11+ES294/MAX(ER294+EJ294+ES294, 0.1)*$J$11))/($B$13+$C$13+$F$13)</f>
        <v>0</v>
      </c>
      <c r="CX294">
        <f>($B$13*$K$11+$C$13*$K$11+$F$13*((ER294+EJ294)/MAX(ER294+EJ294+ES294, 0.1)*$P$11+ES294/MAX(ER294+EJ294+ES294, 0.1)*$Q$11))/($B$13+$C$13+$F$13)</f>
        <v>0</v>
      </c>
      <c r="CY294">
        <v>5.36</v>
      </c>
      <c r="CZ294">
        <v>0.5</v>
      </c>
      <c r="DA294" t="s">
        <v>421</v>
      </c>
      <c r="DB294">
        <v>2</v>
      </c>
      <c r="DC294">
        <v>1761011401.5</v>
      </c>
      <c r="DD294">
        <v>420.56568</v>
      </c>
      <c r="DE294">
        <v>420.01572</v>
      </c>
      <c r="DF294">
        <v>24.56357599999999</v>
      </c>
      <c r="DG294">
        <v>24.429968</v>
      </c>
      <c r="DH294">
        <v>421.58544</v>
      </c>
      <c r="DI294">
        <v>24.357904</v>
      </c>
      <c r="DJ294">
        <v>500.0034800000001</v>
      </c>
      <c r="DK294">
        <v>90.54346799999999</v>
      </c>
      <c r="DL294">
        <v>0.033994916</v>
      </c>
      <c r="DM294">
        <v>30.73588</v>
      </c>
      <c r="DN294">
        <v>30.115052</v>
      </c>
      <c r="DO294">
        <v>999.9</v>
      </c>
      <c r="DP294">
        <v>0</v>
      </c>
      <c r="DQ294">
        <v>0</v>
      </c>
      <c r="DR294">
        <v>10002.1492</v>
      </c>
      <c r="DS294">
        <v>0</v>
      </c>
      <c r="DT294">
        <v>0.242856</v>
      </c>
      <c r="DU294">
        <v>0.5499426399999999</v>
      </c>
      <c r="DV294">
        <v>431.15628</v>
      </c>
      <c r="DW294">
        <v>430.53356</v>
      </c>
      <c r="DX294">
        <v>0.1336033536</v>
      </c>
      <c r="DY294">
        <v>420.01572</v>
      </c>
      <c r="DZ294">
        <v>24.429968</v>
      </c>
      <c r="EA294">
        <v>2.2240708</v>
      </c>
      <c r="EB294">
        <v>2.2119744</v>
      </c>
      <c r="EC294">
        <v>19.136736</v>
      </c>
      <c r="ED294">
        <v>19.049208</v>
      </c>
      <c r="EE294">
        <v>0.00500078</v>
      </c>
      <c r="EF294">
        <v>0</v>
      </c>
      <c r="EG294">
        <v>0</v>
      </c>
      <c r="EH294">
        <v>0</v>
      </c>
      <c r="EI294">
        <v>764.5599999999999</v>
      </c>
      <c r="EJ294">
        <v>0.00500078</v>
      </c>
      <c r="EK294">
        <v>-6.524</v>
      </c>
      <c r="EL294">
        <v>0.304</v>
      </c>
      <c r="EM294">
        <v>36.08727999999999</v>
      </c>
      <c r="EN294">
        <v>40.39476</v>
      </c>
      <c r="EO294">
        <v>38.80228</v>
      </c>
      <c r="EP294">
        <v>41.44227999999999</v>
      </c>
      <c r="EQ294">
        <v>39.13732</v>
      </c>
      <c r="ER294">
        <v>0</v>
      </c>
      <c r="ES294">
        <v>0</v>
      </c>
      <c r="ET294">
        <v>0</v>
      </c>
      <c r="EU294">
        <v>1761011408.5</v>
      </c>
      <c r="EV294">
        <v>0</v>
      </c>
      <c r="EW294">
        <v>764.6576923076924</v>
      </c>
      <c r="EX294">
        <v>-7.716239027917702</v>
      </c>
      <c r="EY294">
        <v>-45.84273482634407</v>
      </c>
      <c r="EZ294">
        <v>-6.619230769230769</v>
      </c>
      <c r="FA294">
        <v>15</v>
      </c>
      <c r="FB294">
        <v>1761011263.1</v>
      </c>
      <c r="FC294" t="s">
        <v>986</v>
      </c>
      <c r="FD294">
        <v>1761011262.6</v>
      </c>
      <c r="FE294">
        <v>1761011263.1</v>
      </c>
      <c r="FF294">
        <v>10</v>
      </c>
      <c r="FG294">
        <v>-0.226</v>
      </c>
      <c r="FH294">
        <v>0.005</v>
      </c>
      <c r="FI294">
        <v>-1.021</v>
      </c>
      <c r="FJ294">
        <v>0.197</v>
      </c>
      <c r="FK294">
        <v>420</v>
      </c>
      <c r="FL294">
        <v>24</v>
      </c>
      <c r="FM294">
        <v>0.24</v>
      </c>
      <c r="FN294">
        <v>0.02</v>
      </c>
      <c r="FO294">
        <v>0.5466249268292682</v>
      </c>
      <c r="FP294">
        <v>0.05329212543553982</v>
      </c>
      <c r="FQ294">
        <v>0.03073678266117812</v>
      </c>
      <c r="FR294">
        <v>1</v>
      </c>
      <c r="FS294">
        <v>766.0911764705883</v>
      </c>
      <c r="FT294">
        <v>-12.91214647654293</v>
      </c>
      <c r="FU294">
        <v>5.363897159115189</v>
      </c>
      <c r="FV294">
        <v>0</v>
      </c>
      <c r="FW294">
        <v>0.07541658390243902</v>
      </c>
      <c r="FX294">
        <v>1.059825854634146</v>
      </c>
      <c r="FY294">
        <v>0.1119731320781414</v>
      </c>
      <c r="FZ294">
        <v>0</v>
      </c>
      <c r="GA294">
        <v>1</v>
      </c>
      <c r="GB294">
        <v>3</v>
      </c>
      <c r="GC294" t="s">
        <v>459</v>
      </c>
      <c r="GD294">
        <v>3.10988</v>
      </c>
      <c r="GE294">
        <v>2.72635</v>
      </c>
      <c r="GF294">
        <v>0.088619</v>
      </c>
      <c r="GG294">
        <v>0.0884012</v>
      </c>
      <c r="GH294">
        <v>0.110119</v>
      </c>
      <c r="GI294">
        <v>0.110701</v>
      </c>
      <c r="GJ294">
        <v>23932.1</v>
      </c>
      <c r="GK294">
        <v>21700.8</v>
      </c>
      <c r="GL294">
        <v>26816.4</v>
      </c>
      <c r="GM294">
        <v>24010.8</v>
      </c>
      <c r="GN294">
        <v>38126.6</v>
      </c>
      <c r="GO294">
        <v>31496.7</v>
      </c>
      <c r="GP294">
        <v>46805</v>
      </c>
      <c r="GQ294">
        <v>37957.2</v>
      </c>
      <c r="GR294">
        <v>1.89492</v>
      </c>
      <c r="GS294">
        <v>1.8772</v>
      </c>
      <c r="GT294">
        <v>0.113547</v>
      </c>
      <c r="GU294">
        <v>0</v>
      </c>
      <c r="GV294">
        <v>28.2336</v>
      </c>
      <c r="GW294">
        <v>999.9</v>
      </c>
      <c r="GX294">
        <v>60.7</v>
      </c>
      <c r="GY294">
        <v>29.7</v>
      </c>
      <c r="GZ294">
        <v>28.076</v>
      </c>
      <c r="HA294">
        <v>61.741</v>
      </c>
      <c r="HB294">
        <v>21.3301</v>
      </c>
      <c r="HC294">
        <v>1</v>
      </c>
      <c r="HD294">
        <v>0.0126651</v>
      </c>
      <c r="HE294">
        <v>-1.47081</v>
      </c>
      <c r="HF294">
        <v>20.3299</v>
      </c>
      <c r="HG294">
        <v>5.22118</v>
      </c>
      <c r="HH294">
        <v>11.9797</v>
      </c>
      <c r="HI294">
        <v>4.9653</v>
      </c>
      <c r="HJ294">
        <v>3.27598</v>
      </c>
      <c r="HK294">
        <v>9999</v>
      </c>
      <c r="HL294">
        <v>9999</v>
      </c>
      <c r="HM294">
        <v>9999</v>
      </c>
      <c r="HN294">
        <v>999.9</v>
      </c>
      <c r="HO294">
        <v>1.86371</v>
      </c>
      <c r="HP294">
        <v>1.85974</v>
      </c>
      <c r="HQ294">
        <v>1.85803</v>
      </c>
      <c r="HR294">
        <v>1.85944</v>
      </c>
      <c r="HS294">
        <v>1.85959</v>
      </c>
      <c r="HT294">
        <v>1.85806</v>
      </c>
      <c r="HU294">
        <v>1.85715</v>
      </c>
      <c r="HV294">
        <v>1.85211</v>
      </c>
      <c r="HW294">
        <v>0</v>
      </c>
      <c r="HX294">
        <v>0</v>
      </c>
      <c r="HY294">
        <v>0</v>
      </c>
      <c r="HZ294">
        <v>0</v>
      </c>
      <c r="IA294" t="s">
        <v>424</v>
      </c>
      <c r="IB294" t="s">
        <v>425</v>
      </c>
      <c r="IC294" t="s">
        <v>426</v>
      </c>
      <c r="ID294" t="s">
        <v>426</v>
      </c>
      <c r="IE294" t="s">
        <v>426</v>
      </c>
      <c r="IF294" t="s">
        <v>426</v>
      </c>
      <c r="IG294">
        <v>0</v>
      </c>
      <c r="IH294">
        <v>100</v>
      </c>
      <c r="II294">
        <v>100</v>
      </c>
      <c r="IJ294">
        <v>-1.02</v>
      </c>
      <c r="IK294">
        <v>0.204</v>
      </c>
      <c r="IL294">
        <v>-1.809735424919543</v>
      </c>
      <c r="IM294">
        <v>0.001328113201692861</v>
      </c>
      <c r="IN294">
        <v>1.538283238170363E-06</v>
      </c>
      <c r="IO294">
        <v>-5.795655626708063E-10</v>
      </c>
      <c r="IP294">
        <v>-0.06517122915253193</v>
      </c>
      <c r="IQ294">
        <v>-0.004593102289677449</v>
      </c>
      <c r="IR294">
        <v>0.0008253994458280543</v>
      </c>
      <c r="IS294">
        <v>-7.403632370499484E-06</v>
      </c>
      <c r="IT294">
        <v>2</v>
      </c>
      <c r="IU294">
        <v>1985</v>
      </c>
      <c r="IV294">
        <v>1</v>
      </c>
      <c r="IW294">
        <v>27</v>
      </c>
      <c r="IX294">
        <v>2.5</v>
      </c>
      <c r="IY294">
        <v>2.4</v>
      </c>
      <c r="IZ294">
        <v>1.13647</v>
      </c>
      <c r="JA294">
        <v>2.60742</v>
      </c>
      <c r="JB294">
        <v>1.49658</v>
      </c>
      <c r="JC294">
        <v>2.34619</v>
      </c>
      <c r="JD294">
        <v>1.54907</v>
      </c>
      <c r="JE294">
        <v>2.35474</v>
      </c>
      <c r="JF294">
        <v>32.798</v>
      </c>
      <c r="JG294">
        <v>15.603</v>
      </c>
      <c r="JH294">
        <v>18</v>
      </c>
      <c r="JI294">
        <v>482.258</v>
      </c>
      <c r="JJ294">
        <v>500.25</v>
      </c>
      <c r="JK294">
        <v>31.7403</v>
      </c>
      <c r="JL294">
        <v>27.4282</v>
      </c>
      <c r="JM294">
        <v>30.0001</v>
      </c>
      <c r="JN294">
        <v>27.6753</v>
      </c>
      <c r="JO294">
        <v>27.6721</v>
      </c>
      <c r="JP294">
        <v>22.8465</v>
      </c>
      <c r="JQ294">
        <v>17.9017</v>
      </c>
      <c r="JR294">
        <v>71.55240000000001</v>
      </c>
      <c r="JS294">
        <v>31.7139</v>
      </c>
      <c r="JT294">
        <v>420</v>
      </c>
      <c r="JU294">
        <v>24.4807</v>
      </c>
      <c r="JV294">
        <v>102.353</v>
      </c>
      <c r="JW294">
        <v>91.5671</v>
      </c>
    </row>
    <row r="295" spans="1:283">
      <c r="A295">
        <v>277</v>
      </c>
      <c r="B295">
        <v>1761011411.6</v>
      </c>
      <c r="C295">
        <v>1745.599999904633</v>
      </c>
      <c r="D295" t="s">
        <v>997</v>
      </c>
      <c r="E295" t="s">
        <v>998</v>
      </c>
      <c r="F295">
        <v>5</v>
      </c>
      <c r="G295" t="s">
        <v>985</v>
      </c>
      <c r="H295">
        <v>1761011403.6625</v>
      </c>
      <c r="I295">
        <f>(J295)/1000</f>
        <v>0</v>
      </c>
      <c r="J295">
        <f>1000*DJ295*AH295*(DF295-DG295)/(100*CY295*(1000-AH295*DF295))</f>
        <v>0</v>
      </c>
      <c r="K295">
        <f>DJ295*AH295*(DE295-DD295*(1000-AH295*DG295)/(1000-AH295*DF295))/(100*CY295)</f>
        <v>0</v>
      </c>
      <c r="L295">
        <f>DD295 - IF(AH295&gt;1, K295*CY295*100.0/(AJ295), 0)</f>
        <v>0</v>
      </c>
      <c r="M295">
        <f>((S295-I295/2)*L295-K295)/(S295+I295/2)</f>
        <v>0</v>
      </c>
      <c r="N295">
        <f>M295*(DK295+DL295)/1000.0</f>
        <v>0</v>
      </c>
      <c r="O295">
        <f>(DD295 - IF(AH295&gt;1, K295*CY295*100.0/(AJ295), 0))*(DK295+DL295)/1000.0</f>
        <v>0</v>
      </c>
      <c r="P295">
        <f>2.0/((1/R295-1/Q295)+SIGN(R295)*SQRT((1/R295-1/Q295)*(1/R295-1/Q295) + 4*CZ295/((CZ295+1)*(CZ295+1))*(2*1/R295*1/Q295-1/Q295*1/Q295)))</f>
        <v>0</v>
      </c>
      <c r="Q295">
        <f>IF(LEFT(DA295,1)&lt;&gt;"0",IF(LEFT(DA295,1)="1",3.0,DB295),$D$5+$E$5*(DR295*DK295/($K$5*1000))+$F$5*(DR295*DK295/($K$5*1000))*MAX(MIN(CY295,$J$5),$I$5)*MAX(MIN(CY295,$J$5),$I$5)+$G$5*MAX(MIN(CY295,$J$5),$I$5)*(DR295*DK295/($K$5*1000))+$H$5*(DR295*DK295/($K$5*1000))*(DR295*DK295/($K$5*1000)))</f>
        <v>0</v>
      </c>
      <c r="R295">
        <f>I295*(1000-(1000*0.61365*exp(17.502*V295/(240.97+V295))/(DK295+DL295)+DF295)/2)/(1000*0.61365*exp(17.502*V295/(240.97+V295))/(DK295+DL295)-DF295)</f>
        <v>0</v>
      </c>
      <c r="S295">
        <f>1/((CZ295+1)/(P295/1.6)+1/(Q295/1.37)) + CZ295/((CZ295+1)/(P295/1.6) + CZ295/(Q295/1.37))</f>
        <v>0</v>
      </c>
      <c r="T295">
        <f>(CU295*CX295)</f>
        <v>0</v>
      </c>
      <c r="U295">
        <f>(DM295+(T295+2*0.95*5.67E-8*(((DM295+$B$9)+273)^4-(DM295+273)^4)-44100*I295)/(1.84*29.3*Q295+8*0.95*5.67E-8*(DM295+273)^3))</f>
        <v>0</v>
      </c>
      <c r="V295">
        <f>($C$9*DN295+$D$9*DO295+$E$9*U295)</f>
        <v>0</v>
      </c>
      <c r="W295">
        <f>0.61365*exp(17.502*V295/(240.97+V295))</f>
        <v>0</v>
      </c>
      <c r="X295">
        <f>(Y295/Z295*100)</f>
        <v>0</v>
      </c>
      <c r="Y295">
        <f>DF295*(DK295+DL295)/1000</f>
        <v>0</v>
      </c>
      <c r="Z295">
        <f>0.61365*exp(17.502*DM295/(240.97+DM295))</f>
        <v>0</v>
      </c>
      <c r="AA295">
        <f>(W295-DF295*(DK295+DL295)/1000)</f>
        <v>0</v>
      </c>
      <c r="AB295">
        <f>(-I295*44100)</f>
        <v>0</v>
      </c>
      <c r="AC295">
        <f>2*29.3*Q295*0.92*(DM295-V295)</f>
        <v>0</v>
      </c>
      <c r="AD295">
        <f>2*0.95*5.67E-8*(((DM295+$B$9)+273)^4-(V295+273)^4)</f>
        <v>0</v>
      </c>
      <c r="AE295">
        <f>T295+AD295+AB295+AC295</f>
        <v>0</v>
      </c>
      <c r="AF295">
        <v>0</v>
      </c>
      <c r="AG295">
        <v>0</v>
      </c>
      <c r="AH295">
        <f>IF(AF295*$H$15&gt;=AJ295,1.0,(AJ295/(AJ295-AF295*$H$15)))</f>
        <v>0</v>
      </c>
      <c r="AI295">
        <f>(AH295-1)*100</f>
        <v>0</v>
      </c>
      <c r="AJ295">
        <f>MAX(0,($B$15+$C$15*DR295)/(1+$D$15*DR295)*DK295/(DM295+273)*$E$15)</f>
        <v>0</v>
      </c>
      <c r="AK295" t="s">
        <v>420</v>
      </c>
      <c r="AL295" t="s">
        <v>420</v>
      </c>
      <c r="AM295">
        <v>0</v>
      </c>
      <c r="AN295">
        <v>0</v>
      </c>
      <c r="AO295">
        <f>1-AM295/AN295</f>
        <v>0</v>
      </c>
      <c r="AP295">
        <v>0</v>
      </c>
      <c r="AQ295" t="s">
        <v>420</v>
      </c>
      <c r="AR295" t="s">
        <v>420</v>
      </c>
      <c r="AS295">
        <v>0</v>
      </c>
      <c r="AT295">
        <v>0</v>
      </c>
      <c r="AU295">
        <f>1-AS295/AT295</f>
        <v>0</v>
      </c>
      <c r="AV295">
        <v>0.5</v>
      </c>
      <c r="AW295">
        <f>CV295</f>
        <v>0</v>
      </c>
      <c r="AX295">
        <f>K295</f>
        <v>0</v>
      </c>
      <c r="AY295">
        <f>AU295*AV295*AW295</f>
        <v>0</v>
      </c>
      <c r="AZ295">
        <f>(AX295-AP295)/AW295</f>
        <v>0</v>
      </c>
      <c r="BA295">
        <f>(AN295-AT295)/AT295</f>
        <v>0</v>
      </c>
      <c r="BB295">
        <f>AM295/(AO295+AM295/AT295)</f>
        <v>0</v>
      </c>
      <c r="BC295" t="s">
        <v>420</v>
      </c>
      <c r="BD295">
        <v>0</v>
      </c>
      <c r="BE295">
        <f>IF(BD295&lt;&gt;0, BD295, BB295)</f>
        <v>0</v>
      </c>
      <c r="BF295">
        <f>1-BE295/AT295</f>
        <v>0</v>
      </c>
      <c r="BG295">
        <f>(AT295-AS295)/(AT295-BE295)</f>
        <v>0</v>
      </c>
      <c r="BH295">
        <f>(AN295-AT295)/(AN295-BE295)</f>
        <v>0</v>
      </c>
      <c r="BI295">
        <f>(AT295-AS295)/(AT295-AM295)</f>
        <v>0</v>
      </c>
      <c r="BJ295">
        <f>(AN295-AT295)/(AN295-AM295)</f>
        <v>0</v>
      </c>
      <c r="BK295">
        <f>(BG295*BE295/AS295)</f>
        <v>0</v>
      </c>
      <c r="BL295">
        <f>(1-BK295)</f>
        <v>0</v>
      </c>
      <c r="CU295">
        <f>$B$13*DS295+$C$13*DT295+$F$13*EE295*(1-EH295)</f>
        <v>0</v>
      </c>
      <c r="CV295">
        <f>CU295*CW295</f>
        <v>0</v>
      </c>
      <c r="CW295">
        <f>($B$13*$D$11+$C$13*$D$11+$F$13*((ER295+EJ295)/MAX(ER295+EJ295+ES295, 0.1)*$I$11+ES295/MAX(ER295+EJ295+ES295, 0.1)*$J$11))/($B$13+$C$13+$F$13)</f>
        <v>0</v>
      </c>
      <c r="CX295">
        <f>($B$13*$K$11+$C$13*$K$11+$F$13*((ER295+EJ295)/MAX(ER295+EJ295+ES295, 0.1)*$P$11+ES295/MAX(ER295+EJ295+ES295, 0.1)*$Q$11))/($B$13+$C$13+$F$13)</f>
        <v>0</v>
      </c>
      <c r="CY295">
        <v>5.36</v>
      </c>
      <c r="CZ295">
        <v>0.5</v>
      </c>
      <c r="DA295" t="s">
        <v>421</v>
      </c>
      <c r="DB295">
        <v>2</v>
      </c>
      <c r="DC295">
        <v>1761011403.6625</v>
      </c>
      <c r="DD295">
        <v>420.5725</v>
      </c>
      <c r="DE295">
        <v>420.0066666666667</v>
      </c>
      <c r="DF295">
        <v>24.546875</v>
      </c>
      <c r="DG295">
        <v>24.39377083333334</v>
      </c>
      <c r="DH295">
        <v>421.5922083333333</v>
      </c>
      <c r="DI295">
        <v>24.34156666666667</v>
      </c>
      <c r="DJ295">
        <v>500.0259583333334</v>
      </c>
      <c r="DK295">
        <v>90.54309583333334</v>
      </c>
      <c r="DL295">
        <v>0.0340905375</v>
      </c>
      <c r="DM295">
        <v>30.73122916666667</v>
      </c>
      <c r="DN295">
        <v>30.107275</v>
      </c>
      <c r="DO295">
        <v>999.9</v>
      </c>
      <c r="DP295">
        <v>0</v>
      </c>
      <c r="DQ295">
        <v>0</v>
      </c>
      <c r="DR295">
        <v>10001.61291666667</v>
      </c>
      <c r="DS295">
        <v>0</v>
      </c>
      <c r="DT295">
        <v>0.242856</v>
      </c>
      <c r="DU295">
        <v>0.5658187916666666</v>
      </c>
      <c r="DV295">
        <v>431.155875</v>
      </c>
      <c r="DW295">
        <v>430.5082916666667</v>
      </c>
      <c r="DX295">
        <v>0.1531038125</v>
      </c>
      <c r="DY295">
        <v>420.0066666666667</v>
      </c>
      <c r="DZ295">
        <v>24.39377083333334</v>
      </c>
      <c r="EA295">
        <v>2.22255</v>
      </c>
      <c r="EB295">
        <v>2.2086875</v>
      </c>
      <c r="EC295">
        <v>19.12575416666667</v>
      </c>
      <c r="ED295">
        <v>19.0254125</v>
      </c>
      <c r="EE295">
        <v>0.00500078</v>
      </c>
      <c r="EF295">
        <v>0</v>
      </c>
      <c r="EG295">
        <v>0</v>
      </c>
      <c r="EH295">
        <v>0</v>
      </c>
      <c r="EI295">
        <v>762.2666666666668</v>
      </c>
      <c r="EJ295">
        <v>0.00500078</v>
      </c>
      <c r="EK295">
        <v>-8.004166666666666</v>
      </c>
      <c r="EL295">
        <v>0.2416666666666667</v>
      </c>
      <c r="EM295">
        <v>36.06233333333333</v>
      </c>
      <c r="EN295">
        <v>40.30441666666667</v>
      </c>
      <c r="EO295">
        <v>38.78879166666666</v>
      </c>
      <c r="EP295">
        <v>41.31229166666666</v>
      </c>
      <c r="EQ295">
        <v>39.05445833333333</v>
      </c>
      <c r="ER295">
        <v>0</v>
      </c>
      <c r="ES295">
        <v>0</v>
      </c>
      <c r="ET295">
        <v>0</v>
      </c>
      <c r="EU295">
        <v>1761011410.3</v>
      </c>
      <c r="EV295">
        <v>0</v>
      </c>
      <c r="EW295">
        <v>763.2440000000001</v>
      </c>
      <c r="EX295">
        <v>-15.57692285065958</v>
      </c>
      <c r="EY295">
        <v>-48.20769234378426</v>
      </c>
      <c r="EZ295">
        <v>-7.696000000000001</v>
      </c>
      <c r="FA295">
        <v>15</v>
      </c>
      <c r="FB295">
        <v>1761011263.1</v>
      </c>
      <c r="FC295" t="s">
        <v>986</v>
      </c>
      <c r="FD295">
        <v>1761011262.6</v>
      </c>
      <c r="FE295">
        <v>1761011263.1</v>
      </c>
      <c r="FF295">
        <v>10</v>
      </c>
      <c r="FG295">
        <v>-0.226</v>
      </c>
      <c r="FH295">
        <v>0.005</v>
      </c>
      <c r="FI295">
        <v>-1.021</v>
      </c>
      <c r="FJ295">
        <v>0.197</v>
      </c>
      <c r="FK295">
        <v>420</v>
      </c>
      <c r="FL295">
        <v>24</v>
      </c>
      <c r="FM295">
        <v>0.24</v>
      </c>
      <c r="FN295">
        <v>0.02</v>
      </c>
      <c r="FO295">
        <v>0.557752975</v>
      </c>
      <c r="FP295">
        <v>0.2057747054408986</v>
      </c>
      <c r="FQ295">
        <v>0.0405958643327664</v>
      </c>
      <c r="FR295">
        <v>1</v>
      </c>
      <c r="FS295">
        <v>764.5617647058825</v>
      </c>
      <c r="FT295">
        <v>-22.81283402314468</v>
      </c>
      <c r="FU295">
        <v>5.79396312125984</v>
      </c>
      <c r="FV295">
        <v>0</v>
      </c>
      <c r="FW295">
        <v>0.112244401</v>
      </c>
      <c r="FX295">
        <v>0.7073026347467168</v>
      </c>
      <c r="FY295">
        <v>0.08377877495256802</v>
      </c>
      <c r="FZ295">
        <v>0</v>
      </c>
      <c r="GA295">
        <v>1</v>
      </c>
      <c r="GB295">
        <v>3</v>
      </c>
      <c r="GC295" t="s">
        <v>459</v>
      </c>
      <c r="GD295">
        <v>3.10978</v>
      </c>
      <c r="GE295">
        <v>2.72638</v>
      </c>
      <c r="GF295">
        <v>0.0886151</v>
      </c>
      <c r="GG295">
        <v>0.0883972</v>
      </c>
      <c r="GH295">
        <v>0.110066</v>
      </c>
      <c r="GI295">
        <v>0.110701</v>
      </c>
      <c r="GJ295">
        <v>23931.9</v>
      </c>
      <c r="GK295">
        <v>21700.7</v>
      </c>
      <c r="GL295">
        <v>26816.1</v>
      </c>
      <c r="GM295">
        <v>24010.7</v>
      </c>
      <c r="GN295">
        <v>38128.7</v>
      </c>
      <c r="GO295">
        <v>31496.5</v>
      </c>
      <c r="GP295">
        <v>46804.8</v>
      </c>
      <c r="GQ295">
        <v>37957</v>
      </c>
      <c r="GR295">
        <v>1.89482</v>
      </c>
      <c r="GS295">
        <v>1.87748</v>
      </c>
      <c r="GT295">
        <v>0.112686</v>
      </c>
      <c r="GU295">
        <v>0</v>
      </c>
      <c r="GV295">
        <v>28.2372</v>
      </c>
      <c r="GW295">
        <v>999.9</v>
      </c>
      <c r="GX295">
        <v>60.7</v>
      </c>
      <c r="GY295">
        <v>29.7</v>
      </c>
      <c r="GZ295">
        <v>28.0732</v>
      </c>
      <c r="HA295">
        <v>61.571</v>
      </c>
      <c r="HB295">
        <v>21.4543</v>
      </c>
      <c r="HC295">
        <v>1</v>
      </c>
      <c r="HD295">
        <v>0.0126778</v>
      </c>
      <c r="HE295">
        <v>-1.55196</v>
      </c>
      <c r="HF295">
        <v>20.3291</v>
      </c>
      <c r="HG295">
        <v>5.22103</v>
      </c>
      <c r="HH295">
        <v>11.9797</v>
      </c>
      <c r="HI295">
        <v>4.9653</v>
      </c>
      <c r="HJ295">
        <v>3.27595</v>
      </c>
      <c r="HK295">
        <v>9999</v>
      </c>
      <c r="HL295">
        <v>9999</v>
      </c>
      <c r="HM295">
        <v>9999</v>
      </c>
      <c r="HN295">
        <v>999.9</v>
      </c>
      <c r="HO295">
        <v>1.86369</v>
      </c>
      <c r="HP295">
        <v>1.85974</v>
      </c>
      <c r="HQ295">
        <v>1.85804</v>
      </c>
      <c r="HR295">
        <v>1.85944</v>
      </c>
      <c r="HS295">
        <v>1.85959</v>
      </c>
      <c r="HT295">
        <v>1.85806</v>
      </c>
      <c r="HU295">
        <v>1.85715</v>
      </c>
      <c r="HV295">
        <v>1.85211</v>
      </c>
      <c r="HW295">
        <v>0</v>
      </c>
      <c r="HX295">
        <v>0</v>
      </c>
      <c r="HY295">
        <v>0</v>
      </c>
      <c r="HZ295">
        <v>0</v>
      </c>
      <c r="IA295" t="s">
        <v>424</v>
      </c>
      <c r="IB295" t="s">
        <v>425</v>
      </c>
      <c r="IC295" t="s">
        <v>426</v>
      </c>
      <c r="ID295" t="s">
        <v>426</v>
      </c>
      <c r="IE295" t="s">
        <v>426</v>
      </c>
      <c r="IF295" t="s">
        <v>426</v>
      </c>
      <c r="IG295">
        <v>0</v>
      </c>
      <c r="IH295">
        <v>100</v>
      </c>
      <c r="II295">
        <v>100</v>
      </c>
      <c r="IJ295">
        <v>-1.02</v>
      </c>
      <c r="IK295">
        <v>0.2035</v>
      </c>
      <c r="IL295">
        <v>-1.809735424919543</v>
      </c>
      <c r="IM295">
        <v>0.001328113201692861</v>
      </c>
      <c r="IN295">
        <v>1.538283238170363E-06</v>
      </c>
      <c r="IO295">
        <v>-5.795655626708063E-10</v>
      </c>
      <c r="IP295">
        <v>-0.06517122915253193</v>
      </c>
      <c r="IQ295">
        <v>-0.004593102289677449</v>
      </c>
      <c r="IR295">
        <v>0.0008253994458280543</v>
      </c>
      <c r="IS295">
        <v>-7.403632370499484E-06</v>
      </c>
      <c r="IT295">
        <v>2</v>
      </c>
      <c r="IU295">
        <v>1985</v>
      </c>
      <c r="IV295">
        <v>1</v>
      </c>
      <c r="IW295">
        <v>27</v>
      </c>
      <c r="IX295">
        <v>2.5</v>
      </c>
      <c r="IY295">
        <v>2.5</v>
      </c>
      <c r="IZ295">
        <v>1.13647</v>
      </c>
      <c r="JA295">
        <v>2.60254</v>
      </c>
      <c r="JB295">
        <v>1.49658</v>
      </c>
      <c r="JC295">
        <v>2.34619</v>
      </c>
      <c r="JD295">
        <v>1.54907</v>
      </c>
      <c r="JE295">
        <v>2.46094</v>
      </c>
      <c r="JF295">
        <v>32.798</v>
      </c>
      <c r="JG295">
        <v>15.6118</v>
      </c>
      <c r="JH295">
        <v>18</v>
      </c>
      <c r="JI295">
        <v>482.198</v>
      </c>
      <c r="JJ295">
        <v>500.426</v>
      </c>
      <c r="JK295">
        <v>31.6962</v>
      </c>
      <c r="JL295">
        <v>27.429</v>
      </c>
      <c r="JM295">
        <v>30.0001</v>
      </c>
      <c r="JN295">
        <v>27.6751</v>
      </c>
      <c r="JO295">
        <v>27.6712</v>
      </c>
      <c r="JP295">
        <v>22.8494</v>
      </c>
      <c r="JQ295">
        <v>17.627</v>
      </c>
      <c r="JR295">
        <v>71.92740000000001</v>
      </c>
      <c r="JS295">
        <v>31.6264</v>
      </c>
      <c r="JT295">
        <v>420</v>
      </c>
      <c r="JU295">
        <v>24.5062</v>
      </c>
      <c r="JV295">
        <v>102.352</v>
      </c>
      <c r="JW295">
        <v>91.56659999999999</v>
      </c>
    </row>
    <row r="296" spans="1:283">
      <c r="A296">
        <v>278</v>
      </c>
      <c r="B296">
        <v>1761011413.6</v>
      </c>
      <c r="C296">
        <v>1747.599999904633</v>
      </c>
      <c r="D296" t="s">
        <v>999</v>
      </c>
      <c r="E296" t="s">
        <v>1000</v>
      </c>
      <c r="F296">
        <v>5</v>
      </c>
      <c r="G296" t="s">
        <v>985</v>
      </c>
      <c r="H296">
        <v>1761011405.926086</v>
      </c>
      <c r="I296">
        <f>(J296)/1000</f>
        <v>0</v>
      </c>
      <c r="J296">
        <f>1000*DJ296*AH296*(DF296-DG296)/(100*CY296*(1000-AH296*DF296))</f>
        <v>0</v>
      </c>
      <c r="K296">
        <f>DJ296*AH296*(DE296-DD296*(1000-AH296*DG296)/(1000-AH296*DF296))/(100*CY296)</f>
        <v>0</v>
      </c>
      <c r="L296">
        <f>DD296 - IF(AH296&gt;1, K296*CY296*100.0/(AJ296), 0)</f>
        <v>0</v>
      </c>
      <c r="M296">
        <f>((S296-I296/2)*L296-K296)/(S296+I296/2)</f>
        <v>0</v>
      </c>
      <c r="N296">
        <f>M296*(DK296+DL296)/1000.0</f>
        <v>0</v>
      </c>
      <c r="O296">
        <f>(DD296 - IF(AH296&gt;1, K296*CY296*100.0/(AJ296), 0))*(DK296+DL296)/1000.0</f>
        <v>0</v>
      </c>
      <c r="P296">
        <f>2.0/((1/R296-1/Q296)+SIGN(R296)*SQRT((1/R296-1/Q296)*(1/R296-1/Q296) + 4*CZ296/((CZ296+1)*(CZ296+1))*(2*1/R296*1/Q296-1/Q296*1/Q296)))</f>
        <v>0</v>
      </c>
      <c r="Q296">
        <f>IF(LEFT(DA296,1)&lt;&gt;"0",IF(LEFT(DA296,1)="1",3.0,DB296),$D$5+$E$5*(DR296*DK296/($K$5*1000))+$F$5*(DR296*DK296/($K$5*1000))*MAX(MIN(CY296,$J$5),$I$5)*MAX(MIN(CY296,$J$5),$I$5)+$G$5*MAX(MIN(CY296,$J$5),$I$5)*(DR296*DK296/($K$5*1000))+$H$5*(DR296*DK296/($K$5*1000))*(DR296*DK296/($K$5*1000)))</f>
        <v>0</v>
      </c>
      <c r="R296">
        <f>I296*(1000-(1000*0.61365*exp(17.502*V296/(240.97+V296))/(DK296+DL296)+DF296)/2)/(1000*0.61365*exp(17.502*V296/(240.97+V296))/(DK296+DL296)-DF296)</f>
        <v>0</v>
      </c>
      <c r="S296">
        <f>1/((CZ296+1)/(P296/1.6)+1/(Q296/1.37)) + CZ296/((CZ296+1)/(P296/1.6) + CZ296/(Q296/1.37))</f>
        <v>0</v>
      </c>
      <c r="T296">
        <f>(CU296*CX296)</f>
        <v>0</v>
      </c>
      <c r="U296">
        <f>(DM296+(T296+2*0.95*5.67E-8*(((DM296+$B$9)+273)^4-(DM296+273)^4)-44100*I296)/(1.84*29.3*Q296+8*0.95*5.67E-8*(DM296+273)^3))</f>
        <v>0</v>
      </c>
      <c r="V296">
        <f>($C$9*DN296+$D$9*DO296+$E$9*U296)</f>
        <v>0</v>
      </c>
      <c r="W296">
        <f>0.61365*exp(17.502*V296/(240.97+V296))</f>
        <v>0</v>
      </c>
      <c r="X296">
        <f>(Y296/Z296*100)</f>
        <v>0</v>
      </c>
      <c r="Y296">
        <f>DF296*(DK296+DL296)/1000</f>
        <v>0</v>
      </c>
      <c r="Z296">
        <f>0.61365*exp(17.502*DM296/(240.97+DM296))</f>
        <v>0</v>
      </c>
      <c r="AA296">
        <f>(W296-DF296*(DK296+DL296)/1000)</f>
        <v>0</v>
      </c>
      <c r="AB296">
        <f>(-I296*44100)</f>
        <v>0</v>
      </c>
      <c r="AC296">
        <f>2*29.3*Q296*0.92*(DM296-V296)</f>
        <v>0</v>
      </c>
      <c r="AD296">
        <f>2*0.95*5.67E-8*(((DM296+$B$9)+273)^4-(V296+273)^4)</f>
        <v>0</v>
      </c>
      <c r="AE296">
        <f>T296+AD296+AB296+AC296</f>
        <v>0</v>
      </c>
      <c r="AF296">
        <v>0</v>
      </c>
      <c r="AG296">
        <v>0</v>
      </c>
      <c r="AH296">
        <f>IF(AF296*$H$15&gt;=AJ296,1.0,(AJ296/(AJ296-AF296*$H$15)))</f>
        <v>0</v>
      </c>
      <c r="AI296">
        <f>(AH296-1)*100</f>
        <v>0</v>
      </c>
      <c r="AJ296">
        <f>MAX(0,($B$15+$C$15*DR296)/(1+$D$15*DR296)*DK296/(DM296+273)*$E$15)</f>
        <v>0</v>
      </c>
      <c r="AK296" t="s">
        <v>420</v>
      </c>
      <c r="AL296" t="s">
        <v>420</v>
      </c>
      <c r="AM296">
        <v>0</v>
      </c>
      <c r="AN296">
        <v>0</v>
      </c>
      <c r="AO296">
        <f>1-AM296/AN296</f>
        <v>0</v>
      </c>
      <c r="AP296">
        <v>0</v>
      </c>
      <c r="AQ296" t="s">
        <v>420</v>
      </c>
      <c r="AR296" t="s">
        <v>420</v>
      </c>
      <c r="AS296">
        <v>0</v>
      </c>
      <c r="AT296">
        <v>0</v>
      </c>
      <c r="AU296">
        <f>1-AS296/AT296</f>
        <v>0</v>
      </c>
      <c r="AV296">
        <v>0.5</v>
      </c>
      <c r="AW296">
        <f>CV296</f>
        <v>0</v>
      </c>
      <c r="AX296">
        <f>K296</f>
        <v>0</v>
      </c>
      <c r="AY296">
        <f>AU296*AV296*AW296</f>
        <v>0</v>
      </c>
      <c r="AZ296">
        <f>(AX296-AP296)/AW296</f>
        <v>0</v>
      </c>
      <c r="BA296">
        <f>(AN296-AT296)/AT296</f>
        <v>0</v>
      </c>
      <c r="BB296">
        <f>AM296/(AO296+AM296/AT296)</f>
        <v>0</v>
      </c>
      <c r="BC296" t="s">
        <v>420</v>
      </c>
      <c r="BD296">
        <v>0</v>
      </c>
      <c r="BE296">
        <f>IF(BD296&lt;&gt;0, BD296, BB296)</f>
        <v>0</v>
      </c>
      <c r="BF296">
        <f>1-BE296/AT296</f>
        <v>0</v>
      </c>
      <c r="BG296">
        <f>(AT296-AS296)/(AT296-BE296)</f>
        <v>0</v>
      </c>
      <c r="BH296">
        <f>(AN296-AT296)/(AN296-BE296)</f>
        <v>0</v>
      </c>
      <c r="BI296">
        <f>(AT296-AS296)/(AT296-AM296)</f>
        <v>0</v>
      </c>
      <c r="BJ296">
        <f>(AN296-AT296)/(AN296-AM296)</f>
        <v>0</v>
      </c>
      <c r="BK296">
        <f>(BG296*BE296/AS296)</f>
        <v>0</v>
      </c>
      <c r="BL296">
        <f>(1-BK296)</f>
        <v>0</v>
      </c>
      <c r="CU296">
        <f>$B$13*DS296+$C$13*DT296+$F$13*EE296*(1-EH296)</f>
        <v>0</v>
      </c>
      <c r="CV296">
        <f>CU296*CW296</f>
        <v>0</v>
      </c>
      <c r="CW296">
        <f>($B$13*$D$11+$C$13*$D$11+$F$13*((ER296+EJ296)/MAX(ER296+EJ296+ES296, 0.1)*$I$11+ES296/MAX(ER296+EJ296+ES296, 0.1)*$J$11))/($B$13+$C$13+$F$13)</f>
        <v>0</v>
      </c>
      <c r="CX296">
        <f>($B$13*$K$11+$C$13*$K$11+$F$13*((ER296+EJ296)/MAX(ER296+EJ296+ES296, 0.1)*$P$11+ES296/MAX(ER296+EJ296+ES296, 0.1)*$Q$11))/($B$13+$C$13+$F$13)</f>
        <v>0</v>
      </c>
      <c r="CY296">
        <v>5.36</v>
      </c>
      <c r="CZ296">
        <v>0.5</v>
      </c>
      <c r="DA296" t="s">
        <v>421</v>
      </c>
      <c r="DB296">
        <v>2</v>
      </c>
      <c r="DC296">
        <v>1761011405.926086</v>
      </c>
      <c r="DD296">
        <v>420.5751739130434</v>
      </c>
      <c r="DE296">
        <v>419.9989565217392</v>
      </c>
      <c r="DF296">
        <v>24.52563913043478</v>
      </c>
      <c r="DG296">
        <v>24.36517391304348</v>
      </c>
      <c r="DH296">
        <v>421.5948260869565</v>
      </c>
      <c r="DI296">
        <v>24.32079130434782</v>
      </c>
      <c r="DJ296">
        <v>500.0062608695653</v>
      </c>
      <c r="DK296">
        <v>90.54260000000001</v>
      </c>
      <c r="DL296">
        <v>0.03425075652173913</v>
      </c>
      <c r="DM296">
        <v>30.72566086956522</v>
      </c>
      <c r="DN296">
        <v>30.09876086956521</v>
      </c>
      <c r="DO296">
        <v>999.9000000000003</v>
      </c>
      <c r="DP296">
        <v>0</v>
      </c>
      <c r="DQ296">
        <v>0</v>
      </c>
      <c r="DR296">
        <v>9997.657826086957</v>
      </c>
      <c r="DS296">
        <v>0</v>
      </c>
      <c r="DT296">
        <v>0.2428559999999999</v>
      </c>
      <c r="DU296">
        <v>0.5761294347826088</v>
      </c>
      <c r="DV296">
        <v>431.1492173913044</v>
      </c>
      <c r="DW296">
        <v>430.4877826086957</v>
      </c>
      <c r="DX296">
        <v>0.1604577391304348</v>
      </c>
      <c r="DY296">
        <v>419.9989565217392</v>
      </c>
      <c r="DZ296">
        <v>24.36517391304348</v>
      </c>
      <c r="EA296">
        <v>2.220614347826087</v>
      </c>
      <c r="EB296">
        <v>2.206085652173913</v>
      </c>
      <c r="EC296">
        <v>19.11178260869566</v>
      </c>
      <c r="ED296">
        <v>19.00656086956522</v>
      </c>
      <c r="EE296">
        <v>0.005000779999999999</v>
      </c>
      <c r="EF296">
        <v>0</v>
      </c>
      <c r="EG296">
        <v>0</v>
      </c>
      <c r="EH296">
        <v>0</v>
      </c>
      <c r="EI296">
        <v>761.0391304347825</v>
      </c>
      <c r="EJ296">
        <v>0.005000779999999999</v>
      </c>
      <c r="EK296">
        <v>-8.447826086956521</v>
      </c>
      <c r="EL296">
        <v>0.08260869565217392</v>
      </c>
      <c r="EM296">
        <v>36.03239130434783</v>
      </c>
      <c r="EN296">
        <v>40.2171304347826</v>
      </c>
      <c r="EO296">
        <v>38.68452173913044</v>
      </c>
      <c r="EP296">
        <v>41.18452173913044</v>
      </c>
      <c r="EQ296">
        <v>38.98886956521739</v>
      </c>
      <c r="ER296">
        <v>0</v>
      </c>
      <c r="ES296">
        <v>0</v>
      </c>
      <c r="ET296">
        <v>0</v>
      </c>
      <c r="EU296">
        <v>1761011412.7</v>
      </c>
      <c r="EV296">
        <v>0</v>
      </c>
      <c r="EW296">
        <v>762.5039999999999</v>
      </c>
      <c r="EX296">
        <v>-31.18461509545574</v>
      </c>
      <c r="EY296">
        <v>-35.23076953337744</v>
      </c>
      <c r="EZ296">
        <v>-8.716000000000001</v>
      </c>
      <c r="FA296">
        <v>15</v>
      </c>
      <c r="FB296">
        <v>1761011263.1</v>
      </c>
      <c r="FC296" t="s">
        <v>986</v>
      </c>
      <c r="FD296">
        <v>1761011262.6</v>
      </c>
      <c r="FE296">
        <v>1761011263.1</v>
      </c>
      <c r="FF296">
        <v>10</v>
      </c>
      <c r="FG296">
        <v>-0.226</v>
      </c>
      <c r="FH296">
        <v>0.005</v>
      </c>
      <c r="FI296">
        <v>-1.021</v>
      </c>
      <c r="FJ296">
        <v>0.197</v>
      </c>
      <c r="FK296">
        <v>420</v>
      </c>
      <c r="FL296">
        <v>24</v>
      </c>
      <c r="FM296">
        <v>0.24</v>
      </c>
      <c r="FN296">
        <v>0.02</v>
      </c>
      <c r="FO296">
        <v>0.5616983658536585</v>
      </c>
      <c r="FP296">
        <v>0.3138450940766548</v>
      </c>
      <c r="FQ296">
        <v>0.04425188669741421</v>
      </c>
      <c r="FR296">
        <v>1</v>
      </c>
      <c r="FS296">
        <v>763.9</v>
      </c>
      <c r="FT296">
        <v>-25.2375858358817</v>
      </c>
      <c r="FU296">
        <v>5.711237632432892</v>
      </c>
      <c r="FV296">
        <v>0</v>
      </c>
      <c r="FW296">
        <v>0.12266674</v>
      </c>
      <c r="FX296">
        <v>0.5113439824390243</v>
      </c>
      <c r="FY296">
        <v>0.07125332794005466</v>
      </c>
      <c r="FZ296">
        <v>0</v>
      </c>
      <c r="GA296">
        <v>1</v>
      </c>
      <c r="GB296">
        <v>3</v>
      </c>
      <c r="GC296" t="s">
        <v>459</v>
      </c>
      <c r="GD296">
        <v>3.10982</v>
      </c>
      <c r="GE296">
        <v>2.72649</v>
      </c>
      <c r="GF296">
        <v>0.0886102</v>
      </c>
      <c r="GG296">
        <v>0.0883983</v>
      </c>
      <c r="GH296">
        <v>0.110029</v>
      </c>
      <c r="GI296">
        <v>0.110725</v>
      </c>
      <c r="GJ296">
        <v>23932</v>
      </c>
      <c r="GK296">
        <v>21700.5</v>
      </c>
      <c r="GL296">
        <v>26816</v>
      </c>
      <c r="GM296">
        <v>24010.4</v>
      </c>
      <c r="GN296">
        <v>38130.2</v>
      </c>
      <c r="GO296">
        <v>31495.3</v>
      </c>
      <c r="GP296">
        <v>46804.6</v>
      </c>
      <c r="GQ296">
        <v>37956.7</v>
      </c>
      <c r="GR296">
        <v>1.8947</v>
      </c>
      <c r="GS296">
        <v>1.87742</v>
      </c>
      <c r="GT296">
        <v>0.112183</v>
      </c>
      <c r="GU296">
        <v>0</v>
      </c>
      <c r="GV296">
        <v>28.2409</v>
      </c>
      <c r="GW296">
        <v>999.9</v>
      </c>
      <c r="GX296">
        <v>60.7</v>
      </c>
      <c r="GY296">
        <v>29.7</v>
      </c>
      <c r="GZ296">
        <v>28.0719</v>
      </c>
      <c r="HA296">
        <v>61.311</v>
      </c>
      <c r="HB296">
        <v>21.2179</v>
      </c>
      <c r="HC296">
        <v>1</v>
      </c>
      <c r="HD296">
        <v>0.0128074</v>
      </c>
      <c r="HE296">
        <v>-1.49994</v>
      </c>
      <c r="HF296">
        <v>20.3295</v>
      </c>
      <c r="HG296">
        <v>5.22118</v>
      </c>
      <c r="HH296">
        <v>11.9797</v>
      </c>
      <c r="HI296">
        <v>4.9655</v>
      </c>
      <c r="HJ296">
        <v>3.27598</v>
      </c>
      <c r="HK296">
        <v>9999</v>
      </c>
      <c r="HL296">
        <v>9999</v>
      </c>
      <c r="HM296">
        <v>9999</v>
      </c>
      <c r="HN296">
        <v>999.9</v>
      </c>
      <c r="HO296">
        <v>1.86368</v>
      </c>
      <c r="HP296">
        <v>1.85974</v>
      </c>
      <c r="HQ296">
        <v>1.85804</v>
      </c>
      <c r="HR296">
        <v>1.85944</v>
      </c>
      <c r="HS296">
        <v>1.85959</v>
      </c>
      <c r="HT296">
        <v>1.85806</v>
      </c>
      <c r="HU296">
        <v>1.85715</v>
      </c>
      <c r="HV296">
        <v>1.85211</v>
      </c>
      <c r="HW296">
        <v>0</v>
      </c>
      <c r="HX296">
        <v>0</v>
      </c>
      <c r="HY296">
        <v>0</v>
      </c>
      <c r="HZ296">
        <v>0</v>
      </c>
      <c r="IA296" t="s">
        <v>424</v>
      </c>
      <c r="IB296" t="s">
        <v>425</v>
      </c>
      <c r="IC296" t="s">
        <v>426</v>
      </c>
      <c r="ID296" t="s">
        <v>426</v>
      </c>
      <c r="IE296" t="s">
        <v>426</v>
      </c>
      <c r="IF296" t="s">
        <v>426</v>
      </c>
      <c r="IG296">
        <v>0</v>
      </c>
      <c r="IH296">
        <v>100</v>
      </c>
      <c r="II296">
        <v>100</v>
      </c>
      <c r="IJ296">
        <v>-1.02</v>
      </c>
      <c r="IK296">
        <v>0.2033</v>
      </c>
      <c r="IL296">
        <v>-1.809735424919543</v>
      </c>
      <c r="IM296">
        <v>0.001328113201692861</v>
      </c>
      <c r="IN296">
        <v>1.538283238170363E-06</v>
      </c>
      <c r="IO296">
        <v>-5.795655626708063E-10</v>
      </c>
      <c r="IP296">
        <v>-0.06517122915253193</v>
      </c>
      <c r="IQ296">
        <v>-0.004593102289677449</v>
      </c>
      <c r="IR296">
        <v>0.0008253994458280543</v>
      </c>
      <c r="IS296">
        <v>-7.403632370499484E-06</v>
      </c>
      <c r="IT296">
        <v>2</v>
      </c>
      <c r="IU296">
        <v>1985</v>
      </c>
      <c r="IV296">
        <v>1</v>
      </c>
      <c r="IW296">
        <v>27</v>
      </c>
      <c r="IX296">
        <v>2.5</v>
      </c>
      <c r="IY296">
        <v>2.5</v>
      </c>
      <c r="IZ296">
        <v>1.13647</v>
      </c>
      <c r="JA296">
        <v>2.59766</v>
      </c>
      <c r="JB296">
        <v>1.49658</v>
      </c>
      <c r="JC296">
        <v>2.34741</v>
      </c>
      <c r="JD296">
        <v>1.54907</v>
      </c>
      <c r="JE296">
        <v>2.42554</v>
      </c>
      <c r="JF296">
        <v>32.798</v>
      </c>
      <c r="JG296">
        <v>15.6118</v>
      </c>
      <c r="JH296">
        <v>18</v>
      </c>
      <c r="JI296">
        <v>482.126</v>
      </c>
      <c r="JJ296">
        <v>500.382</v>
      </c>
      <c r="JK296">
        <v>31.6645</v>
      </c>
      <c r="JL296">
        <v>27.429</v>
      </c>
      <c r="JM296">
        <v>30.0002</v>
      </c>
      <c r="JN296">
        <v>27.6751</v>
      </c>
      <c r="JO296">
        <v>27.6701</v>
      </c>
      <c r="JP296">
        <v>22.8466</v>
      </c>
      <c r="JQ296">
        <v>17.627</v>
      </c>
      <c r="JR296">
        <v>71.92740000000001</v>
      </c>
      <c r="JS296">
        <v>31.6264</v>
      </c>
      <c r="JT296">
        <v>420</v>
      </c>
      <c r="JU296">
        <v>24.5236</v>
      </c>
      <c r="JV296">
        <v>102.352</v>
      </c>
      <c r="JW296">
        <v>91.5658</v>
      </c>
    </row>
    <row r="297" spans="1:283">
      <c r="A297">
        <v>279</v>
      </c>
      <c r="B297">
        <v>1761011415.6</v>
      </c>
      <c r="C297">
        <v>1749.599999904633</v>
      </c>
      <c r="D297" t="s">
        <v>1001</v>
      </c>
      <c r="E297" t="s">
        <v>1002</v>
      </c>
      <c r="F297">
        <v>5</v>
      </c>
      <c r="G297" t="s">
        <v>985</v>
      </c>
      <c r="H297">
        <v>1761011407.6</v>
      </c>
      <c r="I297">
        <f>(J297)/1000</f>
        <v>0</v>
      </c>
      <c r="J297">
        <f>1000*DJ297*AH297*(DF297-DG297)/(100*CY297*(1000-AH297*DF297))</f>
        <v>0</v>
      </c>
      <c r="K297">
        <f>DJ297*AH297*(DE297-DD297*(1000-AH297*DG297)/(1000-AH297*DF297))/(100*CY297)</f>
        <v>0</v>
      </c>
      <c r="L297">
        <f>DD297 - IF(AH297&gt;1, K297*CY297*100.0/(AJ297), 0)</f>
        <v>0</v>
      </c>
      <c r="M297">
        <f>((S297-I297/2)*L297-K297)/(S297+I297/2)</f>
        <v>0</v>
      </c>
      <c r="N297">
        <f>M297*(DK297+DL297)/1000.0</f>
        <v>0</v>
      </c>
      <c r="O297">
        <f>(DD297 - IF(AH297&gt;1, K297*CY297*100.0/(AJ297), 0))*(DK297+DL297)/1000.0</f>
        <v>0</v>
      </c>
      <c r="P297">
        <f>2.0/((1/R297-1/Q297)+SIGN(R297)*SQRT((1/R297-1/Q297)*(1/R297-1/Q297) + 4*CZ297/((CZ297+1)*(CZ297+1))*(2*1/R297*1/Q297-1/Q297*1/Q297)))</f>
        <v>0</v>
      </c>
      <c r="Q297">
        <f>IF(LEFT(DA297,1)&lt;&gt;"0",IF(LEFT(DA297,1)="1",3.0,DB297),$D$5+$E$5*(DR297*DK297/($K$5*1000))+$F$5*(DR297*DK297/($K$5*1000))*MAX(MIN(CY297,$J$5),$I$5)*MAX(MIN(CY297,$J$5),$I$5)+$G$5*MAX(MIN(CY297,$J$5),$I$5)*(DR297*DK297/($K$5*1000))+$H$5*(DR297*DK297/($K$5*1000))*(DR297*DK297/($K$5*1000)))</f>
        <v>0</v>
      </c>
      <c r="R297">
        <f>I297*(1000-(1000*0.61365*exp(17.502*V297/(240.97+V297))/(DK297+DL297)+DF297)/2)/(1000*0.61365*exp(17.502*V297/(240.97+V297))/(DK297+DL297)-DF297)</f>
        <v>0</v>
      </c>
      <c r="S297">
        <f>1/((CZ297+1)/(P297/1.6)+1/(Q297/1.37)) + CZ297/((CZ297+1)/(P297/1.6) + CZ297/(Q297/1.37))</f>
        <v>0</v>
      </c>
      <c r="T297">
        <f>(CU297*CX297)</f>
        <v>0</v>
      </c>
      <c r="U297">
        <f>(DM297+(T297+2*0.95*5.67E-8*(((DM297+$B$9)+273)^4-(DM297+273)^4)-44100*I297)/(1.84*29.3*Q297+8*0.95*5.67E-8*(DM297+273)^3))</f>
        <v>0</v>
      </c>
      <c r="V297">
        <f>($C$9*DN297+$D$9*DO297+$E$9*U297)</f>
        <v>0</v>
      </c>
      <c r="W297">
        <f>0.61365*exp(17.502*V297/(240.97+V297))</f>
        <v>0</v>
      </c>
      <c r="X297">
        <f>(Y297/Z297*100)</f>
        <v>0</v>
      </c>
      <c r="Y297">
        <f>DF297*(DK297+DL297)/1000</f>
        <v>0</v>
      </c>
      <c r="Z297">
        <f>0.61365*exp(17.502*DM297/(240.97+DM297))</f>
        <v>0</v>
      </c>
      <c r="AA297">
        <f>(W297-DF297*(DK297+DL297)/1000)</f>
        <v>0</v>
      </c>
      <c r="AB297">
        <f>(-I297*44100)</f>
        <v>0</v>
      </c>
      <c r="AC297">
        <f>2*29.3*Q297*0.92*(DM297-V297)</f>
        <v>0</v>
      </c>
      <c r="AD297">
        <f>2*0.95*5.67E-8*(((DM297+$B$9)+273)^4-(V297+273)^4)</f>
        <v>0</v>
      </c>
      <c r="AE297">
        <f>T297+AD297+AB297+AC297</f>
        <v>0</v>
      </c>
      <c r="AF297">
        <v>0</v>
      </c>
      <c r="AG297">
        <v>0</v>
      </c>
      <c r="AH297">
        <f>IF(AF297*$H$15&gt;=AJ297,1.0,(AJ297/(AJ297-AF297*$H$15)))</f>
        <v>0</v>
      </c>
      <c r="AI297">
        <f>(AH297-1)*100</f>
        <v>0</v>
      </c>
      <c r="AJ297">
        <f>MAX(0,($B$15+$C$15*DR297)/(1+$D$15*DR297)*DK297/(DM297+273)*$E$15)</f>
        <v>0</v>
      </c>
      <c r="AK297" t="s">
        <v>420</v>
      </c>
      <c r="AL297" t="s">
        <v>420</v>
      </c>
      <c r="AM297">
        <v>0</v>
      </c>
      <c r="AN297">
        <v>0</v>
      </c>
      <c r="AO297">
        <f>1-AM297/AN297</f>
        <v>0</v>
      </c>
      <c r="AP297">
        <v>0</v>
      </c>
      <c r="AQ297" t="s">
        <v>420</v>
      </c>
      <c r="AR297" t="s">
        <v>420</v>
      </c>
      <c r="AS297">
        <v>0</v>
      </c>
      <c r="AT297">
        <v>0</v>
      </c>
      <c r="AU297">
        <f>1-AS297/AT297</f>
        <v>0</v>
      </c>
      <c r="AV297">
        <v>0.5</v>
      </c>
      <c r="AW297">
        <f>CV297</f>
        <v>0</v>
      </c>
      <c r="AX297">
        <f>K297</f>
        <v>0</v>
      </c>
      <c r="AY297">
        <f>AU297*AV297*AW297</f>
        <v>0</v>
      </c>
      <c r="AZ297">
        <f>(AX297-AP297)/AW297</f>
        <v>0</v>
      </c>
      <c r="BA297">
        <f>(AN297-AT297)/AT297</f>
        <v>0</v>
      </c>
      <c r="BB297">
        <f>AM297/(AO297+AM297/AT297)</f>
        <v>0</v>
      </c>
      <c r="BC297" t="s">
        <v>420</v>
      </c>
      <c r="BD297">
        <v>0</v>
      </c>
      <c r="BE297">
        <f>IF(BD297&lt;&gt;0, BD297, BB297)</f>
        <v>0</v>
      </c>
      <c r="BF297">
        <f>1-BE297/AT297</f>
        <v>0</v>
      </c>
      <c r="BG297">
        <f>(AT297-AS297)/(AT297-BE297)</f>
        <v>0</v>
      </c>
      <c r="BH297">
        <f>(AN297-AT297)/(AN297-BE297)</f>
        <v>0</v>
      </c>
      <c r="BI297">
        <f>(AT297-AS297)/(AT297-AM297)</f>
        <v>0</v>
      </c>
      <c r="BJ297">
        <f>(AN297-AT297)/(AN297-AM297)</f>
        <v>0</v>
      </c>
      <c r="BK297">
        <f>(BG297*BE297/AS297)</f>
        <v>0</v>
      </c>
      <c r="BL297">
        <f>(1-BK297)</f>
        <v>0</v>
      </c>
      <c r="CU297">
        <f>$B$13*DS297+$C$13*DT297+$F$13*EE297*(1-EH297)</f>
        <v>0</v>
      </c>
      <c r="CV297">
        <f>CU297*CW297</f>
        <v>0</v>
      </c>
      <c r="CW297">
        <f>($B$13*$D$11+$C$13*$D$11+$F$13*((ER297+EJ297)/MAX(ER297+EJ297+ES297, 0.1)*$I$11+ES297/MAX(ER297+EJ297+ES297, 0.1)*$J$11))/($B$13+$C$13+$F$13)</f>
        <v>0</v>
      </c>
      <c r="CX297">
        <f>($B$13*$K$11+$C$13*$K$11+$F$13*((ER297+EJ297)/MAX(ER297+EJ297+ES297, 0.1)*$P$11+ES297/MAX(ER297+EJ297+ES297, 0.1)*$Q$11))/($B$13+$C$13+$F$13)</f>
        <v>0</v>
      </c>
      <c r="CY297">
        <v>5.36</v>
      </c>
      <c r="CZ297">
        <v>0.5</v>
      </c>
      <c r="DA297" t="s">
        <v>421</v>
      </c>
      <c r="DB297">
        <v>2</v>
      </c>
      <c r="DC297">
        <v>1761011407.6</v>
      </c>
      <c r="DD297">
        <v>420.5772083333333</v>
      </c>
      <c r="DE297">
        <v>419.9939166666666</v>
      </c>
      <c r="DF297">
        <v>24.5099625</v>
      </c>
      <c r="DG297">
        <v>24.3543875</v>
      </c>
      <c r="DH297">
        <v>421.5968333333333</v>
      </c>
      <c r="DI297">
        <v>24.3054625</v>
      </c>
      <c r="DJ297">
        <v>499.9945416666667</v>
      </c>
      <c r="DK297">
        <v>90.5423875</v>
      </c>
      <c r="DL297">
        <v>0.0343538375</v>
      </c>
      <c r="DM297">
        <v>30.72123333333333</v>
      </c>
      <c r="DN297">
        <v>30.0926125</v>
      </c>
      <c r="DO297">
        <v>999.9</v>
      </c>
      <c r="DP297">
        <v>0</v>
      </c>
      <c r="DQ297">
        <v>0</v>
      </c>
      <c r="DR297">
        <v>9996.97625</v>
      </c>
      <c r="DS297">
        <v>0</v>
      </c>
      <c r="DT297">
        <v>0.242856</v>
      </c>
      <c r="DU297">
        <v>0.5831972916666667</v>
      </c>
      <c r="DV297">
        <v>431.144375</v>
      </c>
      <c r="DW297">
        <v>430.4779166666667</v>
      </c>
      <c r="DX297">
        <v>0.1555719916666667</v>
      </c>
      <c r="DY297">
        <v>419.9939166666666</v>
      </c>
      <c r="DZ297">
        <v>24.3543875</v>
      </c>
      <c r="EA297">
        <v>2.21919</v>
      </c>
      <c r="EB297">
        <v>2.20510375</v>
      </c>
      <c r="EC297">
        <v>19.10149583333333</v>
      </c>
      <c r="ED297">
        <v>18.9994375</v>
      </c>
      <c r="EE297">
        <v>0.00500078</v>
      </c>
      <c r="EF297">
        <v>0</v>
      </c>
      <c r="EG297">
        <v>0</v>
      </c>
      <c r="EH297">
        <v>0</v>
      </c>
      <c r="EI297">
        <v>761.75</v>
      </c>
      <c r="EJ297">
        <v>0.00500078</v>
      </c>
      <c r="EK297">
        <v>-9.204166666666666</v>
      </c>
      <c r="EL297">
        <v>0.02083333333333337</v>
      </c>
      <c r="EM297">
        <v>36.02066666666667</v>
      </c>
      <c r="EN297">
        <v>40.15079166666666</v>
      </c>
      <c r="EO297">
        <v>38.6325</v>
      </c>
      <c r="EP297">
        <v>41.090875</v>
      </c>
      <c r="EQ297">
        <v>38.95025</v>
      </c>
      <c r="ER297">
        <v>0</v>
      </c>
      <c r="ES297">
        <v>0</v>
      </c>
      <c r="ET297">
        <v>0</v>
      </c>
      <c r="EU297">
        <v>1761011414.5</v>
      </c>
      <c r="EV297">
        <v>0</v>
      </c>
      <c r="EW297">
        <v>762.4307692307692</v>
      </c>
      <c r="EX297">
        <v>-25.54529879766372</v>
      </c>
      <c r="EY297">
        <v>-23.16581211153722</v>
      </c>
      <c r="EZ297">
        <v>-9.507692307692308</v>
      </c>
      <c r="FA297">
        <v>15</v>
      </c>
      <c r="FB297">
        <v>1761011263.1</v>
      </c>
      <c r="FC297" t="s">
        <v>986</v>
      </c>
      <c r="FD297">
        <v>1761011262.6</v>
      </c>
      <c r="FE297">
        <v>1761011263.1</v>
      </c>
      <c r="FF297">
        <v>10</v>
      </c>
      <c r="FG297">
        <v>-0.226</v>
      </c>
      <c r="FH297">
        <v>0.005</v>
      </c>
      <c r="FI297">
        <v>-1.021</v>
      </c>
      <c r="FJ297">
        <v>0.197</v>
      </c>
      <c r="FK297">
        <v>420</v>
      </c>
      <c r="FL297">
        <v>24</v>
      </c>
      <c r="FM297">
        <v>0.24</v>
      </c>
      <c r="FN297">
        <v>0.02</v>
      </c>
      <c r="FO297">
        <v>0.5736167999999999</v>
      </c>
      <c r="FP297">
        <v>0.3516822439024385</v>
      </c>
      <c r="FQ297">
        <v>0.04578048735443956</v>
      </c>
      <c r="FR297">
        <v>1</v>
      </c>
      <c r="FS297">
        <v>762.8441176470589</v>
      </c>
      <c r="FT297">
        <v>-15.85485083874296</v>
      </c>
      <c r="FU297">
        <v>5.949700495500522</v>
      </c>
      <c r="FV297">
        <v>0</v>
      </c>
      <c r="FW297">
        <v>0.1427595975</v>
      </c>
      <c r="FX297">
        <v>0.06231684765478424</v>
      </c>
      <c r="FY297">
        <v>0.03938545164760389</v>
      </c>
      <c r="FZ297">
        <v>1</v>
      </c>
      <c r="GA297">
        <v>2</v>
      </c>
      <c r="GB297">
        <v>3</v>
      </c>
      <c r="GC297" t="s">
        <v>482</v>
      </c>
      <c r="GD297">
        <v>3.1099</v>
      </c>
      <c r="GE297">
        <v>2.72628</v>
      </c>
      <c r="GF297">
        <v>0.08861819999999999</v>
      </c>
      <c r="GG297">
        <v>0.0884081</v>
      </c>
      <c r="GH297">
        <v>0.110008</v>
      </c>
      <c r="GI297">
        <v>0.110788</v>
      </c>
      <c r="GJ297">
        <v>23931.8</v>
      </c>
      <c r="GK297">
        <v>21700.1</v>
      </c>
      <c r="GL297">
        <v>26816.1</v>
      </c>
      <c r="GM297">
        <v>24010.3</v>
      </c>
      <c r="GN297">
        <v>38131</v>
      </c>
      <c r="GO297">
        <v>31492.8</v>
      </c>
      <c r="GP297">
        <v>46804.5</v>
      </c>
      <c r="GQ297">
        <v>37956.3</v>
      </c>
      <c r="GR297">
        <v>1.89505</v>
      </c>
      <c r="GS297">
        <v>1.87707</v>
      </c>
      <c r="GT297">
        <v>0.112027</v>
      </c>
      <c r="GU297">
        <v>0</v>
      </c>
      <c r="GV297">
        <v>28.2439</v>
      </c>
      <c r="GW297">
        <v>999.9</v>
      </c>
      <c r="GX297">
        <v>60.7</v>
      </c>
      <c r="GY297">
        <v>29.7</v>
      </c>
      <c r="GZ297">
        <v>28.0732</v>
      </c>
      <c r="HA297">
        <v>61.291</v>
      </c>
      <c r="HB297">
        <v>21.3221</v>
      </c>
      <c r="HC297">
        <v>1</v>
      </c>
      <c r="HD297">
        <v>0.0129675</v>
      </c>
      <c r="HE297">
        <v>-1.50711</v>
      </c>
      <c r="HF297">
        <v>20.3295</v>
      </c>
      <c r="HG297">
        <v>5.22148</v>
      </c>
      <c r="HH297">
        <v>11.9798</v>
      </c>
      <c r="HI297">
        <v>4.9655</v>
      </c>
      <c r="HJ297">
        <v>3.276</v>
      </c>
      <c r="HK297">
        <v>9999</v>
      </c>
      <c r="HL297">
        <v>9999</v>
      </c>
      <c r="HM297">
        <v>9999</v>
      </c>
      <c r="HN297">
        <v>999.9</v>
      </c>
      <c r="HO297">
        <v>1.86369</v>
      </c>
      <c r="HP297">
        <v>1.85974</v>
      </c>
      <c r="HQ297">
        <v>1.85805</v>
      </c>
      <c r="HR297">
        <v>1.85944</v>
      </c>
      <c r="HS297">
        <v>1.85959</v>
      </c>
      <c r="HT297">
        <v>1.85806</v>
      </c>
      <c r="HU297">
        <v>1.85715</v>
      </c>
      <c r="HV297">
        <v>1.85211</v>
      </c>
      <c r="HW297">
        <v>0</v>
      </c>
      <c r="HX297">
        <v>0</v>
      </c>
      <c r="HY297">
        <v>0</v>
      </c>
      <c r="HZ297">
        <v>0</v>
      </c>
      <c r="IA297" t="s">
        <v>424</v>
      </c>
      <c r="IB297" t="s">
        <v>425</v>
      </c>
      <c r="IC297" t="s">
        <v>426</v>
      </c>
      <c r="ID297" t="s">
        <v>426</v>
      </c>
      <c r="IE297" t="s">
        <v>426</v>
      </c>
      <c r="IF297" t="s">
        <v>426</v>
      </c>
      <c r="IG297">
        <v>0</v>
      </c>
      <c r="IH297">
        <v>100</v>
      </c>
      <c r="II297">
        <v>100</v>
      </c>
      <c r="IJ297">
        <v>-1.02</v>
      </c>
      <c r="IK297">
        <v>0.2031</v>
      </c>
      <c r="IL297">
        <v>-1.809735424919543</v>
      </c>
      <c r="IM297">
        <v>0.001328113201692861</v>
      </c>
      <c r="IN297">
        <v>1.538283238170363E-06</v>
      </c>
      <c r="IO297">
        <v>-5.795655626708063E-10</v>
      </c>
      <c r="IP297">
        <v>-0.06517122915253193</v>
      </c>
      <c r="IQ297">
        <v>-0.004593102289677449</v>
      </c>
      <c r="IR297">
        <v>0.0008253994458280543</v>
      </c>
      <c r="IS297">
        <v>-7.403632370499484E-06</v>
      </c>
      <c r="IT297">
        <v>2</v>
      </c>
      <c r="IU297">
        <v>1985</v>
      </c>
      <c r="IV297">
        <v>1</v>
      </c>
      <c r="IW297">
        <v>27</v>
      </c>
      <c r="IX297">
        <v>2.5</v>
      </c>
      <c r="IY297">
        <v>2.5</v>
      </c>
      <c r="IZ297">
        <v>1.13647</v>
      </c>
      <c r="JA297">
        <v>2.60986</v>
      </c>
      <c r="JB297">
        <v>1.49658</v>
      </c>
      <c r="JC297">
        <v>2.34619</v>
      </c>
      <c r="JD297">
        <v>1.54907</v>
      </c>
      <c r="JE297">
        <v>2.36694</v>
      </c>
      <c r="JF297">
        <v>32.798</v>
      </c>
      <c r="JG297">
        <v>15.603</v>
      </c>
      <c r="JH297">
        <v>18</v>
      </c>
      <c r="JI297">
        <v>482.325</v>
      </c>
      <c r="JJ297">
        <v>500.147</v>
      </c>
      <c r="JK297">
        <v>31.6268</v>
      </c>
      <c r="JL297">
        <v>27.4294</v>
      </c>
      <c r="JM297">
        <v>30.0001</v>
      </c>
      <c r="JN297">
        <v>27.6747</v>
      </c>
      <c r="JO297">
        <v>27.6698</v>
      </c>
      <c r="JP297">
        <v>22.8485</v>
      </c>
      <c r="JQ297">
        <v>17.3514</v>
      </c>
      <c r="JR297">
        <v>71.92740000000001</v>
      </c>
      <c r="JS297">
        <v>31.6264</v>
      </c>
      <c r="JT297">
        <v>420</v>
      </c>
      <c r="JU297">
        <v>24.5428</v>
      </c>
      <c r="JV297">
        <v>102.352</v>
      </c>
      <c r="JW297">
        <v>91.56489999999999</v>
      </c>
    </row>
    <row r="298" spans="1:283">
      <c r="A298">
        <v>280</v>
      </c>
      <c r="B298">
        <v>1761011417.6</v>
      </c>
      <c r="C298">
        <v>1751.599999904633</v>
      </c>
      <c r="D298" t="s">
        <v>1003</v>
      </c>
      <c r="E298" t="s">
        <v>1004</v>
      </c>
      <c r="F298">
        <v>5</v>
      </c>
      <c r="G298" t="s">
        <v>985</v>
      </c>
      <c r="H298">
        <v>1761011409.6</v>
      </c>
      <c r="I298">
        <f>(J298)/1000</f>
        <v>0</v>
      </c>
      <c r="J298">
        <f>1000*DJ298*AH298*(DF298-DG298)/(100*CY298*(1000-AH298*DF298))</f>
        <v>0</v>
      </c>
      <c r="K298">
        <f>DJ298*AH298*(DE298-DD298*(1000-AH298*DG298)/(1000-AH298*DF298))/(100*CY298)</f>
        <v>0</v>
      </c>
      <c r="L298">
        <f>DD298 - IF(AH298&gt;1, K298*CY298*100.0/(AJ298), 0)</f>
        <v>0</v>
      </c>
      <c r="M298">
        <f>((S298-I298/2)*L298-K298)/(S298+I298/2)</f>
        <v>0</v>
      </c>
      <c r="N298">
        <f>M298*(DK298+DL298)/1000.0</f>
        <v>0</v>
      </c>
      <c r="O298">
        <f>(DD298 - IF(AH298&gt;1, K298*CY298*100.0/(AJ298), 0))*(DK298+DL298)/1000.0</f>
        <v>0</v>
      </c>
      <c r="P298">
        <f>2.0/((1/R298-1/Q298)+SIGN(R298)*SQRT((1/R298-1/Q298)*(1/R298-1/Q298) + 4*CZ298/((CZ298+1)*(CZ298+1))*(2*1/R298*1/Q298-1/Q298*1/Q298)))</f>
        <v>0</v>
      </c>
      <c r="Q298">
        <f>IF(LEFT(DA298,1)&lt;&gt;"0",IF(LEFT(DA298,1)="1",3.0,DB298),$D$5+$E$5*(DR298*DK298/($K$5*1000))+$F$5*(DR298*DK298/($K$5*1000))*MAX(MIN(CY298,$J$5),$I$5)*MAX(MIN(CY298,$J$5),$I$5)+$G$5*MAX(MIN(CY298,$J$5),$I$5)*(DR298*DK298/($K$5*1000))+$H$5*(DR298*DK298/($K$5*1000))*(DR298*DK298/($K$5*1000)))</f>
        <v>0</v>
      </c>
      <c r="R298">
        <f>I298*(1000-(1000*0.61365*exp(17.502*V298/(240.97+V298))/(DK298+DL298)+DF298)/2)/(1000*0.61365*exp(17.502*V298/(240.97+V298))/(DK298+DL298)-DF298)</f>
        <v>0</v>
      </c>
      <c r="S298">
        <f>1/((CZ298+1)/(P298/1.6)+1/(Q298/1.37)) + CZ298/((CZ298+1)/(P298/1.6) + CZ298/(Q298/1.37))</f>
        <v>0</v>
      </c>
      <c r="T298">
        <f>(CU298*CX298)</f>
        <v>0</v>
      </c>
      <c r="U298">
        <f>(DM298+(T298+2*0.95*5.67E-8*(((DM298+$B$9)+273)^4-(DM298+273)^4)-44100*I298)/(1.84*29.3*Q298+8*0.95*5.67E-8*(DM298+273)^3))</f>
        <v>0</v>
      </c>
      <c r="V298">
        <f>($C$9*DN298+$D$9*DO298+$E$9*U298)</f>
        <v>0</v>
      </c>
      <c r="W298">
        <f>0.61365*exp(17.502*V298/(240.97+V298))</f>
        <v>0</v>
      </c>
      <c r="X298">
        <f>(Y298/Z298*100)</f>
        <v>0</v>
      </c>
      <c r="Y298">
        <f>DF298*(DK298+DL298)/1000</f>
        <v>0</v>
      </c>
      <c r="Z298">
        <f>0.61365*exp(17.502*DM298/(240.97+DM298))</f>
        <v>0</v>
      </c>
      <c r="AA298">
        <f>(W298-DF298*(DK298+DL298)/1000)</f>
        <v>0</v>
      </c>
      <c r="AB298">
        <f>(-I298*44100)</f>
        <v>0</v>
      </c>
      <c r="AC298">
        <f>2*29.3*Q298*0.92*(DM298-V298)</f>
        <v>0</v>
      </c>
      <c r="AD298">
        <f>2*0.95*5.67E-8*(((DM298+$B$9)+273)^4-(V298+273)^4)</f>
        <v>0</v>
      </c>
      <c r="AE298">
        <f>T298+AD298+AB298+AC298</f>
        <v>0</v>
      </c>
      <c r="AF298">
        <v>0</v>
      </c>
      <c r="AG298">
        <v>0</v>
      </c>
      <c r="AH298">
        <f>IF(AF298*$H$15&gt;=AJ298,1.0,(AJ298/(AJ298-AF298*$H$15)))</f>
        <v>0</v>
      </c>
      <c r="AI298">
        <f>(AH298-1)*100</f>
        <v>0</v>
      </c>
      <c r="AJ298">
        <f>MAX(0,($B$15+$C$15*DR298)/(1+$D$15*DR298)*DK298/(DM298+273)*$E$15)</f>
        <v>0</v>
      </c>
      <c r="AK298" t="s">
        <v>420</v>
      </c>
      <c r="AL298" t="s">
        <v>420</v>
      </c>
      <c r="AM298">
        <v>0</v>
      </c>
      <c r="AN298">
        <v>0</v>
      </c>
      <c r="AO298">
        <f>1-AM298/AN298</f>
        <v>0</v>
      </c>
      <c r="AP298">
        <v>0</v>
      </c>
      <c r="AQ298" t="s">
        <v>420</v>
      </c>
      <c r="AR298" t="s">
        <v>420</v>
      </c>
      <c r="AS298">
        <v>0</v>
      </c>
      <c r="AT298">
        <v>0</v>
      </c>
      <c r="AU298">
        <f>1-AS298/AT298</f>
        <v>0</v>
      </c>
      <c r="AV298">
        <v>0.5</v>
      </c>
      <c r="AW298">
        <f>CV298</f>
        <v>0</v>
      </c>
      <c r="AX298">
        <f>K298</f>
        <v>0</v>
      </c>
      <c r="AY298">
        <f>AU298*AV298*AW298</f>
        <v>0</v>
      </c>
      <c r="AZ298">
        <f>(AX298-AP298)/AW298</f>
        <v>0</v>
      </c>
      <c r="BA298">
        <f>(AN298-AT298)/AT298</f>
        <v>0</v>
      </c>
      <c r="BB298">
        <f>AM298/(AO298+AM298/AT298)</f>
        <v>0</v>
      </c>
      <c r="BC298" t="s">
        <v>420</v>
      </c>
      <c r="BD298">
        <v>0</v>
      </c>
      <c r="BE298">
        <f>IF(BD298&lt;&gt;0, BD298, BB298)</f>
        <v>0</v>
      </c>
      <c r="BF298">
        <f>1-BE298/AT298</f>
        <v>0</v>
      </c>
      <c r="BG298">
        <f>(AT298-AS298)/(AT298-BE298)</f>
        <v>0</v>
      </c>
      <c r="BH298">
        <f>(AN298-AT298)/(AN298-BE298)</f>
        <v>0</v>
      </c>
      <c r="BI298">
        <f>(AT298-AS298)/(AT298-AM298)</f>
        <v>0</v>
      </c>
      <c r="BJ298">
        <f>(AN298-AT298)/(AN298-AM298)</f>
        <v>0</v>
      </c>
      <c r="BK298">
        <f>(BG298*BE298/AS298)</f>
        <v>0</v>
      </c>
      <c r="BL298">
        <f>(1-BK298)</f>
        <v>0</v>
      </c>
      <c r="CU298">
        <f>$B$13*DS298+$C$13*DT298+$F$13*EE298*(1-EH298)</f>
        <v>0</v>
      </c>
      <c r="CV298">
        <f>CU298*CW298</f>
        <v>0</v>
      </c>
      <c r="CW298">
        <f>($B$13*$D$11+$C$13*$D$11+$F$13*((ER298+EJ298)/MAX(ER298+EJ298+ES298, 0.1)*$I$11+ES298/MAX(ER298+EJ298+ES298, 0.1)*$J$11))/($B$13+$C$13+$F$13)</f>
        <v>0</v>
      </c>
      <c r="CX298">
        <f>($B$13*$K$11+$C$13*$K$11+$F$13*((ER298+EJ298)/MAX(ER298+EJ298+ES298, 0.1)*$P$11+ES298/MAX(ER298+EJ298+ES298, 0.1)*$Q$11))/($B$13+$C$13+$F$13)</f>
        <v>0</v>
      </c>
      <c r="CY298">
        <v>5.36</v>
      </c>
      <c r="CZ298">
        <v>0.5</v>
      </c>
      <c r="DA298" t="s">
        <v>421</v>
      </c>
      <c r="DB298">
        <v>2</v>
      </c>
      <c r="DC298">
        <v>1761011409.6</v>
      </c>
      <c r="DD298">
        <v>420.5846666666666</v>
      </c>
      <c r="DE298">
        <v>419.9921666666667</v>
      </c>
      <c r="DF298">
        <v>24.492475</v>
      </c>
      <c r="DG298">
        <v>24.3485</v>
      </c>
      <c r="DH298">
        <v>421.6043333333334</v>
      </c>
      <c r="DI298">
        <v>24.28836249999999</v>
      </c>
      <c r="DJ298">
        <v>499.99425</v>
      </c>
      <c r="DK298">
        <v>90.54215416666666</v>
      </c>
      <c r="DL298">
        <v>0.0344144375</v>
      </c>
      <c r="DM298">
        <v>30.71594166666667</v>
      </c>
      <c r="DN298">
        <v>30.08609166666666</v>
      </c>
      <c r="DO298">
        <v>999.9</v>
      </c>
      <c r="DP298">
        <v>0</v>
      </c>
      <c r="DQ298">
        <v>0</v>
      </c>
      <c r="DR298">
        <v>10002.88708333333</v>
      </c>
      <c r="DS298">
        <v>0</v>
      </c>
      <c r="DT298">
        <v>0.242856</v>
      </c>
      <c r="DU298">
        <v>0.592386875</v>
      </c>
      <c r="DV298">
        <v>431.1442916666667</v>
      </c>
      <c r="DW298">
        <v>430.4735416666667</v>
      </c>
      <c r="DX298">
        <v>0.14397755</v>
      </c>
      <c r="DY298">
        <v>419.9921666666667</v>
      </c>
      <c r="DZ298">
        <v>24.3485</v>
      </c>
      <c r="EA298">
        <v>2.21760125</v>
      </c>
      <c r="EB298">
        <v>2.204564583333333</v>
      </c>
      <c r="EC298">
        <v>19.0900125</v>
      </c>
      <c r="ED298">
        <v>18.99553333333333</v>
      </c>
      <c r="EE298">
        <v>0.00500078</v>
      </c>
      <c r="EF298">
        <v>0</v>
      </c>
      <c r="EG298">
        <v>0</v>
      </c>
      <c r="EH298">
        <v>0</v>
      </c>
      <c r="EI298">
        <v>761.4791666666666</v>
      </c>
      <c r="EJ298">
        <v>0.00500078</v>
      </c>
      <c r="EK298">
        <v>-10.20833333333333</v>
      </c>
      <c r="EL298">
        <v>0.1958333333333333</v>
      </c>
      <c r="EM298">
        <v>35.99720833333333</v>
      </c>
      <c r="EN298">
        <v>40.07525</v>
      </c>
      <c r="EO298">
        <v>38.59083333333334</v>
      </c>
      <c r="EP298">
        <v>40.98675</v>
      </c>
      <c r="EQ298">
        <v>38.898125</v>
      </c>
      <c r="ER298">
        <v>0</v>
      </c>
      <c r="ES298">
        <v>0</v>
      </c>
      <c r="ET298">
        <v>0</v>
      </c>
      <c r="EU298">
        <v>1761011416.3</v>
      </c>
      <c r="EV298">
        <v>0</v>
      </c>
      <c r="EW298">
        <v>762.064</v>
      </c>
      <c r="EX298">
        <v>-27.2692305389685</v>
      </c>
      <c r="EY298">
        <v>-23.51538489511494</v>
      </c>
      <c r="EZ298">
        <v>-11.272</v>
      </c>
      <c r="FA298">
        <v>15</v>
      </c>
      <c r="FB298">
        <v>1761011263.1</v>
      </c>
      <c r="FC298" t="s">
        <v>986</v>
      </c>
      <c r="FD298">
        <v>1761011262.6</v>
      </c>
      <c r="FE298">
        <v>1761011263.1</v>
      </c>
      <c r="FF298">
        <v>10</v>
      </c>
      <c r="FG298">
        <v>-0.226</v>
      </c>
      <c r="FH298">
        <v>0.005</v>
      </c>
      <c r="FI298">
        <v>-1.021</v>
      </c>
      <c r="FJ298">
        <v>0.197</v>
      </c>
      <c r="FK298">
        <v>420</v>
      </c>
      <c r="FL298">
        <v>24</v>
      </c>
      <c r="FM298">
        <v>0.24</v>
      </c>
      <c r="FN298">
        <v>0.02</v>
      </c>
      <c r="FO298">
        <v>0.5794707560975609</v>
      </c>
      <c r="FP298">
        <v>0.2982943484320546</v>
      </c>
      <c r="FQ298">
        <v>0.0428282115750938</v>
      </c>
      <c r="FR298">
        <v>1</v>
      </c>
      <c r="FS298">
        <v>762.5911764705882</v>
      </c>
      <c r="FT298">
        <v>-12.78686006691999</v>
      </c>
      <c r="FU298">
        <v>5.858195247436999</v>
      </c>
      <c r="FV298">
        <v>0</v>
      </c>
      <c r="FW298">
        <v>0.1431455292682927</v>
      </c>
      <c r="FX298">
        <v>-0.1063581135888503</v>
      </c>
      <c r="FY298">
        <v>0.03604788806171417</v>
      </c>
      <c r="FZ298">
        <v>0</v>
      </c>
      <c r="GA298">
        <v>1</v>
      </c>
      <c r="GB298">
        <v>3</v>
      </c>
      <c r="GC298" t="s">
        <v>459</v>
      </c>
      <c r="GD298">
        <v>3.11002</v>
      </c>
      <c r="GE298">
        <v>2.72599</v>
      </c>
      <c r="GF298">
        <v>0.0886237</v>
      </c>
      <c r="GG298">
        <v>0.0884037</v>
      </c>
      <c r="GH298">
        <v>0.110006</v>
      </c>
      <c r="GI298">
        <v>0.110891</v>
      </c>
      <c r="GJ298">
        <v>23931.6</v>
      </c>
      <c r="GK298">
        <v>21700.1</v>
      </c>
      <c r="GL298">
        <v>26816</v>
      </c>
      <c r="GM298">
        <v>24010.2</v>
      </c>
      <c r="GN298">
        <v>38131</v>
      </c>
      <c r="GO298">
        <v>31488.9</v>
      </c>
      <c r="GP298">
        <v>46804.4</v>
      </c>
      <c r="GQ298">
        <v>37956.1</v>
      </c>
      <c r="GR298">
        <v>1.8952</v>
      </c>
      <c r="GS298">
        <v>1.8771</v>
      </c>
      <c r="GT298">
        <v>0.111494</v>
      </c>
      <c r="GU298">
        <v>0</v>
      </c>
      <c r="GV298">
        <v>28.2466</v>
      </c>
      <c r="GW298">
        <v>999.9</v>
      </c>
      <c r="GX298">
        <v>60.8</v>
      </c>
      <c r="GY298">
        <v>29.7</v>
      </c>
      <c r="GZ298">
        <v>28.1209</v>
      </c>
      <c r="HA298">
        <v>61.301</v>
      </c>
      <c r="HB298">
        <v>21.3061</v>
      </c>
      <c r="HC298">
        <v>1</v>
      </c>
      <c r="HD298">
        <v>0.012937</v>
      </c>
      <c r="HE298">
        <v>-1.54256</v>
      </c>
      <c r="HF298">
        <v>20.3293</v>
      </c>
      <c r="HG298">
        <v>5.22088</v>
      </c>
      <c r="HH298">
        <v>11.9797</v>
      </c>
      <c r="HI298">
        <v>4.9654</v>
      </c>
      <c r="HJ298">
        <v>3.276</v>
      </c>
      <c r="HK298">
        <v>9999</v>
      </c>
      <c r="HL298">
        <v>9999</v>
      </c>
      <c r="HM298">
        <v>9999</v>
      </c>
      <c r="HN298">
        <v>999.9</v>
      </c>
      <c r="HO298">
        <v>1.86368</v>
      </c>
      <c r="HP298">
        <v>1.85974</v>
      </c>
      <c r="HQ298">
        <v>1.85805</v>
      </c>
      <c r="HR298">
        <v>1.85944</v>
      </c>
      <c r="HS298">
        <v>1.85959</v>
      </c>
      <c r="HT298">
        <v>1.85806</v>
      </c>
      <c r="HU298">
        <v>1.85715</v>
      </c>
      <c r="HV298">
        <v>1.85211</v>
      </c>
      <c r="HW298">
        <v>0</v>
      </c>
      <c r="HX298">
        <v>0</v>
      </c>
      <c r="HY298">
        <v>0</v>
      </c>
      <c r="HZ298">
        <v>0</v>
      </c>
      <c r="IA298" t="s">
        <v>424</v>
      </c>
      <c r="IB298" t="s">
        <v>425</v>
      </c>
      <c r="IC298" t="s">
        <v>426</v>
      </c>
      <c r="ID298" t="s">
        <v>426</v>
      </c>
      <c r="IE298" t="s">
        <v>426</v>
      </c>
      <c r="IF298" t="s">
        <v>426</v>
      </c>
      <c r="IG298">
        <v>0</v>
      </c>
      <c r="IH298">
        <v>100</v>
      </c>
      <c r="II298">
        <v>100</v>
      </c>
      <c r="IJ298">
        <v>-1.019</v>
      </c>
      <c r="IK298">
        <v>0.2031</v>
      </c>
      <c r="IL298">
        <v>-1.809735424919543</v>
      </c>
      <c r="IM298">
        <v>0.001328113201692861</v>
      </c>
      <c r="IN298">
        <v>1.538283238170363E-06</v>
      </c>
      <c r="IO298">
        <v>-5.795655626708063E-10</v>
      </c>
      <c r="IP298">
        <v>-0.06517122915253193</v>
      </c>
      <c r="IQ298">
        <v>-0.004593102289677449</v>
      </c>
      <c r="IR298">
        <v>0.0008253994458280543</v>
      </c>
      <c r="IS298">
        <v>-7.403632370499484E-06</v>
      </c>
      <c r="IT298">
        <v>2</v>
      </c>
      <c r="IU298">
        <v>1985</v>
      </c>
      <c r="IV298">
        <v>1</v>
      </c>
      <c r="IW298">
        <v>27</v>
      </c>
      <c r="IX298">
        <v>2.6</v>
      </c>
      <c r="IY298">
        <v>2.6</v>
      </c>
      <c r="IZ298">
        <v>1.13647</v>
      </c>
      <c r="JA298">
        <v>2.60498</v>
      </c>
      <c r="JB298">
        <v>1.49658</v>
      </c>
      <c r="JC298">
        <v>2.34619</v>
      </c>
      <c r="JD298">
        <v>1.54907</v>
      </c>
      <c r="JE298">
        <v>2.4585</v>
      </c>
      <c r="JF298">
        <v>32.7758</v>
      </c>
      <c r="JG298">
        <v>15.6118</v>
      </c>
      <c r="JH298">
        <v>18</v>
      </c>
      <c r="JI298">
        <v>482.403</v>
      </c>
      <c r="JJ298">
        <v>500.164</v>
      </c>
      <c r="JK298">
        <v>31.5959</v>
      </c>
      <c r="JL298">
        <v>27.4306</v>
      </c>
      <c r="JM298">
        <v>30.0001</v>
      </c>
      <c r="JN298">
        <v>27.6735</v>
      </c>
      <c r="JO298">
        <v>27.6698</v>
      </c>
      <c r="JP298">
        <v>22.8521</v>
      </c>
      <c r="JQ298">
        <v>17.3514</v>
      </c>
      <c r="JR298">
        <v>71.92740000000001</v>
      </c>
      <c r="JS298">
        <v>31.5571</v>
      </c>
      <c r="JT298">
        <v>420</v>
      </c>
      <c r="JU298">
        <v>24.5538</v>
      </c>
      <c r="JV298">
        <v>102.352</v>
      </c>
      <c r="JW298">
        <v>91.5645</v>
      </c>
    </row>
    <row r="299" spans="1:283">
      <c r="A299">
        <v>281</v>
      </c>
      <c r="B299">
        <v>1761011419.6</v>
      </c>
      <c r="C299">
        <v>1753.599999904633</v>
      </c>
      <c r="D299" t="s">
        <v>1005</v>
      </c>
      <c r="E299" t="s">
        <v>1006</v>
      </c>
      <c r="F299">
        <v>5</v>
      </c>
      <c r="G299" t="s">
        <v>985</v>
      </c>
      <c r="H299">
        <v>1761011411.6</v>
      </c>
      <c r="I299">
        <f>(J299)/1000</f>
        <v>0</v>
      </c>
      <c r="J299">
        <f>1000*DJ299*AH299*(DF299-DG299)/(100*CY299*(1000-AH299*DF299))</f>
        <v>0</v>
      </c>
      <c r="K299">
        <f>DJ299*AH299*(DE299-DD299*(1000-AH299*DG299)/(1000-AH299*DF299))/(100*CY299)</f>
        <v>0</v>
      </c>
      <c r="L299">
        <f>DD299 - IF(AH299&gt;1, K299*CY299*100.0/(AJ299), 0)</f>
        <v>0</v>
      </c>
      <c r="M299">
        <f>((S299-I299/2)*L299-K299)/(S299+I299/2)</f>
        <v>0</v>
      </c>
      <c r="N299">
        <f>M299*(DK299+DL299)/1000.0</f>
        <v>0</v>
      </c>
      <c r="O299">
        <f>(DD299 - IF(AH299&gt;1, K299*CY299*100.0/(AJ299), 0))*(DK299+DL299)/1000.0</f>
        <v>0</v>
      </c>
      <c r="P299">
        <f>2.0/((1/R299-1/Q299)+SIGN(R299)*SQRT((1/R299-1/Q299)*(1/R299-1/Q299) + 4*CZ299/((CZ299+1)*(CZ299+1))*(2*1/R299*1/Q299-1/Q299*1/Q299)))</f>
        <v>0</v>
      </c>
      <c r="Q299">
        <f>IF(LEFT(DA299,1)&lt;&gt;"0",IF(LEFT(DA299,1)="1",3.0,DB299),$D$5+$E$5*(DR299*DK299/($K$5*1000))+$F$5*(DR299*DK299/($K$5*1000))*MAX(MIN(CY299,$J$5),$I$5)*MAX(MIN(CY299,$J$5),$I$5)+$G$5*MAX(MIN(CY299,$J$5),$I$5)*(DR299*DK299/($K$5*1000))+$H$5*(DR299*DK299/($K$5*1000))*(DR299*DK299/($K$5*1000)))</f>
        <v>0</v>
      </c>
      <c r="R299">
        <f>I299*(1000-(1000*0.61365*exp(17.502*V299/(240.97+V299))/(DK299+DL299)+DF299)/2)/(1000*0.61365*exp(17.502*V299/(240.97+V299))/(DK299+DL299)-DF299)</f>
        <v>0</v>
      </c>
      <c r="S299">
        <f>1/((CZ299+1)/(P299/1.6)+1/(Q299/1.37)) + CZ299/((CZ299+1)/(P299/1.6) + CZ299/(Q299/1.37))</f>
        <v>0</v>
      </c>
      <c r="T299">
        <f>(CU299*CX299)</f>
        <v>0</v>
      </c>
      <c r="U299">
        <f>(DM299+(T299+2*0.95*5.67E-8*(((DM299+$B$9)+273)^4-(DM299+273)^4)-44100*I299)/(1.84*29.3*Q299+8*0.95*5.67E-8*(DM299+273)^3))</f>
        <v>0</v>
      </c>
      <c r="V299">
        <f>($C$9*DN299+$D$9*DO299+$E$9*U299)</f>
        <v>0</v>
      </c>
      <c r="W299">
        <f>0.61365*exp(17.502*V299/(240.97+V299))</f>
        <v>0</v>
      </c>
      <c r="X299">
        <f>(Y299/Z299*100)</f>
        <v>0</v>
      </c>
      <c r="Y299">
        <f>DF299*(DK299+DL299)/1000</f>
        <v>0</v>
      </c>
      <c r="Z299">
        <f>0.61365*exp(17.502*DM299/(240.97+DM299))</f>
        <v>0</v>
      </c>
      <c r="AA299">
        <f>(W299-DF299*(DK299+DL299)/1000)</f>
        <v>0</v>
      </c>
      <c r="AB299">
        <f>(-I299*44100)</f>
        <v>0</v>
      </c>
      <c r="AC299">
        <f>2*29.3*Q299*0.92*(DM299-V299)</f>
        <v>0</v>
      </c>
      <c r="AD299">
        <f>2*0.95*5.67E-8*(((DM299+$B$9)+273)^4-(V299+273)^4)</f>
        <v>0</v>
      </c>
      <c r="AE299">
        <f>T299+AD299+AB299+AC299</f>
        <v>0</v>
      </c>
      <c r="AF299">
        <v>0</v>
      </c>
      <c r="AG299">
        <v>0</v>
      </c>
      <c r="AH299">
        <f>IF(AF299*$H$15&gt;=AJ299,1.0,(AJ299/(AJ299-AF299*$H$15)))</f>
        <v>0</v>
      </c>
      <c r="AI299">
        <f>(AH299-1)*100</f>
        <v>0</v>
      </c>
      <c r="AJ299">
        <f>MAX(0,($B$15+$C$15*DR299)/(1+$D$15*DR299)*DK299/(DM299+273)*$E$15)</f>
        <v>0</v>
      </c>
      <c r="AK299" t="s">
        <v>420</v>
      </c>
      <c r="AL299" t="s">
        <v>420</v>
      </c>
      <c r="AM299">
        <v>0</v>
      </c>
      <c r="AN299">
        <v>0</v>
      </c>
      <c r="AO299">
        <f>1-AM299/AN299</f>
        <v>0</v>
      </c>
      <c r="AP299">
        <v>0</v>
      </c>
      <c r="AQ299" t="s">
        <v>420</v>
      </c>
      <c r="AR299" t="s">
        <v>420</v>
      </c>
      <c r="AS299">
        <v>0</v>
      </c>
      <c r="AT299">
        <v>0</v>
      </c>
      <c r="AU299">
        <f>1-AS299/AT299</f>
        <v>0</v>
      </c>
      <c r="AV299">
        <v>0.5</v>
      </c>
      <c r="AW299">
        <f>CV299</f>
        <v>0</v>
      </c>
      <c r="AX299">
        <f>K299</f>
        <v>0</v>
      </c>
      <c r="AY299">
        <f>AU299*AV299*AW299</f>
        <v>0</v>
      </c>
      <c r="AZ299">
        <f>(AX299-AP299)/AW299</f>
        <v>0</v>
      </c>
      <c r="BA299">
        <f>(AN299-AT299)/AT299</f>
        <v>0</v>
      </c>
      <c r="BB299">
        <f>AM299/(AO299+AM299/AT299)</f>
        <v>0</v>
      </c>
      <c r="BC299" t="s">
        <v>420</v>
      </c>
      <c r="BD299">
        <v>0</v>
      </c>
      <c r="BE299">
        <f>IF(BD299&lt;&gt;0, BD299, BB299)</f>
        <v>0</v>
      </c>
      <c r="BF299">
        <f>1-BE299/AT299</f>
        <v>0</v>
      </c>
      <c r="BG299">
        <f>(AT299-AS299)/(AT299-BE299)</f>
        <v>0</v>
      </c>
      <c r="BH299">
        <f>(AN299-AT299)/(AN299-BE299)</f>
        <v>0</v>
      </c>
      <c r="BI299">
        <f>(AT299-AS299)/(AT299-AM299)</f>
        <v>0</v>
      </c>
      <c r="BJ299">
        <f>(AN299-AT299)/(AN299-AM299)</f>
        <v>0</v>
      </c>
      <c r="BK299">
        <f>(BG299*BE299/AS299)</f>
        <v>0</v>
      </c>
      <c r="BL299">
        <f>(1-BK299)</f>
        <v>0</v>
      </c>
      <c r="CU299">
        <f>$B$13*DS299+$C$13*DT299+$F$13*EE299*(1-EH299)</f>
        <v>0</v>
      </c>
      <c r="CV299">
        <f>CU299*CW299</f>
        <v>0</v>
      </c>
      <c r="CW299">
        <f>($B$13*$D$11+$C$13*$D$11+$F$13*((ER299+EJ299)/MAX(ER299+EJ299+ES299, 0.1)*$I$11+ES299/MAX(ER299+EJ299+ES299, 0.1)*$J$11))/($B$13+$C$13+$F$13)</f>
        <v>0</v>
      </c>
      <c r="CX299">
        <f>($B$13*$K$11+$C$13*$K$11+$F$13*((ER299+EJ299)/MAX(ER299+EJ299+ES299, 0.1)*$P$11+ES299/MAX(ER299+EJ299+ES299, 0.1)*$Q$11))/($B$13+$C$13+$F$13)</f>
        <v>0</v>
      </c>
      <c r="CY299">
        <v>5.36</v>
      </c>
      <c r="CZ299">
        <v>0.5</v>
      </c>
      <c r="DA299" t="s">
        <v>421</v>
      </c>
      <c r="DB299">
        <v>2</v>
      </c>
      <c r="DC299">
        <v>1761011411.6</v>
      </c>
      <c r="DD299">
        <v>420.5912083333333</v>
      </c>
      <c r="DE299">
        <v>419.9832916666667</v>
      </c>
      <c r="DF299">
        <v>24.47822916666667</v>
      </c>
      <c r="DG299">
        <v>24.352575</v>
      </c>
      <c r="DH299">
        <v>421.6109583333334</v>
      </c>
      <c r="DI299">
        <v>24.27442916666666</v>
      </c>
      <c r="DJ299">
        <v>500.0273333333333</v>
      </c>
      <c r="DK299">
        <v>90.5419375</v>
      </c>
      <c r="DL299">
        <v>0.034423175</v>
      </c>
      <c r="DM299">
        <v>30.7103375</v>
      </c>
      <c r="DN299">
        <v>30.07968333333333</v>
      </c>
      <c r="DO299">
        <v>999.9</v>
      </c>
      <c r="DP299">
        <v>0</v>
      </c>
      <c r="DQ299">
        <v>0</v>
      </c>
      <c r="DR299">
        <v>10008.43583333333</v>
      </c>
      <c r="DS299">
        <v>0</v>
      </c>
      <c r="DT299">
        <v>0.242856</v>
      </c>
      <c r="DU299">
        <v>0.6078300416666667</v>
      </c>
      <c r="DV299">
        <v>431.1447916666667</v>
      </c>
      <c r="DW299">
        <v>430.4662916666666</v>
      </c>
      <c r="DX299">
        <v>0.1256558875</v>
      </c>
      <c r="DY299">
        <v>419.9832916666667</v>
      </c>
      <c r="DZ299">
        <v>24.352575</v>
      </c>
      <c r="EA299">
        <v>2.216305833333333</v>
      </c>
      <c r="EB299">
        <v>2.204927916666667</v>
      </c>
      <c r="EC299">
        <v>19.08065416666667</v>
      </c>
      <c r="ED299">
        <v>18.99817083333333</v>
      </c>
      <c r="EE299">
        <v>0.00500078</v>
      </c>
      <c r="EF299">
        <v>0</v>
      </c>
      <c r="EG299">
        <v>0</v>
      </c>
      <c r="EH299">
        <v>0</v>
      </c>
      <c r="EI299">
        <v>761.8333333333334</v>
      </c>
      <c r="EJ299">
        <v>0.00500078</v>
      </c>
      <c r="EK299">
        <v>-12.775</v>
      </c>
      <c r="EL299">
        <v>-0.1666666666666666</v>
      </c>
      <c r="EM299">
        <v>35.992</v>
      </c>
      <c r="EN299">
        <v>40.005</v>
      </c>
      <c r="EO299">
        <v>38.528375</v>
      </c>
      <c r="EP299">
        <v>40.890375</v>
      </c>
      <c r="EQ299">
        <v>38.86166666666666</v>
      </c>
      <c r="ER299">
        <v>0</v>
      </c>
      <c r="ES299">
        <v>0</v>
      </c>
      <c r="ET299">
        <v>0</v>
      </c>
      <c r="EU299">
        <v>1761011418.7</v>
      </c>
      <c r="EV299">
        <v>0</v>
      </c>
      <c r="EW299">
        <v>761.9839999999999</v>
      </c>
      <c r="EX299">
        <v>-20.63846129026158</v>
      </c>
      <c r="EY299">
        <v>-25.51538494917066</v>
      </c>
      <c r="EZ299">
        <v>-12.328</v>
      </c>
      <c r="FA299">
        <v>15</v>
      </c>
      <c r="FB299">
        <v>1761011263.1</v>
      </c>
      <c r="FC299" t="s">
        <v>986</v>
      </c>
      <c r="FD299">
        <v>1761011262.6</v>
      </c>
      <c r="FE299">
        <v>1761011263.1</v>
      </c>
      <c r="FF299">
        <v>10</v>
      </c>
      <c r="FG299">
        <v>-0.226</v>
      </c>
      <c r="FH299">
        <v>0.005</v>
      </c>
      <c r="FI299">
        <v>-1.021</v>
      </c>
      <c r="FJ299">
        <v>0.197</v>
      </c>
      <c r="FK299">
        <v>420</v>
      </c>
      <c r="FL299">
        <v>24</v>
      </c>
      <c r="FM299">
        <v>0.24</v>
      </c>
      <c r="FN299">
        <v>0.02</v>
      </c>
      <c r="FO299">
        <v>0.589764425</v>
      </c>
      <c r="FP299">
        <v>0.3658313133208236</v>
      </c>
      <c r="FQ299">
        <v>0.04535023971099133</v>
      </c>
      <c r="FR299">
        <v>1</v>
      </c>
      <c r="FS299">
        <v>762.5676470588235</v>
      </c>
      <c r="FT299">
        <v>-11.14285705720892</v>
      </c>
      <c r="FU299">
        <v>5.951851940572057</v>
      </c>
      <c r="FV299">
        <v>0</v>
      </c>
      <c r="FW299">
        <v>0.137060535</v>
      </c>
      <c r="FX299">
        <v>-0.4314102709193257</v>
      </c>
      <c r="FY299">
        <v>0.04626128740710504</v>
      </c>
      <c r="FZ299">
        <v>0</v>
      </c>
      <c r="GA299">
        <v>1</v>
      </c>
      <c r="GB299">
        <v>3</v>
      </c>
      <c r="GC299" t="s">
        <v>459</v>
      </c>
      <c r="GD299">
        <v>3.10983</v>
      </c>
      <c r="GE299">
        <v>2.72577</v>
      </c>
      <c r="GF299">
        <v>0.08862490000000001</v>
      </c>
      <c r="GG299">
        <v>0.0883977</v>
      </c>
      <c r="GH299">
        <v>0.110027</v>
      </c>
      <c r="GI299">
        <v>0.111015</v>
      </c>
      <c r="GJ299">
        <v>23931.6</v>
      </c>
      <c r="GK299">
        <v>21700.1</v>
      </c>
      <c r="GL299">
        <v>26816</v>
      </c>
      <c r="GM299">
        <v>24010</v>
      </c>
      <c r="GN299">
        <v>38130</v>
      </c>
      <c r="GO299">
        <v>31484.2</v>
      </c>
      <c r="GP299">
        <v>46804.3</v>
      </c>
      <c r="GQ299">
        <v>37955.8</v>
      </c>
      <c r="GR299">
        <v>1.89468</v>
      </c>
      <c r="GS299">
        <v>1.87765</v>
      </c>
      <c r="GT299">
        <v>0.110958</v>
      </c>
      <c r="GU299">
        <v>0</v>
      </c>
      <c r="GV299">
        <v>28.249</v>
      </c>
      <c r="GW299">
        <v>999.9</v>
      </c>
      <c r="GX299">
        <v>60.8</v>
      </c>
      <c r="GY299">
        <v>29.7</v>
      </c>
      <c r="GZ299">
        <v>28.1193</v>
      </c>
      <c r="HA299">
        <v>61.461</v>
      </c>
      <c r="HB299">
        <v>21.1779</v>
      </c>
      <c r="HC299">
        <v>1</v>
      </c>
      <c r="HD299">
        <v>0.0129624</v>
      </c>
      <c r="HE299">
        <v>-1.51923</v>
      </c>
      <c r="HF299">
        <v>20.3289</v>
      </c>
      <c r="HG299">
        <v>5.21744</v>
      </c>
      <c r="HH299">
        <v>11.9796</v>
      </c>
      <c r="HI299">
        <v>4.9648</v>
      </c>
      <c r="HJ299">
        <v>3.27533</v>
      </c>
      <c r="HK299">
        <v>9999</v>
      </c>
      <c r="HL299">
        <v>9999</v>
      </c>
      <c r="HM299">
        <v>9999</v>
      </c>
      <c r="HN299">
        <v>999.9</v>
      </c>
      <c r="HO299">
        <v>1.86367</v>
      </c>
      <c r="HP299">
        <v>1.85974</v>
      </c>
      <c r="HQ299">
        <v>1.85804</v>
      </c>
      <c r="HR299">
        <v>1.85944</v>
      </c>
      <c r="HS299">
        <v>1.85959</v>
      </c>
      <c r="HT299">
        <v>1.85806</v>
      </c>
      <c r="HU299">
        <v>1.85715</v>
      </c>
      <c r="HV299">
        <v>1.85211</v>
      </c>
      <c r="HW299">
        <v>0</v>
      </c>
      <c r="HX299">
        <v>0</v>
      </c>
      <c r="HY299">
        <v>0</v>
      </c>
      <c r="HZ299">
        <v>0</v>
      </c>
      <c r="IA299" t="s">
        <v>424</v>
      </c>
      <c r="IB299" t="s">
        <v>425</v>
      </c>
      <c r="IC299" t="s">
        <v>426</v>
      </c>
      <c r="ID299" t="s">
        <v>426</v>
      </c>
      <c r="IE299" t="s">
        <v>426</v>
      </c>
      <c r="IF299" t="s">
        <v>426</v>
      </c>
      <c r="IG299">
        <v>0</v>
      </c>
      <c r="IH299">
        <v>100</v>
      </c>
      <c r="II299">
        <v>100</v>
      </c>
      <c r="IJ299">
        <v>-1.02</v>
      </c>
      <c r="IK299">
        <v>0.2033</v>
      </c>
      <c r="IL299">
        <v>-1.809735424919543</v>
      </c>
      <c r="IM299">
        <v>0.001328113201692861</v>
      </c>
      <c r="IN299">
        <v>1.538283238170363E-06</v>
      </c>
      <c r="IO299">
        <v>-5.795655626708063E-10</v>
      </c>
      <c r="IP299">
        <v>-0.06517122915253193</v>
      </c>
      <c r="IQ299">
        <v>-0.004593102289677449</v>
      </c>
      <c r="IR299">
        <v>0.0008253994458280543</v>
      </c>
      <c r="IS299">
        <v>-7.403632370499484E-06</v>
      </c>
      <c r="IT299">
        <v>2</v>
      </c>
      <c r="IU299">
        <v>1985</v>
      </c>
      <c r="IV299">
        <v>1</v>
      </c>
      <c r="IW299">
        <v>27</v>
      </c>
      <c r="IX299">
        <v>2.6</v>
      </c>
      <c r="IY299">
        <v>2.6</v>
      </c>
      <c r="IZ299">
        <v>1.13647</v>
      </c>
      <c r="JA299">
        <v>2.6062</v>
      </c>
      <c r="JB299">
        <v>1.49658</v>
      </c>
      <c r="JC299">
        <v>2.34619</v>
      </c>
      <c r="JD299">
        <v>1.54907</v>
      </c>
      <c r="JE299">
        <v>2.4292</v>
      </c>
      <c r="JF299">
        <v>32.798</v>
      </c>
      <c r="JG299">
        <v>15.6118</v>
      </c>
      <c r="JH299">
        <v>18</v>
      </c>
      <c r="JI299">
        <v>482.094</v>
      </c>
      <c r="JJ299">
        <v>500.528</v>
      </c>
      <c r="JK299">
        <v>31.567</v>
      </c>
      <c r="JL299">
        <v>27.4313</v>
      </c>
      <c r="JM299">
        <v>30.0001</v>
      </c>
      <c r="JN299">
        <v>27.6728</v>
      </c>
      <c r="JO299">
        <v>27.6698</v>
      </c>
      <c r="JP299">
        <v>22.8525</v>
      </c>
      <c r="JQ299">
        <v>17.3514</v>
      </c>
      <c r="JR299">
        <v>71.92740000000001</v>
      </c>
      <c r="JS299">
        <v>31.5571</v>
      </c>
      <c r="JT299">
        <v>420</v>
      </c>
      <c r="JU299">
        <v>24.4765</v>
      </c>
      <c r="JV299">
        <v>102.352</v>
      </c>
      <c r="JW299">
        <v>91.5639</v>
      </c>
    </row>
    <row r="300" spans="1:283">
      <c r="A300">
        <v>282</v>
      </c>
      <c r="B300">
        <v>1761011421.6</v>
      </c>
      <c r="C300">
        <v>1755.599999904633</v>
      </c>
      <c r="D300" t="s">
        <v>1007</v>
      </c>
      <c r="E300" t="s">
        <v>1008</v>
      </c>
      <c r="F300">
        <v>5</v>
      </c>
      <c r="G300" t="s">
        <v>985</v>
      </c>
      <c r="H300">
        <v>1761011413.6</v>
      </c>
      <c r="I300">
        <f>(J300)/1000</f>
        <v>0</v>
      </c>
      <c r="J300">
        <f>1000*DJ300*AH300*(DF300-DG300)/(100*CY300*(1000-AH300*DF300))</f>
        <v>0</v>
      </c>
      <c r="K300">
        <f>DJ300*AH300*(DE300-DD300*(1000-AH300*DG300)/(1000-AH300*DF300))/(100*CY300)</f>
        <v>0</v>
      </c>
      <c r="L300">
        <f>DD300 - IF(AH300&gt;1, K300*CY300*100.0/(AJ300), 0)</f>
        <v>0</v>
      </c>
      <c r="M300">
        <f>((S300-I300/2)*L300-K300)/(S300+I300/2)</f>
        <v>0</v>
      </c>
      <c r="N300">
        <f>M300*(DK300+DL300)/1000.0</f>
        <v>0</v>
      </c>
      <c r="O300">
        <f>(DD300 - IF(AH300&gt;1, K300*CY300*100.0/(AJ300), 0))*(DK300+DL300)/1000.0</f>
        <v>0</v>
      </c>
      <c r="P300">
        <f>2.0/((1/R300-1/Q300)+SIGN(R300)*SQRT((1/R300-1/Q300)*(1/R300-1/Q300) + 4*CZ300/((CZ300+1)*(CZ300+1))*(2*1/R300*1/Q300-1/Q300*1/Q300)))</f>
        <v>0</v>
      </c>
      <c r="Q300">
        <f>IF(LEFT(DA300,1)&lt;&gt;"0",IF(LEFT(DA300,1)="1",3.0,DB300),$D$5+$E$5*(DR300*DK300/($K$5*1000))+$F$5*(DR300*DK300/($K$5*1000))*MAX(MIN(CY300,$J$5),$I$5)*MAX(MIN(CY300,$J$5),$I$5)+$G$5*MAX(MIN(CY300,$J$5),$I$5)*(DR300*DK300/($K$5*1000))+$H$5*(DR300*DK300/($K$5*1000))*(DR300*DK300/($K$5*1000)))</f>
        <v>0</v>
      </c>
      <c r="R300">
        <f>I300*(1000-(1000*0.61365*exp(17.502*V300/(240.97+V300))/(DK300+DL300)+DF300)/2)/(1000*0.61365*exp(17.502*V300/(240.97+V300))/(DK300+DL300)-DF300)</f>
        <v>0</v>
      </c>
      <c r="S300">
        <f>1/((CZ300+1)/(P300/1.6)+1/(Q300/1.37)) + CZ300/((CZ300+1)/(P300/1.6) + CZ300/(Q300/1.37))</f>
        <v>0</v>
      </c>
      <c r="T300">
        <f>(CU300*CX300)</f>
        <v>0</v>
      </c>
      <c r="U300">
        <f>(DM300+(T300+2*0.95*5.67E-8*(((DM300+$B$9)+273)^4-(DM300+273)^4)-44100*I300)/(1.84*29.3*Q300+8*0.95*5.67E-8*(DM300+273)^3))</f>
        <v>0</v>
      </c>
      <c r="V300">
        <f>($C$9*DN300+$D$9*DO300+$E$9*U300)</f>
        <v>0</v>
      </c>
      <c r="W300">
        <f>0.61365*exp(17.502*V300/(240.97+V300))</f>
        <v>0</v>
      </c>
      <c r="X300">
        <f>(Y300/Z300*100)</f>
        <v>0</v>
      </c>
      <c r="Y300">
        <f>DF300*(DK300+DL300)/1000</f>
        <v>0</v>
      </c>
      <c r="Z300">
        <f>0.61365*exp(17.502*DM300/(240.97+DM300))</f>
        <v>0</v>
      </c>
      <c r="AA300">
        <f>(W300-DF300*(DK300+DL300)/1000)</f>
        <v>0</v>
      </c>
      <c r="AB300">
        <f>(-I300*44100)</f>
        <v>0</v>
      </c>
      <c r="AC300">
        <f>2*29.3*Q300*0.92*(DM300-V300)</f>
        <v>0</v>
      </c>
      <c r="AD300">
        <f>2*0.95*5.67E-8*(((DM300+$B$9)+273)^4-(V300+273)^4)</f>
        <v>0</v>
      </c>
      <c r="AE300">
        <f>T300+AD300+AB300+AC300</f>
        <v>0</v>
      </c>
      <c r="AF300">
        <v>0</v>
      </c>
      <c r="AG300">
        <v>0</v>
      </c>
      <c r="AH300">
        <f>IF(AF300*$H$15&gt;=AJ300,1.0,(AJ300/(AJ300-AF300*$H$15)))</f>
        <v>0</v>
      </c>
      <c r="AI300">
        <f>(AH300-1)*100</f>
        <v>0</v>
      </c>
      <c r="AJ300">
        <f>MAX(0,($B$15+$C$15*DR300)/(1+$D$15*DR300)*DK300/(DM300+273)*$E$15)</f>
        <v>0</v>
      </c>
      <c r="AK300" t="s">
        <v>420</v>
      </c>
      <c r="AL300" t="s">
        <v>420</v>
      </c>
      <c r="AM300">
        <v>0</v>
      </c>
      <c r="AN300">
        <v>0</v>
      </c>
      <c r="AO300">
        <f>1-AM300/AN300</f>
        <v>0</v>
      </c>
      <c r="AP300">
        <v>0</v>
      </c>
      <c r="AQ300" t="s">
        <v>420</v>
      </c>
      <c r="AR300" t="s">
        <v>420</v>
      </c>
      <c r="AS300">
        <v>0</v>
      </c>
      <c r="AT300">
        <v>0</v>
      </c>
      <c r="AU300">
        <f>1-AS300/AT300</f>
        <v>0</v>
      </c>
      <c r="AV300">
        <v>0.5</v>
      </c>
      <c r="AW300">
        <f>CV300</f>
        <v>0</v>
      </c>
      <c r="AX300">
        <f>K300</f>
        <v>0</v>
      </c>
      <c r="AY300">
        <f>AU300*AV300*AW300</f>
        <v>0</v>
      </c>
      <c r="AZ300">
        <f>(AX300-AP300)/AW300</f>
        <v>0</v>
      </c>
      <c r="BA300">
        <f>(AN300-AT300)/AT300</f>
        <v>0</v>
      </c>
      <c r="BB300">
        <f>AM300/(AO300+AM300/AT300)</f>
        <v>0</v>
      </c>
      <c r="BC300" t="s">
        <v>420</v>
      </c>
      <c r="BD300">
        <v>0</v>
      </c>
      <c r="BE300">
        <f>IF(BD300&lt;&gt;0, BD300, BB300)</f>
        <v>0</v>
      </c>
      <c r="BF300">
        <f>1-BE300/AT300</f>
        <v>0</v>
      </c>
      <c r="BG300">
        <f>(AT300-AS300)/(AT300-BE300)</f>
        <v>0</v>
      </c>
      <c r="BH300">
        <f>(AN300-AT300)/(AN300-BE300)</f>
        <v>0</v>
      </c>
      <c r="BI300">
        <f>(AT300-AS300)/(AT300-AM300)</f>
        <v>0</v>
      </c>
      <c r="BJ300">
        <f>(AN300-AT300)/(AN300-AM300)</f>
        <v>0</v>
      </c>
      <c r="BK300">
        <f>(BG300*BE300/AS300)</f>
        <v>0</v>
      </c>
      <c r="BL300">
        <f>(1-BK300)</f>
        <v>0</v>
      </c>
      <c r="CU300">
        <f>$B$13*DS300+$C$13*DT300+$F$13*EE300*(1-EH300)</f>
        <v>0</v>
      </c>
      <c r="CV300">
        <f>CU300*CW300</f>
        <v>0</v>
      </c>
      <c r="CW300">
        <f>($B$13*$D$11+$C$13*$D$11+$F$13*((ER300+EJ300)/MAX(ER300+EJ300+ES300, 0.1)*$I$11+ES300/MAX(ER300+EJ300+ES300, 0.1)*$J$11))/($B$13+$C$13+$F$13)</f>
        <v>0</v>
      </c>
      <c r="CX300">
        <f>($B$13*$K$11+$C$13*$K$11+$F$13*((ER300+EJ300)/MAX(ER300+EJ300+ES300, 0.1)*$P$11+ES300/MAX(ER300+EJ300+ES300, 0.1)*$Q$11))/($B$13+$C$13+$F$13)</f>
        <v>0</v>
      </c>
      <c r="CY300">
        <v>5.36</v>
      </c>
      <c r="CZ300">
        <v>0.5</v>
      </c>
      <c r="DA300" t="s">
        <v>421</v>
      </c>
      <c r="DB300">
        <v>2</v>
      </c>
      <c r="DC300">
        <v>1761011413.6</v>
      </c>
      <c r="DD300">
        <v>420.5942083333333</v>
      </c>
      <c r="DE300">
        <v>419.9777083333333</v>
      </c>
      <c r="DF300">
        <v>24.46839166666667</v>
      </c>
      <c r="DG300">
        <v>24.36486666666667</v>
      </c>
      <c r="DH300">
        <v>421.6139583333334</v>
      </c>
      <c r="DI300">
        <v>24.2648125</v>
      </c>
      <c r="DJ300">
        <v>500.0371666666667</v>
      </c>
      <c r="DK300">
        <v>90.54183333333333</v>
      </c>
      <c r="DL300">
        <v>0.03443794583333334</v>
      </c>
      <c r="DM300">
        <v>30.7044</v>
      </c>
      <c r="DN300">
        <v>30.07337916666667</v>
      </c>
      <c r="DO300">
        <v>999.9</v>
      </c>
      <c r="DP300">
        <v>0</v>
      </c>
      <c r="DQ300">
        <v>0</v>
      </c>
      <c r="DR300">
        <v>10009.26916666667</v>
      </c>
      <c r="DS300">
        <v>0</v>
      </c>
      <c r="DT300">
        <v>0.242856</v>
      </c>
      <c r="DU300">
        <v>0.6164143750000001</v>
      </c>
      <c r="DV300">
        <v>431.1435</v>
      </c>
      <c r="DW300">
        <v>430.4659583333334</v>
      </c>
      <c r="DX300">
        <v>0.1035320520833333</v>
      </c>
      <c r="DY300">
        <v>419.9777083333333</v>
      </c>
      <c r="DZ300">
        <v>24.36486666666667</v>
      </c>
      <c r="EA300">
        <v>2.215413333333333</v>
      </c>
      <c r="EB300">
        <v>2.20603875</v>
      </c>
      <c r="EC300">
        <v>19.07420416666666</v>
      </c>
      <c r="ED300">
        <v>19.006225</v>
      </c>
      <c r="EE300">
        <v>0.00500078</v>
      </c>
      <c r="EF300">
        <v>0</v>
      </c>
      <c r="EG300">
        <v>0</v>
      </c>
      <c r="EH300">
        <v>0</v>
      </c>
      <c r="EI300">
        <v>762.7541666666666</v>
      </c>
      <c r="EJ300">
        <v>0.00500078</v>
      </c>
      <c r="EK300">
        <v>-12.6625</v>
      </c>
      <c r="EL300">
        <v>-0.1</v>
      </c>
      <c r="EM300">
        <v>35.9685</v>
      </c>
      <c r="EN300">
        <v>39.934625</v>
      </c>
      <c r="EO300">
        <v>38.49716666666666</v>
      </c>
      <c r="EP300">
        <v>40.791375</v>
      </c>
      <c r="EQ300">
        <v>38.817375</v>
      </c>
      <c r="ER300">
        <v>0</v>
      </c>
      <c r="ES300">
        <v>0</v>
      </c>
      <c r="ET300">
        <v>0</v>
      </c>
      <c r="EU300">
        <v>1761011420.5</v>
      </c>
      <c r="EV300">
        <v>0</v>
      </c>
      <c r="EW300">
        <v>762.0961538461538</v>
      </c>
      <c r="EX300">
        <v>12.47521378586564</v>
      </c>
      <c r="EY300">
        <v>-27.22393185807385</v>
      </c>
      <c r="EZ300">
        <v>-13.14230769230769</v>
      </c>
      <c r="FA300">
        <v>15</v>
      </c>
      <c r="FB300">
        <v>1761011263.1</v>
      </c>
      <c r="FC300" t="s">
        <v>986</v>
      </c>
      <c r="FD300">
        <v>1761011262.6</v>
      </c>
      <c r="FE300">
        <v>1761011263.1</v>
      </c>
      <c r="FF300">
        <v>10</v>
      </c>
      <c r="FG300">
        <v>-0.226</v>
      </c>
      <c r="FH300">
        <v>0.005</v>
      </c>
      <c r="FI300">
        <v>-1.021</v>
      </c>
      <c r="FJ300">
        <v>0.197</v>
      </c>
      <c r="FK300">
        <v>420</v>
      </c>
      <c r="FL300">
        <v>24</v>
      </c>
      <c r="FM300">
        <v>0.24</v>
      </c>
      <c r="FN300">
        <v>0.02</v>
      </c>
      <c r="FO300">
        <v>0.5961512195121951</v>
      </c>
      <c r="FP300">
        <v>0.4240216933797913</v>
      </c>
      <c r="FQ300">
        <v>0.04987904201776886</v>
      </c>
      <c r="FR300">
        <v>1</v>
      </c>
      <c r="FS300">
        <v>762.5411764705882</v>
      </c>
      <c r="FT300">
        <v>-9.191749361516736</v>
      </c>
      <c r="FU300">
        <v>6.184331132555359</v>
      </c>
      <c r="FV300">
        <v>0</v>
      </c>
      <c r="FW300">
        <v>0.12739191</v>
      </c>
      <c r="FX300">
        <v>-0.5325417867595814</v>
      </c>
      <c r="FY300">
        <v>0.05542736831625559</v>
      </c>
      <c r="FZ300">
        <v>0</v>
      </c>
      <c r="GA300">
        <v>1</v>
      </c>
      <c r="GB300">
        <v>3</v>
      </c>
      <c r="GC300" t="s">
        <v>459</v>
      </c>
      <c r="GD300">
        <v>3.10978</v>
      </c>
      <c r="GE300">
        <v>2.72586</v>
      </c>
      <c r="GF300">
        <v>0.0886188</v>
      </c>
      <c r="GG300">
        <v>0.0884003</v>
      </c>
      <c r="GH300">
        <v>0.11007</v>
      </c>
      <c r="GI300">
        <v>0.111137</v>
      </c>
      <c r="GJ300">
        <v>23931.6</v>
      </c>
      <c r="GK300">
        <v>21699.8</v>
      </c>
      <c r="GL300">
        <v>26815.9</v>
      </c>
      <c r="GM300">
        <v>24009.7</v>
      </c>
      <c r="GN300">
        <v>38128</v>
      </c>
      <c r="GO300">
        <v>31479.5</v>
      </c>
      <c r="GP300">
        <v>46804.1</v>
      </c>
      <c r="GQ300">
        <v>37955.4</v>
      </c>
      <c r="GR300">
        <v>1.89465</v>
      </c>
      <c r="GS300">
        <v>1.8777</v>
      </c>
      <c r="GT300">
        <v>0.110511</v>
      </c>
      <c r="GU300">
        <v>0</v>
      </c>
      <c r="GV300">
        <v>28.2514</v>
      </c>
      <c r="GW300">
        <v>999.9</v>
      </c>
      <c r="GX300">
        <v>60.8</v>
      </c>
      <c r="GY300">
        <v>29.7</v>
      </c>
      <c r="GZ300">
        <v>28.1221</v>
      </c>
      <c r="HA300">
        <v>61.171</v>
      </c>
      <c r="HB300">
        <v>21.3101</v>
      </c>
      <c r="HC300">
        <v>1</v>
      </c>
      <c r="HD300">
        <v>0.0129243</v>
      </c>
      <c r="HE300">
        <v>-1.59032</v>
      </c>
      <c r="HF300">
        <v>20.3283</v>
      </c>
      <c r="HG300">
        <v>5.21774</v>
      </c>
      <c r="HH300">
        <v>11.9797</v>
      </c>
      <c r="HI300">
        <v>4.96475</v>
      </c>
      <c r="HJ300">
        <v>3.27533</v>
      </c>
      <c r="HK300">
        <v>9999</v>
      </c>
      <c r="HL300">
        <v>9999</v>
      </c>
      <c r="HM300">
        <v>9999</v>
      </c>
      <c r="HN300">
        <v>999.9</v>
      </c>
      <c r="HO300">
        <v>1.86368</v>
      </c>
      <c r="HP300">
        <v>1.85974</v>
      </c>
      <c r="HQ300">
        <v>1.85805</v>
      </c>
      <c r="HR300">
        <v>1.85942</v>
      </c>
      <c r="HS300">
        <v>1.85959</v>
      </c>
      <c r="HT300">
        <v>1.85806</v>
      </c>
      <c r="HU300">
        <v>1.85715</v>
      </c>
      <c r="HV300">
        <v>1.85211</v>
      </c>
      <c r="HW300">
        <v>0</v>
      </c>
      <c r="HX300">
        <v>0</v>
      </c>
      <c r="HY300">
        <v>0</v>
      </c>
      <c r="HZ300">
        <v>0</v>
      </c>
      <c r="IA300" t="s">
        <v>424</v>
      </c>
      <c r="IB300" t="s">
        <v>425</v>
      </c>
      <c r="IC300" t="s">
        <v>426</v>
      </c>
      <c r="ID300" t="s">
        <v>426</v>
      </c>
      <c r="IE300" t="s">
        <v>426</v>
      </c>
      <c r="IF300" t="s">
        <v>426</v>
      </c>
      <c r="IG300">
        <v>0</v>
      </c>
      <c r="IH300">
        <v>100</v>
      </c>
      <c r="II300">
        <v>100</v>
      </c>
      <c r="IJ300">
        <v>-1.02</v>
      </c>
      <c r="IK300">
        <v>0.2035</v>
      </c>
      <c r="IL300">
        <v>-1.809735424919543</v>
      </c>
      <c r="IM300">
        <v>0.001328113201692861</v>
      </c>
      <c r="IN300">
        <v>1.538283238170363E-06</v>
      </c>
      <c r="IO300">
        <v>-5.795655626708063E-10</v>
      </c>
      <c r="IP300">
        <v>-0.06517122915253193</v>
      </c>
      <c r="IQ300">
        <v>-0.004593102289677449</v>
      </c>
      <c r="IR300">
        <v>0.0008253994458280543</v>
      </c>
      <c r="IS300">
        <v>-7.403632370499484E-06</v>
      </c>
      <c r="IT300">
        <v>2</v>
      </c>
      <c r="IU300">
        <v>1985</v>
      </c>
      <c r="IV300">
        <v>1</v>
      </c>
      <c r="IW300">
        <v>27</v>
      </c>
      <c r="IX300">
        <v>2.6</v>
      </c>
      <c r="IY300">
        <v>2.6</v>
      </c>
      <c r="IZ300">
        <v>1.13647</v>
      </c>
      <c r="JA300">
        <v>2.6123</v>
      </c>
      <c r="JB300">
        <v>1.49658</v>
      </c>
      <c r="JC300">
        <v>2.34619</v>
      </c>
      <c r="JD300">
        <v>1.54907</v>
      </c>
      <c r="JE300">
        <v>2.39136</v>
      </c>
      <c r="JF300">
        <v>32.798</v>
      </c>
      <c r="JG300">
        <v>15.603</v>
      </c>
      <c r="JH300">
        <v>18</v>
      </c>
      <c r="JI300">
        <v>482.079</v>
      </c>
      <c r="JJ300">
        <v>500.554</v>
      </c>
      <c r="JK300">
        <v>31.5371</v>
      </c>
      <c r="JL300">
        <v>27.4313</v>
      </c>
      <c r="JM300">
        <v>30.0001</v>
      </c>
      <c r="JN300">
        <v>27.6728</v>
      </c>
      <c r="JO300">
        <v>27.6689</v>
      </c>
      <c r="JP300">
        <v>22.8542</v>
      </c>
      <c r="JQ300">
        <v>17.3514</v>
      </c>
      <c r="JR300">
        <v>71.92740000000001</v>
      </c>
      <c r="JS300">
        <v>31.4968</v>
      </c>
      <c r="JT300">
        <v>420</v>
      </c>
      <c r="JU300">
        <v>24.4765</v>
      </c>
      <c r="JV300">
        <v>102.351</v>
      </c>
      <c r="JW300">
        <v>91.56270000000001</v>
      </c>
    </row>
    <row r="301" spans="1:283">
      <c r="A301">
        <v>283</v>
      </c>
      <c r="B301">
        <v>1761011423.6</v>
      </c>
      <c r="C301">
        <v>1757.599999904633</v>
      </c>
      <c r="D301" t="s">
        <v>1009</v>
      </c>
      <c r="E301" t="s">
        <v>1010</v>
      </c>
      <c r="F301">
        <v>5</v>
      </c>
      <c r="G301" t="s">
        <v>985</v>
      </c>
      <c r="H301">
        <v>1761011415.6</v>
      </c>
      <c r="I301">
        <f>(J301)/1000</f>
        <v>0</v>
      </c>
      <c r="J301">
        <f>1000*DJ301*AH301*(DF301-DG301)/(100*CY301*(1000-AH301*DF301))</f>
        <v>0</v>
      </c>
      <c r="K301">
        <f>DJ301*AH301*(DE301-DD301*(1000-AH301*DG301)/(1000-AH301*DF301))/(100*CY301)</f>
        <v>0</v>
      </c>
      <c r="L301">
        <f>DD301 - IF(AH301&gt;1, K301*CY301*100.0/(AJ301), 0)</f>
        <v>0</v>
      </c>
      <c r="M301">
        <f>((S301-I301/2)*L301-K301)/(S301+I301/2)</f>
        <v>0</v>
      </c>
      <c r="N301">
        <f>M301*(DK301+DL301)/1000.0</f>
        <v>0</v>
      </c>
      <c r="O301">
        <f>(DD301 - IF(AH301&gt;1, K301*CY301*100.0/(AJ301), 0))*(DK301+DL301)/1000.0</f>
        <v>0</v>
      </c>
      <c r="P301">
        <f>2.0/((1/R301-1/Q301)+SIGN(R301)*SQRT((1/R301-1/Q301)*(1/R301-1/Q301) + 4*CZ301/((CZ301+1)*(CZ301+1))*(2*1/R301*1/Q301-1/Q301*1/Q301)))</f>
        <v>0</v>
      </c>
      <c r="Q301">
        <f>IF(LEFT(DA301,1)&lt;&gt;"0",IF(LEFT(DA301,1)="1",3.0,DB301),$D$5+$E$5*(DR301*DK301/($K$5*1000))+$F$5*(DR301*DK301/($K$5*1000))*MAX(MIN(CY301,$J$5),$I$5)*MAX(MIN(CY301,$J$5),$I$5)+$G$5*MAX(MIN(CY301,$J$5),$I$5)*(DR301*DK301/($K$5*1000))+$H$5*(DR301*DK301/($K$5*1000))*(DR301*DK301/($K$5*1000)))</f>
        <v>0</v>
      </c>
      <c r="R301">
        <f>I301*(1000-(1000*0.61365*exp(17.502*V301/(240.97+V301))/(DK301+DL301)+DF301)/2)/(1000*0.61365*exp(17.502*V301/(240.97+V301))/(DK301+DL301)-DF301)</f>
        <v>0</v>
      </c>
      <c r="S301">
        <f>1/((CZ301+1)/(P301/1.6)+1/(Q301/1.37)) + CZ301/((CZ301+1)/(P301/1.6) + CZ301/(Q301/1.37))</f>
        <v>0</v>
      </c>
      <c r="T301">
        <f>(CU301*CX301)</f>
        <v>0</v>
      </c>
      <c r="U301">
        <f>(DM301+(T301+2*0.95*5.67E-8*(((DM301+$B$9)+273)^4-(DM301+273)^4)-44100*I301)/(1.84*29.3*Q301+8*0.95*5.67E-8*(DM301+273)^3))</f>
        <v>0</v>
      </c>
      <c r="V301">
        <f>($C$9*DN301+$D$9*DO301+$E$9*U301)</f>
        <v>0</v>
      </c>
      <c r="W301">
        <f>0.61365*exp(17.502*V301/(240.97+V301))</f>
        <v>0</v>
      </c>
      <c r="X301">
        <f>(Y301/Z301*100)</f>
        <v>0</v>
      </c>
      <c r="Y301">
        <f>DF301*(DK301+DL301)/1000</f>
        <v>0</v>
      </c>
      <c r="Z301">
        <f>0.61365*exp(17.502*DM301/(240.97+DM301))</f>
        <v>0</v>
      </c>
      <c r="AA301">
        <f>(W301-DF301*(DK301+DL301)/1000)</f>
        <v>0</v>
      </c>
      <c r="AB301">
        <f>(-I301*44100)</f>
        <v>0</v>
      </c>
      <c r="AC301">
        <f>2*29.3*Q301*0.92*(DM301-V301)</f>
        <v>0</v>
      </c>
      <c r="AD301">
        <f>2*0.95*5.67E-8*(((DM301+$B$9)+273)^4-(V301+273)^4)</f>
        <v>0</v>
      </c>
      <c r="AE301">
        <f>T301+AD301+AB301+AC301</f>
        <v>0</v>
      </c>
      <c r="AF301">
        <v>0</v>
      </c>
      <c r="AG301">
        <v>0</v>
      </c>
      <c r="AH301">
        <f>IF(AF301*$H$15&gt;=AJ301,1.0,(AJ301/(AJ301-AF301*$H$15)))</f>
        <v>0</v>
      </c>
      <c r="AI301">
        <f>(AH301-1)*100</f>
        <v>0</v>
      </c>
      <c r="AJ301">
        <f>MAX(0,($B$15+$C$15*DR301)/(1+$D$15*DR301)*DK301/(DM301+273)*$E$15)</f>
        <v>0</v>
      </c>
      <c r="AK301" t="s">
        <v>420</v>
      </c>
      <c r="AL301" t="s">
        <v>420</v>
      </c>
      <c r="AM301">
        <v>0</v>
      </c>
      <c r="AN301">
        <v>0</v>
      </c>
      <c r="AO301">
        <f>1-AM301/AN301</f>
        <v>0</v>
      </c>
      <c r="AP301">
        <v>0</v>
      </c>
      <c r="AQ301" t="s">
        <v>420</v>
      </c>
      <c r="AR301" t="s">
        <v>420</v>
      </c>
      <c r="AS301">
        <v>0</v>
      </c>
      <c r="AT301">
        <v>0</v>
      </c>
      <c r="AU301">
        <f>1-AS301/AT301</f>
        <v>0</v>
      </c>
      <c r="AV301">
        <v>0.5</v>
      </c>
      <c r="AW301">
        <f>CV301</f>
        <v>0</v>
      </c>
      <c r="AX301">
        <f>K301</f>
        <v>0</v>
      </c>
      <c r="AY301">
        <f>AU301*AV301*AW301</f>
        <v>0</v>
      </c>
      <c r="AZ301">
        <f>(AX301-AP301)/AW301</f>
        <v>0</v>
      </c>
      <c r="BA301">
        <f>(AN301-AT301)/AT301</f>
        <v>0</v>
      </c>
      <c r="BB301">
        <f>AM301/(AO301+AM301/AT301)</f>
        <v>0</v>
      </c>
      <c r="BC301" t="s">
        <v>420</v>
      </c>
      <c r="BD301">
        <v>0</v>
      </c>
      <c r="BE301">
        <f>IF(BD301&lt;&gt;0, BD301, BB301)</f>
        <v>0</v>
      </c>
      <c r="BF301">
        <f>1-BE301/AT301</f>
        <v>0</v>
      </c>
      <c r="BG301">
        <f>(AT301-AS301)/(AT301-BE301)</f>
        <v>0</v>
      </c>
      <c r="BH301">
        <f>(AN301-AT301)/(AN301-BE301)</f>
        <v>0</v>
      </c>
      <c r="BI301">
        <f>(AT301-AS301)/(AT301-AM301)</f>
        <v>0</v>
      </c>
      <c r="BJ301">
        <f>(AN301-AT301)/(AN301-AM301)</f>
        <v>0</v>
      </c>
      <c r="BK301">
        <f>(BG301*BE301/AS301)</f>
        <v>0</v>
      </c>
      <c r="BL301">
        <f>(1-BK301)</f>
        <v>0</v>
      </c>
      <c r="CU301">
        <f>$B$13*DS301+$C$13*DT301+$F$13*EE301*(1-EH301)</f>
        <v>0</v>
      </c>
      <c r="CV301">
        <f>CU301*CW301</f>
        <v>0</v>
      </c>
      <c r="CW301">
        <f>($B$13*$D$11+$C$13*$D$11+$F$13*((ER301+EJ301)/MAX(ER301+EJ301+ES301, 0.1)*$I$11+ES301/MAX(ER301+EJ301+ES301, 0.1)*$J$11))/($B$13+$C$13+$F$13)</f>
        <v>0</v>
      </c>
      <c r="CX301">
        <f>($B$13*$K$11+$C$13*$K$11+$F$13*((ER301+EJ301)/MAX(ER301+EJ301+ES301, 0.1)*$P$11+ES301/MAX(ER301+EJ301+ES301, 0.1)*$Q$11))/($B$13+$C$13+$F$13)</f>
        <v>0</v>
      </c>
      <c r="CY301">
        <v>5.36</v>
      </c>
      <c r="CZ301">
        <v>0.5</v>
      </c>
      <c r="DA301" t="s">
        <v>421</v>
      </c>
      <c r="DB301">
        <v>2</v>
      </c>
      <c r="DC301">
        <v>1761011415.6</v>
      </c>
      <c r="DD301">
        <v>420.590125</v>
      </c>
      <c r="DE301">
        <v>419.9628333333333</v>
      </c>
      <c r="DF301">
        <v>24.46364166666667</v>
      </c>
      <c r="DG301">
        <v>24.38315833333333</v>
      </c>
      <c r="DH301">
        <v>421.6099166666666</v>
      </c>
      <c r="DI301">
        <v>24.26016666666666</v>
      </c>
      <c r="DJ301">
        <v>500.033</v>
      </c>
      <c r="DK301">
        <v>90.541825</v>
      </c>
      <c r="DL301">
        <v>0.0344570375</v>
      </c>
      <c r="DM301">
        <v>30.69819583333333</v>
      </c>
      <c r="DN301">
        <v>30.06715416666667</v>
      </c>
      <c r="DO301">
        <v>999.9</v>
      </c>
      <c r="DP301">
        <v>0</v>
      </c>
      <c r="DQ301">
        <v>0</v>
      </c>
      <c r="DR301">
        <v>10006.09333333333</v>
      </c>
      <c r="DS301">
        <v>0</v>
      </c>
      <c r="DT301">
        <v>0.242856</v>
      </c>
      <c r="DU301">
        <v>0.6271425416666667</v>
      </c>
      <c r="DV301">
        <v>431.1372083333334</v>
      </c>
      <c r="DW301">
        <v>430.4588333333333</v>
      </c>
      <c r="DX301">
        <v>0.08049337333333334</v>
      </c>
      <c r="DY301">
        <v>419.9628333333333</v>
      </c>
      <c r="DZ301">
        <v>24.38315833333333</v>
      </c>
      <c r="EA301">
        <v>2.214982916666667</v>
      </c>
      <c r="EB301">
        <v>2.207694166666667</v>
      </c>
      <c r="EC301">
        <v>19.07109166666666</v>
      </c>
      <c r="ED301">
        <v>19.01822916666667</v>
      </c>
      <c r="EE301">
        <v>0.00500078</v>
      </c>
      <c r="EF301">
        <v>0</v>
      </c>
      <c r="EG301">
        <v>0</v>
      </c>
      <c r="EH301">
        <v>0</v>
      </c>
      <c r="EI301">
        <v>761.6125000000001</v>
      </c>
      <c r="EJ301">
        <v>0.00500078</v>
      </c>
      <c r="EK301">
        <v>-12.27916666666667</v>
      </c>
      <c r="EL301">
        <v>-0.1791666666666667</v>
      </c>
      <c r="EM301">
        <v>35.95025</v>
      </c>
      <c r="EN301">
        <v>39.86954166666666</v>
      </c>
      <c r="EO301">
        <v>38.42945833333334</v>
      </c>
      <c r="EP301">
        <v>40.70020833333334</v>
      </c>
      <c r="EQ301">
        <v>38.79391666666667</v>
      </c>
      <c r="ER301">
        <v>0</v>
      </c>
      <c r="ES301">
        <v>0</v>
      </c>
      <c r="ET301">
        <v>0</v>
      </c>
      <c r="EU301">
        <v>1761011422.3</v>
      </c>
      <c r="EV301">
        <v>0</v>
      </c>
      <c r="EW301">
        <v>761.6080000000001</v>
      </c>
      <c r="EX301">
        <v>38.4923078301385</v>
      </c>
      <c r="EY301">
        <v>-12.84615426383311</v>
      </c>
      <c r="EZ301">
        <v>-12.672</v>
      </c>
      <c r="FA301">
        <v>15</v>
      </c>
      <c r="FB301">
        <v>1761011263.1</v>
      </c>
      <c r="FC301" t="s">
        <v>986</v>
      </c>
      <c r="FD301">
        <v>1761011262.6</v>
      </c>
      <c r="FE301">
        <v>1761011263.1</v>
      </c>
      <c r="FF301">
        <v>10</v>
      </c>
      <c r="FG301">
        <v>-0.226</v>
      </c>
      <c r="FH301">
        <v>0.005</v>
      </c>
      <c r="FI301">
        <v>-1.021</v>
      </c>
      <c r="FJ301">
        <v>0.197</v>
      </c>
      <c r="FK301">
        <v>420</v>
      </c>
      <c r="FL301">
        <v>24</v>
      </c>
      <c r="FM301">
        <v>0.24</v>
      </c>
      <c r="FN301">
        <v>0.02</v>
      </c>
      <c r="FO301">
        <v>0.6144478</v>
      </c>
      <c r="FP301">
        <v>0.2991340412757963</v>
      </c>
      <c r="FQ301">
        <v>0.03912115707657431</v>
      </c>
      <c r="FR301">
        <v>1</v>
      </c>
      <c r="FS301">
        <v>762.7029411764706</v>
      </c>
      <c r="FT301">
        <v>-2.702826484757854</v>
      </c>
      <c r="FU301">
        <v>6.46344860117795</v>
      </c>
      <c r="FV301">
        <v>0</v>
      </c>
      <c r="FW301">
        <v>0.102969696</v>
      </c>
      <c r="FX301">
        <v>-0.6757238472045035</v>
      </c>
      <c r="FY301">
        <v>0.06590821945183384</v>
      </c>
      <c r="FZ301">
        <v>0</v>
      </c>
      <c r="GA301">
        <v>1</v>
      </c>
      <c r="GB301">
        <v>3</v>
      </c>
      <c r="GC301" t="s">
        <v>459</v>
      </c>
      <c r="GD301">
        <v>3.10983</v>
      </c>
      <c r="GE301">
        <v>2.72599</v>
      </c>
      <c r="GF301">
        <v>0.08861579999999999</v>
      </c>
      <c r="GG301">
        <v>0.08841010000000001</v>
      </c>
      <c r="GH301">
        <v>0.110127</v>
      </c>
      <c r="GI301">
        <v>0.111232</v>
      </c>
      <c r="GJ301">
        <v>23931.5</v>
      </c>
      <c r="GK301">
        <v>21699.5</v>
      </c>
      <c r="GL301">
        <v>26815.7</v>
      </c>
      <c r="GM301">
        <v>24009.6</v>
      </c>
      <c r="GN301">
        <v>38125.4</v>
      </c>
      <c r="GO301">
        <v>31475.9</v>
      </c>
      <c r="GP301">
        <v>46803.9</v>
      </c>
      <c r="GQ301">
        <v>37955.1</v>
      </c>
      <c r="GR301">
        <v>1.89478</v>
      </c>
      <c r="GS301">
        <v>1.8776</v>
      </c>
      <c r="GT301">
        <v>0.109684</v>
      </c>
      <c r="GU301">
        <v>0</v>
      </c>
      <c r="GV301">
        <v>28.2535</v>
      </c>
      <c r="GW301">
        <v>999.9</v>
      </c>
      <c r="GX301">
        <v>60.8</v>
      </c>
      <c r="GY301">
        <v>29.7</v>
      </c>
      <c r="GZ301">
        <v>28.1201</v>
      </c>
      <c r="HA301">
        <v>61.361</v>
      </c>
      <c r="HB301">
        <v>21.3141</v>
      </c>
      <c r="HC301">
        <v>1</v>
      </c>
      <c r="HD301">
        <v>0.0129954</v>
      </c>
      <c r="HE301">
        <v>-1.55902</v>
      </c>
      <c r="HF301">
        <v>20.3289</v>
      </c>
      <c r="HG301">
        <v>5.21954</v>
      </c>
      <c r="HH301">
        <v>11.9794</v>
      </c>
      <c r="HI301">
        <v>4.9651</v>
      </c>
      <c r="HJ301">
        <v>3.27563</v>
      </c>
      <c r="HK301">
        <v>9999</v>
      </c>
      <c r="HL301">
        <v>9999</v>
      </c>
      <c r="HM301">
        <v>9999</v>
      </c>
      <c r="HN301">
        <v>999.9</v>
      </c>
      <c r="HO301">
        <v>1.86368</v>
      </c>
      <c r="HP301">
        <v>1.85975</v>
      </c>
      <c r="HQ301">
        <v>1.85806</v>
      </c>
      <c r="HR301">
        <v>1.85943</v>
      </c>
      <c r="HS301">
        <v>1.85959</v>
      </c>
      <c r="HT301">
        <v>1.85806</v>
      </c>
      <c r="HU301">
        <v>1.85715</v>
      </c>
      <c r="HV301">
        <v>1.85211</v>
      </c>
      <c r="HW301">
        <v>0</v>
      </c>
      <c r="HX301">
        <v>0</v>
      </c>
      <c r="HY301">
        <v>0</v>
      </c>
      <c r="HZ301">
        <v>0</v>
      </c>
      <c r="IA301" t="s">
        <v>424</v>
      </c>
      <c r="IB301" t="s">
        <v>425</v>
      </c>
      <c r="IC301" t="s">
        <v>426</v>
      </c>
      <c r="ID301" t="s">
        <v>426</v>
      </c>
      <c r="IE301" t="s">
        <v>426</v>
      </c>
      <c r="IF301" t="s">
        <v>426</v>
      </c>
      <c r="IG301">
        <v>0</v>
      </c>
      <c r="IH301">
        <v>100</v>
      </c>
      <c r="II301">
        <v>100</v>
      </c>
      <c r="IJ301">
        <v>-1.019</v>
      </c>
      <c r="IK301">
        <v>0.2039</v>
      </c>
      <c r="IL301">
        <v>-1.809735424919543</v>
      </c>
      <c r="IM301">
        <v>0.001328113201692861</v>
      </c>
      <c r="IN301">
        <v>1.538283238170363E-06</v>
      </c>
      <c r="IO301">
        <v>-5.795655626708063E-10</v>
      </c>
      <c r="IP301">
        <v>-0.06517122915253193</v>
      </c>
      <c r="IQ301">
        <v>-0.004593102289677449</v>
      </c>
      <c r="IR301">
        <v>0.0008253994458280543</v>
      </c>
      <c r="IS301">
        <v>-7.403632370499484E-06</v>
      </c>
      <c r="IT301">
        <v>2</v>
      </c>
      <c r="IU301">
        <v>1985</v>
      </c>
      <c r="IV301">
        <v>1</v>
      </c>
      <c r="IW301">
        <v>27</v>
      </c>
      <c r="IX301">
        <v>2.7</v>
      </c>
      <c r="IY301">
        <v>2.7</v>
      </c>
      <c r="IZ301">
        <v>1.13647</v>
      </c>
      <c r="JA301">
        <v>2.60132</v>
      </c>
      <c r="JB301">
        <v>1.49658</v>
      </c>
      <c r="JC301">
        <v>2.34619</v>
      </c>
      <c r="JD301">
        <v>1.54907</v>
      </c>
      <c r="JE301">
        <v>2.47681</v>
      </c>
      <c r="JF301">
        <v>32.798</v>
      </c>
      <c r="JG301">
        <v>15.6118</v>
      </c>
      <c r="JH301">
        <v>18</v>
      </c>
      <c r="JI301">
        <v>482.151</v>
      </c>
      <c r="JJ301">
        <v>500.478</v>
      </c>
      <c r="JK301">
        <v>31.517</v>
      </c>
      <c r="JL301">
        <v>27.4317</v>
      </c>
      <c r="JM301">
        <v>30.0001</v>
      </c>
      <c r="JN301">
        <v>27.6728</v>
      </c>
      <c r="JO301">
        <v>27.6678</v>
      </c>
      <c r="JP301">
        <v>22.8491</v>
      </c>
      <c r="JQ301">
        <v>17.3514</v>
      </c>
      <c r="JR301">
        <v>72.3135</v>
      </c>
      <c r="JS301">
        <v>31.4968</v>
      </c>
      <c r="JT301">
        <v>420</v>
      </c>
      <c r="JU301">
        <v>24.4765</v>
      </c>
      <c r="JV301">
        <v>102.351</v>
      </c>
      <c r="JW301">
        <v>91.5622</v>
      </c>
    </row>
    <row r="302" spans="1:283">
      <c r="A302">
        <v>284</v>
      </c>
      <c r="B302">
        <v>1761011425.6</v>
      </c>
      <c r="C302">
        <v>1759.599999904633</v>
      </c>
      <c r="D302" t="s">
        <v>1011</v>
      </c>
      <c r="E302" t="s">
        <v>1012</v>
      </c>
      <c r="F302">
        <v>5</v>
      </c>
      <c r="G302" t="s">
        <v>985</v>
      </c>
      <c r="H302">
        <v>1761011417.6</v>
      </c>
      <c r="I302">
        <f>(J302)/1000</f>
        <v>0</v>
      </c>
      <c r="J302">
        <f>1000*DJ302*AH302*(DF302-DG302)/(100*CY302*(1000-AH302*DF302))</f>
        <v>0</v>
      </c>
      <c r="K302">
        <f>DJ302*AH302*(DE302-DD302*(1000-AH302*DG302)/(1000-AH302*DF302))/(100*CY302)</f>
        <v>0</v>
      </c>
      <c r="L302">
        <f>DD302 - IF(AH302&gt;1, K302*CY302*100.0/(AJ302), 0)</f>
        <v>0</v>
      </c>
      <c r="M302">
        <f>((S302-I302/2)*L302-K302)/(S302+I302/2)</f>
        <v>0</v>
      </c>
      <c r="N302">
        <f>M302*(DK302+DL302)/1000.0</f>
        <v>0</v>
      </c>
      <c r="O302">
        <f>(DD302 - IF(AH302&gt;1, K302*CY302*100.0/(AJ302), 0))*(DK302+DL302)/1000.0</f>
        <v>0</v>
      </c>
      <c r="P302">
        <f>2.0/((1/R302-1/Q302)+SIGN(R302)*SQRT((1/R302-1/Q302)*(1/R302-1/Q302) + 4*CZ302/((CZ302+1)*(CZ302+1))*(2*1/R302*1/Q302-1/Q302*1/Q302)))</f>
        <v>0</v>
      </c>
      <c r="Q302">
        <f>IF(LEFT(DA302,1)&lt;&gt;"0",IF(LEFT(DA302,1)="1",3.0,DB302),$D$5+$E$5*(DR302*DK302/($K$5*1000))+$F$5*(DR302*DK302/($K$5*1000))*MAX(MIN(CY302,$J$5),$I$5)*MAX(MIN(CY302,$J$5),$I$5)+$G$5*MAX(MIN(CY302,$J$5),$I$5)*(DR302*DK302/($K$5*1000))+$H$5*(DR302*DK302/($K$5*1000))*(DR302*DK302/($K$5*1000)))</f>
        <v>0</v>
      </c>
      <c r="R302">
        <f>I302*(1000-(1000*0.61365*exp(17.502*V302/(240.97+V302))/(DK302+DL302)+DF302)/2)/(1000*0.61365*exp(17.502*V302/(240.97+V302))/(DK302+DL302)-DF302)</f>
        <v>0</v>
      </c>
      <c r="S302">
        <f>1/((CZ302+1)/(P302/1.6)+1/(Q302/1.37)) + CZ302/((CZ302+1)/(P302/1.6) + CZ302/(Q302/1.37))</f>
        <v>0</v>
      </c>
      <c r="T302">
        <f>(CU302*CX302)</f>
        <v>0</v>
      </c>
      <c r="U302">
        <f>(DM302+(T302+2*0.95*5.67E-8*(((DM302+$B$9)+273)^4-(DM302+273)^4)-44100*I302)/(1.84*29.3*Q302+8*0.95*5.67E-8*(DM302+273)^3))</f>
        <v>0</v>
      </c>
      <c r="V302">
        <f>($C$9*DN302+$D$9*DO302+$E$9*U302)</f>
        <v>0</v>
      </c>
      <c r="W302">
        <f>0.61365*exp(17.502*V302/(240.97+V302))</f>
        <v>0</v>
      </c>
      <c r="X302">
        <f>(Y302/Z302*100)</f>
        <v>0</v>
      </c>
      <c r="Y302">
        <f>DF302*(DK302+DL302)/1000</f>
        <v>0</v>
      </c>
      <c r="Z302">
        <f>0.61365*exp(17.502*DM302/(240.97+DM302))</f>
        <v>0</v>
      </c>
      <c r="AA302">
        <f>(W302-DF302*(DK302+DL302)/1000)</f>
        <v>0</v>
      </c>
      <c r="AB302">
        <f>(-I302*44100)</f>
        <v>0</v>
      </c>
      <c r="AC302">
        <f>2*29.3*Q302*0.92*(DM302-V302)</f>
        <v>0</v>
      </c>
      <c r="AD302">
        <f>2*0.95*5.67E-8*(((DM302+$B$9)+273)^4-(V302+273)^4)</f>
        <v>0</v>
      </c>
      <c r="AE302">
        <f>T302+AD302+AB302+AC302</f>
        <v>0</v>
      </c>
      <c r="AF302">
        <v>0</v>
      </c>
      <c r="AG302">
        <v>0</v>
      </c>
      <c r="AH302">
        <f>IF(AF302*$H$15&gt;=AJ302,1.0,(AJ302/(AJ302-AF302*$H$15)))</f>
        <v>0</v>
      </c>
      <c r="AI302">
        <f>(AH302-1)*100</f>
        <v>0</v>
      </c>
      <c r="AJ302">
        <f>MAX(0,($B$15+$C$15*DR302)/(1+$D$15*DR302)*DK302/(DM302+273)*$E$15)</f>
        <v>0</v>
      </c>
      <c r="AK302" t="s">
        <v>420</v>
      </c>
      <c r="AL302" t="s">
        <v>420</v>
      </c>
      <c r="AM302">
        <v>0</v>
      </c>
      <c r="AN302">
        <v>0</v>
      </c>
      <c r="AO302">
        <f>1-AM302/AN302</f>
        <v>0</v>
      </c>
      <c r="AP302">
        <v>0</v>
      </c>
      <c r="AQ302" t="s">
        <v>420</v>
      </c>
      <c r="AR302" t="s">
        <v>420</v>
      </c>
      <c r="AS302">
        <v>0</v>
      </c>
      <c r="AT302">
        <v>0</v>
      </c>
      <c r="AU302">
        <f>1-AS302/AT302</f>
        <v>0</v>
      </c>
      <c r="AV302">
        <v>0.5</v>
      </c>
      <c r="AW302">
        <f>CV302</f>
        <v>0</v>
      </c>
      <c r="AX302">
        <f>K302</f>
        <v>0</v>
      </c>
      <c r="AY302">
        <f>AU302*AV302*AW302</f>
        <v>0</v>
      </c>
      <c r="AZ302">
        <f>(AX302-AP302)/AW302</f>
        <v>0</v>
      </c>
      <c r="BA302">
        <f>(AN302-AT302)/AT302</f>
        <v>0</v>
      </c>
      <c r="BB302">
        <f>AM302/(AO302+AM302/AT302)</f>
        <v>0</v>
      </c>
      <c r="BC302" t="s">
        <v>420</v>
      </c>
      <c r="BD302">
        <v>0</v>
      </c>
      <c r="BE302">
        <f>IF(BD302&lt;&gt;0, BD302, BB302)</f>
        <v>0</v>
      </c>
      <c r="BF302">
        <f>1-BE302/AT302</f>
        <v>0</v>
      </c>
      <c r="BG302">
        <f>(AT302-AS302)/(AT302-BE302)</f>
        <v>0</v>
      </c>
      <c r="BH302">
        <f>(AN302-AT302)/(AN302-BE302)</f>
        <v>0</v>
      </c>
      <c r="BI302">
        <f>(AT302-AS302)/(AT302-AM302)</f>
        <v>0</v>
      </c>
      <c r="BJ302">
        <f>(AN302-AT302)/(AN302-AM302)</f>
        <v>0</v>
      </c>
      <c r="BK302">
        <f>(BG302*BE302/AS302)</f>
        <v>0</v>
      </c>
      <c r="BL302">
        <f>(1-BK302)</f>
        <v>0</v>
      </c>
      <c r="CU302">
        <f>$B$13*DS302+$C$13*DT302+$F$13*EE302*(1-EH302)</f>
        <v>0</v>
      </c>
      <c r="CV302">
        <f>CU302*CW302</f>
        <v>0</v>
      </c>
      <c r="CW302">
        <f>($B$13*$D$11+$C$13*$D$11+$F$13*((ER302+EJ302)/MAX(ER302+EJ302+ES302, 0.1)*$I$11+ES302/MAX(ER302+EJ302+ES302, 0.1)*$J$11))/($B$13+$C$13+$F$13)</f>
        <v>0</v>
      </c>
      <c r="CX302">
        <f>($B$13*$K$11+$C$13*$K$11+$F$13*((ER302+EJ302)/MAX(ER302+EJ302+ES302, 0.1)*$P$11+ES302/MAX(ER302+EJ302+ES302, 0.1)*$Q$11))/($B$13+$C$13+$F$13)</f>
        <v>0</v>
      </c>
      <c r="CY302">
        <v>5.36</v>
      </c>
      <c r="CZ302">
        <v>0.5</v>
      </c>
      <c r="DA302" t="s">
        <v>421</v>
      </c>
      <c r="DB302">
        <v>2</v>
      </c>
      <c r="DC302">
        <v>1761011417.6</v>
      </c>
      <c r="DD302">
        <v>420.5874166666667</v>
      </c>
      <c r="DE302">
        <v>419.9596666666666</v>
      </c>
      <c r="DF302">
        <v>24.4639125</v>
      </c>
      <c r="DG302">
        <v>24.40497083333333</v>
      </c>
      <c r="DH302">
        <v>421.60725</v>
      </c>
      <c r="DI302">
        <v>24.26043333333334</v>
      </c>
      <c r="DJ302">
        <v>500.0262916666666</v>
      </c>
      <c r="DK302">
        <v>90.54197916666668</v>
      </c>
      <c r="DL302">
        <v>0.034415</v>
      </c>
      <c r="DM302">
        <v>30.6917</v>
      </c>
      <c r="DN302">
        <v>30.06038333333333</v>
      </c>
      <c r="DO302">
        <v>999.9</v>
      </c>
      <c r="DP302">
        <v>0</v>
      </c>
      <c r="DQ302">
        <v>0</v>
      </c>
      <c r="DR302">
        <v>10001.79541666667</v>
      </c>
      <c r="DS302">
        <v>0</v>
      </c>
      <c r="DT302">
        <v>0.242856</v>
      </c>
      <c r="DU302">
        <v>0.6276079583333333</v>
      </c>
      <c r="DV302">
        <v>431.1345833333333</v>
      </c>
      <c r="DW302">
        <v>430.46525</v>
      </c>
      <c r="DX302">
        <v>0.05895066083333333</v>
      </c>
      <c r="DY302">
        <v>419.9596666666666</v>
      </c>
      <c r="DZ302">
        <v>24.40497083333333</v>
      </c>
      <c r="EA302">
        <v>2.215010833333333</v>
      </c>
      <c r="EB302">
        <v>2.209672916666667</v>
      </c>
      <c r="EC302">
        <v>19.0713</v>
      </c>
      <c r="ED302">
        <v>19.032575</v>
      </c>
      <c r="EE302">
        <v>0.00500078</v>
      </c>
      <c r="EF302">
        <v>0</v>
      </c>
      <c r="EG302">
        <v>0</v>
      </c>
      <c r="EH302">
        <v>0</v>
      </c>
      <c r="EI302">
        <v>761.1708333333332</v>
      </c>
      <c r="EJ302">
        <v>0.00500078</v>
      </c>
      <c r="EK302">
        <v>-11.66666666666667</v>
      </c>
      <c r="EL302">
        <v>1.850371707708594E-17</v>
      </c>
      <c r="EM302">
        <v>35.929375</v>
      </c>
      <c r="EN302">
        <v>39.79916666666666</v>
      </c>
      <c r="EO302">
        <v>38.39304166666667</v>
      </c>
      <c r="EP302">
        <v>40.60645833333334</v>
      </c>
      <c r="EQ302">
        <v>38.773125</v>
      </c>
      <c r="ER302">
        <v>0</v>
      </c>
      <c r="ES302">
        <v>0</v>
      </c>
      <c r="ET302">
        <v>0</v>
      </c>
      <c r="EU302">
        <v>1761011424.7</v>
      </c>
      <c r="EV302">
        <v>0</v>
      </c>
      <c r="EW302">
        <v>762.552</v>
      </c>
      <c r="EX302">
        <v>21.21538473398324</v>
      </c>
      <c r="EY302">
        <v>7.915384479058064</v>
      </c>
      <c r="EZ302">
        <v>-12.304</v>
      </c>
      <c r="FA302">
        <v>15</v>
      </c>
      <c r="FB302">
        <v>1761011263.1</v>
      </c>
      <c r="FC302" t="s">
        <v>986</v>
      </c>
      <c r="FD302">
        <v>1761011262.6</v>
      </c>
      <c r="FE302">
        <v>1761011263.1</v>
      </c>
      <c r="FF302">
        <v>10</v>
      </c>
      <c r="FG302">
        <v>-0.226</v>
      </c>
      <c r="FH302">
        <v>0.005</v>
      </c>
      <c r="FI302">
        <v>-1.021</v>
      </c>
      <c r="FJ302">
        <v>0.197</v>
      </c>
      <c r="FK302">
        <v>420</v>
      </c>
      <c r="FL302">
        <v>24</v>
      </c>
      <c r="FM302">
        <v>0.24</v>
      </c>
      <c r="FN302">
        <v>0.02</v>
      </c>
      <c r="FO302">
        <v>0.6153959268292682</v>
      </c>
      <c r="FP302">
        <v>0.1842124808362377</v>
      </c>
      <c r="FQ302">
        <v>0.03681610916061546</v>
      </c>
      <c r="FR302">
        <v>1</v>
      </c>
      <c r="FS302">
        <v>762.4911764705882</v>
      </c>
      <c r="FT302">
        <v>0.796027620950728</v>
      </c>
      <c r="FU302">
        <v>6.69926983058421</v>
      </c>
      <c r="FV302">
        <v>1</v>
      </c>
      <c r="FW302">
        <v>0.09031189853658536</v>
      </c>
      <c r="FX302">
        <v>-0.6886362664808364</v>
      </c>
      <c r="FY302">
        <v>0.06858466020974585</v>
      </c>
      <c r="FZ302">
        <v>0</v>
      </c>
      <c r="GA302">
        <v>2</v>
      </c>
      <c r="GB302">
        <v>3</v>
      </c>
      <c r="GC302" t="s">
        <v>482</v>
      </c>
      <c r="GD302">
        <v>3.10978</v>
      </c>
      <c r="GE302">
        <v>2.72599</v>
      </c>
      <c r="GF302">
        <v>0.0886256</v>
      </c>
      <c r="GG302">
        <v>0.08842129999999999</v>
      </c>
      <c r="GH302">
        <v>0.110187</v>
      </c>
      <c r="GI302">
        <v>0.111282</v>
      </c>
      <c r="GJ302">
        <v>23931.4</v>
      </c>
      <c r="GK302">
        <v>21699.2</v>
      </c>
      <c r="GL302">
        <v>26815.8</v>
      </c>
      <c r="GM302">
        <v>24009.6</v>
      </c>
      <c r="GN302">
        <v>38122.7</v>
      </c>
      <c r="GO302">
        <v>31473.9</v>
      </c>
      <c r="GP302">
        <v>46803.8</v>
      </c>
      <c r="GQ302">
        <v>37954.8</v>
      </c>
      <c r="GR302">
        <v>1.89482</v>
      </c>
      <c r="GS302">
        <v>1.87773</v>
      </c>
      <c r="GT302">
        <v>0.109054</v>
      </c>
      <c r="GU302">
        <v>0</v>
      </c>
      <c r="GV302">
        <v>28.2544</v>
      </c>
      <c r="GW302">
        <v>999.9</v>
      </c>
      <c r="GX302">
        <v>60.8</v>
      </c>
      <c r="GY302">
        <v>29.7</v>
      </c>
      <c r="GZ302">
        <v>28.1214</v>
      </c>
      <c r="HA302">
        <v>61.611</v>
      </c>
      <c r="HB302">
        <v>21.1779</v>
      </c>
      <c r="HC302">
        <v>1</v>
      </c>
      <c r="HD302">
        <v>0.013064</v>
      </c>
      <c r="HE302">
        <v>-1.56891</v>
      </c>
      <c r="HF302">
        <v>20.3285</v>
      </c>
      <c r="HG302">
        <v>5.21864</v>
      </c>
      <c r="HH302">
        <v>11.9788</v>
      </c>
      <c r="HI302">
        <v>4.965</v>
      </c>
      <c r="HJ302">
        <v>3.27533</v>
      </c>
      <c r="HK302">
        <v>9999</v>
      </c>
      <c r="HL302">
        <v>9999</v>
      </c>
      <c r="HM302">
        <v>9999</v>
      </c>
      <c r="HN302">
        <v>999.9</v>
      </c>
      <c r="HO302">
        <v>1.86368</v>
      </c>
      <c r="HP302">
        <v>1.85974</v>
      </c>
      <c r="HQ302">
        <v>1.85805</v>
      </c>
      <c r="HR302">
        <v>1.85944</v>
      </c>
      <c r="HS302">
        <v>1.85959</v>
      </c>
      <c r="HT302">
        <v>1.85806</v>
      </c>
      <c r="HU302">
        <v>1.85715</v>
      </c>
      <c r="HV302">
        <v>1.85211</v>
      </c>
      <c r="HW302">
        <v>0</v>
      </c>
      <c r="HX302">
        <v>0</v>
      </c>
      <c r="HY302">
        <v>0</v>
      </c>
      <c r="HZ302">
        <v>0</v>
      </c>
      <c r="IA302" t="s">
        <v>424</v>
      </c>
      <c r="IB302" t="s">
        <v>425</v>
      </c>
      <c r="IC302" t="s">
        <v>426</v>
      </c>
      <c r="ID302" t="s">
        <v>426</v>
      </c>
      <c r="IE302" t="s">
        <v>426</v>
      </c>
      <c r="IF302" t="s">
        <v>426</v>
      </c>
      <c r="IG302">
        <v>0</v>
      </c>
      <c r="IH302">
        <v>100</v>
      </c>
      <c r="II302">
        <v>100</v>
      </c>
      <c r="IJ302">
        <v>-1.02</v>
      </c>
      <c r="IK302">
        <v>0.2044</v>
      </c>
      <c r="IL302">
        <v>-1.809735424919543</v>
      </c>
      <c r="IM302">
        <v>0.001328113201692861</v>
      </c>
      <c r="IN302">
        <v>1.538283238170363E-06</v>
      </c>
      <c r="IO302">
        <v>-5.795655626708063E-10</v>
      </c>
      <c r="IP302">
        <v>-0.06517122915253193</v>
      </c>
      <c r="IQ302">
        <v>-0.004593102289677449</v>
      </c>
      <c r="IR302">
        <v>0.0008253994458280543</v>
      </c>
      <c r="IS302">
        <v>-7.403632370499484E-06</v>
      </c>
      <c r="IT302">
        <v>2</v>
      </c>
      <c r="IU302">
        <v>1985</v>
      </c>
      <c r="IV302">
        <v>1</v>
      </c>
      <c r="IW302">
        <v>27</v>
      </c>
      <c r="IX302">
        <v>2.7</v>
      </c>
      <c r="IY302">
        <v>2.7</v>
      </c>
      <c r="IZ302">
        <v>1.13647</v>
      </c>
      <c r="JA302">
        <v>2.60254</v>
      </c>
      <c r="JB302">
        <v>1.49658</v>
      </c>
      <c r="JC302">
        <v>2.34741</v>
      </c>
      <c r="JD302">
        <v>1.54907</v>
      </c>
      <c r="JE302">
        <v>2.40234</v>
      </c>
      <c r="JF302">
        <v>32.7758</v>
      </c>
      <c r="JG302">
        <v>15.603</v>
      </c>
      <c r="JH302">
        <v>18</v>
      </c>
      <c r="JI302">
        <v>482.18</v>
      </c>
      <c r="JJ302">
        <v>500.558</v>
      </c>
      <c r="JK302">
        <v>31.4922</v>
      </c>
      <c r="JL302">
        <v>27.4329</v>
      </c>
      <c r="JM302">
        <v>30.0002</v>
      </c>
      <c r="JN302">
        <v>27.6728</v>
      </c>
      <c r="JO302">
        <v>27.6675</v>
      </c>
      <c r="JP302">
        <v>22.8505</v>
      </c>
      <c r="JQ302">
        <v>17.3514</v>
      </c>
      <c r="JR302">
        <v>72.3135</v>
      </c>
      <c r="JS302">
        <v>31.4968</v>
      </c>
      <c r="JT302">
        <v>420</v>
      </c>
      <c r="JU302">
        <v>24.4572</v>
      </c>
      <c r="JV302">
        <v>102.351</v>
      </c>
      <c r="JW302">
        <v>91.56180000000001</v>
      </c>
    </row>
    <row r="303" spans="1:283">
      <c r="A303">
        <v>285</v>
      </c>
      <c r="B303">
        <v>1761011427.6</v>
      </c>
      <c r="C303">
        <v>1761.599999904633</v>
      </c>
      <c r="D303" t="s">
        <v>1013</v>
      </c>
      <c r="E303" t="s">
        <v>1014</v>
      </c>
      <c r="F303">
        <v>5</v>
      </c>
      <c r="G303" t="s">
        <v>985</v>
      </c>
      <c r="H303">
        <v>1761011419.6</v>
      </c>
      <c r="I303">
        <f>(J303)/1000</f>
        <v>0</v>
      </c>
      <c r="J303">
        <f>1000*DJ303*AH303*(DF303-DG303)/(100*CY303*(1000-AH303*DF303))</f>
        <v>0</v>
      </c>
      <c r="K303">
        <f>DJ303*AH303*(DE303-DD303*(1000-AH303*DG303)/(1000-AH303*DF303))/(100*CY303)</f>
        <v>0</v>
      </c>
      <c r="L303">
        <f>DD303 - IF(AH303&gt;1, K303*CY303*100.0/(AJ303), 0)</f>
        <v>0</v>
      </c>
      <c r="M303">
        <f>((S303-I303/2)*L303-K303)/(S303+I303/2)</f>
        <v>0</v>
      </c>
      <c r="N303">
        <f>M303*(DK303+DL303)/1000.0</f>
        <v>0</v>
      </c>
      <c r="O303">
        <f>(DD303 - IF(AH303&gt;1, K303*CY303*100.0/(AJ303), 0))*(DK303+DL303)/1000.0</f>
        <v>0</v>
      </c>
      <c r="P303">
        <f>2.0/((1/R303-1/Q303)+SIGN(R303)*SQRT((1/R303-1/Q303)*(1/R303-1/Q303) + 4*CZ303/((CZ303+1)*(CZ303+1))*(2*1/R303*1/Q303-1/Q303*1/Q303)))</f>
        <v>0</v>
      </c>
      <c r="Q303">
        <f>IF(LEFT(DA303,1)&lt;&gt;"0",IF(LEFT(DA303,1)="1",3.0,DB303),$D$5+$E$5*(DR303*DK303/($K$5*1000))+$F$5*(DR303*DK303/($K$5*1000))*MAX(MIN(CY303,$J$5),$I$5)*MAX(MIN(CY303,$J$5),$I$5)+$G$5*MAX(MIN(CY303,$J$5),$I$5)*(DR303*DK303/($K$5*1000))+$H$5*(DR303*DK303/($K$5*1000))*(DR303*DK303/($K$5*1000)))</f>
        <v>0</v>
      </c>
      <c r="R303">
        <f>I303*(1000-(1000*0.61365*exp(17.502*V303/(240.97+V303))/(DK303+DL303)+DF303)/2)/(1000*0.61365*exp(17.502*V303/(240.97+V303))/(DK303+DL303)-DF303)</f>
        <v>0</v>
      </c>
      <c r="S303">
        <f>1/((CZ303+1)/(P303/1.6)+1/(Q303/1.37)) + CZ303/((CZ303+1)/(P303/1.6) + CZ303/(Q303/1.37))</f>
        <v>0</v>
      </c>
      <c r="T303">
        <f>(CU303*CX303)</f>
        <v>0</v>
      </c>
      <c r="U303">
        <f>(DM303+(T303+2*0.95*5.67E-8*(((DM303+$B$9)+273)^4-(DM303+273)^4)-44100*I303)/(1.84*29.3*Q303+8*0.95*5.67E-8*(DM303+273)^3))</f>
        <v>0</v>
      </c>
      <c r="V303">
        <f>($C$9*DN303+$D$9*DO303+$E$9*U303)</f>
        <v>0</v>
      </c>
      <c r="W303">
        <f>0.61365*exp(17.502*V303/(240.97+V303))</f>
        <v>0</v>
      </c>
      <c r="X303">
        <f>(Y303/Z303*100)</f>
        <v>0</v>
      </c>
      <c r="Y303">
        <f>DF303*(DK303+DL303)/1000</f>
        <v>0</v>
      </c>
      <c r="Z303">
        <f>0.61365*exp(17.502*DM303/(240.97+DM303))</f>
        <v>0</v>
      </c>
      <c r="AA303">
        <f>(W303-DF303*(DK303+DL303)/1000)</f>
        <v>0</v>
      </c>
      <c r="AB303">
        <f>(-I303*44100)</f>
        <v>0</v>
      </c>
      <c r="AC303">
        <f>2*29.3*Q303*0.92*(DM303-V303)</f>
        <v>0</v>
      </c>
      <c r="AD303">
        <f>2*0.95*5.67E-8*(((DM303+$B$9)+273)^4-(V303+273)^4)</f>
        <v>0</v>
      </c>
      <c r="AE303">
        <f>T303+AD303+AB303+AC303</f>
        <v>0</v>
      </c>
      <c r="AF303">
        <v>0</v>
      </c>
      <c r="AG303">
        <v>0</v>
      </c>
      <c r="AH303">
        <f>IF(AF303*$H$15&gt;=AJ303,1.0,(AJ303/(AJ303-AF303*$H$15)))</f>
        <v>0</v>
      </c>
      <c r="AI303">
        <f>(AH303-1)*100</f>
        <v>0</v>
      </c>
      <c r="AJ303">
        <f>MAX(0,($B$15+$C$15*DR303)/(1+$D$15*DR303)*DK303/(DM303+273)*$E$15)</f>
        <v>0</v>
      </c>
      <c r="AK303" t="s">
        <v>420</v>
      </c>
      <c r="AL303" t="s">
        <v>420</v>
      </c>
      <c r="AM303">
        <v>0</v>
      </c>
      <c r="AN303">
        <v>0</v>
      </c>
      <c r="AO303">
        <f>1-AM303/AN303</f>
        <v>0</v>
      </c>
      <c r="AP303">
        <v>0</v>
      </c>
      <c r="AQ303" t="s">
        <v>420</v>
      </c>
      <c r="AR303" t="s">
        <v>420</v>
      </c>
      <c r="AS303">
        <v>0</v>
      </c>
      <c r="AT303">
        <v>0</v>
      </c>
      <c r="AU303">
        <f>1-AS303/AT303</f>
        <v>0</v>
      </c>
      <c r="AV303">
        <v>0.5</v>
      </c>
      <c r="AW303">
        <f>CV303</f>
        <v>0</v>
      </c>
      <c r="AX303">
        <f>K303</f>
        <v>0</v>
      </c>
      <c r="AY303">
        <f>AU303*AV303*AW303</f>
        <v>0</v>
      </c>
      <c r="AZ303">
        <f>(AX303-AP303)/AW303</f>
        <v>0</v>
      </c>
      <c r="BA303">
        <f>(AN303-AT303)/AT303</f>
        <v>0</v>
      </c>
      <c r="BB303">
        <f>AM303/(AO303+AM303/AT303)</f>
        <v>0</v>
      </c>
      <c r="BC303" t="s">
        <v>420</v>
      </c>
      <c r="BD303">
        <v>0</v>
      </c>
      <c r="BE303">
        <f>IF(BD303&lt;&gt;0, BD303, BB303)</f>
        <v>0</v>
      </c>
      <c r="BF303">
        <f>1-BE303/AT303</f>
        <v>0</v>
      </c>
      <c r="BG303">
        <f>(AT303-AS303)/(AT303-BE303)</f>
        <v>0</v>
      </c>
      <c r="BH303">
        <f>(AN303-AT303)/(AN303-BE303)</f>
        <v>0</v>
      </c>
      <c r="BI303">
        <f>(AT303-AS303)/(AT303-AM303)</f>
        <v>0</v>
      </c>
      <c r="BJ303">
        <f>(AN303-AT303)/(AN303-AM303)</f>
        <v>0</v>
      </c>
      <c r="BK303">
        <f>(BG303*BE303/AS303)</f>
        <v>0</v>
      </c>
      <c r="BL303">
        <f>(1-BK303)</f>
        <v>0</v>
      </c>
      <c r="CU303">
        <f>$B$13*DS303+$C$13*DT303+$F$13*EE303*(1-EH303)</f>
        <v>0</v>
      </c>
      <c r="CV303">
        <f>CU303*CW303</f>
        <v>0</v>
      </c>
      <c r="CW303">
        <f>($B$13*$D$11+$C$13*$D$11+$F$13*((ER303+EJ303)/MAX(ER303+EJ303+ES303, 0.1)*$I$11+ES303/MAX(ER303+EJ303+ES303, 0.1)*$J$11))/($B$13+$C$13+$F$13)</f>
        <v>0</v>
      </c>
      <c r="CX303">
        <f>($B$13*$K$11+$C$13*$K$11+$F$13*((ER303+EJ303)/MAX(ER303+EJ303+ES303, 0.1)*$P$11+ES303/MAX(ER303+EJ303+ES303, 0.1)*$Q$11))/($B$13+$C$13+$F$13)</f>
        <v>0</v>
      </c>
      <c r="CY303">
        <v>5.36</v>
      </c>
      <c r="CZ303">
        <v>0.5</v>
      </c>
      <c r="DA303" t="s">
        <v>421</v>
      </c>
      <c r="DB303">
        <v>2</v>
      </c>
      <c r="DC303">
        <v>1761011419.6</v>
      </c>
      <c r="DD303">
        <v>420.5942083333334</v>
      </c>
      <c r="DE303">
        <v>419.9739583333333</v>
      </c>
      <c r="DF303">
        <v>24.46874166666666</v>
      </c>
      <c r="DG303">
        <v>24.42865</v>
      </c>
      <c r="DH303">
        <v>421.6140833333333</v>
      </c>
      <c r="DI303">
        <v>24.26515416666667</v>
      </c>
      <c r="DJ303">
        <v>500.016875</v>
      </c>
      <c r="DK303">
        <v>90.54208749999999</v>
      </c>
      <c r="DL303">
        <v>0.03437712916666667</v>
      </c>
      <c r="DM303">
        <v>30.6852625</v>
      </c>
      <c r="DN303">
        <v>30.05433333333333</v>
      </c>
      <c r="DO303">
        <v>999.9</v>
      </c>
      <c r="DP303">
        <v>0</v>
      </c>
      <c r="DQ303">
        <v>0</v>
      </c>
      <c r="DR303">
        <v>10001.79625</v>
      </c>
      <c r="DS303">
        <v>0</v>
      </c>
      <c r="DT303">
        <v>0.242856</v>
      </c>
      <c r="DU303">
        <v>0.6201617083333334</v>
      </c>
      <c r="DV303">
        <v>431.1436666666667</v>
      </c>
      <c r="DW303">
        <v>430.490375</v>
      </c>
      <c r="DX303">
        <v>0.04010503166666667</v>
      </c>
      <c r="DY303">
        <v>419.9739583333333</v>
      </c>
      <c r="DZ303">
        <v>24.42865</v>
      </c>
      <c r="EA303">
        <v>2.215450833333334</v>
      </c>
      <c r="EB303">
        <v>2.211819166666667</v>
      </c>
      <c r="EC303">
        <v>19.07447916666667</v>
      </c>
      <c r="ED303">
        <v>19.04812916666667</v>
      </c>
      <c r="EE303">
        <v>0.00500078</v>
      </c>
      <c r="EF303">
        <v>0</v>
      </c>
      <c r="EG303">
        <v>0</v>
      </c>
      <c r="EH303">
        <v>0</v>
      </c>
      <c r="EI303">
        <v>761.8333333333334</v>
      </c>
      <c r="EJ303">
        <v>0.00500078</v>
      </c>
      <c r="EK303">
        <v>-10.61666666666667</v>
      </c>
      <c r="EL303">
        <v>0.1625</v>
      </c>
      <c r="EM303">
        <v>35.91629166666667</v>
      </c>
      <c r="EN303">
        <v>39.73408333333333</v>
      </c>
      <c r="EO303">
        <v>38.34358333333333</v>
      </c>
      <c r="EP303">
        <v>40.52045833333333</v>
      </c>
      <c r="EQ303">
        <v>38.75754166666666</v>
      </c>
      <c r="ER303">
        <v>0</v>
      </c>
      <c r="ES303">
        <v>0</v>
      </c>
      <c r="ET303">
        <v>0</v>
      </c>
      <c r="EU303">
        <v>1761011426.5</v>
      </c>
      <c r="EV303">
        <v>0</v>
      </c>
      <c r="EW303">
        <v>762.1999999999999</v>
      </c>
      <c r="EX303">
        <v>-5.777777604488556</v>
      </c>
      <c r="EY303">
        <v>16.03418790367811</v>
      </c>
      <c r="EZ303">
        <v>-11.86923076923077</v>
      </c>
      <c r="FA303">
        <v>15</v>
      </c>
      <c r="FB303">
        <v>1761011263.1</v>
      </c>
      <c r="FC303" t="s">
        <v>986</v>
      </c>
      <c r="FD303">
        <v>1761011262.6</v>
      </c>
      <c r="FE303">
        <v>1761011263.1</v>
      </c>
      <c r="FF303">
        <v>10</v>
      </c>
      <c r="FG303">
        <v>-0.226</v>
      </c>
      <c r="FH303">
        <v>0.005</v>
      </c>
      <c r="FI303">
        <v>-1.021</v>
      </c>
      <c r="FJ303">
        <v>0.197</v>
      </c>
      <c r="FK303">
        <v>420</v>
      </c>
      <c r="FL303">
        <v>24</v>
      </c>
      <c r="FM303">
        <v>0.24</v>
      </c>
      <c r="FN303">
        <v>0.02</v>
      </c>
      <c r="FO303">
        <v>0.616783125</v>
      </c>
      <c r="FP303">
        <v>-0.02668393621013264</v>
      </c>
      <c r="FQ303">
        <v>0.03601506541309311</v>
      </c>
      <c r="FR303">
        <v>1</v>
      </c>
      <c r="FS303">
        <v>761.5647058823529</v>
      </c>
      <c r="FT303">
        <v>3.312452284911586</v>
      </c>
      <c r="FU303">
        <v>6.332497061281735</v>
      </c>
      <c r="FV303">
        <v>0</v>
      </c>
      <c r="FW303">
        <v>0.064683111</v>
      </c>
      <c r="FX303">
        <v>-0.6582823494934336</v>
      </c>
      <c r="FY303">
        <v>0.06475315940140249</v>
      </c>
      <c r="FZ303">
        <v>0</v>
      </c>
      <c r="GA303">
        <v>1</v>
      </c>
      <c r="GB303">
        <v>3</v>
      </c>
      <c r="GC303" t="s">
        <v>459</v>
      </c>
      <c r="GD303">
        <v>3.10987</v>
      </c>
      <c r="GE303">
        <v>2.72623</v>
      </c>
      <c r="GF303">
        <v>0.08862730000000001</v>
      </c>
      <c r="GG303">
        <v>0.0884079</v>
      </c>
      <c r="GH303">
        <v>0.110241</v>
      </c>
      <c r="GI303">
        <v>0.111311</v>
      </c>
      <c r="GJ303">
        <v>23931.2</v>
      </c>
      <c r="GK303">
        <v>21699.2</v>
      </c>
      <c r="GL303">
        <v>26815.7</v>
      </c>
      <c r="GM303">
        <v>24009.3</v>
      </c>
      <c r="GN303">
        <v>38120.3</v>
      </c>
      <c r="GO303">
        <v>31472.5</v>
      </c>
      <c r="GP303">
        <v>46803.8</v>
      </c>
      <c r="GQ303">
        <v>37954.4</v>
      </c>
      <c r="GR303">
        <v>1.8951</v>
      </c>
      <c r="GS303">
        <v>1.87768</v>
      </c>
      <c r="GT303">
        <v>0.108939</v>
      </c>
      <c r="GU303">
        <v>0</v>
      </c>
      <c r="GV303">
        <v>28.2547</v>
      </c>
      <c r="GW303">
        <v>999.9</v>
      </c>
      <c r="GX303">
        <v>60.8</v>
      </c>
      <c r="GY303">
        <v>29.7</v>
      </c>
      <c r="GZ303">
        <v>28.1203</v>
      </c>
      <c r="HA303">
        <v>61.5009</v>
      </c>
      <c r="HB303">
        <v>21.3782</v>
      </c>
      <c r="HC303">
        <v>1</v>
      </c>
      <c r="HD303">
        <v>0.0131301</v>
      </c>
      <c r="HE303">
        <v>-1.60989</v>
      </c>
      <c r="HF303">
        <v>20.3285</v>
      </c>
      <c r="HG303">
        <v>5.21999</v>
      </c>
      <c r="HH303">
        <v>11.9784</v>
      </c>
      <c r="HI303">
        <v>4.9653</v>
      </c>
      <c r="HJ303">
        <v>3.2757</v>
      </c>
      <c r="HK303">
        <v>9999</v>
      </c>
      <c r="HL303">
        <v>9999</v>
      </c>
      <c r="HM303">
        <v>9999</v>
      </c>
      <c r="HN303">
        <v>999.9</v>
      </c>
      <c r="HO303">
        <v>1.86368</v>
      </c>
      <c r="HP303">
        <v>1.85974</v>
      </c>
      <c r="HQ303">
        <v>1.85805</v>
      </c>
      <c r="HR303">
        <v>1.85944</v>
      </c>
      <c r="HS303">
        <v>1.85959</v>
      </c>
      <c r="HT303">
        <v>1.85806</v>
      </c>
      <c r="HU303">
        <v>1.85715</v>
      </c>
      <c r="HV303">
        <v>1.85211</v>
      </c>
      <c r="HW303">
        <v>0</v>
      </c>
      <c r="HX303">
        <v>0</v>
      </c>
      <c r="HY303">
        <v>0</v>
      </c>
      <c r="HZ303">
        <v>0</v>
      </c>
      <c r="IA303" t="s">
        <v>424</v>
      </c>
      <c r="IB303" t="s">
        <v>425</v>
      </c>
      <c r="IC303" t="s">
        <v>426</v>
      </c>
      <c r="ID303" t="s">
        <v>426</v>
      </c>
      <c r="IE303" t="s">
        <v>426</v>
      </c>
      <c r="IF303" t="s">
        <v>426</v>
      </c>
      <c r="IG303">
        <v>0</v>
      </c>
      <c r="IH303">
        <v>100</v>
      </c>
      <c r="II303">
        <v>100</v>
      </c>
      <c r="IJ303">
        <v>-1.019</v>
      </c>
      <c r="IK303">
        <v>0.2047</v>
      </c>
      <c r="IL303">
        <v>-1.809735424919543</v>
      </c>
      <c r="IM303">
        <v>0.001328113201692861</v>
      </c>
      <c r="IN303">
        <v>1.538283238170363E-06</v>
      </c>
      <c r="IO303">
        <v>-5.795655626708063E-10</v>
      </c>
      <c r="IP303">
        <v>-0.06517122915253193</v>
      </c>
      <c r="IQ303">
        <v>-0.004593102289677449</v>
      </c>
      <c r="IR303">
        <v>0.0008253994458280543</v>
      </c>
      <c r="IS303">
        <v>-7.403632370499484E-06</v>
      </c>
      <c r="IT303">
        <v>2</v>
      </c>
      <c r="IU303">
        <v>1985</v>
      </c>
      <c r="IV303">
        <v>1</v>
      </c>
      <c r="IW303">
        <v>27</v>
      </c>
      <c r="IX303">
        <v>2.8</v>
      </c>
      <c r="IY303">
        <v>2.7</v>
      </c>
      <c r="IZ303">
        <v>1.13647</v>
      </c>
      <c r="JA303">
        <v>2.60864</v>
      </c>
      <c r="JB303">
        <v>1.49658</v>
      </c>
      <c r="JC303">
        <v>2.34619</v>
      </c>
      <c r="JD303">
        <v>1.54907</v>
      </c>
      <c r="JE303">
        <v>2.42554</v>
      </c>
      <c r="JF303">
        <v>32.798</v>
      </c>
      <c r="JG303">
        <v>15.603</v>
      </c>
      <c r="JH303">
        <v>18</v>
      </c>
      <c r="JI303">
        <v>482.339</v>
      </c>
      <c r="JJ303">
        <v>500.525</v>
      </c>
      <c r="JK303">
        <v>31.472</v>
      </c>
      <c r="JL303">
        <v>27.4336</v>
      </c>
      <c r="JM303">
        <v>30.0003</v>
      </c>
      <c r="JN303">
        <v>27.6728</v>
      </c>
      <c r="JO303">
        <v>27.6675</v>
      </c>
      <c r="JP303">
        <v>22.8533</v>
      </c>
      <c r="JQ303">
        <v>17.3514</v>
      </c>
      <c r="JR303">
        <v>72.3135</v>
      </c>
      <c r="JS303">
        <v>31.4562</v>
      </c>
      <c r="JT303">
        <v>420</v>
      </c>
      <c r="JU303">
        <v>24.4446</v>
      </c>
      <c r="JV303">
        <v>102.351</v>
      </c>
      <c r="JW303">
        <v>91.5607</v>
      </c>
    </row>
    <row r="304" spans="1:283">
      <c r="A304">
        <v>286</v>
      </c>
      <c r="B304">
        <v>1761011429.6</v>
      </c>
      <c r="C304">
        <v>1763.599999904633</v>
      </c>
      <c r="D304" t="s">
        <v>1015</v>
      </c>
      <c r="E304" t="s">
        <v>1016</v>
      </c>
      <c r="F304">
        <v>5</v>
      </c>
      <c r="G304" t="s">
        <v>985</v>
      </c>
      <c r="H304">
        <v>1761011421.6</v>
      </c>
      <c r="I304">
        <f>(J304)/1000</f>
        <v>0</v>
      </c>
      <c r="J304">
        <f>1000*DJ304*AH304*(DF304-DG304)/(100*CY304*(1000-AH304*DF304))</f>
        <v>0</v>
      </c>
      <c r="K304">
        <f>DJ304*AH304*(DE304-DD304*(1000-AH304*DG304)/(1000-AH304*DF304))/(100*CY304)</f>
        <v>0</v>
      </c>
      <c r="L304">
        <f>DD304 - IF(AH304&gt;1, K304*CY304*100.0/(AJ304), 0)</f>
        <v>0</v>
      </c>
      <c r="M304">
        <f>((S304-I304/2)*L304-K304)/(S304+I304/2)</f>
        <v>0</v>
      </c>
      <c r="N304">
        <f>M304*(DK304+DL304)/1000.0</f>
        <v>0</v>
      </c>
      <c r="O304">
        <f>(DD304 - IF(AH304&gt;1, K304*CY304*100.0/(AJ304), 0))*(DK304+DL304)/1000.0</f>
        <v>0</v>
      </c>
      <c r="P304">
        <f>2.0/((1/R304-1/Q304)+SIGN(R304)*SQRT((1/R304-1/Q304)*(1/R304-1/Q304) + 4*CZ304/((CZ304+1)*(CZ304+1))*(2*1/R304*1/Q304-1/Q304*1/Q304)))</f>
        <v>0</v>
      </c>
      <c r="Q304">
        <f>IF(LEFT(DA304,1)&lt;&gt;"0",IF(LEFT(DA304,1)="1",3.0,DB304),$D$5+$E$5*(DR304*DK304/($K$5*1000))+$F$5*(DR304*DK304/($K$5*1000))*MAX(MIN(CY304,$J$5),$I$5)*MAX(MIN(CY304,$J$5),$I$5)+$G$5*MAX(MIN(CY304,$J$5),$I$5)*(DR304*DK304/($K$5*1000))+$H$5*(DR304*DK304/($K$5*1000))*(DR304*DK304/($K$5*1000)))</f>
        <v>0</v>
      </c>
      <c r="R304">
        <f>I304*(1000-(1000*0.61365*exp(17.502*V304/(240.97+V304))/(DK304+DL304)+DF304)/2)/(1000*0.61365*exp(17.502*V304/(240.97+V304))/(DK304+DL304)-DF304)</f>
        <v>0</v>
      </c>
      <c r="S304">
        <f>1/((CZ304+1)/(P304/1.6)+1/(Q304/1.37)) + CZ304/((CZ304+1)/(P304/1.6) + CZ304/(Q304/1.37))</f>
        <v>0</v>
      </c>
      <c r="T304">
        <f>(CU304*CX304)</f>
        <v>0</v>
      </c>
      <c r="U304">
        <f>(DM304+(T304+2*0.95*5.67E-8*(((DM304+$B$9)+273)^4-(DM304+273)^4)-44100*I304)/(1.84*29.3*Q304+8*0.95*5.67E-8*(DM304+273)^3))</f>
        <v>0</v>
      </c>
      <c r="V304">
        <f>($C$9*DN304+$D$9*DO304+$E$9*U304)</f>
        <v>0</v>
      </c>
      <c r="W304">
        <f>0.61365*exp(17.502*V304/(240.97+V304))</f>
        <v>0</v>
      </c>
      <c r="X304">
        <f>(Y304/Z304*100)</f>
        <v>0</v>
      </c>
      <c r="Y304">
        <f>DF304*(DK304+DL304)/1000</f>
        <v>0</v>
      </c>
      <c r="Z304">
        <f>0.61365*exp(17.502*DM304/(240.97+DM304))</f>
        <v>0</v>
      </c>
      <c r="AA304">
        <f>(W304-DF304*(DK304+DL304)/1000)</f>
        <v>0</v>
      </c>
      <c r="AB304">
        <f>(-I304*44100)</f>
        <v>0</v>
      </c>
      <c r="AC304">
        <f>2*29.3*Q304*0.92*(DM304-V304)</f>
        <v>0</v>
      </c>
      <c r="AD304">
        <f>2*0.95*5.67E-8*(((DM304+$B$9)+273)^4-(V304+273)^4)</f>
        <v>0</v>
      </c>
      <c r="AE304">
        <f>T304+AD304+AB304+AC304</f>
        <v>0</v>
      </c>
      <c r="AF304">
        <v>0</v>
      </c>
      <c r="AG304">
        <v>0</v>
      </c>
      <c r="AH304">
        <f>IF(AF304*$H$15&gt;=AJ304,1.0,(AJ304/(AJ304-AF304*$H$15)))</f>
        <v>0</v>
      </c>
      <c r="AI304">
        <f>(AH304-1)*100</f>
        <v>0</v>
      </c>
      <c r="AJ304">
        <f>MAX(0,($B$15+$C$15*DR304)/(1+$D$15*DR304)*DK304/(DM304+273)*$E$15)</f>
        <v>0</v>
      </c>
      <c r="AK304" t="s">
        <v>420</v>
      </c>
      <c r="AL304" t="s">
        <v>420</v>
      </c>
      <c r="AM304">
        <v>0</v>
      </c>
      <c r="AN304">
        <v>0</v>
      </c>
      <c r="AO304">
        <f>1-AM304/AN304</f>
        <v>0</v>
      </c>
      <c r="AP304">
        <v>0</v>
      </c>
      <c r="AQ304" t="s">
        <v>420</v>
      </c>
      <c r="AR304" t="s">
        <v>420</v>
      </c>
      <c r="AS304">
        <v>0</v>
      </c>
      <c r="AT304">
        <v>0</v>
      </c>
      <c r="AU304">
        <f>1-AS304/AT304</f>
        <v>0</v>
      </c>
      <c r="AV304">
        <v>0.5</v>
      </c>
      <c r="AW304">
        <f>CV304</f>
        <v>0</v>
      </c>
      <c r="AX304">
        <f>K304</f>
        <v>0</v>
      </c>
      <c r="AY304">
        <f>AU304*AV304*AW304</f>
        <v>0</v>
      </c>
      <c r="AZ304">
        <f>(AX304-AP304)/AW304</f>
        <v>0</v>
      </c>
      <c r="BA304">
        <f>(AN304-AT304)/AT304</f>
        <v>0</v>
      </c>
      <c r="BB304">
        <f>AM304/(AO304+AM304/AT304)</f>
        <v>0</v>
      </c>
      <c r="BC304" t="s">
        <v>420</v>
      </c>
      <c r="BD304">
        <v>0</v>
      </c>
      <c r="BE304">
        <f>IF(BD304&lt;&gt;0, BD304, BB304)</f>
        <v>0</v>
      </c>
      <c r="BF304">
        <f>1-BE304/AT304</f>
        <v>0</v>
      </c>
      <c r="BG304">
        <f>(AT304-AS304)/(AT304-BE304)</f>
        <v>0</v>
      </c>
      <c r="BH304">
        <f>(AN304-AT304)/(AN304-BE304)</f>
        <v>0</v>
      </c>
      <c r="BI304">
        <f>(AT304-AS304)/(AT304-AM304)</f>
        <v>0</v>
      </c>
      <c r="BJ304">
        <f>(AN304-AT304)/(AN304-AM304)</f>
        <v>0</v>
      </c>
      <c r="BK304">
        <f>(BG304*BE304/AS304)</f>
        <v>0</v>
      </c>
      <c r="BL304">
        <f>(1-BK304)</f>
        <v>0</v>
      </c>
      <c r="CU304">
        <f>$B$13*DS304+$C$13*DT304+$F$13*EE304*(1-EH304)</f>
        <v>0</v>
      </c>
      <c r="CV304">
        <f>CU304*CW304</f>
        <v>0</v>
      </c>
      <c r="CW304">
        <f>($B$13*$D$11+$C$13*$D$11+$F$13*((ER304+EJ304)/MAX(ER304+EJ304+ES304, 0.1)*$I$11+ES304/MAX(ER304+EJ304+ES304, 0.1)*$J$11))/($B$13+$C$13+$F$13)</f>
        <v>0</v>
      </c>
      <c r="CX304">
        <f>($B$13*$K$11+$C$13*$K$11+$F$13*((ER304+EJ304)/MAX(ER304+EJ304+ES304, 0.1)*$P$11+ES304/MAX(ER304+EJ304+ES304, 0.1)*$Q$11))/($B$13+$C$13+$F$13)</f>
        <v>0</v>
      </c>
      <c r="CY304">
        <v>5.36</v>
      </c>
      <c r="CZ304">
        <v>0.5</v>
      </c>
      <c r="DA304" t="s">
        <v>421</v>
      </c>
      <c r="DB304">
        <v>2</v>
      </c>
      <c r="DC304">
        <v>1761011421.6</v>
      </c>
      <c r="DD304">
        <v>420.60225</v>
      </c>
      <c r="DE304">
        <v>419.97975</v>
      </c>
      <c r="DF304">
        <v>24.4775625</v>
      </c>
      <c r="DG304">
        <v>24.4532125</v>
      </c>
      <c r="DH304">
        <v>421.622125</v>
      </c>
      <c r="DI304">
        <v>24.27379166666666</v>
      </c>
      <c r="DJ304">
        <v>500.0257916666666</v>
      </c>
      <c r="DK304">
        <v>90.54210833333333</v>
      </c>
      <c r="DL304">
        <v>0.0343574625</v>
      </c>
      <c r="DM304">
        <v>30.67905416666666</v>
      </c>
      <c r="DN304">
        <v>30.04945833333333</v>
      </c>
      <c r="DO304">
        <v>999.9</v>
      </c>
      <c r="DP304">
        <v>0</v>
      </c>
      <c r="DQ304">
        <v>0</v>
      </c>
      <c r="DR304">
        <v>10003.12375</v>
      </c>
      <c r="DS304">
        <v>0</v>
      </c>
      <c r="DT304">
        <v>0.242856</v>
      </c>
      <c r="DU304">
        <v>0.6224072916666666</v>
      </c>
      <c r="DV304">
        <v>431.1557916666667</v>
      </c>
      <c r="DW304">
        <v>430.5071666666666</v>
      </c>
      <c r="DX304">
        <v>0.02436910520833334</v>
      </c>
      <c r="DY304">
        <v>419.97975</v>
      </c>
      <c r="DZ304">
        <v>24.4532125</v>
      </c>
      <c r="EA304">
        <v>2.21625</v>
      </c>
      <c r="EB304">
        <v>2.214043333333333</v>
      </c>
      <c r="EC304">
        <v>19.0802625</v>
      </c>
      <c r="ED304">
        <v>19.06425416666667</v>
      </c>
      <c r="EE304">
        <v>0.00500078</v>
      </c>
      <c r="EF304">
        <v>0</v>
      </c>
      <c r="EG304">
        <v>0</v>
      </c>
      <c r="EH304">
        <v>0</v>
      </c>
      <c r="EI304">
        <v>761.9291666666667</v>
      </c>
      <c r="EJ304">
        <v>0.00500078</v>
      </c>
      <c r="EK304">
        <v>-10.95416666666667</v>
      </c>
      <c r="EL304">
        <v>0.1291666666666667</v>
      </c>
      <c r="EM304">
        <v>35.89808333333333</v>
      </c>
      <c r="EN304">
        <v>39.66633333333333</v>
      </c>
      <c r="EO304">
        <v>38.320125</v>
      </c>
      <c r="EP304">
        <v>40.43454166666667</v>
      </c>
      <c r="EQ304">
        <v>38.73145833333333</v>
      </c>
      <c r="ER304">
        <v>0</v>
      </c>
      <c r="ES304">
        <v>0</v>
      </c>
      <c r="ET304">
        <v>0</v>
      </c>
      <c r="EU304">
        <v>1761011428.3</v>
      </c>
      <c r="EV304">
        <v>0</v>
      </c>
      <c r="EW304">
        <v>761.572</v>
      </c>
      <c r="EX304">
        <v>-28.38461533443941</v>
      </c>
      <c r="EY304">
        <v>41.89230796035222</v>
      </c>
      <c r="EZ304">
        <v>-12.252</v>
      </c>
      <c r="FA304">
        <v>15</v>
      </c>
      <c r="FB304">
        <v>1761011263.1</v>
      </c>
      <c r="FC304" t="s">
        <v>986</v>
      </c>
      <c r="FD304">
        <v>1761011262.6</v>
      </c>
      <c r="FE304">
        <v>1761011263.1</v>
      </c>
      <c r="FF304">
        <v>10</v>
      </c>
      <c r="FG304">
        <v>-0.226</v>
      </c>
      <c r="FH304">
        <v>0.005</v>
      </c>
      <c r="FI304">
        <v>-1.021</v>
      </c>
      <c r="FJ304">
        <v>0.197</v>
      </c>
      <c r="FK304">
        <v>420</v>
      </c>
      <c r="FL304">
        <v>24</v>
      </c>
      <c r="FM304">
        <v>0.24</v>
      </c>
      <c r="FN304">
        <v>0.02</v>
      </c>
      <c r="FO304">
        <v>0.6226129268292684</v>
      </c>
      <c r="FP304">
        <v>-0.04177682926829324</v>
      </c>
      <c r="FQ304">
        <v>0.03333518233908452</v>
      </c>
      <c r="FR304">
        <v>1</v>
      </c>
      <c r="FS304">
        <v>760.7264705882353</v>
      </c>
      <c r="FT304">
        <v>1.758594432043126</v>
      </c>
      <c r="FU304">
        <v>6.513258370591185</v>
      </c>
      <c r="FV304">
        <v>0</v>
      </c>
      <c r="FW304">
        <v>0.05495848451219513</v>
      </c>
      <c r="FX304">
        <v>-0.5988441884320554</v>
      </c>
      <c r="FY304">
        <v>0.06177561137838724</v>
      </c>
      <c r="FZ304">
        <v>0</v>
      </c>
      <c r="GA304">
        <v>1</v>
      </c>
      <c r="GB304">
        <v>3</v>
      </c>
      <c r="GC304" t="s">
        <v>459</v>
      </c>
      <c r="GD304">
        <v>3.10998</v>
      </c>
      <c r="GE304">
        <v>2.7263</v>
      </c>
      <c r="GF304">
        <v>0.0886208</v>
      </c>
      <c r="GG304">
        <v>0.08839710000000001</v>
      </c>
      <c r="GH304">
        <v>0.110289</v>
      </c>
      <c r="GI304">
        <v>0.111348</v>
      </c>
      <c r="GJ304">
        <v>23931.3</v>
      </c>
      <c r="GK304">
        <v>21699.1</v>
      </c>
      <c r="GL304">
        <v>26815.6</v>
      </c>
      <c r="GM304">
        <v>24008.9</v>
      </c>
      <c r="GN304">
        <v>38118</v>
      </c>
      <c r="GO304">
        <v>31470.8</v>
      </c>
      <c r="GP304">
        <v>46803.5</v>
      </c>
      <c r="GQ304">
        <v>37953.9</v>
      </c>
      <c r="GR304">
        <v>1.89513</v>
      </c>
      <c r="GS304">
        <v>1.8777</v>
      </c>
      <c r="GT304">
        <v>0.10876</v>
      </c>
      <c r="GU304">
        <v>0</v>
      </c>
      <c r="GV304">
        <v>28.2559</v>
      </c>
      <c r="GW304">
        <v>999.9</v>
      </c>
      <c r="GX304">
        <v>60.8</v>
      </c>
      <c r="GY304">
        <v>29.7</v>
      </c>
      <c r="GZ304">
        <v>28.1194</v>
      </c>
      <c r="HA304">
        <v>61.181</v>
      </c>
      <c r="HB304">
        <v>21.2139</v>
      </c>
      <c r="HC304">
        <v>1</v>
      </c>
      <c r="HD304">
        <v>0.013219</v>
      </c>
      <c r="HE304">
        <v>-1.60815</v>
      </c>
      <c r="HF304">
        <v>20.3288</v>
      </c>
      <c r="HG304">
        <v>5.22088</v>
      </c>
      <c r="HH304">
        <v>11.9788</v>
      </c>
      <c r="HI304">
        <v>4.96555</v>
      </c>
      <c r="HJ304">
        <v>3.276</v>
      </c>
      <c r="HK304">
        <v>9999</v>
      </c>
      <c r="HL304">
        <v>9999</v>
      </c>
      <c r="HM304">
        <v>9999</v>
      </c>
      <c r="HN304">
        <v>999.9</v>
      </c>
      <c r="HO304">
        <v>1.86366</v>
      </c>
      <c r="HP304">
        <v>1.85974</v>
      </c>
      <c r="HQ304">
        <v>1.85805</v>
      </c>
      <c r="HR304">
        <v>1.85944</v>
      </c>
      <c r="HS304">
        <v>1.85959</v>
      </c>
      <c r="HT304">
        <v>1.85806</v>
      </c>
      <c r="HU304">
        <v>1.85715</v>
      </c>
      <c r="HV304">
        <v>1.85211</v>
      </c>
      <c r="HW304">
        <v>0</v>
      </c>
      <c r="HX304">
        <v>0</v>
      </c>
      <c r="HY304">
        <v>0</v>
      </c>
      <c r="HZ304">
        <v>0</v>
      </c>
      <c r="IA304" t="s">
        <v>424</v>
      </c>
      <c r="IB304" t="s">
        <v>425</v>
      </c>
      <c r="IC304" t="s">
        <v>426</v>
      </c>
      <c r="ID304" t="s">
        <v>426</v>
      </c>
      <c r="IE304" t="s">
        <v>426</v>
      </c>
      <c r="IF304" t="s">
        <v>426</v>
      </c>
      <c r="IG304">
        <v>0</v>
      </c>
      <c r="IH304">
        <v>100</v>
      </c>
      <c r="II304">
        <v>100</v>
      </c>
      <c r="IJ304">
        <v>-1.02</v>
      </c>
      <c r="IK304">
        <v>0.2051</v>
      </c>
      <c r="IL304">
        <v>-1.809735424919543</v>
      </c>
      <c r="IM304">
        <v>0.001328113201692861</v>
      </c>
      <c r="IN304">
        <v>1.538283238170363E-06</v>
      </c>
      <c r="IO304">
        <v>-5.795655626708063E-10</v>
      </c>
      <c r="IP304">
        <v>-0.06517122915253193</v>
      </c>
      <c r="IQ304">
        <v>-0.004593102289677449</v>
      </c>
      <c r="IR304">
        <v>0.0008253994458280543</v>
      </c>
      <c r="IS304">
        <v>-7.403632370499484E-06</v>
      </c>
      <c r="IT304">
        <v>2</v>
      </c>
      <c r="IU304">
        <v>1985</v>
      </c>
      <c r="IV304">
        <v>1</v>
      </c>
      <c r="IW304">
        <v>27</v>
      </c>
      <c r="IX304">
        <v>2.8</v>
      </c>
      <c r="IY304">
        <v>2.8</v>
      </c>
      <c r="IZ304">
        <v>1.13647</v>
      </c>
      <c r="JA304">
        <v>2.60254</v>
      </c>
      <c r="JB304">
        <v>1.49658</v>
      </c>
      <c r="JC304">
        <v>2.34619</v>
      </c>
      <c r="JD304">
        <v>1.54907</v>
      </c>
      <c r="JE304">
        <v>2.47437</v>
      </c>
      <c r="JF304">
        <v>32.798</v>
      </c>
      <c r="JG304">
        <v>15.6118</v>
      </c>
      <c r="JH304">
        <v>18</v>
      </c>
      <c r="JI304">
        <v>482.35</v>
      </c>
      <c r="JJ304">
        <v>500.534</v>
      </c>
      <c r="JK304">
        <v>31.4551</v>
      </c>
      <c r="JL304">
        <v>27.4336</v>
      </c>
      <c r="JM304">
        <v>30.0003</v>
      </c>
      <c r="JN304">
        <v>27.6724</v>
      </c>
      <c r="JO304">
        <v>27.6666</v>
      </c>
      <c r="JP304">
        <v>22.8542</v>
      </c>
      <c r="JQ304">
        <v>17.3514</v>
      </c>
      <c r="JR304">
        <v>72.3135</v>
      </c>
      <c r="JS304">
        <v>31.4562</v>
      </c>
      <c r="JT304">
        <v>420</v>
      </c>
      <c r="JU304">
        <v>24.4279</v>
      </c>
      <c r="JV304">
        <v>102.35</v>
      </c>
      <c r="JW304">
        <v>91.5595</v>
      </c>
    </row>
    <row r="305" spans="1:283">
      <c r="A305">
        <v>287</v>
      </c>
      <c r="B305">
        <v>1761011431.6</v>
      </c>
      <c r="C305">
        <v>1765.599999904633</v>
      </c>
      <c r="D305" t="s">
        <v>1017</v>
      </c>
      <c r="E305" t="s">
        <v>1018</v>
      </c>
      <c r="F305">
        <v>5</v>
      </c>
      <c r="G305" t="s">
        <v>985</v>
      </c>
      <c r="H305">
        <v>1761011423.6</v>
      </c>
      <c r="I305">
        <f>(J305)/1000</f>
        <v>0</v>
      </c>
      <c r="J305">
        <f>1000*DJ305*AH305*(DF305-DG305)/(100*CY305*(1000-AH305*DF305))</f>
        <v>0</v>
      </c>
      <c r="K305">
        <f>DJ305*AH305*(DE305-DD305*(1000-AH305*DG305)/(1000-AH305*DF305))/(100*CY305)</f>
        <v>0</v>
      </c>
      <c r="L305">
        <f>DD305 - IF(AH305&gt;1, K305*CY305*100.0/(AJ305), 0)</f>
        <v>0</v>
      </c>
      <c r="M305">
        <f>((S305-I305/2)*L305-K305)/(S305+I305/2)</f>
        <v>0</v>
      </c>
      <c r="N305">
        <f>M305*(DK305+DL305)/1000.0</f>
        <v>0</v>
      </c>
      <c r="O305">
        <f>(DD305 - IF(AH305&gt;1, K305*CY305*100.0/(AJ305), 0))*(DK305+DL305)/1000.0</f>
        <v>0</v>
      </c>
      <c r="P305">
        <f>2.0/((1/R305-1/Q305)+SIGN(R305)*SQRT((1/R305-1/Q305)*(1/R305-1/Q305) + 4*CZ305/((CZ305+1)*(CZ305+1))*(2*1/R305*1/Q305-1/Q305*1/Q305)))</f>
        <v>0</v>
      </c>
      <c r="Q305">
        <f>IF(LEFT(DA305,1)&lt;&gt;"0",IF(LEFT(DA305,1)="1",3.0,DB305),$D$5+$E$5*(DR305*DK305/($K$5*1000))+$F$5*(DR305*DK305/($K$5*1000))*MAX(MIN(CY305,$J$5),$I$5)*MAX(MIN(CY305,$J$5),$I$5)+$G$5*MAX(MIN(CY305,$J$5),$I$5)*(DR305*DK305/($K$5*1000))+$H$5*(DR305*DK305/($K$5*1000))*(DR305*DK305/($K$5*1000)))</f>
        <v>0</v>
      </c>
      <c r="R305">
        <f>I305*(1000-(1000*0.61365*exp(17.502*V305/(240.97+V305))/(DK305+DL305)+DF305)/2)/(1000*0.61365*exp(17.502*V305/(240.97+V305))/(DK305+DL305)-DF305)</f>
        <v>0</v>
      </c>
      <c r="S305">
        <f>1/((CZ305+1)/(P305/1.6)+1/(Q305/1.37)) + CZ305/((CZ305+1)/(P305/1.6) + CZ305/(Q305/1.37))</f>
        <v>0</v>
      </c>
      <c r="T305">
        <f>(CU305*CX305)</f>
        <v>0</v>
      </c>
      <c r="U305">
        <f>(DM305+(T305+2*0.95*5.67E-8*(((DM305+$B$9)+273)^4-(DM305+273)^4)-44100*I305)/(1.84*29.3*Q305+8*0.95*5.67E-8*(DM305+273)^3))</f>
        <v>0</v>
      </c>
      <c r="V305">
        <f>($C$9*DN305+$D$9*DO305+$E$9*U305)</f>
        <v>0</v>
      </c>
      <c r="W305">
        <f>0.61365*exp(17.502*V305/(240.97+V305))</f>
        <v>0</v>
      </c>
      <c r="X305">
        <f>(Y305/Z305*100)</f>
        <v>0</v>
      </c>
      <c r="Y305">
        <f>DF305*(DK305+DL305)/1000</f>
        <v>0</v>
      </c>
      <c r="Z305">
        <f>0.61365*exp(17.502*DM305/(240.97+DM305))</f>
        <v>0</v>
      </c>
      <c r="AA305">
        <f>(W305-DF305*(DK305+DL305)/1000)</f>
        <v>0</v>
      </c>
      <c r="AB305">
        <f>(-I305*44100)</f>
        <v>0</v>
      </c>
      <c r="AC305">
        <f>2*29.3*Q305*0.92*(DM305-V305)</f>
        <v>0</v>
      </c>
      <c r="AD305">
        <f>2*0.95*5.67E-8*(((DM305+$B$9)+273)^4-(V305+273)^4)</f>
        <v>0</v>
      </c>
      <c r="AE305">
        <f>T305+AD305+AB305+AC305</f>
        <v>0</v>
      </c>
      <c r="AF305">
        <v>0</v>
      </c>
      <c r="AG305">
        <v>0</v>
      </c>
      <c r="AH305">
        <f>IF(AF305*$H$15&gt;=AJ305,1.0,(AJ305/(AJ305-AF305*$H$15)))</f>
        <v>0</v>
      </c>
      <c r="AI305">
        <f>(AH305-1)*100</f>
        <v>0</v>
      </c>
      <c r="AJ305">
        <f>MAX(0,($B$15+$C$15*DR305)/(1+$D$15*DR305)*DK305/(DM305+273)*$E$15)</f>
        <v>0</v>
      </c>
      <c r="AK305" t="s">
        <v>420</v>
      </c>
      <c r="AL305" t="s">
        <v>420</v>
      </c>
      <c r="AM305">
        <v>0</v>
      </c>
      <c r="AN305">
        <v>0</v>
      </c>
      <c r="AO305">
        <f>1-AM305/AN305</f>
        <v>0</v>
      </c>
      <c r="AP305">
        <v>0</v>
      </c>
      <c r="AQ305" t="s">
        <v>420</v>
      </c>
      <c r="AR305" t="s">
        <v>420</v>
      </c>
      <c r="AS305">
        <v>0</v>
      </c>
      <c r="AT305">
        <v>0</v>
      </c>
      <c r="AU305">
        <f>1-AS305/AT305</f>
        <v>0</v>
      </c>
      <c r="AV305">
        <v>0.5</v>
      </c>
      <c r="AW305">
        <f>CV305</f>
        <v>0</v>
      </c>
      <c r="AX305">
        <f>K305</f>
        <v>0</v>
      </c>
      <c r="AY305">
        <f>AU305*AV305*AW305</f>
        <v>0</v>
      </c>
      <c r="AZ305">
        <f>(AX305-AP305)/AW305</f>
        <v>0</v>
      </c>
      <c r="BA305">
        <f>(AN305-AT305)/AT305</f>
        <v>0</v>
      </c>
      <c r="BB305">
        <f>AM305/(AO305+AM305/AT305)</f>
        <v>0</v>
      </c>
      <c r="BC305" t="s">
        <v>420</v>
      </c>
      <c r="BD305">
        <v>0</v>
      </c>
      <c r="BE305">
        <f>IF(BD305&lt;&gt;0, BD305, BB305)</f>
        <v>0</v>
      </c>
      <c r="BF305">
        <f>1-BE305/AT305</f>
        <v>0</v>
      </c>
      <c r="BG305">
        <f>(AT305-AS305)/(AT305-BE305)</f>
        <v>0</v>
      </c>
      <c r="BH305">
        <f>(AN305-AT305)/(AN305-BE305)</f>
        <v>0</v>
      </c>
      <c r="BI305">
        <f>(AT305-AS305)/(AT305-AM305)</f>
        <v>0</v>
      </c>
      <c r="BJ305">
        <f>(AN305-AT305)/(AN305-AM305)</f>
        <v>0</v>
      </c>
      <c r="BK305">
        <f>(BG305*BE305/AS305)</f>
        <v>0</v>
      </c>
      <c r="BL305">
        <f>(1-BK305)</f>
        <v>0</v>
      </c>
      <c r="CU305">
        <f>$B$13*DS305+$C$13*DT305+$F$13*EE305*(1-EH305)</f>
        <v>0</v>
      </c>
      <c r="CV305">
        <f>CU305*CW305</f>
        <v>0</v>
      </c>
      <c r="CW305">
        <f>($B$13*$D$11+$C$13*$D$11+$F$13*((ER305+EJ305)/MAX(ER305+EJ305+ES305, 0.1)*$I$11+ES305/MAX(ER305+EJ305+ES305, 0.1)*$J$11))/($B$13+$C$13+$F$13)</f>
        <v>0</v>
      </c>
      <c r="CX305">
        <f>($B$13*$K$11+$C$13*$K$11+$F$13*((ER305+EJ305)/MAX(ER305+EJ305+ES305, 0.1)*$P$11+ES305/MAX(ER305+EJ305+ES305, 0.1)*$Q$11))/($B$13+$C$13+$F$13)</f>
        <v>0</v>
      </c>
      <c r="CY305">
        <v>5.36</v>
      </c>
      <c r="CZ305">
        <v>0.5</v>
      </c>
      <c r="DA305" t="s">
        <v>421</v>
      </c>
      <c r="DB305">
        <v>2</v>
      </c>
      <c r="DC305">
        <v>1761011423.6</v>
      </c>
      <c r="DD305">
        <v>420.6008333333334</v>
      </c>
      <c r="DE305">
        <v>419.9784166666666</v>
      </c>
      <c r="DF305">
        <v>24.48950416666667</v>
      </c>
      <c r="DG305">
        <v>24.47760000000001</v>
      </c>
      <c r="DH305">
        <v>421.6207083333333</v>
      </c>
      <c r="DI305">
        <v>24.28547083333333</v>
      </c>
      <c r="DJ305">
        <v>500.0392916666667</v>
      </c>
      <c r="DK305">
        <v>90.54208333333334</v>
      </c>
      <c r="DL305">
        <v>0.0343049125</v>
      </c>
      <c r="DM305">
        <v>30.67266666666667</v>
      </c>
      <c r="DN305">
        <v>30.0441</v>
      </c>
      <c r="DO305">
        <v>999.9</v>
      </c>
      <c r="DP305">
        <v>0</v>
      </c>
      <c r="DQ305">
        <v>0</v>
      </c>
      <c r="DR305">
        <v>10006.72375</v>
      </c>
      <c r="DS305">
        <v>0</v>
      </c>
      <c r="DT305">
        <v>0.242856</v>
      </c>
      <c r="DU305">
        <v>0.6223716666666667</v>
      </c>
      <c r="DV305">
        <v>431.159625</v>
      </c>
      <c r="DW305">
        <v>430.5165</v>
      </c>
      <c r="DX305">
        <v>0.01191990229166667</v>
      </c>
      <c r="DY305">
        <v>419.9784166666666</v>
      </c>
      <c r="DZ305">
        <v>24.47760000000001</v>
      </c>
      <c r="EA305">
        <v>2.217330833333333</v>
      </c>
      <c r="EB305">
        <v>2.21625125</v>
      </c>
      <c r="EC305">
        <v>19.08807083333333</v>
      </c>
      <c r="ED305">
        <v>19.08024583333333</v>
      </c>
      <c r="EE305">
        <v>0.00500078</v>
      </c>
      <c r="EF305">
        <v>0</v>
      </c>
      <c r="EG305">
        <v>0</v>
      </c>
      <c r="EH305">
        <v>0</v>
      </c>
      <c r="EI305">
        <v>761.725</v>
      </c>
      <c r="EJ305">
        <v>0.00500078</v>
      </c>
      <c r="EK305">
        <v>-10.79583333333333</v>
      </c>
      <c r="EL305">
        <v>0.09999999999999999</v>
      </c>
      <c r="EM305">
        <v>35.87204166666667</v>
      </c>
      <c r="EN305">
        <v>39.61158333333334</v>
      </c>
      <c r="EO305">
        <v>38.25508333333334</v>
      </c>
      <c r="EP305">
        <v>40.35125</v>
      </c>
      <c r="EQ305">
        <v>38.70804166666667</v>
      </c>
      <c r="ER305">
        <v>0</v>
      </c>
      <c r="ES305">
        <v>0</v>
      </c>
      <c r="ET305">
        <v>0</v>
      </c>
      <c r="EU305">
        <v>1761011430.7</v>
      </c>
      <c r="EV305">
        <v>0</v>
      </c>
      <c r="EW305">
        <v>761.3480000000001</v>
      </c>
      <c r="EX305">
        <v>-24.07692323281284</v>
      </c>
      <c r="EY305">
        <v>42.92307705145618</v>
      </c>
      <c r="EZ305">
        <v>-11.28</v>
      </c>
      <c r="FA305">
        <v>15</v>
      </c>
      <c r="FB305">
        <v>1761011263.1</v>
      </c>
      <c r="FC305" t="s">
        <v>986</v>
      </c>
      <c r="FD305">
        <v>1761011262.6</v>
      </c>
      <c r="FE305">
        <v>1761011263.1</v>
      </c>
      <c r="FF305">
        <v>10</v>
      </c>
      <c r="FG305">
        <v>-0.226</v>
      </c>
      <c r="FH305">
        <v>0.005</v>
      </c>
      <c r="FI305">
        <v>-1.021</v>
      </c>
      <c r="FJ305">
        <v>0.197</v>
      </c>
      <c r="FK305">
        <v>420</v>
      </c>
      <c r="FL305">
        <v>24</v>
      </c>
      <c r="FM305">
        <v>0.24</v>
      </c>
      <c r="FN305">
        <v>0.02</v>
      </c>
      <c r="FO305">
        <v>0.6248184250000001</v>
      </c>
      <c r="FP305">
        <v>-0.02312065666041364</v>
      </c>
      <c r="FQ305">
        <v>0.03536712390122182</v>
      </c>
      <c r="FR305">
        <v>1</v>
      </c>
      <c r="FS305">
        <v>761.4823529411764</v>
      </c>
      <c r="FT305">
        <v>-1.995416357383266</v>
      </c>
      <c r="FU305">
        <v>6.747743439290749</v>
      </c>
      <c r="FV305">
        <v>0</v>
      </c>
      <c r="FW305">
        <v>0.03401427712500001</v>
      </c>
      <c r="FX305">
        <v>-0.4513910748405256</v>
      </c>
      <c r="FY305">
        <v>0.04952551196059848</v>
      </c>
      <c r="FZ305">
        <v>0</v>
      </c>
      <c r="GA305">
        <v>1</v>
      </c>
      <c r="GB305">
        <v>3</v>
      </c>
      <c r="GC305" t="s">
        <v>459</v>
      </c>
      <c r="GD305">
        <v>3.11009</v>
      </c>
      <c r="GE305">
        <v>2.72606</v>
      </c>
      <c r="GF305">
        <v>0.08861620000000001</v>
      </c>
      <c r="GG305">
        <v>0.0884067</v>
      </c>
      <c r="GH305">
        <v>0.110339</v>
      </c>
      <c r="GI305">
        <v>0.111392</v>
      </c>
      <c r="GJ305">
        <v>23931.3</v>
      </c>
      <c r="GK305">
        <v>21698.8</v>
      </c>
      <c r="GL305">
        <v>26815.5</v>
      </c>
      <c r="GM305">
        <v>24008.8</v>
      </c>
      <c r="GN305">
        <v>38115.7</v>
      </c>
      <c r="GO305">
        <v>31468.9</v>
      </c>
      <c r="GP305">
        <v>46803.4</v>
      </c>
      <c r="GQ305">
        <v>37953.6</v>
      </c>
      <c r="GR305">
        <v>1.89513</v>
      </c>
      <c r="GS305">
        <v>1.87748</v>
      </c>
      <c r="GT305">
        <v>0.108328</v>
      </c>
      <c r="GU305">
        <v>0</v>
      </c>
      <c r="GV305">
        <v>28.2568</v>
      </c>
      <c r="GW305">
        <v>999.9</v>
      </c>
      <c r="GX305">
        <v>60.8</v>
      </c>
      <c r="GY305">
        <v>29.7</v>
      </c>
      <c r="GZ305">
        <v>28.121</v>
      </c>
      <c r="HA305">
        <v>61.3709</v>
      </c>
      <c r="HB305">
        <v>21.1178</v>
      </c>
      <c r="HC305">
        <v>1</v>
      </c>
      <c r="HD305">
        <v>0.0132419</v>
      </c>
      <c r="HE305">
        <v>-1.6635</v>
      </c>
      <c r="HF305">
        <v>20.3284</v>
      </c>
      <c r="HG305">
        <v>5.22118</v>
      </c>
      <c r="HH305">
        <v>11.9794</v>
      </c>
      <c r="HI305">
        <v>4.96555</v>
      </c>
      <c r="HJ305">
        <v>3.276</v>
      </c>
      <c r="HK305">
        <v>9999</v>
      </c>
      <c r="HL305">
        <v>9999</v>
      </c>
      <c r="HM305">
        <v>9999</v>
      </c>
      <c r="HN305">
        <v>999.9</v>
      </c>
      <c r="HO305">
        <v>1.86365</v>
      </c>
      <c r="HP305">
        <v>1.85974</v>
      </c>
      <c r="HQ305">
        <v>1.85805</v>
      </c>
      <c r="HR305">
        <v>1.85944</v>
      </c>
      <c r="HS305">
        <v>1.85959</v>
      </c>
      <c r="HT305">
        <v>1.85806</v>
      </c>
      <c r="HU305">
        <v>1.85715</v>
      </c>
      <c r="HV305">
        <v>1.8521</v>
      </c>
      <c r="HW305">
        <v>0</v>
      </c>
      <c r="HX305">
        <v>0</v>
      </c>
      <c r="HY305">
        <v>0</v>
      </c>
      <c r="HZ305">
        <v>0</v>
      </c>
      <c r="IA305" t="s">
        <v>424</v>
      </c>
      <c r="IB305" t="s">
        <v>425</v>
      </c>
      <c r="IC305" t="s">
        <v>426</v>
      </c>
      <c r="ID305" t="s">
        <v>426</v>
      </c>
      <c r="IE305" t="s">
        <v>426</v>
      </c>
      <c r="IF305" t="s">
        <v>426</v>
      </c>
      <c r="IG305">
        <v>0</v>
      </c>
      <c r="IH305">
        <v>100</v>
      </c>
      <c r="II305">
        <v>100</v>
      </c>
      <c r="IJ305">
        <v>-1.02</v>
      </c>
      <c r="IK305">
        <v>0.2055</v>
      </c>
      <c r="IL305">
        <v>-1.809735424919543</v>
      </c>
      <c r="IM305">
        <v>0.001328113201692861</v>
      </c>
      <c r="IN305">
        <v>1.538283238170363E-06</v>
      </c>
      <c r="IO305">
        <v>-5.795655626708063E-10</v>
      </c>
      <c r="IP305">
        <v>-0.06517122915253193</v>
      </c>
      <c r="IQ305">
        <v>-0.004593102289677449</v>
      </c>
      <c r="IR305">
        <v>0.0008253994458280543</v>
      </c>
      <c r="IS305">
        <v>-7.403632370499484E-06</v>
      </c>
      <c r="IT305">
        <v>2</v>
      </c>
      <c r="IU305">
        <v>1985</v>
      </c>
      <c r="IV305">
        <v>1</v>
      </c>
      <c r="IW305">
        <v>27</v>
      </c>
      <c r="IX305">
        <v>2.8</v>
      </c>
      <c r="IY305">
        <v>2.8</v>
      </c>
      <c r="IZ305">
        <v>1.13647</v>
      </c>
      <c r="JA305">
        <v>2.6062</v>
      </c>
      <c r="JB305">
        <v>1.49658</v>
      </c>
      <c r="JC305">
        <v>2.34619</v>
      </c>
      <c r="JD305">
        <v>1.54907</v>
      </c>
      <c r="JE305">
        <v>2.37427</v>
      </c>
      <c r="JF305">
        <v>32.7758</v>
      </c>
      <c r="JG305">
        <v>15.603</v>
      </c>
      <c r="JH305">
        <v>18</v>
      </c>
      <c r="JI305">
        <v>482.341</v>
      </c>
      <c r="JJ305">
        <v>500.375</v>
      </c>
      <c r="JK305">
        <v>31.4381</v>
      </c>
      <c r="JL305">
        <v>27.4346</v>
      </c>
      <c r="JM305">
        <v>30.0003</v>
      </c>
      <c r="JN305">
        <v>27.6712</v>
      </c>
      <c r="JO305">
        <v>27.6655</v>
      </c>
      <c r="JP305">
        <v>22.8532</v>
      </c>
      <c r="JQ305">
        <v>17.6376</v>
      </c>
      <c r="JR305">
        <v>72.3135</v>
      </c>
      <c r="JS305">
        <v>31.4279</v>
      </c>
      <c r="JT305">
        <v>420</v>
      </c>
      <c r="JU305">
        <v>24.4064</v>
      </c>
      <c r="JV305">
        <v>102.35</v>
      </c>
      <c r="JW305">
        <v>91.5587</v>
      </c>
    </row>
    <row r="306" spans="1:283">
      <c r="A306">
        <v>288</v>
      </c>
      <c r="B306">
        <v>1761011433.6</v>
      </c>
      <c r="C306">
        <v>1767.599999904633</v>
      </c>
      <c r="D306" t="s">
        <v>1019</v>
      </c>
      <c r="E306" t="s">
        <v>1020</v>
      </c>
      <c r="F306">
        <v>5</v>
      </c>
      <c r="G306" t="s">
        <v>985</v>
      </c>
      <c r="H306">
        <v>1761011425.6</v>
      </c>
      <c r="I306">
        <f>(J306)/1000</f>
        <v>0</v>
      </c>
      <c r="J306">
        <f>1000*DJ306*AH306*(DF306-DG306)/(100*CY306*(1000-AH306*DF306))</f>
        <v>0</v>
      </c>
      <c r="K306">
        <f>DJ306*AH306*(DE306-DD306*(1000-AH306*DG306)/(1000-AH306*DF306))/(100*CY306)</f>
        <v>0</v>
      </c>
      <c r="L306">
        <f>DD306 - IF(AH306&gt;1, K306*CY306*100.0/(AJ306), 0)</f>
        <v>0</v>
      </c>
      <c r="M306">
        <f>((S306-I306/2)*L306-K306)/(S306+I306/2)</f>
        <v>0</v>
      </c>
      <c r="N306">
        <f>M306*(DK306+DL306)/1000.0</f>
        <v>0</v>
      </c>
      <c r="O306">
        <f>(DD306 - IF(AH306&gt;1, K306*CY306*100.0/(AJ306), 0))*(DK306+DL306)/1000.0</f>
        <v>0</v>
      </c>
      <c r="P306">
        <f>2.0/((1/R306-1/Q306)+SIGN(R306)*SQRT((1/R306-1/Q306)*(1/R306-1/Q306) + 4*CZ306/((CZ306+1)*(CZ306+1))*(2*1/R306*1/Q306-1/Q306*1/Q306)))</f>
        <v>0</v>
      </c>
      <c r="Q306">
        <f>IF(LEFT(DA306,1)&lt;&gt;"0",IF(LEFT(DA306,1)="1",3.0,DB306),$D$5+$E$5*(DR306*DK306/($K$5*1000))+$F$5*(DR306*DK306/($K$5*1000))*MAX(MIN(CY306,$J$5),$I$5)*MAX(MIN(CY306,$J$5),$I$5)+$G$5*MAX(MIN(CY306,$J$5),$I$5)*(DR306*DK306/($K$5*1000))+$H$5*(DR306*DK306/($K$5*1000))*(DR306*DK306/($K$5*1000)))</f>
        <v>0</v>
      </c>
      <c r="R306">
        <f>I306*(1000-(1000*0.61365*exp(17.502*V306/(240.97+V306))/(DK306+DL306)+DF306)/2)/(1000*0.61365*exp(17.502*V306/(240.97+V306))/(DK306+DL306)-DF306)</f>
        <v>0</v>
      </c>
      <c r="S306">
        <f>1/((CZ306+1)/(P306/1.6)+1/(Q306/1.37)) + CZ306/((CZ306+1)/(P306/1.6) + CZ306/(Q306/1.37))</f>
        <v>0</v>
      </c>
      <c r="T306">
        <f>(CU306*CX306)</f>
        <v>0</v>
      </c>
      <c r="U306">
        <f>(DM306+(T306+2*0.95*5.67E-8*(((DM306+$B$9)+273)^4-(DM306+273)^4)-44100*I306)/(1.84*29.3*Q306+8*0.95*5.67E-8*(DM306+273)^3))</f>
        <v>0</v>
      </c>
      <c r="V306">
        <f>($C$9*DN306+$D$9*DO306+$E$9*U306)</f>
        <v>0</v>
      </c>
      <c r="W306">
        <f>0.61365*exp(17.502*V306/(240.97+V306))</f>
        <v>0</v>
      </c>
      <c r="X306">
        <f>(Y306/Z306*100)</f>
        <v>0</v>
      </c>
      <c r="Y306">
        <f>DF306*(DK306+DL306)/1000</f>
        <v>0</v>
      </c>
      <c r="Z306">
        <f>0.61365*exp(17.502*DM306/(240.97+DM306))</f>
        <v>0</v>
      </c>
      <c r="AA306">
        <f>(W306-DF306*(DK306+DL306)/1000)</f>
        <v>0</v>
      </c>
      <c r="AB306">
        <f>(-I306*44100)</f>
        <v>0</v>
      </c>
      <c r="AC306">
        <f>2*29.3*Q306*0.92*(DM306-V306)</f>
        <v>0</v>
      </c>
      <c r="AD306">
        <f>2*0.95*5.67E-8*(((DM306+$B$9)+273)^4-(V306+273)^4)</f>
        <v>0</v>
      </c>
      <c r="AE306">
        <f>T306+AD306+AB306+AC306</f>
        <v>0</v>
      </c>
      <c r="AF306">
        <v>0</v>
      </c>
      <c r="AG306">
        <v>0</v>
      </c>
      <c r="AH306">
        <f>IF(AF306*$H$15&gt;=AJ306,1.0,(AJ306/(AJ306-AF306*$H$15)))</f>
        <v>0</v>
      </c>
      <c r="AI306">
        <f>(AH306-1)*100</f>
        <v>0</v>
      </c>
      <c r="AJ306">
        <f>MAX(0,($B$15+$C$15*DR306)/(1+$D$15*DR306)*DK306/(DM306+273)*$E$15)</f>
        <v>0</v>
      </c>
      <c r="AK306" t="s">
        <v>420</v>
      </c>
      <c r="AL306" t="s">
        <v>420</v>
      </c>
      <c r="AM306">
        <v>0</v>
      </c>
      <c r="AN306">
        <v>0</v>
      </c>
      <c r="AO306">
        <f>1-AM306/AN306</f>
        <v>0</v>
      </c>
      <c r="AP306">
        <v>0</v>
      </c>
      <c r="AQ306" t="s">
        <v>420</v>
      </c>
      <c r="AR306" t="s">
        <v>420</v>
      </c>
      <c r="AS306">
        <v>0</v>
      </c>
      <c r="AT306">
        <v>0</v>
      </c>
      <c r="AU306">
        <f>1-AS306/AT306</f>
        <v>0</v>
      </c>
      <c r="AV306">
        <v>0.5</v>
      </c>
      <c r="AW306">
        <f>CV306</f>
        <v>0</v>
      </c>
      <c r="AX306">
        <f>K306</f>
        <v>0</v>
      </c>
      <c r="AY306">
        <f>AU306*AV306*AW306</f>
        <v>0</v>
      </c>
      <c r="AZ306">
        <f>(AX306-AP306)/AW306</f>
        <v>0</v>
      </c>
      <c r="BA306">
        <f>(AN306-AT306)/AT306</f>
        <v>0</v>
      </c>
      <c r="BB306">
        <f>AM306/(AO306+AM306/AT306)</f>
        <v>0</v>
      </c>
      <c r="BC306" t="s">
        <v>420</v>
      </c>
      <c r="BD306">
        <v>0</v>
      </c>
      <c r="BE306">
        <f>IF(BD306&lt;&gt;0, BD306, BB306)</f>
        <v>0</v>
      </c>
      <c r="BF306">
        <f>1-BE306/AT306</f>
        <v>0</v>
      </c>
      <c r="BG306">
        <f>(AT306-AS306)/(AT306-BE306)</f>
        <v>0</v>
      </c>
      <c r="BH306">
        <f>(AN306-AT306)/(AN306-BE306)</f>
        <v>0</v>
      </c>
      <c r="BI306">
        <f>(AT306-AS306)/(AT306-AM306)</f>
        <v>0</v>
      </c>
      <c r="BJ306">
        <f>(AN306-AT306)/(AN306-AM306)</f>
        <v>0</v>
      </c>
      <c r="BK306">
        <f>(BG306*BE306/AS306)</f>
        <v>0</v>
      </c>
      <c r="BL306">
        <f>(1-BK306)</f>
        <v>0</v>
      </c>
      <c r="CU306">
        <f>$B$13*DS306+$C$13*DT306+$F$13*EE306*(1-EH306)</f>
        <v>0</v>
      </c>
      <c r="CV306">
        <f>CU306*CW306</f>
        <v>0</v>
      </c>
      <c r="CW306">
        <f>($B$13*$D$11+$C$13*$D$11+$F$13*((ER306+EJ306)/MAX(ER306+EJ306+ES306, 0.1)*$I$11+ES306/MAX(ER306+EJ306+ES306, 0.1)*$J$11))/($B$13+$C$13+$F$13)</f>
        <v>0</v>
      </c>
      <c r="CX306">
        <f>($B$13*$K$11+$C$13*$K$11+$F$13*((ER306+EJ306)/MAX(ER306+EJ306+ES306, 0.1)*$P$11+ES306/MAX(ER306+EJ306+ES306, 0.1)*$Q$11))/($B$13+$C$13+$F$13)</f>
        <v>0</v>
      </c>
      <c r="CY306">
        <v>5.36</v>
      </c>
      <c r="CZ306">
        <v>0.5</v>
      </c>
      <c r="DA306" t="s">
        <v>421</v>
      </c>
      <c r="DB306">
        <v>2</v>
      </c>
      <c r="DC306">
        <v>1761011425.6</v>
      </c>
      <c r="DD306">
        <v>420.5950833333333</v>
      </c>
      <c r="DE306">
        <v>419.9751666666667</v>
      </c>
      <c r="DF306">
        <v>24.50385</v>
      </c>
      <c r="DG306">
        <v>24.5004125</v>
      </c>
      <c r="DH306">
        <v>421.6149583333333</v>
      </c>
      <c r="DI306">
        <v>24.29949583333333</v>
      </c>
      <c r="DJ306">
        <v>500.0402083333333</v>
      </c>
      <c r="DK306">
        <v>90.54207916666667</v>
      </c>
      <c r="DL306">
        <v>0.03430178333333333</v>
      </c>
      <c r="DM306">
        <v>30.6662375</v>
      </c>
      <c r="DN306">
        <v>30.03764166666666</v>
      </c>
      <c r="DO306">
        <v>999.9</v>
      </c>
      <c r="DP306">
        <v>0</v>
      </c>
      <c r="DQ306">
        <v>0</v>
      </c>
      <c r="DR306">
        <v>10003.86041666667</v>
      </c>
      <c r="DS306">
        <v>0</v>
      </c>
      <c r="DT306">
        <v>0.242856</v>
      </c>
      <c r="DU306">
        <v>0.6199200833333333</v>
      </c>
      <c r="DV306">
        <v>431.1600416666667</v>
      </c>
      <c r="DW306">
        <v>430.5232083333333</v>
      </c>
      <c r="DX306">
        <v>0.003443326458333333</v>
      </c>
      <c r="DY306">
        <v>419.9751666666667</v>
      </c>
      <c r="DZ306">
        <v>24.5004125</v>
      </c>
      <c r="EA306">
        <v>2.218629166666667</v>
      </c>
      <c r="EB306">
        <v>2.218317083333333</v>
      </c>
      <c r="EC306">
        <v>19.0974625</v>
      </c>
      <c r="ED306">
        <v>19.09519583333334</v>
      </c>
      <c r="EE306">
        <v>0.00500078</v>
      </c>
      <c r="EF306">
        <v>0</v>
      </c>
      <c r="EG306">
        <v>0</v>
      </c>
      <c r="EH306">
        <v>0</v>
      </c>
      <c r="EI306">
        <v>760.8666666666668</v>
      </c>
      <c r="EJ306">
        <v>0.00500078</v>
      </c>
      <c r="EK306">
        <v>-10.3125</v>
      </c>
      <c r="EL306">
        <v>-0.03750000000000003</v>
      </c>
      <c r="EM306">
        <v>35.85641666666667</v>
      </c>
      <c r="EN306">
        <v>39.54908333333334</v>
      </c>
      <c r="EO306">
        <v>38.23420833333333</v>
      </c>
      <c r="EP306">
        <v>40.26529166666666</v>
      </c>
      <c r="EQ306">
        <v>38.65858333333333</v>
      </c>
      <c r="ER306">
        <v>0</v>
      </c>
      <c r="ES306">
        <v>0</v>
      </c>
      <c r="ET306">
        <v>0</v>
      </c>
      <c r="EU306">
        <v>1761011432.5</v>
      </c>
      <c r="EV306">
        <v>0</v>
      </c>
      <c r="EW306">
        <v>761.4000000000001</v>
      </c>
      <c r="EX306">
        <v>-24.98461558680261</v>
      </c>
      <c r="EY306">
        <v>7.384615622668186</v>
      </c>
      <c r="EZ306">
        <v>-10.58461538461538</v>
      </c>
      <c r="FA306">
        <v>15</v>
      </c>
      <c r="FB306">
        <v>1761011263.1</v>
      </c>
      <c r="FC306" t="s">
        <v>986</v>
      </c>
      <c r="FD306">
        <v>1761011262.6</v>
      </c>
      <c r="FE306">
        <v>1761011263.1</v>
      </c>
      <c r="FF306">
        <v>10</v>
      </c>
      <c r="FG306">
        <v>-0.226</v>
      </c>
      <c r="FH306">
        <v>0.005</v>
      </c>
      <c r="FI306">
        <v>-1.021</v>
      </c>
      <c r="FJ306">
        <v>0.197</v>
      </c>
      <c r="FK306">
        <v>420</v>
      </c>
      <c r="FL306">
        <v>24</v>
      </c>
      <c r="FM306">
        <v>0.24</v>
      </c>
      <c r="FN306">
        <v>0.02</v>
      </c>
      <c r="FO306">
        <v>0.6216251951219512</v>
      </c>
      <c r="FP306">
        <v>-0.05472957491289174</v>
      </c>
      <c r="FQ306">
        <v>0.03606829603257736</v>
      </c>
      <c r="FR306">
        <v>1</v>
      </c>
      <c r="FS306">
        <v>761.4558823529413</v>
      </c>
      <c r="FT306">
        <v>-10.84339188008794</v>
      </c>
      <c r="FU306">
        <v>6.71044800715626</v>
      </c>
      <c r="FV306">
        <v>0</v>
      </c>
      <c r="FW306">
        <v>0.02700792865853659</v>
      </c>
      <c r="FX306">
        <v>-0.3657318537282234</v>
      </c>
      <c r="FY306">
        <v>0.04395139625024139</v>
      </c>
      <c r="FZ306">
        <v>0</v>
      </c>
      <c r="GA306">
        <v>1</v>
      </c>
      <c r="GB306">
        <v>3</v>
      </c>
      <c r="GC306" t="s">
        <v>459</v>
      </c>
      <c r="GD306">
        <v>3.10982</v>
      </c>
      <c r="GE306">
        <v>2.72601</v>
      </c>
      <c r="GF306">
        <v>0.0886174</v>
      </c>
      <c r="GG306">
        <v>0.0884115</v>
      </c>
      <c r="GH306">
        <v>0.110386</v>
      </c>
      <c r="GI306">
        <v>0.111426</v>
      </c>
      <c r="GJ306">
        <v>23931.1</v>
      </c>
      <c r="GK306">
        <v>21698.6</v>
      </c>
      <c r="GL306">
        <v>26815.3</v>
      </c>
      <c r="GM306">
        <v>24008.7</v>
      </c>
      <c r="GN306">
        <v>38113.6</v>
      </c>
      <c r="GO306">
        <v>31467.4</v>
      </c>
      <c r="GP306">
        <v>46803.3</v>
      </c>
      <c r="GQ306">
        <v>37953.2</v>
      </c>
      <c r="GR306">
        <v>1.8947</v>
      </c>
      <c r="GS306">
        <v>1.87775</v>
      </c>
      <c r="GT306">
        <v>0.107728</v>
      </c>
      <c r="GU306">
        <v>0</v>
      </c>
      <c r="GV306">
        <v>28.2568</v>
      </c>
      <c r="GW306">
        <v>999.9</v>
      </c>
      <c r="GX306">
        <v>60.9</v>
      </c>
      <c r="GY306">
        <v>29.7</v>
      </c>
      <c r="GZ306">
        <v>28.1667</v>
      </c>
      <c r="HA306">
        <v>60.931</v>
      </c>
      <c r="HB306">
        <v>21.3502</v>
      </c>
      <c r="HC306">
        <v>1</v>
      </c>
      <c r="HD306">
        <v>0.0133918</v>
      </c>
      <c r="HE306">
        <v>-1.66507</v>
      </c>
      <c r="HF306">
        <v>20.3284</v>
      </c>
      <c r="HG306">
        <v>5.22148</v>
      </c>
      <c r="HH306">
        <v>11.9796</v>
      </c>
      <c r="HI306">
        <v>4.96565</v>
      </c>
      <c r="HJ306">
        <v>3.276</v>
      </c>
      <c r="HK306">
        <v>9999</v>
      </c>
      <c r="HL306">
        <v>9999</v>
      </c>
      <c r="HM306">
        <v>9999</v>
      </c>
      <c r="HN306">
        <v>999.9</v>
      </c>
      <c r="HO306">
        <v>1.86367</v>
      </c>
      <c r="HP306">
        <v>1.85974</v>
      </c>
      <c r="HQ306">
        <v>1.85805</v>
      </c>
      <c r="HR306">
        <v>1.85944</v>
      </c>
      <c r="HS306">
        <v>1.8596</v>
      </c>
      <c r="HT306">
        <v>1.85806</v>
      </c>
      <c r="HU306">
        <v>1.85715</v>
      </c>
      <c r="HV306">
        <v>1.8521</v>
      </c>
      <c r="HW306">
        <v>0</v>
      </c>
      <c r="HX306">
        <v>0</v>
      </c>
      <c r="HY306">
        <v>0</v>
      </c>
      <c r="HZ306">
        <v>0</v>
      </c>
      <c r="IA306" t="s">
        <v>424</v>
      </c>
      <c r="IB306" t="s">
        <v>425</v>
      </c>
      <c r="IC306" t="s">
        <v>426</v>
      </c>
      <c r="ID306" t="s">
        <v>426</v>
      </c>
      <c r="IE306" t="s">
        <v>426</v>
      </c>
      <c r="IF306" t="s">
        <v>426</v>
      </c>
      <c r="IG306">
        <v>0</v>
      </c>
      <c r="IH306">
        <v>100</v>
      </c>
      <c r="II306">
        <v>100</v>
      </c>
      <c r="IJ306">
        <v>-1.02</v>
      </c>
      <c r="IK306">
        <v>0.2058</v>
      </c>
      <c r="IL306">
        <v>-1.809735424919543</v>
      </c>
      <c r="IM306">
        <v>0.001328113201692861</v>
      </c>
      <c r="IN306">
        <v>1.538283238170363E-06</v>
      </c>
      <c r="IO306">
        <v>-5.795655626708063E-10</v>
      </c>
      <c r="IP306">
        <v>-0.06517122915253193</v>
      </c>
      <c r="IQ306">
        <v>-0.004593102289677449</v>
      </c>
      <c r="IR306">
        <v>0.0008253994458280543</v>
      </c>
      <c r="IS306">
        <v>-7.403632370499484E-06</v>
      </c>
      <c r="IT306">
        <v>2</v>
      </c>
      <c r="IU306">
        <v>1985</v>
      </c>
      <c r="IV306">
        <v>1</v>
      </c>
      <c r="IW306">
        <v>27</v>
      </c>
      <c r="IX306">
        <v>2.9</v>
      </c>
      <c r="IY306">
        <v>2.8</v>
      </c>
      <c r="IZ306">
        <v>1.13647</v>
      </c>
      <c r="JA306">
        <v>2.60742</v>
      </c>
      <c r="JB306">
        <v>1.49658</v>
      </c>
      <c r="JC306">
        <v>2.34741</v>
      </c>
      <c r="JD306">
        <v>1.54907</v>
      </c>
      <c r="JE306">
        <v>2.43774</v>
      </c>
      <c r="JF306">
        <v>32.7758</v>
      </c>
      <c r="JG306">
        <v>15.5943</v>
      </c>
      <c r="JH306">
        <v>18</v>
      </c>
      <c r="JI306">
        <v>482.09</v>
      </c>
      <c r="JJ306">
        <v>500.554</v>
      </c>
      <c r="JK306">
        <v>31.4286</v>
      </c>
      <c r="JL306">
        <v>27.4358</v>
      </c>
      <c r="JM306">
        <v>30.0004</v>
      </c>
      <c r="JN306">
        <v>27.6705</v>
      </c>
      <c r="JO306">
        <v>27.6652</v>
      </c>
      <c r="JP306">
        <v>22.8533</v>
      </c>
      <c r="JQ306">
        <v>17.6376</v>
      </c>
      <c r="JR306">
        <v>72.3135</v>
      </c>
      <c r="JS306">
        <v>31.4279</v>
      </c>
      <c r="JT306">
        <v>420</v>
      </c>
      <c r="JU306">
        <v>24.3897</v>
      </c>
      <c r="JV306">
        <v>102.349</v>
      </c>
      <c r="JW306">
        <v>91.5581</v>
      </c>
    </row>
    <row r="307" spans="1:283">
      <c r="A307">
        <v>289</v>
      </c>
      <c r="B307">
        <v>1761011435.6</v>
      </c>
      <c r="C307">
        <v>1769.599999904633</v>
      </c>
      <c r="D307" t="s">
        <v>1021</v>
      </c>
      <c r="E307" t="s">
        <v>1022</v>
      </c>
      <c r="F307">
        <v>5</v>
      </c>
      <c r="G307" t="s">
        <v>985</v>
      </c>
      <c r="H307">
        <v>1761011427.6</v>
      </c>
      <c r="I307">
        <f>(J307)/1000</f>
        <v>0</v>
      </c>
      <c r="J307">
        <f>1000*DJ307*AH307*(DF307-DG307)/(100*CY307*(1000-AH307*DF307))</f>
        <v>0</v>
      </c>
      <c r="K307">
        <f>DJ307*AH307*(DE307-DD307*(1000-AH307*DG307)/(1000-AH307*DF307))/(100*CY307)</f>
        <v>0</v>
      </c>
      <c r="L307">
        <f>DD307 - IF(AH307&gt;1, K307*CY307*100.0/(AJ307), 0)</f>
        <v>0</v>
      </c>
      <c r="M307">
        <f>((S307-I307/2)*L307-K307)/(S307+I307/2)</f>
        <v>0</v>
      </c>
      <c r="N307">
        <f>M307*(DK307+DL307)/1000.0</f>
        <v>0</v>
      </c>
      <c r="O307">
        <f>(DD307 - IF(AH307&gt;1, K307*CY307*100.0/(AJ307), 0))*(DK307+DL307)/1000.0</f>
        <v>0</v>
      </c>
      <c r="P307">
        <f>2.0/((1/R307-1/Q307)+SIGN(R307)*SQRT((1/R307-1/Q307)*(1/R307-1/Q307) + 4*CZ307/((CZ307+1)*(CZ307+1))*(2*1/R307*1/Q307-1/Q307*1/Q307)))</f>
        <v>0</v>
      </c>
      <c r="Q307">
        <f>IF(LEFT(DA307,1)&lt;&gt;"0",IF(LEFT(DA307,1)="1",3.0,DB307),$D$5+$E$5*(DR307*DK307/($K$5*1000))+$F$5*(DR307*DK307/($K$5*1000))*MAX(MIN(CY307,$J$5),$I$5)*MAX(MIN(CY307,$J$5),$I$5)+$G$5*MAX(MIN(CY307,$J$5),$I$5)*(DR307*DK307/($K$5*1000))+$H$5*(DR307*DK307/($K$5*1000))*(DR307*DK307/($K$5*1000)))</f>
        <v>0</v>
      </c>
      <c r="R307">
        <f>I307*(1000-(1000*0.61365*exp(17.502*V307/(240.97+V307))/(DK307+DL307)+DF307)/2)/(1000*0.61365*exp(17.502*V307/(240.97+V307))/(DK307+DL307)-DF307)</f>
        <v>0</v>
      </c>
      <c r="S307">
        <f>1/((CZ307+1)/(P307/1.6)+1/(Q307/1.37)) + CZ307/((CZ307+1)/(P307/1.6) + CZ307/(Q307/1.37))</f>
        <v>0</v>
      </c>
      <c r="T307">
        <f>(CU307*CX307)</f>
        <v>0</v>
      </c>
      <c r="U307">
        <f>(DM307+(T307+2*0.95*5.67E-8*(((DM307+$B$9)+273)^4-(DM307+273)^4)-44100*I307)/(1.84*29.3*Q307+8*0.95*5.67E-8*(DM307+273)^3))</f>
        <v>0</v>
      </c>
      <c r="V307">
        <f>($C$9*DN307+$D$9*DO307+$E$9*U307)</f>
        <v>0</v>
      </c>
      <c r="W307">
        <f>0.61365*exp(17.502*V307/(240.97+V307))</f>
        <v>0</v>
      </c>
      <c r="X307">
        <f>(Y307/Z307*100)</f>
        <v>0</v>
      </c>
      <c r="Y307">
        <f>DF307*(DK307+DL307)/1000</f>
        <v>0</v>
      </c>
      <c r="Z307">
        <f>0.61365*exp(17.502*DM307/(240.97+DM307))</f>
        <v>0</v>
      </c>
      <c r="AA307">
        <f>(W307-DF307*(DK307+DL307)/1000)</f>
        <v>0</v>
      </c>
      <c r="AB307">
        <f>(-I307*44100)</f>
        <v>0</v>
      </c>
      <c r="AC307">
        <f>2*29.3*Q307*0.92*(DM307-V307)</f>
        <v>0</v>
      </c>
      <c r="AD307">
        <f>2*0.95*5.67E-8*(((DM307+$B$9)+273)^4-(V307+273)^4)</f>
        <v>0</v>
      </c>
      <c r="AE307">
        <f>T307+AD307+AB307+AC307</f>
        <v>0</v>
      </c>
      <c r="AF307">
        <v>0</v>
      </c>
      <c r="AG307">
        <v>0</v>
      </c>
      <c r="AH307">
        <f>IF(AF307*$H$15&gt;=AJ307,1.0,(AJ307/(AJ307-AF307*$H$15)))</f>
        <v>0</v>
      </c>
      <c r="AI307">
        <f>(AH307-1)*100</f>
        <v>0</v>
      </c>
      <c r="AJ307">
        <f>MAX(0,($B$15+$C$15*DR307)/(1+$D$15*DR307)*DK307/(DM307+273)*$E$15)</f>
        <v>0</v>
      </c>
      <c r="AK307" t="s">
        <v>420</v>
      </c>
      <c r="AL307" t="s">
        <v>420</v>
      </c>
      <c r="AM307">
        <v>0</v>
      </c>
      <c r="AN307">
        <v>0</v>
      </c>
      <c r="AO307">
        <f>1-AM307/AN307</f>
        <v>0</v>
      </c>
      <c r="AP307">
        <v>0</v>
      </c>
      <c r="AQ307" t="s">
        <v>420</v>
      </c>
      <c r="AR307" t="s">
        <v>420</v>
      </c>
      <c r="AS307">
        <v>0</v>
      </c>
      <c r="AT307">
        <v>0</v>
      </c>
      <c r="AU307">
        <f>1-AS307/AT307</f>
        <v>0</v>
      </c>
      <c r="AV307">
        <v>0.5</v>
      </c>
      <c r="AW307">
        <f>CV307</f>
        <v>0</v>
      </c>
      <c r="AX307">
        <f>K307</f>
        <v>0</v>
      </c>
      <c r="AY307">
        <f>AU307*AV307*AW307</f>
        <v>0</v>
      </c>
      <c r="AZ307">
        <f>(AX307-AP307)/AW307</f>
        <v>0</v>
      </c>
      <c r="BA307">
        <f>(AN307-AT307)/AT307</f>
        <v>0</v>
      </c>
      <c r="BB307">
        <f>AM307/(AO307+AM307/AT307)</f>
        <v>0</v>
      </c>
      <c r="BC307" t="s">
        <v>420</v>
      </c>
      <c r="BD307">
        <v>0</v>
      </c>
      <c r="BE307">
        <f>IF(BD307&lt;&gt;0, BD307, BB307)</f>
        <v>0</v>
      </c>
      <c r="BF307">
        <f>1-BE307/AT307</f>
        <v>0</v>
      </c>
      <c r="BG307">
        <f>(AT307-AS307)/(AT307-BE307)</f>
        <v>0</v>
      </c>
      <c r="BH307">
        <f>(AN307-AT307)/(AN307-BE307)</f>
        <v>0</v>
      </c>
      <c r="BI307">
        <f>(AT307-AS307)/(AT307-AM307)</f>
        <v>0</v>
      </c>
      <c r="BJ307">
        <f>(AN307-AT307)/(AN307-AM307)</f>
        <v>0</v>
      </c>
      <c r="BK307">
        <f>(BG307*BE307/AS307)</f>
        <v>0</v>
      </c>
      <c r="BL307">
        <f>(1-BK307)</f>
        <v>0</v>
      </c>
      <c r="CU307">
        <f>$B$13*DS307+$C$13*DT307+$F$13*EE307*(1-EH307)</f>
        <v>0</v>
      </c>
      <c r="CV307">
        <f>CU307*CW307</f>
        <v>0</v>
      </c>
      <c r="CW307">
        <f>($B$13*$D$11+$C$13*$D$11+$F$13*((ER307+EJ307)/MAX(ER307+EJ307+ES307, 0.1)*$I$11+ES307/MAX(ER307+EJ307+ES307, 0.1)*$J$11))/($B$13+$C$13+$F$13)</f>
        <v>0</v>
      </c>
      <c r="CX307">
        <f>($B$13*$K$11+$C$13*$K$11+$F$13*((ER307+EJ307)/MAX(ER307+EJ307+ES307, 0.1)*$P$11+ES307/MAX(ER307+EJ307+ES307, 0.1)*$Q$11))/($B$13+$C$13+$F$13)</f>
        <v>0</v>
      </c>
      <c r="CY307">
        <v>5.36</v>
      </c>
      <c r="CZ307">
        <v>0.5</v>
      </c>
      <c r="DA307" t="s">
        <v>421</v>
      </c>
      <c r="DB307">
        <v>2</v>
      </c>
      <c r="DC307">
        <v>1761011427.6</v>
      </c>
      <c r="DD307">
        <v>420.5913333333333</v>
      </c>
      <c r="DE307">
        <v>419.9796666666667</v>
      </c>
      <c r="DF307">
        <v>24.51968333333333</v>
      </c>
      <c r="DG307">
        <v>24.5197375</v>
      </c>
      <c r="DH307">
        <v>421.6111666666667</v>
      </c>
      <c r="DI307">
        <v>24.314975</v>
      </c>
      <c r="DJ307">
        <v>500.02975</v>
      </c>
      <c r="DK307">
        <v>90.54226249999999</v>
      </c>
      <c r="DL307">
        <v>0.034333275</v>
      </c>
      <c r="DM307">
        <v>30.66013333333333</v>
      </c>
      <c r="DN307">
        <v>30.0313625</v>
      </c>
      <c r="DO307">
        <v>999.9</v>
      </c>
      <c r="DP307">
        <v>0</v>
      </c>
      <c r="DQ307">
        <v>0</v>
      </c>
      <c r="DR307">
        <v>10000.83833333333</v>
      </c>
      <c r="DS307">
        <v>0</v>
      </c>
      <c r="DT307">
        <v>0.242856</v>
      </c>
      <c r="DU307">
        <v>0.6116637916666666</v>
      </c>
      <c r="DV307">
        <v>431.1631666666667</v>
      </c>
      <c r="DW307">
        <v>430.5363333333333</v>
      </c>
      <c r="DX307">
        <v>-5.435979166666668E-05</v>
      </c>
      <c r="DY307">
        <v>419.9796666666667</v>
      </c>
      <c r="DZ307">
        <v>24.5197375</v>
      </c>
      <c r="EA307">
        <v>2.2200675</v>
      </c>
      <c r="EB307">
        <v>2.220072083333333</v>
      </c>
      <c r="EC307">
        <v>19.10785</v>
      </c>
      <c r="ED307">
        <v>19.10788333333333</v>
      </c>
      <c r="EE307">
        <v>0.00500078</v>
      </c>
      <c r="EF307">
        <v>0</v>
      </c>
      <c r="EG307">
        <v>0</v>
      </c>
      <c r="EH307">
        <v>0</v>
      </c>
      <c r="EI307">
        <v>759.0291666666667</v>
      </c>
      <c r="EJ307">
        <v>0.00500078</v>
      </c>
      <c r="EK307">
        <v>-8.975</v>
      </c>
      <c r="EL307">
        <v>-0.08750000000000002</v>
      </c>
      <c r="EM307">
        <v>35.84079166666667</v>
      </c>
      <c r="EN307">
        <v>39.48916666666667</v>
      </c>
      <c r="EO307">
        <v>38.16908333333333</v>
      </c>
      <c r="EP307">
        <v>40.182</v>
      </c>
      <c r="EQ307">
        <v>38.603875</v>
      </c>
      <c r="ER307">
        <v>0</v>
      </c>
      <c r="ES307">
        <v>0</v>
      </c>
      <c r="ET307">
        <v>0</v>
      </c>
      <c r="EU307">
        <v>1761011434.3</v>
      </c>
      <c r="EV307">
        <v>0</v>
      </c>
      <c r="EW307">
        <v>760.1640000000001</v>
      </c>
      <c r="EX307">
        <v>-32.38461564377035</v>
      </c>
      <c r="EY307">
        <v>-4.953846025325812</v>
      </c>
      <c r="EZ307">
        <v>-10.444</v>
      </c>
      <c r="FA307">
        <v>15</v>
      </c>
      <c r="FB307">
        <v>1761011263.1</v>
      </c>
      <c r="FC307" t="s">
        <v>986</v>
      </c>
      <c r="FD307">
        <v>1761011262.6</v>
      </c>
      <c r="FE307">
        <v>1761011263.1</v>
      </c>
      <c r="FF307">
        <v>10</v>
      </c>
      <c r="FG307">
        <v>-0.226</v>
      </c>
      <c r="FH307">
        <v>0.005</v>
      </c>
      <c r="FI307">
        <v>-1.021</v>
      </c>
      <c r="FJ307">
        <v>0.197</v>
      </c>
      <c r="FK307">
        <v>420</v>
      </c>
      <c r="FL307">
        <v>24</v>
      </c>
      <c r="FM307">
        <v>0.24</v>
      </c>
      <c r="FN307">
        <v>0.02</v>
      </c>
      <c r="FO307">
        <v>0.616185725</v>
      </c>
      <c r="FP307">
        <v>-0.1439012870544101</v>
      </c>
      <c r="FQ307">
        <v>0.03914958566510475</v>
      </c>
      <c r="FR307">
        <v>1</v>
      </c>
      <c r="FS307">
        <v>760.9088235294117</v>
      </c>
      <c r="FT307">
        <v>-21.77387332000606</v>
      </c>
      <c r="FU307">
        <v>6.817898919369554</v>
      </c>
      <c r="FV307">
        <v>0</v>
      </c>
      <c r="FW307">
        <v>0.012183477625</v>
      </c>
      <c r="FX307">
        <v>-0.1627132977298312</v>
      </c>
      <c r="FY307">
        <v>0.02668436128952528</v>
      </c>
      <c r="FZ307">
        <v>0</v>
      </c>
      <c r="GA307">
        <v>1</v>
      </c>
      <c r="GB307">
        <v>3</v>
      </c>
      <c r="GC307" t="s">
        <v>459</v>
      </c>
      <c r="GD307">
        <v>3.10987</v>
      </c>
      <c r="GE307">
        <v>2.72573</v>
      </c>
      <c r="GF307">
        <v>0.0886193</v>
      </c>
      <c r="GG307">
        <v>0.0884133</v>
      </c>
      <c r="GH307">
        <v>0.110428</v>
      </c>
      <c r="GI307">
        <v>0.111441</v>
      </c>
      <c r="GJ307">
        <v>23931.1</v>
      </c>
      <c r="GK307">
        <v>21698.6</v>
      </c>
      <c r="GL307">
        <v>26815.3</v>
      </c>
      <c r="GM307">
        <v>24008.7</v>
      </c>
      <c r="GN307">
        <v>38111.6</v>
      </c>
      <c r="GO307">
        <v>31466.7</v>
      </c>
      <c r="GP307">
        <v>46803</v>
      </c>
      <c r="GQ307">
        <v>37953</v>
      </c>
      <c r="GR307">
        <v>1.89447</v>
      </c>
      <c r="GS307">
        <v>1.87785</v>
      </c>
      <c r="GT307">
        <v>0.107687</v>
      </c>
      <c r="GU307">
        <v>0</v>
      </c>
      <c r="GV307">
        <v>28.2568</v>
      </c>
      <c r="GW307">
        <v>999.9</v>
      </c>
      <c r="GX307">
        <v>60.9</v>
      </c>
      <c r="GY307">
        <v>29.7</v>
      </c>
      <c r="GZ307">
        <v>28.1679</v>
      </c>
      <c r="HA307">
        <v>61.1209</v>
      </c>
      <c r="HB307">
        <v>21.1178</v>
      </c>
      <c r="HC307">
        <v>1</v>
      </c>
      <c r="HD307">
        <v>0.0135696</v>
      </c>
      <c r="HE307">
        <v>-1.68059</v>
      </c>
      <c r="HF307">
        <v>20.3283</v>
      </c>
      <c r="HG307">
        <v>5.22163</v>
      </c>
      <c r="HH307">
        <v>11.9797</v>
      </c>
      <c r="HI307">
        <v>4.9656</v>
      </c>
      <c r="HJ307">
        <v>3.27598</v>
      </c>
      <c r="HK307">
        <v>9999</v>
      </c>
      <c r="HL307">
        <v>9999</v>
      </c>
      <c r="HM307">
        <v>9999</v>
      </c>
      <c r="HN307">
        <v>999.9</v>
      </c>
      <c r="HO307">
        <v>1.86367</v>
      </c>
      <c r="HP307">
        <v>1.85974</v>
      </c>
      <c r="HQ307">
        <v>1.85805</v>
      </c>
      <c r="HR307">
        <v>1.85944</v>
      </c>
      <c r="HS307">
        <v>1.85959</v>
      </c>
      <c r="HT307">
        <v>1.85806</v>
      </c>
      <c r="HU307">
        <v>1.85714</v>
      </c>
      <c r="HV307">
        <v>1.85211</v>
      </c>
      <c r="HW307">
        <v>0</v>
      </c>
      <c r="HX307">
        <v>0</v>
      </c>
      <c r="HY307">
        <v>0</v>
      </c>
      <c r="HZ307">
        <v>0</v>
      </c>
      <c r="IA307" t="s">
        <v>424</v>
      </c>
      <c r="IB307" t="s">
        <v>425</v>
      </c>
      <c r="IC307" t="s">
        <v>426</v>
      </c>
      <c r="ID307" t="s">
        <v>426</v>
      </c>
      <c r="IE307" t="s">
        <v>426</v>
      </c>
      <c r="IF307" t="s">
        <v>426</v>
      </c>
      <c r="IG307">
        <v>0</v>
      </c>
      <c r="IH307">
        <v>100</v>
      </c>
      <c r="II307">
        <v>100</v>
      </c>
      <c r="IJ307">
        <v>-1.02</v>
      </c>
      <c r="IK307">
        <v>0.206</v>
      </c>
      <c r="IL307">
        <v>-1.809735424919543</v>
      </c>
      <c r="IM307">
        <v>0.001328113201692861</v>
      </c>
      <c r="IN307">
        <v>1.538283238170363E-06</v>
      </c>
      <c r="IO307">
        <v>-5.795655626708063E-10</v>
      </c>
      <c r="IP307">
        <v>-0.06517122915253193</v>
      </c>
      <c r="IQ307">
        <v>-0.004593102289677449</v>
      </c>
      <c r="IR307">
        <v>0.0008253994458280543</v>
      </c>
      <c r="IS307">
        <v>-7.403632370499484E-06</v>
      </c>
      <c r="IT307">
        <v>2</v>
      </c>
      <c r="IU307">
        <v>1985</v>
      </c>
      <c r="IV307">
        <v>1</v>
      </c>
      <c r="IW307">
        <v>27</v>
      </c>
      <c r="IX307">
        <v>2.9</v>
      </c>
      <c r="IY307">
        <v>2.9</v>
      </c>
      <c r="IZ307">
        <v>1.13647</v>
      </c>
      <c r="JA307">
        <v>2.60132</v>
      </c>
      <c r="JB307">
        <v>1.49658</v>
      </c>
      <c r="JC307">
        <v>2.34619</v>
      </c>
      <c r="JD307">
        <v>1.54907</v>
      </c>
      <c r="JE307">
        <v>2.46216</v>
      </c>
      <c r="JF307">
        <v>32.798</v>
      </c>
      <c r="JG307">
        <v>15.6118</v>
      </c>
      <c r="JH307">
        <v>18</v>
      </c>
      <c r="JI307">
        <v>481.961</v>
      </c>
      <c r="JJ307">
        <v>500.62</v>
      </c>
      <c r="JK307">
        <v>31.4178</v>
      </c>
      <c r="JL307">
        <v>27.436</v>
      </c>
      <c r="JM307">
        <v>30.0003</v>
      </c>
      <c r="JN307">
        <v>27.6705</v>
      </c>
      <c r="JO307">
        <v>27.6652</v>
      </c>
      <c r="JP307">
        <v>22.8537</v>
      </c>
      <c r="JQ307">
        <v>17.9384</v>
      </c>
      <c r="JR307">
        <v>72.3135</v>
      </c>
      <c r="JS307">
        <v>31.4279</v>
      </c>
      <c r="JT307">
        <v>420</v>
      </c>
      <c r="JU307">
        <v>24.3687</v>
      </c>
      <c r="JV307">
        <v>102.349</v>
      </c>
      <c r="JW307">
        <v>91.5577</v>
      </c>
    </row>
    <row r="308" spans="1:283">
      <c r="A308">
        <v>290</v>
      </c>
      <c r="B308">
        <v>1761011437.6</v>
      </c>
      <c r="C308">
        <v>1771.599999904633</v>
      </c>
      <c r="D308" t="s">
        <v>1023</v>
      </c>
      <c r="E308" t="s">
        <v>1024</v>
      </c>
      <c r="F308">
        <v>5</v>
      </c>
      <c r="G308" t="s">
        <v>985</v>
      </c>
      <c r="H308">
        <v>1761011429.6</v>
      </c>
      <c r="I308">
        <f>(J308)/1000</f>
        <v>0</v>
      </c>
      <c r="J308">
        <f>1000*DJ308*AH308*(DF308-DG308)/(100*CY308*(1000-AH308*DF308))</f>
        <v>0</v>
      </c>
      <c r="K308">
        <f>DJ308*AH308*(DE308-DD308*(1000-AH308*DG308)/(1000-AH308*DF308))/(100*CY308)</f>
        <v>0</v>
      </c>
      <c r="L308">
        <f>DD308 - IF(AH308&gt;1, K308*CY308*100.0/(AJ308), 0)</f>
        <v>0</v>
      </c>
      <c r="M308">
        <f>((S308-I308/2)*L308-K308)/(S308+I308/2)</f>
        <v>0</v>
      </c>
      <c r="N308">
        <f>M308*(DK308+DL308)/1000.0</f>
        <v>0</v>
      </c>
      <c r="O308">
        <f>(DD308 - IF(AH308&gt;1, K308*CY308*100.0/(AJ308), 0))*(DK308+DL308)/1000.0</f>
        <v>0</v>
      </c>
      <c r="P308">
        <f>2.0/((1/R308-1/Q308)+SIGN(R308)*SQRT((1/R308-1/Q308)*(1/R308-1/Q308) + 4*CZ308/((CZ308+1)*(CZ308+1))*(2*1/R308*1/Q308-1/Q308*1/Q308)))</f>
        <v>0</v>
      </c>
      <c r="Q308">
        <f>IF(LEFT(DA308,1)&lt;&gt;"0",IF(LEFT(DA308,1)="1",3.0,DB308),$D$5+$E$5*(DR308*DK308/($K$5*1000))+$F$5*(DR308*DK308/($K$5*1000))*MAX(MIN(CY308,$J$5),$I$5)*MAX(MIN(CY308,$J$5),$I$5)+$G$5*MAX(MIN(CY308,$J$5),$I$5)*(DR308*DK308/($K$5*1000))+$H$5*(DR308*DK308/($K$5*1000))*(DR308*DK308/($K$5*1000)))</f>
        <v>0</v>
      </c>
      <c r="R308">
        <f>I308*(1000-(1000*0.61365*exp(17.502*V308/(240.97+V308))/(DK308+DL308)+DF308)/2)/(1000*0.61365*exp(17.502*V308/(240.97+V308))/(DK308+DL308)-DF308)</f>
        <v>0</v>
      </c>
      <c r="S308">
        <f>1/((CZ308+1)/(P308/1.6)+1/(Q308/1.37)) + CZ308/((CZ308+1)/(P308/1.6) + CZ308/(Q308/1.37))</f>
        <v>0</v>
      </c>
      <c r="T308">
        <f>(CU308*CX308)</f>
        <v>0</v>
      </c>
      <c r="U308">
        <f>(DM308+(T308+2*0.95*5.67E-8*(((DM308+$B$9)+273)^4-(DM308+273)^4)-44100*I308)/(1.84*29.3*Q308+8*0.95*5.67E-8*(DM308+273)^3))</f>
        <v>0</v>
      </c>
      <c r="V308">
        <f>($C$9*DN308+$D$9*DO308+$E$9*U308)</f>
        <v>0</v>
      </c>
      <c r="W308">
        <f>0.61365*exp(17.502*V308/(240.97+V308))</f>
        <v>0</v>
      </c>
      <c r="X308">
        <f>(Y308/Z308*100)</f>
        <v>0</v>
      </c>
      <c r="Y308">
        <f>DF308*(DK308+DL308)/1000</f>
        <v>0</v>
      </c>
      <c r="Z308">
        <f>0.61365*exp(17.502*DM308/(240.97+DM308))</f>
        <v>0</v>
      </c>
      <c r="AA308">
        <f>(W308-DF308*(DK308+DL308)/1000)</f>
        <v>0</v>
      </c>
      <c r="AB308">
        <f>(-I308*44100)</f>
        <v>0</v>
      </c>
      <c r="AC308">
        <f>2*29.3*Q308*0.92*(DM308-V308)</f>
        <v>0</v>
      </c>
      <c r="AD308">
        <f>2*0.95*5.67E-8*(((DM308+$B$9)+273)^4-(V308+273)^4)</f>
        <v>0</v>
      </c>
      <c r="AE308">
        <f>T308+AD308+AB308+AC308</f>
        <v>0</v>
      </c>
      <c r="AF308">
        <v>0</v>
      </c>
      <c r="AG308">
        <v>0</v>
      </c>
      <c r="AH308">
        <f>IF(AF308*$H$15&gt;=AJ308,1.0,(AJ308/(AJ308-AF308*$H$15)))</f>
        <v>0</v>
      </c>
      <c r="AI308">
        <f>(AH308-1)*100</f>
        <v>0</v>
      </c>
      <c r="AJ308">
        <f>MAX(0,($B$15+$C$15*DR308)/(1+$D$15*DR308)*DK308/(DM308+273)*$E$15)</f>
        <v>0</v>
      </c>
      <c r="AK308" t="s">
        <v>420</v>
      </c>
      <c r="AL308" t="s">
        <v>420</v>
      </c>
      <c r="AM308">
        <v>0</v>
      </c>
      <c r="AN308">
        <v>0</v>
      </c>
      <c r="AO308">
        <f>1-AM308/AN308</f>
        <v>0</v>
      </c>
      <c r="AP308">
        <v>0</v>
      </c>
      <c r="AQ308" t="s">
        <v>420</v>
      </c>
      <c r="AR308" t="s">
        <v>420</v>
      </c>
      <c r="AS308">
        <v>0</v>
      </c>
      <c r="AT308">
        <v>0</v>
      </c>
      <c r="AU308">
        <f>1-AS308/AT308</f>
        <v>0</v>
      </c>
      <c r="AV308">
        <v>0.5</v>
      </c>
      <c r="AW308">
        <f>CV308</f>
        <v>0</v>
      </c>
      <c r="AX308">
        <f>K308</f>
        <v>0</v>
      </c>
      <c r="AY308">
        <f>AU308*AV308*AW308</f>
        <v>0</v>
      </c>
      <c r="AZ308">
        <f>(AX308-AP308)/AW308</f>
        <v>0</v>
      </c>
      <c r="BA308">
        <f>(AN308-AT308)/AT308</f>
        <v>0</v>
      </c>
      <c r="BB308">
        <f>AM308/(AO308+AM308/AT308)</f>
        <v>0</v>
      </c>
      <c r="BC308" t="s">
        <v>420</v>
      </c>
      <c r="BD308">
        <v>0</v>
      </c>
      <c r="BE308">
        <f>IF(BD308&lt;&gt;0, BD308, BB308)</f>
        <v>0</v>
      </c>
      <c r="BF308">
        <f>1-BE308/AT308</f>
        <v>0</v>
      </c>
      <c r="BG308">
        <f>(AT308-AS308)/(AT308-BE308)</f>
        <v>0</v>
      </c>
      <c r="BH308">
        <f>(AN308-AT308)/(AN308-BE308)</f>
        <v>0</v>
      </c>
      <c r="BI308">
        <f>(AT308-AS308)/(AT308-AM308)</f>
        <v>0</v>
      </c>
      <c r="BJ308">
        <f>(AN308-AT308)/(AN308-AM308)</f>
        <v>0</v>
      </c>
      <c r="BK308">
        <f>(BG308*BE308/AS308)</f>
        <v>0</v>
      </c>
      <c r="BL308">
        <f>(1-BK308)</f>
        <v>0</v>
      </c>
      <c r="CU308">
        <f>$B$13*DS308+$C$13*DT308+$F$13*EE308*(1-EH308)</f>
        <v>0</v>
      </c>
      <c r="CV308">
        <f>CU308*CW308</f>
        <v>0</v>
      </c>
      <c r="CW308">
        <f>($B$13*$D$11+$C$13*$D$11+$F$13*((ER308+EJ308)/MAX(ER308+EJ308+ES308, 0.1)*$I$11+ES308/MAX(ER308+EJ308+ES308, 0.1)*$J$11))/($B$13+$C$13+$F$13)</f>
        <v>0</v>
      </c>
      <c r="CX308">
        <f>($B$13*$K$11+$C$13*$K$11+$F$13*((ER308+EJ308)/MAX(ER308+EJ308+ES308, 0.1)*$P$11+ES308/MAX(ER308+EJ308+ES308, 0.1)*$Q$11))/($B$13+$C$13+$F$13)</f>
        <v>0</v>
      </c>
      <c r="CY308">
        <v>5.36</v>
      </c>
      <c r="CZ308">
        <v>0.5</v>
      </c>
      <c r="DA308" t="s">
        <v>421</v>
      </c>
      <c r="DB308">
        <v>2</v>
      </c>
      <c r="DC308">
        <v>1761011429.6</v>
      </c>
      <c r="DD308">
        <v>420.5855833333333</v>
      </c>
      <c r="DE308">
        <v>419.9892083333334</v>
      </c>
      <c r="DF308">
        <v>24.53587916666666</v>
      </c>
      <c r="DG308">
        <v>24.533925</v>
      </c>
      <c r="DH308">
        <v>421.6054166666666</v>
      </c>
      <c r="DI308">
        <v>24.33081666666666</v>
      </c>
      <c r="DJ308">
        <v>500.0403333333334</v>
      </c>
      <c r="DK308">
        <v>90.54250833333333</v>
      </c>
      <c r="DL308">
        <v>0.03432866666666667</v>
      </c>
      <c r="DM308">
        <v>30.65436666666666</v>
      </c>
      <c r="DN308">
        <v>30.02611666666667</v>
      </c>
      <c r="DO308">
        <v>999.9</v>
      </c>
      <c r="DP308">
        <v>0</v>
      </c>
      <c r="DQ308">
        <v>0</v>
      </c>
      <c r="DR308">
        <v>10000.45</v>
      </c>
      <c r="DS308">
        <v>0</v>
      </c>
      <c r="DT308">
        <v>0.242856</v>
      </c>
      <c r="DU308">
        <v>0.5963210833333333</v>
      </c>
      <c r="DV308">
        <v>431.1644166666667</v>
      </c>
      <c r="DW308">
        <v>430.5524166666667</v>
      </c>
      <c r="DX308">
        <v>0.001954075625</v>
      </c>
      <c r="DY308">
        <v>419.9892083333334</v>
      </c>
      <c r="DZ308">
        <v>24.533925</v>
      </c>
      <c r="EA308">
        <v>2.22154</v>
      </c>
      <c r="EB308">
        <v>2.221362916666667</v>
      </c>
      <c r="EC308">
        <v>19.11848333333333</v>
      </c>
      <c r="ED308">
        <v>19.1172125</v>
      </c>
      <c r="EE308">
        <v>0.00500078</v>
      </c>
      <c r="EF308">
        <v>0</v>
      </c>
      <c r="EG308">
        <v>0</v>
      </c>
      <c r="EH308">
        <v>0</v>
      </c>
      <c r="EI308">
        <v>757.9874999999998</v>
      </c>
      <c r="EJ308">
        <v>0.00500078</v>
      </c>
      <c r="EK308">
        <v>-9.625</v>
      </c>
      <c r="EL308">
        <v>-0.1916666666666667</v>
      </c>
      <c r="EM308">
        <v>35.82516666666667</v>
      </c>
      <c r="EN308">
        <v>39.42929166666666</v>
      </c>
      <c r="EO308">
        <v>38.132625</v>
      </c>
      <c r="EP308">
        <v>40.09870833333333</v>
      </c>
      <c r="EQ308">
        <v>38.56220833333333</v>
      </c>
      <c r="ER308">
        <v>0</v>
      </c>
      <c r="ES308">
        <v>0</v>
      </c>
      <c r="ET308">
        <v>0</v>
      </c>
      <c r="EU308">
        <v>1761011436.7</v>
      </c>
      <c r="EV308">
        <v>0</v>
      </c>
      <c r="EW308">
        <v>759.1039999999999</v>
      </c>
      <c r="EX308">
        <v>-16.23076944473322</v>
      </c>
      <c r="EY308">
        <v>-28.29230741965466</v>
      </c>
      <c r="EZ308">
        <v>-10.576</v>
      </c>
      <c r="FA308">
        <v>15</v>
      </c>
      <c r="FB308">
        <v>1761011263.1</v>
      </c>
      <c r="FC308" t="s">
        <v>986</v>
      </c>
      <c r="FD308">
        <v>1761011262.6</v>
      </c>
      <c r="FE308">
        <v>1761011263.1</v>
      </c>
      <c r="FF308">
        <v>10</v>
      </c>
      <c r="FG308">
        <v>-0.226</v>
      </c>
      <c r="FH308">
        <v>0.005</v>
      </c>
      <c r="FI308">
        <v>-1.021</v>
      </c>
      <c r="FJ308">
        <v>0.197</v>
      </c>
      <c r="FK308">
        <v>420</v>
      </c>
      <c r="FL308">
        <v>24</v>
      </c>
      <c r="FM308">
        <v>0.24</v>
      </c>
      <c r="FN308">
        <v>0.02</v>
      </c>
      <c r="FO308">
        <v>0.6121662195121951</v>
      </c>
      <c r="FP308">
        <v>-0.2371934843205568</v>
      </c>
      <c r="FQ308">
        <v>0.04282630828580535</v>
      </c>
      <c r="FR308">
        <v>1</v>
      </c>
      <c r="FS308">
        <v>760.7235294117646</v>
      </c>
      <c r="FT308">
        <v>-18.3590528226024</v>
      </c>
      <c r="FU308">
        <v>6.764572888718256</v>
      </c>
      <c r="FV308">
        <v>0</v>
      </c>
      <c r="FW308">
        <v>0.009255431829268293</v>
      </c>
      <c r="FX308">
        <v>-0.07493169554006973</v>
      </c>
      <c r="FY308">
        <v>0.02078209790366376</v>
      </c>
      <c r="FZ308">
        <v>1</v>
      </c>
      <c r="GA308">
        <v>2</v>
      </c>
      <c r="GB308">
        <v>3</v>
      </c>
      <c r="GC308" t="s">
        <v>482</v>
      </c>
      <c r="GD308">
        <v>3.10998</v>
      </c>
      <c r="GE308">
        <v>2.7256</v>
      </c>
      <c r="GF308">
        <v>0.08861769999999999</v>
      </c>
      <c r="GG308">
        <v>0.08842029999999999</v>
      </c>
      <c r="GH308">
        <v>0.11047</v>
      </c>
      <c r="GI308">
        <v>0.111432</v>
      </c>
      <c r="GJ308">
        <v>23931</v>
      </c>
      <c r="GK308">
        <v>21698.2</v>
      </c>
      <c r="GL308">
        <v>26815.2</v>
      </c>
      <c r="GM308">
        <v>24008.5</v>
      </c>
      <c r="GN308">
        <v>38109.5</v>
      </c>
      <c r="GO308">
        <v>31466.8</v>
      </c>
      <c r="GP308">
        <v>46802.8</v>
      </c>
      <c r="GQ308">
        <v>37952.7</v>
      </c>
      <c r="GR308">
        <v>1.89482</v>
      </c>
      <c r="GS308">
        <v>1.8774</v>
      </c>
      <c r="GT308">
        <v>0.107698</v>
      </c>
      <c r="GU308">
        <v>0</v>
      </c>
      <c r="GV308">
        <v>28.2568</v>
      </c>
      <c r="GW308">
        <v>999.9</v>
      </c>
      <c r="GX308">
        <v>60.9</v>
      </c>
      <c r="GY308">
        <v>29.7</v>
      </c>
      <c r="GZ308">
        <v>28.1662</v>
      </c>
      <c r="HA308">
        <v>61.5809</v>
      </c>
      <c r="HB308">
        <v>21.1739</v>
      </c>
      <c r="HC308">
        <v>1</v>
      </c>
      <c r="HD308">
        <v>0.0136662</v>
      </c>
      <c r="HE308">
        <v>-1.7185</v>
      </c>
      <c r="HF308">
        <v>20.3279</v>
      </c>
      <c r="HG308">
        <v>5.22163</v>
      </c>
      <c r="HH308">
        <v>11.9796</v>
      </c>
      <c r="HI308">
        <v>4.96545</v>
      </c>
      <c r="HJ308">
        <v>3.27598</v>
      </c>
      <c r="HK308">
        <v>9999</v>
      </c>
      <c r="HL308">
        <v>9999</v>
      </c>
      <c r="HM308">
        <v>9999</v>
      </c>
      <c r="HN308">
        <v>999.9</v>
      </c>
      <c r="HO308">
        <v>1.86368</v>
      </c>
      <c r="HP308">
        <v>1.85974</v>
      </c>
      <c r="HQ308">
        <v>1.85805</v>
      </c>
      <c r="HR308">
        <v>1.85944</v>
      </c>
      <c r="HS308">
        <v>1.85959</v>
      </c>
      <c r="HT308">
        <v>1.85806</v>
      </c>
      <c r="HU308">
        <v>1.85715</v>
      </c>
      <c r="HV308">
        <v>1.85211</v>
      </c>
      <c r="HW308">
        <v>0</v>
      </c>
      <c r="HX308">
        <v>0</v>
      </c>
      <c r="HY308">
        <v>0</v>
      </c>
      <c r="HZ308">
        <v>0</v>
      </c>
      <c r="IA308" t="s">
        <v>424</v>
      </c>
      <c r="IB308" t="s">
        <v>425</v>
      </c>
      <c r="IC308" t="s">
        <v>426</v>
      </c>
      <c r="ID308" t="s">
        <v>426</v>
      </c>
      <c r="IE308" t="s">
        <v>426</v>
      </c>
      <c r="IF308" t="s">
        <v>426</v>
      </c>
      <c r="IG308">
        <v>0</v>
      </c>
      <c r="IH308">
        <v>100</v>
      </c>
      <c r="II308">
        <v>100</v>
      </c>
      <c r="IJ308">
        <v>-1.02</v>
      </c>
      <c r="IK308">
        <v>0.2063</v>
      </c>
      <c r="IL308">
        <v>-1.809735424919543</v>
      </c>
      <c r="IM308">
        <v>0.001328113201692861</v>
      </c>
      <c r="IN308">
        <v>1.538283238170363E-06</v>
      </c>
      <c r="IO308">
        <v>-5.795655626708063E-10</v>
      </c>
      <c r="IP308">
        <v>-0.06517122915253193</v>
      </c>
      <c r="IQ308">
        <v>-0.004593102289677449</v>
      </c>
      <c r="IR308">
        <v>0.0008253994458280543</v>
      </c>
      <c r="IS308">
        <v>-7.403632370499484E-06</v>
      </c>
      <c r="IT308">
        <v>2</v>
      </c>
      <c r="IU308">
        <v>1985</v>
      </c>
      <c r="IV308">
        <v>1</v>
      </c>
      <c r="IW308">
        <v>27</v>
      </c>
      <c r="IX308">
        <v>2.9</v>
      </c>
      <c r="IY308">
        <v>2.9</v>
      </c>
      <c r="IZ308">
        <v>1.13647</v>
      </c>
      <c r="JA308">
        <v>2.6123</v>
      </c>
      <c r="JB308">
        <v>1.49658</v>
      </c>
      <c r="JC308">
        <v>2.34619</v>
      </c>
      <c r="JD308">
        <v>1.54907</v>
      </c>
      <c r="JE308">
        <v>2.35107</v>
      </c>
      <c r="JF308">
        <v>32.7758</v>
      </c>
      <c r="JG308">
        <v>15.5943</v>
      </c>
      <c r="JH308">
        <v>18</v>
      </c>
      <c r="JI308">
        <v>482.162</v>
      </c>
      <c r="JJ308">
        <v>500.32</v>
      </c>
      <c r="JK308">
        <v>31.4092</v>
      </c>
      <c r="JL308">
        <v>27.4364</v>
      </c>
      <c r="JM308">
        <v>30.0002</v>
      </c>
      <c r="JN308">
        <v>27.6705</v>
      </c>
      <c r="JO308">
        <v>27.6649</v>
      </c>
      <c r="JP308">
        <v>22.8517</v>
      </c>
      <c r="JQ308">
        <v>18.2162</v>
      </c>
      <c r="JR308">
        <v>72.68389999999999</v>
      </c>
      <c r="JS308">
        <v>31.4135</v>
      </c>
      <c r="JT308">
        <v>420</v>
      </c>
      <c r="JU308">
        <v>24.3463</v>
      </c>
      <c r="JV308">
        <v>102.348</v>
      </c>
      <c r="JW308">
        <v>91.557</v>
      </c>
    </row>
    <row r="309" spans="1:283">
      <c r="A309">
        <v>291</v>
      </c>
      <c r="B309">
        <v>1761011439.6</v>
      </c>
      <c r="C309">
        <v>1773.599999904633</v>
      </c>
      <c r="D309" t="s">
        <v>1025</v>
      </c>
      <c r="E309" t="s">
        <v>1026</v>
      </c>
      <c r="F309">
        <v>5</v>
      </c>
      <c r="G309" t="s">
        <v>985</v>
      </c>
      <c r="H309">
        <v>1761011431.6</v>
      </c>
      <c r="I309">
        <f>(J309)/1000</f>
        <v>0</v>
      </c>
      <c r="J309">
        <f>1000*DJ309*AH309*(DF309-DG309)/(100*CY309*(1000-AH309*DF309))</f>
        <v>0</v>
      </c>
      <c r="K309">
        <f>DJ309*AH309*(DE309-DD309*(1000-AH309*DG309)/(1000-AH309*DF309))/(100*CY309)</f>
        <v>0</v>
      </c>
      <c r="L309">
        <f>DD309 - IF(AH309&gt;1, K309*CY309*100.0/(AJ309), 0)</f>
        <v>0</v>
      </c>
      <c r="M309">
        <f>((S309-I309/2)*L309-K309)/(S309+I309/2)</f>
        <v>0</v>
      </c>
      <c r="N309">
        <f>M309*(DK309+DL309)/1000.0</f>
        <v>0</v>
      </c>
      <c r="O309">
        <f>(DD309 - IF(AH309&gt;1, K309*CY309*100.0/(AJ309), 0))*(DK309+DL309)/1000.0</f>
        <v>0</v>
      </c>
      <c r="P309">
        <f>2.0/((1/R309-1/Q309)+SIGN(R309)*SQRT((1/R309-1/Q309)*(1/R309-1/Q309) + 4*CZ309/((CZ309+1)*(CZ309+1))*(2*1/R309*1/Q309-1/Q309*1/Q309)))</f>
        <v>0</v>
      </c>
      <c r="Q309">
        <f>IF(LEFT(DA309,1)&lt;&gt;"0",IF(LEFT(DA309,1)="1",3.0,DB309),$D$5+$E$5*(DR309*DK309/($K$5*1000))+$F$5*(DR309*DK309/($K$5*1000))*MAX(MIN(CY309,$J$5),$I$5)*MAX(MIN(CY309,$J$5),$I$5)+$G$5*MAX(MIN(CY309,$J$5),$I$5)*(DR309*DK309/($K$5*1000))+$H$5*(DR309*DK309/($K$5*1000))*(DR309*DK309/($K$5*1000)))</f>
        <v>0</v>
      </c>
      <c r="R309">
        <f>I309*(1000-(1000*0.61365*exp(17.502*V309/(240.97+V309))/(DK309+DL309)+DF309)/2)/(1000*0.61365*exp(17.502*V309/(240.97+V309))/(DK309+DL309)-DF309)</f>
        <v>0</v>
      </c>
      <c r="S309">
        <f>1/((CZ309+1)/(P309/1.6)+1/(Q309/1.37)) + CZ309/((CZ309+1)/(P309/1.6) + CZ309/(Q309/1.37))</f>
        <v>0</v>
      </c>
      <c r="T309">
        <f>(CU309*CX309)</f>
        <v>0</v>
      </c>
      <c r="U309">
        <f>(DM309+(T309+2*0.95*5.67E-8*(((DM309+$B$9)+273)^4-(DM309+273)^4)-44100*I309)/(1.84*29.3*Q309+8*0.95*5.67E-8*(DM309+273)^3))</f>
        <v>0</v>
      </c>
      <c r="V309">
        <f>($C$9*DN309+$D$9*DO309+$E$9*U309)</f>
        <v>0</v>
      </c>
      <c r="W309">
        <f>0.61365*exp(17.502*V309/(240.97+V309))</f>
        <v>0</v>
      </c>
      <c r="X309">
        <f>(Y309/Z309*100)</f>
        <v>0</v>
      </c>
      <c r="Y309">
        <f>DF309*(DK309+DL309)/1000</f>
        <v>0</v>
      </c>
      <c r="Z309">
        <f>0.61365*exp(17.502*DM309/(240.97+DM309))</f>
        <v>0</v>
      </c>
      <c r="AA309">
        <f>(W309-DF309*(DK309+DL309)/1000)</f>
        <v>0</v>
      </c>
      <c r="AB309">
        <f>(-I309*44100)</f>
        <v>0</v>
      </c>
      <c r="AC309">
        <f>2*29.3*Q309*0.92*(DM309-V309)</f>
        <v>0</v>
      </c>
      <c r="AD309">
        <f>2*0.95*5.67E-8*(((DM309+$B$9)+273)^4-(V309+273)^4)</f>
        <v>0</v>
      </c>
      <c r="AE309">
        <f>T309+AD309+AB309+AC309</f>
        <v>0</v>
      </c>
      <c r="AF309">
        <v>0</v>
      </c>
      <c r="AG309">
        <v>0</v>
      </c>
      <c r="AH309">
        <f>IF(AF309*$H$15&gt;=AJ309,1.0,(AJ309/(AJ309-AF309*$H$15)))</f>
        <v>0</v>
      </c>
      <c r="AI309">
        <f>(AH309-1)*100</f>
        <v>0</v>
      </c>
      <c r="AJ309">
        <f>MAX(0,($B$15+$C$15*DR309)/(1+$D$15*DR309)*DK309/(DM309+273)*$E$15)</f>
        <v>0</v>
      </c>
      <c r="AK309" t="s">
        <v>420</v>
      </c>
      <c r="AL309" t="s">
        <v>420</v>
      </c>
      <c r="AM309">
        <v>0</v>
      </c>
      <c r="AN309">
        <v>0</v>
      </c>
      <c r="AO309">
        <f>1-AM309/AN309</f>
        <v>0</v>
      </c>
      <c r="AP309">
        <v>0</v>
      </c>
      <c r="AQ309" t="s">
        <v>420</v>
      </c>
      <c r="AR309" t="s">
        <v>420</v>
      </c>
      <c r="AS309">
        <v>0</v>
      </c>
      <c r="AT309">
        <v>0</v>
      </c>
      <c r="AU309">
        <f>1-AS309/AT309</f>
        <v>0</v>
      </c>
      <c r="AV309">
        <v>0.5</v>
      </c>
      <c r="AW309">
        <f>CV309</f>
        <v>0</v>
      </c>
      <c r="AX309">
        <f>K309</f>
        <v>0</v>
      </c>
      <c r="AY309">
        <f>AU309*AV309*AW309</f>
        <v>0</v>
      </c>
      <c r="AZ309">
        <f>(AX309-AP309)/AW309</f>
        <v>0</v>
      </c>
      <c r="BA309">
        <f>(AN309-AT309)/AT309</f>
        <v>0</v>
      </c>
      <c r="BB309">
        <f>AM309/(AO309+AM309/AT309)</f>
        <v>0</v>
      </c>
      <c r="BC309" t="s">
        <v>420</v>
      </c>
      <c r="BD309">
        <v>0</v>
      </c>
      <c r="BE309">
        <f>IF(BD309&lt;&gt;0, BD309, BB309)</f>
        <v>0</v>
      </c>
      <c r="BF309">
        <f>1-BE309/AT309</f>
        <v>0</v>
      </c>
      <c r="BG309">
        <f>(AT309-AS309)/(AT309-BE309)</f>
        <v>0</v>
      </c>
      <c r="BH309">
        <f>(AN309-AT309)/(AN309-BE309)</f>
        <v>0</v>
      </c>
      <c r="BI309">
        <f>(AT309-AS309)/(AT309-AM309)</f>
        <v>0</v>
      </c>
      <c r="BJ309">
        <f>(AN309-AT309)/(AN309-AM309)</f>
        <v>0</v>
      </c>
      <c r="BK309">
        <f>(BG309*BE309/AS309)</f>
        <v>0</v>
      </c>
      <c r="BL309">
        <f>(1-BK309)</f>
        <v>0</v>
      </c>
      <c r="CU309">
        <f>$B$13*DS309+$C$13*DT309+$F$13*EE309*(1-EH309)</f>
        <v>0</v>
      </c>
      <c r="CV309">
        <f>CU309*CW309</f>
        <v>0</v>
      </c>
      <c r="CW309">
        <f>($B$13*$D$11+$C$13*$D$11+$F$13*((ER309+EJ309)/MAX(ER309+EJ309+ES309, 0.1)*$I$11+ES309/MAX(ER309+EJ309+ES309, 0.1)*$J$11))/($B$13+$C$13+$F$13)</f>
        <v>0</v>
      </c>
      <c r="CX309">
        <f>($B$13*$K$11+$C$13*$K$11+$F$13*((ER309+EJ309)/MAX(ER309+EJ309+ES309, 0.1)*$P$11+ES309/MAX(ER309+EJ309+ES309, 0.1)*$Q$11))/($B$13+$C$13+$F$13)</f>
        <v>0</v>
      </c>
      <c r="CY309">
        <v>5.36</v>
      </c>
      <c r="CZ309">
        <v>0.5</v>
      </c>
      <c r="DA309" t="s">
        <v>421</v>
      </c>
      <c r="DB309">
        <v>2</v>
      </c>
      <c r="DC309">
        <v>1761011431.6</v>
      </c>
      <c r="DD309">
        <v>420.5811666666667</v>
      </c>
      <c r="DE309">
        <v>420.00075</v>
      </c>
      <c r="DF309">
        <v>24.55142083333334</v>
      </c>
      <c r="DG309">
        <v>24.54269583333333</v>
      </c>
      <c r="DH309">
        <v>421.6009583333333</v>
      </c>
      <c r="DI309">
        <v>24.34601666666667</v>
      </c>
      <c r="DJ309">
        <v>500.029375</v>
      </c>
      <c r="DK309">
        <v>90.54278749999999</v>
      </c>
      <c r="DL309">
        <v>0.034306725</v>
      </c>
      <c r="DM309">
        <v>30.64876666666666</v>
      </c>
      <c r="DN309">
        <v>30.02135</v>
      </c>
      <c r="DO309">
        <v>999.9</v>
      </c>
      <c r="DP309">
        <v>0</v>
      </c>
      <c r="DQ309">
        <v>0</v>
      </c>
      <c r="DR309">
        <v>9999.095833333333</v>
      </c>
      <c r="DS309">
        <v>0</v>
      </c>
      <c r="DT309">
        <v>0.242856</v>
      </c>
      <c r="DU309">
        <v>0.5803984999999999</v>
      </c>
      <c r="DV309">
        <v>431.16675</v>
      </c>
      <c r="DW309">
        <v>430.568125</v>
      </c>
      <c r="DX309">
        <v>0.008722300208333334</v>
      </c>
      <c r="DY309">
        <v>420.00075</v>
      </c>
      <c r="DZ309">
        <v>24.54269583333333</v>
      </c>
      <c r="EA309">
        <v>2.222954166666667</v>
      </c>
      <c r="EB309">
        <v>2.222164583333333</v>
      </c>
      <c r="EC309">
        <v>19.12869166666667</v>
      </c>
      <c r="ED309">
        <v>19.123</v>
      </c>
      <c r="EE309">
        <v>0.00500078</v>
      </c>
      <c r="EF309">
        <v>0</v>
      </c>
      <c r="EG309">
        <v>0</v>
      </c>
      <c r="EH309">
        <v>0</v>
      </c>
      <c r="EI309">
        <v>756.9041666666667</v>
      </c>
      <c r="EJ309">
        <v>0.00500078</v>
      </c>
      <c r="EK309">
        <v>-9.995833333333335</v>
      </c>
      <c r="EL309">
        <v>-0.2541666666666667</v>
      </c>
      <c r="EM309">
        <v>35.80695833333333</v>
      </c>
      <c r="EN309">
        <v>39.369375</v>
      </c>
      <c r="EO309">
        <v>38.10395833333333</v>
      </c>
      <c r="EP309">
        <v>40.02058333333333</v>
      </c>
      <c r="EQ309">
        <v>38.50754166666666</v>
      </c>
      <c r="ER309">
        <v>0</v>
      </c>
      <c r="ES309">
        <v>0</v>
      </c>
      <c r="ET309">
        <v>0</v>
      </c>
      <c r="EU309">
        <v>1761011438.5</v>
      </c>
      <c r="EV309">
        <v>0</v>
      </c>
      <c r="EW309">
        <v>757.7923076923078</v>
      </c>
      <c r="EX309">
        <v>-11.80854720795034</v>
      </c>
      <c r="EY309">
        <v>-30.13675194890618</v>
      </c>
      <c r="EZ309">
        <v>-10.91923076923077</v>
      </c>
      <c r="FA309">
        <v>15</v>
      </c>
      <c r="FB309">
        <v>1761011263.1</v>
      </c>
      <c r="FC309" t="s">
        <v>986</v>
      </c>
      <c r="FD309">
        <v>1761011262.6</v>
      </c>
      <c r="FE309">
        <v>1761011263.1</v>
      </c>
      <c r="FF309">
        <v>10</v>
      </c>
      <c r="FG309">
        <v>-0.226</v>
      </c>
      <c r="FH309">
        <v>0.005</v>
      </c>
      <c r="FI309">
        <v>-1.021</v>
      </c>
      <c r="FJ309">
        <v>0.197</v>
      </c>
      <c r="FK309">
        <v>420</v>
      </c>
      <c r="FL309">
        <v>24</v>
      </c>
      <c r="FM309">
        <v>0.24</v>
      </c>
      <c r="FN309">
        <v>0.02</v>
      </c>
      <c r="FO309">
        <v>0.5969070000000001</v>
      </c>
      <c r="FP309">
        <v>-0.3777756022514073</v>
      </c>
      <c r="FQ309">
        <v>0.05174932084240334</v>
      </c>
      <c r="FR309">
        <v>1</v>
      </c>
      <c r="FS309">
        <v>759.8029411764705</v>
      </c>
      <c r="FT309">
        <v>-33.08938127050189</v>
      </c>
      <c r="FU309">
        <v>7.268889602639687</v>
      </c>
      <c r="FV309">
        <v>0</v>
      </c>
      <c r="FW309">
        <v>0.006612155125000001</v>
      </c>
      <c r="FX309">
        <v>0.1150521051219512</v>
      </c>
      <c r="FY309">
        <v>0.01591544659561826</v>
      </c>
      <c r="FZ309">
        <v>0</v>
      </c>
      <c r="GA309">
        <v>1</v>
      </c>
      <c r="GB309">
        <v>3</v>
      </c>
      <c r="GC309" t="s">
        <v>459</v>
      </c>
      <c r="GD309">
        <v>3.10959</v>
      </c>
      <c r="GE309">
        <v>2.72599</v>
      </c>
      <c r="GF309">
        <v>0.0886146</v>
      </c>
      <c r="GG309">
        <v>0.08841640000000001</v>
      </c>
      <c r="GH309">
        <v>0.110502</v>
      </c>
      <c r="GI309">
        <v>0.111391</v>
      </c>
      <c r="GJ309">
        <v>23930.8</v>
      </c>
      <c r="GK309">
        <v>21697.9</v>
      </c>
      <c r="GL309">
        <v>26814.9</v>
      </c>
      <c r="GM309">
        <v>24008.1</v>
      </c>
      <c r="GN309">
        <v>38108</v>
      </c>
      <c r="GO309">
        <v>31467.9</v>
      </c>
      <c r="GP309">
        <v>46802.6</v>
      </c>
      <c r="GQ309">
        <v>37952.3</v>
      </c>
      <c r="GR309">
        <v>1.8946</v>
      </c>
      <c r="GS309">
        <v>1.87783</v>
      </c>
      <c r="GT309">
        <v>0.10711</v>
      </c>
      <c r="GU309">
        <v>0</v>
      </c>
      <c r="GV309">
        <v>28.2568</v>
      </c>
      <c r="GW309">
        <v>999.9</v>
      </c>
      <c r="GX309">
        <v>60.9</v>
      </c>
      <c r="GY309">
        <v>29.7</v>
      </c>
      <c r="GZ309">
        <v>28.164</v>
      </c>
      <c r="HA309">
        <v>61.4409</v>
      </c>
      <c r="HB309">
        <v>21.4022</v>
      </c>
      <c r="HC309">
        <v>1</v>
      </c>
      <c r="HD309">
        <v>0.0136789</v>
      </c>
      <c r="HE309">
        <v>-1.73154</v>
      </c>
      <c r="HF309">
        <v>20.3277</v>
      </c>
      <c r="HG309">
        <v>5.22133</v>
      </c>
      <c r="HH309">
        <v>11.9793</v>
      </c>
      <c r="HI309">
        <v>4.96545</v>
      </c>
      <c r="HJ309">
        <v>3.27598</v>
      </c>
      <c r="HK309">
        <v>9999</v>
      </c>
      <c r="HL309">
        <v>9999</v>
      </c>
      <c r="HM309">
        <v>9999</v>
      </c>
      <c r="HN309">
        <v>999.9</v>
      </c>
      <c r="HO309">
        <v>1.86369</v>
      </c>
      <c r="HP309">
        <v>1.85974</v>
      </c>
      <c r="HQ309">
        <v>1.85805</v>
      </c>
      <c r="HR309">
        <v>1.85944</v>
      </c>
      <c r="HS309">
        <v>1.85959</v>
      </c>
      <c r="HT309">
        <v>1.85806</v>
      </c>
      <c r="HU309">
        <v>1.85715</v>
      </c>
      <c r="HV309">
        <v>1.85211</v>
      </c>
      <c r="HW309">
        <v>0</v>
      </c>
      <c r="HX309">
        <v>0</v>
      </c>
      <c r="HY309">
        <v>0</v>
      </c>
      <c r="HZ309">
        <v>0</v>
      </c>
      <c r="IA309" t="s">
        <v>424</v>
      </c>
      <c r="IB309" t="s">
        <v>425</v>
      </c>
      <c r="IC309" t="s">
        <v>426</v>
      </c>
      <c r="ID309" t="s">
        <v>426</v>
      </c>
      <c r="IE309" t="s">
        <v>426</v>
      </c>
      <c r="IF309" t="s">
        <v>426</v>
      </c>
      <c r="IG309">
        <v>0</v>
      </c>
      <c r="IH309">
        <v>100</v>
      </c>
      <c r="II309">
        <v>100</v>
      </c>
      <c r="IJ309">
        <v>-1.02</v>
      </c>
      <c r="IK309">
        <v>0.2066</v>
      </c>
      <c r="IL309">
        <v>-1.809735424919543</v>
      </c>
      <c r="IM309">
        <v>0.001328113201692861</v>
      </c>
      <c r="IN309">
        <v>1.538283238170363E-06</v>
      </c>
      <c r="IO309">
        <v>-5.795655626708063E-10</v>
      </c>
      <c r="IP309">
        <v>-0.06517122915253193</v>
      </c>
      <c r="IQ309">
        <v>-0.004593102289677449</v>
      </c>
      <c r="IR309">
        <v>0.0008253994458280543</v>
      </c>
      <c r="IS309">
        <v>-7.403632370499484E-06</v>
      </c>
      <c r="IT309">
        <v>2</v>
      </c>
      <c r="IU309">
        <v>1985</v>
      </c>
      <c r="IV309">
        <v>1</v>
      </c>
      <c r="IW309">
        <v>27</v>
      </c>
      <c r="IX309">
        <v>3</v>
      </c>
      <c r="IY309">
        <v>2.9</v>
      </c>
      <c r="IZ309">
        <v>1.13647</v>
      </c>
      <c r="JA309">
        <v>2.60864</v>
      </c>
      <c r="JB309">
        <v>1.49658</v>
      </c>
      <c r="JC309">
        <v>2.34741</v>
      </c>
      <c r="JD309">
        <v>1.54907</v>
      </c>
      <c r="JE309">
        <v>2.46338</v>
      </c>
      <c r="JF309">
        <v>32.7758</v>
      </c>
      <c r="JG309">
        <v>15.603</v>
      </c>
      <c r="JH309">
        <v>18</v>
      </c>
      <c r="JI309">
        <v>482.033</v>
      </c>
      <c r="JJ309">
        <v>500.592</v>
      </c>
      <c r="JK309">
        <v>31.404</v>
      </c>
      <c r="JL309">
        <v>27.4375</v>
      </c>
      <c r="JM309">
        <v>30.0002</v>
      </c>
      <c r="JN309">
        <v>27.6705</v>
      </c>
      <c r="JO309">
        <v>27.6637</v>
      </c>
      <c r="JP309">
        <v>22.8523</v>
      </c>
      <c r="JQ309">
        <v>18.5052</v>
      </c>
      <c r="JR309">
        <v>72.68389999999999</v>
      </c>
      <c r="JS309">
        <v>31.4135</v>
      </c>
      <c r="JT309">
        <v>420</v>
      </c>
      <c r="JU309">
        <v>24.3283</v>
      </c>
      <c r="JV309">
        <v>102.348</v>
      </c>
      <c r="JW309">
        <v>91.5558</v>
      </c>
    </row>
    <row r="310" spans="1:283">
      <c r="A310">
        <v>292</v>
      </c>
      <c r="B310">
        <v>1761011441.6</v>
      </c>
      <c r="C310">
        <v>1775.599999904633</v>
      </c>
      <c r="D310" t="s">
        <v>1027</v>
      </c>
      <c r="E310" t="s">
        <v>1028</v>
      </c>
      <c r="F310">
        <v>5</v>
      </c>
      <c r="G310" t="s">
        <v>985</v>
      </c>
      <c r="H310">
        <v>1761011433.6</v>
      </c>
      <c r="I310">
        <f>(J310)/1000</f>
        <v>0</v>
      </c>
      <c r="J310">
        <f>1000*DJ310*AH310*(DF310-DG310)/(100*CY310*(1000-AH310*DF310))</f>
        <v>0</v>
      </c>
      <c r="K310">
        <f>DJ310*AH310*(DE310-DD310*(1000-AH310*DG310)/(1000-AH310*DF310))/(100*CY310)</f>
        <v>0</v>
      </c>
      <c r="L310">
        <f>DD310 - IF(AH310&gt;1, K310*CY310*100.0/(AJ310), 0)</f>
        <v>0</v>
      </c>
      <c r="M310">
        <f>((S310-I310/2)*L310-K310)/(S310+I310/2)</f>
        <v>0</v>
      </c>
      <c r="N310">
        <f>M310*(DK310+DL310)/1000.0</f>
        <v>0</v>
      </c>
      <c r="O310">
        <f>(DD310 - IF(AH310&gt;1, K310*CY310*100.0/(AJ310), 0))*(DK310+DL310)/1000.0</f>
        <v>0</v>
      </c>
      <c r="P310">
        <f>2.0/((1/R310-1/Q310)+SIGN(R310)*SQRT((1/R310-1/Q310)*(1/R310-1/Q310) + 4*CZ310/((CZ310+1)*(CZ310+1))*(2*1/R310*1/Q310-1/Q310*1/Q310)))</f>
        <v>0</v>
      </c>
      <c r="Q310">
        <f>IF(LEFT(DA310,1)&lt;&gt;"0",IF(LEFT(DA310,1)="1",3.0,DB310),$D$5+$E$5*(DR310*DK310/($K$5*1000))+$F$5*(DR310*DK310/($K$5*1000))*MAX(MIN(CY310,$J$5),$I$5)*MAX(MIN(CY310,$J$5),$I$5)+$G$5*MAX(MIN(CY310,$J$5),$I$5)*(DR310*DK310/($K$5*1000))+$H$5*(DR310*DK310/($K$5*1000))*(DR310*DK310/($K$5*1000)))</f>
        <v>0</v>
      </c>
      <c r="R310">
        <f>I310*(1000-(1000*0.61365*exp(17.502*V310/(240.97+V310))/(DK310+DL310)+DF310)/2)/(1000*0.61365*exp(17.502*V310/(240.97+V310))/(DK310+DL310)-DF310)</f>
        <v>0</v>
      </c>
      <c r="S310">
        <f>1/((CZ310+1)/(P310/1.6)+1/(Q310/1.37)) + CZ310/((CZ310+1)/(P310/1.6) + CZ310/(Q310/1.37))</f>
        <v>0</v>
      </c>
      <c r="T310">
        <f>(CU310*CX310)</f>
        <v>0</v>
      </c>
      <c r="U310">
        <f>(DM310+(T310+2*0.95*5.67E-8*(((DM310+$B$9)+273)^4-(DM310+273)^4)-44100*I310)/(1.84*29.3*Q310+8*0.95*5.67E-8*(DM310+273)^3))</f>
        <v>0</v>
      </c>
      <c r="V310">
        <f>($C$9*DN310+$D$9*DO310+$E$9*U310)</f>
        <v>0</v>
      </c>
      <c r="W310">
        <f>0.61365*exp(17.502*V310/(240.97+V310))</f>
        <v>0</v>
      </c>
      <c r="X310">
        <f>(Y310/Z310*100)</f>
        <v>0</v>
      </c>
      <c r="Y310">
        <f>DF310*(DK310+DL310)/1000</f>
        <v>0</v>
      </c>
      <c r="Z310">
        <f>0.61365*exp(17.502*DM310/(240.97+DM310))</f>
        <v>0</v>
      </c>
      <c r="AA310">
        <f>(W310-DF310*(DK310+DL310)/1000)</f>
        <v>0</v>
      </c>
      <c r="AB310">
        <f>(-I310*44100)</f>
        <v>0</v>
      </c>
      <c r="AC310">
        <f>2*29.3*Q310*0.92*(DM310-V310)</f>
        <v>0</v>
      </c>
      <c r="AD310">
        <f>2*0.95*5.67E-8*(((DM310+$B$9)+273)^4-(V310+273)^4)</f>
        <v>0</v>
      </c>
      <c r="AE310">
        <f>T310+AD310+AB310+AC310</f>
        <v>0</v>
      </c>
      <c r="AF310">
        <v>0</v>
      </c>
      <c r="AG310">
        <v>0</v>
      </c>
      <c r="AH310">
        <f>IF(AF310*$H$15&gt;=AJ310,1.0,(AJ310/(AJ310-AF310*$H$15)))</f>
        <v>0</v>
      </c>
      <c r="AI310">
        <f>(AH310-1)*100</f>
        <v>0</v>
      </c>
      <c r="AJ310">
        <f>MAX(0,($B$15+$C$15*DR310)/(1+$D$15*DR310)*DK310/(DM310+273)*$E$15)</f>
        <v>0</v>
      </c>
      <c r="AK310" t="s">
        <v>420</v>
      </c>
      <c r="AL310" t="s">
        <v>420</v>
      </c>
      <c r="AM310">
        <v>0</v>
      </c>
      <c r="AN310">
        <v>0</v>
      </c>
      <c r="AO310">
        <f>1-AM310/AN310</f>
        <v>0</v>
      </c>
      <c r="AP310">
        <v>0</v>
      </c>
      <c r="AQ310" t="s">
        <v>420</v>
      </c>
      <c r="AR310" t="s">
        <v>420</v>
      </c>
      <c r="AS310">
        <v>0</v>
      </c>
      <c r="AT310">
        <v>0</v>
      </c>
      <c r="AU310">
        <f>1-AS310/AT310</f>
        <v>0</v>
      </c>
      <c r="AV310">
        <v>0.5</v>
      </c>
      <c r="AW310">
        <f>CV310</f>
        <v>0</v>
      </c>
      <c r="AX310">
        <f>K310</f>
        <v>0</v>
      </c>
      <c r="AY310">
        <f>AU310*AV310*AW310</f>
        <v>0</v>
      </c>
      <c r="AZ310">
        <f>(AX310-AP310)/AW310</f>
        <v>0</v>
      </c>
      <c r="BA310">
        <f>(AN310-AT310)/AT310</f>
        <v>0</v>
      </c>
      <c r="BB310">
        <f>AM310/(AO310+AM310/AT310)</f>
        <v>0</v>
      </c>
      <c r="BC310" t="s">
        <v>420</v>
      </c>
      <c r="BD310">
        <v>0</v>
      </c>
      <c r="BE310">
        <f>IF(BD310&lt;&gt;0, BD310, BB310)</f>
        <v>0</v>
      </c>
      <c r="BF310">
        <f>1-BE310/AT310</f>
        <v>0</v>
      </c>
      <c r="BG310">
        <f>(AT310-AS310)/(AT310-BE310)</f>
        <v>0</v>
      </c>
      <c r="BH310">
        <f>(AN310-AT310)/(AN310-BE310)</f>
        <v>0</v>
      </c>
      <c r="BI310">
        <f>(AT310-AS310)/(AT310-AM310)</f>
        <v>0</v>
      </c>
      <c r="BJ310">
        <f>(AN310-AT310)/(AN310-AM310)</f>
        <v>0</v>
      </c>
      <c r="BK310">
        <f>(BG310*BE310/AS310)</f>
        <v>0</v>
      </c>
      <c r="BL310">
        <f>(1-BK310)</f>
        <v>0</v>
      </c>
      <c r="CU310">
        <f>$B$13*DS310+$C$13*DT310+$F$13*EE310*(1-EH310)</f>
        <v>0</v>
      </c>
      <c r="CV310">
        <f>CU310*CW310</f>
        <v>0</v>
      </c>
      <c r="CW310">
        <f>($B$13*$D$11+$C$13*$D$11+$F$13*((ER310+EJ310)/MAX(ER310+EJ310+ES310, 0.1)*$I$11+ES310/MAX(ER310+EJ310+ES310, 0.1)*$J$11))/($B$13+$C$13+$F$13)</f>
        <v>0</v>
      </c>
      <c r="CX310">
        <f>($B$13*$K$11+$C$13*$K$11+$F$13*((ER310+EJ310)/MAX(ER310+EJ310+ES310, 0.1)*$P$11+ES310/MAX(ER310+EJ310+ES310, 0.1)*$Q$11))/($B$13+$C$13+$F$13)</f>
        <v>0</v>
      </c>
      <c r="CY310">
        <v>5.36</v>
      </c>
      <c r="CZ310">
        <v>0.5</v>
      </c>
      <c r="DA310" t="s">
        <v>421</v>
      </c>
      <c r="DB310">
        <v>2</v>
      </c>
      <c r="DC310">
        <v>1761011433.6</v>
      </c>
      <c r="DD310">
        <v>420.5725</v>
      </c>
      <c r="DE310">
        <v>419.9948333333334</v>
      </c>
      <c r="DF310">
        <v>24.5656</v>
      </c>
      <c r="DG310">
        <v>24.546575</v>
      </c>
      <c r="DH310">
        <v>421.5922916666667</v>
      </c>
      <c r="DI310">
        <v>24.359875</v>
      </c>
      <c r="DJ310">
        <v>500.0094583333333</v>
      </c>
      <c r="DK310">
        <v>90.54292083333335</v>
      </c>
      <c r="DL310">
        <v>0.0343427125</v>
      </c>
      <c r="DM310">
        <v>30.64332499999999</v>
      </c>
      <c r="DN310">
        <v>30.01630833333333</v>
      </c>
      <c r="DO310">
        <v>999.9</v>
      </c>
      <c r="DP310">
        <v>0</v>
      </c>
      <c r="DQ310">
        <v>0</v>
      </c>
      <c r="DR310">
        <v>9998.834999999999</v>
      </c>
      <c r="DS310">
        <v>0</v>
      </c>
      <c r="DT310">
        <v>0.242856</v>
      </c>
      <c r="DU310">
        <v>0.5776480833333334</v>
      </c>
      <c r="DV310">
        <v>431.164125</v>
      </c>
      <c r="DW310">
        <v>430.56375</v>
      </c>
      <c r="DX310">
        <v>0.01901705020833333</v>
      </c>
      <c r="DY310">
        <v>419.9948333333334</v>
      </c>
      <c r="DZ310">
        <v>24.546575</v>
      </c>
      <c r="EA310">
        <v>2.224240833333333</v>
      </c>
      <c r="EB310">
        <v>2.222519166666667</v>
      </c>
      <c r="EC310">
        <v>19.137975</v>
      </c>
      <c r="ED310">
        <v>19.1255625</v>
      </c>
      <c r="EE310">
        <v>0.00500078</v>
      </c>
      <c r="EF310">
        <v>0</v>
      </c>
      <c r="EG310">
        <v>0</v>
      </c>
      <c r="EH310">
        <v>0</v>
      </c>
      <c r="EI310">
        <v>756.2374999999998</v>
      </c>
      <c r="EJ310">
        <v>0.00500078</v>
      </c>
      <c r="EK310">
        <v>-10.6375</v>
      </c>
      <c r="EL310">
        <v>-0.3041666666666667</v>
      </c>
      <c r="EM310">
        <v>35.78354166666666</v>
      </c>
      <c r="EN310">
        <v>39.31475</v>
      </c>
      <c r="EO310">
        <v>38.0805</v>
      </c>
      <c r="EP310">
        <v>39.95033333333333</v>
      </c>
      <c r="EQ310">
        <v>38.45808333333333</v>
      </c>
      <c r="ER310">
        <v>0</v>
      </c>
      <c r="ES310">
        <v>0</v>
      </c>
      <c r="ET310">
        <v>0</v>
      </c>
      <c r="EU310">
        <v>1761011440.3</v>
      </c>
      <c r="EV310">
        <v>0</v>
      </c>
      <c r="EW310">
        <v>757.42</v>
      </c>
      <c r="EX310">
        <v>-10.27692345251428</v>
      </c>
      <c r="EY310">
        <v>-39.03846132767035</v>
      </c>
      <c r="EZ310">
        <v>-12.76</v>
      </c>
      <c r="FA310">
        <v>15</v>
      </c>
      <c r="FB310">
        <v>1761011263.1</v>
      </c>
      <c r="FC310" t="s">
        <v>986</v>
      </c>
      <c r="FD310">
        <v>1761011262.6</v>
      </c>
      <c r="FE310">
        <v>1761011263.1</v>
      </c>
      <c r="FF310">
        <v>10</v>
      </c>
      <c r="FG310">
        <v>-0.226</v>
      </c>
      <c r="FH310">
        <v>0.005</v>
      </c>
      <c r="FI310">
        <v>-1.021</v>
      </c>
      <c r="FJ310">
        <v>0.197</v>
      </c>
      <c r="FK310">
        <v>420</v>
      </c>
      <c r="FL310">
        <v>24</v>
      </c>
      <c r="FM310">
        <v>0.24</v>
      </c>
      <c r="FN310">
        <v>0.02</v>
      </c>
      <c r="FO310">
        <v>0.5883044146341463</v>
      </c>
      <c r="FP310">
        <v>-0.3338116515679435</v>
      </c>
      <c r="FQ310">
        <v>0.04875021705366345</v>
      </c>
      <c r="FR310">
        <v>1</v>
      </c>
      <c r="FS310">
        <v>759.1676470588236</v>
      </c>
      <c r="FT310">
        <v>-26.51642483950595</v>
      </c>
      <c r="FU310">
        <v>6.908593139673963</v>
      </c>
      <c r="FV310">
        <v>0</v>
      </c>
      <c r="FW310">
        <v>0.01016481475609756</v>
      </c>
      <c r="FX310">
        <v>0.1851280241811847</v>
      </c>
      <c r="FY310">
        <v>0.02149722575740862</v>
      </c>
      <c r="FZ310">
        <v>0</v>
      </c>
      <c r="GA310">
        <v>1</v>
      </c>
      <c r="GB310">
        <v>3</v>
      </c>
      <c r="GC310" t="s">
        <v>459</v>
      </c>
      <c r="GD310">
        <v>3.10961</v>
      </c>
      <c r="GE310">
        <v>2.72632</v>
      </c>
      <c r="GF310">
        <v>0.08860949999999999</v>
      </c>
      <c r="GG310">
        <v>0.0883994</v>
      </c>
      <c r="GH310">
        <v>0.110515</v>
      </c>
      <c r="GI310">
        <v>0.111316</v>
      </c>
      <c r="GJ310">
        <v>23930.9</v>
      </c>
      <c r="GK310">
        <v>21698.1</v>
      </c>
      <c r="GL310">
        <v>26814.8</v>
      </c>
      <c r="GM310">
        <v>24007.8</v>
      </c>
      <c r="GN310">
        <v>38107.6</v>
      </c>
      <c r="GO310">
        <v>31470.2</v>
      </c>
      <c r="GP310">
        <v>46802.8</v>
      </c>
      <c r="GQ310">
        <v>37951.9</v>
      </c>
      <c r="GR310">
        <v>1.89425</v>
      </c>
      <c r="GS310">
        <v>1.87827</v>
      </c>
      <c r="GT310">
        <v>0.106502</v>
      </c>
      <c r="GU310">
        <v>0</v>
      </c>
      <c r="GV310">
        <v>28.2571</v>
      </c>
      <c r="GW310">
        <v>999.9</v>
      </c>
      <c r="GX310">
        <v>60.9</v>
      </c>
      <c r="GY310">
        <v>29.7</v>
      </c>
      <c r="GZ310">
        <v>28.1654</v>
      </c>
      <c r="HA310">
        <v>61.5409</v>
      </c>
      <c r="HB310">
        <v>21.222</v>
      </c>
      <c r="HC310">
        <v>1</v>
      </c>
      <c r="HD310">
        <v>0.0137957</v>
      </c>
      <c r="HE310">
        <v>-1.76255</v>
      </c>
      <c r="HF310">
        <v>20.3274</v>
      </c>
      <c r="HG310">
        <v>5.22103</v>
      </c>
      <c r="HH310">
        <v>11.9788</v>
      </c>
      <c r="HI310">
        <v>4.96545</v>
      </c>
      <c r="HJ310">
        <v>3.27595</v>
      </c>
      <c r="HK310">
        <v>9999</v>
      </c>
      <c r="HL310">
        <v>9999</v>
      </c>
      <c r="HM310">
        <v>9999</v>
      </c>
      <c r="HN310">
        <v>999.9</v>
      </c>
      <c r="HO310">
        <v>1.86368</v>
      </c>
      <c r="HP310">
        <v>1.85974</v>
      </c>
      <c r="HQ310">
        <v>1.85805</v>
      </c>
      <c r="HR310">
        <v>1.85944</v>
      </c>
      <c r="HS310">
        <v>1.85959</v>
      </c>
      <c r="HT310">
        <v>1.85806</v>
      </c>
      <c r="HU310">
        <v>1.85715</v>
      </c>
      <c r="HV310">
        <v>1.85211</v>
      </c>
      <c r="HW310">
        <v>0</v>
      </c>
      <c r="HX310">
        <v>0</v>
      </c>
      <c r="HY310">
        <v>0</v>
      </c>
      <c r="HZ310">
        <v>0</v>
      </c>
      <c r="IA310" t="s">
        <v>424</v>
      </c>
      <c r="IB310" t="s">
        <v>425</v>
      </c>
      <c r="IC310" t="s">
        <v>426</v>
      </c>
      <c r="ID310" t="s">
        <v>426</v>
      </c>
      <c r="IE310" t="s">
        <v>426</v>
      </c>
      <c r="IF310" t="s">
        <v>426</v>
      </c>
      <c r="IG310">
        <v>0</v>
      </c>
      <c r="IH310">
        <v>100</v>
      </c>
      <c r="II310">
        <v>100</v>
      </c>
      <c r="IJ310">
        <v>-1.02</v>
      </c>
      <c r="IK310">
        <v>0.2067</v>
      </c>
      <c r="IL310">
        <v>-1.809735424919543</v>
      </c>
      <c r="IM310">
        <v>0.001328113201692861</v>
      </c>
      <c r="IN310">
        <v>1.538283238170363E-06</v>
      </c>
      <c r="IO310">
        <v>-5.795655626708063E-10</v>
      </c>
      <c r="IP310">
        <v>-0.06517122915253193</v>
      </c>
      <c r="IQ310">
        <v>-0.004593102289677449</v>
      </c>
      <c r="IR310">
        <v>0.0008253994458280543</v>
      </c>
      <c r="IS310">
        <v>-7.403632370499484E-06</v>
      </c>
      <c r="IT310">
        <v>2</v>
      </c>
      <c r="IU310">
        <v>1985</v>
      </c>
      <c r="IV310">
        <v>1</v>
      </c>
      <c r="IW310">
        <v>27</v>
      </c>
      <c r="IX310">
        <v>3</v>
      </c>
      <c r="IY310">
        <v>3</v>
      </c>
      <c r="IZ310">
        <v>1.13647</v>
      </c>
      <c r="JA310">
        <v>2.6001</v>
      </c>
      <c r="JB310">
        <v>1.49658</v>
      </c>
      <c r="JC310">
        <v>2.34741</v>
      </c>
      <c r="JD310">
        <v>1.54907</v>
      </c>
      <c r="JE310">
        <v>2.45972</v>
      </c>
      <c r="JF310">
        <v>32.7758</v>
      </c>
      <c r="JG310">
        <v>15.6118</v>
      </c>
      <c r="JH310">
        <v>18</v>
      </c>
      <c r="JI310">
        <v>481.831</v>
      </c>
      <c r="JJ310">
        <v>500.882</v>
      </c>
      <c r="JK310">
        <v>31.3994</v>
      </c>
      <c r="JL310">
        <v>27.4383</v>
      </c>
      <c r="JM310">
        <v>30.0003</v>
      </c>
      <c r="JN310">
        <v>27.6705</v>
      </c>
      <c r="JO310">
        <v>27.6628</v>
      </c>
      <c r="JP310">
        <v>22.855</v>
      </c>
      <c r="JQ310">
        <v>18.5052</v>
      </c>
      <c r="JR310">
        <v>72.68389999999999</v>
      </c>
      <c r="JS310">
        <v>31.4082</v>
      </c>
      <c r="JT310">
        <v>420</v>
      </c>
      <c r="JU310">
        <v>24.3107</v>
      </c>
      <c r="JV310">
        <v>102.348</v>
      </c>
      <c r="JW310">
        <v>91.5548</v>
      </c>
    </row>
    <row r="311" spans="1:283">
      <c r="A311">
        <v>293</v>
      </c>
      <c r="B311">
        <v>1761011443.6</v>
      </c>
      <c r="C311">
        <v>1777.599999904633</v>
      </c>
      <c r="D311" t="s">
        <v>1029</v>
      </c>
      <c r="E311" t="s">
        <v>1030</v>
      </c>
      <c r="F311">
        <v>5</v>
      </c>
      <c r="G311" t="s">
        <v>985</v>
      </c>
      <c r="H311">
        <v>1761011435.6</v>
      </c>
      <c r="I311">
        <f>(J311)/1000</f>
        <v>0</v>
      </c>
      <c r="J311">
        <f>1000*DJ311*AH311*(DF311-DG311)/(100*CY311*(1000-AH311*DF311))</f>
        <v>0</v>
      </c>
      <c r="K311">
        <f>DJ311*AH311*(DE311-DD311*(1000-AH311*DG311)/(1000-AH311*DF311))/(100*CY311)</f>
        <v>0</v>
      </c>
      <c r="L311">
        <f>DD311 - IF(AH311&gt;1, K311*CY311*100.0/(AJ311), 0)</f>
        <v>0</v>
      </c>
      <c r="M311">
        <f>((S311-I311/2)*L311-K311)/(S311+I311/2)</f>
        <v>0</v>
      </c>
      <c r="N311">
        <f>M311*(DK311+DL311)/1000.0</f>
        <v>0</v>
      </c>
      <c r="O311">
        <f>(DD311 - IF(AH311&gt;1, K311*CY311*100.0/(AJ311), 0))*(DK311+DL311)/1000.0</f>
        <v>0</v>
      </c>
      <c r="P311">
        <f>2.0/((1/R311-1/Q311)+SIGN(R311)*SQRT((1/R311-1/Q311)*(1/R311-1/Q311) + 4*CZ311/((CZ311+1)*(CZ311+1))*(2*1/R311*1/Q311-1/Q311*1/Q311)))</f>
        <v>0</v>
      </c>
      <c r="Q311">
        <f>IF(LEFT(DA311,1)&lt;&gt;"0",IF(LEFT(DA311,1)="1",3.0,DB311),$D$5+$E$5*(DR311*DK311/($K$5*1000))+$F$5*(DR311*DK311/($K$5*1000))*MAX(MIN(CY311,$J$5),$I$5)*MAX(MIN(CY311,$J$5),$I$5)+$G$5*MAX(MIN(CY311,$J$5),$I$5)*(DR311*DK311/($K$5*1000))+$H$5*(DR311*DK311/($K$5*1000))*(DR311*DK311/($K$5*1000)))</f>
        <v>0</v>
      </c>
      <c r="R311">
        <f>I311*(1000-(1000*0.61365*exp(17.502*V311/(240.97+V311))/(DK311+DL311)+DF311)/2)/(1000*0.61365*exp(17.502*V311/(240.97+V311))/(DK311+DL311)-DF311)</f>
        <v>0</v>
      </c>
      <c r="S311">
        <f>1/((CZ311+1)/(P311/1.6)+1/(Q311/1.37)) + CZ311/((CZ311+1)/(P311/1.6) + CZ311/(Q311/1.37))</f>
        <v>0</v>
      </c>
      <c r="T311">
        <f>(CU311*CX311)</f>
        <v>0</v>
      </c>
      <c r="U311">
        <f>(DM311+(T311+2*0.95*5.67E-8*(((DM311+$B$9)+273)^4-(DM311+273)^4)-44100*I311)/(1.84*29.3*Q311+8*0.95*5.67E-8*(DM311+273)^3))</f>
        <v>0</v>
      </c>
      <c r="V311">
        <f>($C$9*DN311+$D$9*DO311+$E$9*U311)</f>
        <v>0</v>
      </c>
      <c r="W311">
        <f>0.61365*exp(17.502*V311/(240.97+V311))</f>
        <v>0</v>
      </c>
      <c r="X311">
        <f>(Y311/Z311*100)</f>
        <v>0</v>
      </c>
      <c r="Y311">
        <f>DF311*(DK311+DL311)/1000</f>
        <v>0</v>
      </c>
      <c r="Z311">
        <f>0.61365*exp(17.502*DM311/(240.97+DM311))</f>
        <v>0</v>
      </c>
      <c r="AA311">
        <f>(W311-DF311*(DK311+DL311)/1000)</f>
        <v>0</v>
      </c>
      <c r="AB311">
        <f>(-I311*44100)</f>
        <v>0</v>
      </c>
      <c r="AC311">
        <f>2*29.3*Q311*0.92*(DM311-V311)</f>
        <v>0</v>
      </c>
      <c r="AD311">
        <f>2*0.95*5.67E-8*(((DM311+$B$9)+273)^4-(V311+273)^4)</f>
        <v>0</v>
      </c>
      <c r="AE311">
        <f>T311+AD311+AB311+AC311</f>
        <v>0</v>
      </c>
      <c r="AF311">
        <v>0</v>
      </c>
      <c r="AG311">
        <v>0</v>
      </c>
      <c r="AH311">
        <f>IF(AF311*$H$15&gt;=AJ311,1.0,(AJ311/(AJ311-AF311*$H$15)))</f>
        <v>0</v>
      </c>
      <c r="AI311">
        <f>(AH311-1)*100</f>
        <v>0</v>
      </c>
      <c r="AJ311">
        <f>MAX(0,($B$15+$C$15*DR311)/(1+$D$15*DR311)*DK311/(DM311+273)*$E$15)</f>
        <v>0</v>
      </c>
      <c r="AK311" t="s">
        <v>420</v>
      </c>
      <c r="AL311" t="s">
        <v>420</v>
      </c>
      <c r="AM311">
        <v>0</v>
      </c>
      <c r="AN311">
        <v>0</v>
      </c>
      <c r="AO311">
        <f>1-AM311/AN311</f>
        <v>0</v>
      </c>
      <c r="AP311">
        <v>0</v>
      </c>
      <c r="AQ311" t="s">
        <v>420</v>
      </c>
      <c r="AR311" t="s">
        <v>420</v>
      </c>
      <c r="AS311">
        <v>0</v>
      </c>
      <c r="AT311">
        <v>0</v>
      </c>
      <c r="AU311">
        <f>1-AS311/AT311</f>
        <v>0</v>
      </c>
      <c r="AV311">
        <v>0.5</v>
      </c>
      <c r="AW311">
        <f>CV311</f>
        <v>0</v>
      </c>
      <c r="AX311">
        <f>K311</f>
        <v>0</v>
      </c>
      <c r="AY311">
        <f>AU311*AV311*AW311</f>
        <v>0</v>
      </c>
      <c r="AZ311">
        <f>(AX311-AP311)/AW311</f>
        <v>0</v>
      </c>
      <c r="BA311">
        <f>(AN311-AT311)/AT311</f>
        <v>0</v>
      </c>
      <c r="BB311">
        <f>AM311/(AO311+AM311/AT311)</f>
        <v>0</v>
      </c>
      <c r="BC311" t="s">
        <v>420</v>
      </c>
      <c r="BD311">
        <v>0</v>
      </c>
      <c r="BE311">
        <f>IF(BD311&lt;&gt;0, BD311, BB311)</f>
        <v>0</v>
      </c>
      <c r="BF311">
        <f>1-BE311/AT311</f>
        <v>0</v>
      </c>
      <c r="BG311">
        <f>(AT311-AS311)/(AT311-BE311)</f>
        <v>0</v>
      </c>
      <c r="BH311">
        <f>(AN311-AT311)/(AN311-BE311)</f>
        <v>0</v>
      </c>
      <c r="BI311">
        <f>(AT311-AS311)/(AT311-AM311)</f>
        <v>0</v>
      </c>
      <c r="BJ311">
        <f>(AN311-AT311)/(AN311-AM311)</f>
        <v>0</v>
      </c>
      <c r="BK311">
        <f>(BG311*BE311/AS311)</f>
        <v>0</v>
      </c>
      <c r="BL311">
        <f>(1-BK311)</f>
        <v>0</v>
      </c>
      <c r="CU311">
        <f>$B$13*DS311+$C$13*DT311+$F$13*EE311*(1-EH311)</f>
        <v>0</v>
      </c>
      <c r="CV311">
        <f>CU311*CW311</f>
        <v>0</v>
      </c>
      <c r="CW311">
        <f>($B$13*$D$11+$C$13*$D$11+$F$13*((ER311+EJ311)/MAX(ER311+EJ311+ES311, 0.1)*$I$11+ES311/MAX(ER311+EJ311+ES311, 0.1)*$J$11))/($B$13+$C$13+$F$13)</f>
        <v>0</v>
      </c>
      <c r="CX311">
        <f>($B$13*$K$11+$C$13*$K$11+$F$13*((ER311+EJ311)/MAX(ER311+EJ311+ES311, 0.1)*$P$11+ES311/MAX(ER311+EJ311+ES311, 0.1)*$Q$11))/($B$13+$C$13+$F$13)</f>
        <v>0</v>
      </c>
      <c r="CY311">
        <v>5.36</v>
      </c>
      <c r="CZ311">
        <v>0.5</v>
      </c>
      <c r="DA311" t="s">
        <v>421</v>
      </c>
      <c r="DB311">
        <v>2</v>
      </c>
      <c r="DC311">
        <v>1761011435.6</v>
      </c>
      <c r="DD311">
        <v>420.557375</v>
      </c>
      <c r="DE311">
        <v>419.9758333333334</v>
      </c>
      <c r="DF311">
        <v>24.5776875</v>
      </c>
      <c r="DG311">
        <v>24.54508333333333</v>
      </c>
      <c r="DH311">
        <v>421.5771666666667</v>
      </c>
      <c r="DI311">
        <v>24.3717</v>
      </c>
      <c r="DJ311">
        <v>499.9981666666666</v>
      </c>
      <c r="DK311">
        <v>90.54300416666668</v>
      </c>
      <c r="DL311">
        <v>0.034403125</v>
      </c>
      <c r="DM311">
        <v>30.63796666666666</v>
      </c>
      <c r="DN311">
        <v>30.01139166666667</v>
      </c>
      <c r="DO311">
        <v>999.9</v>
      </c>
      <c r="DP311">
        <v>0</v>
      </c>
      <c r="DQ311">
        <v>0</v>
      </c>
      <c r="DR311">
        <v>9997.349583333335</v>
      </c>
      <c r="DS311">
        <v>0</v>
      </c>
      <c r="DT311">
        <v>0.242856</v>
      </c>
      <c r="DU311">
        <v>0.581445</v>
      </c>
      <c r="DV311">
        <v>431.154</v>
      </c>
      <c r="DW311">
        <v>430.543625</v>
      </c>
      <c r="DX311">
        <v>0.03259022104166667</v>
      </c>
      <c r="DY311">
        <v>419.9758333333334</v>
      </c>
      <c r="DZ311">
        <v>24.54508333333333</v>
      </c>
      <c r="EA311">
        <v>2.225336666666667</v>
      </c>
      <c r="EB311">
        <v>2.22238625</v>
      </c>
      <c r="EC311">
        <v>19.14588333333333</v>
      </c>
      <c r="ED311">
        <v>19.1246</v>
      </c>
      <c r="EE311">
        <v>0.00500078</v>
      </c>
      <c r="EF311">
        <v>0</v>
      </c>
      <c r="EG311">
        <v>0</v>
      </c>
      <c r="EH311">
        <v>0</v>
      </c>
      <c r="EI311">
        <v>755.2458333333334</v>
      </c>
      <c r="EJ311">
        <v>0.00500078</v>
      </c>
      <c r="EK311">
        <v>-11.1125</v>
      </c>
      <c r="EL311">
        <v>-0.3833333333333333</v>
      </c>
      <c r="EM311">
        <v>35.76016666666666</v>
      </c>
      <c r="EN311">
        <v>39.25745833333333</v>
      </c>
      <c r="EO311">
        <v>38.02583333333333</v>
      </c>
      <c r="EP311">
        <v>39.869625</v>
      </c>
      <c r="EQ311">
        <v>38.398125</v>
      </c>
      <c r="ER311">
        <v>0</v>
      </c>
      <c r="ES311">
        <v>0</v>
      </c>
      <c r="ET311">
        <v>0</v>
      </c>
      <c r="EU311">
        <v>1761011442.7</v>
      </c>
      <c r="EV311">
        <v>0</v>
      </c>
      <c r="EW311">
        <v>757.0599999999999</v>
      </c>
      <c r="EX311">
        <v>-35.77692329272135</v>
      </c>
      <c r="EY311">
        <v>-11.09230736585764</v>
      </c>
      <c r="EZ311">
        <v>-12.848</v>
      </c>
      <c r="FA311">
        <v>15</v>
      </c>
      <c r="FB311">
        <v>1761011263.1</v>
      </c>
      <c r="FC311" t="s">
        <v>986</v>
      </c>
      <c r="FD311">
        <v>1761011262.6</v>
      </c>
      <c r="FE311">
        <v>1761011263.1</v>
      </c>
      <c r="FF311">
        <v>10</v>
      </c>
      <c r="FG311">
        <v>-0.226</v>
      </c>
      <c r="FH311">
        <v>0.005</v>
      </c>
      <c r="FI311">
        <v>-1.021</v>
      </c>
      <c r="FJ311">
        <v>0.197</v>
      </c>
      <c r="FK311">
        <v>420</v>
      </c>
      <c r="FL311">
        <v>24</v>
      </c>
      <c r="FM311">
        <v>0.24</v>
      </c>
      <c r="FN311">
        <v>0.02</v>
      </c>
      <c r="FO311">
        <v>0.5815146999999999</v>
      </c>
      <c r="FP311">
        <v>-0.1664207504690433</v>
      </c>
      <c r="FQ311">
        <v>0.0441907723604148</v>
      </c>
      <c r="FR311">
        <v>1</v>
      </c>
      <c r="FS311">
        <v>757.5500000000001</v>
      </c>
      <c r="FT311">
        <v>-27.84262802024794</v>
      </c>
      <c r="FU311">
        <v>6.967244792599146</v>
      </c>
      <c r="FV311">
        <v>0</v>
      </c>
      <c r="FW311">
        <v>0.022621389125</v>
      </c>
      <c r="FX311">
        <v>0.3267432549906192</v>
      </c>
      <c r="FY311">
        <v>0.03435183785967452</v>
      </c>
      <c r="FZ311">
        <v>0</v>
      </c>
      <c r="GA311">
        <v>1</v>
      </c>
      <c r="GB311">
        <v>3</v>
      </c>
      <c r="GC311" t="s">
        <v>459</v>
      </c>
      <c r="GD311">
        <v>3.10973</v>
      </c>
      <c r="GE311">
        <v>2.72663</v>
      </c>
      <c r="GF311">
        <v>0.08860999999999999</v>
      </c>
      <c r="GG311">
        <v>0.08839569999999999</v>
      </c>
      <c r="GH311">
        <v>0.110511</v>
      </c>
      <c r="GI311">
        <v>0.111194</v>
      </c>
      <c r="GJ311">
        <v>23931.1</v>
      </c>
      <c r="GK311">
        <v>21698.1</v>
      </c>
      <c r="GL311">
        <v>26815</v>
      </c>
      <c r="GM311">
        <v>24007.7</v>
      </c>
      <c r="GN311">
        <v>38108</v>
      </c>
      <c r="GO311">
        <v>31474.3</v>
      </c>
      <c r="GP311">
        <v>46803.1</v>
      </c>
      <c r="GQ311">
        <v>37951.5</v>
      </c>
      <c r="GR311">
        <v>1.8943</v>
      </c>
      <c r="GS311">
        <v>1.87798</v>
      </c>
      <c r="GT311">
        <v>0.106204</v>
      </c>
      <c r="GU311">
        <v>0</v>
      </c>
      <c r="GV311">
        <v>28.2583</v>
      </c>
      <c r="GW311">
        <v>999.9</v>
      </c>
      <c r="GX311">
        <v>60.9</v>
      </c>
      <c r="GY311">
        <v>29.7</v>
      </c>
      <c r="GZ311">
        <v>28.165</v>
      </c>
      <c r="HA311">
        <v>61.6709</v>
      </c>
      <c r="HB311">
        <v>21.3061</v>
      </c>
      <c r="HC311">
        <v>1</v>
      </c>
      <c r="HD311">
        <v>0.0139634</v>
      </c>
      <c r="HE311">
        <v>-1.78128</v>
      </c>
      <c r="HF311">
        <v>20.3272</v>
      </c>
      <c r="HG311">
        <v>5.22103</v>
      </c>
      <c r="HH311">
        <v>11.9787</v>
      </c>
      <c r="HI311">
        <v>4.96565</v>
      </c>
      <c r="HJ311">
        <v>3.27598</v>
      </c>
      <c r="HK311">
        <v>9999</v>
      </c>
      <c r="HL311">
        <v>9999</v>
      </c>
      <c r="HM311">
        <v>9999</v>
      </c>
      <c r="HN311">
        <v>999.9</v>
      </c>
      <c r="HO311">
        <v>1.86367</v>
      </c>
      <c r="HP311">
        <v>1.85974</v>
      </c>
      <c r="HQ311">
        <v>1.85804</v>
      </c>
      <c r="HR311">
        <v>1.85944</v>
      </c>
      <c r="HS311">
        <v>1.85959</v>
      </c>
      <c r="HT311">
        <v>1.85806</v>
      </c>
      <c r="HU311">
        <v>1.85715</v>
      </c>
      <c r="HV311">
        <v>1.85211</v>
      </c>
      <c r="HW311">
        <v>0</v>
      </c>
      <c r="HX311">
        <v>0</v>
      </c>
      <c r="HY311">
        <v>0</v>
      </c>
      <c r="HZ311">
        <v>0</v>
      </c>
      <c r="IA311" t="s">
        <v>424</v>
      </c>
      <c r="IB311" t="s">
        <v>425</v>
      </c>
      <c r="IC311" t="s">
        <v>426</v>
      </c>
      <c r="ID311" t="s">
        <v>426</v>
      </c>
      <c r="IE311" t="s">
        <v>426</v>
      </c>
      <c r="IF311" t="s">
        <v>426</v>
      </c>
      <c r="IG311">
        <v>0</v>
      </c>
      <c r="IH311">
        <v>100</v>
      </c>
      <c r="II311">
        <v>100</v>
      </c>
      <c r="IJ311">
        <v>-1.02</v>
      </c>
      <c r="IK311">
        <v>0.2066</v>
      </c>
      <c r="IL311">
        <v>-1.809735424919543</v>
      </c>
      <c r="IM311">
        <v>0.001328113201692861</v>
      </c>
      <c r="IN311">
        <v>1.538283238170363E-06</v>
      </c>
      <c r="IO311">
        <v>-5.795655626708063E-10</v>
      </c>
      <c r="IP311">
        <v>-0.06517122915253193</v>
      </c>
      <c r="IQ311">
        <v>-0.004593102289677449</v>
      </c>
      <c r="IR311">
        <v>0.0008253994458280543</v>
      </c>
      <c r="IS311">
        <v>-7.403632370499484E-06</v>
      </c>
      <c r="IT311">
        <v>2</v>
      </c>
      <c r="IU311">
        <v>1985</v>
      </c>
      <c r="IV311">
        <v>1</v>
      </c>
      <c r="IW311">
        <v>27</v>
      </c>
      <c r="IX311">
        <v>3</v>
      </c>
      <c r="IY311">
        <v>3</v>
      </c>
      <c r="IZ311">
        <v>1.13647</v>
      </c>
      <c r="JA311">
        <v>2.60864</v>
      </c>
      <c r="JB311">
        <v>1.49658</v>
      </c>
      <c r="JC311">
        <v>2.34619</v>
      </c>
      <c r="JD311">
        <v>1.54907</v>
      </c>
      <c r="JE311">
        <v>2.35352</v>
      </c>
      <c r="JF311">
        <v>32.7758</v>
      </c>
      <c r="JG311">
        <v>15.5943</v>
      </c>
      <c r="JH311">
        <v>18</v>
      </c>
      <c r="JI311">
        <v>481.857</v>
      </c>
      <c r="JJ311">
        <v>500.683</v>
      </c>
      <c r="JK311">
        <v>31.3978</v>
      </c>
      <c r="JL311">
        <v>27.4383</v>
      </c>
      <c r="JM311">
        <v>30.0004</v>
      </c>
      <c r="JN311">
        <v>27.67</v>
      </c>
      <c r="JO311">
        <v>27.6628</v>
      </c>
      <c r="JP311">
        <v>22.856</v>
      </c>
      <c r="JQ311">
        <v>18.7888</v>
      </c>
      <c r="JR311">
        <v>72.68389999999999</v>
      </c>
      <c r="JS311">
        <v>31.4082</v>
      </c>
      <c r="JT311">
        <v>420</v>
      </c>
      <c r="JU311">
        <v>24.3026</v>
      </c>
      <c r="JV311">
        <v>102.349</v>
      </c>
      <c r="JW311">
        <v>91.554</v>
      </c>
    </row>
    <row r="312" spans="1:283">
      <c r="A312">
        <v>294</v>
      </c>
      <c r="B312">
        <v>1761011445.6</v>
      </c>
      <c r="C312">
        <v>1779.599999904633</v>
      </c>
      <c r="D312" t="s">
        <v>1031</v>
      </c>
      <c r="E312" t="s">
        <v>1032</v>
      </c>
      <c r="F312">
        <v>5</v>
      </c>
      <c r="G312" t="s">
        <v>985</v>
      </c>
      <c r="H312">
        <v>1761011437.6</v>
      </c>
      <c r="I312">
        <f>(J312)/1000</f>
        <v>0</v>
      </c>
      <c r="J312">
        <f>1000*DJ312*AH312*(DF312-DG312)/(100*CY312*(1000-AH312*DF312))</f>
        <v>0</v>
      </c>
      <c r="K312">
        <f>DJ312*AH312*(DE312-DD312*(1000-AH312*DG312)/(1000-AH312*DF312))/(100*CY312)</f>
        <v>0</v>
      </c>
      <c r="L312">
        <f>DD312 - IF(AH312&gt;1, K312*CY312*100.0/(AJ312), 0)</f>
        <v>0</v>
      </c>
      <c r="M312">
        <f>((S312-I312/2)*L312-K312)/(S312+I312/2)</f>
        <v>0</v>
      </c>
      <c r="N312">
        <f>M312*(DK312+DL312)/1000.0</f>
        <v>0</v>
      </c>
      <c r="O312">
        <f>(DD312 - IF(AH312&gt;1, K312*CY312*100.0/(AJ312), 0))*(DK312+DL312)/1000.0</f>
        <v>0</v>
      </c>
      <c r="P312">
        <f>2.0/((1/R312-1/Q312)+SIGN(R312)*SQRT((1/R312-1/Q312)*(1/R312-1/Q312) + 4*CZ312/((CZ312+1)*(CZ312+1))*(2*1/R312*1/Q312-1/Q312*1/Q312)))</f>
        <v>0</v>
      </c>
      <c r="Q312">
        <f>IF(LEFT(DA312,1)&lt;&gt;"0",IF(LEFT(DA312,1)="1",3.0,DB312),$D$5+$E$5*(DR312*DK312/($K$5*1000))+$F$5*(DR312*DK312/($K$5*1000))*MAX(MIN(CY312,$J$5),$I$5)*MAX(MIN(CY312,$J$5),$I$5)+$G$5*MAX(MIN(CY312,$J$5),$I$5)*(DR312*DK312/($K$5*1000))+$H$5*(DR312*DK312/($K$5*1000))*(DR312*DK312/($K$5*1000)))</f>
        <v>0</v>
      </c>
      <c r="R312">
        <f>I312*(1000-(1000*0.61365*exp(17.502*V312/(240.97+V312))/(DK312+DL312)+DF312)/2)/(1000*0.61365*exp(17.502*V312/(240.97+V312))/(DK312+DL312)-DF312)</f>
        <v>0</v>
      </c>
      <c r="S312">
        <f>1/((CZ312+1)/(P312/1.6)+1/(Q312/1.37)) + CZ312/((CZ312+1)/(P312/1.6) + CZ312/(Q312/1.37))</f>
        <v>0</v>
      </c>
      <c r="T312">
        <f>(CU312*CX312)</f>
        <v>0</v>
      </c>
      <c r="U312">
        <f>(DM312+(T312+2*0.95*5.67E-8*(((DM312+$B$9)+273)^4-(DM312+273)^4)-44100*I312)/(1.84*29.3*Q312+8*0.95*5.67E-8*(DM312+273)^3))</f>
        <v>0</v>
      </c>
      <c r="V312">
        <f>($C$9*DN312+$D$9*DO312+$E$9*U312)</f>
        <v>0</v>
      </c>
      <c r="W312">
        <f>0.61365*exp(17.502*V312/(240.97+V312))</f>
        <v>0</v>
      </c>
      <c r="X312">
        <f>(Y312/Z312*100)</f>
        <v>0</v>
      </c>
      <c r="Y312">
        <f>DF312*(DK312+DL312)/1000</f>
        <v>0</v>
      </c>
      <c r="Z312">
        <f>0.61365*exp(17.502*DM312/(240.97+DM312))</f>
        <v>0</v>
      </c>
      <c r="AA312">
        <f>(W312-DF312*(DK312+DL312)/1000)</f>
        <v>0</v>
      </c>
      <c r="AB312">
        <f>(-I312*44100)</f>
        <v>0</v>
      </c>
      <c r="AC312">
        <f>2*29.3*Q312*0.92*(DM312-V312)</f>
        <v>0</v>
      </c>
      <c r="AD312">
        <f>2*0.95*5.67E-8*(((DM312+$B$9)+273)^4-(V312+273)^4)</f>
        <v>0</v>
      </c>
      <c r="AE312">
        <f>T312+AD312+AB312+AC312</f>
        <v>0</v>
      </c>
      <c r="AF312">
        <v>0</v>
      </c>
      <c r="AG312">
        <v>0</v>
      </c>
      <c r="AH312">
        <f>IF(AF312*$H$15&gt;=AJ312,1.0,(AJ312/(AJ312-AF312*$H$15)))</f>
        <v>0</v>
      </c>
      <c r="AI312">
        <f>(AH312-1)*100</f>
        <v>0</v>
      </c>
      <c r="AJ312">
        <f>MAX(0,($B$15+$C$15*DR312)/(1+$D$15*DR312)*DK312/(DM312+273)*$E$15)</f>
        <v>0</v>
      </c>
      <c r="AK312" t="s">
        <v>420</v>
      </c>
      <c r="AL312" t="s">
        <v>420</v>
      </c>
      <c r="AM312">
        <v>0</v>
      </c>
      <c r="AN312">
        <v>0</v>
      </c>
      <c r="AO312">
        <f>1-AM312/AN312</f>
        <v>0</v>
      </c>
      <c r="AP312">
        <v>0</v>
      </c>
      <c r="AQ312" t="s">
        <v>420</v>
      </c>
      <c r="AR312" t="s">
        <v>420</v>
      </c>
      <c r="AS312">
        <v>0</v>
      </c>
      <c r="AT312">
        <v>0</v>
      </c>
      <c r="AU312">
        <f>1-AS312/AT312</f>
        <v>0</v>
      </c>
      <c r="AV312">
        <v>0.5</v>
      </c>
      <c r="AW312">
        <f>CV312</f>
        <v>0</v>
      </c>
      <c r="AX312">
        <f>K312</f>
        <v>0</v>
      </c>
      <c r="AY312">
        <f>AU312*AV312*AW312</f>
        <v>0</v>
      </c>
      <c r="AZ312">
        <f>(AX312-AP312)/AW312</f>
        <v>0</v>
      </c>
      <c r="BA312">
        <f>(AN312-AT312)/AT312</f>
        <v>0</v>
      </c>
      <c r="BB312">
        <f>AM312/(AO312+AM312/AT312)</f>
        <v>0</v>
      </c>
      <c r="BC312" t="s">
        <v>420</v>
      </c>
      <c r="BD312">
        <v>0</v>
      </c>
      <c r="BE312">
        <f>IF(BD312&lt;&gt;0, BD312, BB312)</f>
        <v>0</v>
      </c>
      <c r="BF312">
        <f>1-BE312/AT312</f>
        <v>0</v>
      </c>
      <c r="BG312">
        <f>(AT312-AS312)/(AT312-BE312)</f>
        <v>0</v>
      </c>
      <c r="BH312">
        <f>(AN312-AT312)/(AN312-BE312)</f>
        <v>0</v>
      </c>
      <c r="BI312">
        <f>(AT312-AS312)/(AT312-AM312)</f>
        <v>0</v>
      </c>
      <c r="BJ312">
        <f>(AN312-AT312)/(AN312-AM312)</f>
        <v>0</v>
      </c>
      <c r="BK312">
        <f>(BG312*BE312/AS312)</f>
        <v>0</v>
      </c>
      <c r="BL312">
        <f>(1-BK312)</f>
        <v>0</v>
      </c>
      <c r="CU312">
        <f>$B$13*DS312+$C$13*DT312+$F$13*EE312*(1-EH312)</f>
        <v>0</v>
      </c>
      <c r="CV312">
        <f>CU312*CW312</f>
        <v>0</v>
      </c>
      <c r="CW312">
        <f>($B$13*$D$11+$C$13*$D$11+$F$13*((ER312+EJ312)/MAX(ER312+EJ312+ES312, 0.1)*$I$11+ES312/MAX(ER312+EJ312+ES312, 0.1)*$J$11))/($B$13+$C$13+$F$13)</f>
        <v>0</v>
      </c>
      <c r="CX312">
        <f>($B$13*$K$11+$C$13*$K$11+$F$13*((ER312+EJ312)/MAX(ER312+EJ312+ES312, 0.1)*$P$11+ES312/MAX(ER312+EJ312+ES312, 0.1)*$Q$11))/($B$13+$C$13+$F$13)</f>
        <v>0</v>
      </c>
      <c r="CY312">
        <v>5.36</v>
      </c>
      <c r="CZ312">
        <v>0.5</v>
      </c>
      <c r="DA312" t="s">
        <v>421</v>
      </c>
      <c r="DB312">
        <v>2</v>
      </c>
      <c r="DC312">
        <v>1761011437.6</v>
      </c>
      <c r="DD312">
        <v>420.546</v>
      </c>
      <c r="DE312">
        <v>419.971125</v>
      </c>
      <c r="DF312">
        <v>24.58684166666667</v>
      </c>
      <c r="DG312">
        <v>24.53658333333333</v>
      </c>
      <c r="DH312">
        <v>421.5658333333333</v>
      </c>
      <c r="DI312">
        <v>24.38065</v>
      </c>
      <c r="DJ312">
        <v>499.9790416666667</v>
      </c>
      <c r="DK312">
        <v>90.54327499999999</v>
      </c>
      <c r="DL312">
        <v>0.03446722083333333</v>
      </c>
      <c r="DM312">
        <v>30.63264166666667</v>
      </c>
      <c r="DN312">
        <v>30.0064</v>
      </c>
      <c r="DO312">
        <v>999.9</v>
      </c>
      <c r="DP312">
        <v>0</v>
      </c>
      <c r="DQ312">
        <v>0</v>
      </c>
      <c r="DR312">
        <v>9994.09375</v>
      </c>
      <c r="DS312">
        <v>0</v>
      </c>
      <c r="DT312">
        <v>0.242856</v>
      </c>
      <c r="DU312">
        <v>0.5747946666666667</v>
      </c>
      <c r="DV312">
        <v>431.1464166666667</v>
      </c>
      <c r="DW312">
        <v>430.5350416666667</v>
      </c>
      <c r="DX312">
        <v>0.05024518916666667</v>
      </c>
      <c r="DY312">
        <v>419.971125</v>
      </c>
      <c r="DZ312">
        <v>24.53658333333333</v>
      </c>
      <c r="EA312">
        <v>2.226172916666667</v>
      </c>
      <c r="EB312">
        <v>2.221623333333334</v>
      </c>
      <c r="EC312">
        <v>19.15190833333333</v>
      </c>
      <c r="ED312">
        <v>19.119075</v>
      </c>
      <c r="EE312">
        <v>0.00500078</v>
      </c>
      <c r="EF312">
        <v>0</v>
      </c>
      <c r="EG312">
        <v>0</v>
      </c>
      <c r="EH312">
        <v>0</v>
      </c>
      <c r="EI312">
        <v>755.6708333333332</v>
      </c>
      <c r="EJ312">
        <v>0.00500078</v>
      </c>
      <c r="EK312">
        <v>-11.74583333333333</v>
      </c>
      <c r="EL312">
        <v>-0.4749999999999999</v>
      </c>
      <c r="EM312">
        <v>35.7315</v>
      </c>
      <c r="EN312">
        <v>39.21058333333333</v>
      </c>
      <c r="EO312">
        <v>37.99979166666667</v>
      </c>
      <c r="EP312">
        <v>39.78891666666667</v>
      </c>
      <c r="EQ312">
        <v>38.36170833333333</v>
      </c>
      <c r="ER312">
        <v>0</v>
      </c>
      <c r="ES312">
        <v>0</v>
      </c>
      <c r="ET312">
        <v>0</v>
      </c>
      <c r="EU312">
        <v>1761011444.5</v>
      </c>
      <c r="EV312">
        <v>0</v>
      </c>
      <c r="EW312">
        <v>757.4423076923077</v>
      </c>
      <c r="EX312">
        <v>-25.61025642435643</v>
      </c>
      <c r="EY312">
        <v>-7.999999880451056</v>
      </c>
      <c r="EZ312">
        <v>-13.07692307692308</v>
      </c>
      <c r="FA312">
        <v>15</v>
      </c>
      <c r="FB312">
        <v>1761011263.1</v>
      </c>
      <c r="FC312" t="s">
        <v>986</v>
      </c>
      <c r="FD312">
        <v>1761011262.6</v>
      </c>
      <c r="FE312">
        <v>1761011263.1</v>
      </c>
      <c r="FF312">
        <v>10</v>
      </c>
      <c r="FG312">
        <v>-0.226</v>
      </c>
      <c r="FH312">
        <v>0.005</v>
      </c>
      <c r="FI312">
        <v>-1.021</v>
      </c>
      <c r="FJ312">
        <v>0.197</v>
      </c>
      <c r="FK312">
        <v>420</v>
      </c>
      <c r="FL312">
        <v>24</v>
      </c>
      <c r="FM312">
        <v>0.24</v>
      </c>
      <c r="FN312">
        <v>0.02</v>
      </c>
      <c r="FO312">
        <v>0.5848068048780488</v>
      </c>
      <c r="FP312">
        <v>-0.1069218606271777</v>
      </c>
      <c r="FQ312">
        <v>0.04524742443672402</v>
      </c>
      <c r="FR312">
        <v>1</v>
      </c>
      <c r="FS312">
        <v>757.0088235294118</v>
      </c>
      <c r="FT312">
        <v>-16.68601990689206</v>
      </c>
      <c r="FU312">
        <v>6.590696100299658</v>
      </c>
      <c r="FV312">
        <v>0</v>
      </c>
      <c r="FW312">
        <v>0.03237134792682927</v>
      </c>
      <c r="FX312">
        <v>0.4021460891289197</v>
      </c>
      <c r="FY312">
        <v>0.04330181317011413</v>
      </c>
      <c r="FZ312">
        <v>0</v>
      </c>
      <c r="GA312">
        <v>1</v>
      </c>
      <c r="GB312">
        <v>3</v>
      </c>
      <c r="GC312" t="s">
        <v>459</v>
      </c>
      <c r="GD312">
        <v>3.10969</v>
      </c>
      <c r="GE312">
        <v>2.72668</v>
      </c>
      <c r="GF312">
        <v>0.08861090000000001</v>
      </c>
      <c r="GG312">
        <v>0.0884113</v>
      </c>
      <c r="GH312">
        <v>0.110475</v>
      </c>
      <c r="GI312">
        <v>0.111039</v>
      </c>
      <c r="GJ312">
        <v>23931</v>
      </c>
      <c r="GK312">
        <v>21697.5</v>
      </c>
      <c r="GL312">
        <v>26815</v>
      </c>
      <c r="GM312">
        <v>24007.5</v>
      </c>
      <c r="GN312">
        <v>38109.3</v>
      </c>
      <c r="GO312">
        <v>31479.5</v>
      </c>
      <c r="GP312">
        <v>46802.8</v>
      </c>
      <c r="GQ312">
        <v>37951.2</v>
      </c>
      <c r="GR312">
        <v>1.89468</v>
      </c>
      <c r="GS312">
        <v>1.87777</v>
      </c>
      <c r="GT312">
        <v>0.106022</v>
      </c>
      <c r="GU312">
        <v>0</v>
      </c>
      <c r="GV312">
        <v>28.2592</v>
      </c>
      <c r="GW312">
        <v>999.9</v>
      </c>
      <c r="GX312">
        <v>60.9</v>
      </c>
      <c r="GY312">
        <v>29.7</v>
      </c>
      <c r="GZ312">
        <v>28.1654</v>
      </c>
      <c r="HA312">
        <v>61.5909</v>
      </c>
      <c r="HB312">
        <v>21.4583</v>
      </c>
      <c r="HC312">
        <v>1</v>
      </c>
      <c r="HD312">
        <v>0.0139024</v>
      </c>
      <c r="HE312">
        <v>-1.79763</v>
      </c>
      <c r="HF312">
        <v>20.327</v>
      </c>
      <c r="HG312">
        <v>5.22103</v>
      </c>
      <c r="HH312">
        <v>11.979</v>
      </c>
      <c r="HI312">
        <v>4.9656</v>
      </c>
      <c r="HJ312">
        <v>3.276</v>
      </c>
      <c r="HK312">
        <v>9999</v>
      </c>
      <c r="HL312">
        <v>9999</v>
      </c>
      <c r="HM312">
        <v>9999</v>
      </c>
      <c r="HN312">
        <v>999.9</v>
      </c>
      <c r="HO312">
        <v>1.86368</v>
      </c>
      <c r="HP312">
        <v>1.85974</v>
      </c>
      <c r="HQ312">
        <v>1.85805</v>
      </c>
      <c r="HR312">
        <v>1.85944</v>
      </c>
      <c r="HS312">
        <v>1.85959</v>
      </c>
      <c r="HT312">
        <v>1.85806</v>
      </c>
      <c r="HU312">
        <v>1.85715</v>
      </c>
      <c r="HV312">
        <v>1.85211</v>
      </c>
      <c r="HW312">
        <v>0</v>
      </c>
      <c r="HX312">
        <v>0</v>
      </c>
      <c r="HY312">
        <v>0</v>
      </c>
      <c r="HZ312">
        <v>0</v>
      </c>
      <c r="IA312" t="s">
        <v>424</v>
      </c>
      <c r="IB312" t="s">
        <v>425</v>
      </c>
      <c r="IC312" t="s">
        <v>426</v>
      </c>
      <c r="ID312" t="s">
        <v>426</v>
      </c>
      <c r="IE312" t="s">
        <v>426</v>
      </c>
      <c r="IF312" t="s">
        <v>426</v>
      </c>
      <c r="IG312">
        <v>0</v>
      </c>
      <c r="IH312">
        <v>100</v>
      </c>
      <c r="II312">
        <v>100</v>
      </c>
      <c r="IJ312">
        <v>-1.02</v>
      </c>
      <c r="IK312">
        <v>0.2064</v>
      </c>
      <c r="IL312">
        <v>-1.809735424919543</v>
      </c>
      <c r="IM312">
        <v>0.001328113201692861</v>
      </c>
      <c r="IN312">
        <v>1.538283238170363E-06</v>
      </c>
      <c r="IO312">
        <v>-5.795655626708063E-10</v>
      </c>
      <c r="IP312">
        <v>-0.06517122915253193</v>
      </c>
      <c r="IQ312">
        <v>-0.004593102289677449</v>
      </c>
      <c r="IR312">
        <v>0.0008253994458280543</v>
      </c>
      <c r="IS312">
        <v>-7.403632370499484E-06</v>
      </c>
      <c r="IT312">
        <v>2</v>
      </c>
      <c r="IU312">
        <v>1985</v>
      </c>
      <c r="IV312">
        <v>1</v>
      </c>
      <c r="IW312">
        <v>27</v>
      </c>
      <c r="IX312">
        <v>3</v>
      </c>
      <c r="IY312">
        <v>3</v>
      </c>
      <c r="IZ312">
        <v>1.13647</v>
      </c>
      <c r="JA312">
        <v>2.60254</v>
      </c>
      <c r="JB312">
        <v>1.49658</v>
      </c>
      <c r="JC312">
        <v>2.34619</v>
      </c>
      <c r="JD312">
        <v>1.54907</v>
      </c>
      <c r="JE312">
        <v>2.46948</v>
      </c>
      <c r="JF312">
        <v>32.7758</v>
      </c>
      <c r="JG312">
        <v>15.6118</v>
      </c>
      <c r="JH312">
        <v>18</v>
      </c>
      <c r="JI312">
        <v>482.064</v>
      </c>
      <c r="JJ312">
        <v>500.543</v>
      </c>
      <c r="JK312">
        <v>31.3967</v>
      </c>
      <c r="JL312">
        <v>27.4393</v>
      </c>
      <c r="JM312">
        <v>30.0003</v>
      </c>
      <c r="JN312">
        <v>27.6689</v>
      </c>
      <c r="JO312">
        <v>27.6619</v>
      </c>
      <c r="JP312">
        <v>22.8546</v>
      </c>
      <c r="JQ312">
        <v>18.7888</v>
      </c>
      <c r="JR312">
        <v>72.68389999999999</v>
      </c>
      <c r="JS312">
        <v>31.4082</v>
      </c>
      <c r="JT312">
        <v>420</v>
      </c>
      <c r="JU312">
        <v>24.3052</v>
      </c>
      <c r="JV312">
        <v>102.348</v>
      </c>
      <c r="JW312">
        <v>91.5532</v>
      </c>
    </row>
    <row r="313" spans="1:283">
      <c r="A313">
        <v>295</v>
      </c>
      <c r="B313">
        <v>1761011447.6</v>
      </c>
      <c r="C313">
        <v>1781.599999904633</v>
      </c>
      <c r="D313" t="s">
        <v>1033</v>
      </c>
      <c r="E313" t="s">
        <v>1034</v>
      </c>
      <c r="F313">
        <v>5</v>
      </c>
      <c r="G313" t="s">
        <v>985</v>
      </c>
      <c r="H313">
        <v>1761011439.6</v>
      </c>
      <c r="I313">
        <f>(J313)/1000</f>
        <v>0</v>
      </c>
      <c r="J313">
        <f>1000*DJ313*AH313*(DF313-DG313)/(100*CY313*(1000-AH313*DF313))</f>
        <v>0</v>
      </c>
      <c r="K313">
        <f>DJ313*AH313*(DE313-DD313*(1000-AH313*DG313)/(1000-AH313*DF313))/(100*CY313)</f>
        <v>0</v>
      </c>
      <c r="L313">
        <f>DD313 - IF(AH313&gt;1, K313*CY313*100.0/(AJ313), 0)</f>
        <v>0</v>
      </c>
      <c r="M313">
        <f>((S313-I313/2)*L313-K313)/(S313+I313/2)</f>
        <v>0</v>
      </c>
      <c r="N313">
        <f>M313*(DK313+DL313)/1000.0</f>
        <v>0</v>
      </c>
      <c r="O313">
        <f>(DD313 - IF(AH313&gt;1, K313*CY313*100.0/(AJ313), 0))*(DK313+DL313)/1000.0</f>
        <v>0</v>
      </c>
      <c r="P313">
        <f>2.0/((1/R313-1/Q313)+SIGN(R313)*SQRT((1/R313-1/Q313)*(1/R313-1/Q313) + 4*CZ313/((CZ313+1)*(CZ313+1))*(2*1/R313*1/Q313-1/Q313*1/Q313)))</f>
        <v>0</v>
      </c>
      <c r="Q313">
        <f>IF(LEFT(DA313,1)&lt;&gt;"0",IF(LEFT(DA313,1)="1",3.0,DB313),$D$5+$E$5*(DR313*DK313/($K$5*1000))+$F$5*(DR313*DK313/($K$5*1000))*MAX(MIN(CY313,$J$5),$I$5)*MAX(MIN(CY313,$J$5),$I$5)+$G$5*MAX(MIN(CY313,$J$5),$I$5)*(DR313*DK313/($K$5*1000))+$H$5*(DR313*DK313/($K$5*1000))*(DR313*DK313/($K$5*1000)))</f>
        <v>0</v>
      </c>
      <c r="R313">
        <f>I313*(1000-(1000*0.61365*exp(17.502*V313/(240.97+V313))/(DK313+DL313)+DF313)/2)/(1000*0.61365*exp(17.502*V313/(240.97+V313))/(DK313+DL313)-DF313)</f>
        <v>0</v>
      </c>
      <c r="S313">
        <f>1/((CZ313+1)/(P313/1.6)+1/(Q313/1.37)) + CZ313/((CZ313+1)/(P313/1.6) + CZ313/(Q313/1.37))</f>
        <v>0</v>
      </c>
      <c r="T313">
        <f>(CU313*CX313)</f>
        <v>0</v>
      </c>
      <c r="U313">
        <f>(DM313+(T313+2*0.95*5.67E-8*(((DM313+$B$9)+273)^4-(DM313+273)^4)-44100*I313)/(1.84*29.3*Q313+8*0.95*5.67E-8*(DM313+273)^3))</f>
        <v>0</v>
      </c>
      <c r="V313">
        <f>($C$9*DN313+$D$9*DO313+$E$9*U313)</f>
        <v>0</v>
      </c>
      <c r="W313">
        <f>0.61365*exp(17.502*V313/(240.97+V313))</f>
        <v>0</v>
      </c>
      <c r="X313">
        <f>(Y313/Z313*100)</f>
        <v>0</v>
      </c>
      <c r="Y313">
        <f>DF313*(DK313+DL313)/1000</f>
        <v>0</v>
      </c>
      <c r="Z313">
        <f>0.61365*exp(17.502*DM313/(240.97+DM313))</f>
        <v>0</v>
      </c>
      <c r="AA313">
        <f>(W313-DF313*(DK313+DL313)/1000)</f>
        <v>0</v>
      </c>
      <c r="AB313">
        <f>(-I313*44100)</f>
        <v>0</v>
      </c>
      <c r="AC313">
        <f>2*29.3*Q313*0.92*(DM313-V313)</f>
        <v>0</v>
      </c>
      <c r="AD313">
        <f>2*0.95*5.67E-8*(((DM313+$B$9)+273)^4-(V313+273)^4)</f>
        <v>0</v>
      </c>
      <c r="AE313">
        <f>T313+AD313+AB313+AC313</f>
        <v>0</v>
      </c>
      <c r="AF313">
        <v>0</v>
      </c>
      <c r="AG313">
        <v>0</v>
      </c>
      <c r="AH313">
        <f>IF(AF313*$H$15&gt;=AJ313,1.0,(AJ313/(AJ313-AF313*$H$15)))</f>
        <v>0</v>
      </c>
      <c r="AI313">
        <f>(AH313-1)*100</f>
        <v>0</v>
      </c>
      <c r="AJ313">
        <f>MAX(0,($B$15+$C$15*DR313)/(1+$D$15*DR313)*DK313/(DM313+273)*$E$15)</f>
        <v>0</v>
      </c>
      <c r="AK313" t="s">
        <v>420</v>
      </c>
      <c r="AL313" t="s">
        <v>420</v>
      </c>
      <c r="AM313">
        <v>0</v>
      </c>
      <c r="AN313">
        <v>0</v>
      </c>
      <c r="AO313">
        <f>1-AM313/AN313</f>
        <v>0</v>
      </c>
      <c r="AP313">
        <v>0</v>
      </c>
      <c r="AQ313" t="s">
        <v>420</v>
      </c>
      <c r="AR313" t="s">
        <v>420</v>
      </c>
      <c r="AS313">
        <v>0</v>
      </c>
      <c r="AT313">
        <v>0</v>
      </c>
      <c r="AU313">
        <f>1-AS313/AT313</f>
        <v>0</v>
      </c>
      <c r="AV313">
        <v>0.5</v>
      </c>
      <c r="AW313">
        <f>CV313</f>
        <v>0</v>
      </c>
      <c r="AX313">
        <f>K313</f>
        <v>0</v>
      </c>
      <c r="AY313">
        <f>AU313*AV313*AW313</f>
        <v>0</v>
      </c>
      <c r="AZ313">
        <f>(AX313-AP313)/AW313</f>
        <v>0</v>
      </c>
      <c r="BA313">
        <f>(AN313-AT313)/AT313</f>
        <v>0</v>
      </c>
      <c r="BB313">
        <f>AM313/(AO313+AM313/AT313)</f>
        <v>0</v>
      </c>
      <c r="BC313" t="s">
        <v>420</v>
      </c>
      <c r="BD313">
        <v>0</v>
      </c>
      <c r="BE313">
        <f>IF(BD313&lt;&gt;0, BD313, BB313)</f>
        <v>0</v>
      </c>
      <c r="BF313">
        <f>1-BE313/AT313</f>
        <v>0</v>
      </c>
      <c r="BG313">
        <f>(AT313-AS313)/(AT313-BE313)</f>
        <v>0</v>
      </c>
      <c r="BH313">
        <f>(AN313-AT313)/(AN313-BE313)</f>
        <v>0</v>
      </c>
      <c r="BI313">
        <f>(AT313-AS313)/(AT313-AM313)</f>
        <v>0</v>
      </c>
      <c r="BJ313">
        <f>(AN313-AT313)/(AN313-AM313)</f>
        <v>0</v>
      </c>
      <c r="BK313">
        <f>(BG313*BE313/AS313)</f>
        <v>0</v>
      </c>
      <c r="BL313">
        <f>(1-BK313)</f>
        <v>0</v>
      </c>
      <c r="CU313">
        <f>$B$13*DS313+$C$13*DT313+$F$13*EE313*(1-EH313)</f>
        <v>0</v>
      </c>
      <c r="CV313">
        <f>CU313*CW313</f>
        <v>0</v>
      </c>
      <c r="CW313">
        <f>($B$13*$D$11+$C$13*$D$11+$F$13*((ER313+EJ313)/MAX(ER313+EJ313+ES313, 0.1)*$I$11+ES313/MAX(ER313+EJ313+ES313, 0.1)*$J$11))/($B$13+$C$13+$F$13)</f>
        <v>0</v>
      </c>
      <c r="CX313">
        <f>($B$13*$K$11+$C$13*$K$11+$F$13*((ER313+EJ313)/MAX(ER313+EJ313+ES313, 0.1)*$P$11+ES313/MAX(ER313+EJ313+ES313, 0.1)*$Q$11))/($B$13+$C$13+$F$13)</f>
        <v>0</v>
      </c>
      <c r="CY313">
        <v>5.36</v>
      </c>
      <c r="CZ313">
        <v>0.5</v>
      </c>
      <c r="DA313" t="s">
        <v>421</v>
      </c>
      <c r="DB313">
        <v>2</v>
      </c>
      <c r="DC313">
        <v>1761011439.6</v>
      </c>
      <c r="DD313">
        <v>420.5415833333333</v>
      </c>
      <c r="DE313">
        <v>419.9779166666667</v>
      </c>
      <c r="DF313">
        <v>24.59222916666667</v>
      </c>
      <c r="DG313">
        <v>24.520375</v>
      </c>
      <c r="DH313">
        <v>421.5614583333333</v>
      </c>
      <c r="DI313">
        <v>24.38592083333333</v>
      </c>
      <c r="DJ313">
        <v>499.9565</v>
      </c>
      <c r="DK313">
        <v>90.54350833333335</v>
      </c>
      <c r="DL313">
        <v>0.03457063333333333</v>
      </c>
      <c r="DM313">
        <v>30.62731666666666</v>
      </c>
      <c r="DN313">
        <v>30.00123333333334</v>
      </c>
      <c r="DO313">
        <v>999.9</v>
      </c>
      <c r="DP313">
        <v>0</v>
      </c>
      <c r="DQ313">
        <v>0</v>
      </c>
      <c r="DR313">
        <v>9988.359583333333</v>
      </c>
      <c r="DS313">
        <v>0</v>
      </c>
      <c r="DT313">
        <v>0.242856</v>
      </c>
      <c r="DU313">
        <v>0.5635489583333334</v>
      </c>
      <c r="DV313">
        <v>431.1442916666667</v>
      </c>
      <c r="DW313">
        <v>430.534875</v>
      </c>
      <c r="DX313">
        <v>0.07184294208333333</v>
      </c>
      <c r="DY313">
        <v>419.9779166666667</v>
      </c>
      <c r="DZ313">
        <v>24.520375</v>
      </c>
      <c r="EA313">
        <v>2.22666625</v>
      </c>
      <c r="EB313">
        <v>2.220162083333333</v>
      </c>
      <c r="EC313">
        <v>19.15547083333334</v>
      </c>
      <c r="ED313">
        <v>19.1085</v>
      </c>
      <c r="EE313">
        <v>0.00500078</v>
      </c>
      <c r="EF313">
        <v>0</v>
      </c>
      <c r="EG313">
        <v>0</v>
      </c>
      <c r="EH313">
        <v>0</v>
      </c>
      <c r="EI313">
        <v>755.4375</v>
      </c>
      <c r="EJ313">
        <v>0.00500078</v>
      </c>
      <c r="EK313">
        <v>-12.44583333333333</v>
      </c>
      <c r="EL313">
        <v>-0.5625</v>
      </c>
      <c r="EM313">
        <v>35.715875</v>
      </c>
      <c r="EN313">
        <v>39.15595833333333</v>
      </c>
      <c r="EO313">
        <v>37.984125</v>
      </c>
      <c r="EP313">
        <v>39.71854166666666</v>
      </c>
      <c r="EQ313">
        <v>38.31479166666666</v>
      </c>
      <c r="ER313">
        <v>0</v>
      </c>
      <c r="ES313">
        <v>0</v>
      </c>
      <c r="ET313">
        <v>0</v>
      </c>
      <c r="EU313">
        <v>1761011446.3</v>
      </c>
      <c r="EV313">
        <v>0</v>
      </c>
      <c r="EW313">
        <v>756.528</v>
      </c>
      <c r="EX313">
        <v>-0.2307689741024888</v>
      </c>
      <c r="EY313">
        <v>-2.799999963931548</v>
      </c>
      <c r="EZ313">
        <v>-13.6</v>
      </c>
      <c r="FA313">
        <v>15</v>
      </c>
      <c r="FB313">
        <v>1761011263.1</v>
      </c>
      <c r="FC313" t="s">
        <v>986</v>
      </c>
      <c r="FD313">
        <v>1761011262.6</v>
      </c>
      <c r="FE313">
        <v>1761011263.1</v>
      </c>
      <c r="FF313">
        <v>10</v>
      </c>
      <c r="FG313">
        <v>-0.226</v>
      </c>
      <c r="FH313">
        <v>0.005</v>
      </c>
      <c r="FI313">
        <v>-1.021</v>
      </c>
      <c r="FJ313">
        <v>0.197</v>
      </c>
      <c r="FK313">
        <v>420</v>
      </c>
      <c r="FL313">
        <v>24</v>
      </c>
      <c r="FM313">
        <v>0.24</v>
      </c>
      <c r="FN313">
        <v>0.02</v>
      </c>
      <c r="FO313">
        <v>0.57951195</v>
      </c>
      <c r="FP313">
        <v>-0.251699324577862</v>
      </c>
      <c r="FQ313">
        <v>0.04874064775572336</v>
      </c>
      <c r="FR313">
        <v>1</v>
      </c>
      <c r="FS313">
        <v>757.2588235294118</v>
      </c>
      <c r="FT313">
        <v>-3.327731095895265</v>
      </c>
      <c r="FU313">
        <v>6.623404031829714</v>
      </c>
      <c r="FV313">
        <v>0</v>
      </c>
      <c r="FW313">
        <v>0.055418049125</v>
      </c>
      <c r="FX313">
        <v>0.5711525023452159</v>
      </c>
      <c r="FY313">
        <v>0.058463887568976</v>
      </c>
      <c r="FZ313">
        <v>0</v>
      </c>
      <c r="GA313">
        <v>1</v>
      </c>
      <c r="GB313">
        <v>3</v>
      </c>
      <c r="GC313" t="s">
        <v>459</v>
      </c>
      <c r="GD313">
        <v>3.10983</v>
      </c>
      <c r="GE313">
        <v>2.72663</v>
      </c>
      <c r="GF313">
        <v>0.0886151</v>
      </c>
      <c r="GG313">
        <v>0.0884103</v>
      </c>
      <c r="GH313">
        <v>0.110418</v>
      </c>
      <c r="GI313">
        <v>0.110898</v>
      </c>
      <c r="GJ313">
        <v>23930.8</v>
      </c>
      <c r="GK313">
        <v>21697.3</v>
      </c>
      <c r="GL313">
        <v>26814.9</v>
      </c>
      <c r="GM313">
        <v>24007.3</v>
      </c>
      <c r="GN313">
        <v>38111.5</v>
      </c>
      <c r="GO313">
        <v>31484.5</v>
      </c>
      <c r="GP313">
        <v>46802.5</v>
      </c>
      <c r="GQ313">
        <v>37951</v>
      </c>
      <c r="GR313">
        <v>1.895</v>
      </c>
      <c r="GS313">
        <v>1.87773</v>
      </c>
      <c r="GT313">
        <v>0.105828</v>
      </c>
      <c r="GU313">
        <v>0</v>
      </c>
      <c r="GV313">
        <v>28.2592</v>
      </c>
      <c r="GW313">
        <v>999.9</v>
      </c>
      <c r="GX313">
        <v>60.9</v>
      </c>
      <c r="GY313">
        <v>29.7</v>
      </c>
      <c r="GZ313">
        <v>28.1658</v>
      </c>
      <c r="HA313">
        <v>61.5709</v>
      </c>
      <c r="HB313">
        <v>21.222</v>
      </c>
      <c r="HC313">
        <v>1</v>
      </c>
      <c r="HD313">
        <v>0.0143242</v>
      </c>
      <c r="HE313">
        <v>-3.0451</v>
      </c>
      <c r="HF313">
        <v>20.2992</v>
      </c>
      <c r="HG313">
        <v>5.22118</v>
      </c>
      <c r="HH313">
        <v>11.9796</v>
      </c>
      <c r="HI313">
        <v>4.9655</v>
      </c>
      <c r="HJ313">
        <v>3.276</v>
      </c>
      <c r="HK313">
        <v>9999</v>
      </c>
      <c r="HL313">
        <v>9999</v>
      </c>
      <c r="HM313">
        <v>9999</v>
      </c>
      <c r="HN313">
        <v>999.9</v>
      </c>
      <c r="HO313">
        <v>1.86364</v>
      </c>
      <c r="HP313">
        <v>1.85974</v>
      </c>
      <c r="HQ313">
        <v>1.85803</v>
      </c>
      <c r="HR313">
        <v>1.85944</v>
      </c>
      <c r="HS313">
        <v>1.85959</v>
      </c>
      <c r="HT313">
        <v>1.85806</v>
      </c>
      <c r="HU313">
        <v>1.85714</v>
      </c>
      <c r="HV313">
        <v>1.85211</v>
      </c>
      <c r="HW313">
        <v>0</v>
      </c>
      <c r="HX313">
        <v>0</v>
      </c>
      <c r="HY313">
        <v>0</v>
      </c>
      <c r="HZ313">
        <v>0</v>
      </c>
      <c r="IA313" t="s">
        <v>424</v>
      </c>
      <c r="IB313" t="s">
        <v>425</v>
      </c>
      <c r="IC313" t="s">
        <v>426</v>
      </c>
      <c r="ID313" t="s">
        <v>426</v>
      </c>
      <c r="IE313" t="s">
        <v>426</v>
      </c>
      <c r="IF313" t="s">
        <v>426</v>
      </c>
      <c r="IG313">
        <v>0</v>
      </c>
      <c r="IH313">
        <v>100</v>
      </c>
      <c r="II313">
        <v>100</v>
      </c>
      <c r="IJ313">
        <v>-1.02</v>
      </c>
      <c r="IK313">
        <v>0.206</v>
      </c>
      <c r="IL313">
        <v>-1.809735424919543</v>
      </c>
      <c r="IM313">
        <v>0.001328113201692861</v>
      </c>
      <c r="IN313">
        <v>1.538283238170363E-06</v>
      </c>
      <c r="IO313">
        <v>-5.795655626708063E-10</v>
      </c>
      <c r="IP313">
        <v>-0.06517122915253193</v>
      </c>
      <c r="IQ313">
        <v>-0.004593102289677449</v>
      </c>
      <c r="IR313">
        <v>0.0008253994458280543</v>
      </c>
      <c r="IS313">
        <v>-7.403632370499484E-06</v>
      </c>
      <c r="IT313">
        <v>2</v>
      </c>
      <c r="IU313">
        <v>1985</v>
      </c>
      <c r="IV313">
        <v>1</v>
      </c>
      <c r="IW313">
        <v>27</v>
      </c>
      <c r="IX313">
        <v>3.1</v>
      </c>
      <c r="IY313">
        <v>3.1</v>
      </c>
      <c r="IZ313">
        <v>1.13647</v>
      </c>
      <c r="JA313">
        <v>2.6001</v>
      </c>
      <c r="JB313">
        <v>1.49658</v>
      </c>
      <c r="JC313">
        <v>2.34741</v>
      </c>
      <c r="JD313">
        <v>1.54907</v>
      </c>
      <c r="JE313">
        <v>2.43774</v>
      </c>
      <c r="JF313">
        <v>32.7758</v>
      </c>
      <c r="JG313">
        <v>15.5417</v>
      </c>
      <c r="JH313">
        <v>18</v>
      </c>
      <c r="JI313">
        <v>482.245</v>
      </c>
      <c r="JJ313">
        <v>500.5</v>
      </c>
      <c r="JK313">
        <v>31.4222</v>
      </c>
      <c r="JL313">
        <v>27.4404</v>
      </c>
      <c r="JM313">
        <v>30.0006</v>
      </c>
      <c r="JN313">
        <v>27.6681</v>
      </c>
      <c r="JO313">
        <v>27.6608</v>
      </c>
      <c r="JP313">
        <v>22.8577</v>
      </c>
      <c r="JQ313">
        <v>18.7888</v>
      </c>
      <c r="JR313">
        <v>72.68389999999999</v>
      </c>
      <c r="JS313">
        <v>32.1227</v>
      </c>
      <c r="JT313">
        <v>420</v>
      </c>
      <c r="JU313">
        <v>24.3108</v>
      </c>
      <c r="JV313">
        <v>102.348</v>
      </c>
      <c r="JW313">
        <v>91.5527</v>
      </c>
    </row>
    <row r="314" spans="1:283">
      <c r="A314">
        <v>296</v>
      </c>
      <c r="B314">
        <v>1761011449.6</v>
      </c>
      <c r="C314">
        <v>1783.599999904633</v>
      </c>
      <c r="D314" t="s">
        <v>1035</v>
      </c>
      <c r="E314" t="s">
        <v>1036</v>
      </c>
      <c r="F314">
        <v>5</v>
      </c>
      <c r="G314" t="s">
        <v>985</v>
      </c>
      <c r="H314">
        <v>1761011441.6</v>
      </c>
      <c r="I314">
        <f>(J314)/1000</f>
        <v>0</v>
      </c>
      <c r="J314">
        <f>1000*DJ314*AH314*(DF314-DG314)/(100*CY314*(1000-AH314*DF314))</f>
        <v>0</v>
      </c>
      <c r="K314">
        <f>DJ314*AH314*(DE314-DD314*(1000-AH314*DG314)/(1000-AH314*DF314))/(100*CY314)</f>
        <v>0</v>
      </c>
      <c r="L314">
        <f>DD314 - IF(AH314&gt;1, K314*CY314*100.0/(AJ314), 0)</f>
        <v>0</v>
      </c>
      <c r="M314">
        <f>((S314-I314/2)*L314-K314)/(S314+I314/2)</f>
        <v>0</v>
      </c>
      <c r="N314">
        <f>M314*(DK314+DL314)/1000.0</f>
        <v>0</v>
      </c>
      <c r="O314">
        <f>(DD314 - IF(AH314&gt;1, K314*CY314*100.0/(AJ314), 0))*(DK314+DL314)/1000.0</f>
        <v>0</v>
      </c>
      <c r="P314">
        <f>2.0/((1/R314-1/Q314)+SIGN(R314)*SQRT((1/R314-1/Q314)*(1/R314-1/Q314) + 4*CZ314/((CZ314+1)*(CZ314+1))*(2*1/R314*1/Q314-1/Q314*1/Q314)))</f>
        <v>0</v>
      </c>
      <c r="Q314">
        <f>IF(LEFT(DA314,1)&lt;&gt;"0",IF(LEFT(DA314,1)="1",3.0,DB314),$D$5+$E$5*(DR314*DK314/($K$5*1000))+$F$5*(DR314*DK314/($K$5*1000))*MAX(MIN(CY314,$J$5),$I$5)*MAX(MIN(CY314,$J$5),$I$5)+$G$5*MAX(MIN(CY314,$J$5),$I$5)*(DR314*DK314/($K$5*1000))+$H$5*(DR314*DK314/($K$5*1000))*(DR314*DK314/($K$5*1000)))</f>
        <v>0</v>
      </c>
      <c r="R314">
        <f>I314*(1000-(1000*0.61365*exp(17.502*V314/(240.97+V314))/(DK314+DL314)+DF314)/2)/(1000*0.61365*exp(17.502*V314/(240.97+V314))/(DK314+DL314)-DF314)</f>
        <v>0</v>
      </c>
      <c r="S314">
        <f>1/((CZ314+1)/(P314/1.6)+1/(Q314/1.37)) + CZ314/((CZ314+1)/(P314/1.6) + CZ314/(Q314/1.37))</f>
        <v>0</v>
      </c>
      <c r="T314">
        <f>(CU314*CX314)</f>
        <v>0</v>
      </c>
      <c r="U314">
        <f>(DM314+(T314+2*0.95*5.67E-8*(((DM314+$B$9)+273)^4-(DM314+273)^4)-44100*I314)/(1.84*29.3*Q314+8*0.95*5.67E-8*(DM314+273)^3))</f>
        <v>0</v>
      </c>
      <c r="V314">
        <f>($C$9*DN314+$D$9*DO314+$E$9*U314)</f>
        <v>0</v>
      </c>
      <c r="W314">
        <f>0.61365*exp(17.502*V314/(240.97+V314))</f>
        <v>0</v>
      </c>
      <c r="X314">
        <f>(Y314/Z314*100)</f>
        <v>0</v>
      </c>
      <c r="Y314">
        <f>DF314*(DK314+DL314)/1000</f>
        <v>0</v>
      </c>
      <c r="Z314">
        <f>0.61365*exp(17.502*DM314/(240.97+DM314))</f>
        <v>0</v>
      </c>
      <c r="AA314">
        <f>(W314-DF314*(DK314+DL314)/1000)</f>
        <v>0</v>
      </c>
      <c r="AB314">
        <f>(-I314*44100)</f>
        <v>0</v>
      </c>
      <c r="AC314">
        <f>2*29.3*Q314*0.92*(DM314-V314)</f>
        <v>0</v>
      </c>
      <c r="AD314">
        <f>2*0.95*5.67E-8*(((DM314+$B$9)+273)^4-(V314+273)^4)</f>
        <v>0</v>
      </c>
      <c r="AE314">
        <f>T314+AD314+AB314+AC314</f>
        <v>0</v>
      </c>
      <c r="AF314">
        <v>0</v>
      </c>
      <c r="AG314">
        <v>0</v>
      </c>
      <c r="AH314">
        <f>IF(AF314*$H$15&gt;=AJ314,1.0,(AJ314/(AJ314-AF314*$H$15)))</f>
        <v>0</v>
      </c>
      <c r="AI314">
        <f>(AH314-1)*100</f>
        <v>0</v>
      </c>
      <c r="AJ314">
        <f>MAX(0,($B$15+$C$15*DR314)/(1+$D$15*DR314)*DK314/(DM314+273)*$E$15)</f>
        <v>0</v>
      </c>
      <c r="AK314" t="s">
        <v>420</v>
      </c>
      <c r="AL314" t="s">
        <v>420</v>
      </c>
      <c r="AM314">
        <v>0</v>
      </c>
      <c r="AN314">
        <v>0</v>
      </c>
      <c r="AO314">
        <f>1-AM314/AN314</f>
        <v>0</v>
      </c>
      <c r="AP314">
        <v>0</v>
      </c>
      <c r="AQ314" t="s">
        <v>420</v>
      </c>
      <c r="AR314" t="s">
        <v>420</v>
      </c>
      <c r="AS314">
        <v>0</v>
      </c>
      <c r="AT314">
        <v>0</v>
      </c>
      <c r="AU314">
        <f>1-AS314/AT314</f>
        <v>0</v>
      </c>
      <c r="AV314">
        <v>0.5</v>
      </c>
      <c r="AW314">
        <f>CV314</f>
        <v>0</v>
      </c>
      <c r="AX314">
        <f>K314</f>
        <v>0</v>
      </c>
      <c r="AY314">
        <f>AU314*AV314*AW314</f>
        <v>0</v>
      </c>
      <c r="AZ314">
        <f>(AX314-AP314)/AW314</f>
        <v>0</v>
      </c>
      <c r="BA314">
        <f>(AN314-AT314)/AT314</f>
        <v>0</v>
      </c>
      <c r="BB314">
        <f>AM314/(AO314+AM314/AT314)</f>
        <v>0</v>
      </c>
      <c r="BC314" t="s">
        <v>420</v>
      </c>
      <c r="BD314">
        <v>0</v>
      </c>
      <c r="BE314">
        <f>IF(BD314&lt;&gt;0, BD314, BB314)</f>
        <v>0</v>
      </c>
      <c r="BF314">
        <f>1-BE314/AT314</f>
        <v>0</v>
      </c>
      <c r="BG314">
        <f>(AT314-AS314)/(AT314-BE314)</f>
        <v>0</v>
      </c>
      <c r="BH314">
        <f>(AN314-AT314)/(AN314-BE314)</f>
        <v>0</v>
      </c>
      <c r="BI314">
        <f>(AT314-AS314)/(AT314-AM314)</f>
        <v>0</v>
      </c>
      <c r="BJ314">
        <f>(AN314-AT314)/(AN314-AM314)</f>
        <v>0</v>
      </c>
      <c r="BK314">
        <f>(BG314*BE314/AS314)</f>
        <v>0</v>
      </c>
      <c r="BL314">
        <f>(1-BK314)</f>
        <v>0</v>
      </c>
      <c r="CU314">
        <f>$B$13*DS314+$C$13*DT314+$F$13*EE314*(1-EH314)</f>
        <v>0</v>
      </c>
      <c r="CV314">
        <f>CU314*CW314</f>
        <v>0</v>
      </c>
      <c r="CW314">
        <f>($B$13*$D$11+$C$13*$D$11+$F$13*((ER314+EJ314)/MAX(ER314+EJ314+ES314, 0.1)*$I$11+ES314/MAX(ER314+EJ314+ES314, 0.1)*$J$11))/($B$13+$C$13+$F$13)</f>
        <v>0</v>
      </c>
      <c r="CX314">
        <f>($B$13*$K$11+$C$13*$K$11+$F$13*((ER314+EJ314)/MAX(ER314+EJ314+ES314, 0.1)*$P$11+ES314/MAX(ER314+EJ314+ES314, 0.1)*$Q$11))/($B$13+$C$13+$F$13)</f>
        <v>0</v>
      </c>
      <c r="CY314">
        <v>5.36</v>
      </c>
      <c r="CZ314">
        <v>0.5</v>
      </c>
      <c r="DA314" t="s">
        <v>421</v>
      </c>
      <c r="DB314">
        <v>2</v>
      </c>
      <c r="DC314">
        <v>1761011441.6</v>
      </c>
      <c r="DD314">
        <v>420.5405</v>
      </c>
      <c r="DE314">
        <v>419.9852916666666</v>
      </c>
      <c r="DF314">
        <v>24.59314166666667</v>
      </c>
      <c r="DG314">
        <v>24.49734583333334</v>
      </c>
      <c r="DH314">
        <v>421.560375</v>
      </c>
      <c r="DI314">
        <v>24.38681666666666</v>
      </c>
      <c r="DJ314">
        <v>499.9326666666666</v>
      </c>
      <c r="DK314">
        <v>90.54365</v>
      </c>
      <c r="DL314">
        <v>0.0346653</v>
      </c>
      <c r="DM314">
        <v>30.622</v>
      </c>
      <c r="DN314">
        <v>29.99660833333333</v>
      </c>
      <c r="DO314">
        <v>999.9</v>
      </c>
      <c r="DP314">
        <v>0</v>
      </c>
      <c r="DQ314">
        <v>0</v>
      </c>
      <c r="DR314">
        <v>9987.393750000001</v>
      </c>
      <c r="DS314">
        <v>0</v>
      </c>
      <c r="DT314">
        <v>0.242856</v>
      </c>
      <c r="DU314">
        <v>0.5550739583333333</v>
      </c>
      <c r="DV314">
        <v>431.1435833333333</v>
      </c>
      <c r="DW314">
        <v>430.5322916666667</v>
      </c>
      <c r="DX314">
        <v>0.09579058458333334</v>
      </c>
      <c r="DY314">
        <v>419.9852916666666</v>
      </c>
      <c r="DZ314">
        <v>24.49734583333334</v>
      </c>
      <c r="EA314">
        <v>2.226752916666667</v>
      </c>
      <c r="EB314">
        <v>2.218080416666667</v>
      </c>
      <c r="EC314">
        <v>19.15609583333334</v>
      </c>
      <c r="ED314">
        <v>19.09342916666667</v>
      </c>
      <c r="EE314">
        <v>0.00500078</v>
      </c>
      <c r="EF314">
        <v>0</v>
      </c>
      <c r="EG314">
        <v>0</v>
      </c>
      <c r="EH314">
        <v>0</v>
      </c>
      <c r="EI314">
        <v>755.3208333333333</v>
      </c>
      <c r="EJ314">
        <v>0.00500078</v>
      </c>
      <c r="EK314">
        <v>-12.70416666666667</v>
      </c>
      <c r="EL314">
        <v>-0.6333333333333333</v>
      </c>
      <c r="EM314">
        <v>35.68720833333333</v>
      </c>
      <c r="EN314">
        <v>39.10908333333333</v>
      </c>
      <c r="EO314">
        <v>37.95808333333333</v>
      </c>
      <c r="EP314">
        <v>39.64299999999999</v>
      </c>
      <c r="EQ314">
        <v>38.28616666666667</v>
      </c>
      <c r="ER314">
        <v>0</v>
      </c>
      <c r="ES314">
        <v>0</v>
      </c>
      <c r="ET314">
        <v>0</v>
      </c>
      <c r="EU314">
        <v>1761011448.7</v>
      </c>
      <c r="EV314">
        <v>0</v>
      </c>
      <c r="EW314">
        <v>755.9120000000001</v>
      </c>
      <c r="EX314">
        <v>-12.13076911522657</v>
      </c>
      <c r="EY314">
        <v>8.238461583088551</v>
      </c>
      <c r="EZ314">
        <v>-13.356</v>
      </c>
      <c r="FA314">
        <v>15</v>
      </c>
      <c r="FB314">
        <v>1761011263.1</v>
      </c>
      <c r="FC314" t="s">
        <v>986</v>
      </c>
      <c r="FD314">
        <v>1761011262.6</v>
      </c>
      <c r="FE314">
        <v>1761011263.1</v>
      </c>
      <c r="FF314">
        <v>10</v>
      </c>
      <c r="FG314">
        <v>-0.226</v>
      </c>
      <c r="FH314">
        <v>0.005</v>
      </c>
      <c r="FI314">
        <v>-1.021</v>
      </c>
      <c r="FJ314">
        <v>0.197</v>
      </c>
      <c r="FK314">
        <v>420</v>
      </c>
      <c r="FL314">
        <v>24</v>
      </c>
      <c r="FM314">
        <v>0.24</v>
      </c>
      <c r="FN314">
        <v>0.02</v>
      </c>
      <c r="FO314">
        <v>0.5720943658536586</v>
      </c>
      <c r="FP314">
        <v>-0.2314948013937285</v>
      </c>
      <c r="FQ314">
        <v>0.04724242719377186</v>
      </c>
      <c r="FR314">
        <v>1</v>
      </c>
      <c r="FS314">
        <v>757.2382352941177</v>
      </c>
      <c r="FT314">
        <v>-14.40947296888541</v>
      </c>
      <c r="FU314">
        <v>6.959251764457675</v>
      </c>
      <c r="FV314">
        <v>0</v>
      </c>
      <c r="FW314">
        <v>0.06816523378048781</v>
      </c>
      <c r="FX314">
        <v>0.6414290882926827</v>
      </c>
      <c r="FY314">
        <v>0.06610783825377224</v>
      </c>
      <c r="FZ314">
        <v>0</v>
      </c>
      <c r="GA314">
        <v>1</v>
      </c>
      <c r="GB314">
        <v>3</v>
      </c>
      <c r="GC314" t="s">
        <v>459</v>
      </c>
      <c r="GD314">
        <v>3.10975</v>
      </c>
      <c r="GE314">
        <v>2.72648</v>
      </c>
      <c r="GF314">
        <v>0.0886208</v>
      </c>
      <c r="GG314">
        <v>0.0884195</v>
      </c>
      <c r="GH314">
        <v>0.110354</v>
      </c>
      <c r="GI314">
        <v>0.110777</v>
      </c>
      <c r="GJ314">
        <v>23930.7</v>
      </c>
      <c r="GK314">
        <v>21697.2</v>
      </c>
      <c r="GL314">
        <v>26814.9</v>
      </c>
      <c r="GM314">
        <v>24007.4</v>
      </c>
      <c r="GN314">
        <v>38114.3</v>
      </c>
      <c r="GO314">
        <v>31488.7</v>
      </c>
      <c r="GP314">
        <v>46802.4</v>
      </c>
      <c r="GQ314">
        <v>37950.9</v>
      </c>
      <c r="GR314">
        <v>1.89505</v>
      </c>
      <c r="GS314">
        <v>1.87765</v>
      </c>
      <c r="GT314">
        <v>0.105504</v>
      </c>
      <c r="GU314">
        <v>0</v>
      </c>
      <c r="GV314">
        <v>28.2589</v>
      </c>
      <c r="GW314">
        <v>999.9</v>
      </c>
      <c r="GX314">
        <v>60.9</v>
      </c>
      <c r="GY314">
        <v>29.7</v>
      </c>
      <c r="GZ314">
        <v>28.1676</v>
      </c>
      <c r="HA314">
        <v>61.4609</v>
      </c>
      <c r="HB314">
        <v>21.3662</v>
      </c>
      <c r="HC314">
        <v>1</v>
      </c>
      <c r="HD314">
        <v>0.0168039</v>
      </c>
      <c r="HE314">
        <v>-4.18286</v>
      </c>
      <c r="HF314">
        <v>20.2765</v>
      </c>
      <c r="HG314">
        <v>5.21699</v>
      </c>
      <c r="HH314">
        <v>11.98</v>
      </c>
      <c r="HI314">
        <v>4.96475</v>
      </c>
      <c r="HJ314">
        <v>3.27503</v>
      </c>
      <c r="HK314">
        <v>9999</v>
      </c>
      <c r="HL314">
        <v>9999</v>
      </c>
      <c r="HM314">
        <v>9999</v>
      </c>
      <c r="HN314">
        <v>999.9</v>
      </c>
      <c r="HO314">
        <v>1.8636</v>
      </c>
      <c r="HP314">
        <v>1.85974</v>
      </c>
      <c r="HQ314">
        <v>1.85803</v>
      </c>
      <c r="HR314">
        <v>1.85944</v>
      </c>
      <c r="HS314">
        <v>1.85959</v>
      </c>
      <c r="HT314">
        <v>1.85806</v>
      </c>
      <c r="HU314">
        <v>1.85714</v>
      </c>
      <c r="HV314">
        <v>1.85211</v>
      </c>
      <c r="HW314">
        <v>0</v>
      </c>
      <c r="HX314">
        <v>0</v>
      </c>
      <c r="HY314">
        <v>0</v>
      </c>
      <c r="HZ314">
        <v>0</v>
      </c>
      <c r="IA314" t="s">
        <v>424</v>
      </c>
      <c r="IB314" t="s">
        <v>425</v>
      </c>
      <c r="IC314" t="s">
        <v>426</v>
      </c>
      <c r="ID314" t="s">
        <v>426</v>
      </c>
      <c r="IE314" t="s">
        <v>426</v>
      </c>
      <c r="IF314" t="s">
        <v>426</v>
      </c>
      <c r="IG314">
        <v>0</v>
      </c>
      <c r="IH314">
        <v>100</v>
      </c>
      <c r="II314">
        <v>100</v>
      </c>
      <c r="IJ314">
        <v>-1.02</v>
      </c>
      <c r="IK314">
        <v>0.2056</v>
      </c>
      <c r="IL314">
        <v>-1.809735424919543</v>
      </c>
      <c r="IM314">
        <v>0.001328113201692861</v>
      </c>
      <c r="IN314">
        <v>1.538283238170363E-06</v>
      </c>
      <c r="IO314">
        <v>-5.795655626708063E-10</v>
      </c>
      <c r="IP314">
        <v>-0.06517122915253193</v>
      </c>
      <c r="IQ314">
        <v>-0.004593102289677449</v>
      </c>
      <c r="IR314">
        <v>0.0008253994458280543</v>
      </c>
      <c r="IS314">
        <v>-7.403632370499484E-06</v>
      </c>
      <c r="IT314">
        <v>2</v>
      </c>
      <c r="IU314">
        <v>1985</v>
      </c>
      <c r="IV314">
        <v>1</v>
      </c>
      <c r="IW314">
        <v>27</v>
      </c>
      <c r="IX314">
        <v>3.1</v>
      </c>
      <c r="IY314">
        <v>3.1</v>
      </c>
      <c r="IZ314">
        <v>1.13647</v>
      </c>
      <c r="JA314">
        <v>2.60742</v>
      </c>
      <c r="JB314">
        <v>1.49658</v>
      </c>
      <c r="JC314">
        <v>2.34619</v>
      </c>
      <c r="JD314">
        <v>1.54907</v>
      </c>
      <c r="JE314">
        <v>2.36328</v>
      </c>
      <c r="JF314">
        <v>32.7758</v>
      </c>
      <c r="JG314">
        <v>15.5592</v>
      </c>
      <c r="JH314">
        <v>18</v>
      </c>
      <c r="JI314">
        <v>482.274</v>
      </c>
      <c r="JJ314">
        <v>500.447</v>
      </c>
      <c r="JK314">
        <v>31.654</v>
      </c>
      <c r="JL314">
        <v>27.4406</v>
      </c>
      <c r="JM314">
        <v>30.0024</v>
      </c>
      <c r="JN314">
        <v>27.6681</v>
      </c>
      <c r="JO314">
        <v>27.6605</v>
      </c>
      <c r="JP314">
        <v>22.8525</v>
      </c>
      <c r="JQ314">
        <v>18.7888</v>
      </c>
      <c r="JR314">
        <v>72.68389999999999</v>
      </c>
      <c r="JS314">
        <v>32.1227</v>
      </c>
      <c r="JT314">
        <v>420</v>
      </c>
      <c r="JU314">
        <v>24.2273</v>
      </c>
      <c r="JV314">
        <v>102.347</v>
      </c>
      <c r="JW314">
        <v>91.5526</v>
      </c>
    </row>
    <row r="315" spans="1:283">
      <c r="A315">
        <v>297</v>
      </c>
      <c r="B315">
        <v>1761011451.6</v>
      </c>
      <c r="C315">
        <v>1785.599999904633</v>
      </c>
      <c r="D315" t="s">
        <v>1037</v>
      </c>
      <c r="E315" t="s">
        <v>1038</v>
      </c>
      <c r="F315">
        <v>5</v>
      </c>
      <c r="G315" t="s">
        <v>985</v>
      </c>
      <c r="H315">
        <v>1761011443.6</v>
      </c>
      <c r="I315">
        <f>(J315)/1000</f>
        <v>0</v>
      </c>
      <c r="J315">
        <f>1000*DJ315*AH315*(DF315-DG315)/(100*CY315*(1000-AH315*DF315))</f>
        <v>0</v>
      </c>
      <c r="K315">
        <f>DJ315*AH315*(DE315-DD315*(1000-AH315*DG315)/(1000-AH315*DF315))/(100*CY315)</f>
        <v>0</v>
      </c>
      <c r="L315">
        <f>DD315 - IF(AH315&gt;1, K315*CY315*100.0/(AJ315), 0)</f>
        <v>0</v>
      </c>
      <c r="M315">
        <f>((S315-I315/2)*L315-K315)/(S315+I315/2)</f>
        <v>0</v>
      </c>
      <c r="N315">
        <f>M315*(DK315+DL315)/1000.0</f>
        <v>0</v>
      </c>
      <c r="O315">
        <f>(DD315 - IF(AH315&gt;1, K315*CY315*100.0/(AJ315), 0))*(DK315+DL315)/1000.0</f>
        <v>0</v>
      </c>
      <c r="P315">
        <f>2.0/((1/R315-1/Q315)+SIGN(R315)*SQRT((1/R315-1/Q315)*(1/R315-1/Q315) + 4*CZ315/((CZ315+1)*(CZ315+1))*(2*1/R315*1/Q315-1/Q315*1/Q315)))</f>
        <v>0</v>
      </c>
      <c r="Q315">
        <f>IF(LEFT(DA315,1)&lt;&gt;"0",IF(LEFT(DA315,1)="1",3.0,DB315),$D$5+$E$5*(DR315*DK315/($K$5*1000))+$F$5*(DR315*DK315/($K$5*1000))*MAX(MIN(CY315,$J$5),$I$5)*MAX(MIN(CY315,$J$5),$I$5)+$G$5*MAX(MIN(CY315,$J$5),$I$5)*(DR315*DK315/($K$5*1000))+$H$5*(DR315*DK315/($K$5*1000))*(DR315*DK315/($K$5*1000)))</f>
        <v>0</v>
      </c>
      <c r="R315">
        <f>I315*(1000-(1000*0.61365*exp(17.502*V315/(240.97+V315))/(DK315+DL315)+DF315)/2)/(1000*0.61365*exp(17.502*V315/(240.97+V315))/(DK315+DL315)-DF315)</f>
        <v>0</v>
      </c>
      <c r="S315">
        <f>1/((CZ315+1)/(P315/1.6)+1/(Q315/1.37)) + CZ315/((CZ315+1)/(P315/1.6) + CZ315/(Q315/1.37))</f>
        <v>0</v>
      </c>
      <c r="T315">
        <f>(CU315*CX315)</f>
        <v>0</v>
      </c>
      <c r="U315">
        <f>(DM315+(T315+2*0.95*5.67E-8*(((DM315+$B$9)+273)^4-(DM315+273)^4)-44100*I315)/(1.84*29.3*Q315+8*0.95*5.67E-8*(DM315+273)^3))</f>
        <v>0</v>
      </c>
      <c r="V315">
        <f>($C$9*DN315+$D$9*DO315+$E$9*U315)</f>
        <v>0</v>
      </c>
      <c r="W315">
        <f>0.61365*exp(17.502*V315/(240.97+V315))</f>
        <v>0</v>
      </c>
      <c r="X315">
        <f>(Y315/Z315*100)</f>
        <v>0</v>
      </c>
      <c r="Y315">
        <f>DF315*(DK315+DL315)/1000</f>
        <v>0</v>
      </c>
      <c r="Z315">
        <f>0.61365*exp(17.502*DM315/(240.97+DM315))</f>
        <v>0</v>
      </c>
      <c r="AA315">
        <f>(W315-DF315*(DK315+DL315)/1000)</f>
        <v>0</v>
      </c>
      <c r="AB315">
        <f>(-I315*44100)</f>
        <v>0</v>
      </c>
      <c r="AC315">
        <f>2*29.3*Q315*0.92*(DM315-V315)</f>
        <v>0</v>
      </c>
      <c r="AD315">
        <f>2*0.95*5.67E-8*(((DM315+$B$9)+273)^4-(V315+273)^4)</f>
        <v>0</v>
      </c>
      <c r="AE315">
        <f>T315+AD315+AB315+AC315</f>
        <v>0</v>
      </c>
      <c r="AF315">
        <v>0</v>
      </c>
      <c r="AG315">
        <v>0</v>
      </c>
      <c r="AH315">
        <f>IF(AF315*$H$15&gt;=AJ315,1.0,(AJ315/(AJ315-AF315*$H$15)))</f>
        <v>0</v>
      </c>
      <c r="AI315">
        <f>(AH315-1)*100</f>
        <v>0</v>
      </c>
      <c r="AJ315">
        <f>MAX(0,($B$15+$C$15*DR315)/(1+$D$15*DR315)*DK315/(DM315+273)*$E$15)</f>
        <v>0</v>
      </c>
      <c r="AK315" t="s">
        <v>420</v>
      </c>
      <c r="AL315" t="s">
        <v>420</v>
      </c>
      <c r="AM315">
        <v>0</v>
      </c>
      <c r="AN315">
        <v>0</v>
      </c>
      <c r="AO315">
        <f>1-AM315/AN315</f>
        <v>0</v>
      </c>
      <c r="AP315">
        <v>0</v>
      </c>
      <c r="AQ315" t="s">
        <v>420</v>
      </c>
      <c r="AR315" t="s">
        <v>420</v>
      </c>
      <c r="AS315">
        <v>0</v>
      </c>
      <c r="AT315">
        <v>0</v>
      </c>
      <c r="AU315">
        <f>1-AS315/AT315</f>
        <v>0</v>
      </c>
      <c r="AV315">
        <v>0.5</v>
      </c>
      <c r="AW315">
        <f>CV315</f>
        <v>0</v>
      </c>
      <c r="AX315">
        <f>K315</f>
        <v>0</v>
      </c>
      <c r="AY315">
        <f>AU315*AV315*AW315</f>
        <v>0</v>
      </c>
      <c r="AZ315">
        <f>(AX315-AP315)/AW315</f>
        <v>0</v>
      </c>
      <c r="BA315">
        <f>(AN315-AT315)/AT315</f>
        <v>0</v>
      </c>
      <c r="BB315">
        <f>AM315/(AO315+AM315/AT315)</f>
        <v>0</v>
      </c>
      <c r="BC315" t="s">
        <v>420</v>
      </c>
      <c r="BD315">
        <v>0</v>
      </c>
      <c r="BE315">
        <f>IF(BD315&lt;&gt;0, BD315, BB315)</f>
        <v>0</v>
      </c>
      <c r="BF315">
        <f>1-BE315/AT315</f>
        <v>0</v>
      </c>
      <c r="BG315">
        <f>(AT315-AS315)/(AT315-BE315)</f>
        <v>0</v>
      </c>
      <c r="BH315">
        <f>(AN315-AT315)/(AN315-BE315)</f>
        <v>0</v>
      </c>
      <c r="BI315">
        <f>(AT315-AS315)/(AT315-AM315)</f>
        <v>0</v>
      </c>
      <c r="BJ315">
        <f>(AN315-AT315)/(AN315-AM315)</f>
        <v>0</v>
      </c>
      <c r="BK315">
        <f>(BG315*BE315/AS315)</f>
        <v>0</v>
      </c>
      <c r="BL315">
        <f>(1-BK315)</f>
        <v>0</v>
      </c>
      <c r="CU315">
        <f>$B$13*DS315+$C$13*DT315+$F$13*EE315*(1-EH315)</f>
        <v>0</v>
      </c>
      <c r="CV315">
        <f>CU315*CW315</f>
        <v>0</v>
      </c>
      <c r="CW315">
        <f>($B$13*$D$11+$C$13*$D$11+$F$13*((ER315+EJ315)/MAX(ER315+EJ315+ES315, 0.1)*$I$11+ES315/MAX(ER315+EJ315+ES315, 0.1)*$J$11))/($B$13+$C$13+$F$13)</f>
        <v>0</v>
      </c>
      <c r="CX315">
        <f>($B$13*$K$11+$C$13*$K$11+$F$13*((ER315+EJ315)/MAX(ER315+EJ315+ES315, 0.1)*$P$11+ES315/MAX(ER315+EJ315+ES315, 0.1)*$Q$11))/($B$13+$C$13+$F$13)</f>
        <v>0</v>
      </c>
      <c r="CY315">
        <v>5.36</v>
      </c>
      <c r="CZ315">
        <v>0.5</v>
      </c>
      <c r="DA315" t="s">
        <v>421</v>
      </c>
      <c r="DB315">
        <v>2</v>
      </c>
      <c r="DC315">
        <v>1761011443.6</v>
      </c>
      <c r="DD315">
        <v>420.5420833333333</v>
      </c>
      <c r="DE315">
        <v>419.9918333333333</v>
      </c>
      <c r="DF315">
        <v>24.5894625</v>
      </c>
      <c r="DG315">
        <v>24.46885416666667</v>
      </c>
      <c r="DH315">
        <v>421.5619583333334</v>
      </c>
      <c r="DI315">
        <v>24.38322083333334</v>
      </c>
      <c r="DJ315">
        <v>499.9272083333333</v>
      </c>
      <c r="DK315">
        <v>90.54356666666668</v>
      </c>
      <c r="DL315">
        <v>0.03472401250000001</v>
      </c>
      <c r="DM315">
        <v>30.61698333333333</v>
      </c>
      <c r="DN315">
        <v>29.99254166666667</v>
      </c>
      <c r="DO315">
        <v>999.9</v>
      </c>
      <c r="DP315">
        <v>0</v>
      </c>
      <c r="DQ315">
        <v>0</v>
      </c>
      <c r="DR315">
        <v>9990.565833333332</v>
      </c>
      <c r="DS315">
        <v>0</v>
      </c>
      <c r="DT315">
        <v>0.242856</v>
      </c>
      <c r="DU315">
        <v>0.5501186666666666</v>
      </c>
      <c r="DV315">
        <v>431.143625</v>
      </c>
      <c r="DW315">
        <v>430.5264583333334</v>
      </c>
      <c r="DX315">
        <v>0.120607475</v>
      </c>
      <c r="DY315">
        <v>419.9918333333333</v>
      </c>
      <c r="DZ315">
        <v>24.46885416666667</v>
      </c>
      <c r="EA315">
        <v>2.226417916666667</v>
      </c>
      <c r="EB315">
        <v>2.215498333333333</v>
      </c>
      <c r="EC315">
        <v>19.15367916666667</v>
      </c>
      <c r="ED315">
        <v>19.07473333333333</v>
      </c>
      <c r="EE315">
        <v>0.00500078</v>
      </c>
      <c r="EF315">
        <v>0</v>
      </c>
      <c r="EG315">
        <v>0</v>
      </c>
      <c r="EH315">
        <v>0</v>
      </c>
      <c r="EI315">
        <v>755.9583333333334</v>
      </c>
      <c r="EJ315">
        <v>0.00500078</v>
      </c>
      <c r="EK315">
        <v>-13.09166666666667</v>
      </c>
      <c r="EL315">
        <v>-0.3875</v>
      </c>
      <c r="EM315">
        <v>35.65854166666666</v>
      </c>
      <c r="EN315">
        <v>39.059625</v>
      </c>
      <c r="EO315">
        <v>37.934625</v>
      </c>
      <c r="EP315">
        <v>39.57791666666666</v>
      </c>
      <c r="EQ315">
        <v>38.27575</v>
      </c>
      <c r="ER315">
        <v>0</v>
      </c>
      <c r="ES315">
        <v>0</v>
      </c>
      <c r="ET315">
        <v>0</v>
      </c>
      <c r="EU315">
        <v>1761011450.5</v>
      </c>
      <c r="EV315">
        <v>0</v>
      </c>
      <c r="EW315">
        <v>755.9692307692308</v>
      </c>
      <c r="EX315">
        <v>7.548717983638348</v>
      </c>
      <c r="EY315">
        <v>-4.786324686375616</v>
      </c>
      <c r="EZ315">
        <v>-14</v>
      </c>
      <c r="FA315">
        <v>15</v>
      </c>
      <c r="FB315">
        <v>1761011263.1</v>
      </c>
      <c r="FC315" t="s">
        <v>986</v>
      </c>
      <c r="FD315">
        <v>1761011262.6</v>
      </c>
      <c r="FE315">
        <v>1761011263.1</v>
      </c>
      <c r="FF315">
        <v>10</v>
      </c>
      <c r="FG315">
        <v>-0.226</v>
      </c>
      <c r="FH315">
        <v>0.005</v>
      </c>
      <c r="FI315">
        <v>-1.021</v>
      </c>
      <c r="FJ315">
        <v>0.197</v>
      </c>
      <c r="FK315">
        <v>420</v>
      </c>
      <c r="FL315">
        <v>24</v>
      </c>
      <c r="FM315">
        <v>0.24</v>
      </c>
      <c r="FN315">
        <v>0.02</v>
      </c>
      <c r="FO315">
        <v>0.557068575</v>
      </c>
      <c r="FP315">
        <v>-0.09934506191369855</v>
      </c>
      <c r="FQ315">
        <v>0.03666994075935187</v>
      </c>
      <c r="FR315">
        <v>1</v>
      </c>
      <c r="FS315">
        <v>756.7558823529412</v>
      </c>
      <c r="FT315">
        <v>-11.25592063362906</v>
      </c>
      <c r="FU315">
        <v>6.999251690106113</v>
      </c>
      <c r="FV315">
        <v>0</v>
      </c>
      <c r="FW315">
        <v>0.095514658</v>
      </c>
      <c r="FX315">
        <v>0.7583670526829269</v>
      </c>
      <c r="FY315">
        <v>0.07405393615685055</v>
      </c>
      <c r="FZ315">
        <v>0</v>
      </c>
      <c r="GA315">
        <v>1</v>
      </c>
      <c r="GB315">
        <v>3</v>
      </c>
      <c r="GC315" t="s">
        <v>459</v>
      </c>
      <c r="GD315">
        <v>3.10977</v>
      </c>
      <c r="GE315">
        <v>2.72656</v>
      </c>
      <c r="GF315">
        <v>0.08862299999999999</v>
      </c>
      <c r="GG315">
        <v>0.0884228</v>
      </c>
      <c r="GH315">
        <v>0.110281</v>
      </c>
      <c r="GI315">
        <v>0.110673</v>
      </c>
      <c r="GJ315">
        <v>23930.4</v>
      </c>
      <c r="GK315">
        <v>21696.9</v>
      </c>
      <c r="GL315">
        <v>26814.7</v>
      </c>
      <c r="GM315">
        <v>24007.2</v>
      </c>
      <c r="GN315">
        <v>38117.2</v>
      </c>
      <c r="GO315">
        <v>31491.9</v>
      </c>
      <c r="GP315">
        <v>46802.1</v>
      </c>
      <c r="GQ315">
        <v>37950.3</v>
      </c>
      <c r="GR315">
        <v>1.8953</v>
      </c>
      <c r="GS315">
        <v>1.87748</v>
      </c>
      <c r="GT315">
        <v>0.105482</v>
      </c>
      <c r="GU315">
        <v>0</v>
      </c>
      <c r="GV315">
        <v>28.2577</v>
      </c>
      <c r="GW315">
        <v>999.9</v>
      </c>
      <c r="GX315">
        <v>60.9</v>
      </c>
      <c r="GY315">
        <v>29.7</v>
      </c>
      <c r="GZ315">
        <v>28.1635</v>
      </c>
      <c r="HA315">
        <v>61.5609</v>
      </c>
      <c r="HB315">
        <v>21.4223</v>
      </c>
      <c r="HC315">
        <v>1</v>
      </c>
      <c r="HD315">
        <v>0.0183308</v>
      </c>
      <c r="HE315">
        <v>-3.70041</v>
      </c>
      <c r="HF315">
        <v>20.2914</v>
      </c>
      <c r="HG315">
        <v>5.21474</v>
      </c>
      <c r="HH315">
        <v>11.9798</v>
      </c>
      <c r="HI315">
        <v>4.96435</v>
      </c>
      <c r="HJ315">
        <v>3.27458</v>
      </c>
      <c r="HK315">
        <v>9999</v>
      </c>
      <c r="HL315">
        <v>9999</v>
      </c>
      <c r="HM315">
        <v>9999</v>
      </c>
      <c r="HN315">
        <v>999.9</v>
      </c>
      <c r="HO315">
        <v>1.86364</v>
      </c>
      <c r="HP315">
        <v>1.85974</v>
      </c>
      <c r="HQ315">
        <v>1.85804</v>
      </c>
      <c r="HR315">
        <v>1.85944</v>
      </c>
      <c r="HS315">
        <v>1.85959</v>
      </c>
      <c r="HT315">
        <v>1.85806</v>
      </c>
      <c r="HU315">
        <v>1.85715</v>
      </c>
      <c r="HV315">
        <v>1.85211</v>
      </c>
      <c r="HW315">
        <v>0</v>
      </c>
      <c r="HX315">
        <v>0</v>
      </c>
      <c r="HY315">
        <v>0</v>
      </c>
      <c r="HZ315">
        <v>0</v>
      </c>
      <c r="IA315" t="s">
        <v>424</v>
      </c>
      <c r="IB315" t="s">
        <v>425</v>
      </c>
      <c r="IC315" t="s">
        <v>426</v>
      </c>
      <c r="ID315" t="s">
        <v>426</v>
      </c>
      <c r="IE315" t="s">
        <v>426</v>
      </c>
      <c r="IF315" t="s">
        <v>426</v>
      </c>
      <c r="IG315">
        <v>0</v>
      </c>
      <c r="IH315">
        <v>100</v>
      </c>
      <c r="II315">
        <v>100</v>
      </c>
      <c r="IJ315">
        <v>-1.02</v>
      </c>
      <c r="IK315">
        <v>0.205</v>
      </c>
      <c r="IL315">
        <v>-1.809735424919543</v>
      </c>
      <c r="IM315">
        <v>0.001328113201692861</v>
      </c>
      <c r="IN315">
        <v>1.538283238170363E-06</v>
      </c>
      <c r="IO315">
        <v>-5.795655626708063E-10</v>
      </c>
      <c r="IP315">
        <v>-0.06517122915253193</v>
      </c>
      <c r="IQ315">
        <v>-0.004593102289677449</v>
      </c>
      <c r="IR315">
        <v>0.0008253994458280543</v>
      </c>
      <c r="IS315">
        <v>-7.403632370499484E-06</v>
      </c>
      <c r="IT315">
        <v>2</v>
      </c>
      <c r="IU315">
        <v>1985</v>
      </c>
      <c r="IV315">
        <v>1</v>
      </c>
      <c r="IW315">
        <v>27</v>
      </c>
      <c r="IX315">
        <v>3.1</v>
      </c>
      <c r="IY315">
        <v>3.1</v>
      </c>
      <c r="IZ315">
        <v>1.13647</v>
      </c>
      <c r="JA315">
        <v>2.60498</v>
      </c>
      <c r="JB315">
        <v>1.49658</v>
      </c>
      <c r="JC315">
        <v>2.34741</v>
      </c>
      <c r="JD315">
        <v>1.54907</v>
      </c>
      <c r="JE315">
        <v>2.47314</v>
      </c>
      <c r="JF315">
        <v>32.7758</v>
      </c>
      <c r="JG315">
        <v>15.5855</v>
      </c>
      <c r="JH315">
        <v>18</v>
      </c>
      <c r="JI315">
        <v>482.418</v>
      </c>
      <c r="JJ315">
        <v>500.331</v>
      </c>
      <c r="JK315">
        <v>31.9735</v>
      </c>
      <c r="JL315">
        <v>27.441</v>
      </c>
      <c r="JM315">
        <v>30.0027</v>
      </c>
      <c r="JN315">
        <v>27.6681</v>
      </c>
      <c r="JO315">
        <v>27.6605</v>
      </c>
      <c r="JP315">
        <v>22.8548</v>
      </c>
      <c r="JQ315">
        <v>18.7888</v>
      </c>
      <c r="JR315">
        <v>72.68389999999999</v>
      </c>
      <c r="JS315">
        <v>32.1363</v>
      </c>
      <c r="JT315">
        <v>420</v>
      </c>
      <c r="JU315">
        <v>24.2236</v>
      </c>
      <c r="JV315">
        <v>102.347</v>
      </c>
      <c r="JW315">
        <v>91.5515</v>
      </c>
    </row>
    <row r="316" spans="1:283">
      <c r="A316">
        <v>298</v>
      </c>
      <c r="B316">
        <v>1761011453.6</v>
      </c>
      <c r="C316">
        <v>1787.599999904633</v>
      </c>
      <c r="D316" t="s">
        <v>1039</v>
      </c>
      <c r="E316" t="s">
        <v>1040</v>
      </c>
      <c r="F316">
        <v>5</v>
      </c>
      <c r="G316" t="s">
        <v>985</v>
      </c>
      <c r="H316">
        <v>1761011445.6</v>
      </c>
      <c r="I316">
        <f>(J316)/1000</f>
        <v>0</v>
      </c>
      <c r="J316">
        <f>1000*DJ316*AH316*(DF316-DG316)/(100*CY316*(1000-AH316*DF316))</f>
        <v>0</v>
      </c>
      <c r="K316">
        <f>DJ316*AH316*(DE316-DD316*(1000-AH316*DG316)/(1000-AH316*DF316))/(100*CY316)</f>
        <v>0</v>
      </c>
      <c r="L316">
        <f>DD316 - IF(AH316&gt;1, K316*CY316*100.0/(AJ316), 0)</f>
        <v>0</v>
      </c>
      <c r="M316">
        <f>((S316-I316/2)*L316-K316)/(S316+I316/2)</f>
        <v>0</v>
      </c>
      <c r="N316">
        <f>M316*(DK316+DL316)/1000.0</f>
        <v>0</v>
      </c>
      <c r="O316">
        <f>(DD316 - IF(AH316&gt;1, K316*CY316*100.0/(AJ316), 0))*(DK316+DL316)/1000.0</f>
        <v>0</v>
      </c>
      <c r="P316">
        <f>2.0/((1/R316-1/Q316)+SIGN(R316)*SQRT((1/R316-1/Q316)*(1/R316-1/Q316) + 4*CZ316/((CZ316+1)*(CZ316+1))*(2*1/R316*1/Q316-1/Q316*1/Q316)))</f>
        <v>0</v>
      </c>
      <c r="Q316">
        <f>IF(LEFT(DA316,1)&lt;&gt;"0",IF(LEFT(DA316,1)="1",3.0,DB316),$D$5+$E$5*(DR316*DK316/($K$5*1000))+$F$5*(DR316*DK316/($K$5*1000))*MAX(MIN(CY316,$J$5),$I$5)*MAX(MIN(CY316,$J$5),$I$5)+$G$5*MAX(MIN(CY316,$J$5),$I$5)*(DR316*DK316/($K$5*1000))+$H$5*(DR316*DK316/($K$5*1000))*(DR316*DK316/($K$5*1000)))</f>
        <v>0</v>
      </c>
      <c r="R316">
        <f>I316*(1000-(1000*0.61365*exp(17.502*V316/(240.97+V316))/(DK316+DL316)+DF316)/2)/(1000*0.61365*exp(17.502*V316/(240.97+V316))/(DK316+DL316)-DF316)</f>
        <v>0</v>
      </c>
      <c r="S316">
        <f>1/((CZ316+1)/(P316/1.6)+1/(Q316/1.37)) + CZ316/((CZ316+1)/(P316/1.6) + CZ316/(Q316/1.37))</f>
        <v>0</v>
      </c>
      <c r="T316">
        <f>(CU316*CX316)</f>
        <v>0</v>
      </c>
      <c r="U316">
        <f>(DM316+(T316+2*0.95*5.67E-8*(((DM316+$B$9)+273)^4-(DM316+273)^4)-44100*I316)/(1.84*29.3*Q316+8*0.95*5.67E-8*(DM316+273)^3))</f>
        <v>0</v>
      </c>
      <c r="V316">
        <f>($C$9*DN316+$D$9*DO316+$E$9*U316)</f>
        <v>0</v>
      </c>
      <c r="W316">
        <f>0.61365*exp(17.502*V316/(240.97+V316))</f>
        <v>0</v>
      </c>
      <c r="X316">
        <f>(Y316/Z316*100)</f>
        <v>0</v>
      </c>
      <c r="Y316">
        <f>DF316*(DK316+DL316)/1000</f>
        <v>0</v>
      </c>
      <c r="Z316">
        <f>0.61365*exp(17.502*DM316/(240.97+DM316))</f>
        <v>0</v>
      </c>
      <c r="AA316">
        <f>(W316-DF316*(DK316+DL316)/1000)</f>
        <v>0</v>
      </c>
      <c r="AB316">
        <f>(-I316*44100)</f>
        <v>0</v>
      </c>
      <c r="AC316">
        <f>2*29.3*Q316*0.92*(DM316-V316)</f>
        <v>0</v>
      </c>
      <c r="AD316">
        <f>2*0.95*5.67E-8*(((DM316+$B$9)+273)^4-(V316+273)^4)</f>
        <v>0</v>
      </c>
      <c r="AE316">
        <f>T316+AD316+AB316+AC316</f>
        <v>0</v>
      </c>
      <c r="AF316">
        <v>0</v>
      </c>
      <c r="AG316">
        <v>0</v>
      </c>
      <c r="AH316">
        <f>IF(AF316*$H$15&gt;=AJ316,1.0,(AJ316/(AJ316-AF316*$H$15)))</f>
        <v>0</v>
      </c>
      <c r="AI316">
        <f>(AH316-1)*100</f>
        <v>0</v>
      </c>
      <c r="AJ316">
        <f>MAX(0,($B$15+$C$15*DR316)/(1+$D$15*DR316)*DK316/(DM316+273)*$E$15)</f>
        <v>0</v>
      </c>
      <c r="AK316" t="s">
        <v>420</v>
      </c>
      <c r="AL316" t="s">
        <v>420</v>
      </c>
      <c r="AM316">
        <v>0</v>
      </c>
      <c r="AN316">
        <v>0</v>
      </c>
      <c r="AO316">
        <f>1-AM316/AN316</f>
        <v>0</v>
      </c>
      <c r="AP316">
        <v>0</v>
      </c>
      <c r="AQ316" t="s">
        <v>420</v>
      </c>
      <c r="AR316" t="s">
        <v>420</v>
      </c>
      <c r="AS316">
        <v>0</v>
      </c>
      <c r="AT316">
        <v>0</v>
      </c>
      <c r="AU316">
        <f>1-AS316/AT316</f>
        <v>0</v>
      </c>
      <c r="AV316">
        <v>0.5</v>
      </c>
      <c r="AW316">
        <f>CV316</f>
        <v>0</v>
      </c>
      <c r="AX316">
        <f>K316</f>
        <v>0</v>
      </c>
      <c r="AY316">
        <f>AU316*AV316*AW316</f>
        <v>0</v>
      </c>
      <c r="AZ316">
        <f>(AX316-AP316)/AW316</f>
        <v>0</v>
      </c>
      <c r="BA316">
        <f>(AN316-AT316)/AT316</f>
        <v>0</v>
      </c>
      <c r="BB316">
        <f>AM316/(AO316+AM316/AT316)</f>
        <v>0</v>
      </c>
      <c r="BC316" t="s">
        <v>420</v>
      </c>
      <c r="BD316">
        <v>0</v>
      </c>
      <c r="BE316">
        <f>IF(BD316&lt;&gt;0, BD316, BB316)</f>
        <v>0</v>
      </c>
      <c r="BF316">
        <f>1-BE316/AT316</f>
        <v>0</v>
      </c>
      <c r="BG316">
        <f>(AT316-AS316)/(AT316-BE316)</f>
        <v>0</v>
      </c>
      <c r="BH316">
        <f>(AN316-AT316)/(AN316-BE316)</f>
        <v>0</v>
      </c>
      <c r="BI316">
        <f>(AT316-AS316)/(AT316-AM316)</f>
        <v>0</v>
      </c>
      <c r="BJ316">
        <f>(AN316-AT316)/(AN316-AM316)</f>
        <v>0</v>
      </c>
      <c r="BK316">
        <f>(BG316*BE316/AS316)</f>
        <v>0</v>
      </c>
      <c r="BL316">
        <f>(1-BK316)</f>
        <v>0</v>
      </c>
      <c r="CU316">
        <f>$B$13*DS316+$C$13*DT316+$F$13*EE316*(1-EH316)</f>
        <v>0</v>
      </c>
      <c r="CV316">
        <f>CU316*CW316</f>
        <v>0</v>
      </c>
      <c r="CW316">
        <f>($B$13*$D$11+$C$13*$D$11+$F$13*((ER316+EJ316)/MAX(ER316+EJ316+ES316, 0.1)*$I$11+ES316/MAX(ER316+EJ316+ES316, 0.1)*$J$11))/($B$13+$C$13+$F$13)</f>
        <v>0</v>
      </c>
      <c r="CX316">
        <f>($B$13*$K$11+$C$13*$K$11+$F$13*((ER316+EJ316)/MAX(ER316+EJ316+ES316, 0.1)*$P$11+ES316/MAX(ER316+EJ316+ES316, 0.1)*$Q$11))/($B$13+$C$13+$F$13)</f>
        <v>0</v>
      </c>
      <c r="CY316">
        <v>5.36</v>
      </c>
      <c r="CZ316">
        <v>0.5</v>
      </c>
      <c r="DA316" t="s">
        <v>421</v>
      </c>
      <c r="DB316">
        <v>2</v>
      </c>
      <c r="DC316">
        <v>1761011445.6</v>
      </c>
      <c r="DD316">
        <v>420.545875</v>
      </c>
      <c r="DE316">
        <v>419.9972500000001</v>
      </c>
      <c r="DF316">
        <v>24.5811875</v>
      </c>
      <c r="DG316">
        <v>24.43693333333333</v>
      </c>
      <c r="DH316">
        <v>421.5657916666667</v>
      </c>
      <c r="DI316">
        <v>24.37512083333333</v>
      </c>
      <c r="DJ316">
        <v>499.931125</v>
      </c>
      <c r="DK316">
        <v>90.54343333333334</v>
      </c>
      <c r="DL316">
        <v>0.034830225</v>
      </c>
      <c r="DM316">
        <v>30.61290833333333</v>
      </c>
      <c r="DN316">
        <v>29.98827916666666</v>
      </c>
      <c r="DO316">
        <v>999.9</v>
      </c>
      <c r="DP316">
        <v>0</v>
      </c>
      <c r="DQ316">
        <v>0</v>
      </c>
      <c r="DR316">
        <v>9991.35</v>
      </c>
      <c r="DS316">
        <v>0</v>
      </c>
      <c r="DT316">
        <v>0.242856</v>
      </c>
      <c r="DU316">
        <v>0.5485584583333333</v>
      </c>
      <c r="DV316">
        <v>431.143875</v>
      </c>
      <c r="DW316">
        <v>430.517875</v>
      </c>
      <c r="DX316">
        <v>0.14424975</v>
      </c>
      <c r="DY316">
        <v>419.9972500000001</v>
      </c>
      <c r="DZ316">
        <v>24.43693333333333</v>
      </c>
      <c r="EA316">
        <v>2.225664583333333</v>
      </c>
      <c r="EB316">
        <v>2.212604583333333</v>
      </c>
      <c r="EC316">
        <v>19.14824583333333</v>
      </c>
      <c r="ED316">
        <v>19.05376666666666</v>
      </c>
      <c r="EE316">
        <v>0.00500078</v>
      </c>
      <c r="EF316">
        <v>0</v>
      </c>
      <c r="EG316">
        <v>0</v>
      </c>
      <c r="EH316">
        <v>0</v>
      </c>
      <c r="EI316">
        <v>753.8708333333334</v>
      </c>
      <c r="EJ316">
        <v>0.00500078</v>
      </c>
      <c r="EK316">
        <v>-11.7875</v>
      </c>
      <c r="EL316">
        <v>-0.3291666666666667</v>
      </c>
      <c r="EM316">
        <v>35.64291666666666</v>
      </c>
      <c r="EN316">
        <v>39.018</v>
      </c>
      <c r="EO316">
        <v>37.90858333333333</v>
      </c>
      <c r="EP316">
        <v>39.51279166666666</v>
      </c>
      <c r="EQ316">
        <v>38.24975</v>
      </c>
      <c r="ER316">
        <v>0</v>
      </c>
      <c r="ES316">
        <v>0</v>
      </c>
      <c r="ET316">
        <v>0</v>
      </c>
      <c r="EU316">
        <v>1761011452.3</v>
      </c>
      <c r="EV316">
        <v>0</v>
      </c>
      <c r="EW316">
        <v>755.0839999999999</v>
      </c>
      <c r="EX316">
        <v>-18.80000019134554</v>
      </c>
      <c r="EY316">
        <v>25.13846169232853</v>
      </c>
      <c r="EZ316">
        <v>-13.664</v>
      </c>
      <c r="FA316">
        <v>15</v>
      </c>
      <c r="FB316">
        <v>1761011263.1</v>
      </c>
      <c r="FC316" t="s">
        <v>986</v>
      </c>
      <c r="FD316">
        <v>1761011262.6</v>
      </c>
      <c r="FE316">
        <v>1761011263.1</v>
      </c>
      <c r="FF316">
        <v>10</v>
      </c>
      <c r="FG316">
        <v>-0.226</v>
      </c>
      <c r="FH316">
        <v>0.005</v>
      </c>
      <c r="FI316">
        <v>-1.021</v>
      </c>
      <c r="FJ316">
        <v>0.197</v>
      </c>
      <c r="FK316">
        <v>420</v>
      </c>
      <c r="FL316">
        <v>24</v>
      </c>
      <c r="FM316">
        <v>0.24</v>
      </c>
      <c r="FN316">
        <v>0.02</v>
      </c>
      <c r="FO316">
        <v>0.5527320975609756</v>
      </c>
      <c r="FP316">
        <v>-0.1097696445993025</v>
      </c>
      <c r="FQ316">
        <v>0.03693049773515234</v>
      </c>
      <c r="FR316">
        <v>1</v>
      </c>
      <c r="FS316">
        <v>755.7264705882353</v>
      </c>
      <c r="FT316">
        <v>-11.68983964727554</v>
      </c>
      <c r="FU316">
        <v>7.418351998037165</v>
      </c>
      <c r="FV316">
        <v>0</v>
      </c>
      <c r="FW316">
        <v>0.1086759007317073</v>
      </c>
      <c r="FX316">
        <v>0.7634487060627174</v>
      </c>
      <c r="FY316">
        <v>0.07616130792095219</v>
      </c>
      <c r="FZ316">
        <v>0</v>
      </c>
      <c r="GA316">
        <v>1</v>
      </c>
      <c r="GB316">
        <v>3</v>
      </c>
      <c r="GC316" t="s">
        <v>459</v>
      </c>
      <c r="GD316">
        <v>3.11002</v>
      </c>
      <c r="GE316">
        <v>2.7267</v>
      </c>
      <c r="GF316">
        <v>0.08862449999999999</v>
      </c>
      <c r="GG316">
        <v>0.08841830000000001</v>
      </c>
      <c r="GH316">
        <v>0.11021</v>
      </c>
      <c r="GI316">
        <v>0.110604</v>
      </c>
      <c r="GJ316">
        <v>23930.1</v>
      </c>
      <c r="GK316">
        <v>21696.7</v>
      </c>
      <c r="GL316">
        <v>26814.4</v>
      </c>
      <c r="GM316">
        <v>24006.9</v>
      </c>
      <c r="GN316">
        <v>38119.9</v>
      </c>
      <c r="GO316">
        <v>31494</v>
      </c>
      <c r="GP316">
        <v>46801.6</v>
      </c>
      <c r="GQ316">
        <v>37949.8</v>
      </c>
      <c r="GR316">
        <v>1.89538</v>
      </c>
      <c r="GS316">
        <v>1.87728</v>
      </c>
      <c r="GT316">
        <v>0.105634</v>
      </c>
      <c r="GU316">
        <v>0</v>
      </c>
      <c r="GV316">
        <v>28.2568</v>
      </c>
      <c r="GW316">
        <v>999.9</v>
      </c>
      <c r="GX316">
        <v>60.9</v>
      </c>
      <c r="GY316">
        <v>29.7</v>
      </c>
      <c r="GZ316">
        <v>28.1671</v>
      </c>
      <c r="HA316">
        <v>61.7809</v>
      </c>
      <c r="HB316">
        <v>21.1899</v>
      </c>
      <c r="HC316">
        <v>1</v>
      </c>
      <c r="HD316">
        <v>0.0171697</v>
      </c>
      <c r="HE316">
        <v>-3.19929</v>
      </c>
      <c r="HF316">
        <v>20.3042</v>
      </c>
      <c r="HG316">
        <v>5.21894</v>
      </c>
      <c r="HH316">
        <v>11.9796</v>
      </c>
      <c r="HI316">
        <v>4.9652</v>
      </c>
      <c r="HJ316">
        <v>3.27553</v>
      </c>
      <c r="HK316">
        <v>9999</v>
      </c>
      <c r="HL316">
        <v>9999</v>
      </c>
      <c r="HM316">
        <v>9999</v>
      </c>
      <c r="HN316">
        <v>999.9</v>
      </c>
      <c r="HO316">
        <v>1.86366</v>
      </c>
      <c r="HP316">
        <v>1.85974</v>
      </c>
      <c r="HQ316">
        <v>1.85805</v>
      </c>
      <c r="HR316">
        <v>1.85944</v>
      </c>
      <c r="HS316">
        <v>1.85959</v>
      </c>
      <c r="HT316">
        <v>1.85806</v>
      </c>
      <c r="HU316">
        <v>1.85715</v>
      </c>
      <c r="HV316">
        <v>1.85211</v>
      </c>
      <c r="HW316">
        <v>0</v>
      </c>
      <c r="HX316">
        <v>0</v>
      </c>
      <c r="HY316">
        <v>0</v>
      </c>
      <c r="HZ316">
        <v>0</v>
      </c>
      <c r="IA316" t="s">
        <v>424</v>
      </c>
      <c r="IB316" t="s">
        <v>425</v>
      </c>
      <c r="IC316" t="s">
        <v>426</v>
      </c>
      <c r="ID316" t="s">
        <v>426</v>
      </c>
      <c r="IE316" t="s">
        <v>426</v>
      </c>
      <c r="IF316" t="s">
        <v>426</v>
      </c>
      <c r="IG316">
        <v>0</v>
      </c>
      <c r="IH316">
        <v>100</v>
      </c>
      <c r="II316">
        <v>100</v>
      </c>
      <c r="IJ316">
        <v>-1.019</v>
      </c>
      <c r="IK316">
        <v>0.2045</v>
      </c>
      <c r="IL316">
        <v>-1.809735424919543</v>
      </c>
      <c r="IM316">
        <v>0.001328113201692861</v>
      </c>
      <c r="IN316">
        <v>1.538283238170363E-06</v>
      </c>
      <c r="IO316">
        <v>-5.795655626708063E-10</v>
      </c>
      <c r="IP316">
        <v>-0.06517122915253193</v>
      </c>
      <c r="IQ316">
        <v>-0.004593102289677449</v>
      </c>
      <c r="IR316">
        <v>0.0008253994458280543</v>
      </c>
      <c r="IS316">
        <v>-7.403632370499484E-06</v>
      </c>
      <c r="IT316">
        <v>2</v>
      </c>
      <c r="IU316">
        <v>1985</v>
      </c>
      <c r="IV316">
        <v>1</v>
      </c>
      <c r="IW316">
        <v>27</v>
      </c>
      <c r="IX316">
        <v>3.2</v>
      </c>
      <c r="IY316">
        <v>3.2</v>
      </c>
      <c r="IZ316">
        <v>1.13647</v>
      </c>
      <c r="JA316">
        <v>2.60132</v>
      </c>
      <c r="JB316">
        <v>1.49658</v>
      </c>
      <c r="JC316">
        <v>2.34619</v>
      </c>
      <c r="JD316">
        <v>1.54907</v>
      </c>
      <c r="JE316">
        <v>2.42188</v>
      </c>
      <c r="JF316">
        <v>32.7758</v>
      </c>
      <c r="JG316">
        <v>15.5855</v>
      </c>
      <c r="JH316">
        <v>18</v>
      </c>
      <c r="JI316">
        <v>482.461</v>
      </c>
      <c r="JJ316">
        <v>500.199</v>
      </c>
      <c r="JK316">
        <v>32.1201</v>
      </c>
      <c r="JL316">
        <v>27.4422</v>
      </c>
      <c r="JM316">
        <v>30.0008</v>
      </c>
      <c r="JN316">
        <v>27.6681</v>
      </c>
      <c r="JO316">
        <v>27.6605</v>
      </c>
      <c r="JP316">
        <v>22.8526</v>
      </c>
      <c r="JQ316">
        <v>18.7888</v>
      </c>
      <c r="JR316">
        <v>73.0628</v>
      </c>
      <c r="JS316">
        <v>32.1363</v>
      </c>
      <c r="JT316">
        <v>420</v>
      </c>
      <c r="JU316">
        <v>24.2198</v>
      </c>
      <c r="JV316">
        <v>102.346</v>
      </c>
      <c r="JW316">
        <v>91.55029999999999</v>
      </c>
    </row>
    <row r="317" spans="1:283">
      <c r="A317">
        <v>299</v>
      </c>
      <c r="B317">
        <v>1761011455.6</v>
      </c>
      <c r="C317">
        <v>1789.599999904633</v>
      </c>
      <c r="D317" t="s">
        <v>1041</v>
      </c>
      <c r="E317" t="s">
        <v>1042</v>
      </c>
      <c r="F317">
        <v>5</v>
      </c>
      <c r="G317" t="s">
        <v>985</v>
      </c>
      <c r="H317">
        <v>1761011447.6</v>
      </c>
      <c r="I317">
        <f>(J317)/1000</f>
        <v>0</v>
      </c>
      <c r="J317">
        <f>1000*DJ317*AH317*(DF317-DG317)/(100*CY317*(1000-AH317*DF317))</f>
        <v>0</v>
      </c>
      <c r="K317">
        <f>DJ317*AH317*(DE317-DD317*(1000-AH317*DG317)/(1000-AH317*DF317))/(100*CY317)</f>
        <v>0</v>
      </c>
      <c r="L317">
        <f>DD317 - IF(AH317&gt;1, K317*CY317*100.0/(AJ317), 0)</f>
        <v>0</v>
      </c>
      <c r="M317">
        <f>((S317-I317/2)*L317-K317)/(S317+I317/2)</f>
        <v>0</v>
      </c>
      <c r="N317">
        <f>M317*(DK317+DL317)/1000.0</f>
        <v>0</v>
      </c>
      <c r="O317">
        <f>(DD317 - IF(AH317&gt;1, K317*CY317*100.0/(AJ317), 0))*(DK317+DL317)/1000.0</f>
        <v>0</v>
      </c>
      <c r="P317">
        <f>2.0/((1/R317-1/Q317)+SIGN(R317)*SQRT((1/R317-1/Q317)*(1/R317-1/Q317) + 4*CZ317/((CZ317+1)*(CZ317+1))*(2*1/R317*1/Q317-1/Q317*1/Q317)))</f>
        <v>0</v>
      </c>
      <c r="Q317">
        <f>IF(LEFT(DA317,1)&lt;&gt;"0",IF(LEFT(DA317,1)="1",3.0,DB317),$D$5+$E$5*(DR317*DK317/($K$5*1000))+$F$5*(DR317*DK317/($K$5*1000))*MAX(MIN(CY317,$J$5),$I$5)*MAX(MIN(CY317,$J$5),$I$5)+$G$5*MAX(MIN(CY317,$J$5),$I$5)*(DR317*DK317/($K$5*1000))+$H$5*(DR317*DK317/($K$5*1000))*(DR317*DK317/($K$5*1000)))</f>
        <v>0</v>
      </c>
      <c r="R317">
        <f>I317*(1000-(1000*0.61365*exp(17.502*V317/(240.97+V317))/(DK317+DL317)+DF317)/2)/(1000*0.61365*exp(17.502*V317/(240.97+V317))/(DK317+DL317)-DF317)</f>
        <v>0</v>
      </c>
      <c r="S317">
        <f>1/((CZ317+1)/(P317/1.6)+1/(Q317/1.37)) + CZ317/((CZ317+1)/(P317/1.6) + CZ317/(Q317/1.37))</f>
        <v>0</v>
      </c>
      <c r="T317">
        <f>(CU317*CX317)</f>
        <v>0</v>
      </c>
      <c r="U317">
        <f>(DM317+(T317+2*0.95*5.67E-8*(((DM317+$B$9)+273)^4-(DM317+273)^4)-44100*I317)/(1.84*29.3*Q317+8*0.95*5.67E-8*(DM317+273)^3))</f>
        <v>0</v>
      </c>
      <c r="V317">
        <f>($C$9*DN317+$D$9*DO317+$E$9*U317)</f>
        <v>0</v>
      </c>
      <c r="W317">
        <f>0.61365*exp(17.502*V317/(240.97+V317))</f>
        <v>0</v>
      </c>
      <c r="X317">
        <f>(Y317/Z317*100)</f>
        <v>0</v>
      </c>
      <c r="Y317">
        <f>DF317*(DK317+DL317)/1000</f>
        <v>0</v>
      </c>
      <c r="Z317">
        <f>0.61365*exp(17.502*DM317/(240.97+DM317))</f>
        <v>0</v>
      </c>
      <c r="AA317">
        <f>(W317-DF317*(DK317+DL317)/1000)</f>
        <v>0</v>
      </c>
      <c r="AB317">
        <f>(-I317*44100)</f>
        <v>0</v>
      </c>
      <c r="AC317">
        <f>2*29.3*Q317*0.92*(DM317-V317)</f>
        <v>0</v>
      </c>
      <c r="AD317">
        <f>2*0.95*5.67E-8*(((DM317+$B$9)+273)^4-(V317+273)^4)</f>
        <v>0</v>
      </c>
      <c r="AE317">
        <f>T317+AD317+AB317+AC317</f>
        <v>0</v>
      </c>
      <c r="AF317">
        <v>0</v>
      </c>
      <c r="AG317">
        <v>0</v>
      </c>
      <c r="AH317">
        <f>IF(AF317*$H$15&gt;=AJ317,1.0,(AJ317/(AJ317-AF317*$H$15)))</f>
        <v>0</v>
      </c>
      <c r="AI317">
        <f>(AH317-1)*100</f>
        <v>0</v>
      </c>
      <c r="AJ317">
        <f>MAX(0,($B$15+$C$15*DR317)/(1+$D$15*DR317)*DK317/(DM317+273)*$E$15)</f>
        <v>0</v>
      </c>
      <c r="AK317" t="s">
        <v>420</v>
      </c>
      <c r="AL317" t="s">
        <v>420</v>
      </c>
      <c r="AM317">
        <v>0</v>
      </c>
      <c r="AN317">
        <v>0</v>
      </c>
      <c r="AO317">
        <f>1-AM317/AN317</f>
        <v>0</v>
      </c>
      <c r="AP317">
        <v>0</v>
      </c>
      <c r="AQ317" t="s">
        <v>420</v>
      </c>
      <c r="AR317" t="s">
        <v>420</v>
      </c>
      <c r="AS317">
        <v>0</v>
      </c>
      <c r="AT317">
        <v>0</v>
      </c>
      <c r="AU317">
        <f>1-AS317/AT317</f>
        <v>0</v>
      </c>
      <c r="AV317">
        <v>0.5</v>
      </c>
      <c r="AW317">
        <f>CV317</f>
        <v>0</v>
      </c>
      <c r="AX317">
        <f>K317</f>
        <v>0</v>
      </c>
      <c r="AY317">
        <f>AU317*AV317*AW317</f>
        <v>0</v>
      </c>
      <c r="AZ317">
        <f>(AX317-AP317)/AW317</f>
        <v>0</v>
      </c>
      <c r="BA317">
        <f>(AN317-AT317)/AT317</f>
        <v>0</v>
      </c>
      <c r="BB317">
        <f>AM317/(AO317+AM317/AT317)</f>
        <v>0</v>
      </c>
      <c r="BC317" t="s">
        <v>420</v>
      </c>
      <c r="BD317">
        <v>0</v>
      </c>
      <c r="BE317">
        <f>IF(BD317&lt;&gt;0, BD317, BB317)</f>
        <v>0</v>
      </c>
      <c r="BF317">
        <f>1-BE317/AT317</f>
        <v>0</v>
      </c>
      <c r="BG317">
        <f>(AT317-AS317)/(AT317-BE317)</f>
        <v>0</v>
      </c>
      <c r="BH317">
        <f>(AN317-AT317)/(AN317-BE317)</f>
        <v>0</v>
      </c>
      <c r="BI317">
        <f>(AT317-AS317)/(AT317-AM317)</f>
        <v>0</v>
      </c>
      <c r="BJ317">
        <f>(AN317-AT317)/(AN317-AM317)</f>
        <v>0</v>
      </c>
      <c r="BK317">
        <f>(BG317*BE317/AS317)</f>
        <v>0</v>
      </c>
      <c r="BL317">
        <f>(1-BK317)</f>
        <v>0</v>
      </c>
      <c r="CU317">
        <f>$B$13*DS317+$C$13*DT317+$F$13*EE317*(1-EH317)</f>
        <v>0</v>
      </c>
      <c r="CV317">
        <f>CU317*CW317</f>
        <v>0</v>
      </c>
      <c r="CW317">
        <f>($B$13*$D$11+$C$13*$D$11+$F$13*((ER317+EJ317)/MAX(ER317+EJ317+ES317, 0.1)*$I$11+ES317/MAX(ER317+EJ317+ES317, 0.1)*$J$11))/($B$13+$C$13+$F$13)</f>
        <v>0</v>
      </c>
      <c r="CX317">
        <f>($B$13*$K$11+$C$13*$K$11+$F$13*((ER317+EJ317)/MAX(ER317+EJ317+ES317, 0.1)*$P$11+ES317/MAX(ER317+EJ317+ES317, 0.1)*$Q$11))/($B$13+$C$13+$F$13)</f>
        <v>0</v>
      </c>
      <c r="CY317">
        <v>5.36</v>
      </c>
      <c r="CZ317">
        <v>0.5</v>
      </c>
      <c r="DA317" t="s">
        <v>421</v>
      </c>
      <c r="DB317">
        <v>2</v>
      </c>
      <c r="DC317">
        <v>1761011447.6</v>
      </c>
      <c r="DD317">
        <v>420.5530416666667</v>
      </c>
      <c r="DE317">
        <v>419.999125</v>
      </c>
      <c r="DF317">
        <v>24.56856666666667</v>
      </c>
      <c r="DG317">
        <v>24.40394166666667</v>
      </c>
      <c r="DH317">
        <v>421.573</v>
      </c>
      <c r="DI317">
        <v>24.36277916666667</v>
      </c>
      <c r="DJ317">
        <v>499.9499583333333</v>
      </c>
      <c r="DK317">
        <v>90.54345833333332</v>
      </c>
      <c r="DL317">
        <v>0.03494435416666666</v>
      </c>
      <c r="DM317">
        <v>30.61020833333333</v>
      </c>
      <c r="DN317">
        <v>29.98415416666667</v>
      </c>
      <c r="DO317">
        <v>999.9</v>
      </c>
      <c r="DP317">
        <v>0</v>
      </c>
      <c r="DQ317">
        <v>0</v>
      </c>
      <c r="DR317">
        <v>9993.511250000001</v>
      </c>
      <c r="DS317">
        <v>0</v>
      </c>
      <c r="DT317">
        <v>0.242856</v>
      </c>
      <c r="DU317">
        <v>0.5538456666666667</v>
      </c>
      <c r="DV317">
        <v>431.1457083333333</v>
      </c>
      <c r="DW317">
        <v>430.5052083333333</v>
      </c>
      <c r="DX317">
        <v>0.1646199958333333</v>
      </c>
      <c r="DY317">
        <v>419.999125</v>
      </c>
      <c r="DZ317">
        <v>24.40394166666667</v>
      </c>
      <c r="EA317">
        <v>2.224522916666667</v>
      </c>
      <c r="EB317">
        <v>2.2096175</v>
      </c>
      <c r="EC317">
        <v>19.14000416666667</v>
      </c>
      <c r="ED317">
        <v>19.03211666666667</v>
      </c>
      <c r="EE317">
        <v>0.00500078</v>
      </c>
      <c r="EF317">
        <v>0</v>
      </c>
      <c r="EG317">
        <v>0</v>
      </c>
      <c r="EH317">
        <v>0</v>
      </c>
      <c r="EI317">
        <v>753.4666666666667</v>
      </c>
      <c r="EJ317">
        <v>0.00500078</v>
      </c>
      <c r="EK317">
        <v>-11.00833333333333</v>
      </c>
      <c r="EL317">
        <v>-0.2708333333333333</v>
      </c>
      <c r="EM317">
        <v>35.622125</v>
      </c>
      <c r="EN317">
        <v>38.971125</v>
      </c>
      <c r="EO317">
        <v>37.88775</v>
      </c>
      <c r="EP317">
        <v>39.43729166666666</v>
      </c>
      <c r="EQ317">
        <v>38.24716666666666</v>
      </c>
      <c r="ER317">
        <v>0</v>
      </c>
      <c r="ES317">
        <v>0</v>
      </c>
      <c r="ET317">
        <v>0</v>
      </c>
      <c r="EU317">
        <v>1761011454.7</v>
      </c>
      <c r="EV317">
        <v>0</v>
      </c>
      <c r="EW317">
        <v>753.8760000000001</v>
      </c>
      <c r="EX317">
        <v>-29.09230781518617</v>
      </c>
      <c r="EY317">
        <v>41.10000024697718</v>
      </c>
      <c r="EZ317">
        <v>-10.94</v>
      </c>
      <c r="FA317">
        <v>15</v>
      </c>
      <c r="FB317">
        <v>1761011263.1</v>
      </c>
      <c r="FC317" t="s">
        <v>986</v>
      </c>
      <c r="FD317">
        <v>1761011262.6</v>
      </c>
      <c r="FE317">
        <v>1761011263.1</v>
      </c>
      <c r="FF317">
        <v>10</v>
      </c>
      <c r="FG317">
        <v>-0.226</v>
      </c>
      <c r="FH317">
        <v>0.005</v>
      </c>
      <c r="FI317">
        <v>-1.021</v>
      </c>
      <c r="FJ317">
        <v>0.197</v>
      </c>
      <c r="FK317">
        <v>420</v>
      </c>
      <c r="FL317">
        <v>24</v>
      </c>
      <c r="FM317">
        <v>0.24</v>
      </c>
      <c r="FN317">
        <v>0.02</v>
      </c>
      <c r="FO317">
        <v>0.548588525</v>
      </c>
      <c r="FP317">
        <v>-0.03514260787992626</v>
      </c>
      <c r="FQ317">
        <v>0.03591949694454775</v>
      </c>
      <c r="FR317">
        <v>1</v>
      </c>
      <c r="FS317">
        <v>754.8676470588234</v>
      </c>
      <c r="FT317">
        <v>-21.45912916603406</v>
      </c>
      <c r="FU317">
        <v>7.358017659358568</v>
      </c>
      <c r="FV317">
        <v>0</v>
      </c>
      <c r="FW317">
        <v>0.1362621375</v>
      </c>
      <c r="FX317">
        <v>0.7097489594746718</v>
      </c>
      <c r="FY317">
        <v>0.0704554578208945</v>
      </c>
      <c r="FZ317">
        <v>0</v>
      </c>
      <c r="GA317">
        <v>1</v>
      </c>
      <c r="GB317">
        <v>3</v>
      </c>
      <c r="GC317" t="s">
        <v>459</v>
      </c>
      <c r="GD317">
        <v>3.1098</v>
      </c>
      <c r="GE317">
        <v>2.72677</v>
      </c>
      <c r="GF317">
        <v>0.0886272</v>
      </c>
      <c r="GG317">
        <v>0.08842659999999999</v>
      </c>
      <c r="GH317">
        <v>0.110142</v>
      </c>
      <c r="GI317">
        <v>0.110572</v>
      </c>
      <c r="GJ317">
        <v>23930</v>
      </c>
      <c r="GK317">
        <v>21696.4</v>
      </c>
      <c r="GL317">
        <v>26814.3</v>
      </c>
      <c r="GM317">
        <v>24006.8</v>
      </c>
      <c r="GN317">
        <v>38122.6</v>
      </c>
      <c r="GO317">
        <v>31495.1</v>
      </c>
      <c r="GP317">
        <v>46801.3</v>
      </c>
      <c r="GQ317">
        <v>37949.8</v>
      </c>
      <c r="GR317">
        <v>1.89513</v>
      </c>
      <c r="GS317">
        <v>1.87757</v>
      </c>
      <c r="GT317">
        <v>0.1054</v>
      </c>
      <c r="GU317">
        <v>0</v>
      </c>
      <c r="GV317">
        <v>28.2568</v>
      </c>
      <c r="GW317">
        <v>999.9</v>
      </c>
      <c r="GX317">
        <v>60.9</v>
      </c>
      <c r="GY317">
        <v>29.7</v>
      </c>
      <c r="GZ317">
        <v>28.1664</v>
      </c>
      <c r="HA317">
        <v>61.521</v>
      </c>
      <c r="HB317">
        <v>21.3902</v>
      </c>
      <c r="HC317">
        <v>1</v>
      </c>
      <c r="HD317">
        <v>0.0161306</v>
      </c>
      <c r="HE317">
        <v>-2.96366</v>
      </c>
      <c r="HF317">
        <v>20.3089</v>
      </c>
      <c r="HG317">
        <v>5.21954</v>
      </c>
      <c r="HH317">
        <v>11.9794</v>
      </c>
      <c r="HI317">
        <v>4.96515</v>
      </c>
      <c r="HJ317">
        <v>3.2756</v>
      </c>
      <c r="HK317">
        <v>9999</v>
      </c>
      <c r="HL317">
        <v>9999</v>
      </c>
      <c r="HM317">
        <v>9999</v>
      </c>
      <c r="HN317">
        <v>999.9</v>
      </c>
      <c r="HO317">
        <v>1.86368</v>
      </c>
      <c r="HP317">
        <v>1.85974</v>
      </c>
      <c r="HQ317">
        <v>1.85805</v>
      </c>
      <c r="HR317">
        <v>1.85943</v>
      </c>
      <c r="HS317">
        <v>1.85959</v>
      </c>
      <c r="HT317">
        <v>1.85806</v>
      </c>
      <c r="HU317">
        <v>1.85715</v>
      </c>
      <c r="HV317">
        <v>1.85211</v>
      </c>
      <c r="HW317">
        <v>0</v>
      </c>
      <c r="HX317">
        <v>0</v>
      </c>
      <c r="HY317">
        <v>0</v>
      </c>
      <c r="HZ317">
        <v>0</v>
      </c>
      <c r="IA317" t="s">
        <v>424</v>
      </c>
      <c r="IB317" t="s">
        <v>425</v>
      </c>
      <c r="IC317" t="s">
        <v>426</v>
      </c>
      <c r="ID317" t="s">
        <v>426</v>
      </c>
      <c r="IE317" t="s">
        <v>426</v>
      </c>
      <c r="IF317" t="s">
        <v>426</v>
      </c>
      <c r="IG317">
        <v>0</v>
      </c>
      <c r="IH317">
        <v>100</v>
      </c>
      <c r="II317">
        <v>100</v>
      </c>
      <c r="IJ317">
        <v>-1.019</v>
      </c>
      <c r="IK317">
        <v>0.2041</v>
      </c>
      <c r="IL317">
        <v>-1.809735424919543</v>
      </c>
      <c r="IM317">
        <v>0.001328113201692861</v>
      </c>
      <c r="IN317">
        <v>1.538283238170363E-06</v>
      </c>
      <c r="IO317">
        <v>-5.795655626708063E-10</v>
      </c>
      <c r="IP317">
        <v>-0.06517122915253193</v>
      </c>
      <c r="IQ317">
        <v>-0.004593102289677449</v>
      </c>
      <c r="IR317">
        <v>0.0008253994458280543</v>
      </c>
      <c r="IS317">
        <v>-7.403632370499484E-06</v>
      </c>
      <c r="IT317">
        <v>2</v>
      </c>
      <c r="IU317">
        <v>1985</v>
      </c>
      <c r="IV317">
        <v>1</v>
      </c>
      <c r="IW317">
        <v>27</v>
      </c>
      <c r="IX317">
        <v>3.2</v>
      </c>
      <c r="IY317">
        <v>3.2</v>
      </c>
      <c r="IZ317">
        <v>1.13647</v>
      </c>
      <c r="JA317">
        <v>2.61108</v>
      </c>
      <c r="JB317">
        <v>1.49658</v>
      </c>
      <c r="JC317">
        <v>2.34619</v>
      </c>
      <c r="JD317">
        <v>1.54907</v>
      </c>
      <c r="JE317">
        <v>2.38525</v>
      </c>
      <c r="JF317">
        <v>32.7758</v>
      </c>
      <c r="JG317">
        <v>15.5768</v>
      </c>
      <c r="JH317">
        <v>18</v>
      </c>
      <c r="JI317">
        <v>482.317</v>
      </c>
      <c r="JJ317">
        <v>500.391</v>
      </c>
      <c r="JK317">
        <v>32.1728</v>
      </c>
      <c r="JL317">
        <v>27.443</v>
      </c>
      <c r="JM317">
        <v>29.9999</v>
      </c>
      <c r="JN317">
        <v>27.6681</v>
      </c>
      <c r="JO317">
        <v>27.6596</v>
      </c>
      <c r="JP317">
        <v>22.8506</v>
      </c>
      <c r="JQ317">
        <v>18.7888</v>
      </c>
      <c r="JR317">
        <v>73.0628</v>
      </c>
      <c r="JS317">
        <v>32.1363</v>
      </c>
      <c r="JT317">
        <v>420</v>
      </c>
      <c r="JU317">
        <v>24.2239</v>
      </c>
      <c r="JV317">
        <v>102.345</v>
      </c>
      <c r="JW317">
        <v>91.5502</v>
      </c>
    </row>
    <row r="318" spans="1:283">
      <c r="A318">
        <v>300</v>
      </c>
      <c r="B318">
        <v>1761011457.6</v>
      </c>
      <c r="C318">
        <v>1791.599999904633</v>
      </c>
      <c r="D318" t="s">
        <v>1043</v>
      </c>
      <c r="E318" t="s">
        <v>1044</v>
      </c>
      <c r="F318">
        <v>5</v>
      </c>
      <c r="G318" t="s">
        <v>985</v>
      </c>
      <c r="H318">
        <v>1761011449.6</v>
      </c>
      <c r="I318">
        <f>(J318)/1000</f>
        <v>0</v>
      </c>
      <c r="J318">
        <f>1000*DJ318*AH318*(DF318-DG318)/(100*CY318*(1000-AH318*DF318))</f>
        <v>0</v>
      </c>
      <c r="K318">
        <f>DJ318*AH318*(DE318-DD318*(1000-AH318*DG318)/(1000-AH318*DF318))/(100*CY318)</f>
        <v>0</v>
      </c>
      <c r="L318">
        <f>DD318 - IF(AH318&gt;1, K318*CY318*100.0/(AJ318), 0)</f>
        <v>0</v>
      </c>
      <c r="M318">
        <f>((S318-I318/2)*L318-K318)/(S318+I318/2)</f>
        <v>0</v>
      </c>
      <c r="N318">
        <f>M318*(DK318+DL318)/1000.0</f>
        <v>0</v>
      </c>
      <c r="O318">
        <f>(DD318 - IF(AH318&gt;1, K318*CY318*100.0/(AJ318), 0))*(DK318+DL318)/1000.0</f>
        <v>0</v>
      </c>
      <c r="P318">
        <f>2.0/((1/R318-1/Q318)+SIGN(R318)*SQRT((1/R318-1/Q318)*(1/R318-1/Q318) + 4*CZ318/((CZ318+1)*(CZ318+1))*(2*1/R318*1/Q318-1/Q318*1/Q318)))</f>
        <v>0</v>
      </c>
      <c r="Q318">
        <f>IF(LEFT(DA318,1)&lt;&gt;"0",IF(LEFT(DA318,1)="1",3.0,DB318),$D$5+$E$5*(DR318*DK318/($K$5*1000))+$F$5*(DR318*DK318/($K$5*1000))*MAX(MIN(CY318,$J$5),$I$5)*MAX(MIN(CY318,$J$5),$I$5)+$G$5*MAX(MIN(CY318,$J$5),$I$5)*(DR318*DK318/($K$5*1000))+$H$5*(DR318*DK318/($K$5*1000))*(DR318*DK318/($K$5*1000)))</f>
        <v>0</v>
      </c>
      <c r="R318">
        <f>I318*(1000-(1000*0.61365*exp(17.502*V318/(240.97+V318))/(DK318+DL318)+DF318)/2)/(1000*0.61365*exp(17.502*V318/(240.97+V318))/(DK318+DL318)-DF318)</f>
        <v>0</v>
      </c>
      <c r="S318">
        <f>1/((CZ318+1)/(P318/1.6)+1/(Q318/1.37)) + CZ318/((CZ318+1)/(P318/1.6) + CZ318/(Q318/1.37))</f>
        <v>0</v>
      </c>
      <c r="T318">
        <f>(CU318*CX318)</f>
        <v>0</v>
      </c>
      <c r="U318">
        <f>(DM318+(T318+2*0.95*5.67E-8*(((DM318+$B$9)+273)^4-(DM318+273)^4)-44100*I318)/(1.84*29.3*Q318+8*0.95*5.67E-8*(DM318+273)^3))</f>
        <v>0</v>
      </c>
      <c r="V318">
        <f>($C$9*DN318+$D$9*DO318+$E$9*U318)</f>
        <v>0</v>
      </c>
      <c r="W318">
        <f>0.61365*exp(17.502*V318/(240.97+V318))</f>
        <v>0</v>
      </c>
      <c r="X318">
        <f>(Y318/Z318*100)</f>
        <v>0</v>
      </c>
      <c r="Y318">
        <f>DF318*(DK318+DL318)/1000</f>
        <v>0</v>
      </c>
      <c r="Z318">
        <f>0.61365*exp(17.502*DM318/(240.97+DM318))</f>
        <v>0</v>
      </c>
      <c r="AA318">
        <f>(W318-DF318*(DK318+DL318)/1000)</f>
        <v>0</v>
      </c>
      <c r="AB318">
        <f>(-I318*44100)</f>
        <v>0</v>
      </c>
      <c r="AC318">
        <f>2*29.3*Q318*0.92*(DM318-V318)</f>
        <v>0</v>
      </c>
      <c r="AD318">
        <f>2*0.95*5.67E-8*(((DM318+$B$9)+273)^4-(V318+273)^4)</f>
        <v>0</v>
      </c>
      <c r="AE318">
        <f>T318+AD318+AB318+AC318</f>
        <v>0</v>
      </c>
      <c r="AF318">
        <v>0</v>
      </c>
      <c r="AG318">
        <v>0</v>
      </c>
      <c r="AH318">
        <f>IF(AF318*$H$15&gt;=AJ318,1.0,(AJ318/(AJ318-AF318*$H$15)))</f>
        <v>0</v>
      </c>
      <c r="AI318">
        <f>(AH318-1)*100</f>
        <v>0</v>
      </c>
      <c r="AJ318">
        <f>MAX(0,($B$15+$C$15*DR318)/(1+$D$15*DR318)*DK318/(DM318+273)*$E$15)</f>
        <v>0</v>
      </c>
      <c r="AK318" t="s">
        <v>420</v>
      </c>
      <c r="AL318" t="s">
        <v>420</v>
      </c>
      <c r="AM318">
        <v>0</v>
      </c>
      <c r="AN318">
        <v>0</v>
      </c>
      <c r="AO318">
        <f>1-AM318/AN318</f>
        <v>0</v>
      </c>
      <c r="AP318">
        <v>0</v>
      </c>
      <c r="AQ318" t="s">
        <v>420</v>
      </c>
      <c r="AR318" t="s">
        <v>420</v>
      </c>
      <c r="AS318">
        <v>0</v>
      </c>
      <c r="AT318">
        <v>0</v>
      </c>
      <c r="AU318">
        <f>1-AS318/AT318</f>
        <v>0</v>
      </c>
      <c r="AV318">
        <v>0.5</v>
      </c>
      <c r="AW318">
        <f>CV318</f>
        <v>0</v>
      </c>
      <c r="AX318">
        <f>K318</f>
        <v>0</v>
      </c>
      <c r="AY318">
        <f>AU318*AV318*AW318</f>
        <v>0</v>
      </c>
      <c r="AZ318">
        <f>(AX318-AP318)/AW318</f>
        <v>0</v>
      </c>
      <c r="BA318">
        <f>(AN318-AT318)/AT318</f>
        <v>0</v>
      </c>
      <c r="BB318">
        <f>AM318/(AO318+AM318/AT318)</f>
        <v>0</v>
      </c>
      <c r="BC318" t="s">
        <v>420</v>
      </c>
      <c r="BD318">
        <v>0</v>
      </c>
      <c r="BE318">
        <f>IF(BD318&lt;&gt;0, BD318, BB318)</f>
        <v>0</v>
      </c>
      <c r="BF318">
        <f>1-BE318/AT318</f>
        <v>0</v>
      </c>
      <c r="BG318">
        <f>(AT318-AS318)/(AT318-BE318)</f>
        <v>0</v>
      </c>
      <c r="BH318">
        <f>(AN318-AT318)/(AN318-BE318)</f>
        <v>0</v>
      </c>
      <c r="BI318">
        <f>(AT318-AS318)/(AT318-AM318)</f>
        <v>0</v>
      </c>
      <c r="BJ318">
        <f>(AN318-AT318)/(AN318-AM318)</f>
        <v>0</v>
      </c>
      <c r="BK318">
        <f>(BG318*BE318/AS318)</f>
        <v>0</v>
      </c>
      <c r="BL318">
        <f>(1-BK318)</f>
        <v>0</v>
      </c>
      <c r="CU318">
        <f>$B$13*DS318+$C$13*DT318+$F$13*EE318*(1-EH318)</f>
        <v>0</v>
      </c>
      <c r="CV318">
        <f>CU318*CW318</f>
        <v>0</v>
      </c>
      <c r="CW318">
        <f>($B$13*$D$11+$C$13*$D$11+$F$13*((ER318+EJ318)/MAX(ER318+EJ318+ES318, 0.1)*$I$11+ES318/MAX(ER318+EJ318+ES318, 0.1)*$J$11))/($B$13+$C$13+$F$13)</f>
        <v>0</v>
      </c>
      <c r="CX318">
        <f>($B$13*$K$11+$C$13*$K$11+$F$13*((ER318+EJ318)/MAX(ER318+EJ318+ES318, 0.1)*$P$11+ES318/MAX(ER318+EJ318+ES318, 0.1)*$Q$11))/($B$13+$C$13+$F$13)</f>
        <v>0</v>
      </c>
      <c r="CY318">
        <v>5.36</v>
      </c>
      <c r="CZ318">
        <v>0.5</v>
      </c>
      <c r="DA318" t="s">
        <v>421</v>
      </c>
      <c r="DB318">
        <v>2</v>
      </c>
      <c r="DC318">
        <v>1761011449.6</v>
      </c>
      <c r="DD318">
        <v>420.5685833333334</v>
      </c>
      <c r="DE318">
        <v>420.0142083333333</v>
      </c>
      <c r="DF318">
        <v>24.5522875</v>
      </c>
      <c r="DG318">
        <v>24.37206666666667</v>
      </c>
      <c r="DH318">
        <v>421.5884583333333</v>
      </c>
      <c r="DI318">
        <v>24.34685833333333</v>
      </c>
      <c r="DJ318">
        <v>499.9677083333333</v>
      </c>
      <c r="DK318">
        <v>90.5437625</v>
      </c>
      <c r="DL318">
        <v>0.0349971</v>
      </c>
      <c r="DM318">
        <v>30.60901666666667</v>
      </c>
      <c r="DN318">
        <v>29.98131666666667</v>
      </c>
      <c r="DO318">
        <v>999.9</v>
      </c>
      <c r="DP318">
        <v>0</v>
      </c>
      <c r="DQ318">
        <v>0</v>
      </c>
      <c r="DR318">
        <v>9995.204166666666</v>
      </c>
      <c r="DS318">
        <v>0</v>
      </c>
      <c r="DT318">
        <v>0.242856</v>
      </c>
      <c r="DU318">
        <v>0.5543085416666668</v>
      </c>
      <c r="DV318">
        <v>431.1544583333333</v>
      </c>
      <c r="DW318">
        <v>430.5065416666666</v>
      </c>
      <c r="DX318">
        <v>0.1802260833333333</v>
      </c>
      <c r="DY318">
        <v>420.0142083333333</v>
      </c>
      <c r="DZ318">
        <v>24.37206666666667</v>
      </c>
      <c r="EA318">
        <v>2.223056666666666</v>
      </c>
      <c r="EB318">
        <v>2.206738333333333</v>
      </c>
      <c r="EC318">
        <v>19.12942083333333</v>
      </c>
      <c r="ED318">
        <v>19.01123333333333</v>
      </c>
      <c r="EE318">
        <v>0.00500078</v>
      </c>
      <c r="EF318">
        <v>0</v>
      </c>
      <c r="EG318">
        <v>0</v>
      </c>
      <c r="EH318">
        <v>0</v>
      </c>
      <c r="EI318">
        <v>752.2875</v>
      </c>
      <c r="EJ318">
        <v>0.00500078</v>
      </c>
      <c r="EK318">
        <v>-9.733333333333333</v>
      </c>
      <c r="EL318">
        <v>-0.1583333333333333</v>
      </c>
      <c r="EM318">
        <v>35.59866666666667</v>
      </c>
      <c r="EN318">
        <v>38.92941666666667</v>
      </c>
      <c r="EO318">
        <v>37.85908333333333</v>
      </c>
      <c r="EP318">
        <v>39.36691666666666</v>
      </c>
      <c r="EQ318">
        <v>38.2445</v>
      </c>
      <c r="ER318">
        <v>0</v>
      </c>
      <c r="ES318">
        <v>0</v>
      </c>
      <c r="ET318">
        <v>0</v>
      </c>
      <c r="EU318">
        <v>1761011456.5</v>
      </c>
      <c r="EV318">
        <v>0</v>
      </c>
      <c r="EW318">
        <v>753.0461538461539</v>
      </c>
      <c r="EX318">
        <v>-31.24786328522572</v>
      </c>
      <c r="EY318">
        <v>14.03760689673568</v>
      </c>
      <c r="EZ318">
        <v>-11.31538461538462</v>
      </c>
      <c r="FA318">
        <v>15</v>
      </c>
      <c r="FB318">
        <v>1761011263.1</v>
      </c>
      <c r="FC318" t="s">
        <v>986</v>
      </c>
      <c r="FD318">
        <v>1761011262.6</v>
      </c>
      <c r="FE318">
        <v>1761011263.1</v>
      </c>
      <c r="FF318">
        <v>10</v>
      </c>
      <c r="FG318">
        <v>-0.226</v>
      </c>
      <c r="FH318">
        <v>0.005</v>
      </c>
      <c r="FI318">
        <v>-1.021</v>
      </c>
      <c r="FJ318">
        <v>0.197</v>
      </c>
      <c r="FK318">
        <v>420</v>
      </c>
      <c r="FL318">
        <v>24</v>
      </c>
      <c r="FM318">
        <v>0.24</v>
      </c>
      <c r="FN318">
        <v>0.02</v>
      </c>
      <c r="FO318">
        <v>0.5480822439024391</v>
      </c>
      <c r="FP318">
        <v>-0.02437319163762965</v>
      </c>
      <c r="FQ318">
        <v>0.03553304706874</v>
      </c>
      <c r="FR318">
        <v>1</v>
      </c>
      <c r="FS318">
        <v>753.9176470588236</v>
      </c>
      <c r="FT318">
        <v>-24.8739496181186</v>
      </c>
      <c r="FU318">
        <v>7.652314935719293</v>
      </c>
      <c r="FV318">
        <v>0</v>
      </c>
      <c r="FW318">
        <v>0.1465038073170732</v>
      </c>
      <c r="FX318">
        <v>0.626373169337979</v>
      </c>
      <c r="FY318">
        <v>0.06587405037548472</v>
      </c>
      <c r="FZ318">
        <v>0</v>
      </c>
      <c r="GA318">
        <v>1</v>
      </c>
      <c r="GB318">
        <v>3</v>
      </c>
      <c r="GC318" t="s">
        <v>459</v>
      </c>
      <c r="GD318">
        <v>3.10961</v>
      </c>
      <c r="GE318">
        <v>2.72679</v>
      </c>
      <c r="GF318">
        <v>0.0886325</v>
      </c>
      <c r="GG318">
        <v>0.088426</v>
      </c>
      <c r="GH318">
        <v>0.110082</v>
      </c>
      <c r="GI318">
        <v>0.110553</v>
      </c>
      <c r="GJ318">
        <v>23929.9</v>
      </c>
      <c r="GK318">
        <v>21696.4</v>
      </c>
      <c r="GL318">
        <v>26814.3</v>
      </c>
      <c r="GM318">
        <v>24006.8</v>
      </c>
      <c r="GN318">
        <v>38125.2</v>
      </c>
      <c r="GO318">
        <v>31495.8</v>
      </c>
      <c r="GP318">
        <v>46801.3</v>
      </c>
      <c r="GQ318">
        <v>37949.8</v>
      </c>
      <c r="GR318">
        <v>1.89482</v>
      </c>
      <c r="GS318">
        <v>1.8778</v>
      </c>
      <c r="GT318">
        <v>0.105448</v>
      </c>
      <c r="GU318">
        <v>0</v>
      </c>
      <c r="GV318">
        <v>28.2568</v>
      </c>
      <c r="GW318">
        <v>999.9</v>
      </c>
      <c r="GX318">
        <v>60.9</v>
      </c>
      <c r="GY318">
        <v>29.7</v>
      </c>
      <c r="GZ318">
        <v>28.1666</v>
      </c>
      <c r="HA318">
        <v>61.7109</v>
      </c>
      <c r="HB318">
        <v>21.3902</v>
      </c>
      <c r="HC318">
        <v>1</v>
      </c>
      <c r="HD318">
        <v>0.0157114</v>
      </c>
      <c r="HE318">
        <v>-2.77643</v>
      </c>
      <c r="HF318">
        <v>20.3121</v>
      </c>
      <c r="HG318">
        <v>5.21834</v>
      </c>
      <c r="HH318">
        <v>11.9794</v>
      </c>
      <c r="HI318">
        <v>4.96495</v>
      </c>
      <c r="HJ318">
        <v>3.27533</v>
      </c>
      <c r="HK318">
        <v>9999</v>
      </c>
      <c r="HL318">
        <v>9999</v>
      </c>
      <c r="HM318">
        <v>9999</v>
      </c>
      <c r="HN318">
        <v>999.9</v>
      </c>
      <c r="HO318">
        <v>1.86368</v>
      </c>
      <c r="HP318">
        <v>1.85974</v>
      </c>
      <c r="HQ318">
        <v>1.85804</v>
      </c>
      <c r="HR318">
        <v>1.85944</v>
      </c>
      <c r="HS318">
        <v>1.85959</v>
      </c>
      <c r="HT318">
        <v>1.85806</v>
      </c>
      <c r="HU318">
        <v>1.85715</v>
      </c>
      <c r="HV318">
        <v>1.85211</v>
      </c>
      <c r="HW318">
        <v>0</v>
      </c>
      <c r="HX318">
        <v>0</v>
      </c>
      <c r="HY318">
        <v>0</v>
      </c>
      <c r="HZ318">
        <v>0</v>
      </c>
      <c r="IA318" t="s">
        <v>424</v>
      </c>
      <c r="IB318" t="s">
        <v>425</v>
      </c>
      <c r="IC318" t="s">
        <v>426</v>
      </c>
      <c r="ID318" t="s">
        <v>426</v>
      </c>
      <c r="IE318" t="s">
        <v>426</v>
      </c>
      <c r="IF318" t="s">
        <v>426</v>
      </c>
      <c r="IG318">
        <v>0</v>
      </c>
      <c r="IH318">
        <v>100</v>
      </c>
      <c r="II318">
        <v>100</v>
      </c>
      <c r="IJ318">
        <v>-1.019</v>
      </c>
      <c r="IK318">
        <v>0.2036</v>
      </c>
      <c r="IL318">
        <v>-1.809735424919543</v>
      </c>
      <c r="IM318">
        <v>0.001328113201692861</v>
      </c>
      <c r="IN318">
        <v>1.538283238170363E-06</v>
      </c>
      <c r="IO318">
        <v>-5.795655626708063E-10</v>
      </c>
      <c r="IP318">
        <v>-0.06517122915253193</v>
      </c>
      <c r="IQ318">
        <v>-0.004593102289677449</v>
      </c>
      <c r="IR318">
        <v>0.0008253994458280543</v>
      </c>
      <c r="IS318">
        <v>-7.403632370499484E-06</v>
      </c>
      <c r="IT318">
        <v>2</v>
      </c>
      <c r="IU318">
        <v>1985</v>
      </c>
      <c r="IV318">
        <v>1</v>
      </c>
      <c r="IW318">
        <v>27</v>
      </c>
      <c r="IX318">
        <v>3.2</v>
      </c>
      <c r="IY318">
        <v>3.2</v>
      </c>
      <c r="IZ318">
        <v>1.13647</v>
      </c>
      <c r="JA318">
        <v>2.60376</v>
      </c>
      <c r="JB318">
        <v>1.49658</v>
      </c>
      <c r="JC318">
        <v>2.34619</v>
      </c>
      <c r="JD318">
        <v>1.54907</v>
      </c>
      <c r="JE318">
        <v>2.47925</v>
      </c>
      <c r="JF318">
        <v>32.7758</v>
      </c>
      <c r="JG318">
        <v>15.5943</v>
      </c>
      <c r="JH318">
        <v>18</v>
      </c>
      <c r="JI318">
        <v>482.142</v>
      </c>
      <c r="JJ318">
        <v>500.53</v>
      </c>
      <c r="JK318">
        <v>32.2013</v>
      </c>
      <c r="JL318">
        <v>27.443</v>
      </c>
      <c r="JM318">
        <v>29.9997</v>
      </c>
      <c r="JN318">
        <v>27.6677</v>
      </c>
      <c r="JO318">
        <v>27.6585</v>
      </c>
      <c r="JP318">
        <v>22.8505</v>
      </c>
      <c r="JQ318">
        <v>18.7888</v>
      </c>
      <c r="JR318">
        <v>73.0628</v>
      </c>
      <c r="JS318">
        <v>32.1527</v>
      </c>
      <c r="JT318">
        <v>420</v>
      </c>
      <c r="JU318">
        <v>24.22</v>
      </c>
      <c r="JV318">
        <v>102.345</v>
      </c>
      <c r="JW318">
        <v>91.5502</v>
      </c>
    </row>
    <row r="319" spans="1:283">
      <c r="A319">
        <v>301</v>
      </c>
      <c r="B319">
        <v>1761011611.6</v>
      </c>
      <c r="C319">
        <v>1945.599999904633</v>
      </c>
      <c r="D319" t="s">
        <v>1045</v>
      </c>
      <c r="E319" t="s">
        <v>1046</v>
      </c>
      <c r="F319">
        <v>5</v>
      </c>
      <c r="G319" t="s">
        <v>1047</v>
      </c>
      <c r="H319">
        <v>1761011603.599999</v>
      </c>
      <c r="I319">
        <f>(J319)/1000</f>
        <v>0</v>
      </c>
      <c r="J319">
        <f>1000*DJ319*AH319*(DF319-DG319)/(100*CY319*(1000-AH319*DF319))</f>
        <v>0</v>
      </c>
      <c r="K319">
        <f>DJ319*AH319*(DE319-DD319*(1000-AH319*DG319)/(1000-AH319*DF319))/(100*CY319)</f>
        <v>0</v>
      </c>
      <c r="L319">
        <f>DD319 - IF(AH319&gt;1, K319*CY319*100.0/(AJ319), 0)</f>
        <v>0</v>
      </c>
      <c r="M319">
        <f>((S319-I319/2)*L319-K319)/(S319+I319/2)</f>
        <v>0</v>
      </c>
      <c r="N319">
        <f>M319*(DK319+DL319)/1000.0</f>
        <v>0</v>
      </c>
      <c r="O319">
        <f>(DD319 - IF(AH319&gt;1, K319*CY319*100.0/(AJ319), 0))*(DK319+DL319)/1000.0</f>
        <v>0</v>
      </c>
      <c r="P319">
        <f>2.0/((1/R319-1/Q319)+SIGN(R319)*SQRT((1/R319-1/Q319)*(1/R319-1/Q319) + 4*CZ319/((CZ319+1)*(CZ319+1))*(2*1/R319*1/Q319-1/Q319*1/Q319)))</f>
        <v>0</v>
      </c>
      <c r="Q319">
        <f>IF(LEFT(DA319,1)&lt;&gt;"0",IF(LEFT(DA319,1)="1",3.0,DB319),$D$5+$E$5*(DR319*DK319/($K$5*1000))+$F$5*(DR319*DK319/($K$5*1000))*MAX(MIN(CY319,$J$5),$I$5)*MAX(MIN(CY319,$J$5),$I$5)+$G$5*MAX(MIN(CY319,$J$5),$I$5)*(DR319*DK319/($K$5*1000))+$H$5*(DR319*DK319/($K$5*1000))*(DR319*DK319/($K$5*1000)))</f>
        <v>0</v>
      </c>
      <c r="R319">
        <f>I319*(1000-(1000*0.61365*exp(17.502*V319/(240.97+V319))/(DK319+DL319)+DF319)/2)/(1000*0.61365*exp(17.502*V319/(240.97+V319))/(DK319+DL319)-DF319)</f>
        <v>0</v>
      </c>
      <c r="S319">
        <f>1/((CZ319+1)/(P319/1.6)+1/(Q319/1.37)) + CZ319/((CZ319+1)/(P319/1.6) + CZ319/(Q319/1.37))</f>
        <v>0</v>
      </c>
      <c r="T319">
        <f>(CU319*CX319)</f>
        <v>0</v>
      </c>
      <c r="U319">
        <f>(DM319+(T319+2*0.95*5.67E-8*(((DM319+$B$9)+273)^4-(DM319+273)^4)-44100*I319)/(1.84*29.3*Q319+8*0.95*5.67E-8*(DM319+273)^3))</f>
        <v>0</v>
      </c>
      <c r="V319">
        <f>($C$9*DN319+$D$9*DO319+$E$9*U319)</f>
        <v>0</v>
      </c>
      <c r="W319">
        <f>0.61365*exp(17.502*V319/(240.97+V319))</f>
        <v>0</v>
      </c>
      <c r="X319">
        <f>(Y319/Z319*100)</f>
        <v>0</v>
      </c>
      <c r="Y319">
        <f>DF319*(DK319+DL319)/1000</f>
        <v>0</v>
      </c>
      <c r="Z319">
        <f>0.61365*exp(17.502*DM319/(240.97+DM319))</f>
        <v>0</v>
      </c>
      <c r="AA319">
        <f>(W319-DF319*(DK319+DL319)/1000)</f>
        <v>0</v>
      </c>
      <c r="AB319">
        <f>(-I319*44100)</f>
        <v>0</v>
      </c>
      <c r="AC319">
        <f>2*29.3*Q319*0.92*(DM319-V319)</f>
        <v>0</v>
      </c>
      <c r="AD319">
        <f>2*0.95*5.67E-8*(((DM319+$B$9)+273)^4-(V319+273)^4)</f>
        <v>0</v>
      </c>
      <c r="AE319">
        <f>T319+AD319+AB319+AC319</f>
        <v>0</v>
      </c>
      <c r="AF319">
        <v>1</v>
      </c>
      <c r="AG319">
        <v>0</v>
      </c>
      <c r="AH319">
        <f>IF(AF319*$H$15&gt;=AJ319,1.0,(AJ319/(AJ319-AF319*$H$15)))</f>
        <v>0</v>
      </c>
      <c r="AI319">
        <f>(AH319-1)*100</f>
        <v>0</v>
      </c>
      <c r="AJ319">
        <f>MAX(0,($B$15+$C$15*DR319)/(1+$D$15*DR319)*DK319/(DM319+273)*$E$15)</f>
        <v>0</v>
      </c>
      <c r="AK319" t="s">
        <v>420</v>
      </c>
      <c r="AL319" t="s">
        <v>420</v>
      </c>
      <c r="AM319">
        <v>0</v>
      </c>
      <c r="AN319">
        <v>0</v>
      </c>
      <c r="AO319">
        <f>1-AM319/AN319</f>
        <v>0</v>
      </c>
      <c r="AP319">
        <v>0</v>
      </c>
      <c r="AQ319" t="s">
        <v>420</v>
      </c>
      <c r="AR319" t="s">
        <v>420</v>
      </c>
      <c r="AS319">
        <v>0</v>
      </c>
      <c r="AT319">
        <v>0</v>
      </c>
      <c r="AU319">
        <f>1-AS319/AT319</f>
        <v>0</v>
      </c>
      <c r="AV319">
        <v>0.5</v>
      </c>
      <c r="AW319">
        <f>CV319</f>
        <v>0</v>
      </c>
      <c r="AX319">
        <f>K319</f>
        <v>0</v>
      </c>
      <c r="AY319">
        <f>AU319*AV319*AW319</f>
        <v>0</v>
      </c>
      <c r="AZ319">
        <f>(AX319-AP319)/AW319</f>
        <v>0</v>
      </c>
      <c r="BA319">
        <f>(AN319-AT319)/AT319</f>
        <v>0</v>
      </c>
      <c r="BB319">
        <f>AM319/(AO319+AM319/AT319)</f>
        <v>0</v>
      </c>
      <c r="BC319" t="s">
        <v>420</v>
      </c>
      <c r="BD319">
        <v>0</v>
      </c>
      <c r="BE319">
        <f>IF(BD319&lt;&gt;0, BD319, BB319)</f>
        <v>0</v>
      </c>
      <c r="BF319">
        <f>1-BE319/AT319</f>
        <v>0</v>
      </c>
      <c r="BG319">
        <f>(AT319-AS319)/(AT319-BE319)</f>
        <v>0</v>
      </c>
      <c r="BH319">
        <f>(AN319-AT319)/(AN319-BE319)</f>
        <v>0</v>
      </c>
      <c r="BI319">
        <f>(AT319-AS319)/(AT319-AM319)</f>
        <v>0</v>
      </c>
      <c r="BJ319">
        <f>(AN319-AT319)/(AN319-AM319)</f>
        <v>0</v>
      </c>
      <c r="BK319">
        <f>(BG319*BE319/AS319)</f>
        <v>0</v>
      </c>
      <c r="BL319">
        <f>(1-BK319)</f>
        <v>0</v>
      </c>
      <c r="CU319">
        <f>$B$13*DS319+$C$13*DT319+$F$13*EE319*(1-EH319)</f>
        <v>0</v>
      </c>
      <c r="CV319">
        <f>CU319*CW319</f>
        <v>0</v>
      </c>
      <c r="CW319">
        <f>($B$13*$D$11+$C$13*$D$11+$F$13*((ER319+EJ319)/MAX(ER319+EJ319+ES319, 0.1)*$I$11+ES319/MAX(ER319+EJ319+ES319, 0.1)*$J$11))/($B$13+$C$13+$F$13)</f>
        <v>0</v>
      </c>
      <c r="CX319">
        <f>($B$13*$K$11+$C$13*$K$11+$F$13*((ER319+EJ319)/MAX(ER319+EJ319+ES319, 0.1)*$P$11+ES319/MAX(ER319+EJ319+ES319, 0.1)*$Q$11))/($B$13+$C$13+$F$13)</f>
        <v>0</v>
      </c>
      <c r="CY319">
        <v>3.7</v>
      </c>
      <c r="CZ319">
        <v>0.5</v>
      </c>
      <c r="DA319" t="s">
        <v>421</v>
      </c>
      <c r="DB319">
        <v>2</v>
      </c>
      <c r="DC319">
        <v>1761011603.599999</v>
      </c>
      <c r="DD319">
        <v>420.8954516129032</v>
      </c>
      <c r="DE319">
        <v>420.0658064516129</v>
      </c>
      <c r="DF319">
        <v>23.4783064516129</v>
      </c>
      <c r="DG319">
        <v>23.27859677419356</v>
      </c>
      <c r="DH319">
        <v>422.1180645161291</v>
      </c>
      <c r="DI319">
        <v>23.30123548387097</v>
      </c>
      <c r="DJ319">
        <v>499.9950967741936</v>
      </c>
      <c r="DK319">
        <v>90.55421612903226</v>
      </c>
      <c r="DL319">
        <v>0.03420233548387097</v>
      </c>
      <c r="DM319">
        <v>29.99617741935484</v>
      </c>
      <c r="DN319">
        <v>29.95907741935484</v>
      </c>
      <c r="DO319">
        <v>999.9000000000003</v>
      </c>
      <c r="DP319">
        <v>0</v>
      </c>
      <c r="DQ319">
        <v>0</v>
      </c>
      <c r="DR319">
        <v>9993.362903225807</v>
      </c>
      <c r="DS319">
        <v>0</v>
      </c>
      <c r="DT319">
        <v>0.2428559999999999</v>
      </c>
      <c r="DU319">
        <v>0.8295867741935484</v>
      </c>
      <c r="DV319">
        <v>431.0149032258064</v>
      </c>
      <c r="DW319">
        <v>430.0774193548387</v>
      </c>
      <c r="DX319">
        <v>0.1997041318709677</v>
      </c>
      <c r="DY319">
        <v>420.0658064516129</v>
      </c>
      <c r="DZ319">
        <v>23.27859677419356</v>
      </c>
      <c r="EA319">
        <v>2.12606</v>
      </c>
      <c r="EB319">
        <v>2.107974838709678</v>
      </c>
      <c r="EC319">
        <v>18.41571935483871</v>
      </c>
      <c r="ED319">
        <v>18.27938709677419</v>
      </c>
      <c r="EE319">
        <v>0.005000780000000002</v>
      </c>
      <c r="EF319">
        <v>0</v>
      </c>
      <c r="EG319">
        <v>0</v>
      </c>
      <c r="EH319">
        <v>0</v>
      </c>
      <c r="EI319">
        <v>588.4645161290323</v>
      </c>
      <c r="EJ319">
        <v>0.005000780000000002</v>
      </c>
      <c r="EK319">
        <v>-16.13548387096774</v>
      </c>
      <c r="EL319">
        <v>-0.5290322580645161</v>
      </c>
      <c r="EM319">
        <v>35.60667741935483</v>
      </c>
      <c r="EN319">
        <v>39.81629032258063</v>
      </c>
      <c r="EO319">
        <v>38.07029032258063</v>
      </c>
      <c r="EP319">
        <v>40.30816129032256</v>
      </c>
      <c r="EQ319">
        <v>38.47745161290322</v>
      </c>
      <c r="ER319">
        <v>0</v>
      </c>
      <c r="ES319">
        <v>0</v>
      </c>
      <c r="ET319">
        <v>0</v>
      </c>
      <c r="EU319">
        <v>1761011610.7</v>
      </c>
      <c r="EV319">
        <v>0</v>
      </c>
      <c r="EW319">
        <v>586.9759999999999</v>
      </c>
      <c r="EX319">
        <v>-21.62307663758602</v>
      </c>
      <c r="EY319">
        <v>24.63076884624284</v>
      </c>
      <c r="EZ319">
        <v>-14.968</v>
      </c>
      <c r="FA319">
        <v>15</v>
      </c>
      <c r="FB319">
        <v>1761011488.1</v>
      </c>
      <c r="FC319" t="s">
        <v>1048</v>
      </c>
      <c r="FD319">
        <v>1761011488.1</v>
      </c>
      <c r="FE319">
        <v>1761011485.1</v>
      </c>
      <c r="FF319">
        <v>11</v>
      </c>
      <c r="FG319">
        <v>-0.204</v>
      </c>
      <c r="FH319">
        <v>-0.005</v>
      </c>
      <c r="FI319">
        <v>-1.225</v>
      </c>
      <c r="FJ319">
        <v>0.192</v>
      </c>
      <c r="FK319">
        <v>420</v>
      </c>
      <c r="FL319">
        <v>24</v>
      </c>
      <c r="FM319">
        <v>0.64</v>
      </c>
      <c r="FN319">
        <v>0.07000000000000001</v>
      </c>
      <c r="FO319">
        <v>0.8926872499999998</v>
      </c>
      <c r="FP319">
        <v>-1.027609643527209</v>
      </c>
      <c r="FQ319">
        <v>0.1352996585802695</v>
      </c>
      <c r="FR319">
        <v>0</v>
      </c>
      <c r="FS319">
        <v>589.4088235294117</v>
      </c>
      <c r="FT319">
        <v>-38.19556913956254</v>
      </c>
      <c r="FU319">
        <v>7.589093088771179</v>
      </c>
      <c r="FV319">
        <v>0</v>
      </c>
      <c r="FW319">
        <v>0.09668421469999999</v>
      </c>
      <c r="FX319">
        <v>1.721507761666041</v>
      </c>
      <c r="FY319">
        <v>0.2095487883194049</v>
      </c>
      <c r="FZ319">
        <v>0</v>
      </c>
      <c r="GA319">
        <v>0</v>
      </c>
      <c r="GB319">
        <v>3</v>
      </c>
      <c r="GC319" t="s">
        <v>423</v>
      </c>
      <c r="GD319">
        <v>3.10967</v>
      </c>
      <c r="GE319">
        <v>2.72582</v>
      </c>
      <c r="GF319">
        <v>0.0886866</v>
      </c>
      <c r="GG319">
        <v>0.0884112</v>
      </c>
      <c r="GH319">
        <v>0.106671</v>
      </c>
      <c r="GI319">
        <v>0.10717</v>
      </c>
      <c r="GJ319">
        <v>23924.5</v>
      </c>
      <c r="GK319">
        <v>21691.3</v>
      </c>
      <c r="GL319">
        <v>26810.3</v>
      </c>
      <c r="GM319">
        <v>24001</v>
      </c>
      <c r="GN319">
        <v>38267.9</v>
      </c>
      <c r="GO319">
        <v>31609.7</v>
      </c>
      <c r="GP319">
        <v>46794.2</v>
      </c>
      <c r="GQ319">
        <v>37941.4</v>
      </c>
      <c r="GR319">
        <v>1.89445</v>
      </c>
      <c r="GS319">
        <v>1.8754</v>
      </c>
      <c r="GT319">
        <v>0.124186</v>
      </c>
      <c r="GU319">
        <v>0</v>
      </c>
      <c r="GV319">
        <v>28.0257</v>
      </c>
      <c r="GW319">
        <v>999.9</v>
      </c>
      <c r="GX319">
        <v>61.3</v>
      </c>
      <c r="GY319">
        <v>29.6</v>
      </c>
      <c r="GZ319">
        <v>28.1838</v>
      </c>
      <c r="HA319">
        <v>61.791</v>
      </c>
      <c r="HB319">
        <v>21.0577</v>
      </c>
      <c r="HC319">
        <v>1</v>
      </c>
      <c r="HD319">
        <v>0.019878</v>
      </c>
      <c r="HE319">
        <v>-0.957277</v>
      </c>
      <c r="HF319">
        <v>20.3056</v>
      </c>
      <c r="HG319">
        <v>5.21549</v>
      </c>
      <c r="HH319">
        <v>11.98</v>
      </c>
      <c r="HI319">
        <v>4.9645</v>
      </c>
      <c r="HJ319">
        <v>3.2751</v>
      </c>
      <c r="HK319">
        <v>9999</v>
      </c>
      <c r="HL319">
        <v>9999</v>
      </c>
      <c r="HM319">
        <v>9999</v>
      </c>
      <c r="HN319">
        <v>999.9</v>
      </c>
      <c r="HO319">
        <v>1.86368</v>
      </c>
      <c r="HP319">
        <v>1.85974</v>
      </c>
      <c r="HQ319">
        <v>1.85806</v>
      </c>
      <c r="HR319">
        <v>1.85944</v>
      </c>
      <c r="HS319">
        <v>1.85959</v>
      </c>
      <c r="HT319">
        <v>1.85806</v>
      </c>
      <c r="HU319">
        <v>1.85715</v>
      </c>
      <c r="HV319">
        <v>1.85211</v>
      </c>
      <c r="HW319">
        <v>0</v>
      </c>
      <c r="HX319">
        <v>0</v>
      </c>
      <c r="HY319">
        <v>0</v>
      </c>
      <c r="HZ319">
        <v>0</v>
      </c>
      <c r="IA319" t="s">
        <v>424</v>
      </c>
      <c r="IB319" t="s">
        <v>425</v>
      </c>
      <c r="IC319" t="s">
        <v>426</v>
      </c>
      <c r="ID319" t="s">
        <v>426</v>
      </c>
      <c r="IE319" t="s">
        <v>426</v>
      </c>
      <c r="IF319" t="s">
        <v>426</v>
      </c>
      <c r="IG319">
        <v>0</v>
      </c>
      <c r="IH319">
        <v>100</v>
      </c>
      <c r="II319">
        <v>100</v>
      </c>
      <c r="IJ319">
        <v>-1.223</v>
      </c>
      <c r="IK319">
        <v>0.1748</v>
      </c>
      <c r="IL319">
        <v>-2.013767384491711</v>
      </c>
      <c r="IM319">
        <v>0.001328113201692861</v>
      </c>
      <c r="IN319">
        <v>1.538283238170363E-06</v>
      </c>
      <c r="IO319">
        <v>-5.795655626708063E-10</v>
      </c>
      <c r="IP319">
        <v>-0.07039863633143861</v>
      </c>
      <c r="IQ319">
        <v>-0.004593102289677449</v>
      </c>
      <c r="IR319">
        <v>0.0008253994458280543</v>
      </c>
      <c r="IS319">
        <v>-7.403632370499484E-06</v>
      </c>
      <c r="IT319">
        <v>2</v>
      </c>
      <c r="IU319">
        <v>1985</v>
      </c>
      <c r="IV319">
        <v>1</v>
      </c>
      <c r="IW319">
        <v>27</v>
      </c>
      <c r="IX319">
        <v>2.1</v>
      </c>
      <c r="IY319">
        <v>2.1</v>
      </c>
      <c r="IZ319">
        <v>1.13525</v>
      </c>
      <c r="JA319">
        <v>2.60254</v>
      </c>
      <c r="JB319">
        <v>1.49658</v>
      </c>
      <c r="JC319">
        <v>2.34619</v>
      </c>
      <c r="JD319">
        <v>1.54907</v>
      </c>
      <c r="JE319">
        <v>2.43774</v>
      </c>
      <c r="JF319">
        <v>32.7535</v>
      </c>
      <c r="JG319">
        <v>15.5592</v>
      </c>
      <c r="JH319">
        <v>18</v>
      </c>
      <c r="JI319">
        <v>481.982</v>
      </c>
      <c r="JJ319">
        <v>498.897</v>
      </c>
      <c r="JK319">
        <v>32.9376</v>
      </c>
      <c r="JL319">
        <v>27.5013</v>
      </c>
      <c r="JM319">
        <v>30.0001</v>
      </c>
      <c r="JN319">
        <v>27.6751</v>
      </c>
      <c r="JO319">
        <v>27.6535</v>
      </c>
      <c r="JP319">
        <v>22.8402</v>
      </c>
      <c r="JQ319">
        <v>21.202</v>
      </c>
      <c r="JR319">
        <v>73.2739</v>
      </c>
      <c r="JS319">
        <v>31.693</v>
      </c>
      <c r="JT319">
        <v>420</v>
      </c>
      <c r="JU319">
        <v>23.5408</v>
      </c>
      <c r="JV319">
        <v>102.33</v>
      </c>
      <c r="JW319">
        <v>91.5292</v>
      </c>
    </row>
    <row r="320" spans="1:283">
      <c r="A320">
        <v>302</v>
      </c>
      <c r="B320">
        <v>1761011613.6</v>
      </c>
      <c r="C320">
        <v>1947.599999904633</v>
      </c>
      <c r="D320" t="s">
        <v>1049</v>
      </c>
      <c r="E320" t="s">
        <v>1050</v>
      </c>
      <c r="F320">
        <v>5</v>
      </c>
      <c r="G320" t="s">
        <v>1047</v>
      </c>
      <c r="H320">
        <v>1761011605.651724</v>
      </c>
      <c r="I320">
        <f>(J320)/1000</f>
        <v>0</v>
      </c>
      <c r="J320">
        <f>1000*DJ320*AH320*(DF320-DG320)/(100*CY320*(1000-AH320*DF320))</f>
        <v>0</v>
      </c>
      <c r="K320">
        <f>DJ320*AH320*(DE320-DD320*(1000-AH320*DG320)/(1000-AH320*DF320))/(100*CY320)</f>
        <v>0</v>
      </c>
      <c r="L320">
        <f>DD320 - IF(AH320&gt;1, K320*CY320*100.0/(AJ320), 0)</f>
        <v>0</v>
      </c>
      <c r="M320">
        <f>((S320-I320/2)*L320-K320)/(S320+I320/2)</f>
        <v>0</v>
      </c>
      <c r="N320">
        <f>M320*(DK320+DL320)/1000.0</f>
        <v>0</v>
      </c>
      <c r="O320">
        <f>(DD320 - IF(AH320&gt;1, K320*CY320*100.0/(AJ320), 0))*(DK320+DL320)/1000.0</f>
        <v>0</v>
      </c>
      <c r="P320">
        <f>2.0/((1/R320-1/Q320)+SIGN(R320)*SQRT((1/R320-1/Q320)*(1/R320-1/Q320) + 4*CZ320/((CZ320+1)*(CZ320+1))*(2*1/R320*1/Q320-1/Q320*1/Q320)))</f>
        <v>0</v>
      </c>
      <c r="Q320">
        <f>IF(LEFT(DA320,1)&lt;&gt;"0",IF(LEFT(DA320,1)="1",3.0,DB320),$D$5+$E$5*(DR320*DK320/($K$5*1000))+$F$5*(DR320*DK320/($K$5*1000))*MAX(MIN(CY320,$J$5),$I$5)*MAX(MIN(CY320,$J$5),$I$5)+$G$5*MAX(MIN(CY320,$J$5),$I$5)*(DR320*DK320/($K$5*1000))+$H$5*(DR320*DK320/($K$5*1000))*(DR320*DK320/($K$5*1000)))</f>
        <v>0</v>
      </c>
      <c r="R320">
        <f>I320*(1000-(1000*0.61365*exp(17.502*V320/(240.97+V320))/(DK320+DL320)+DF320)/2)/(1000*0.61365*exp(17.502*V320/(240.97+V320))/(DK320+DL320)-DF320)</f>
        <v>0</v>
      </c>
      <c r="S320">
        <f>1/((CZ320+1)/(P320/1.6)+1/(Q320/1.37)) + CZ320/((CZ320+1)/(P320/1.6) + CZ320/(Q320/1.37))</f>
        <v>0</v>
      </c>
      <c r="T320">
        <f>(CU320*CX320)</f>
        <v>0</v>
      </c>
      <c r="U320">
        <f>(DM320+(T320+2*0.95*5.67E-8*(((DM320+$B$9)+273)^4-(DM320+273)^4)-44100*I320)/(1.84*29.3*Q320+8*0.95*5.67E-8*(DM320+273)^3))</f>
        <v>0</v>
      </c>
      <c r="V320">
        <f>($C$9*DN320+$D$9*DO320+$E$9*U320)</f>
        <v>0</v>
      </c>
      <c r="W320">
        <f>0.61365*exp(17.502*V320/(240.97+V320))</f>
        <v>0</v>
      </c>
      <c r="X320">
        <f>(Y320/Z320*100)</f>
        <v>0</v>
      </c>
      <c r="Y320">
        <f>DF320*(DK320+DL320)/1000</f>
        <v>0</v>
      </c>
      <c r="Z320">
        <f>0.61365*exp(17.502*DM320/(240.97+DM320))</f>
        <v>0</v>
      </c>
      <c r="AA320">
        <f>(W320-DF320*(DK320+DL320)/1000)</f>
        <v>0</v>
      </c>
      <c r="AB320">
        <f>(-I320*44100)</f>
        <v>0</v>
      </c>
      <c r="AC320">
        <f>2*29.3*Q320*0.92*(DM320-V320)</f>
        <v>0</v>
      </c>
      <c r="AD320">
        <f>2*0.95*5.67E-8*(((DM320+$B$9)+273)^4-(V320+273)^4)</f>
        <v>0</v>
      </c>
      <c r="AE320">
        <f>T320+AD320+AB320+AC320</f>
        <v>0</v>
      </c>
      <c r="AF320">
        <v>1</v>
      </c>
      <c r="AG320">
        <v>0</v>
      </c>
      <c r="AH320">
        <f>IF(AF320*$H$15&gt;=AJ320,1.0,(AJ320/(AJ320-AF320*$H$15)))</f>
        <v>0</v>
      </c>
      <c r="AI320">
        <f>(AH320-1)*100</f>
        <v>0</v>
      </c>
      <c r="AJ320">
        <f>MAX(0,($B$15+$C$15*DR320)/(1+$D$15*DR320)*DK320/(DM320+273)*$E$15)</f>
        <v>0</v>
      </c>
      <c r="AK320" t="s">
        <v>420</v>
      </c>
      <c r="AL320" t="s">
        <v>420</v>
      </c>
      <c r="AM320">
        <v>0</v>
      </c>
      <c r="AN320">
        <v>0</v>
      </c>
      <c r="AO320">
        <f>1-AM320/AN320</f>
        <v>0</v>
      </c>
      <c r="AP320">
        <v>0</v>
      </c>
      <c r="AQ320" t="s">
        <v>420</v>
      </c>
      <c r="AR320" t="s">
        <v>420</v>
      </c>
      <c r="AS320">
        <v>0</v>
      </c>
      <c r="AT320">
        <v>0</v>
      </c>
      <c r="AU320">
        <f>1-AS320/AT320</f>
        <v>0</v>
      </c>
      <c r="AV320">
        <v>0.5</v>
      </c>
      <c r="AW320">
        <f>CV320</f>
        <v>0</v>
      </c>
      <c r="AX320">
        <f>K320</f>
        <v>0</v>
      </c>
      <c r="AY320">
        <f>AU320*AV320*AW320</f>
        <v>0</v>
      </c>
      <c r="AZ320">
        <f>(AX320-AP320)/AW320</f>
        <v>0</v>
      </c>
      <c r="BA320">
        <f>(AN320-AT320)/AT320</f>
        <v>0</v>
      </c>
      <c r="BB320">
        <f>AM320/(AO320+AM320/AT320)</f>
        <v>0</v>
      </c>
      <c r="BC320" t="s">
        <v>420</v>
      </c>
      <c r="BD320">
        <v>0</v>
      </c>
      <c r="BE320">
        <f>IF(BD320&lt;&gt;0, BD320, BB320)</f>
        <v>0</v>
      </c>
      <c r="BF320">
        <f>1-BE320/AT320</f>
        <v>0</v>
      </c>
      <c r="BG320">
        <f>(AT320-AS320)/(AT320-BE320)</f>
        <v>0</v>
      </c>
      <c r="BH320">
        <f>(AN320-AT320)/(AN320-BE320)</f>
        <v>0</v>
      </c>
      <c r="BI320">
        <f>(AT320-AS320)/(AT320-AM320)</f>
        <v>0</v>
      </c>
      <c r="BJ320">
        <f>(AN320-AT320)/(AN320-AM320)</f>
        <v>0</v>
      </c>
      <c r="BK320">
        <f>(BG320*BE320/AS320)</f>
        <v>0</v>
      </c>
      <c r="BL320">
        <f>(1-BK320)</f>
        <v>0</v>
      </c>
      <c r="CU320">
        <f>$B$13*DS320+$C$13*DT320+$F$13*EE320*(1-EH320)</f>
        <v>0</v>
      </c>
      <c r="CV320">
        <f>CU320*CW320</f>
        <v>0</v>
      </c>
      <c r="CW320">
        <f>($B$13*$D$11+$C$13*$D$11+$F$13*((ER320+EJ320)/MAX(ER320+EJ320+ES320, 0.1)*$I$11+ES320/MAX(ER320+EJ320+ES320, 0.1)*$J$11))/($B$13+$C$13+$F$13)</f>
        <v>0</v>
      </c>
      <c r="CX320">
        <f>($B$13*$K$11+$C$13*$K$11+$F$13*((ER320+EJ320)/MAX(ER320+EJ320+ES320, 0.1)*$P$11+ES320/MAX(ER320+EJ320+ES320, 0.1)*$Q$11))/($B$13+$C$13+$F$13)</f>
        <v>0</v>
      </c>
      <c r="CY320">
        <v>3.7</v>
      </c>
      <c r="CZ320">
        <v>0.5</v>
      </c>
      <c r="DA320" t="s">
        <v>421</v>
      </c>
      <c r="DB320">
        <v>2</v>
      </c>
      <c r="DC320">
        <v>1761011605.651724</v>
      </c>
      <c r="DD320">
        <v>420.8669655172414</v>
      </c>
      <c r="DE320">
        <v>420.0485172413793</v>
      </c>
      <c r="DF320">
        <v>23.4532724137931</v>
      </c>
      <c r="DG320">
        <v>23.23352068965517</v>
      </c>
      <c r="DH320">
        <v>422.0896896551724</v>
      </c>
      <c r="DI320">
        <v>23.27673448275862</v>
      </c>
      <c r="DJ320">
        <v>499.9938965517242</v>
      </c>
      <c r="DK320">
        <v>90.55392068965517</v>
      </c>
      <c r="DL320">
        <v>0.03420285862068966</v>
      </c>
      <c r="DM320">
        <v>30.02009655172414</v>
      </c>
      <c r="DN320">
        <v>29.98225862068966</v>
      </c>
      <c r="DO320">
        <v>999.9000000000002</v>
      </c>
      <c r="DP320">
        <v>0</v>
      </c>
      <c r="DQ320">
        <v>0</v>
      </c>
      <c r="DR320">
        <v>9996.590689655173</v>
      </c>
      <c r="DS320">
        <v>0</v>
      </c>
      <c r="DT320">
        <v>0.242856</v>
      </c>
      <c r="DU320">
        <v>0.8184172758620688</v>
      </c>
      <c r="DV320">
        <v>430.9746896551724</v>
      </c>
      <c r="DW320">
        <v>430.0398275862069</v>
      </c>
      <c r="DX320">
        <v>0.219744275862069</v>
      </c>
      <c r="DY320">
        <v>420.0485172413793</v>
      </c>
      <c r="DZ320">
        <v>23.23352068965517</v>
      </c>
      <c r="EA320">
        <v>2.123785517241379</v>
      </c>
      <c r="EB320">
        <v>2.10388551724138</v>
      </c>
      <c r="EC320">
        <v>18.39865172413793</v>
      </c>
      <c r="ED320">
        <v>18.24859655172414</v>
      </c>
      <c r="EE320">
        <v>0.005000780000000002</v>
      </c>
      <c r="EF320">
        <v>0</v>
      </c>
      <c r="EG320">
        <v>0</v>
      </c>
      <c r="EH320">
        <v>0</v>
      </c>
      <c r="EI320">
        <v>586.8103448275862</v>
      </c>
      <c r="EJ320">
        <v>0.005000780000000002</v>
      </c>
      <c r="EK320">
        <v>-14.94137931034483</v>
      </c>
      <c r="EL320">
        <v>-0.4379310344827586</v>
      </c>
      <c r="EM320">
        <v>35.61406896551724</v>
      </c>
      <c r="EN320">
        <v>39.84672413793102</v>
      </c>
      <c r="EO320">
        <v>38.13768965517241</v>
      </c>
      <c r="EP320">
        <v>40.34882758620689</v>
      </c>
      <c r="EQ320">
        <v>38.50827586206896</v>
      </c>
      <c r="ER320">
        <v>0</v>
      </c>
      <c r="ES320">
        <v>0</v>
      </c>
      <c r="ET320">
        <v>0</v>
      </c>
      <c r="EU320">
        <v>1761011612.5</v>
      </c>
      <c r="EV320">
        <v>0</v>
      </c>
      <c r="EW320">
        <v>586.4769230769231</v>
      </c>
      <c r="EX320">
        <v>-12.57435879727648</v>
      </c>
      <c r="EY320">
        <v>-7.794871942148303</v>
      </c>
      <c r="EZ320">
        <v>-14.83846153846154</v>
      </c>
      <c r="FA320">
        <v>15</v>
      </c>
      <c r="FB320">
        <v>1761011488.1</v>
      </c>
      <c r="FC320" t="s">
        <v>1048</v>
      </c>
      <c r="FD320">
        <v>1761011488.1</v>
      </c>
      <c r="FE320">
        <v>1761011485.1</v>
      </c>
      <c r="FF320">
        <v>11</v>
      </c>
      <c r="FG320">
        <v>-0.204</v>
      </c>
      <c r="FH320">
        <v>-0.005</v>
      </c>
      <c r="FI320">
        <v>-1.225</v>
      </c>
      <c r="FJ320">
        <v>0.192</v>
      </c>
      <c r="FK320">
        <v>420</v>
      </c>
      <c r="FL320">
        <v>24</v>
      </c>
      <c r="FM320">
        <v>0.64</v>
      </c>
      <c r="FN320">
        <v>0.07000000000000001</v>
      </c>
      <c r="FO320">
        <v>0.8782660731707316</v>
      </c>
      <c r="FP320">
        <v>-0.8094883693379797</v>
      </c>
      <c r="FQ320">
        <v>0.1240907038397062</v>
      </c>
      <c r="FR320">
        <v>0</v>
      </c>
      <c r="FS320">
        <v>589.1088235294118</v>
      </c>
      <c r="FT320">
        <v>-30.54087092776842</v>
      </c>
      <c r="FU320">
        <v>7.42651718098371</v>
      </c>
      <c r="FV320">
        <v>0</v>
      </c>
      <c r="FW320">
        <v>0.1241784533658536</v>
      </c>
      <c r="FX320">
        <v>1.209894103358885</v>
      </c>
      <c r="FY320">
        <v>0.1742478676265021</v>
      </c>
      <c r="FZ320">
        <v>0</v>
      </c>
      <c r="GA320">
        <v>0</v>
      </c>
      <c r="GB320">
        <v>3</v>
      </c>
      <c r="GC320" t="s">
        <v>423</v>
      </c>
      <c r="GD320">
        <v>3.10948</v>
      </c>
      <c r="GE320">
        <v>2.72597</v>
      </c>
      <c r="GF320">
        <v>0.0886855</v>
      </c>
      <c r="GG320">
        <v>0.0883926</v>
      </c>
      <c r="GH320">
        <v>0.106656</v>
      </c>
      <c r="GI320">
        <v>0.107321</v>
      </c>
      <c r="GJ320">
        <v>23924.5</v>
      </c>
      <c r="GK320">
        <v>21691.7</v>
      </c>
      <c r="GL320">
        <v>26810.2</v>
      </c>
      <c r="GM320">
        <v>24001</v>
      </c>
      <c r="GN320">
        <v>38268.6</v>
      </c>
      <c r="GO320">
        <v>31604.1</v>
      </c>
      <c r="GP320">
        <v>46794.3</v>
      </c>
      <c r="GQ320">
        <v>37941.2</v>
      </c>
      <c r="GR320">
        <v>1.894</v>
      </c>
      <c r="GS320">
        <v>1.87575</v>
      </c>
      <c r="GT320">
        <v>0.125486</v>
      </c>
      <c r="GU320">
        <v>0</v>
      </c>
      <c r="GV320">
        <v>28.0281</v>
      </c>
      <c r="GW320">
        <v>999.9</v>
      </c>
      <c r="GX320">
        <v>61.3</v>
      </c>
      <c r="GY320">
        <v>29.6</v>
      </c>
      <c r="GZ320">
        <v>28.1836</v>
      </c>
      <c r="HA320">
        <v>61.531</v>
      </c>
      <c r="HB320">
        <v>21.222</v>
      </c>
      <c r="HC320">
        <v>1</v>
      </c>
      <c r="HD320">
        <v>0.0217581</v>
      </c>
      <c r="HE320">
        <v>1.30924</v>
      </c>
      <c r="HF320">
        <v>20.3136</v>
      </c>
      <c r="HG320">
        <v>5.21609</v>
      </c>
      <c r="HH320">
        <v>11.9798</v>
      </c>
      <c r="HI320">
        <v>4.96445</v>
      </c>
      <c r="HJ320">
        <v>3.27533</v>
      </c>
      <c r="HK320">
        <v>9999</v>
      </c>
      <c r="HL320">
        <v>9999</v>
      </c>
      <c r="HM320">
        <v>9999</v>
      </c>
      <c r="HN320">
        <v>999.9</v>
      </c>
      <c r="HO320">
        <v>1.86366</v>
      </c>
      <c r="HP320">
        <v>1.85974</v>
      </c>
      <c r="HQ320">
        <v>1.85806</v>
      </c>
      <c r="HR320">
        <v>1.85944</v>
      </c>
      <c r="HS320">
        <v>1.85959</v>
      </c>
      <c r="HT320">
        <v>1.85806</v>
      </c>
      <c r="HU320">
        <v>1.85715</v>
      </c>
      <c r="HV320">
        <v>1.85211</v>
      </c>
      <c r="HW320">
        <v>0</v>
      </c>
      <c r="HX320">
        <v>0</v>
      </c>
      <c r="HY320">
        <v>0</v>
      </c>
      <c r="HZ320">
        <v>0</v>
      </c>
      <c r="IA320" t="s">
        <v>424</v>
      </c>
      <c r="IB320" t="s">
        <v>425</v>
      </c>
      <c r="IC320" t="s">
        <v>426</v>
      </c>
      <c r="ID320" t="s">
        <v>426</v>
      </c>
      <c r="IE320" t="s">
        <v>426</v>
      </c>
      <c r="IF320" t="s">
        <v>426</v>
      </c>
      <c r="IG320">
        <v>0</v>
      </c>
      <c r="IH320">
        <v>100</v>
      </c>
      <c r="II320">
        <v>100</v>
      </c>
      <c r="IJ320">
        <v>-1.223</v>
      </c>
      <c r="IK320">
        <v>0.1747</v>
      </c>
      <c r="IL320">
        <v>-2.013767384491711</v>
      </c>
      <c r="IM320">
        <v>0.001328113201692861</v>
      </c>
      <c r="IN320">
        <v>1.538283238170363E-06</v>
      </c>
      <c r="IO320">
        <v>-5.795655626708063E-10</v>
      </c>
      <c r="IP320">
        <v>-0.07039863633143861</v>
      </c>
      <c r="IQ320">
        <v>-0.004593102289677449</v>
      </c>
      <c r="IR320">
        <v>0.0008253994458280543</v>
      </c>
      <c r="IS320">
        <v>-7.403632370499484E-06</v>
      </c>
      <c r="IT320">
        <v>2</v>
      </c>
      <c r="IU320">
        <v>1985</v>
      </c>
      <c r="IV320">
        <v>1</v>
      </c>
      <c r="IW320">
        <v>27</v>
      </c>
      <c r="IX320">
        <v>2.1</v>
      </c>
      <c r="IY320">
        <v>2.1</v>
      </c>
      <c r="IZ320">
        <v>1.13647</v>
      </c>
      <c r="JA320">
        <v>2.60986</v>
      </c>
      <c r="JB320">
        <v>1.49658</v>
      </c>
      <c r="JC320">
        <v>2.34619</v>
      </c>
      <c r="JD320">
        <v>1.54907</v>
      </c>
      <c r="JE320">
        <v>2.35474</v>
      </c>
      <c r="JF320">
        <v>32.7535</v>
      </c>
      <c r="JG320">
        <v>15.5768</v>
      </c>
      <c r="JH320">
        <v>18</v>
      </c>
      <c r="JI320">
        <v>481.723</v>
      </c>
      <c r="JJ320">
        <v>499.131</v>
      </c>
      <c r="JK320">
        <v>32.5789</v>
      </c>
      <c r="JL320">
        <v>27.5013</v>
      </c>
      <c r="JM320">
        <v>30.0015</v>
      </c>
      <c r="JN320">
        <v>27.6751</v>
      </c>
      <c r="JO320">
        <v>27.6538</v>
      </c>
      <c r="JP320">
        <v>22.8425</v>
      </c>
      <c r="JQ320">
        <v>20.9182</v>
      </c>
      <c r="JR320">
        <v>73.2739</v>
      </c>
      <c r="JS320">
        <v>31.693</v>
      </c>
      <c r="JT320">
        <v>420</v>
      </c>
      <c r="JU320">
        <v>23.5689</v>
      </c>
      <c r="JV320">
        <v>102.33</v>
      </c>
      <c r="JW320">
        <v>91.52889999999999</v>
      </c>
    </row>
    <row r="321" spans="1:283">
      <c r="A321">
        <v>303</v>
      </c>
      <c r="B321">
        <v>1761011615.6</v>
      </c>
      <c r="C321">
        <v>1949.599999904633</v>
      </c>
      <c r="D321" t="s">
        <v>1051</v>
      </c>
      <c r="E321" t="s">
        <v>1052</v>
      </c>
      <c r="F321">
        <v>5</v>
      </c>
      <c r="G321" t="s">
        <v>1047</v>
      </c>
      <c r="H321">
        <v>1761011607.510714</v>
      </c>
      <c r="I321">
        <f>(J321)/1000</f>
        <v>0</v>
      </c>
      <c r="J321">
        <f>1000*DJ321*AH321*(DF321-DG321)/(100*CY321*(1000-AH321*DF321))</f>
        <v>0</v>
      </c>
      <c r="K321">
        <f>DJ321*AH321*(DE321-DD321*(1000-AH321*DG321)/(1000-AH321*DF321))/(100*CY321)</f>
        <v>0</v>
      </c>
      <c r="L321">
        <f>DD321 - IF(AH321&gt;1, K321*CY321*100.0/(AJ321), 0)</f>
        <v>0</v>
      </c>
      <c r="M321">
        <f>((S321-I321/2)*L321-K321)/(S321+I321/2)</f>
        <v>0</v>
      </c>
      <c r="N321">
        <f>M321*(DK321+DL321)/1000.0</f>
        <v>0</v>
      </c>
      <c r="O321">
        <f>(DD321 - IF(AH321&gt;1, K321*CY321*100.0/(AJ321), 0))*(DK321+DL321)/1000.0</f>
        <v>0</v>
      </c>
      <c r="P321">
        <f>2.0/((1/R321-1/Q321)+SIGN(R321)*SQRT((1/R321-1/Q321)*(1/R321-1/Q321) + 4*CZ321/((CZ321+1)*(CZ321+1))*(2*1/R321*1/Q321-1/Q321*1/Q321)))</f>
        <v>0</v>
      </c>
      <c r="Q321">
        <f>IF(LEFT(DA321,1)&lt;&gt;"0",IF(LEFT(DA321,1)="1",3.0,DB321),$D$5+$E$5*(DR321*DK321/($K$5*1000))+$F$5*(DR321*DK321/($K$5*1000))*MAX(MIN(CY321,$J$5),$I$5)*MAX(MIN(CY321,$J$5),$I$5)+$G$5*MAX(MIN(CY321,$J$5),$I$5)*(DR321*DK321/($K$5*1000))+$H$5*(DR321*DK321/($K$5*1000))*(DR321*DK321/($K$5*1000)))</f>
        <v>0</v>
      </c>
      <c r="R321">
        <f>I321*(1000-(1000*0.61365*exp(17.502*V321/(240.97+V321))/(DK321+DL321)+DF321)/2)/(1000*0.61365*exp(17.502*V321/(240.97+V321))/(DK321+DL321)-DF321)</f>
        <v>0</v>
      </c>
      <c r="S321">
        <f>1/((CZ321+1)/(P321/1.6)+1/(Q321/1.37)) + CZ321/((CZ321+1)/(P321/1.6) + CZ321/(Q321/1.37))</f>
        <v>0</v>
      </c>
      <c r="T321">
        <f>(CU321*CX321)</f>
        <v>0</v>
      </c>
      <c r="U321">
        <f>(DM321+(T321+2*0.95*5.67E-8*(((DM321+$B$9)+273)^4-(DM321+273)^4)-44100*I321)/(1.84*29.3*Q321+8*0.95*5.67E-8*(DM321+273)^3))</f>
        <v>0</v>
      </c>
      <c r="V321">
        <f>($C$9*DN321+$D$9*DO321+$E$9*U321)</f>
        <v>0</v>
      </c>
      <c r="W321">
        <f>0.61365*exp(17.502*V321/(240.97+V321))</f>
        <v>0</v>
      </c>
      <c r="X321">
        <f>(Y321/Z321*100)</f>
        <v>0</v>
      </c>
      <c r="Y321">
        <f>DF321*(DK321+DL321)/1000</f>
        <v>0</v>
      </c>
      <c r="Z321">
        <f>0.61365*exp(17.502*DM321/(240.97+DM321))</f>
        <v>0</v>
      </c>
      <c r="AA321">
        <f>(W321-DF321*(DK321+DL321)/1000)</f>
        <v>0</v>
      </c>
      <c r="AB321">
        <f>(-I321*44100)</f>
        <v>0</v>
      </c>
      <c r="AC321">
        <f>2*29.3*Q321*0.92*(DM321-V321)</f>
        <v>0</v>
      </c>
      <c r="AD321">
        <f>2*0.95*5.67E-8*(((DM321+$B$9)+273)^4-(V321+273)^4)</f>
        <v>0</v>
      </c>
      <c r="AE321">
        <f>T321+AD321+AB321+AC321</f>
        <v>0</v>
      </c>
      <c r="AF321">
        <v>1</v>
      </c>
      <c r="AG321">
        <v>0</v>
      </c>
      <c r="AH321">
        <f>IF(AF321*$H$15&gt;=AJ321,1.0,(AJ321/(AJ321-AF321*$H$15)))</f>
        <v>0</v>
      </c>
      <c r="AI321">
        <f>(AH321-1)*100</f>
        <v>0</v>
      </c>
      <c r="AJ321">
        <f>MAX(0,($B$15+$C$15*DR321)/(1+$D$15*DR321)*DK321/(DM321+273)*$E$15)</f>
        <v>0</v>
      </c>
      <c r="AK321" t="s">
        <v>420</v>
      </c>
      <c r="AL321" t="s">
        <v>420</v>
      </c>
      <c r="AM321">
        <v>0</v>
      </c>
      <c r="AN321">
        <v>0</v>
      </c>
      <c r="AO321">
        <f>1-AM321/AN321</f>
        <v>0</v>
      </c>
      <c r="AP321">
        <v>0</v>
      </c>
      <c r="AQ321" t="s">
        <v>420</v>
      </c>
      <c r="AR321" t="s">
        <v>420</v>
      </c>
      <c r="AS321">
        <v>0</v>
      </c>
      <c r="AT321">
        <v>0</v>
      </c>
      <c r="AU321">
        <f>1-AS321/AT321</f>
        <v>0</v>
      </c>
      <c r="AV321">
        <v>0.5</v>
      </c>
      <c r="AW321">
        <f>CV321</f>
        <v>0</v>
      </c>
      <c r="AX321">
        <f>K321</f>
        <v>0</v>
      </c>
      <c r="AY321">
        <f>AU321*AV321*AW321</f>
        <v>0</v>
      </c>
      <c r="AZ321">
        <f>(AX321-AP321)/AW321</f>
        <v>0</v>
      </c>
      <c r="BA321">
        <f>(AN321-AT321)/AT321</f>
        <v>0</v>
      </c>
      <c r="BB321">
        <f>AM321/(AO321+AM321/AT321)</f>
        <v>0</v>
      </c>
      <c r="BC321" t="s">
        <v>420</v>
      </c>
      <c r="BD321">
        <v>0</v>
      </c>
      <c r="BE321">
        <f>IF(BD321&lt;&gt;0, BD321, BB321)</f>
        <v>0</v>
      </c>
      <c r="BF321">
        <f>1-BE321/AT321</f>
        <v>0</v>
      </c>
      <c r="BG321">
        <f>(AT321-AS321)/(AT321-BE321)</f>
        <v>0</v>
      </c>
      <c r="BH321">
        <f>(AN321-AT321)/(AN321-BE321)</f>
        <v>0</v>
      </c>
      <c r="BI321">
        <f>(AT321-AS321)/(AT321-AM321)</f>
        <v>0</v>
      </c>
      <c r="BJ321">
        <f>(AN321-AT321)/(AN321-AM321)</f>
        <v>0</v>
      </c>
      <c r="BK321">
        <f>(BG321*BE321/AS321)</f>
        <v>0</v>
      </c>
      <c r="BL321">
        <f>(1-BK321)</f>
        <v>0</v>
      </c>
      <c r="CU321">
        <f>$B$13*DS321+$C$13*DT321+$F$13*EE321*(1-EH321)</f>
        <v>0</v>
      </c>
      <c r="CV321">
        <f>CU321*CW321</f>
        <v>0</v>
      </c>
      <c r="CW321">
        <f>($B$13*$D$11+$C$13*$D$11+$F$13*((ER321+EJ321)/MAX(ER321+EJ321+ES321, 0.1)*$I$11+ES321/MAX(ER321+EJ321+ES321, 0.1)*$J$11))/($B$13+$C$13+$F$13)</f>
        <v>0</v>
      </c>
      <c r="CX321">
        <f>($B$13*$K$11+$C$13*$K$11+$F$13*((ER321+EJ321)/MAX(ER321+EJ321+ES321, 0.1)*$P$11+ES321/MAX(ER321+EJ321+ES321, 0.1)*$Q$11))/($B$13+$C$13+$F$13)</f>
        <v>0</v>
      </c>
      <c r="CY321">
        <v>3.7</v>
      </c>
      <c r="CZ321">
        <v>0.5</v>
      </c>
      <c r="DA321" t="s">
        <v>421</v>
      </c>
      <c r="DB321">
        <v>2</v>
      </c>
      <c r="DC321">
        <v>1761011607.510714</v>
      </c>
      <c r="DD321">
        <v>420.8434999999999</v>
      </c>
      <c r="DE321">
        <v>420.0141785714285</v>
      </c>
      <c r="DF321">
        <v>23.42953571428571</v>
      </c>
      <c r="DG321">
        <v>23.22224285714286</v>
      </c>
      <c r="DH321">
        <v>422.0663214285714</v>
      </c>
      <c r="DI321">
        <v>23.25350357142857</v>
      </c>
      <c r="DJ321">
        <v>499.996</v>
      </c>
      <c r="DK321">
        <v>90.55364642857144</v>
      </c>
      <c r="DL321">
        <v>0.034187625</v>
      </c>
      <c r="DM321">
        <v>30.04124642857143</v>
      </c>
      <c r="DN321">
        <v>30.00297857142857</v>
      </c>
      <c r="DO321">
        <v>999.9000000000002</v>
      </c>
      <c r="DP321">
        <v>0</v>
      </c>
      <c r="DQ321">
        <v>0</v>
      </c>
      <c r="DR321">
        <v>9998.921785714285</v>
      </c>
      <c r="DS321">
        <v>0</v>
      </c>
      <c r="DT321">
        <v>0.242856</v>
      </c>
      <c r="DU321">
        <v>0.8293173928571428</v>
      </c>
      <c r="DV321">
        <v>430.9401785714286</v>
      </c>
      <c r="DW321">
        <v>429.9997142857143</v>
      </c>
      <c r="DX321">
        <v>0.2072883750000001</v>
      </c>
      <c r="DY321">
        <v>420.0141785714285</v>
      </c>
      <c r="DZ321">
        <v>23.22224285714286</v>
      </c>
      <c r="EA321">
        <v>2.121629642857143</v>
      </c>
      <c r="EB321">
        <v>2.1028575</v>
      </c>
      <c r="EC321">
        <v>18.38247142857143</v>
      </c>
      <c r="ED321">
        <v>18.24083571428572</v>
      </c>
      <c r="EE321">
        <v>0.005000780000000002</v>
      </c>
      <c r="EF321">
        <v>0</v>
      </c>
      <c r="EG321">
        <v>0</v>
      </c>
      <c r="EH321">
        <v>0</v>
      </c>
      <c r="EI321">
        <v>584.7142857142857</v>
      </c>
      <c r="EJ321">
        <v>0.005000780000000002</v>
      </c>
      <c r="EK321">
        <v>-13.10357142857143</v>
      </c>
      <c r="EL321">
        <v>-0.3607142857142857</v>
      </c>
      <c r="EM321">
        <v>35.62039285714286</v>
      </c>
      <c r="EN321">
        <v>39.87246428571428</v>
      </c>
      <c r="EO321">
        <v>38.15825</v>
      </c>
      <c r="EP321">
        <v>40.38139285714286</v>
      </c>
      <c r="EQ321">
        <v>38.57335714285714</v>
      </c>
      <c r="ER321">
        <v>0</v>
      </c>
      <c r="ES321">
        <v>0</v>
      </c>
      <c r="ET321">
        <v>0</v>
      </c>
      <c r="EU321">
        <v>1761011614.3</v>
      </c>
      <c r="EV321">
        <v>0</v>
      </c>
      <c r="EW321">
        <v>584.792</v>
      </c>
      <c r="EX321">
        <v>-19.69999975699598</v>
      </c>
      <c r="EY321">
        <v>10.10000007672189</v>
      </c>
      <c r="EZ321">
        <v>-14.052</v>
      </c>
      <c r="FA321">
        <v>15</v>
      </c>
      <c r="FB321">
        <v>1761011488.1</v>
      </c>
      <c r="FC321" t="s">
        <v>1048</v>
      </c>
      <c r="FD321">
        <v>1761011488.1</v>
      </c>
      <c r="FE321">
        <v>1761011485.1</v>
      </c>
      <c r="FF321">
        <v>11</v>
      </c>
      <c r="FG321">
        <v>-0.204</v>
      </c>
      <c r="FH321">
        <v>-0.005</v>
      </c>
      <c r="FI321">
        <v>-1.225</v>
      </c>
      <c r="FJ321">
        <v>0.192</v>
      </c>
      <c r="FK321">
        <v>420</v>
      </c>
      <c r="FL321">
        <v>24</v>
      </c>
      <c r="FM321">
        <v>0.64</v>
      </c>
      <c r="FN321">
        <v>0.07000000000000001</v>
      </c>
      <c r="FO321">
        <v>0.8438132750000001</v>
      </c>
      <c r="FP321">
        <v>-0.11957485553471</v>
      </c>
      <c r="FQ321">
        <v>0.07922202855361238</v>
      </c>
      <c r="FR321">
        <v>1</v>
      </c>
      <c r="FS321">
        <v>587.235294117647</v>
      </c>
      <c r="FT321">
        <v>-38.68907560858252</v>
      </c>
      <c r="FU321">
        <v>7.558940260027939</v>
      </c>
      <c r="FV321">
        <v>0</v>
      </c>
      <c r="FW321">
        <v>0.1749427522</v>
      </c>
      <c r="FX321">
        <v>0.09102471579737299</v>
      </c>
      <c r="FY321">
        <v>0.08964189342841386</v>
      </c>
      <c r="FZ321">
        <v>1</v>
      </c>
      <c r="GA321">
        <v>2</v>
      </c>
      <c r="GB321">
        <v>3</v>
      </c>
      <c r="GC321" t="s">
        <v>482</v>
      </c>
      <c r="GD321">
        <v>3.10953</v>
      </c>
      <c r="GE321">
        <v>2.72605</v>
      </c>
      <c r="GF321">
        <v>0.0886686</v>
      </c>
      <c r="GG321">
        <v>0.08839610000000001</v>
      </c>
      <c r="GH321">
        <v>0.10667</v>
      </c>
      <c r="GI321">
        <v>0.107484</v>
      </c>
      <c r="GJ321">
        <v>23924.8</v>
      </c>
      <c r="GK321">
        <v>21691.7</v>
      </c>
      <c r="GL321">
        <v>26810</v>
      </c>
      <c r="GM321">
        <v>24001</v>
      </c>
      <c r="GN321">
        <v>38267.9</v>
      </c>
      <c r="GO321">
        <v>31598.2</v>
      </c>
      <c r="GP321">
        <v>46794.2</v>
      </c>
      <c r="GQ321">
        <v>37941.1</v>
      </c>
      <c r="GR321">
        <v>1.89403</v>
      </c>
      <c r="GS321">
        <v>1.87575</v>
      </c>
      <c r="GT321">
        <v>0.126369</v>
      </c>
      <c r="GU321">
        <v>0</v>
      </c>
      <c r="GV321">
        <v>28.0311</v>
      </c>
      <c r="GW321">
        <v>999.9</v>
      </c>
      <c r="GX321">
        <v>61.3</v>
      </c>
      <c r="GY321">
        <v>29.6</v>
      </c>
      <c r="GZ321">
        <v>28.1869</v>
      </c>
      <c r="HA321">
        <v>61.511</v>
      </c>
      <c r="HB321">
        <v>21.27</v>
      </c>
      <c r="HC321">
        <v>1</v>
      </c>
      <c r="HD321">
        <v>0.0222688</v>
      </c>
      <c r="HE321">
        <v>0.7719549999999999</v>
      </c>
      <c r="HF321">
        <v>20.3301</v>
      </c>
      <c r="HG321">
        <v>5.21639</v>
      </c>
      <c r="HH321">
        <v>11.9796</v>
      </c>
      <c r="HI321">
        <v>4.9648</v>
      </c>
      <c r="HJ321">
        <v>3.27555</v>
      </c>
      <c r="HK321">
        <v>9999</v>
      </c>
      <c r="HL321">
        <v>9999</v>
      </c>
      <c r="HM321">
        <v>9999</v>
      </c>
      <c r="HN321">
        <v>999.9</v>
      </c>
      <c r="HO321">
        <v>1.86364</v>
      </c>
      <c r="HP321">
        <v>1.85974</v>
      </c>
      <c r="HQ321">
        <v>1.85806</v>
      </c>
      <c r="HR321">
        <v>1.85943</v>
      </c>
      <c r="HS321">
        <v>1.85959</v>
      </c>
      <c r="HT321">
        <v>1.85806</v>
      </c>
      <c r="HU321">
        <v>1.85715</v>
      </c>
      <c r="HV321">
        <v>1.85211</v>
      </c>
      <c r="HW321">
        <v>0</v>
      </c>
      <c r="HX321">
        <v>0</v>
      </c>
      <c r="HY321">
        <v>0</v>
      </c>
      <c r="HZ321">
        <v>0</v>
      </c>
      <c r="IA321" t="s">
        <v>424</v>
      </c>
      <c r="IB321" t="s">
        <v>425</v>
      </c>
      <c r="IC321" t="s">
        <v>426</v>
      </c>
      <c r="ID321" t="s">
        <v>426</v>
      </c>
      <c r="IE321" t="s">
        <v>426</v>
      </c>
      <c r="IF321" t="s">
        <v>426</v>
      </c>
      <c r="IG321">
        <v>0</v>
      </c>
      <c r="IH321">
        <v>100</v>
      </c>
      <c r="II321">
        <v>100</v>
      </c>
      <c r="IJ321">
        <v>-1.223</v>
      </c>
      <c r="IK321">
        <v>0.1748</v>
      </c>
      <c r="IL321">
        <v>-2.013767384491711</v>
      </c>
      <c r="IM321">
        <v>0.001328113201692861</v>
      </c>
      <c r="IN321">
        <v>1.538283238170363E-06</v>
      </c>
      <c r="IO321">
        <v>-5.795655626708063E-10</v>
      </c>
      <c r="IP321">
        <v>-0.07039863633143861</v>
      </c>
      <c r="IQ321">
        <v>-0.004593102289677449</v>
      </c>
      <c r="IR321">
        <v>0.0008253994458280543</v>
      </c>
      <c r="IS321">
        <v>-7.403632370499484E-06</v>
      </c>
      <c r="IT321">
        <v>2</v>
      </c>
      <c r="IU321">
        <v>1985</v>
      </c>
      <c r="IV321">
        <v>1</v>
      </c>
      <c r="IW321">
        <v>27</v>
      </c>
      <c r="IX321">
        <v>2.1</v>
      </c>
      <c r="IY321">
        <v>2.2</v>
      </c>
      <c r="IZ321">
        <v>1.13647</v>
      </c>
      <c r="JA321">
        <v>2.60376</v>
      </c>
      <c r="JB321">
        <v>1.49658</v>
      </c>
      <c r="JC321">
        <v>2.34619</v>
      </c>
      <c r="JD321">
        <v>1.54907</v>
      </c>
      <c r="JE321">
        <v>2.4707</v>
      </c>
      <c r="JF321">
        <v>32.7535</v>
      </c>
      <c r="JG321">
        <v>15.5943</v>
      </c>
      <c r="JH321">
        <v>18</v>
      </c>
      <c r="JI321">
        <v>481.737</v>
      </c>
      <c r="JJ321">
        <v>499.136</v>
      </c>
      <c r="JK321">
        <v>32.048</v>
      </c>
      <c r="JL321">
        <v>27.5013</v>
      </c>
      <c r="JM321">
        <v>30.0013</v>
      </c>
      <c r="JN321">
        <v>27.6751</v>
      </c>
      <c r="JO321">
        <v>27.6544</v>
      </c>
      <c r="JP321">
        <v>22.8432</v>
      </c>
      <c r="JQ321">
        <v>20.6323</v>
      </c>
      <c r="JR321">
        <v>73.2739</v>
      </c>
      <c r="JS321">
        <v>31.6287</v>
      </c>
      <c r="JT321">
        <v>420</v>
      </c>
      <c r="JU321">
        <v>23.5908</v>
      </c>
      <c r="JV321">
        <v>102.329</v>
      </c>
      <c r="JW321">
        <v>91.5288</v>
      </c>
    </row>
    <row r="322" spans="1:283">
      <c r="A322">
        <v>304</v>
      </c>
      <c r="B322">
        <v>1761011617.6</v>
      </c>
      <c r="C322">
        <v>1951.599999904633</v>
      </c>
      <c r="D322" t="s">
        <v>1053</v>
      </c>
      <c r="E322" t="s">
        <v>1054</v>
      </c>
      <c r="F322">
        <v>5</v>
      </c>
      <c r="G322" t="s">
        <v>1047</v>
      </c>
      <c r="H322">
        <v>1761011609.433333</v>
      </c>
      <c r="I322">
        <f>(J322)/1000</f>
        <v>0</v>
      </c>
      <c r="J322">
        <f>1000*DJ322*AH322*(DF322-DG322)/(100*CY322*(1000-AH322*DF322))</f>
        <v>0</v>
      </c>
      <c r="K322">
        <f>DJ322*AH322*(DE322-DD322*(1000-AH322*DG322)/(1000-AH322*DF322))/(100*CY322)</f>
        <v>0</v>
      </c>
      <c r="L322">
        <f>DD322 - IF(AH322&gt;1, K322*CY322*100.0/(AJ322), 0)</f>
        <v>0</v>
      </c>
      <c r="M322">
        <f>((S322-I322/2)*L322-K322)/(S322+I322/2)</f>
        <v>0</v>
      </c>
      <c r="N322">
        <f>M322*(DK322+DL322)/1000.0</f>
        <v>0</v>
      </c>
      <c r="O322">
        <f>(DD322 - IF(AH322&gt;1, K322*CY322*100.0/(AJ322), 0))*(DK322+DL322)/1000.0</f>
        <v>0</v>
      </c>
      <c r="P322">
        <f>2.0/((1/R322-1/Q322)+SIGN(R322)*SQRT((1/R322-1/Q322)*(1/R322-1/Q322) + 4*CZ322/((CZ322+1)*(CZ322+1))*(2*1/R322*1/Q322-1/Q322*1/Q322)))</f>
        <v>0</v>
      </c>
      <c r="Q322">
        <f>IF(LEFT(DA322,1)&lt;&gt;"0",IF(LEFT(DA322,1)="1",3.0,DB322),$D$5+$E$5*(DR322*DK322/($K$5*1000))+$F$5*(DR322*DK322/($K$5*1000))*MAX(MIN(CY322,$J$5),$I$5)*MAX(MIN(CY322,$J$5),$I$5)+$G$5*MAX(MIN(CY322,$J$5),$I$5)*(DR322*DK322/($K$5*1000))+$H$5*(DR322*DK322/($K$5*1000))*(DR322*DK322/($K$5*1000)))</f>
        <v>0</v>
      </c>
      <c r="R322">
        <f>I322*(1000-(1000*0.61365*exp(17.502*V322/(240.97+V322))/(DK322+DL322)+DF322)/2)/(1000*0.61365*exp(17.502*V322/(240.97+V322))/(DK322+DL322)-DF322)</f>
        <v>0</v>
      </c>
      <c r="S322">
        <f>1/((CZ322+1)/(P322/1.6)+1/(Q322/1.37)) + CZ322/((CZ322+1)/(P322/1.6) + CZ322/(Q322/1.37))</f>
        <v>0</v>
      </c>
      <c r="T322">
        <f>(CU322*CX322)</f>
        <v>0</v>
      </c>
      <c r="U322">
        <f>(DM322+(T322+2*0.95*5.67E-8*(((DM322+$B$9)+273)^4-(DM322+273)^4)-44100*I322)/(1.84*29.3*Q322+8*0.95*5.67E-8*(DM322+273)^3))</f>
        <v>0</v>
      </c>
      <c r="V322">
        <f>($C$9*DN322+$D$9*DO322+$E$9*U322)</f>
        <v>0</v>
      </c>
      <c r="W322">
        <f>0.61365*exp(17.502*V322/(240.97+V322))</f>
        <v>0</v>
      </c>
      <c r="X322">
        <f>(Y322/Z322*100)</f>
        <v>0</v>
      </c>
      <c r="Y322">
        <f>DF322*(DK322+DL322)/1000</f>
        <v>0</v>
      </c>
      <c r="Z322">
        <f>0.61365*exp(17.502*DM322/(240.97+DM322))</f>
        <v>0</v>
      </c>
      <c r="AA322">
        <f>(W322-DF322*(DK322+DL322)/1000)</f>
        <v>0</v>
      </c>
      <c r="AB322">
        <f>(-I322*44100)</f>
        <v>0</v>
      </c>
      <c r="AC322">
        <f>2*29.3*Q322*0.92*(DM322-V322)</f>
        <v>0</v>
      </c>
      <c r="AD322">
        <f>2*0.95*5.67E-8*(((DM322+$B$9)+273)^4-(V322+273)^4)</f>
        <v>0</v>
      </c>
      <c r="AE322">
        <f>T322+AD322+AB322+AC322</f>
        <v>0</v>
      </c>
      <c r="AF322">
        <v>1</v>
      </c>
      <c r="AG322">
        <v>0</v>
      </c>
      <c r="AH322">
        <f>IF(AF322*$H$15&gt;=AJ322,1.0,(AJ322/(AJ322-AF322*$H$15)))</f>
        <v>0</v>
      </c>
      <c r="AI322">
        <f>(AH322-1)*100</f>
        <v>0</v>
      </c>
      <c r="AJ322">
        <f>MAX(0,($B$15+$C$15*DR322)/(1+$D$15*DR322)*DK322/(DM322+273)*$E$15)</f>
        <v>0</v>
      </c>
      <c r="AK322" t="s">
        <v>420</v>
      </c>
      <c r="AL322" t="s">
        <v>420</v>
      </c>
      <c r="AM322">
        <v>0</v>
      </c>
      <c r="AN322">
        <v>0</v>
      </c>
      <c r="AO322">
        <f>1-AM322/AN322</f>
        <v>0</v>
      </c>
      <c r="AP322">
        <v>0</v>
      </c>
      <c r="AQ322" t="s">
        <v>420</v>
      </c>
      <c r="AR322" t="s">
        <v>420</v>
      </c>
      <c r="AS322">
        <v>0</v>
      </c>
      <c r="AT322">
        <v>0</v>
      </c>
      <c r="AU322">
        <f>1-AS322/AT322</f>
        <v>0</v>
      </c>
      <c r="AV322">
        <v>0.5</v>
      </c>
      <c r="AW322">
        <f>CV322</f>
        <v>0</v>
      </c>
      <c r="AX322">
        <f>K322</f>
        <v>0</v>
      </c>
      <c r="AY322">
        <f>AU322*AV322*AW322</f>
        <v>0</v>
      </c>
      <c r="AZ322">
        <f>(AX322-AP322)/AW322</f>
        <v>0</v>
      </c>
      <c r="BA322">
        <f>(AN322-AT322)/AT322</f>
        <v>0</v>
      </c>
      <c r="BB322">
        <f>AM322/(AO322+AM322/AT322)</f>
        <v>0</v>
      </c>
      <c r="BC322" t="s">
        <v>420</v>
      </c>
      <c r="BD322">
        <v>0</v>
      </c>
      <c r="BE322">
        <f>IF(BD322&lt;&gt;0, BD322, BB322)</f>
        <v>0</v>
      </c>
      <c r="BF322">
        <f>1-BE322/AT322</f>
        <v>0</v>
      </c>
      <c r="BG322">
        <f>(AT322-AS322)/(AT322-BE322)</f>
        <v>0</v>
      </c>
      <c r="BH322">
        <f>(AN322-AT322)/(AN322-BE322)</f>
        <v>0</v>
      </c>
      <c r="BI322">
        <f>(AT322-AS322)/(AT322-AM322)</f>
        <v>0</v>
      </c>
      <c r="BJ322">
        <f>(AN322-AT322)/(AN322-AM322)</f>
        <v>0</v>
      </c>
      <c r="BK322">
        <f>(BG322*BE322/AS322)</f>
        <v>0</v>
      </c>
      <c r="BL322">
        <f>(1-BK322)</f>
        <v>0</v>
      </c>
      <c r="CU322">
        <f>$B$13*DS322+$C$13*DT322+$F$13*EE322*(1-EH322)</f>
        <v>0</v>
      </c>
      <c r="CV322">
        <f>CU322*CW322</f>
        <v>0</v>
      </c>
      <c r="CW322">
        <f>($B$13*$D$11+$C$13*$D$11+$F$13*((ER322+EJ322)/MAX(ER322+EJ322+ES322, 0.1)*$I$11+ES322/MAX(ER322+EJ322+ES322, 0.1)*$J$11))/($B$13+$C$13+$F$13)</f>
        <v>0</v>
      </c>
      <c r="CX322">
        <f>($B$13*$K$11+$C$13*$K$11+$F$13*((ER322+EJ322)/MAX(ER322+EJ322+ES322, 0.1)*$P$11+ES322/MAX(ER322+EJ322+ES322, 0.1)*$Q$11))/($B$13+$C$13+$F$13)</f>
        <v>0</v>
      </c>
      <c r="CY322">
        <v>3.7</v>
      </c>
      <c r="CZ322">
        <v>0.5</v>
      </c>
      <c r="DA322" t="s">
        <v>421</v>
      </c>
      <c r="DB322">
        <v>2</v>
      </c>
      <c r="DC322">
        <v>1761011609.433333</v>
      </c>
      <c r="DD322">
        <v>420.8178518518519</v>
      </c>
      <c r="DE322">
        <v>419.9825925925927</v>
      </c>
      <c r="DF322">
        <v>23.4095037037037</v>
      </c>
      <c r="DG322">
        <v>23.23054074074074</v>
      </c>
      <c r="DH322">
        <v>422.0407407407408</v>
      </c>
      <c r="DI322">
        <v>23.2338962962963</v>
      </c>
      <c r="DJ322">
        <v>500.0148888888888</v>
      </c>
      <c r="DK322">
        <v>90.55316666666668</v>
      </c>
      <c r="DL322">
        <v>0.03417239259259259</v>
      </c>
      <c r="DM322">
        <v>30.06154444444444</v>
      </c>
      <c r="DN322">
        <v>30.02275555555556</v>
      </c>
      <c r="DO322">
        <v>999.9000000000001</v>
      </c>
      <c r="DP322">
        <v>0</v>
      </c>
      <c r="DQ322">
        <v>0</v>
      </c>
      <c r="DR322">
        <v>10004.9</v>
      </c>
      <c r="DS322">
        <v>0</v>
      </c>
      <c r="DT322">
        <v>0.242856</v>
      </c>
      <c r="DU322">
        <v>0.8352988888888889</v>
      </c>
      <c r="DV322">
        <v>430.9050740740741</v>
      </c>
      <c r="DW322">
        <v>429.970962962963</v>
      </c>
      <c r="DX322">
        <v>0.1789598259259259</v>
      </c>
      <c r="DY322">
        <v>419.9825925925927</v>
      </c>
      <c r="DZ322">
        <v>23.23054074074074</v>
      </c>
      <c r="EA322">
        <v>2.119804444444444</v>
      </c>
      <c r="EB322">
        <v>2.103597777777778</v>
      </c>
      <c r="EC322">
        <v>18.36875555555556</v>
      </c>
      <c r="ED322">
        <v>18.24641851851852</v>
      </c>
      <c r="EE322">
        <v>0.005000780000000001</v>
      </c>
      <c r="EF322">
        <v>0</v>
      </c>
      <c r="EG322">
        <v>0</v>
      </c>
      <c r="EH322">
        <v>0</v>
      </c>
      <c r="EI322">
        <v>585.2259259259258</v>
      </c>
      <c r="EJ322">
        <v>0.005000780000000001</v>
      </c>
      <c r="EK322">
        <v>-13.21481481481482</v>
      </c>
      <c r="EL322">
        <v>-0.2703703703703704</v>
      </c>
      <c r="EM322">
        <v>35.63644444444445</v>
      </c>
      <c r="EN322">
        <v>39.89322222222222</v>
      </c>
      <c r="EO322">
        <v>38.21966666666666</v>
      </c>
      <c r="EP322">
        <v>40.41177777777778</v>
      </c>
      <c r="EQ322">
        <v>38.54837037037037</v>
      </c>
      <c r="ER322">
        <v>0</v>
      </c>
      <c r="ES322">
        <v>0</v>
      </c>
      <c r="ET322">
        <v>0</v>
      </c>
      <c r="EU322">
        <v>1761011616.7</v>
      </c>
      <c r="EV322">
        <v>0</v>
      </c>
      <c r="EW322">
        <v>585.736</v>
      </c>
      <c r="EX322">
        <v>-21.76153834355047</v>
      </c>
      <c r="EY322">
        <v>29.90000003729105</v>
      </c>
      <c r="EZ322">
        <v>-14.988</v>
      </c>
      <c r="FA322">
        <v>15</v>
      </c>
      <c r="FB322">
        <v>1761011488.1</v>
      </c>
      <c r="FC322" t="s">
        <v>1048</v>
      </c>
      <c r="FD322">
        <v>1761011488.1</v>
      </c>
      <c r="FE322">
        <v>1761011485.1</v>
      </c>
      <c r="FF322">
        <v>11</v>
      </c>
      <c r="FG322">
        <v>-0.204</v>
      </c>
      <c r="FH322">
        <v>-0.005</v>
      </c>
      <c r="FI322">
        <v>-1.225</v>
      </c>
      <c r="FJ322">
        <v>0.192</v>
      </c>
      <c r="FK322">
        <v>420</v>
      </c>
      <c r="FL322">
        <v>24</v>
      </c>
      <c r="FM322">
        <v>0.64</v>
      </c>
      <c r="FN322">
        <v>0.07000000000000001</v>
      </c>
      <c r="FO322">
        <v>0.8292973658536584</v>
      </c>
      <c r="FP322">
        <v>-0.004271790940765347</v>
      </c>
      <c r="FQ322">
        <v>0.06476924364186541</v>
      </c>
      <c r="FR322">
        <v>1</v>
      </c>
      <c r="FS322">
        <v>586.2882352941177</v>
      </c>
      <c r="FT322">
        <v>-26.57601212781681</v>
      </c>
      <c r="FU322">
        <v>7.063358837145664</v>
      </c>
      <c r="FV322">
        <v>0</v>
      </c>
      <c r="FW322">
        <v>0.1771952216585366</v>
      </c>
      <c r="FX322">
        <v>-0.2899405078745643</v>
      </c>
      <c r="FY322">
        <v>0.07879946502591309</v>
      </c>
      <c r="FZ322">
        <v>0</v>
      </c>
      <c r="GA322">
        <v>1</v>
      </c>
      <c r="GB322">
        <v>3</v>
      </c>
      <c r="GC322" t="s">
        <v>459</v>
      </c>
      <c r="GD322">
        <v>3.10982</v>
      </c>
      <c r="GE322">
        <v>2.72567</v>
      </c>
      <c r="GF322">
        <v>0.0886682</v>
      </c>
      <c r="GG322">
        <v>0.0884099</v>
      </c>
      <c r="GH322">
        <v>0.106696</v>
      </c>
      <c r="GI322">
        <v>0.107711</v>
      </c>
      <c r="GJ322">
        <v>23924.8</v>
      </c>
      <c r="GK322">
        <v>21691.2</v>
      </c>
      <c r="GL322">
        <v>26810</v>
      </c>
      <c r="GM322">
        <v>24000.9</v>
      </c>
      <c r="GN322">
        <v>38266.5</v>
      </c>
      <c r="GO322">
        <v>31590.1</v>
      </c>
      <c r="GP322">
        <v>46793.9</v>
      </c>
      <c r="GQ322">
        <v>37941.1</v>
      </c>
      <c r="GR322">
        <v>1.8943</v>
      </c>
      <c r="GS322">
        <v>1.87555</v>
      </c>
      <c r="GT322">
        <v>0.126485</v>
      </c>
      <c r="GU322">
        <v>0</v>
      </c>
      <c r="GV322">
        <v>28.0344</v>
      </c>
      <c r="GW322">
        <v>999.9</v>
      </c>
      <c r="GX322">
        <v>61.3</v>
      </c>
      <c r="GY322">
        <v>29.6</v>
      </c>
      <c r="GZ322">
        <v>28.1851</v>
      </c>
      <c r="HA322">
        <v>61.221</v>
      </c>
      <c r="HB322">
        <v>20.9936</v>
      </c>
      <c r="HC322">
        <v>1</v>
      </c>
      <c r="HD322">
        <v>0.0198882</v>
      </c>
      <c r="HE322">
        <v>-0.0787881</v>
      </c>
      <c r="HF322">
        <v>20.3365</v>
      </c>
      <c r="HG322">
        <v>5.21639</v>
      </c>
      <c r="HH322">
        <v>11.9796</v>
      </c>
      <c r="HI322">
        <v>4.96505</v>
      </c>
      <c r="HJ322">
        <v>3.2756</v>
      </c>
      <c r="HK322">
        <v>9999</v>
      </c>
      <c r="HL322">
        <v>9999</v>
      </c>
      <c r="HM322">
        <v>9999</v>
      </c>
      <c r="HN322">
        <v>999.9</v>
      </c>
      <c r="HO322">
        <v>1.86364</v>
      </c>
      <c r="HP322">
        <v>1.85975</v>
      </c>
      <c r="HQ322">
        <v>1.85806</v>
      </c>
      <c r="HR322">
        <v>1.85942</v>
      </c>
      <c r="HS322">
        <v>1.85959</v>
      </c>
      <c r="HT322">
        <v>1.85806</v>
      </c>
      <c r="HU322">
        <v>1.85715</v>
      </c>
      <c r="HV322">
        <v>1.85211</v>
      </c>
      <c r="HW322">
        <v>0</v>
      </c>
      <c r="HX322">
        <v>0</v>
      </c>
      <c r="HY322">
        <v>0</v>
      </c>
      <c r="HZ322">
        <v>0</v>
      </c>
      <c r="IA322" t="s">
        <v>424</v>
      </c>
      <c r="IB322" t="s">
        <v>425</v>
      </c>
      <c r="IC322" t="s">
        <v>426</v>
      </c>
      <c r="ID322" t="s">
        <v>426</v>
      </c>
      <c r="IE322" t="s">
        <v>426</v>
      </c>
      <c r="IF322" t="s">
        <v>426</v>
      </c>
      <c r="IG322">
        <v>0</v>
      </c>
      <c r="IH322">
        <v>100</v>
      </c>
      <c r="II322">
        <v>100</v>
      </c>
      <c r="IJ322">
        <v>-1.223</v>
      </c>
      <c r="IK322">
        <v>0.1749</v>
      </c>
      <c r="IL322">
        <v>-2.013767384491711</v>
      </c>
      <c r="IM322">
        <v>0.001328113201692861</v>
      </c>
      <c r="IN322">
        <v>1.538283238170363E-06</v>
      </c>
      <c r="IO322">
        <v>-5.795655626708063E-10</v>
      </c>
      <c r="IP322">
        <v>-0.07039863633143861</v>
      </c>
      <c r="IQ322">
        <v>-0.004593102289677449</v>
      </c>
      <c r="IR322">
        <v>0.0008253994458280543</v>
      </c>
      <c r="IS322">
        <v>-7.403632370499484E-06</v>
      </c>
      <c r="IT322">
        <v>2</v>
      </c>
      <c r="IU322">
        <v>1985</v>
      </c>
      <c r="IV322">
        <v>1</v>
      </c>
      <c r="IW322">
        <v>27</v>
      </c>
      <c r="IX322">
        <v>2.2</v>
      </c>
      <c r="IY322">
        <v>2.2</v>
      </c>
      <c r="IZ322">
        <v>1.13647</v>
      </c>
      <c r="JA322">
        <v>2.60376</v>
      </c>
      <c r="JB322">
        <v>1.49658</v>
      </c>
      <c r="JC322">
        <v>2.34619</v>
      </c>
      <c r="JD322">
        <v>1.54907</v>
      </c>
      <c r="JE322">
        <v>2.41699</v>
      </c>
      <c r="JF322">
        <v>32.7758</v>
      </c>
      <c r="JG322">
        <v>15.5943</v>
      </c>
      <c r="JH322">
        <v>18</v>
      </c>
      <c r="JI322">
        <v>481.896</v>
      </c>
      <c r="JJ322">
        <v>499.012</v>
      </c>
      <c r="JK322">
        <v>31.7411</v>
      </c>
      <c r="JL322">
        <v>27.5013</v>
      </c>
      <c r="JM322">
        <v>29.999</v>
      </c>
      <c r="JN322">
        <v>27.6751</v>
      </c>
      <c r="JO322">
        <v>27.6553</v>
      </c>
      <c r="JP322">
        <v>22.8421</v>
      </c>
      <c r="JQ322">
        <v>20.6323</v>
      </c>
      <c r="JR322">
        <v>73.2739</v>
      </c>
      <c r="JS322">
        <v>31.6287</v>
      </c>
      <c r="JT322">
        <v>420</v>
      </c>
      <c r="JU322">
        <v>23.6102</v>
      </c>
      <c r="JV322">
        <v>102.329</v>
      </c>
      <c r="JW322">
        <v>91.52849999999999</v>
      </c>
    </row>
    <row r="323" spans="1:283">
      <c r="A323">
        <v>305</v>
      </c>
      <c r="B323">
        <v>1761011619.6</v>
      </c>
      <c r="C323">
        <v>1953.599999904633</v>
      </c>
      <c r="D323" t="s">
        <v>1055</v>
      </c>
      <c r="E323" t="s">
        <v>1056</v>
      </c>
      <c r="F323">
        <v>5</v>
      </c>
      <c r="G323" t="s">
        <v>1047</v>
      </c>
      <c r="H323">
        <v>1761011611.426923</v>
      </c>
      <c r="I323">
        <f>(J323)/1000</f>
        <v>0</v>
      </c>
      <c r="J323">
        <f>1000*DJ323*AH323*(DF323-DG323)/(100*CY323*(1000-AH323*DF323))</f>
        <v>0</v>
      </c>
      <c r="K323">
        <f>DJ323*AH323*(DE323-DD323*(1000-AH323*DG323)/(1000-AH323*DF323))/(100*CY323)</f>
        <v>0</v>
      </c>
      <c r="L323">
        <f>DD323 - IF(AH323&gt;1, K323*CY323*100.0/(AJ323), 0)</f>
        <v>0</v>
      </c>
      <c r="M323">
        <f>((S323-I323/2)*L323-K323)/(S323+I323/2)</f>
        <v>0</v>
      </c>
      <c r="N323">
        <f>M323*(DK323+DL323)/1000.0</f>
        <v>0</v>
      </c>
      <c r="O323">
        <f>(DD323 - IF(AH323&gt;1, K323*CY323*100.0/(AJ323), 0))*(DK323+DL323)/1000.0</f>
        <v>0</v>
      </c>
      <c r="P323">
        <f>2.0/((1/R323-1/Q323)+SIGN(R323)*SQRT((1/R323-1/Q323)*(1/R323-1/Q323) + 4*CZ323/((CZ323+1)*(CZ323+1))*(2*1/R323*1/Q323-1/Q323*1/Q323)))</f>
        <v>0</v>
      </c>
      <c r="Q323">
        <f>IF(LEFT(DA323,1)&lt;&gt;"0",IF(LEFT(DA323,1)="1",3.0,DB323),$D$5+$E$5*(DR323*DK323/($K$5*1000))+$F$5*(DR323*DK323/($K$5*1000))*MAX(MIN(CY323,$J$5),$I$5)*MAX(MIN(CY323,$J$5),$I$5)+$G$5*MAX(MIN(CY323,$J$5),$I$5)*(DR323*DK323/($K$5*1000))+$H$5*(DR323*DK323/($K$5*1000))*(DR323*DK323/($K$5*1000)))</f>
        <v>0</v>
      </c>
      <c r="R323">
        <f>I323*(1000-(1000*0.61365*exp(17.502*V323/(240.97+V323))/(DK323+DL323)+DF323)/2)/(1000*0.61365*exp(17.502*V323/(240.97+V323))/(DK323+DL323)-DF323)</f>
        <v>0</v>
      </c>
      <c r="S323">
        <f>1/((CZ323+1)/(P323/1.6)+1/(Q323/1.37)) + CZ323/((CZ323+1)/(P323/1.6) + CZ323/(Q323/1.37))</f>
        <v>0</v>
      </c>
      <c r="T323">
        <f>(CU323*CX323)</f>
        <v>0</v>
      </c>
      <c r="U323">
        <f>(DM323+(T323+2*0.95*5.67E-8*(((DM323+$B$9)+273)^4-(DM323+273)^4)-44100*I323)/(1.84*29.3*Q323+8*0.95*5.67E-8*(DM323+273)^3))</f>
        <v>0</v>
      </c>
      <c r="V323">
        <f>($C$9*DN323+$D$9*DO323+$E$9*U323)</f>
        <v>0</v>
      </c>
      <c r="W323">
        <f>0.61365*exp(17.502*V323/(240.97+V323))</f>
        <v>0</v>
      </c>
      <c r="X323">
        <f>(Y323/Z323*100)</f>
        <v>0</v>
      </c>
      <c r="Y323">
        <f>DF323*(DK323+DL323)/1000</f>
        <v>0</v>
      </c>
      <c r="Z323">
        <f>0.61365*exp(17.502*DM323/(240.97+DM323))</f>
        <v>0</v>
      </c>
      <c r="AA323">
        <f>(W323-DF323*(DK323+DL323)/1000)</f>
        <v>0</v>
      </c>
      <c r="AB323">
        <f>(-I323*44100)</f>
        <v>0</v>
      </c>
      <c r="AC323">
        <f>2*29.3*Q323*0.92*(DM323-V323)</f>
        <v>0</v>
      </c>
      <c r="AD323">
        <f>2*0.95*5.67E-8*(((DM323+$B$9)+273)^4-(V323+273)^4)</f>
        <v>0</v>
      </c>
      <c r="AE323">
        <f>T323+AD323+AB323+AC323</f>
        <v>0</v>
      </c>
      <c r="AF323">
        <v>1</v>
      </c>
      <c r="AG323">
        <v>0</v>
      </c>
      <c r="AH323">
        <f>IF(AF323*$H$15&gt;=AJ323,1.0,(AJ323/(AJ323-AF323*$H$15)))</f>
        <v>0</v>
      </c>
      <c r="AI323">
        <f>(AH323-1)*100</f>
        <v>0</v>
      </c>
      <c r="AJ323">
        <f>MAX(0,($B$15+$C$15*DR323)/(1+$D$15*DR323)*DK323/(DM323+273)*$E$15)</f>
        <v>0</v>
      </c>
      <c r="AK323" t="s">
        <v>420</v>
      </c>
      <c r="AL323" t="s">
        <v>420</v>
      </c>
      <c r="AM323">
        <v>0</v>
      </c>
      <c r="AN323">
        <v>0</v>
      </c>
      <c r="AO323">
        <f>1-AM323/AN323</f>
        <v>0</v>
      </c>
      <c r="AP323">
        <v>0</v>
      </c>
      <c r="AQ323" t="s">
        <v>420</v>
      </c>
      <c r="AR323" t="s">
        <v>420</v>
      </c>
      <c r="AS323">
        <v>0</v>
      </c>
      <c r="AT323">
        <v>0</v>
      </c>
      <c r="AU323">
        <f>1-AS323/AT323</f>
        <v>0</v>
      </c>
      <c r="AV323">
        <v>0.5</v>
      </c>
      <c r="AW323">
        <f>CV323</f>
        <v>0</v>
      </c>
      <c r="AX323">
        <f>K323</f>
        <v>0</v>
      </c>
      <c r="AY323">
        <f>AU323*AV323*AW323</f>
        <v>0</v>
      </c>
      <c r="AZ323">
        <f>(AX323-AP323)/AW323</f>
        <v>0</v>
      </c>
      <c r="BA323">
        <f>(AN323-AT323)/AT323</f>
        <v>0</v>
      </c>
      <c r="BB323">
        <f>AM323/(AO323+AM323/AT323)</f>
        <v>0</v>
      </c>
      <c r="BC323" t="s">
        <v>420</v>
      </c>
      <c r="BD323">
        <v>0</v>
      </c>
      <c r="BE323">
        <f>IF(BD323&lt;&gt;0, BD323, BB323)</f>
        <v>0</v>
      </c>
      <c r="BF323">
        <f>1-BE323/AT323</f>
        <v>0</v>
      </c>
      <c r="BG323">
        <f>(AT323-AS323)/(AT323-BE323)</f>
        <v>0</v>
      </c>
      <c r="BH323">
        <f>(AN323-AT323)/(AN323-BE323)</f>
        <v>0</v>
      </c>
      <c r="BI323">
        <f>(AT323-AS323)/(AT323-AM323)</f>
        <v>0</v>
      </c>
      <c r="BJ323">
        <f>(AN323-AT323)/(AN323-AM323)</f>
        <v>0</v>
      </c>
      <c r="BK323">
        <f>(BG323*BE323/AS323)</f>
        <v>0</v>
      </c>
      <c r="BL323">
        <f>(1-BK323)</f>
        <v>0</v>
      </c>
      <c r="CU323">
        <f>$B$13*DS323+$C$13*DT323+$F$13*EE323*(1-EH323)</f>
        <v>0</v>
      </c>
      <c r="CV323">
        <f>CU323*CW323</f>
        <v>0</v>
      </c>
      <c r="CW323">
        <f>($B$13*$D$11+$C$13*$D$11+$F$13*((ER323+EJ323)/MAX(ER323+EJ323+ES323, 0.1)*$I$11+ES323/MAX(ER323+EJ323+ES323, 0.1)*$J$11))/($B$13+$C$13+$F$13)</f>
        <v>0</v>
      </c>
      <c r="CX323">
        <f>($B$13*$K$11+$C$13*$K$11+$F$13*((ER323+EJ323)/MAX(ER323+EJ323+ES323, 0.1)*$P$11+ES323/MAX(ER323+EJ323+ES323, 0.1)*$Q$11))/($B$13+$C$13+$F$13)</f>
        <v>0</v>
      </c>
      <c r="CY323">
        <v>3.7</v>
      </c>
      <c r="CZ323">
        <v>0.5</v>
      </c>
      <c r="DA323" t="s">
        <v>421</v>
      </c>
      <c r="DB323">
        <v>2</v>
      </c>
      <c r="DC323">
        <v>1761011611.426923</v>
      </c>
      <c r="DD323">
        <v>420.7889999999999</v>
      </c>
      <c r="DE323">
        <v>419.9690769230769</v>
      </c>
      <c r="DF323">
        <v>23.39570384615385</v>
      </c>
      <c r="DG323">
        <v>23.25508846153846</v>
      </c>
      <c r="DH323">
        <v>422.011923076923</v>
      </c>
      <c r="DI323">
        <v>23.22039615384616</v>
      </c>
      <c r="DJ323">
        <v>500.0472307692308</v>
      </c>
      <c r="DK323">
        <v>90.55293076923077</v>
      </c>
      <c r="DL323">
        <v>0.03412312692307692</v>
      </c>
      <c r="DM323">
        <v>30.07945384615385</v>
      </c>
      <c r="DN323">
        <v>30.04129615384615</v>
      </c>
      <c r="DO323">
        <v>999.9000000000001</v>
      </c>
      <c r="DP323">
        <v>0</v>
      </c>
      <c r="DQ323">
        <v>0</v>
      </c>
      <c r="DR323">
        <v>10007.90076923077</v>
      </c>
      <c r="DS323">
        <v>0</v>
      </c>
      <c r="DT323">
        <v>0.242856</v>
      </c>
      <c r="DU323">
        <v>0.8200201923076922</v>
      </c>
      <c r="DV323">
        <v>430.8694615384616</v>
      </c>
      <c r="DW323">
        <v>429.9679230769231</v>
      </c>
      <c r="DX323">
        <v>0.1406158615384615</v>
      </c>
      <c r="DY323">
        <v>419.9690769230769</v>
      </c>
      <c r="DZ323">
        <v>23.25508846153846</v>
      </c>
      <c r="EA323">
        <v>2.118549615384616</v>
      </c>
      <c r="EB323">
        <v>2.105815</v>
      </c>
      <c r="EC323">
        <v>18.35932692307692</v>
      </c>
      <c r="ED323">
        <v>18.26315384615384</v>
      </c>
      <c r="EE323">
        <v>0.005000780000000001</v>
      </c>
      <c r="EF323">
        <v>0</v>
      </c>
      <c r="EG323">
        <v>0</v>
      </c>
      <c r="EH323">
        <v>0</v>
      </c>
      <c r="EI323">
        <v>585.4076923076923</v>
      </c>
      <c r="EJ323">
        <v>0.005000780000000001</v>
      </c>
      <c r="EK323">
        <v>-13.48076923076923</v>
      </c>
      <c r="EL323">
        <v>-0.2692307692307692</v>
      </c>
      <c r="EM323">
        <v>35.64646153846154</v>
      </c>
      <c r="EN323">
        <v>39.91803846153846</v>
      </c>
      <c r="EO323">
        <v>38.24976923076922</v>
      </c>
      <c r="EP323">
        <v>40.44211538461538</v>
      </c>
      <c r="EQ323">
        <v>38.60553846153846</v>
      </c>
      <c r="ER323">
        <v>0</v>
      </c>
      <c r="ES323">
        <v>0</v>
      </c>
      <c r="ET323">
        <v>0</v>
      </c>
      <c r="EU323">
        <v>1761011618.5</v>
      </c>
      <c r="EV323">
        <v>0</v>
      </c>
      <c r="EW323">
        <v>585.1</v>
      </c>
      <c r="EX323">
        <v>-15.71282035003263</v>
      </c>
      <c r="EY323">
        <v>16.7179487078469</v>
      </c>
      <c r="EZ323">
        <v>-13.86153846153846</v>
      </c>
      <c r="FA323">
        <v>15</v>
      </c>
      <c r="FB323">
        <v>1761011488.1</v>
      </c>
      <c r="FC323" t="s">
        <v>1048</v>
      </c>
      <c r="FD323">
        <v>1761011488.1</v>
      </c>
      <c r="FE323">
        <v>1761011485.1</v>
      </c>
      <c r="FF323">
        <v>11</v>
      </c>
      <c r="FG323">
        <v>-0.204</v>
      </c>
      <c r="FH323">
        <v>-0.005</v>
      </c>
      <c r="FI323">
        <v>-1.225</v>
      </c>
      <c r="FJ323">
        <v>0.192</v>
      </c>
      <c r="FK323">
        <v>420</v>
      </c>
      <c r="FL323">
        <v>24</v>
      </c>
      <c r="FM323">
        <v>0.64</v>
      </c>
      <c r="FN323">
        <v>0.07000000000000001</v>
      </c>
      <c r="FO323">
        <v>0.8116829249999998</v>
      </c>
      <c r="FP323">
        <v>-0.08521336210131443</v>
      </c>
      <c r="FQ323">
        <v>0.06768102184711292</v>
      </c>
      <c r="FR323">
        <v>1</v>
      </c>
      <c r="FS323">
        <v>585.4235294117648</v>
      </c>
      <c r="FT323">
        <v>-10.38655450025173</v>
      </c>
      <c r="FU323">
        <v>6.654103502772217</v>
      </c>
      <c r="FV323">
        <v>0</v>
      </c>
      <c r="FW323">
        <v>0.163815432</v>
      </c>
      <c r="FX323">
        <v>-0.9572225533958731</v>
      </c>
      <c r="FY323">
        <v>0.09815218812892271</v>
      </c>
      <c r="FZ323">
        <v>0</v>
      </c>
      <c r="GA323">
        <v>1</v>
      </c>
      <c r="GB323">
        <v>3</v>
      </c>
      <c r="GC323" t="s">
        <v>459</v>
      </c>
      <c r="GD323">
        <v>3.10971</v>
      </c>
      <c r="GE323">
        <v>2.72532</v>
      </c>
      <c r="GF323">
        <v>0.0886733</v>
      </c>
      <c r="GG323">
        <v>0.0884051</v>
      </c>
      <c r="GH323">
        <v>0.106758</v>
      </c>
      <c r="GI323">
        <v>0.107981</v>
      </c>
      <c r="GJ323">
        <v>23924.7</v>
      </c>
      <c r="GK323">
        <v>21691.1</v>
      </c>
      <c r="GL323">
        <v>26810.1</v>
      </c>
      <c r="GM323">
        <v>24000.6</v>
      </c>
      <c r="GN323">
        <v>38263.9</v>
      </c>
      <c r="GO323">
        <v>31580.3</v>
      </c>
      <c r="GP323">
        <v>46793.9</v>
      </c>
      <c r="GQ323">
        <v>37940.9</v>
      </c>
      <c r="GR323">
        <v>1.89425</v>
      </c>
      <c r="GS323">
        <v>1.87575</v>
      </c>
      <c r="GT323">
        <v>0.126496</v>
      </c>
      <c r="GU323">
        <v>0</v>
      </c>
      <c r="GV323">
        <v>28.0374</v>
      </c>
      <c r="GW323">
        <v>999.9</v>
      </c>
      <c r="GX323">
        <v>61.3</v>
      </c>
      <c r="GY323">
        <v>29.6</v>
      </c>
      <c r="GZ323">
        <v>28.1868</v>
      </c>
      <c r="HA323">
        <v>61.561</v>
      </c>
      <c r="HB323">
        <v>21.1899</v>
      </c>
      <c r="HC323">
        <v>1</v>
      </c>
      <c r="HD323">
        <v>0.0181428</v>
      </c>
      <c r="HE323">
        <v>-0.617277</v>
      </c>
      <c r="HF323">
        <v>20.336</v>
      </c>
      <c r="HG323">
        <v>5.21489</v>
      </c>
      <c r="HH323">
        <v>11.9797</v>
      </c>
      <c r="HI323">
        <v>4.96475</v>
      </c>
      <c r="HJ323">
        <v>3.2753</v>
      </c>
      <c r="HK323">
        <v>9999</v>
      </c>
      <c r="HL323">
        <v>9999</v>
      </c>
      <c r="HM323">
        <v>9999</v>
      </c>
      <c r="HN323">
        <v>999.9</v>
      </c>
      <c r="HO323">
        <v>1.86365</v>
      </c>
      <c r="HP323">
        <v>1.85974</v>
      </c>
      <c r="HQ323">
        <v>1.85806</v>
      </c>
      <c r="HR323">
        <v>1.85942</v>
      </c>
      <c r="HS323">
        <v>1.85959</v>
      </c>
      <c r="HT323">
        <v>1.85806</v>
      </c>
      <c r="HU323">
        <v>1.85715</v>
      </c>
      <c r="HV323">
        <v>1.85211</v>
      </c>
      <c r="HW323">
        <v>0</v>
      </c>
      <c r="HX323">
        <v>0</v>
      </c>
      <c r="HY323">
        <v>0</v>
      </c>
      <c r="HZ323">
        <v>0</v>
      </c>
      <c r="IA323" t="s">
        <v>424</v>
      </c>
      <c r="IB323" t="s">
        <v>425</v>
      </c>
      <c r="IC323" t="s">
        <v>426</v>
      </c>
      <c r="ID323" t="s">
        <v>426</v>
      </c>
      <c r="IE323" t="s">
        <v>426</v>
      </c>
      <c r="IF323" t="s">
        <v>426</v>
      </c>
      <c r="IG323">
        <v>0</v>
      </c>
      <c r="IH323">
        <v>100</v>
      </c>
      <c r="II323">
        <v>100</v>
      </c>
      <c r="IJ323">
        <v>-1.223</v>
      </c>
      <c r="IK323">
        <v>0.1755</v>
      </c>
      <c r="IL323">
        <v>-2.013767384491711</v>
      </c>
      <c r="IM323">
        <v>0.001328113201692861</v>
      </c>
      <c r="IN323">
        <v>1.538283238170363E-06</v>
      </c>
      <c r="IO323">
        <v>-5.795655626708063E-10</v>
      </c>
      <c r="IP323">
        <v>-0.07039863633143861</v>
      </c>
      <c r="IQ323">
        <v>-0.004593102289677449</v>
      </c>
      <c r="IR323">
        <v>0.0008253994458280543</v>
      </c>
      <c r="IS323">
        <v>-7.403632370499484E-06</v>
      </c>
      <c r="IT323">
        <v>2</v>
      </c>
      <c r="IU323">
        <v>1985</v>
      </c>
      <c r="IV323">
        <v>1</v>
      </c>
      <c r="IW323">
        <v>27</v>
      </c>
      <c r="IX323">
        <v>2.2</v>
      </c>
      <c r="IY323">
        <v>2.2</v>
      </c>
      <c r="IZ323">
        <v>1.13647</v>
      </c>
      <c r="JA323">
        <v>2.60864</v>
      </c>
      <c r="JB323">
        <v>1.49658</v>
      </c>
      <c r="JC323">
        <v>2.34619</v>
      </c>
      <c r="JD323">
        <v>1.54907</v>
      </c>
      <c r="JE323">
        <v>2.39868</v>
      </c>
      <c r="JF323">
        <v>32.7535</v>
      </c>
      <c r="JG323">
        <v>15.5855</v>
      </c>
      <c r="JH323">
        <v>18</v>
      </c>
      <c r="JI323">
        <v>481.867</v>
      </c>
      <c r="JJ323">
        <v>499.149</v>
      </c>
      <c r="JK323">
        <v>31.5875</v>
      </c>
      <c r="JL323">
        <v>27.5017</v>
      </c>
      <c r="JM323">
        <v>29.9981</v>
      </c>
      <c r="JN323">
        <v>27.6751</v>
      </c>
      <c r="JO323">
        <v>27.6558</v>
      </c>
      <c r="JP323">
        <v>22.8454</v>
      </c>
      <c r="JQ323">
        <v>20.6323</v>
      </c>
      <c r="JR323">
        <v>73.2739</v>
      </c>
      <c r="JS323">
        <v>31.6287</v>
      </c>
      <c r="JT323">
        <v>420</v>
      </c>
      <c r="JU323">
        <v>23.6087</v>
      </c>
      <c r="JV323">
        <v>102.329</v>
      </c>
      <c r="JW323">
        <v>91.5279</v>
      </c>
    </row>
    <row r="324" spans="1:283">
      <c r="A324">
        <v>306</v>
      </c>
      <c r="B324">
        <v>1761011621.6</v>
      </c>
      <c r="C324">
        <v>1955.599999904633</v>
      </c>
      <c r="D324" t="s">
        <v>1057</v>
      </c>
      <c r="E324" t="s">
        <v>1058</v>
      </c>
      <c r="F324">
        <v>5</v>
      </c>
      <c r="G324" t="s">
        <v>1047</v>
      </c>
      <c r="H324">
        <v>1761011613.5</v>
      </c>
      <c r="I324">
        <f>(J324)/1000</f>
        <v>0</v>
      </c>
      <c r="J324">
        <f>1000*DJ324*AH324*(DF324-DG324)/(100*CY324*(1000-AH324*DF324))</f>
        <v>0</v>
      </c>
      <c r="K324">
        <f>DJ324*AH324*(DE324-DD324*(1000-AH324*DG324)/(1000-AH324*DF324))/(100*CY324)</f>
        <v>0</v>
      </c>
      <c r="L324">
        <f>DD324 - IF(AH324&gt;1, K324*CY324*100.0/(AJ324), 0)</f>
        <v>0</v>
      </c>
      <c r="M324">
        <f>((S324-I324/2)*L324-K324)/(S324+I324/2)</f>
        <v>0</v>
      </c>
      <c r="N324">
        <f>M324*(DK324+DL324)/1000.0</f>
        <v>0</v>
      </c>
      <c r="O324">
        <f>(DD324 - IF(AH324&gt;1, K324*CY324*100.0/(AJ324), 0))*(DK324+DL324)/1000.0</f>
        <v>0</v>
      </c>
      <c r="P324">
        <f>2.0/((1/R324-1/Q324)+SIGN(R324)*SQRT((1/R324-1/Q324)*(1/R324-1/Q324) + 4*CZ324/((CZ324+1)*(CZ324+1))*(2*1/R324*1/Q324-1/Q324*1/Q324)))</f>
        <v>0</v>
      </c>
      <c r="Q324">
        <f>IF(LEFT(DA324,1)&lt;&gt;"0",IF(LEFT(DA324,1)="1",3.0,DB324),$D$5+$E$5*(DR324*DK324/($K$5*1000))+$F$5*(DR324*DK324/($K$5*1000))*MAX(MIN(CY324,$J$5),$I$5)*MAX(MIN(CY324,$J$5),$I$5)+$G$5*MAX(MIN(CY324,$J$5),$I$5)*(DR324*DK324/($K$5*1000))+$H$5*(DR324*DK324/($K$5*1000))*(DR324*DK324/($K$5*1000)))</f>
        <v>0</v>
      </c>
      <c r="R324">
        <f>I324*(1000-(1000*0.61365*exp(17.502*V324/(240.97+V324))/(DK324+DL324)+DF324)/2)/(1000*0.61365*exp(17.502*V324/(240.97+V324))/(DK324+DL324)-DF324)</f>
        <v>0</v>
      </c>
      <c r="S324">
        <f>1/((CZ324+1)/(P324/1.6)+1/(Q324/1.37)) + CZ324/((CZ324+1)/(P324/1.6) + CZ324/(Q324/1.37))</f>
        <v>0</v>
      </c>
      <c r="T324">
        <f>(CU324*CX324)</f>
        <v>0</v>
      </c>
      <c r="U324">
        <f>(DM324+(T324+2*0.95*5.67E-8*(((DM324+$B$9)+273)^4-(DM324+273)^4)-44100*I324)/(1.84*29.3*Q324+8*0.95*5.67E-8*(DM324+273)^3))</f>
        <v>0</v>
      </c>
      <c r="V324">
        <f>($C$9*DN324+$D$9*DO324+$E$9*U324)</f>
        <v>0</v>
      </c>
      <c r="W324">
        <f>0.61365*exp(17.502*V324/(240.97+V324))</f>
        <v>0</v>
      </c>
      <c r="X324">
        <f>(Y324/Z324*100)</f>
        <v>0</v>
      </c>
      <c r="Y324">
        <f>DF324*(DK324+DL324)/1000</f>
        <v>0</v>
      </c>
      <c r="Z324">
        <f>0.61365*exp(17.502*DM324/(240.97+DM324))</f>
        <v>0</v>
      </c>
      <c r="AA324">
        <f>(W324-DF324*(DK324+DL324)/1000)</f>
        <v>0</v>
      </c>
      <c r="AB324">
        <f>(-I324*44100)</f>
        <v>0</v>
      </c>
      <c r="AC324">
        <f>2*29.3*Q324*0.92*(DM324-V324)</f>
        <v>0</v>
      </c>
      <c r="AD324">
        <f>2*0.95*5.67E-8*(((DM324+$B$9)+273)^4-(V324+273)^4)</f>
        <v>0</v>
      </c>
      <c r="AE324">
        <f>T324+AD324+AB324+AC324</f>
        <v>0</v>
      </c>
      <c r="AF324">
        <v>1</v>
      </c>
      <c r="AG324">
        <v>0</v>
      </c>
      <c r="AH324">
        <f>IF(AF324*$H$15&gt;=AJ324,1.0,(AJ324/(AJ324-AF324*$H$15)))</f>
        <v>0</v>
      </c>
      <c r="AI324">
        <f>(AH324-1)*100</f>
        <v>0</v>
      </c>
      <c r="AJ324">
        <f>MAX(0,($B$15+$C$15*DR324)/(1+$D$15*DR324)*DK324/(DM324+273)*$E$15)</f>
        <v>0</v>
      </c>
      <c r="AK324" t="s">
        <v>420</v>
      </c>
      <c r="AL324" t="s">
        <v>420</v>
      </c>
      <c r="AM324">
        <v>0</v>
      </c>
      <c r="AN324">
        <v>0</v>
      </c>
      <c r="AO324">
        <f>1-AM324/AN324</f>
        <v>0</v>
      </c>
      <c r="AP324">
        <v>0</v>
      </c>
      <c r="AQ324" t="s">
        <v>420</v>
      </c>
      <c r="AR324" t="s">
        <v>420</v>
      </c>
      <c r="AS324">
        <v>0</v>
      </c>
      <c r="AT324">
        <v>0</v>
      </c>
      <c r="AU324">
        <f>1-AS324/AT324</f>
        <v>0</v>
      </c>
      <c r="AV324">
        <v>0.5</v>
      </c>
      <c r="AW324">
        <f>CV324</f>
        <v>0</v>
      </c>
      <c r="AX324">
        <f>K324</f>
        <v>0</v>
      </c>
      <c r="AY324">
        <f>AU324*AV324*AW324</f>
        <v>0</v>
      </c>
      <c r="AZ324">
        <f>(AX324-AP324)/AW324</f>
        <v>0</v>
      </c>
      <c r="BA324">
        <f>(AN324-AT324)/AT324</f>
        <v>0</v>
      </c>
      <c r="BB324">
        <f>AM324/(AO324+AM324/AT324)</f>
        <v>0</v>
      </c>
      <c r="BC324" t="s">
        <v>420</v>
      </c>
      <c r="BD324">
        <v>0</v>
      </c>
      <c r="BE324">
        <f>IF(BD324&lt;&gt;0, BD324, BB324)</f>
        <v>0</v>
      </c>
      <c r="BF324">
        <f>1-BE324/AT324</f>
        <v>0</v>
      </c>
      <c r="BG324">
        <f>(AT324-AS324)/(AT324-BE324)</f>
        <v>0</v>
      </c>
      <c r="BH324">
        <f>(AN324-AT324)/(AN324-BE324)</f>
        <v>0</v>
      </c>
      <c r="BI324">
        <f>(AT324-AS324)/(AT324-AM324)</f>
        <v>0</v>
      </c>
      <c r="BJ324">
        <f>(AN324-AT324)/(AN324-AM324)</f>
        <v>0</v>
      </c>
      <c r="BK324">
        <f>(BG324*BE324/AS324)</f>
        <v>0</v>
      </c>
      <c r="BL324">
        <f>(1-BK324)</f>
        <v>0</v>
      </c>
      <c r="CU324">
        <f>$B$13*DS324+$C$13*DT324+$F$13*EE324*(1-EH324)</f>
        <v>0</v>
      </c>
      <c r="CV324">
        <f>CU324*CW324</f>
        <v>0</v>
      </c>
      <c r="CW324">
        <f>($B$13*$D$11+$C$13*$D$11+$F$13*((ER324+EJ324)/MAX(ER324+EJ324+ES324, 0.1)*$I$11+ES324/MAX(ER324+EJ324+ES324, 0.1)*$J$11))/($B$13+$C$13+$F$13)</f>
        <v>0</v>
      </c>
      <c r="CX324">
        <f>($B$13*$K$11+$C$13*$K$11+$F$13*((ER324+EJ324)/MAX(ER324+EJ324+ES324, 0.1)*$P$11+ES324/MAX(ER324+EJ324+ES324, 0.1)*$Q$11))/($B$13+$C$13+$F$13)</f>
        <v>0</v>
      </c>
      <c r="CY324">
        <v>3.7</v>
      </c>
      <c r="CZ324">
        <v>0.5</v>
      </c>
      <c r="DA324" t="s">
        <v>421</v>
      </c>
      <c r="DB324">
        <v>2</v>
      </c>
      <c r="DC324">
        <v>1761011613.5</v>
      </c>
      <c r="DD324">
        <v>420.76868</v>
      </c>
      <c r="DE324">
        <v>419.96316</v>
      </c>
      <c r="DF324">
        <v>23.390116</v>
      </c>
      <c r="DG324">
        <v>23.293792</v>
      </c>
      <c r="DH324">
        <v>421.99164</v>
      </c>
      <c r="DI324">
        <v>23.214928</v>
      </c>
      <c r="DJ324">
        <v>500.05088</v>
      </c>
      <c r="DK324">
        <v>90.552808</v>
      </c>
      <c r="DL324">
        <v>0.034111964</v>
      </c>
      <c r="DM324">
        <v>30.09445599999999</v>
      </c>
      <c r="DN324">
        <v>30.058808</v>
      </c>
      <c r="DO324">
        <v>999.9</v>
      </c>
      <c r="DP324">
        <v>0</v>
      </c>
      <c r="DQ324">
        <v>0</v>
      </c>
      <c r="DR324">
        <v>10006.444</v>
      </c>
      <c r="DS324">
        <v>0</v>
      </c>
      <c r="DT324">
        <v>0.242856</v>
      </c>
      <c r="DU324">
        <v>0.8056127599999999</v>
      </c>
      <c r="DV324">
        <v>430.8462</v>
      </c>
      <c r="DW324">
        <v>429.97896</v>
      </c>
      <c r="DX324">
        <v>0.09632679599999999</v>
      </c>
      <c r="DY324">
        <v>419.96316</v>
      </c>
      <c r="DZ324">
        <v>23.293792</v>
      </c>
      <c r="EA324">
        <v>2.1180408</v>
      </c>
      <c r="EB324">
        <v>2.1093168</v>
      </c>
      <c r="EC324">
        <v>18.3555</v>
      </c>
      <c r="ED324">
        <v>18.289556</v>
      </c>
      <c r="EE324">
        <v>0.00500078</v>
      </c>
      <c r="EF324">
        <v>0</v>
      </c>
      <c r="EG324">
        <v>0</v>
      </c>
      <c r="EH324">
        <v>0</v>
      </c>
      <c r="EI324">
        <v>586.116</v>
      </c>
      <c r="EJ324">
        <v>0.00500078</v>
      </c>
      <c r="EK324">
        <v>-12.12</v>
      </c>
      <c r="EL324">
        <v>-0.168</v>
      </c>
      <c r="EM324">
        <v>35.65476</v>
      </c>
      <c r="EN324">
        <v>39.94228</v>
      </c>
      <c r="EO324">
        <v>38.31728</v>
      </c>
      <c r="EP324">
        <v>40.47727999999999</v>
      </c>
      <c r="EQ324">
        <v>38.6598</v>
      </c>
      <c r="ER324">
        <v>0</v>
      </c>
      <c r="ES324">
        <v>0</v>
      </c>
      <c r="ET324">
        <v>0</v>
      </c>
      <c r="EU324">
        <v>1761011620.3</v>
      </c>
      <c r="EV324">
        <v>0</v>
      </c>
      <c r="EW324">
        <v>584.908</v>
      </c>
      <c r="EX324">
        <v>-11.63076909208927</v>
      </c>
      <c r="EY324">
        <v>5.723076982752098</v>
      </c>
      <c r="EZ324">
        <v>-13.044</v>
      </c>
      <c r="FA324">
        <v>15</v>
      </c>
      <c r="FB324">
        <v>1761011488.1</v>
      </c>
      <c r="FC324" t="s">
        <v>1048</v>
      </c>
      <c r="FD324">
        <v>1761011488.1</v>
      </c>
      <c r="FE324">
        <v>1761011485.1</v>
      </c>
      <c r="FF324">
        <v>11</v>
      </c>
      <c r="FG324">
        <v>-0.204</v>
      </c>
      <c r="FH324">
        <v>-0.005</v>
      </c>
      <c r="FI324">
        <v>-1.225</v>
      </c>
      <c r="FJ324">
        <v>0.192</v>
      </c>
      <c r="FK324">
        <v>420</v>
      </c>
      <c r="FL324">
        <v>24</v>
      </c>
      <c r="FM324">
        <v>0.64</v>
      </c>
      <c r="FN324">
        <v>0.07000000000000001</v>
      </c>
      <c r="FO324">
        <v>0.8139194390243902</v>
      </c>
      <c r="FP324">
        <v>-0.1327812961672448</v>
      </c>
      <c r="FQ324">
        <v>0.06618414792006329</v>
      </c>
      <c r="FR324">
        <v>1</v>
      </c>
      <c r="FS324">
        <v>585.2176470588236</v>
      </c>
      <c r="FT324">
        <v>-1.897631685471012</v>
      </c>
      <c r="FU324">
        <v>6.449052396795127</v>
      </c>
      <c r="FV324">
        <v>0</v>
      </c>
      <c r="FW324">
        <v>0.1428499385365854</v>
      </c>
      <c r="FX324">
        <v>-1.120389206550521</v>
      </c>
      <c r="FY324">
        <v>0.1143334730620176</v>
      </c>
      <c r="FZ324">
        <v>0</v>
      </c>
      <c r="GA324">
        <v>1</v>
      </c>
      <c r="GB324">
        <v>3</v>
      </c>
      <c r="GC324" t="s">
        <v>459</v>
      </c>
      <c r="GD324">
        <v>3.10954</v>
      </c>
      <c r="GE324">
        <v>2.72564</v>
      </c>
      <c r="GF324">
        <v>0.0886725</v>
      </c>
      <c r="GG324">
        <v>0.08840099999999999</v>
      </c>
      <c r="GH324">
        <v>0.106868</v>
      </c>
      <c r="GI324">
        <v>0.108183</v>
      </c>
      <c r="GJ324">
        <v>23924.8</v>
      </c>
      <c r="GK324">
        <v>21691.1</v>
      </c>
      <c r="GL324">
        <v>26810.2</v>
      </c>
      <c r="GM324">
        <v>24000.5</v>
      </c>
      <c r="GN324">
        <v>38259.3</v>
      </c>
      <c r="GO324">
        <v>31573.1</v>
      </c>
      <c r="GP324">
        <v>46794.2</v>
      </c>
      <c r="GQ324">
        <v>37940.9</v>
      </c>
      <c r="GR324">
        <v>1.8942</v>
      </c>
      <c r="GS324">
        <v>1.87588</v>
      </c>
      <c r="GT324">
        <v>0.126157</v>
      </c>
      <c r="GU324">
        <v>0</v>
      </c>
      <c r="GV324">
        <v>28.0407</v>
      </c>
      <c r="GW324">
        <v>999.9</v>
      </c>
      <c r="GX324">
        <v>61.3</v>
      </c>
      <c r="GY324">
        <v>29.6</v>
      </c>
      <c r="GZ324">
        <v>28.1828</v>
      </c>
      <c r="HA324">
        <v>61.481</v>
      </c>
      <c r="HB324">
        <v>21.1899</v>
      </c>
      <c r="HC324">
        <v>1</v>
      </c>
      <c r="HD324">
        <v>0.0174924</v>
      </c>
      <c r="HE324">
        <v>-0.982241</v>
      </c>
      <c r="HF324">
        <v>20.3353</v>
      </c>
      <c r="HG324">
        <v>5.21639</v>
      </c>
      <c r="HH324">
        <v>11.9797</v>
      </c>
      <c r="HI324">
        <v>4.965</v>
      </c>
      <c r="HJ324">
        <v>3.2757</v>
      </c>
      <c r="HK324">
        <v>9999</v>
      </c>
      <c r="HL324">
        <v>9999</v>
      </c>
      <c r="HM324">
        <v>9999</v>
      </c>
      <c r="HN324">
        <v>999.9</v>
      </c>
      <c r="HO324">
        <v>1.86366</v>
      </c>
      <c r="HP324">
        <v>1.85974</v>
      </c>
      <c r="HQ324">
        <v>1.85806</v>
      </c>
      <c r="HR324">
        <v>1.85943</v>
      </c>
      <c r="HS324">
        <v>1.85959</v>
      </c>
      <c r="HT324">
        <v>1.85806</v>
      </c>
      <c r="HU324">
        <v>1.85715</v>
      </c>
      <c r="HV324">
        <v>1.85211</v>
      </c>
      <c r="HW324">
        <v>0</v>
      </c>
      <c r="HX324">
        <v>0</v>
      </c>
      <c r="HY324">
        <v>0</v>
      </c>
      <c r="HZ324">
        <v>0</v>
      </c>
      <c r="IA324" t="s">
        <v>424</v>
      </c>
      <c r="IB324" t="s">
        <v>425</v>
      </c>
      <c r="IC324" t="s">
        <v>426</v>
      </c>
      <c r="ID324" t="s">
        <v>426</v>
      </c>
      <c r="IE324" t="s">
        <v>426</v>
      </c>
      <c r="IF324" t="s">
        <v>426</v>
      </c>
      <c r="IG324">
        <v>0</v>
      </c>
      <c r="IH324">
        <v>100</v>
      </c>
      <c r="II324">
        <v>100</v>
      </c>
      <c r="IJ324">
        <v>-1.223</v>
      </c>
      <c r="IK324">
        <v>0.1762</v>
      </c>
      <c r="IL324">
        <v>-2.013767384491711</v>
      </c>
      <c r="IM324">
        <v>0.001328113201692861</v>
      </c>
      <c r="IN324">
        <v>1.538283238170363E-06</v>
      </c>
      <c r="IO324">
        <v>-5.795655626708063E-10</v>
      </c>
      <c r="IP324">
        <v>-0.07039863633143861</v>
      </c>
      <c r="IQ324">
        <v>-0.004593102289677449</v>
      </c>
      <c r="IR324">
        <v>0.0008253994458280543</v>
      </c>
      <c r="IS324">
        <v>-7.403632370499484E-06</v>
      </c>
      <c r="IT324">
        <v>2</v>
      </c>
      <c r="IU324">
        <v>1985</v>
      </c>
      <c r="IV324">
        <v>1</v>
      </c>
      <c r="IW324">
        <v>27</v>
      </c>
      <c r="IX324">
        <v>2.2</v>
      </c>
      <c r="IY324">
        <v>2.3</v>
      </c>
      <c r="IZ324">
        <v>1.13647</v>
      </c>
      <c r="JA324">
        <v>2.60376</v>
      </c>
      <c r="JB324">
        <v>1.49658</v>
      </c>
      <c r="JC324">
        <v>2.34619</v>
      </c>
      <c r="JD324">
        <v>1.54907</v>
      </c>
      <c r="JE324">
        <v>2.48047</v>
      </c>
      <c r="JF324">
        <v>32.7535</v>
      </c>
      <c r="JG324">
        <v>15.5943</v>
      </c>
      <c r="JH324">
        <v>18</v>
      </c>
      <c r="JI324">
        <v>481.845</v>
      </c>
      <c r="JJ324">
        <v>499.232</v>
      </c>
      <c r="JK324">
        <v>31.5</v>
      </c>
      <c r="JL324">
        <v>27.5022</v>
      </c>
      <c r="JM324">
        <v>29.9982</v>
      </c>
      <c r="JN324">
        <v>27.6761</v>
      </c>
      <c r="JO324">
        <v>27.6558</v>
      </c>
      <c r="JP324">
        <v>22.8438</v>
      </c>
      <c r="JQ324">
        <v>20.6323</v>
      </c>
      <c r="JR324">
        <v>73.2739</v>
      </c>
      <c r="JS324">
        <v>31.5326</v>
      </c>
      <c r="JT324">
        <v>420</v>
      </c>
      <c r="JU324">
        <v>23.5992</v>
      </c>
      <c r="JV324">
        <v>102.33</v>
      </c>
      <c r="JW324">
        <v>91.52760000000001</v>
      </c>
    </row>
    <row r="325" spans="1:283">
      <c r="A325">
        <v>307</v>
      </c>
      <c r="B325">
        <v>1761011623.6</v>
      </c>
      <c r="C325">
        <v>1957.599999904633</v>
      </c>
      <c r="D325" t="s">
        <v>1059</v>
      </c>
      <c r="E325" t="s">
        <v>1060</v>
      </c>
      <c r="F325">
        <v>5</v>
      </c>
      <c r="G325" t="s">
        <v>1047</v>
      </c>
      <c r="H325">
        <v>1761011615.6625</v>
      </c>
      <c r="I325">
        <f>(J325)/1000</f>
        <v>0</v>
      </c>
      <c r="J325">
        <f>1000*DJ325*AH325*(DF325-DG325)/(100*CY325*(1000-AH325*DF325))</f>
        <v>0</v>
      </c>
      <c r="K325">
        <f>DJ325*AH325*(DE325-DD325*(1000-AH325*DG325)/(1000-AH325*DF325))/(100*CY325)</f>
        <v>0</v>
      </c>
      <c r="L325">
        <f>DD325 - IF(AH325&gt;1, K325*CY325*100.0/(AJ325), 0)</f>
        <v>0</v>
      </c>
      <c r="M325">
        <f>((S325-I325/2)*L325-K325)/(S325+I325/2)</f>
        <v>0</v>
      </c>
      <c r="N325">
        <f>M325*(DK325+DL325)/1000.0</f>
        <v>0</v>
      </c>
      <c r="O325">
        <f>(DD325 - IF(AH325&gt;1, K325*CY325*100.0/(AJ325), 0))*(DK325+DL325)/1000.0</f>
        <v>0</v>
      </c>
      <c r="P325">
        <f>2.0/((1/R325-1/Q325)+SIGN(R325)*SQRT((1/R325-1/Q325)*(1/R325-1/Q325) + 4*CZ325/((CZ325+1)*(CZ325+1))*(2*1/R325*1/Q325-1/Q325*1/Q325)))</f>
        <v>0</v>
      </c>
      <c r="Q325">
        <f>IF(LEFT(DA325,1)&lt;&gt;"0",IF(LEFT(DA325,1)="1",3.0,DB325),$D$5+$E$5*(DR325*DK325/($K$5*1000))+$F$5*(DR325*DK325/($K$5*1000))*MAX(MIN(CY325,$J$5),$I$5)*MAX(MIN(CY325,$J$5),$I$5)+$G$5*MAX(MIN(CY325,$J$5),$I$5)*(DR325*DK325/($K$5*1000))+$H$5*(DR325*DK325/($K$5*1000))*(DR325*DK325/($K$5*1000)))</f>
        <v>0</v>
      </c>
      <c r="R325">
        <f>I325*(1000-(1000*0.61365*exp(17.502*V325/(240.97+V325))/(DK325+DL325)+DF325)/2)/(1000*0.61365*exp(17.502*V325/(240.97+V325))/(DK325+DL325)-DF325)</f>
        <v>0</v>
      </c>
      <c r="S325">
        <f>1/((CZ325+1)/(P325/1.6)+1/(Q325/1.37)) + CZ325/((CZ325+1)/(P325/1.6) + CZ325/(Q325/1.37))</f>
        <v>0</v>
      </c>
      <c r="T325">
        <f>(CU325*CX325)</f>
        <v>0</v>
      </c>
      <c r="U325">
        <f>(DM325+(T325+2*0.95*5.67E-8*(((DM325+$B$9)+273)^4-(DM325+273)^4)-44100*I325)/(1.84*29.3*Q325+8*0.95*5.67E-8*(DM325+273)^3))</f>
        <v>0</v>
      </c>
      <c r="V325">
        <f>($C$9*DN325+$D$9*DO325+$E$9*U325)</f>
        <v>0</v>
      </c>
      <c r="W325">
        <f>0.61365*exp(17.502*V325/(240.97+V325))</f>
        <v>0</v>
      </c>
      <c r="X325">
        <f>(Y325/Z325*100)</f>
        <v>0</v>
      </c>
      <c r="Y325">
        <f>DF325*(DK325+DL325)/1000</f>
        <v>0</v>
      </c>
      <c r="Z325">
        <f>0.61365*exp(17.502*DM325/(240.97+DM325))</f>
        <v>0</v>
      </c>
      <c r="AA325">
        <f>(W325-DF325*(DK325+DL325)/1000)</f>
        <v>0</v>
      </c>
      <c r="AB325">
        <f>(-I325*44100)</f>
        <v>0</v>
      </c>
      <c r="AC325">
        <f>2*29.3*Q325*0.92*(DM325-V325)</f>
        <v>0</v>
      </c>
      <c r="AD325">
        <f>2*0.95*5.67E-8*(((DM325+$B$9)+273)^4-(V325+273)^4)</f>
        <v>0</v>
      </c>
      <c r="AE325">
        <f>T325+AD325+AB325+AC325</f>
        <v>0</v>
      </c>
      <c r="AF325">
        <v>1</v>
      </c>
      <c r="AG325">
        <v>0</v>
      </c>
      <c r="AH325">
        <f>IF(AF325*$H$15&gt;=AJ325,1.0,(AJ325/(AJ325-AF325*$H$15)))</f>
        <v>0</v>
      </c>
      <c r="AI325">
        <f>(AH325-1)*100</f>
        <v>0</v>
      </c>
      <c r="AJ325">
        <f>MAX(0,($B$15+$C$15*DR325)/(1+$D$15*DR325)*DK325/(DM325+273)*$E$15)</f>
        <v>0</v>
      </c>
      <c r="AK325" t="s">
        <v>420</v>
      </c>
      <c r="AL325" t="s">
        <v>420</v>
      </c>
      <c r="AM325">
        <v>0</v>
      </c>
      <c r="AN325">
        <v>0</v>
      </c>
      <c r="AO325">
        <f>1-AM325/AN325</f>
        <v>0</v>
      </c>
      <c r="AP325">
        <v>0</v>
      </c>
      <c r="AQ325" t="s">
        <v>420</v>
      </c>
      <c r="AR325" t="s">
        <v>420</v>
      </c>
      <c r="AS325">
        <v>0</v>
      </c>
      <c r="AT325">
        <v>0</v>
      </c>
      <c r="AU325">
        <f>1-AS325/AT325</f>
        <v>0</v>
      </c>
      <c r="AV325">
        <v>0.5</v>
      </c>
      <c r="AW325">
        <f>CV325</f>
        <v>0</v>
      </c>
      <c r="AX325">
        <f>K325</f>
        <v>0</v>
      </c>
      <c r="AY325">
        <f>AU325*AV325*AW325</f>
        <v>0</v>
      </c>
      <c r="AZ325">
        <f>(AX325-AP325)/AW325</f>
        <v>0</v>
      </c>
      <c r="BA325">
        <f>(AN325-AT325)/AT325</f>
        <v>0</v>
      </c>
      <c r="BB325">
        <f>AM325/(AO325+AM325/AT325)</f>
        <v>0</v>
      </c>
      <c r="BC325" t="s">
        <v>420</v>
      </c>
      <c r="BD325">
        <v>0</v>
      </c>
      <c r="BE325">
        <f>IF(BD325&lt;&gt;0, BD325, BB325)</f>
        <v>0</v>
      </c>
      <c r="BF325">
        <f>1-BE325/AT325</f>
        <v>0</v>
      </c>
      <c r="BG325">
        <f>(AT325-AS325)/(AT325-BE325)</f>
        <v>0</v>
      </c>
      <c r="BH325">
        <f>(AN325-AT325)/(AN325-BE325)</f>
        <v>0</v>
      </c>
      <c r="BI325">
        <f>(AT325-AS325)/(AT325-AM325)</f>
        <v>0</v>
      </c>
      <c r="BJ325">
        <f>(AN325-AT325)/(AN325-AM325)</f>
        <v>0</v>
      </c>
      <c r="BK325">
        <f>(BG325*BE325/AS325)</f>
        <v>0</v>
      </c>
      <c r="BL325">
        <f>(1-BK325)</f>
        <v>0</v>
      </c>
      <c r="CU325">
        <f>$B$13*DS325+$C$13*DT325+$F$13*EE325*(1-EH325)</f>
        <v>0</v>
      </c>
      <c r="CV325">
        <f>CU325*CW325</f>
        <v>0</v>
      </c>
      <c r="CW325">
        <f>($B$13*$D$11+$C$13*$D$11+$F$13*((ER325+EJ325)/MAX(ER325+EJ325+ES325, 0.1)*$I$11+ES325/MAX(ER325+EJ325+ES325, 0.1)*$J$11))/($B$13+$C$13+$F$13)</f>
        <v>0</v>
      </c>
      <c r="CX325">
        <f>($B$13*$K$11+$C$13*$K$11+$F$13*((ER325+EJ325)/MAX(ER325+EJ325+ES325, 0.1)*$P$11+ES325/MAX(ER325+EJ325+ES325, 0.1)*$Q$11))/($B$13+$C$13+$F$13)</f>
        <v>0</v>
      </c>
      <c r="CY325">
        <v>3.7</v>
      </c>
      <c r="CZ325">
        <v>0.5</v>
      </c>
      <c r="DA325" t="s">
        <v>421</v>
      </c>
      <c r="DB325">
        <v>2</v>
      </c>
      <c r="DC325">
        <v>1761011615.6625</v>
      </c>
      <c r="DD325">
        <v>420.7511249999999</v>
      </c>
      <c r="DE325">
        <v>419.9574583333333</v>
      </c>
      <c r="DF325">
        <v>23.39402916666667</v>
      </c>
      <c r="DG325">
        <v>23.343225</v>
      </c>
      <c r="DH325">
        <v>421.974125</v>
      </c>
      <c r="DI325">
        <v>23.21875833333333</v>
      </c>
      <c r="DJ325">
        <v>500.0342083333333</v>
      </c>
      <c r="DK325">
        <v>90.55249166666665</v>
      </c>
      <c r="DL325">
        <v>0.03407652916666667</v>
      </c>
      <c r="DM325">
        <v>30.10635</v>
      </c>
      <c r="DN325">
        <v>30.07423333333334</v>
      </c>
      <c r="DO325">
        <v>999.9</v>
      </c>
      <c r="DP325">
        <v>0</v>
      </c>
      <c r="DQ325">
        <v>0</v>
      </c>
      <c r="DR325">
        <v>10007.49208333333</v>
      </c>
      <c r="DS325">
        <v>0</v>
      </c>
      <c r="DT325">
        <v>0.242856</v>
      </c>
      <c r="DU325">
        <v>0.7937431250000001</v>
      </c>
      <c r="DV325">
        <v>430.8299583333333</v>
      </c>
      <c r="DW325">
        <v>429.994875</v>
      </c>
      <c r="DX325">
        <v>0.05080297916666667</v>
      </c>
      <c r="DY325">
        <v>419.9574583333333</v>
      </c>
      <c r="DZ325">
        <v>23.343225</v>
      </c>
      <c r="EA325">
        <v>2.118387083333333</v>
      </c>
      <c r="EB325">
        <v>2.11378625</v>
      </c>
      <c r="EC325">
        <v>18.35810833333333</v>
      </c>
      <c r="ED325">
        <v>18.3232375</v>
      </c>
      <c r="EE325">
        <v>0.00500078</v>
      </c>
      <c r="EF325">
        <v>0</v>
      </c>
      <c r="EG325">
        <v>0</v>
      </c>
      <c r="EH325">
        <v>0</v>
      </c>
      <c r="EI325">
        <v>585.1833333333334</v>
      </c>
      <c r="EJ325">
        <v>0.00500078</v>
      </c>
      <c r="EK325">
        <v>-13.34583333333333</v>
      </c>
      <c r="EL325">
        <v>-0.3541666666666667</v>
      </c>
      <c r="EM325">
        <v>35.666375</v>
      </c>
      <c r="EN325">
        <v>39.97108333333333</v>
      </c>
      <c r="EO325">
        <v>38.39041666666666</v>
      </c>
      <c r="EP325">
        <v>40.518</v>
      </c>
      <c r="EQ325">
        <v>38.70295833333333</v>
      </c>
      <c r="ER325">
        <v>0</v>
      </c>
      <c r="ES325">
        <v>0</v>
      </c>
      <c r="ET325">
        <v>0</v>
      </c>
      <c r="EU325">
        <v>1761011622.7</v>
      </c>
      <c r="EV325">
        <v>0</v>
      </c>
      <c r="EW325">
        <v>583.648</v>
      </c>
      <c r="EX325">
        <v>12.17692302434991</v>
      </c>
      <c r="EY325">
        <v>-9.069230825473113</v>
      </c>
      <c r="EZ325">
        <v>-14.04</v>
      </c>
      <c r="FA325">
        <v>15</v>
      </c>
      <c r="FB325">
        <v>1761011488.1</v>
      </c>
      <c r="FC325" t="s">
        <v>1048</v>
      </c>
      <c r="FD325">
        <v>1761011488.1</v>
      </c>
      <c r="FE325">
        <v>1761011485.1</v>
      </c>
      <c r="FF325">
        <v>11</v>
      </c>
      <c r="FG325">
        <v>-0.204</v>
      </c>
      <c r="FH325">
        <v>-0.005</v>
      </c>
      <c r="FI325">
        <v>-1.225</v>
      </c>
      <c r="FJ325">
        <v>0.192</v>
      </c>
      <c r="FK325">
        <v>420</v>
      </c>
      <c r="FL325">
        <v>24</v>
      </c>
      <c r="FM325">
        <v>0.64</v>
      </c>
      <c r="FN325">
        <v>0.07000000000000001</v>
      </c>
      <c r="FO325">
        <v>0.817260725</v>
      </c>
      <c r="FP325">
        <v>-0.3590601838649167</v>
      </c>
      <c r="FQ325">
        <v>0.06315436848864356</v>
      </c>
      <c r="FR325">
        <v>1</v>
      </c>
      <c r="FS325">
        <v>585.5029411764706</v>
      </c>
      <c r="FT325">
        <v>-11.36592811775768</v>
      </c>
      <c r="FU325">
        <v>6.408151302379402</v>
      </c>
      <c r="FV325">
        <v>0</v>
      </c>
      <c r="FW325">
        <v>0.09450842949999999</v>
      </c>
      <c r="FX325">
        <v>-1.292249742664166</v>
      </c>
      <c r="FY325">
        <v>0.1259164897858928</v>
      </c>
      <c r="FZ325">
        <v>0</v>
      </c>
      <c r="GA325">
        <v>1</v>
      </c>
      <c r="GB325">
        <v>3</v>
      </c>
      <c r="GC325" t="s">
        <v>459</v>
      </c>
      <c r="GD325">
        <v>3.10965</v>
      </c>
      <c r="GE325">
        <v>2.7259</v>
      </c>
      <c r="GF325">
        <v>0.0886661</v>
      </c>
      <c r="GG325">
        <v>0.0884149</v>
      </c>
      <c r="GH325">
        <v>0.106996</v>
      </c>
      <c r="GI325">
        <v>0.108285</v>
      </c>
      <c r="GJ325">
        <v>23925</v>
      </c>
      <c r="GK325">
        <v>21690.8</v>
      </c>
      <c r="GL325">
        <v>26810.2</v>
      </c>
      <c r="GM325">
        <v>24000.5</v>
      </c>
      <c r="GN325">
        <v>38253.8</v>
      </c>
      <c r="GO325">
        <v>31569.5</v>
      </c>
      <c r="GP325">
        <v>46794.3</v>
      </c>
      <c r="GQ325">
        <v>37940.9</v>
      </c>
      <c r="GR325">
        <v>1.89415</v>
      </c>
      <c r="GS325">
        <v>1.87575</v>
      </c>
      <c r="GT325">
        <v>0.126172</v>
      </c>
      <c r="GU325">
        <v>0</v>
      </c>
      <c r="GV325">
        <v>28.0431</v>
      </c>
      <c r="GW325">
        <v>999.9</v>
      </c>
      <c r="GX325">
        <v>61.3</v>
      </c>
      <c r="GY325">
        <v>29.6</v>
      </c>
      <c r="GZ325">
        <v>28.1882</v>
      </c>
      <c r="HA325">
        <v>61.221</v>
      </c>
      <c r="HB325">
        <v>20.9816</v>
      </c>
      <c r="HC325">
        <v>1</v>
      </c>
      <c r="HD325">
        <v>0.0173857</v>
      </c>
      <c r="HE325">
        <v>-1.20795</v>
      </c>
      <c r="HF325">
        <v>20.3342</v>
      </c>
      <c r="HG325">
        <v>5.21759</v>
      </c>
      <c r="HH325">
        <v>11.9797</v>
      </c>
      <c r="HI325">
        <v>4.96515</v>
      </c>
      <c r="HJ325">
        <v>3.27593</v>
      </c>
      <c r="HK325">
        <v>9999</v>
      </c>
      <c r="HL325">
        <v>9999</v>
      </c>
      <c r="HM325">
        <v>9999</v>
      </c>
      <c r="HN325">
        <v>999.9</v>
      </c>
      <c r="HO325">
        <v>1.86367</v>
      </c>
      <c r="HP325">
        <v>1.85975</v>
      </c>
      <c r="HQ325">
        <v>1.85806</v>
      </c>
      <c r="HR325">
        <v>1.85943</v>
      </c>
      <c r="HS325">
        <v>1.85959</v>
      </c>
      <c r="HT325">
        <v>1.85806</v>
      </c>
      <c r="HU325">
        <v>1.85715</v>
      </c>
      <c r="HV325">
        <v>1.85211</v>
      </c>
      <c r="HW325">
        <v>0</v>
      </c>
      <c r="HX325">
        <v>0</v>
      </c>
      <c r="HY325">
        <v>0</v>
      </c>
      <c r="HZ325">
        <v>0</v>
      </c>
      <c r="IA325" t="s">
        <v>424</v>
      </c>
      <c r="IB325" t="s">
        <v>425</v>
      </c>
      <c r="IC325" t="s">
        <v>426</v>
      </c>
      <c r="ID325" t="s">
        <v>426</v>
      </c>
      <c r="IE325" t="s">
        <v>426</v>
      </c>
      <c r="IF325" t="s">
        <v>426</v>
      </c>
      <c r="IG325">
        <v>0</v>
      </c>
      <c r="IH325">
        <v>100</v>
      </c>
      <c r="II325">
        <v>100</v>
      </c>
      <c r="IJ325">
        <v>-1.223</v>
      </c>
      <c r="IK325">
        <v>0.177</v>
      </c>
      <c r="IL325">
        <v>-2.013767384491711</v>
      </c>
      <c r="IM325">
        <v>0.001328113201692861</v>
      </c>
      <c r="IN325">
        <v>1.538283238170363E-06</v>
      </c>
      <c r="IO325">
        <v>-5.795655626708063E-10</v>
      </c>
      <c r="IP325">
        <v>-0.07039863633143861</v>
      </c>
      <c r="IQ325">
        <v>-0.004593102289677449</v>
      </c>
      <c r="IR325">
        <v>0.0008253994458280543</v>
      </c>
      <c r="IS325">
        <v>-7.403632370499484E-06</v>
      </c>
      <c r="IT325">
        <v>2</v>
      </c>
      <c r="IU325">
        <v>1985</v>
      </c>
      <c r="IV325">
        <v>1</v>
      </c>
      <c r="IW325">
        <v>27</v>
      </c>
      <c r="IX325">
        <v>2.3</v>
      </c>
      <c r="IY325">
        <v>2.3</v>
      </c>
      <c r="IZ325">
        <v>1.13647</v>
      </c>
      <c r="JA325">
        <v>2.60376</v>
      </c>
      <c r="JB325">
        <v>1.49658</v>
      </c>
      <c r="JC325">
        <v>2.34619</v>
      </c>
      <c r="JD325">
        <v>1.54907</v>
      </c>
      <c r="JE325">
        <v>2.40601</v>
      </c>
      <c r="JF325">
        <v>32.7535</v>
      </c>
      <c r="JG325">
        <v>15.5855</v>
      </c>
      <c r="JH325">
        <v>18</v>
      </c>
      <c r="JI325">
        <v>481.825</v>
      </c>
      <c r="JJ325">
        <v>499.149</v>
      </c>
      <c r="JK325">
        <v>31.441</v>
      </c>
      <c r="JL325">
        <v>27.503</v>
      </c>
      <c r="JM325">
        <v>29.9988</v>
      </c>
      <c r="JN325">
        <v>27.6773</v>
      </c>
      <c r="JO325">
        <v>27.6558</v>
      </c>
      <c r="JP325">
        <v>22.8421</v>
      </c>
      <c r="JQ325">
        <v>20.6323</v>
      </c>
      <c r="JR325">
        <v>73.2739</v>
      </c>
      <c r="JS325">
        <v>31.5326</v>
      </c>
      <c r="JT325">
        <v>420</v>
      </c>
      <c r="JU325">
        <v>23.5873</v>
      </c>
      <c r="JV325">
        <v>102.33</v>
      </c>
      <c r="JW325">
        <v>91.5279</v>
      </c>
    </row>
    <row r="326" spans="1:283">
      <c r="A326">
        <v>308</v>
      </c>
      <c r="B326">
        <v>1761011625.6</v>
      </c>
      <c r="C326">
        <v>1959.599999904633</v>
      </c>
      <c r="D326" t="s">
        <v>1061</v>
      </c>
      <c r="E326" t="s">
        <v>1062</v>
      </c>
      <c r="F326">
        <v>5</v>
      </c>
      <c r="G326" t="s">
        <v>1047</v>
      </c>
      <c r="H326">
        <v>1761011617.926086</v>
      </c>
      <c r="I326">
        <f>(J326)/1000</f>
        <v>0</v>
      </c>
      <c r="J326">
        <f>1000*DJ326*AH326*(DF326-DG326)/(100*CY326*(1000-AH326*DF326))</f>
        <v>0</v>
      </c>
      <c r="K326">
        <f>DJ326*AH326*(DE326-DD326*(1000-AH326*DG326)/(1000-AH326*DF326))/(100*CY326)</f>
        <v>0</v>
      </c>
      <c r="L326">
        <f>DD326 - IF(AH326&gt;1, K326*CY326*100.0/(AJ326), 0)</f>
        <v>0</v>
      </c>
      <c r="M326">
        <f>((S326-I326/2)*L326-K326)/(S326+I326/2)</f>
        <v>0</v>
      </c>
      <c r="N326">
        <f>M326*(DK326+DL326)/1000.0</f>
        <v>0</v>
      </c>
      <c r="O326">
        <f>(DD326 - IF(AH326&gt;1, K326*CY326*100.0/(AJ326), 0))*(DK326+DL326)/1000.0</f>
        <v>0</v>
      </c>
      <c r="P326">
        <f>2.0/((1/R326-1/Q326)+SIGN(R326)*SQRT((1/R326-1/Q326)*(1/R326-1/Q326) + 4*CZ326/((CZ326+1)*(CZ326+1))*(2*1/R326*1/Q326-1/Q326*1/Q326)))</f>
        <v>0</v>
      </c>
      <c r="Q326">
        <f>IF(LEFT(DA326,1)&lt;&gt;"0",IF(LEFT(DA326,1)="1",3.0,DB326),$D$5+$E$5*(DR326*DK326/($K$5*1000))+$F$5*(DR326*DK326/($K$5*1000))*MAX(MIN(CY326,$J$5),$I$5)*MAX(MIN(CY326,$J$5),$I$5)+$G$5*MAX(MIN(CY326,$J$5),$I$5)*(DR326*DK326/($K$5*1000))+$H$5*(DR326*DK326/($K$5*1000))*(DR326*DK326/($K$5*1000)))</f>
        <v>0</v>
      </c>
      <c r="R326">
        <f>I326*(1000-(1000*0.61365*exp(17.502*V326/(240.97+V326))/(DK326+DL326)+DF326)/2)/(1000*0.61365*exp(17.502*V326/(240.97+V326))/(DK326+DL326)-DF326)</f>
        <v>0</v>
      </c>
      <c r="S326">
        <f>1/((CZ326+1)/(P326/1.6)+1/(Q326/1.37)) + CZ326/((CZ326+1)/(P326/1.6) + CZ326/(Q326/1.37))</f>
        <v>0</v>
      </c>
      <c r="T326">
        <f>(CU326*CX326)</f>
        <v>0</v>
      </c>
      <c r="U326">
        <f>(DM326+(T326+2*0.95*5.67E-8*(((DM326+$B$9)+273)^4-(DM326+273)^4)-44100*I326)/(1.84*29.3*Q326+8*0.95*5.67E-8*(DM326+273)^3))</f>
        <v>0</v>
      </c>
      <c r="V326">
        <f>($C$9*DN326+$D$9*DO326+$E$9*U326)</f>
        <v>0</v>
      </c>
      <c r="W326">
        <f>0.61365*exp(17.502*V326/(240.97+V326))</f>
        <v>0</v>
      </c>
      <c r="X326">
        <f>(Y326/Z326*100)</f>
        <v>0</v>
      </c>
      <c r="Y326">
        <f>DF326*(DK326+DL326)/1000</f>
        <v>0</v>
      </c>
      <c r="Z326">
        <f>0.61365*exp(17.502*DM326/(240.97+DM326))</f>
        <v>0</v>
      </c>
      <c r="AA326">
        <f>(W326-DF326*(DK326+DL326)/1000)</f>
        <v>0</v>
      </c>
      <c r="AB326">
        <f>(-I326*44100)</f>
        <v>0</v>
      </c>
      <c r="AC326">
        <f>2*29.3*Q326*0.92*(DM326-V326)</f>
        <v>0</v>
      </c>
      <c r="AD326">
        <f>2*0.95*5.67E-8*(((DM326+$B$9)+273)^4-(V326+273)^4)</f>
        <v>0</v>
      </c>
      <c r="AE326">
        <f>T326+AD326+AB326+AC326</f>
        <v>0</v>
      </c>
      <c r="AF326">
        <v>1</v>
      </c>
      <c r="AG326">
        <v>0</v>
      </c>
      <c r="AH326">
        <f>IF(AF326*$H$15&gt;=AJ326,1.0,(AJ326/(AJ326-AF326*$H$15)))</f>
        <v>0</v>
      </c>
      <c r="AI326">
        <f>(AH326-1)*100</f>
        <v>0</v>
      </c>
      <c r="AJ326">
        <f>MAX(0,($B$15+$C$15*DR326)/(1+$D$15*DR326)*DK326/(DM326+273)*$E$15)</f>
        <v>0</v>
      </c>
      <c r="AK326" t="s">
        <v>420</v>
      </c>
      <c r="AL326" t="s">
        <v>420</v>
      </c>
      <c r="AM326">
        <v>0</v>
      </c>
      <c r="AN326">
        <v>0</v>
      </c>
      <c r="AO326">
        <f>1-AM326/AN326</f>
        <v>0</v>
      </c>
      <c r="AP326">
        <v>0</v>
      </c>
      <c r="AQ326" t="s">
        <v>420</v>
      </c>
      <c r="AR326" t="s">
        <v>420</v>
      </c>
      <c r="AS326">
        <v>0</v>
      </c>
      <c r="AT326">
        <v>0</v>
      </c>
      <c r="AU326">
        <f>1-AS326/AT326</f>
        <v>0</v>
      </c>
      <c r="AV326">
        <v>0.5</v>
      </c>
      <c r="AW326">
        <f>CV326</f>
        <v>0</v>
      </c>
      <c r="AX326">
        <f>K326</f>
        <v>0</v>
      </c>
      <c r="AY326">
        <f>AU326*AV326*AW326</f>
        <v>0</v>
      </c>
      <c r="AZ326">
        <f>(AX326-AP326)/AW326</f>
        <v>0</v>
      </c>
      <c r="BA326">
        <f>(AN326-AT326)/AT326</f>
        <v>0</v>
      </c>
      <c r="BB326">
        <f>AM326/(AO326+AM326/AT326)</f>
        <v>0</v>
      </c>
      <c r="BC326" t="s">
        <v>420</v>
      </c>
      <c r="BD326">
        <v>0</v>
      </c>
      <c r="BE326">
        <f>IF(BD326&lt;&gt;0, BD326, BB326)</f>
        <v>0</v>
      </c>
      <c r="BF326">
        <f>1-BE326/AT326</f>
        <v>0</v>
      </c>
      <c r="BG326">
        <f>(AT326-AS326)/(AT326-BE326)</f>
        <v>0</v>
      </c>
      <c r="BH326">
        <f>(AN326-AT326)/(AN326-BE326)</f>
        <v>0</v>
      </c>
      <c r="BI326">
        <f>(AT326-AS326)/(AT326-AM326)</f>
        <v>0</v>
      </c>
      <c r="BJ326">
        <f>(AN326-AT326)/(AN326-AM326)</f>
        <v>0</v>
      </c>
      <c r="BK326">
        <f>(BG326*BE326/AS326)</f>
        <v>0</v>
      </c>
      <c r="BL326">
        <f>(1-BK326)</f>
        <v>0</v>
      </c>
      <c r="CU326">
        <f>$B$13*DS326+$C$13*DT326+$F$13*EE326*(1-EH326)</f>
        <v>0</v>
      </c>
      <c r="CV326">
        <f>CU326*CW326</f>
        <v>0</v>
      </c>
      <c r="CW326">
        <f>($B$13*$D$11+$C$13*$D$11+$F$13*((ER326+EJ326)/MAX(ER326+EJ326+ES326, 0.1)*$I$11+ES326/MAX(ER326+EJ326+ES326, 0.1)*$J$11))/($B$13+$C$13+$F$13)</f>
        <v>0</v>
      </c>
      <c r="CX326">
        <f>($B$13*$K$11+$C$13*$K$11+$F$13*((ER326+EJ326)/MAX(ER326+EJ326+ES326, 0.1)*$P$11+ES326/MAX(ER326+EJ326+ES326, 0.1)*$Q$11))/($B$13+$C$13+$F$13)</f>
        <v>0</v>
      </c>
      <c r="CY326">
        <v>3.7</v>
      </c>
      <c r="CZ326">
        <v>0.5</v>
      </c>
      <c r="DA326" t="s">
        <v>421</v>
      </c>
      <c r="DB326">
        <v>2</v>
      </c>
      <c r="DC326">
        <v>1761011617.926086</v>
      </c>
      <c r="DD326">
        <v>420.7340869565217</v>
      </c>
      <c r="DE326">
        <v>419.9559130434782</v>
      </c>
      <c r="DF326">
        <v>23.40767826086956</v>
      </c>
      <c r="DG326">
        <v>23.39982173913043</v>
      </c>
      <c r="DH326">
        <v>421.9570869565217</v>
      </c>
      <c r="DI326">
        <v>23.23212608695652</v>
      </c>
      <c r="DJ326">
        <v>500.0473913043477</v>
      </c>
      <c r="DK326">
        <v>90.55203913043476</v>
      </c>
      <c r="DL326">
        <v>0.03402106086956522</v>
      </c>
      <c r="DM326">
        <v>30.11466086956521</v>
      </c>
      <c r="DN326">
        <v>30.08595652173913</v>
      </c>
      <c r="DO326">
        <v>999.9000000000003</v>
      </c>
      <c r="DP326">
        <v>0</v>
      </c>
      <c r="DQ326">
        <v>0</v>
      </c>
      <c r="DR326">
        <v>10008.20043478261</v>
      </c>
      <c r="DS326">
        <v>0</v>
      </c>
      <c r="DT326">
        <v>0.2428559999999999</v>
      </c>
      <c r="DU326">
        <v>0.7782035652173913</v>
      </c>
      <c r="DV326">
        <v>430.8185217391304</v>
      </c>
      <c r="DW326">
        <v>430.0182608695653</v>
      </c>
      <c r="DX326">
        <v>0.007855630434782605</v>
      </c>
      <c r="DY326">
        <v>419.9559130434782</v>
      </c>
      <c r="DZ326">
        <v>23.39982173913043</v>
      </c>
      <c r="EA326">
        <v>2.119612173913044</v>
      </c>
      <c r="EB326">
        <v>2.118900434782609</v>
      </c>
      <c r="EC326">
        <v>18.36731304347826</v>
      </c>
      <c r="ED326">
        <v>18.36176956521739</v>
      </c>
      <c r="EE326">
        <v>0.005000779999999999</v>
      </c>
      <c r="EF326">
        <v>0</v>
      </c>
      <c r="EG326">
        <v>0</v>
      </c>
      <c r="EH326">
        <v>0</v>
      </c>
      <c r="EI326">
        <v>583.5782608695652</v>
      </c>
      <c r="EJ326">
        <v>0.005000779999999999</v>
      </c>
      <c r="EK326">
        <v>-12.63043478260869</v>
      </c>
      <c r="EL326">
        <v>-0.3565217391304348</v>
      </c>
      <c r="EM326">
        <v>35.67899999999999</v>
      </c>
      <c r="EN326">
        <v>39.997</v>
      </c>
      <c r="EO326">
        <v>38.32860869565217</v>
      </c>
      <c r="EP326">
        <v>40.55956521739131</v>
      </c>
      <c r="EQ326">
        <v>38.74169565217392</v>
      </c>
      <c r="ER326">
        <v>0</v>
      </c>
      <c r="ES326">
        <v>0</v>
      </c>
      <c r="ET326">
        <v>0</v>
      </c>
      <c r="EU326">
        <v>1761011624.5</v>
      </c>
      <c r="EV326">
        <v>0</v>
      </c>
      <c r="EW326">
        <v>583.4538461538461</v>
      </c>
      <c r="EX326">
        <v>-6.69401719918014</v>
      </c>
      <c r="EY326">
        <v>-5.29914537169209</v>
      </c>
      <c r="EZ326">
        <v>-13.66923076923077</v>
      </c>
      <c r="FA326">
        <v>15</v>
      </c>
      <c r="FB326">
        <v>1761011488.1</v>
      </c>
      <c r="FC326" t="s">
        <v>1048</v>
      </c>
      <c r="FD326">
        <v>1761011488.1</v>
      </c>
      <c r="FE326">
        <v>1761011485.1</v>
      </c>
      <c r="FF326">
        <v>11</v>
      </c>
      <c r="FG326">
        <v>-0.204</v>
      </c>
      <c r="FH326">
        <v>-0.005</v>
      </c>
      <c r="FI326">
        <v>-1.225</v>
      </c>
      <c r="FJ326">
        <v>0.192</v>
      </c>
      <c r="FK326">
        <v>420</v>
      </c>
      <c r="FL326">
        <v>24</v>
      </c>
      <c r="FM326">
        <v>0.64</v>
      </c>
      <c r="FN326">
        <v>0.07000000000000001</v>
      </c>
      <c r="FO326">
        <v>0.8017786341463414</v>
      </c>
      <c r="FP326">
        <v>-0.4812232264808345</v>
      </c>
      <c r="FQ326">
        <v>0.07500913676988766</v>
      </c>
      <c r="FR326">
        <v>1</v>
      </c>
      <c r="FS326">
        <v>584.8705882352941</v>
      </c>
      <c r="FT326">
        <v>-11.52635593904586</v>
      </c>
      <c r="FU326">
        <v>6.439059550064226</v>
      </c>
      <c r="FV326">
        <v>0</v>
      </c>
      <c r="FW326">
        <v>0.07343067268292683</v>
      </c>
      <c r="FX326">
        <v>-1.260305450592334</v>
      </c>
      <c r="FY326">
        <v>0.1263113637368369</v>
      </c>
      <c r="FZ326">
        <v>0</v>
      </c>
      <c r="GA326">
        <v>1</v>
      </c>
      <c r="GB326">
        <v>3</v>
      </c>
      <c r="GC326" t="s">
        <v>459</v>
      </c>
      <c r="GD326">
        <v>3.1098</v>
      </c>
      <c r="GE326">
        <v>2.72553</v>
      </c>
      <c r="GF326">
        <v>0.0886657</v>
      </c>
      <c r="GG326">
        <v>0.08841449999999999</v>
      </c>
      <c r="GH326">
        <v>0.107111</v>
      </c>
      <c r="GI326">
        <v>0.108323</v>
      </c>
      <c r="GJ326">
        <v>23925</v>
      </c>
      <c r="GK326">
        <v>21691</v>
      </c>
      <c r="GL326">
        <v>26810.2</v>
      </c>
      <c r="GM326">
        <v>24000.8</v>
      </c>
      <c r="GN326">
        <v>38248.9</v>
      </c>
      <c r="GO326">
        <v>31568.2</v>
      </c>
      <c r="GP326">
        <v>46794.4</v>
      </c>
      <c r="GQ326">
        <v>37940.9</v>
      </c>
      <c r="GR326">
        <v>1.89438</v>
      </c>
      <c r="GS326">
        <v>1.87555</v>
      </c>
      <c r="GT326">
        <v>0.125866</v>
      </c>
      <c r="GU326">
        <v>0</v>
      </c>
      <c r="GV326">
        <v>28.0445</v>
      </c>
      <c r="GW326">
        <v>999.9</v>
      </c>
      <c r="GX326">
        <v>61.3</v>
      </c>
      <c r="GY326">
        <v>29.6</v>
      </c>
      <c r="GZ326">
        <v>28.1869</v>
      </c>
      <c r="HA326">
        <v>61.201</v>
      </c>
      <c r="HB326">
        <v>21.1659</v>
      </c>
      <c r="HC326">
        <v>1</v>
      </c>
      <c r="HD326">
        <v>0.0176372</v>
      </c>
      <c r="HE326">
        <v>-1.49279</v>
      </c>
      <c r="HF326">
        <v>20.332</v>
      </c>
      <c r="HG326">
        <v>5.21744</v>
      </c>
      <c r="HH326">
        <v>11.9798</v>
      </c>
      <c r="HI326">
        <v>4.9653</v>
      </c>
      <c r="HJ326">
        <v>3.2759</v>
      </c>
      <c r="HK326">
        <v>9999</v>
      </c>
      <c r="HL326">
        <v>9999</v>
      </c>
      <c r="HM326">
        <v>9999</v>
      </c>
      <c r="HN326">
        <v>999.9</v>
      </c>
      <c r="HO326">
        <v>1.86368</v>
      </c>
      <c r="HP326">
        <v>1.85975</v>
      </c>
      <c r="HQ326">
        <v>1.85805</v>
      </c>
      <c r="HR326">
        <v>1.85944</v>
      </c>
      <c r="HS326">
        <v>1.85959</v>
      </c>
      <c r="HT326">
        <v>1.85806</v>
      </c>
      <c r="HU326">
        <v>1.85715</v>
      </c>
      <c r="HV326">
        <v>1.85211</v>
      </c>
      <c r="HW326">
        <v>0</v>
      </c>
      <c r="HX326">
        <v>0</v>
      </c>
      <c r="HY326">
        <v>0</v>
      </c>
      <c r="HZ326">
        <v>0</v>
      </c>
      <c r="IA326" t="s">
        <v>424</v>
      </c>
      <c r="IB326" t="s">
        <v>425</v>
      </c>
      <c r="IC326" t="s">
        <v>426</v>
      </c>
      <c r="ID326" t="s">
        <v>426</v>
      </c>
      <c r="IE326" t="s">
        <v>426</v>
      </c>
      <c r="IF326" t="s">
        <v>426</v>
      </c>
      <c r="IG326">
        <v>0</v>
      </c>
      <c r="IH326">
        <v>100</v>
      </c>
      <c r="II326">
        <v>100</v>
      </c>
      <c r="IJ326">
        <v>-1.223</v>
      </c>
      <c r="IK326">
        <v>0.1778</v>
      </c>
      <c r="IL326">
        <v>-2.013767384491711</v>
      </c>
      <c r="IM326">
        <v>0.001328113201692861</v>
      </c>
      <c r="IN326">
        <v>1.538283238170363E-06</v>
      </c>
      <c r="IO326">
        <v>-5.795655626708063E-10</v>
      </c>
      <c r="IP326">
        <v>-0.07039863633143861</v>
      </c>
      <c r="IQ326">
        <v>-0.004593102289677449</v>
      </c>
      <c r="IR326">
        <v>0.0008253994458280543</v>
      </c>
      <c r="IS326">
        <v>-7.403632370499484E-06</v>
      </c>
      <c r="IT326">
        <v>2</v>
      </c>
      <c r="IU326">
        <v>1985</v>
      </c>
      <c r="IV326">
        <v>1</v>
      </c>
      <c r="IW326">
        <v>27</v>
      </c>
      <c r="IX326">
        <v>2.3</v>
      </c>
      <c r="IY326">
        <v>2.3</v>
      </c>
      <c r="IZ326">
        <v>1.13647</v>
      </c>
      <c r="JA326">
        <v>2.60376</v>
      </c>
      <c r="JB326">
        <v>1.49658</v>
      </c>
      <c r="JC326">
        <v>2.34619</v>
      </c>
      <c r="JD326">
        <v>1.54907</v>
      </c>
      <c r="JE326">
        <v>2.42554</v>
      </c>
      <c r="JF326">
        <v>32.7535</v>
      </c>
      <c r="JG326">
        <v>15.5855</v>
      </c>
      <c r="JH326">
        <v>18</v>
      </c>
      <c r="JI326">
        <v>481.957</v>
      </c>
      <c r="JJ326">
        <v>499.017</v>
      </c>
      <c r="JK326">
        <v>31.3986</v>
      </c>
      <c r="JL326">
        <v>27.5036</v>
      </c>
      <c r="JM326">
        <v>29.9994</v>
      </c>
      <c r="JN326">
        <v>27.6775</v>
      </c>
      <c r="JO326">
        <v>27.6558</v>
      </c>
      <c r="JP326">
        <v>22.8448</v>
      </c>
      <c r="JQ326">
        <v>20.6323</v>
      </c>
      <c r="JR326">
        <v>73.2739</v>
      </c>
      <c r="JS326">
        <v>31.4347</v>
      </c>
      <c r="JT326">
        <v>420</v>
      </c>
      <c r="JU326">
        <v>23.5725</v>
      </c>
      <c r="JV326">
        <v>102.33</v>
      </c>
      <c r="JW326">
        <v>91.5282</v>
      </c>
    </row>
    <row r="327" spans="1:283">
      <c r="A327">
        <v>309</v>
      </c>
      <c r="B327">
        <v>1761011627.6</v>
      </c>
      <c r="C327">
        <v>1961.599999904633</v>
      </c>
      <c r="D327" t="s">
        <v>1063</v>
      </c>
      <c r="E327" t="s">
        <v>1064</v>
      </c>
      <c r="F327">
        <v>5</v>
      </c>
      <c r="G327" t="s">
        <v>1047</v>
      </c>
      <c r="H327">
        <v>1761011619.6</v>
      </c>
      <c r="I327">
        <f>(J327)/1000</f>
        <v>0</v>
      </c>
      <c r="J327">
        <f>1000*DJ327*AH327*(DF327-DG327)/(100*CY327*(1000-AH327*DF327))</f>
        <v>0</v>
      </c>
      <c r="K327">
        <f>DJ327*AH327*(DE327-DD327*(1000-AH327*DG327)/(1000-AH327*DF327))/(100*CY327)</f>
        <v>0</v>
      </c>
      <c r="L327">
        <f>DD327 - IF(AH327&gt;1, K327*CY327*100.0/(AJ327), 0)</f>
        <v>0</v>
      </c>
      <c r="M327">
        <f>((S327-I327/2)*L327-K327)/(S327+I327/2)</f>
        <v>0</v>
      </c>
      <c r="N327">
        <f>M327*(DK327+DL327)/1000.0</f>
        <v>0</v>
      </c>
      <c r="O327">
        <f>(DD327 - IF(AH327&gt;1, K327*CY327*100.0/(AJ327), 0))*(DK327+DL327)/1000.0</f>
        <v>0</v>
      </c>
      <c r="P327">
        <f>2.0/((1/R327-1/Q327)+SIGN(R327)*SQRT((1/R327-1/Q327)*(1/R327-1/Q327) + 4*CZ327/((CZ327+1)*(CZ327+1))*(2*1/R327*1/Q327-1/Q327*1/Q327)))</f>
        <v>0</v>
      </c>
      <c r="Q327">
        <f>IF(LEFT(DA327,1)&lt;&gt;"0",IF(LEFT(DA327,1)="1",3.0,DB327),$D$5+$E$5*(DR327*DK327/($K$5*1000))+$F$5*(DR327*DK327/($K$5*1000))*MAX(MIN(CY327,$J$5),$I$5)*MAX(MIN(CY327,$J$5),$I$5)+$G$5*MAX(MIN(CY327,$J$5),$I$5)*(DR327*DK327/($K$5*1000))+$H$5*(DR327*DK327/($K$5*1000))*(DR327*DK327/($K$5*1000)))</f>
        <v>0</v>
      </c>
      <c r="R327">
        <f>I327*(1000-(1000*0.61365*exp(17.502*V327/(240.97+V327))/(DK327+DL327)+DF327)/2)/(1000*0.61365*exp(17.502*V327/(240.97+V327))/(DK327+DL327)-DF327)</f>
        <v>0</v>
      </c>
      <c r="S327">
        <f>1/((CZ327+1)/(P327/1.6)+1/(Q327/1.37)) + CZ327/((CZ327+1)/(P327/1.6) + CZ327/(Q327/1.37))</f>
        <v>0</v>
      </c>
      <c r="T327">
        <f>(CU327*CX327)</f>
        <v>0</v>
      </c>
      <c r="U327">
        <f>(DM327+(T327+2*0.95*5.67E-8*(((DM327+$B$9)+273)^4-(DM327+273)^4)-44100*I327)/(1.84*29.3*Q327+8*0.95*5.67E-8*(DM327+273)^3))</f>
        <v>0</v>
      </c>
      <c r="V327">
        <f>($C$9*DN327+$D$9*DO327+$E$9*U327)</f>
        <v>0</v>
      </c>
      <c r="W327">
        <f>0.61365*exp(17.502*V327/(240.97+V327))</f>
        <v>0</v>
      </c>
      <c r="X327">
        <f>(Y327/Z327*100)</f>
        <v>0</v>
      </c>
      <c r="Y327">
        <f>DF327*(DK327+DL327)/1000</f>
        <v>0</v>
      </c>
      <c r="Z327">
        <f>0.61365*exp(17.502*DM327/(240.97+DM327))</f>
        <v>0</v>
      </c>
      <c r="AA327">
        <f>(W327-DF327*(DK327+DL327)/1000)</f>
        <v>0</v>
      </c>
      <c r="AB327">
        <f>(-I327*44100)</f>
        <v>0</v>
      </c>
      <c r="AC327">
        <f>2*29.3*Q327*0.92*(DM327-V327)</f>
        <v>0</v>
      </c>
      <c r="AD327">
        <f>2*0.95*5.67E-8*(((DM327+$B$9)+273)^4-(V327+273)^4)</f>
        <v>0</v>
      </c>
      <c r="AE327">
        <f>T327+AD327+AB327+AC327</f>
        <v>0</v>
      </c>
      <c r="AF327">
        <v>1</v>
      </c>
      <c r="AG327">
        <v>0</v>
      </c>
      <c r="AH327">
        <f>IF(AF327*$H$15&gt;=AJ327,1.0,(AJ327/(AJ327-AF327*$H$15)))</f>
        <v>0</v>
      </c>
      <c r="AI327">
        <f>(AH327-1)*100</f>
        <v>0</v>
      </c>
      <c r="AJ327">
        <f>MAX(0,($B$15+$C$15*DR327)/(1+$D$15*DR327)*DK327/(DM327+273)*$E$15)</f>
        <v>0</v>
      </c>
      <c r="AK327" t="s">
        <v>420</v>
      </c>
      <c r="AL327" t="s">
        <v>420</v>
      </c>
      <c r="AM327">
        <v>0</v>
      </c>
      <c r="AN327">
        <v>0</v>
      </c>
      <c r="AO327">
        <f>1-AM327/AN327</f>
        <v>0</v>
      </c>
      <c r="AP327">
        <v>0</v>
      </c>
      <c r="AQ327" t="s">
        <v>420</v>
      </c>
      <c r="AR327" t="s">
        <v>420</v>
      </c>
      <c r="AS327">
        <v>0</v>
      </c>
      <c r="AT327">
        <v>0</v>
      </c>
      <c r="AU327">
        <f>1-AS327/AT327</f>
        <v>0</v>
      </c>
      <c r="AV327">
        <v>0.5</v>
      </c>
      <c r="AW327">
        <f>CV327</f>
        <v>0</v>
      </c>
      <c r="AX327">
        <f>K327</f>
        <v>0</v>
      </c>
      <c r="AY327">
        <f>AU327*AV327*AW327</f>
        <v>0</v>
      </c>
      <c r="AZ327">
        <f>(AX327-AP327)/AW327</f>
        <v>0</v>
      </c>
      <c r="BA327">
        <f>(AN327-AT327)/AT327</f>
        <v>0</v>
      </c>
      <c r="BB327">
        <f>AM327/(AO327+AM327/AT327)</f>
        <v>0</v>
      </c>
      <c r="BC327" t="s">
        <v>420</v>
      </c>
      <c r="BD327">
        <v>0</v>
      </c>
      <c r="BE327">
        <f>IF(BD327&lt;&gt;0, BD327, BB327)</f>
        <v>0</v>
      </c>
      <c r="BF327">
        <f>1-BE327/AT327</f>
        <v>0</v>
      </c>
      <c r="BG327">
        <f>(AT327-AS327)/(AT327-BE327)</f>
        <v>0</v>
      </c>
      <c r="BH327">
        <f>(AN327-AT327)/(AN327-BE327)</f>
        <v>0</v>
      </c>
      <c r="BI327">
        <f>(AT327-AS327)/(AT327-AM327)</f>
        <v>0</v>
      </c>
      <c r="BJ327">
        <f>(AN327-AT327)/(AN327-AM327)</f>
        <v>0</v>
      </c>
      <c r="BK327">
        <f>(BG327*BE327/AS327)</f>
        <v>0</v>
      </c>
      <c r="BL327">
        <f>(1-BK327)</f>
        <v>0</v>
      </c>
      <c r="CU327">
        <f>$B$13*DS327+$C$13*DT327+$F$13*EE327*(1-EH327)</f>
        <v>0</v>
      </c>
      <c r="CV327">
        <f>CU327*CW327</f>
        <v>0</v>
      </c>
      <c r="CW327">
        <f>($B$13*$D$11+$C$13*$D$11+$F$13*((ER327+EJ327)/MAX(ER327+EJ327+ES327, 0.1)*$I$11+ES327/MAX(ER327+EJ327+ES327, 0.1)*$J$11))/($B$13+$C$13+$F$13)</f>
        <v>0</v>
      </c>
      <c r="CX327">
        <f>($B$13*$K$11+$C$13*$K$11+$F$13*((ER327+EJ327)/MAX(ER327+EJ327+ES327, 0.1)*$P$11+ES327/MAX(ER327+EJ327+ES327, 0.1)*$Q$11))/($B$13+$C$13+$F$13)</f>
        <v>0</v>
      </c>
      <c r="CY327">
        <v>3.7</v>
      </c>
      <c r="CZ327">
        <v>0.5</v>
      </c>
      <c r="DA327" t="s">
        <v>421</v>
      </c>
      <c r="DB327">
        <v>2</v>
      </c>
      <c r="DC327">
        <v>1761011619.6</v>
      </c>
      <c r="DD327">
        <v>420.7225</v>
      </c>
      <c r="DE327">
        <v>419.949875</v>
      </c>
      <c r="DF327">
        <v>23.4254375</v>
      </c>
      <c r="DG327">
        <v>23.43880416666667</v>
      </c>
      <c r="DH327">
        <v>421.9455416666667</v>
      </c>
      <c r="DI327">
        <v>23.2495</v>
      </c>
      <c r="DJ327">
        <v>500.0588333333333</v>
      </c>
      <c r="DK327">
        <v>90.55161666666667</v>
      </c>
      <c r="DL327">
        <v>0.03394357083333333</v>
      </c>
      <c r="DM327">
        <v>30.11673333333333</v>
      </c>
      <c r="DN327">
        <v>30.0904</v>
      </c>
      <c r="DO327">
        <v>999.9</v>
      </c>
      <c r="DP327">
        <v>0</v>
      </c>
      <c r="DQ327">
        <v>0</v>
      </c>
      <c r="DR327">
        <v>10008.69625</v>
      </c>
      <c r="DS327">
        <v>0</v>
      </c>
      <c r="DT327">
        <v>0.242856</v>
      </c>
      <c r="DU327">
        <v>0.7726427916666667</v>
      </c>
      <c r="DV327">
        <v>430.8144583333333</v>
      </c>
      <c r="DW327">
        <v>430.02925</v>
      </c>
      <c r="DX327">
        <v>-0.01336818333333334</v>
      </c>
      <c r="DY327">
        <v>419.949875</v>
      </c>
      <c r="DZ327">
        <v>23.43880416666667</v>
      </c>
      <c r="EA327">
        <v>2.121210416666667</v>
      </c>
      <c r="EB327">
        <v>2.12242</v>
      </c>
      <c r="EC327">
        <v>18.37931666666667</v>
      </c>
      <c r="ED327">
        <v>18.3882625</v>
      </c>
      <c r="EE327">
        <v>0.00500078</v>
      </c>
      <c r="EF327">
        <v>0</v>
      </c>
      <c r="EG327">
        <v>0</v>
      </c>
      <c r="EH327">
        <v>0</v>
      </c>
      <c r="EI327">
        <v>583.4791666666666</v>
      </c>
      <c r="EJ327">
        <v>0.00500078</v>
      </c>
      <c r="EK327">
        <v>-12.68333333333333</v>
      </c>
      <c r="EL327">
        <v>-0.2416666666666667</v>
      </c>
      <c r="EM327">
        <v>35.68979166666666</v>
      </c>
      <c r="EN327">
        <v>40.01533333333333</v>
      </c>
      <c r="EO327">
        <v>38.35141666666667</v>
      </c>
      <c r="EP327">
        <v>40.58833333333333</v>
      </c>
      <c r="EQ327">
        <v>38.74983333333333</v>
      </c>
      <c r="ER327">
        <v>0</v>
      </c>
      <c r="ES327">
        <v>0</v>
      </c>
      <c r="ET327">
        <v>0</v>
      </c>
      <c r="EU327">
        <v>1761011626.3</v>
      </c>
      <c r="EV327">
        <v>0</v>
      </c>
      <c r="EW327">
        <v>582.9839999999999</v>
      </c>
      <c r="EX327">
        <v>1.576922961311477</v>
      </c>
      <c r="EY327">
        <v>-10.9846157458642</v>
      </c>
      <c r="EZ327">
        <v>-13.596</v>
      </c>
      <c r="FA327">
        <v>15</v>
      </c>
      <c r="FB327">
        <v>1761011488.1</v>
      </c>
      <c r="FC327" t="s">
        <v>1048</v>
      </c>
      <c r="FD327">
        <v>1761011488.1</v>
      </c>
      <c r="FE327">
        <v>1761011485.1</v>
      </c>
      <c r="FF327">
        <v>11</v>
      </c>
      <c r="FG327">
        <v>-0.204</v>
      </c>
      <c r="FH327">
        <v>-0.005</v>
      </c>
      <c r="FI327">
        <v>-1.225</v>
      </c>
      <c r="FJ327">
        <v>0.192</v>
      </c>
      <c r="FK327">
        <v>420</v>
      </c>
      <c r="FL327">
        <v>24</v>
      </c>
      <c r="FM327">
        <v>0.64</v>
      </c>
      <c r="FN327">
        <v>0.07000000000000001</v>
      </c>
      <c r="FO327">
        <v>0.775168575</v>
      </c>
      <c r="FP327">
        <v>-0.410034337711072</v>
      </c>
      <c r="FQ327">
        <v>0.07053427684568953</v>
      </c>
      <c r="FR327">
        <v>1</v>
      </c>
      <c r="FS327">
        <v>584.1235294117646</v>
      </c>
      <c r="FT327">
        <v>-15.95416348772168</v>
      </c>
      <c r="FU327">
        <v>6.356888751746103</v>
      </c>
      <c r="FV327">
        <v>0</v>
      </c>
      <c r="FW327">
        <v>0.0319656245</v>
      </c>
      <c r="FX327">
        <v>-1.090648237373359</v>
      </c>
      <c r="FY327">
        <v>0.1120525214004411</v>
      </c>
      <c r="FZ327">
        <v>0</v>
      </c>
      <c r="GA327">
        <v>1</v>
      </c>
      <c r="GB327">
        <v>3</v>
      </c>
      <c r="GC327" t="s">
        <v>459</v>
      </c>
      <c r="GD327">
        <v>3.1097</v>
      </c>
      <c r="GE327">
        <v>2.72519</v>
      </c>
      <c r="GF327">
        <v>0.08866309999999999</v>
      </c>
      <c r="GG327">
        <v>0.0883997</v>
      </c>
      <c r="GH327">
        <v>0.107208</v>
      </c>
      <c r="GI327">
        <v>0.108341</v>
      </c>
      <c r="GJ327">
        <v>23925.1</v>
      </c>
      <c r="GK327">
        <v>21691.3</v>
      </c>
      <c r="GL327">
        <v>26810.2</v>
      </c>
      <c r="GM327">
        <v>24000.7</v>
      </c>
      <c r="GN327">
        <v>38244.6</v>
      </c>
      <c r="GO327">
        <v>31567.5</v>
      </c>
      <c r="GP327">
        <v>46794.3</v>
      </c>
      <c r="GQ327">
        <v>37940.9</v>
      </c>
      <c r="GR327">
        <v>1.89443</v>
      </c>
      <c r="GS327">
        <v>1.87575</v>
      </c>
      <c r="GT327">
        <v>0.125434</v>
      </c>
      <c r="GU327">
        <v>0</v>
      </c>
      <c r="GV327">
        <v>28.0454</v>
      </c>
      <c r="GW327">
        <v>999.9</v>
      </c>
      <c r="GX327">
        <v>61.3</v>
      </c>
      <c r="GY327">
        <v>29.6</v>
      </c>
      <c r="GZ327">
        <v>28.1861</v>
      </c>
      <c r="HA327">
        <v>61.271</v>
      </c>
      <c r="HB327">
        <v>21.0978</v>
      </c>
      <c r="HC327">
        <v>1</v>
      </c>
      <c r="HD327">
        <v>0.0177591</v>
      </c>
      <c r="HE327">
        <v>-1.55943</v>
      </c>
      <c r="HF327">
        <v>20.3315</v>
      </c>
      <c r="HG327">
        <v>5.21759</v>
      </c>
      <c r="HH327">
        <v>11.9798</v>
      </c>
      <c r="HI327">
        <v>4.9654</v>
      </c>
      <c r="HJ327">
        <v>3.27598</v>
      </c>
      <c r="HK327">
        <v>9999</v>
      </c>
      <c r="HL327">
        <v>9999</v>
      </c>
      <c r="HM327">
        <v>9999</v>
      </c>
      <c r="HN327">
        <v>999.9</v>
      </c>
      <c r="HO327">
        <v>1.86366</v>
      </c>
      <c r="HP327">
        <v>1.85974</v>
      </c>
      <c r="HQ327">
        <v>1.85804</v>
      </c>
      <c r="HR327">
        <v>1.85944</v>
      </c>
      <c r="HS327">
        <v>1.85959</v>
      </c>
      <c r="HT327">
        <v>1.85806</v>
      </c>
      <c r="HU327">
        <v>1.85715</v>
      </c>
      <c r="HV327">
        <v>1.85211</v>
      </c>
      <c r="HW327">
        <v>0</v>
      </c>
      <c r="HX327">
        <v>0</v>
      </c>
      <c r="HY327">
        <v>0</v>
      </c>
      <c r="HZ327">
        <v>0</v>
      </c>
      <c r="IA327" t="s">
        <v>424</v>
      </c>
      <c r="IB327" t="s">
        <v>425</v>
      </c>
      <c r="IC327" t="s">
        <v>426</v>
      </c>
      <c r="ID327" t="s">
        <v>426</v>
      </c>
      <c r="IE327" t="s">
        <v>426</v>
      </c>
      <c r="IF327" t="s">
        <v>426</v>
      </c>
      <c r="IG327">
        <v>0</v>
      </c>
      <c r="IH327">
        <v>100</v>
      </c>
      <c r="II327">
        <v>100</v>
      </c>
      <c r="IJ327">
        <v>-1.223</v>
      </c>
      <c r="IK327">
        <v>0.1785</v>
      </c>
      <c r="IL327">
        <v>-2.013767384491711</v>
      </c>
      <c r="IM327">
        <v>0.001328113201692861</v>
      </c>
      <c r="IN327">
        <v>1.538283238170363E-06</v>
      </c>
      <c r="IO327">
        <v>-5.795655626708063E-10</v>
      </c>
      <c r="IP327">
        <v>-0.07039863633143861</v>
      </c>
      <c r="IQ327">
        <v>-0.004593102289677449</v>
      </c>
      <c r="IR327">
        <v>0.0008253994458280543</v>
      </c>
      <c r="IS327">
        <v>-7.403632370499484E-06</v>
      </c>
      <c r="IT327">
        <v>2</v>
      </c>
      <c r="IU327">
        <v>1985</v>
      </c>
      <c r="IV327">
        <v>1</v>
      </c>
      <c r="IW327">
        <v>27</v>
      </c>
      <c r="IX327">
        <v>2.3</v>
      </c>
      <c r="IY327">
        <v>2.4</v>
      </c>
      <c r="IZ327">
        <v>1.13647</v>
      </c>
      <c r="JA327">
        <v>2.60132</v>
      </c>
      <c r="JB327">
        <v>1.49658</v>
      </c>
      <c r="JC327">
        <v>2.34619</v>
      </c>
      <c r="JD327">
        <v>1.54907</v>
      </c>
      <c r="JE327">
        <v>2.46704</v>
      </c>
      <c r="JF327">
        <v>32.7535</v>
      </c>
      <c r="JG327">
        <v>15.5943</v>
      </c>
      <c r="JH327">
        <v>18</v>
      </c>
      <c r="JI327">
        <v>481.986</v>
      </c>
      <c r="JJ327">
        <v>499.149</v>
      </c>
      <c r="JK327">
        <v>31.3779</v>
      </c>
      <c r="JL327">
        <v>27.5036</v>
      </c>
      <c r="JM327">
        <v>29.9998</v>
      </c>
      <c r="JN327">
        <v>27.6775</v>
      </c>
      <c r="JO327">
        <v>27.6558</v>
      </c>
      <c r="JP327">
        <v>22.8469</v>
      </c>
      <c r="JQ327">
        <v>20.6323</v>
      </c>
      <c r="JR327">
        <v>73.2739</v>
      </c>
      <c r="JS327">
        <v>31.4347</v>
      </c>
      <c r="JT327">
        <v>420</v>
      </c>
      <c r="JU327">
        <v>23.5625</v>
      </c>
      <c r="JV327">
        <v>102.33</v>
      </c>
      <c r="JW327">
        <v>91.52800000000001</v>
      </c>
    </row>
    <row r="328" spans="1:283">
      <c r="A328">
        <v>310</v>
      </c>
      <c r="B328">
        <v>1761011629.6</v>
      </c>
      <c r="C328">
        <v>1963.599999904633</v>
      </c>
      <c r="D328" t="s">
        <v>1065</v>
      </c>
      <c r="E328" t="s">
        <v>1066</v>
      </c>
      <c r="F328">
        <v>5</v>
      </c>
      <c r="G328" t="s">
        <v>1047</v>
      </c>
      <c r="H328">
        <v>1761011621.6</v>
      </c>
      <c r="I328">
        <f>(J328)/1000</f>
        <v>0</v>
      </c>
      <c r="J328">
        <f>1000*DJ328*AH328*(DF328-DG328)/(100*CY328*(1000-AH328*DF328))</f>
        <v>0</v>
      </c>
      <c r="K328">
        <f>DJ328*AH328*(DE328-DD328*(1000-AH328*DG328)/(1000-AH328*DF328))/(100*CY328)</f>
        <v>0</v>
      </c>
      <c r="L328">
        <f>DD328 - IF(AH328&gt;1, K328*CY328*100.0/(AJ328), 0)</f>
        <v>0</v>
      </c>
      <c r="M328">
        <f>((S328-I328/2)*L328-K328)/(S328+I328/2)</f>
        <v>0</v>
      </c>
      <c r="N328">
        <f>M328*(DK328+DL328)/1000.0</f>
        <v>0</v>
      </c>
      <c r="O328">
        <f>(DD328 - IF(AH328&gt;1, K328*CY328*100.0/(AJ328), 0))*(DK328+DL328)/1000.0</f>
        <v>0</v>
      </c>
      <c r="P328">
        <f>2.0/((1/R328-1/Q328)+SIGN(R328)*SQRT((1/R328-1/Q328)*(1/R328-1/Q328) + 4*CZ328/((CZ328+1)*(CZ328+1))*(2*1/R328*1/Q328-1/Q328*1/Q328)))</f>
        <v>0</v>
      </c>
      <c r="Q328">
        <f>IF(LEFT(DA328,1)&lt;&gt;"0",IF(LEFT(DA328,1)="1",3.0,DB328),$D$5+$E$5*(DR328*DK328/($K$5*1000))+$F$5*(DR328*DK328/($K$5*1000))*MAX(MIN(CY328,$J$5),$I$5)*MAX(MIN(CY328,$J$5),$I$5)+$G$5*MAX(MIN(CY328,$J$5),$I$5)*(DR328*DK328/($K$5*1000))+$H$5*(DR328*DK328/($K$5*1000))*(DR328*DK328/($K$5*1000)))</f>
        <v>0</v>
      </c>
      <c r="R328">
        <f>I328*(1000-(1000*0.61365*exp(17.502*V328/(240.97+V328))/(DK328+DL328)+DF328)/2)/(1000*0.61365*exp(17.502*V328/(240.97+V328))/(DK328+DL328)-DF328)</f>
        <v>0</v>
      </c>
      <c r="S328">
        <f>1/((CZ328+1)/(P328/1.6)+1/(Q328/1.37)) + CZ328/((CZ328+1)/(P328/1.6) + CZ328/(Q328/1.37))</f>
        <v>0</v>
      </c>
      <c r="T328">
        <f>(CU328*CX328)</f>
        <v>0</v>
      </c>
      <c r="U328">
        <f>(DM328+(T328+2*0.95*5.67E-8*(((DM328+$B$9)+273)^4-(DM328+273)^4)-44100*I328)/(1.84*29.3*Q328+8*0.95*5.67E-8*(DM328+273)^3))</f>
        <v>0</v>
      </c>
      <c r="V328">
        <f>($C$9*DN328+$D$9*DO328+$E$9*U328)</f>
        <v>0</v>
      </c>
      <c r="W328">
        <f>0.61365*exp(17.502*V328/(240.97+V328))</f>
        <v>0</v>
      </c>
      <c r="X328">
        <f>(Y328/Z328*100)</f>
        <v>0</v>
      </c>
      <c r="Y328">
        <f>DF328*(DK328+DL328)/1000</f>
        <v>0</v>
      </c>
      <c r="Z328">
        <f>0.61365*exp(17.502*DM328/(240.97+DM328))</f>
        <v>0</v>
      </c>
      <c r="AA328">
        <f>(W328-DF328*(DK328+DL328)/1000)</f>
        <v>0</v>
      </c>
      <c r="AB328">
        <f>(-I328*44100)</f>
        <v>0</v>
      </c>
      <c r="AC328">
        <f>2*29.3*Q328*0.92*(DM328-V328)</f>
        <v>0</v>
      </c>
      <c r="AD328">
        <f>2*0.95*5.67E-8*(((DM328+$B$9)+273)^4-(V328+273)^4)</f>
        <v>0</v>
      </c>
      <c r="AE328">
        <f>T328+AD328+AB328+AC328</f>
        <v>0</v>
      </c>
      <c r="AF328">
        <v>1</v>
      </c>
      <c r="AG328">
        <v>0</v>
      </c>
      <c r="AH328">
        <f>IF(AF328*$H$15&gt;=AJ328,1.0,(AJ328/(AJ328-AF328*$H$15)))</f>
        <v>0</v>
      </c>
      <c r="AI328">
        <f>(AH328-1)*100</f>
        <v>0</v>
      </c>
      <c r="AJ328">
        <f>MAX(0,($B$15+$C$15*DR328)/(1+$D$15*DR328)*DK328/(DM328+273)*$E$15)</f>
        <v>0</v>
      </c>
      <c r="AK328" t="s">
        <v>420</v>
      </c>
      <c r="AL328" t="s">
        <v>420</v>
      </c>
      <c r="AM328">
        <v>0</v>
      </c>
      <c r="AN328">
        <v>0</v>
      </c>
      <c r="AO328">
        <f>1-AM328/AN328</f>
        <v>0</v>
      </c>
      <c r="AP328">
        <v>0</v>
      </c>
      <c r="AQ328" t="s">
        <v>420</v>
      </c>
      <c r="AR328" t="s">
        <v>420</v>
      </c>
      <c r="AS328">
        <v>0</v>
      </c>
      <c r="AT328">
        <v>0</v>
      </c>
      <c r="AU328">
        <f>1-AS328/AT328</f>
        <v>0</v>
      </c>
      <c r="AV328">
        <v>0.5</v>
      </c>
      <c r="AW328">
        <f>CV328</f>
        <v>0</v>
      </c>
      <c r="AX328">
        <f>K328</f>
        <v>0</v>
      </c>
      <c r="AY328">
        <f>AU328*AV328*AW328</f>
        <v>0</v>
      </c>
      <c r="AZ328">
        <f>(AX328-AP328)/AW328</f>
        <v>0</v>
      </c>
      <c r="BA328">
        <f>(AN328-AT328)/AT328</f>
        <v>0</v>
      </c>
      <c r="BB328">
        <f>AM328/(AO328+AM328/AT328)</f>
        <v>0</v>
      </c>
      <c r="BC328" t="s">
        <v>420</v>
      </c>
      <c r="BD328">
        <v>0</v>
      </c>
      <c r="BE328">
        <f>IF(BD328&lt;&gt;0, BD328, BB328)</f>
        <v>0</v>
      </c>
      <c r="BF328">
        <f>1-BE328/AT328</f>
        <v>0</v>
      </c>
      <c r="BG328">
        <f>(AT328-AS328)/(AT328-BE328)</f>
        <v>0</v>
      </c>
      <c r="BH328">
        <f>(AN328-AT328)/(AN328-BE328)</f>
        <v>0</v>
      </c>
      <c r="BI328">
        <f>(AT328-AS328)/(AT328-AM328)</f>
        <v>0</v>
      </c>
      <c r="BJ328">
        <f>(AN328-AT328)/(AN328-AM328)</f>
        <v>0</v>
      </c>
      <c r="BK328">
        <f>(BG328*BE328/AS328)</f>
        <v>0</v>
      </c>
      <c r="BL328">
        <f>(1-BK328)</f>
        <v>0</v>
      </c>
      <c r="CU328">
        <f>$B$13*DS328+$C$13*DT328+$F$13*EE328*(1-EH328)</f>
        <v>0</v>
      </c>
      <c r="CV328">
        <f>CU328*CW328</f>
        <v>0</v>
      </c>
      <c r="CW328">
        <f>($B$13*$D$11+$C$13*$D$11+$F$13*((ER328+EJ328)/MAX(ER328+EJ328+ES328, 0.1)*$I$11+ES328/MAX(ER328+EJ328+ES328, 0.1)*$J$11))/($B$13+$C$13+$F$13)</f>
        <v>0</v>
      </c>
      <c r="CX328">
        <f>($B$13*$K$11+$C$13*$K$11+$F$13*((ER328+EJ328)/MAX(ER328+EJ328+ES328, 0.1)*$P$11+ES328/MAX(ER328+EJ328+ES328, 0.1)*$Q$11))/($B$13+$C$13+$F$13)</f>
        <v>0</v>
      </c>
      <c r="CY328">
        <v>3.7</v>
      </c>
      <c r="CZ328">
        <v>0.5</v>
      </c>
      <c r="DA328" t="s">
        <v>421</v>
      </c>
      <c r="DB328">
        <v>2</v>
      </c>
      <c r="DC328">
        <v>1761011621.6</v>
      </c>
      <c r="DD328">
        <v>420.7054583333333</v>
      </c>
      <c r="DE328">
        <v>419.9497083333333</v>
      </c>
      <c r="DF328">
        <v>23.4489125</v>
      </c>
      <c r="DG328">
        <v>23.48189166666667</v>
      </c>
      <c r="DH328">
        <v>421.9285</v>
      </c>
      <c r="DI328">
        <v>23.27247083333333</v>
      </c>
      <c r="DJ328">
        <v>500.056125</v>
      </c>
      <c r="DK328">
        <v>90.55121250000001</v>
      </c>
      <c r="DL328">
        <v>0.03390218333333333</v>
      </c>
      <c r="DM328">
        <v>30.11742083333333</v>
      </c>
      <c r="DN328">
        <v>30.09369166666667</v>
      </c>
      <c r="DO328">
        <v>999.9</v>
      </c>
      <c r="DP328">
        <v>0</v>
      </c>
      <c r="DQ328">
        <v>0</v>
      </c>
      <c r="DR328">
        <v>10006.4825</v>
      </c>
      <c r="DS328">
        <v>0</v>
      </c>
      <c r="DT328">
        <v>0.242856</v>
      </c>
      <c r="DU328">
        <v>0.7557309583333334</v>
      </c>
      <c r="DV328">
        <v>430.8073333333334</v>
      </c>
      <c r="DW328">
        <v>430.0480833333333</v>
      </c>
      <c r="DX328">
        <v>-0.0329821125</v>
      </c>
      <c r="DY328">
        <v>419.9497083333333</v>
      </c>
      <c r="DZ328">
        <v>23.48189166666667</v>
      </c>
      <c r="EA328">
        <v>2.123326666666667</v>
      </c>
      <c r="EB328">
        <v>2.126312916666667</v>
      </c>
      <c r="EC328">
        <v>18.39520416666667</v>
      </c>
      <c r="ED328">
        <v>18.41754166666667</v>
      </c>
      <c r="EE328">
        <v>0.00500078</v>
      </c>
      <c r="EF328">
        <v>0</v>
      </c>
      <c r="EG328">
        <v>0</v>
      </c>
      <c r="EH328">
        <v>0</v>
      </c>
      <c r="EI328">
        <v>582.1208333333334</v>
      </c>
      <c r="EJ328">
        <v>0.00500078</v>
      </c>
      <c r="EK328">
        <v>-12.55833333333333</v>
      </c>
      <c r="EL328">
        <v>-0.2333333333333334</v>
      </c>
      <c r="EM328">
        <v>35.70283333333333</v>
      </c>
      <c r="EN328">
        <v>40.03620833333333</v>
      </c>
      <c r="EO328">
        <v>38.29670833333333</v>
      </c>
      <c r="EP328">
        <v>40.62741666666667</v>
      </c>
      <c r="EQ328">
        <v>38.76283333333333</v>
      </c>
      <c r="ER328">
        <v>0</v>
      </c>
      <c r="ES328">
        <v>0</v>
      </c>
      <c r="ET328">
        <v>0</v>
      </c>
      <c r="EU328">
        <v>1761011628.7</v>
      </c>
      <c r="EV328">
        <v>0</v>
      </c>
      <c r="EW328">
        <v>582.472</v>
      </c>
      <c r="EX328">
        <v>-43.49230820704737</v>
      </c>
      <c r="EY328">
        <v>-8.815384898430223</v>
      </c>
      <c r="EZ328">
        <v>-14.568</v>
      </c>
      <c r="FA328">
        <v>15</v>
      </c>
      <c r="FB328">
        <v>1761011488.1</v>
      </c>
      <c r="FC328" t="s">
        <v>1048</v>
      </c>
      <c r="FD328">
        <v>1761011488.1</v>
      </c>
      <c r="FE328">
        <v>1761011485.1</v>
      </c>
      <c r="FF328">
        <v>11</v>
      </c>
      <c r="FG328">
        <v>-0.204</v>
      </c>
      <c r="FH328">
        <v>-0.005</v>
      </c>
      <c r="FI328">
        <v>-1.225</v>
      </c>
      <c r="FJ328">
        <v>0.192</v>
      </c>
      <c r="FK328">
        <v>420</v>
      </c>
      <c r="FL328">
        <v>24</v>
      </c>
      <c r="FM328">
        <v>0.64</v>
      </c>
      <c r="FN328">
        <v>0.07000000000000001</v>
      </c>
      <c r="FO328">
        <v>0.7710615609756098</v>
      </c>
      <c r="FP328">
        <v>-0.3624479790940758</v>
      </c>
      <c r="FQ328">
        <v>0.06894219576203085</v>
      </c>
      <c r="FR328">
        <v>1</v>
      </c>
      <c r="FS328">
        <v>582.7470588235294</v>
      </c>
      <c r="FT328">
        <v>-22.0106953042031</v>
      </c>
      <c r="FU328">
        <v>6.957359002571123</v>
      </c>
      <c r="FV328">
        <v>0</v>
      </c>
      <c r="FW328">
        <v>0.01800241902439024</v>
      </c>
      <c r="FX328">
        <v>-0.9195860270383273</v>
      </c>
      <c r="FY328">
        <v>0.1030431312544736</v>
      </c>
      <c r="FZ328">
        <v>0</v>
      </c>
      <c r="GA328">
        <v>1</v>
      </c>
      <c r="GB328">
        <v>3</v>
      </c>
      <c r="GC328" t="s">
        <v>459</v>
      </c>
      <c r="GD328">
        <v>3.10952</v>
      </c>
      <c r="GE328">
        <v>2.72568</v>
      </c>
      <c r="GF328">
        <v>0.0886585</v>
      </c>
      <c r="GG328">
        <v>0.0884027</v>
      </c>
      <c r="GH328">
        <v>0.107288</v>
      </c>
      <c r="GI328">
        <v>0.108346</v>
      </c>
      <c r="GJ328">
        <v>23925.2</v>
      </c>
      <c r="GK328">
        <v>21691</v>
      </c>
      <c r="GL328">
        <v>26810.2</v>
      </c>
      <c r="GM328">
        <v>24000.4</v>
      </c>
      <c r="GN328">
        <v>38241.1</v>
      </c>
      <c r="GO328">
        <v>31567.2</v>
      </c>
      <c r="GP328">
        <v>46794.2</v>
      </c>
      <c r="GQ328">
        <v>37940.7</v>
      </c>
      <c r="GR328">
        <v>1.89403</v>
      </c>
      <c r="GS328">
        <v>1.87602</v>
      </c>
      <c r="GT328">
        <v>0.124954</v>
      </c>
      <c r="GU328">
        <v>0</v>
      </c>
      <c r="GV328">
        <v>28.0463</v>
      </c>
      <c r="GW328">
        <v>999.9</v>
      </c>
      <c r="GX328">
        <v>61.3</v>
      </c>
      <c r="GY328">
        <v>29.6</v>
      </c>
      <c r="GZ328">
        <v>28.1864</v>
      </c>
      <c r="HA328">
        <v>61.491</v>
      </c>
      <c r="HB328">
        <v>21.0096</v>
      </c>
      <c r="HC328">
        <v>1</v>
      </c>
      <c r="HD328">
        <v>0.0177515</v>
      </c>
      <c r="HE328">
        <v>-1.65138</v>
      </c>
      <c r="HF328">
        <v>20.3305</v>
      </c>
      <c r="HG328">
        <v>5.21774</v>
      </c>
      <c r="HH328">
        <v>11.9798</v>
      </c>
      <c r="HI328">
        <v>4.96535</v>
      </c>
      <c r="HJ328">
        <v>3.27598</v>
      </c>
      <c r="HK328">
        <v>9999</v>
      </c>
      <c r="HL328">
        <v>9999</v>
      </c>
      <c r="HM328">
        <v>9999</v>
      </c>
      <c r="HN328">
        <v>999.9</v>
      </c>
      <c r="HO328">
        <v>1.86366</v>
      </c>
      <c r="HP328">
        <v>1.85974</v>
      </c>
      <c r="HQ328">
        <v>1.85805</v>
      </c>
      <c r="HR328">
        <v>1.85944</v>
      </c>
      <c r="HS328">
        <v>1.85959</v>
      </c>
      <c r="HT328">
        <v>1.85806</v>
      </c>
      <c r="HU328">
        <v>1.85715</v>
      </c>
      <c r="HV328">
        <v>1.85211</v>
      </c>
      <c r="HW328">
        <v>0</v>
      </c>
      <c r="HX328">
        <v>0</v>
      </c>
      <c r="HY328">
        <v>0</v>
      </c>
      <c r="HZ328">
        <v>0</v>
      </c>
      <c r="IA328" t="s">
        <v>424</v>
      </c>
      <c r="IB328" t="s">
        <v>425</v>
      </c>
      <c r="IC328" t="s">
        <v>426</v>
      </c>
      <c r="ID328" t="s">
        <v>426</v>
      </c>
      <c r="IE328" t="s">
        <v>426</v>
      </c>
      <c r="IF328" t="s">
        <v>426</v>
      </c>
      <c r="IG328">
        <v>0</v>
      </c>
      <c r="IH328">
        <v>100</v>
      </c>
      <c r="II328">
        <v>100</v>
      </c>
      <c r="IJ328">
        <v>-1.223</v>
      </c>
      <c r="IK328">
        <v>0.179</v>
      </c>
      <c r="IL328">
        <v>-2.013767384491711</v>
      </c>
      <c r="IM328">
        <v>0.001328113201692861</v>
      </c>
      <c r="IN328">
        <v>1.538283238170363E-06</v>
      </c>
      <c r="IO328">
        <v>-5.795655626708063E-10</v>
      </c>
      <c r="IP328">
        <v>-0.07039863633143861</v>
      </c>
      <c r="IQ328">
        <v>-0.004593102289677449</v>
      </c>
      <c r="IR328">
        <v>0.0008253994458280543</v>
      </c>
      <c r="IS328">
        <v>-7.403632370499484E-06</v>
      </c>
      <c r="IT328">
        <v>2</v>
      </c>
      <c r="IU328">
        <v>1985</v>
      </c>
      <c r="IV328">
        <v>1</v>
      </c>
      <c r="IW328">
        <v>27</v>
      </c>
      <c r="IX328">
        <v>2.4</v>
      </c>
      <c r="IY328">
        <v>2.4</v>
      </c>
      <c r="IZ328">
        <v>1.13647</v>
      </c>
      <c r="JA328">
        <v>2.60864</v>
      </c>
      <c r="JB328">
        <v>1.49658</v>
      </c>
      <c r="JC328">
        <v>2.34619</v>
      </c>
      <c r="JD328">
        <v>1.54907</v>
      </c>
      <c r="JE328">
        <v>2.36938</v>
      </c>
      <c r="JF328">
        <v>32.7758</v>
      </c>
      <c r="JG328">
        <v>15.5768</v>
      </c>
      <c r="JH328">
        <v>18</v>
      </c>
      <c r="JI328">
        <v>481.755</v>
      </c>
      <c r="JJ328">
        <v>499.331</v>
      </c>
      <c r="JK328">
        <v>31.3533</v>
      </c>
      <c r="JL328">
        <v>27.5036</v>
      </c>
      <c r="JM328">
        <v>30</v>
      </c>
      <c r="JN328">
        <v>27.6775</v>
      </c>
      <c r="JO328">
        <v>27.6558</v>
      </c>
      <c r="JP328">
        <v>22.8463</v>
      </c>
      <c r="JQ328">
        <v>20.6323</v>
      </c>
      <c r="JR328">
        <v>73.2739</v>
      </c>
      <c r="JS328">
        <v>31.4347</v>
      </c>
      <c r="JT328">
        <v>420</v>
      </c>
      <c r="JU328">
        <v>23.5489</v>
      </c>
      <c r="JV328">
        <v>102.33</v>
      </c>
      <c r="JW328">
        <v>91.5274</v>
      </c>
    </row>
    <row r="329" spans="1:283">
      <c r="A329">
        <v>311</v>
      </c>
      <c r="B329">
        <v>1761011631.6</v>
      </c>
      <c r="C329">
        <v>1965.599999904633</v>
      </c>
      <c r="D329" t="s">
        <v>1067</v>
      </c>
      <c r="E329" t="s">
        <v>1068</v>
      </c>
      <c r="F329">
        <v>5</v>
      </c>
      <c r="G329" t="s">
        <v>1047</v>
      </c>
      <c r="H329">
        <v>1761011623.6</v>
      </c>
      <c r="I329">
        <f>(J329)/1000</f>
        <v>0</v>
      </c>
      <c r="J329">
        <f>1000*DJ329*AH329*(DF329-DG329)/(100*CY329*(1000-AH329*DF329))</f>
        <v>0</v>
      </c>
      <c r="K329">
        <f>DJ329*AH329*(DE329-DD329*(1000-AH329*DG329)/(1000-AH329*DF329))/(100*CY329)</f>
        <v>0</v>
      </c>
      <c r="L329">
        <f>DD329 - IF(AH329&gt;1, K329*CY329*100.0/(AJ329), 0)</f>
        <v>0</v>
      </c>
      <c r="M329">
        <f>((S329-I329/2)*L329-K329)/(S329+I329/2)</f>
        <v>0</v>
      </c>
      <c r="N329">
        <f>M329*(DK329+DL329)/1000.0</f>
        <v>0</v>
      </c>
      <c r="O329">
        <f>(DD329 - IF(AH329&gt;1, K329*CY329*100.0/(AJ329), 0))*(DK329+DL329)/1000.0</f>
        <v>0</v>
      </c>
      <c r="P329">
        <f>2.0/((1/R329-1/Q329)+SIGN(R329)*SQRT((1/R329-1/Q329)*(1/R329-1/Q329) + 4*CZ329/((CZ329+1)*(CZ329+1))*(2*1/R329*1/Q329-1/Q329*1/Q329)))</f>
        <v>0</v>
      </c>
      <c r="Q329">
        <f>IF(LEFT(DA329,1)&lt;&gt;"0",IF(LEFT(DA329,1)="1",3.0,DB329),$D$5+$E$5*(DR329*DK329/($K$5*1000))+$F$5*(DR329*DK329/($K$5*1000))*MAX(MIN(CY329,$J$5),$I$5)*MAX(MIN(CY329,$J$5),$I$5)+$G$5*MAX(MIN(CY329,$J$5),$I$5)*(DR329*DK329/($K$5*1000))+$H$5*(DR329*DK329/($K$5*1000))*(DR329*DK329/($K$5*1000)))</f>
        <v>0</v>
      </c>
      <c r="R329">
        <f>I329*(1000-(1000*0.61365*exp(17.502*V329/(240.97+V329))/(DK329+DL329)+DF329)/2)/(1000*0.61365*exp(17.502*V329/(240.97+V329))/(DK329+DL329)-DF329)</f>
        <v>0</v>
      </c>
      <c r="S329">
        <f>1/((CZ329+1)/(P329/1.6)+1/(Q329/1.37)) + CZ329/((CZ329+1)/(P329/1.6) + CZ329/(Q329/1.37))</f>
        <v>0</v>
      </c>
      <c r="T329">
        <f>(CU329*CX329)</f>
        <v>0</v>
      </c>
      <c r="U329">
        <f>(DM329+(T329+2*0.95*5.67E-8*(((DM329+$B$9)+273)^4-(DM329+273)^4)-44100*I329)/(1.84*29.3*Q329+8*0.95*5.67E-8*(DM329+273)^3))</f>
        <v>0</v>
      </c>
      <c r="V329">
        <f>($C$9*DN329+$D$9*DO329+$E$9*U329)</f>
        <v>0</v>
      </c>
      <c r="W329">
        <f>0.61365*exp(17.502*V329/(240.97+V329))</f>
        <v>0</v>
      </c>
      <c r="X329">
        <f>(Y329/Z329*100)</f>
        <v>0</v>
      </c>
      <c r="Y329">
        <f>DF329*(DK329+DL329)/1000</f>
        <v>0</v>
      </c>
      <c r="Z329">
        <f>0.61365*exp(17.502*DM329/(240.97+DM329))</f>
        <v>0</v>
      </c>
      <c r="AA329">
        <f>(W329-DF329*(DK329+DL329)/1000)</f>
        <v>0</v>
      </c>
      <c r="AB329">
        <f>(-I329*44100)</f>
        <v>0</v>
      </c>
      <c r="AC329">
        <f>2*29.3*Q329*0.92*(DM329-V329)</f>
        <v>0</v>
      </c>
      <c r="AD329">
        <f>2*0.95*5.67E-8*(((DM329+$B$9)+273)^4-(V329+273)^4)</f>
        <v>0</v>
      </c>
      <c r="AE329">
        <f>T329+AD329+AB329+AC329</f>
        <v>0</v>
      </c>
      <c r="AF329">
        <v>1</v>
      </c>
      <c r="AG329">
        <v>0</v>
      </c>
      <c r="AH329">
        <f>IF(AF329*$H$15&gt;=AJ329,1.0,(AJ329/(AJ329-AF329*$H$15)))</f>
        <v>0</v>
      </c>
      <c r="AI329">
        <f>(AH329-1)*100</f>
        <v>0</v>
      </c>
      <c r="AJ329">
        <f>MAX(0,($B$15+$C$15*DR329)/(1+$D$15*DR329)*DK329/(DM329+273)*$E$15)</f>
        <v>0</v>
      </c>
      <c r="AK329" t="s">
        <v>420</v>
      </c>
      <c r="AL329" t="s">
        <v>420</v>
      </c>
      <c r="AM329">
        <v>0</v>
      </c>
      <c r="AN329">
        <v>0</v>
      </c>
      <c r="AO329">
        <f>1-AM329/AN329</f>
        <v>0</v>
      </c>
      <c r="AP329">
        <v>0</v>
      </c>
      <c r="AQ329" t="s">
        <v>420</v>
      </c>
      <c r="AR329" t="s">
        <v>420</v>
      </c>
      <c r="AS329">
        <v>0</v>
      </c>
      <c r="AT329">
        <v>0</v>
      </c>
      <c r="AU329">
        <f>1-AS329/AT329</f>
        <v>0</v>
      </c>
      <c r="AV329">
        <v>0.5</v>
      </c>
      <c r="AW329">
        <f>CV329</f>
        <v>0</v>
      </c>
      <c r="AX329">
        <f>K329</f>
        <v>0</v>
      </c>
      <c r="AY329">
        <f>AU329*AV329*AW329</f>
        <v>0</v>
      </c>
      <c r="AZ329">
        <f>(AX329-AP329)/AW329</f>
        <v>0</v>
      </c>
      <c r="BA329">
        <f>(AN329-AT329)/AT329</f>
        <v>0</v>
      </c>
      <c r="BB329">
        <f>AM329/(AO329+AM329/AT329)</f>
        <v>0</v>
      </c>
      <c r="BC329" t="s">
        <v>420</v>
      </c>
      <c r="BD329">
        <v>0</v>
      </c>
      <c r="BE329">
        <f>IF(BD329&lt;&gt;0, BD329, BB329)</f>
        <v>0</v>
      </c>
      <c r="BF329">
        <f>1-BE329/AT329</f>
        <v>0</v>
      </c>
      <c r="BG329">
        <f>(AT329-AS329)/(AT329-BE329)</f>
        <v>0</v>
      </c>
      <c r="BH329">
        <f>(AN329-AT329)/(AN329-BE329)</f>
        <v>0</v>
      </c>
      <c r="BI329">
        <f>(AT329-AS329)/(AT329-AM329)</f>
        <v>0</v>
      </c>
      <c r="BJ329">
        <f>(AN329-AT329)/(AN329-AM329)</f>
        <v>0</v>
      </c>
      <c r="BK329">
        <f>(BG329*BE329/AS329)</f>
        <v>0</v>
      </c>
      <c r="BL329">
        <f>(1-BK329)</f>
        <v>0</v>
      </c>
      <c r="CU329">
        <f>$B$13*DS329+$C$13*DT329+$F$13*EE329*(1-EH329)</f>
        <v>0</v>
      </c>
      <c r="CV329">
        <f>CU329*CW329</f>
        <v>0</v>
      </c>
      <c r="CW329">
        <f>($B$13*$D$11+$C$13*$D$11+$F$13*((ER329+EJ329)/MAX(ER329+EJ329+ES329, 0.1)*$I$11+ES329/MAX(ER329+EJ329+ES329, 0.1)*$J$11))/($B$13+$C$13+$F$13)</f>
        <v>0</v>
      </c>
      <c r="CX329">
        <f>($B$13*$K$11+$C$13*$K$11+$F$13*((ER329+EJ329)/MAX(ER329+EJ329+ES329, 0.1)*$P$11+ES329/MAX(ER329+EJ329+ES329, 0.1)*$Q$11))/($B$13+$C$13+$F$13)</f>
        <v>0</v>
      </c>
      <c r="CY329">
        <v>3.7</v>
      </c>
      <c r="CZ329">
        <v>0.5</v>
      </c>
      <c r="DA329" t="s">
        <v>421</v>
      </c>
      <c r="DB329">
        <v>2</v>
      </c>
      <c r="DC329">
        <v>1761011623.6</v>
      </c>
      <c r="DD329">
        <v>420.6945833333334</v>
      </c>
      <c r="DE329">
        <v>419.9615416666667</v>
      </c>
      <c r="DF329">
        <v>23.47530833333333</v>
      </c>
      <c r="DG329">
        <v>23.51900416666667</v>
      </c>
      <c r="DH329">
        <v>421.9176666666667</v>
      </c>
      <c r="DI329">
        <v>23.29830416666667</v>
      </c>
      <c r="DJ329">
        <v>500.0450833333334</v>
      </c>
      <c r="DK329">
        <v>90.55090833333334</v>
      </c>
      <c r="DL329">
        <v>0.03393020416666667</v>
      </c>
      <c r="DM329">
        <v>30.115475</v>
      </c>
      <c r="DN329">
        <v>30.09302916666667</v>
      </c>
      <c r="DO329">
        <v>999.9</v>
      </c>
      <c r="DP329">
        <v>0</v>
      </c>
      <c r="DQ329">
        <v>0</v>
      </c>
      <c r="DR329">
        <v>10001.92833333333</v>
      </c>
      <c r="DS329">
        <v>0</v>
      </c>
      <c r="DT329">
        <v>0.242856</v>
      </c>
      <c r="DU329">
        <v>0.7330283333333334</v>
      </c>
      <c r="DV329">
        <v>430.807875</v>
      </c>
      <c r="DW329">
        <v>430.0765416666666</v>
      </c>
      <c r="DX329">
        <v>-0.04370506796249999</v>
      </c>
      <c r="DY329">
        <v>419.9615416666667</v>
      </c>
      <c r="DZ329">
        <v>23.51900416666667</v>
      </c>
      <c r="EA329">
        <v>2.125709583333334</v>
      </c>
      <c r="EB329">
        <v>2.129667916666667</v>
      </c>
      <c r="EC329">
        <v>18.41308333333333</v>
      </c>
      <c r="ED329">
        <v>18.44275</v>
      </c>
      <c r="EE329">
        <v>0.00500078</v>
      </c>
      <c r="EF329">
        <v>0</v>
      </c>
      <c r="EG329">
        <v>0</v>
      </c>
      <c r="EH329">
        <v>0</v>
      </c>
      <c r="EI329">
        <v>582.5083333333333</v>
      </c>
      <c r="EJ329">
        <v>0.00500078</v>
      </c>
      <c r="EK329">
        <v>-14.00833333333333</v>
      </c>
      <c r="EL329">
        <v>-0.3500000000000001</v>
      </c>
      <c r="EM329">
        <v>35.71845833333333</v>
      </c>
      <c r="EN329">
        <v>40.05708333333333</v>
      </c>
      <c r="EO329">
        <v>38.288875</v>
      </c>
      <c r="EP329">
        <v>40.663875</v>
      </c>
      <c r="EQ329">
        <v>38.73416666666667</v>
      </c>
      <c r="ER329">
        <v>0</v>
      </c>
      <c r="ES329">
        <v>0</v>
      </c>
      <c r="ET329">
        <v>0</v>
      </c>
      <c r="EU329">
        <v>1761011630.5</v>
      </c>
      <c r="EV329">
        <v>0</v>
      </c>
      <c r="EW329">
        <v>582.4269230769231</v>
      </c>
      <c r="EX329">
        <v>-50.15726529592055</v>
      </c>
      <c r="EY329">
        <v>1.275213344076134</v>
      </c>
      <c r="EZ329">
        <v>-14.31153846153846</v>
      </c>
      <c r="FA329">
        <v>15</v>
      </c>
      <c r="FB329">
        <v>1761011488.1</v>
      </c>
      <c r="FC329" t="s">
        <v>1048</v>
      </c>
      <c r="FD329">
        <v>1761011488.1</v>
      </c>
      <c r="FE329">
        <v>1761011485.1</v>
      </c>
      <c r="FF329">
        <v>11</v>
      </c>
      <c r="FG329">
        <v>-0.204</v>
      </c>
      <c r="FH329">
        <v>-0.005</v>
      </c>
      <c r="FI329">
        <v>-1.225</v>
      </c>
      <c r="FJ329">
        <v>0.192</v>
      </c>
      <c r="FK329">
        <v>420</v>
      </c>
      <c r="FL329">
        <v>24</v>
      </c>
      <c r="FM329">
        <v>0.64</v>
      </c>
      <c r="FN329">
        <v>0.07000000000000001</v>
      </c>
      <c r="FO329">
        <v>0.7619155500000001</v>
      </c>
      <c r="FP329">
        <v>-0.5549752345215783</v>
      </c>
      <c r="FQ329">
        <v>0.07425905710650722</v>
      </c>
      <c r="FR329">
        <v>0</v>
      </c>
      <c r="FS329">
        <v>582.4558823529411</v>
      </c>
      <c r="FT329">
        <v>-20.99159685213438</v>
      </c>
      <c r="FU329">
        <v>6.855619900596396</v>
      </c>
      <c r="FV329">
        <v>0</v>
      </c>
      <c r="FW329">
        <v>-0.0117351762775</v>
      </c>
      <c r="FX329">
        <v>-0.4958842893759849</v>
      </c>
      <c r="FY329">
        <v>0.07391119563038041</v>
      </c>
      <c r="FZ329">
        <v>0</v>
      </c>
      <c r="GA329">
        <v>0</v>
      </c>
      <c r="GB329">
        <v>3</v>
      </c>
      <c r="GC329" t="s">
        <v>423</v>
      </c>
      <c r="GD329">
        <v>3.1094</v>
      </c>
      <c r="GE329">
        <v>2.726</v>
      </c>
      <c r="GF329">
        <v>0.08866590000000001</v>
      </c>
      <c r="GG329">
        <v>0.08841549999999999</v>
      </c>
      <c r="GH329">
        <v>0.107353</v>
      </c>
      <c r="GI329">
        <v>0.108351</v>
      </c>
      <c r="GJ329">
        <v>23925.1</v>
      </c>
      <c r="GK329">
        <v>21690.7</v>
      </c>
      <c r="GL329">
        <v>26810.3</v>
      </c>
      <c r="GM329">
        <v>24000.4</v>
      </c>
      <c r="GN329">
        <v>38238.3</v>
      </c>
      <c r="GO329">
        <v>31566.7</v>
      </c>
      <c r="GP329">
        <v>46794.3</v>
      </c>
      <c r="GQ329">
        <v>37940.4</v>
      </c>
      <c r="GR329">
        <v>1.89393</v>
      </c>
      <c r="GS329">
        <v>1.87612</v>
      </c>
      <c r="GT329">
        <v>0.124365</v>
      </c>
      <c r="GU329">
        <v>0</v>
      </c>
      <c r="GV329">
        <v>28.0476</v>
      </c>
      <c r="GW329">
        <v>999.9</v>
      </c>
      <c r="GX329">
        <v>61.3</v>
      </c>
      <c r="GY329">
        <v>29.6</v>
      </c>
      <c r="GZ329">
        <v>28.1865</v>
      </c>
      <c r="HA329">
        <v>61.111</v>
      </c>
      <c r="HB329">
        <v>21.278</v>
      </c>
      <c r="HC329">
        <v>1</v>
      </c>
      <c r="HD329">
        <v>0.0180056</v>
      </c>
      <c r="HE329">
        <v>-1.71473</v>
      </c>
      <c r="HF329">
        <v>20.3299</v>
      </c>
      <c r="HG329">
        <v>5.21759</v>
      </c>
      <c r="HH329">
        <v>11.9798</v>
      </c>
      <c r="HI329">
        <v>4.96535</v>
      </c>
      <c r="HJ329">
        <v>3.27598</v>
      </c>
      <c r="HK329">
        <v>9999</v>
      </c>
      <c r="HL329">
        <v>9999</v>
      </c>
      <c r="HM329">
        <v>9999</v>
      </c>
      <c r="HN329">
        <v>999.9</v>
      </c>
      <c r="HO329">
        <v>1.86365</v>
      </c>
      <c r="HP329">
        <v>1.85974</v>
      </c>
      <c r="HQ329">
        <v>1.85806</v>
      </c>
      <c r="HR329">
        <v>1.85944</v>
      </c>
      <c r="HS329">
        <v>1.85959</v>
      </c>
      <c r="HT329">
        <v>1.85806</v>
      </c>
      <c r="HU329">
        <v>1.85715</v>
      </c>
      <c r="HV329">
        <v>1.85211</v>
      </c>
      <c r="HW329">
        <v>0</v>
      </c>
      <c r="HX329">
        <v>0</v>
      </c>
      <c r="HY329">
        <v>0</v>
      </c>
      <c r="HZ329">
        <v>0</v>
      </c>
      <c r="IA329" t="s">
        <v>424</v>
      </c>
      <c r="IB329" t="s">
        <v>425</v>
      </c>
      <c r="IC329" t="s">
        <v>426</v>
      </c>
      <c r="ID329" t="s">
        <v>426</v>
      </c>
      <c r="IE329" t="s">
        <v>426</v>
      </c>
      <c r="IF329" t="s">
        <v>426</v>
      </c>
      <c r="IG329">
        <v>0</v>
      </c>
      <c r="IH329">
        <v>100</v>
      </c>
      <c r="II329">
        <v>100</v>
      </c>
      <c r="IJ329">
        <v>-1.223</v>
      </c>
      <c r="IK329">
        <v>0.1794</v>
      </c>
      <c r="IL329">
        <v>-2.013767384491711</v>
      </c>
      <c r="IM329">
        <v>0.001328113201692861</v>
      </c>
      <c r="IN329">
        <v>1.538283238170363E-06</v>
      </c>
      <c r="IO329">
        <v>-5.795655626708063E-10</v>
      </c>
      <c r="IP329">
        <v>-0.07039863633143861</v>
      </c>
      <c r="IQ329">
        <v>-0.004593102289677449</v>
      </c>
      <c r="IR329">
        <v>0.0008253994458280543</v>
      </c>
      <c r="IS329">
        <v>-7.403632370499484E-06</v>
      </c>
      <c r="IT329">
        <v>2</v>
      </c>
      <c r="IU329">
        <v>1985</v>
      </c>
      <c r="IV329">
        <v>1</v>
      </c>
      <c r="IW329">
        <v>27</v>
      </c>
      <c r="IX329">
        <v>2.4</v>
      </c>
      <c r="IY329">
        <v>2.4</v>
      </c>
      <c r="IZ329">
        <v>1.13647</v>
      </c>
      <c r="JA329">
        <v>2.61108</v>
      </c>
      <c r="JB329">
        <v>1.49658</v>
      </c>
      <c r="JC329">
        <v>2.34619</v>
      </c>
      <c r="JD329">
        <v>1.54907</v>
      </c>
      <c r="JE329">
        <v>2.41821</v>
      </c>
      <c r="JF329">
        <v>32.7535</v>
      </c>
      <c r="JG329">
        <v>15.5768</v>
      </c>
      <c r="JH329">
        <v>18</v>
      </c>
      <c r="JI329">
        <v>481.697</v>
      </c>
      <c r="JJ329">
        <v>499.397</v>
      </c>
      <c r="JK329">
        <v>31.3375</v>
      </c>
      <c r="JL329">
        <v>27.5036</v>
      </c>
      <c r="JM329">
        <v>30.0002</v>
      </c>
      <c r="JN329">
        <v>27.6775</v>
      </c>
      <c r="JO329">
        <v>27.6558</v>
      </c>
      <c r="JP329">
        <v>22.8446</v>
      </c>
      <c r="JQ329">
        <v>20.6323</v>
      </c>
      <c r="JR329">
        <v>73.2739</v>
      </c>
      <c r="JS329">
        <v>31.3458</v>
      </c>
      <c r="JT329">
        <v>420</v>
      </c>
      <c r="JU329">
        <v>23.5421</v>
      </c>
      <c r="JV329">
        <v>102.33</v>
      </c>
      <c r="JW329">
        <v>91.52679999999999</v>
      </c>
    </row>
    <row r="330" spans="1:283">
      <c r="A330">
        <v>312</v>
      </c>
      <c r="B330">
        <v>1761011633.6</v>
      </c>
      <c r="C330">
        <v>1967.599999904633</v>
      </c>
      <c r="D330" t="s">
        <v>1069</v>
      </c>
      <c r="E330" t="s">
        <v>1070</v>
      </c>
      <c r="F330">
        <v>5</v>
      </c>
      <c r="G330" t="s">
        <v>1047</v>
      </c>
      <c r="H330">
        <v>1761011625.6</v>
      </c>
      <c r="I330">
        <f>(J330)/1000</f>
        <v>0</v>
      </c>
      <c r="J330">
        <f>1000*DJ330*AH330*(DF330-DG330)/(100*CY330*(1000-AH330*DF330))</f>
        <v>0</v>
      </c>
      <c r="K330">
        <f>DJ330*AH330*(DE330-DD330*(1000-AH330*DG330)/(1000-AH330*DF330))/(100*CY330)</f>
        <v>0</v>
      </c>
      <c r="L330">
        <f>DD330 - IF(AH330&gt;1, K330*CY330*100.0/(AJ330), 0)</f>
        <v>0</v>
      </c>
      <c r="M330">
        <f>((S330-I330/2)*L330-K330)/(S330+I330/2)</f>
        <v>0</v>
      </c>
      <c r="N330">
        <f>M330*(DK330+DL330)/1000.0</f>
        <v>0</v>
      </c>
      <c r="O330">
        <f>(DD330 - IF(AH330&gt;1, K330*CY330*100.0/(AJ330), 0))*(DK330+DL330)/1000.0</f>
        <v>0</v>
      </c>
      <c r="P330">
        <f>2.0/((1/R330-1/Q330)+SIGN(R330)*SQRT((1/R330-1/Q330)*(1/R330-1/Q330) + 4*CZ330/((CZ330+1)*(CZ330+1))*(2*1/R330*1/Q330-1/Q330*1/Q330)))</f>
        <v>0</v>
      </c>
      <c r="Q330">
        <f>IF(LEFT(DA330,1)&lt;&gt;"0",IF(LEFT(DA330,1)="1",3.0,DB330),$D$5+$E$5*(DR330*DK330/($K$5*1000))+$F$5*(DR330*DK330/($K$5*1000))*MAX(MIN(CY330,$J$5),$I$5)*MAX(MIN(CY330,$J$5),$I$5)+$G$5*MAX(MIN(CY330,$J$5),$I$5)*(DR330*DK330/($K$5*1000))+$H$5*(DR330*DK330/($K$5*1000))*(DR330*DK330/($K$5*1000)))</f>
        <v>0</v>
      </c>
      <c r="R330">
        <f>I330*(1000-(1000*0.61365*exp(17.502*V330/(240.97+V330))/(DK330+DL330)+DF330)/2)/(1000*0.61365*exp(17.502*V330/(240.97+V330))/(DK330+DL330)-DF330)</f>
        <v>0</v>
      </c>
      <c r="S330">
        <f>1/((CZ330+1)/(P330/1.6)+1/(Q330/1.37)) + CZ330/((CZ330+1)/(P330/1.6) + CZ330/(Q330/1.37))</f>
        <v>0</v>
      </c>
      <c r="T330">
        <f>(CU330*CX330)</f>
        <v>0</v>
      </c>
      <c r="U330">
        <f>(DM330+(T330+2*0.95*5.67E-8*(((DM330+$B$9)+273)^4-(DM330+273)^4)-44100*I330)/(1.84*29.3*Q330+8*0.95*5.67E-8*(DM330+273)^3))</f>
        <v>0</v>
      </c>
      <c r="V330">
        <f>($C$9*DN330+$D$9*DO330+$E$9*U330)</f>
        <v>0</v>
      </c>
      <c r="W330">
        <f>0.61365*exp(17.502*V330/(240.97+V330))</f>
        <v>0</v>
      </c>
      <c r="X330">
        <f>(Y330/Z330*100)</f>
        <v>0</v>
      </c>
      <c r="Y330">
        <f>DF330*(DK330+DL330)/1000</f>
        <v>0</v>
      </c>
      <c r="Z330">
        <f>0.61365*exp(17.502*DM330/(240.97+DM330))</f>
        <v>0</v>
      </c>
      <c r="AA330">
        <f>(W330-DF330*(DK330+DL330)/1000)</f>
        <v>0</v>
      </c>
      <c r="AB330">
        <f>(-I330*44100)</f>
        <v>0</v>
      </c>
      <c r="AC330">
        <f>2*29.3*Q330*0.92*(DM330-V330)</f>
        <v>0</v>
      </c>
      <c r="AD330">
        <f>2*0.95*5.67E-8*(((DM330+$B$9)+273)^4-(V330+273)^4)</f>
        <v>0</v>
      </c>
      <c r="AE330">
        <f>T330+AD330+AB330+AC330</f>
        <v>0</v>
      </c>
      <c r="AF330">
        <v>0</v>
      </c>
      <c r="AG330">
        <v>0</v>
      </c>
      <c r="AH330">
        <f>IF(AF330*$H$15&gt;=AJ330,1.0,(AJ330/(AJ330-AF330*$H$15)))</f>
        <v>0</v>
      </c>
      <c r="AI330">
        <f>(AH330-1)*100</f>
        <v>0</v>
      </c>
      <c r="AJ330">
        <f>MAX(0,($B$15+$C$15*DR330)/(1+$D$15*DR330)*DK330/(DM330+273)*$E$15)</f>
        <v>0</v>
      </c>
      <c r="AK330" t="s">
        <v>420</v>
      </c>
      <c r="AL330" t="s">
        <v>420</v>
      </c>
      <c r="AM330">
        <v>0</v>
      </c>
      <c r="AN330">
        <v>0</v>
      </c>
      <c r="AO330">
        <f>1-AM330/AN330</f>
        <v>0</v>
      </c>
      <c r="AP330">
        <v>0</v>
      </c>
      <c r="AQ330" t="s">
        <v>420</v>
      </c>
      <c r="AR330" t="s">
        <v>420</v>
      </c>
      <c r="AS330">
        <v>0</v>
      </c>
      <c r="AT330">
        <v>0</v>
      </c>
      <c r="AU330">
        <f>1-AS330/AT330</f>
        <v>0</v>
      </c>
      <c r="AV330">
        <v>0.5</v>
      </c>
      <c r="AW330">
        <f>CV330</f>
        <v>0</v>
      </c>
      <c r="AX330">
        <f>K330</f>
        <v>0</v>
      </c>
      <c r="AY330">
        <f>AU330*AV330*AW330</f>
        <v>0</v>
      </c>
      <c r="AZ330">
        <f>(AX330-AP330)/AW330</f>
        <v>0</v>
      </c>
      <c r="BA330">
        <f>(AN330-AT330)/AT330</f>
        <v>0</v>
      </c>
      <c r="BB330">
        <f>AM330/(AO330+AM330/AT330)</f>
        <v>0</v>
      </c>
      <c r="BC330" t="s">
        <v>420</v>
      </c>
      <c r="BD330">
        <v>0</v>
      </c>
      <c r="BE330">
        <f>IF(BD330&lt;&gt;0, BD330, BB330)</f>
        <v>0</v>
      </c>
      <c r="BF330">
        <f>1-BE330/AT330</f>
        <v>0</v>
      </c>
      <c r="BG330">
        <f>(AT330-AS330)/(AT330-BE330)</f>
        <v>0</v>
      </c>
      <c r="BH330">
        <f>(AN330-AT330)/(AN330-BE330)</f>
        <v>0</v>
      </c>
      <c r="BI330">
        <f>(AT330-AS330)/(AT330-AM330)</f>
        <v>0</v>
      </c>
      <c r="BJ330">
        <f>(AN330-AT330)/(AN330-AM330)</f>
        <v>0</v>
      </c>
      <c r="BK330">
        <f>(BG330*BE330/AS330)</f>
        <v>0</v>
      </c>
      <c r="BL330">
        <f>(1-BK330)</f>
        <v>0</v>
      </c>
      <c r="CU330">
        <f>$B$13*DS330+$C$13*DT330+$F$13*EE330*(1-EH330)</f>
        <v>0</v>
      </c>
      <c r="CV330">
        <f>CU330*CW330</f>
        <v>0</v>
      </c>
      <c r="CW330">
        <f>($B$13*$D$11+$C$13*$D$11+$F$13*((ER330+EJ330)/MAX(ER330+EJ330+ES330, 0.1)*$I$11+ES330/MAX(ER330+EJ330+ES330, 0.1)*$J$11))/($B$13+$C$13+$F$13)</f>
        <v>0</v>
      </c>
      <c r="CX330">
        <f>($B$13*$K$11+$C$13*$K$11+$F$13*((ER330+EJ330)/MAX(ER330+EJ330+ES330, 0.1)*$P$11+ES330/MAX(ER330+EJ330+ES330, 0.1)*$Q$11))/($B$13+$C$13+$F$13)</f>
        <v>0</v>
      </c>
      <c r="CY330">
        <v>3.7</v>
      </c>
      <c r="CZ330">
        <v>0.5</v>
      </c>
      <c r="DA330" t="s">
        <v>421</v>
      </c>
      <c r="DB330">
        <v>2</v>
      </c>
      <c r="DC330">
        <v>1761011625.6</v>
      </c>
      <c r="DD330">
        <v>420.6895416666666</v>
      </c>
      <c r="DE330">
        <v>419.9672083333333</v>
      </c>
      <c r="DF330">
        <v>23.50318333333334</v>
      </c>
      <c r="DG330">
        <v>23.549</v>
      </c>
      <c r="DH330">
        <v>421.9125833333333</v>
      </c>
      <c r="DI330">
        <v>23.3255875</v>
      </c>
      <c r="DJ330">
        <v>500.0231666666667</v>
      </c>
      <c r="DK330">
        <v>90.55089166666669</v>
      </c>
      <c r="DL330">
        <v>0.03395173333333333</v>
      </c>
      <c r="DM330">
        <v>30.11226666666667</v>
      </c>
      <c r="DN330">
        <v>30.09080416666667</v>
      </c>
      <c r="DO330">
        <v>999.9</v>
      </c>
      <c r="DP330">
        <v>0</v>
      </c>
      <c r="DQ330">
        <v>0</v>
      </c>
      <c r="DR330">
        <v>9997.579166666666</v>
      </c>
      <c r="DS330">
        <v>0</v>
      </c>
      <c r="DT330">
        <v>0.242856</v>
      </c>
      <c r="DU330">
        <v>0.722248</v>
      </c>
      <c r="DV330">
        <v>430.815</v>
      </c>
      <c r="DW330">
        <v>430.0956666666666</v>
      </c>
      <c r="DX330">
        <v>-0.04582882671249999</v>
      </c>
      <c r="DY330">
        <v>419.9672083333333</v>
      </c>
      <c r="DZ330">
        <v>23.549</v>
      </c>
      <c r="EA330">
        <v>2.12823375</v>
      </c>
      <c r="EB330">
        <v>2.13238375</v>
      </c>
      <c r="EC330">
        <v>18.43201666666667</v>
      </c>
      <c r="ED330">
        <v>18.46314583333333</v>
      </c>
      <c r="EE330">
        <v>0.00500078</v>
      </c>
      <c r="EF330">
        <v>0</v>
      </c>
      <c r="EG330">
        <v>0</v>
      </c>
      <c r="EH330">
        <v>0</v>
      </c>
      <c r="EI330">
        <v>581.5208333333334</v>
      </c>
      <c r="EJ330">
        <v>0.00500078</v>
      </c>
      <c r="EK330">
        <v>-14.5125</v>
      </c>
      <c r="EL330">
        <v>-0.3708333333333334</v>
      </c>
      <c r="EM330">
        <v>35.72891666666666</v>
      </c>
      <c r="EN330">
        <v>40.08054166666667</v>
      </c>
      <c r="EO330">
        <v>38.21591666666666</v>
      </c>
      <c r="EP330">
        <v>40.70029166666666</v>
      </c>
      <c r="EQ330">
        <v>38.73416666666666</v>
      </c>
      <c r="ER330">
        <v>0</v>
      </c>
      <c r="ES330">
        <v>0</v>
      </c>
      <c r="ET330">
        <v>0</v>
      </c>
      <c r="EU330">
        <v>1761011632.3</v>
      </c>
      <c r="EV330">
        <v>0</v>
      </c>
      <c r="EW330">
        <v>580.8879999999999</v>
      </c>
      <c r="EX330">
        <v>-39.06153911157052</v>
      </c>
      <c r="EY330">
        <v>6.51538425077347</v>
      </c>
      <c r="EZ330">
        <v>-14.06</v>
      </c>
      <c r="FA330">
        <v>15</v>
      </c>
      <c r="FB330">
        <v>1761011488.1</v>
      </c>
      <c r="FC330" t="s">
        <v>1048</v>
      </c>
      <c r="FD330">
        <v>1761011488.1</v>
      </c>
      <c r="FE330">
        <v>1761011485.1</v>
      </c>
      <c r="FF330">
        <v>11</v>
      </c>
      <c r="FG330">
        <v>-0.204</v>
      </c>
      <c r="FH330">
        <v>-0.005</v>
      </c>
      <c r="FI330">
        <v>-1.225</v>
      </c>
      <c r="FJ330">
        <v>0.192</v>
      </c>
      <c r="FK330">
        <v>420</v>
      </c>
      <c r="FL330">
        <v>24</v>
      </c>
      <c r="FM330">
        <v>0.64</v>
      </c>
      <c r="FN330">
        <v>0.07000000000000001</v>
      </c>
      <c r="FO330">
        <v>0.7513219268292683</v>
      </c>
      <c r="FP330">
        <v>-0.5616802369337989</v>
      </c>
      <c r="FQ330">
        <v>0.07513014448840295</v>
      </c>
      <c r="FR330">
        <v>0</v>
      </c>
      <c r="FS330">
        <v>581.5529411764705</v>
      </c>
      <c r="FT330">
        <v>-16.44919809412472</v>
      </c>
      <c r="FU330">
        <v>6.565427959444648</v>
      </c>
      <c r="FV330">
        <v>0</v>
      </c>
      <c r="FW330">
        <v>-0.01813528368536585</v>
      </c>
      <c r="FX330">
        <v>-0.2906633416452963</v>
      </c>
      <c r="FY330">
        <v>0.06358197385495952</v>
      </c>
      <c r="FZ330">
        <v>0</v>
      </c>
      <c r="GA330">
        <v>0</v>
      </c>
      <c r="GB330">
        <v>3</v>
      </c>
      <c r="GC330" t="s">
        <v>423</v>
      </c>
      <c r="GD330">
        <v>3.10955</v>
      </c>
      <c r="GE330">
        <v>2.72583</v>
      </c>
      <c r="GF330">
        <v>0.0886676</v>
      </c>
      <c r="GG330">
        <v>0.0884156</v>
      </c>
      <c r="GH330">
        <v>0.107406</v>
      </c>
      <c r="GI330">
        <v>0.108357</v>
      </c>
      <c r="GJ330">
        <v>23925.1</v>
      </c>
      <c r="GK330">
        <v>21690.6</v>
      </c>
      <c r="GL330">
        <v>26810.3</v>
      </c>
      <c r="GM330">
        <v>24000.3</v>
      </c>
      <c r="GN330">
        <v>38236</v>
      </c>
      <c r="GO330">
        <v>31566.3</v>
      </c>
      <c r="GP330">
        <v>46794.3</v>
      </c>
      <c r="GQ330">
        <v>37940.2</v>
      </c>
      <c r="GR330">
        <v>1.8942</v>
      </c>
      <c r="GS330">
        <v>1.87595</v>
      </c>
      <c r="GT330">
        <v>0.124875</v>
      </c>
      <c r="GU330">
        <v>0</v>
      </c>
      <c r="GV330">
        <v>28.0469</v>
      </c>
      <c r="GW330">
        <v>999.9</v>
      </c>
      <c r="GX330">
        <v>61.3</v>
      </c>
      <c r="GY330">
        <v>29.6</v>
      </c>
      <c r="GZ330">
        <v>28.1819</v>
      </c>
      <c r="HA330">
        <v>61.601</v>
      </c>
      <c r="HB330">
        <v>21.0857</v>
      </c>
      <c r="HC330">
        <v>1</v>
      </c>
      <c r="HD330">
        <v>0.018125</v>
      </c>
      <c r="HE330">
        <v>-1.67947</v>
      </c>
      <c r="HF330">
        <v>20.3302</v>
      </c>
      <c r="HG330">
        <v>5.21759</v>
      </c>
      <c r="HH330">
        <v>11.9798</v>
      </c>
      <c r="HI330">
        <v>4.96545</v>
      </c>
      <c r="HJ330">
        <v>3.276</v>
      </c>
      <c r="HK330">
        <v>9999</v>
      </c>
      <c r="HL330">
        <v>9999</v>
      </c>
      <c r="HM330">
        <v>9999</v>
      </c>
      <c r="HN330">
        <v>999.9</v>
      </c>
      <c r="HO330">
        <v>1.86364</v>
      </c>
      <c r="HP330">
        <v>1.85974</v>
      </c>
      <c r="HQ330">
        <v>1.85806</v>
      </c>
      <c r="HR330">
        <v>1.85944</v>
      </c>
      <c r="HS330">
        <v>1.85959</v>
      </c>
      <c r="HT330">
        <v>1.85806</v>
      </c>
      <c r="HU330">
        <v>1.85715</v>
      </c>
      <c r="HV330">
        <v>1.85211</v>
      </c>
      <c r="HW330">
        <v>0</v>
      </c>
      <c r="HX330">
        <v>0</v>
      </c>
      <c r="HY330">
        <v>0</v>
      </c>
      <c r="HZ330">
        <v>0</v>
      </c>
      <c r="IA330" t="s">
        <v>424</v>
      </c>
      <c r="IB330" t="s">
        <v>425</v>
      </c>
      <c r="IC330" t="s">
        <v>426</v>
      </c>
      <c r="ID330" t="s">
        <v>426</v>
      </c>
      <c r="IE330" t="s">
        <v>426</v>
      </c>
      <c r="IF330" t="s">
        <v>426</v>
      </c>
      <c r="IG330">
        <v>0</v>
      </c>
      <c r="IH330">
        <v>100</v>
      </c>
      <c r="II330">
        <v>100</v>
      </c>
      <c r="IJ330">
        <v>-1.224</v>
      </c>
      <c r="IK330">
        <v>0.1798</v>
      </c>
      <c r="IL330">
        <v>-2.013767384491711</v>
      </c>
      <c r="IM330">
        <v>0.001328113201692861</v>
      </c>
      <c r="IN330">
        <v>1.538283238170363E-06</v>
      </c>
      <c r="IO330">
        <v>-5.795655626708063E-10</v>
      </c>
      <c r="IP330">
        <v>-0.07039863633143861</v>
      </c>
      <c r="IQ330">
        <v>-0.004593102289677449</v>
      </c>
      <c r="IR330">
        <v>0.0008253994458280543</v>
      </c>
      <c r="IS330">
        <v>-7.403632370499484E-06</v>
      </c>
      <c r="IT330">
        <v>2</v>
      </c>
      <c r="IU330">
        <v>1985</v>
      </c>
      <c r="IV330">
        <v>1</v>
      </c>
      <c r="IW330">
        <v>27</v>
      </c>
      <c r="IX330">
        <v>2.4</v>
      </c>
      <c r="IY330">
        <v>2.5</v>
      </c>
      <c r="IZ330">
        <v>1.13647</v>
      </c>
      <c r="JA330">
        <v>2.59888</v>
      </c>
      <c r="JB330">
        <v>1.49658</v>
      </c>
      <c r="JC330">
        <v>2.34619</v>
      </c>
      <c r="JD330">
        <v>1.54907</v>
      </c>
      <c r="JE330">
        <v>2.4585</v>
      </c>
      <c r="JF330">
        <v>32.7535</v>
      </c>
      <c r="JG330">
        <v>15.5943</v>
      </c>
      <c r="JH330">
        <v>18</v>
      </c>
      <c r="JI330">
        <v>481.856</v>
      </c>
      <c r="JJ330">
        <v>499.281</v>
      </c>
      <c r="JK330">
        <v>31.3206</v>
      </c>
      <c r="JL330">
        <v>27.5036</v>
      </c>
      <c r="JM330">
        <v>30.0003</v>
      </c>
      <c r="JN330">
        <v>27.6775</v>
      </c>
      <c r="JO330">
        <v>27.6558</v>
      </c>
      <c r="JP330">
        <v>22.8453</v>
      </c>
      <c r="JQ330">
        <v>20.6323</v>
      </c>
      <c r="JR330">
        <v>73.2739</v>
      </c>
      <c r="JS330">
        <v>31.3458</v>
      </c>
      <c r="JT330">
        <v>420</v>
      </c>
      <c r="JU330">
        <v>23.5421</v>
      </c>
      <c r="JV330">
        <v>102.33</v>
      </c>
      <c r="JW330">
        <v>91.5265</v>
      </c>
    </row>
    <row r="331" spans="1:283">
      <c r="A331">
        <v>313</v>
      </c>
      <c r="B331">
        <v>1761011635.6</v>
      </c>
      <c r="C331">
        <v>1969.599999904633</v>
      </c>
      <c r="D331" t="s">
        <v>1071</v>
      </c>
      <c r="E331" t="s">
        <v>1072</v>
      </c>
      <c r="F331">
        <v>5</v>
      </c>
      <c r="G331" t="s">
        <v>1047</v>
      </c>
      <c r="H331">
        <v>1761011627.6</v>
      </c>
      <c r="I331">
        <f>(J331)/1000</f>
        <v>0</v>
      </c>
      <c r="J331">
        <f>1000*DJ331*AH331*(DF331-DG331)/(100*CY331*(1000-AH331*DF331))</f>
        <v>0</v>
      </c>
      <c r="K331">
        <f>DJ331*AH331*(DE331-DD331*(1000-AH331*DG331)/(1000-AH331*DF331))/(100*CY331)</f>
        <v>0</v>
      </c>
      <c r="L331">
        <f>DD331 - IF(AH331&gt;1, K331*CY331*100.0/(AJ331), 0)</f>
        <v>0</v>
      </c>
      <c r="M331">
        <f>((S331-I331/2)*L331-K331)/(S331+I331/2)</f>
        <v>0</v>
      </c>
      <c r="N331">
        <f>M331*(DK331+DL331)/1000.0</f>
        <v>0</v>
      </c>
      <c r="O331">
        <f>(DD331 - IF(AH331&gt;1, K331*CY331*100.0/(AJ331), 0))*(DK331+DL331)/1000.0</f>
        <v>0</v>
      </c>
      <c r="P331">
        <f>2.0/((1/R331-1/Q331)+SIGN(R331)*SQRT((1/R331-1/Q331)*(1/R331-1/Q331) + 4*CZ331/((CZ331+1)*(CZ331+1))*(2*1/R331*1/Q331-1/Q331*1/Q331)))</f>
        <v>0</v>
      </c>
      <c r="Q331">
        <f>IF(LEFT(DA331,1)&lt;&gt;"0",IF(LEFT(DA331,1)="1",3.0,DB331),$D$5+$E$5*(DR331*DK331/($K$5*1000))+$F$5*(DR331*DK331/($K$5*1000))*MAX(MIN(CY331,$J$5),$I$5)*MAX(MIN(CY331,$J$5),$I$5)+$G$5*MAX(MIN(CY331,$J$5),$I$5)*(DR331*DK331/($K$5*1000))+$H$5*(DR331*DK331/($K$5*1000))*(DR331*DK331/($K$5*1000)))</f>
        <v>0</v>
      </c>
      <c r="R331">
        <f>I331*(1000-(1000*0.61365*exp(17.502*V331/(240.97+V331))/(DK331+DL331)+DF331)/2)/(1000*0.61365*exp(17.502*V331/(240.97+V331))/(DK331+DL331)-DF331)</f>
        <v>0</v>
      </c>
      <c r="S331">
        <f>1/((CZ331+1)/(P331/1.6)+1/(Q331/1.37)) + CZ331/((CZ331+1)/(P331/1.6) + CZ331/(Q331/1.37))</f>
        <v>0</v>
      </c>
      <c r="T331">
        <f>(CU331*CX331)</f>
        <v>0</v>
      </c>
      <c r="U331">
        <f>(DM331+(T331+2*0.95*5.67E-8*(((DM331+$B$9)+273)^4-(DM331+273)^4)-44100*I331)/(1.84*29.3*Q331+8*0.95*5.67E-8*(DM331+273)^3))</f>
        <v>0</v>
      </c>
      <c r="V331">
        <f>($C$9*DN331+$D$9*DO331+$E$9*U331)</f>
        <v>0</v>
      </c>
      <c r="W331">
        <f>0.61365*exp(17.502*V331/(240.97+V331))</f>
        <v>0</v>
      </c>
      <c r="X331">
        <f>(Y331/Z331*100)</f>
        <v>0</v>
      </c>
      <c r="Y331">
        <f>DF331*(DK331+DL331)/1000</f>
        <v>0</v>
      </c>
      <c r="Z331">
        <f>0.61365*exp(17.502*DM331/(240.97+DM331))</f>
        <v>0</v>
      </c>
      <c r="AA331">
        <f>(W331-DF331*(DK331+DL331)/1000)</f>
        <v>0</v>
      </c>
      <c r="AB331">
        <f>(-I331*44100)</f>
        <v>0</v>
      </c>
      <c r="AC331">
        <f>2*29.3*Q331*0.92*(DM331-V331)</f>
        <v>0</v>
      </c>
      <c r="AD331">
        <f>2*0.95*5.67E-8*(((DM331+$B$9)+273)^4-(V331+273)^4)</f>
        <v>0</v>
      </c>
      <c r="AE331">
        <f>T331+AD331+AB331+AC331</f>
        <v>0</v>
      </c>
      <c r="AF331">
        <v>1</v>
      </c>
      <c r="AG331">
        <v>0</v>
      </c>
      <c r="AH331">
        <f>IF(AF331*$H$15&gt;=AJ331,1.0,(AJ331/(AJ331-AF331*$H$15)))</f>
        <v>0</v>
      </c>
      <c r="AI331">
        <f>(AH331-1)*100</f>
        <v>0</v>
      </c>
      <c r="AJ331">
        <f>MAX(0,($B$15+$C$15*DR331)/(1+$D$15*DR331)*DK331/(DM331+273)*$E$15)</f>
        <v>0</v>
      </c>
      <c r="AK331" t="s">
        <v>420</v>
      </c>
      <c r="AL331" t="s">
        <v>420</v>
      </c>
      <c r="AM331">
        <v>0</v>
      </c>
      <c r="AN331">
        <v>0</v>
      </c>
      <c r="AO331">
        <f>1-AM331/AN331</f>
        <v>0</v>
      </c>
      <c r="AP331">
        <v>0</v>
      </c>
      <c r="AQ331" t="s">
        <v>420</v>
      </c>
      <c r="AR331" t="s">
        <v>420</v>
      </c>
      <c r="AS331">
        <v>0</v>
      </c>
      <c r="AT331">
        <v>0</v>
      </c>
      <c r="AU331">
        <f>1-AS331/AT331</f>
        <v>0</v>
      </c>
      <c r="AV331">
        <v>0.5</v>
      </c>
      <c r="AW331">
        <f>CV331</f>
        <v>0</v>
      </c>
      <c r="AX331">
        <f>K331</f>
        <v>0</v>
      </c>
      <c r="AY331">
        <f>AU331*AV331*AW331</f>
        <v>0</v>
      </c>
      <c r="AZ331">
        <f>(AX331-AP331)/AW331</f>
        <v>0</v>
      </c>
      <c r="BA331">
        <f>(AN331-AT331)/AT331</f>
        <v>0</v>
      </c>
      <c r="BB331">
        <f>AM331/(AO331+AM331/AT331)</f>
        <v>0</v>
      </c>
      <c r="BC331" t="s">
        <v>420</v>
      </c>
      <c r="BD331">
        <v>0</v>
      </c>
      <c r="BE331">
        <f>IF(BD331&lt;&gt;0, BD331, BB331)</f>
        <v>0</v>
      </c>
      <c r="BF331">
        <f>1-BE331/AT331</f>
        <v>0</v>
      </c>
      <c r="BG331">
        <f>(AT331-AS331)/(AT331-BE331)</f>
        <v>0</v>
      </c>
      <c r="BH331">
        <f>(AN331-AT331)/(AN331-BE331)</f>
        <v>0</v>
      </c>
      <c r="BI331">
        <f>(AT331-AS331)/(AT331-AM331)</f>
        <v>0</v>
      </c>
      <c r="BJ331">
        <f>(AN331-AT331)/(AN331-AM331)</f>
        <v>0</v>
      </c>
      <c r="BK331">
        <f>(BG331*BE331/AS331)</f>
        <v>0</v>
      </c>
      <c r="BL331">
        <f>(1-BK331)</f>
        <v>0</v>
      </c>
      <c r="CU331">
        <f>$B$13*DS331+$C$13*DT331+$F$13*EE331*(1-EH331)</f>
        <v>0</v>
      </c>
      <c r="CV331">
        <f>CU331*CW331</f>
        <v>0</v>
      </c>
      <c r="CW331">
        <f>($B$13*$D$11+$C$13*$D$11+$F$13*((ER331+EJ331)/MAX(ER331+EJ331+ES331, 0.1)*$I$11+ES331/MAX(ER331+EJ331+ES331, 0.1)*$J$11))/($B$13+$C$13+$F$13)</f>
        <v>0</v>
      </c>
      <c r="CX331">
        <f>($B$13*$K$11+$C$13*$K$11+$F$13*((ER331+EJ331)/MAX(ER331+EJ331+ES331, 0.1)*$P$11+ES331/MAX(ER331+EJ331+ES331, 0.1)*$Q$11))/($B$13+$C$13+$F$13)</f>
        <v>0</v>
      </c>
      <c r="CY331">
        <v>3.7</v>
      </c>
      <c r="CZ331">
        <v>0.5</v>
      </c>
      <c r="DA331" t="s">
        <v>421</v>
      </c>
      <c r="DB331">
        <v>2</v>
      </c>
      <c r="DC331">
        <v>1761011627.6</v>
      </c>
      <c r="DD331">
        <v>420.6835416666666</v>
      </c>
      <c r="DE331">
        <v>419.9698333333333</v>
      </c>
      <c r="DF331">
        <v>23.53108333333333</v>
      </c>
      <c r="DG331">
        <v>23.5688875</v>
      </c>
      <c r="DH331">
        <v>421.906625</v>
      </c>
      <c r="DI331">
        <v>23.35289583333333</v>
      </c>
      <c r="DJ331">
        <v>499.9940833333333</v>
      </c>
      <c r="DK331">
        <v>90.5510125</v>
      </c>
      <c r="DL331">
        <v>0.0340355625</v>
      </c>
      <c r="DM331">
        <v>30.10905416666667</v>
      </c>
      <c r="DN331">
        <v>30.0888</v>
      </c>
      <c r="DO331">
        <v>999.9</v>
      </c>
      <c r="DP331">
        <v>0</v>
      </c>
      <c r="DQ331">
        <v>0</v>
      </c>
      <c r="DR331">
        <v>9995.078333333333</v>
      </c>
      <c r="DS331">
        <v>0</v>
      </c>
      <c r="DT331">
        <v>0.242856</v>
      </c>
      <c r="DU331">
        <v>0.7136077083333333</v>
      </c>
      <c r="DV331">
        <v>430.821125</v>
      </c>
      <c r="DW331">
        <v>430.1070833333333</v>
      </c>
      <c r="DX331">
        <v>-0.0378151017125</v>
      </c>
      <c r="DY331">
        <v>419.9698333333333</v>
      </c>
      <c r="DZ331">
        <v>23.5688875</v>
      </c>
      <c r="EA331">
        <v>2.13076375</v>
      </c>
      <c r="EB331">
        <v>2.1341875</v>
      </c>
      <c r="EC331">
        <v>18.45098333333333</v>
      </c>
      <c r="ED331">
        <v>18.47666666666667</v>
      </c>
      <c r="EE331">
        <v>0.00500078</v>
      </c>
      <c r="EF331">
        <v>0</v>
      </c>
      <c r="EG331">
        <v>0</v>
      </c>
      <c r="EH331">
        <v>0</v>
      </c>
      <c r="EI331">
        <v>580.7666666666667</v>
      </c>
      <c r="EJ331">
        <v>0.00500078</v>
      </c>
      <c r="EK331">
        <v>-13.5625</v>
      </c>
      <c r="EL331">
        <v>-0.1291666666666667</v>
      </c>
      <c r="EM331">
        <v>35.73679166666667</v>
      </c>
      <c r="EN331">
        <v>40.10391666666666</v>
      </c>
      <c r="EO331">
        <v>38.18991666666667</v>
      </c>
      <c r="EP331">
        <v>40.73933333333333</v>
      </c>
      <c r="EQ331">
        <v>38.79145833333333</v>
      </c>
      <c r="ER331">
        <v>0</v>
      </c>
      <c r="ES331">
        <v>0</v>
      </c>
      <c r="ET331">
        <v>0</v>
      </c>
      <c r="EU331">
        <v>1761011634.7</v>
      </c>
      <c r="EV331">
        <v>0</v>
      </c>
      <c r="EW331">
        <v>580.008</v>
      </c>
      <c r="EX331">
        <v>-12.85384657749864</v>
      </c>
      <c r="EY331">
        <v>27.36923032540545</v>
      </c>
      <c r="EZ331">
        <v>-13.796</v>
      </c>
      <c r="FA331">
        <v>15</v>
      </c>
      <c r="FB331">
        <v>1761011488.1</v>
      </c>
      <c r="FC331" t="s">
        <v>1048</v>
      </c>
      <c r="FD331">
        <v>1761011488.1</v>
      </c>
      <c r="FE331">
        <v>1761011485.1</v>
      </c>
      <c r="FF331">
        <v>11</v>
      </c>
      <c r="FG331">
        <v>-0.204</v>
      </c>
      <c r="FH331">
        <v>-0.005</v>
      </c>
      <c r="FI331">
        <v>-1.225</v>
      </c>
      <c r="FJ331">
        <v>0.192</v>
      </c>
      <c r="FK331">
        <v>420</v>
      </c>
      <c r="FL331">
        <v>24</v>
      </c>
      <c r="FM331">
        <v>0.64</v>
      </c>
      <c r="FN331">
        <v>0.07000000000000001</v>
      </c>
      <c r="FO331">
        <v>0.7213423999999999</v>
      </c>
      <c r="FP331">
        <v>-0.3564355722326469</v>
      </c>
      <c r="FQ331">
        <v>0.05460933229668717</v>
      </c>
      <c r="FR331">
        <v>1</v>
      </c>
      <c r="FS331">
        <v>581.6558823529413</v>
      </c>
      <c r="FT331">
        <v>-28.52100862029146</v>
      </c>
      <c r="FU331">
        <v>6.488459944913544</v>
      </c>
      <c r="FV331">
        <v>0</v>
      </c>
      <c r="FW331">
        <v>-0.0306586307775</v>
      </c>
      <c r="FX331">
        <v>0.1382408997151971</v>
      </c>
      <c r="FY331">
        <v>0.04541350351911774</v>
      </c>
      <c r="FZ331">
        <v>0</v>
      </c>
      <c r="GA331">
        <v>1</v>
      </c>
      <c r="GB331">
        <v>3</v>
      </c>
      <c r="GC331" t="s">
        <v>459</v>
      </c>
      <c r="GD331">
        <v>3.1097</v>
      </c>
      <c r="GE331">
        <v>2.72589</v>
      </c>
      <c r="GF331">
        <v>0.08866259999999999</v>
      </c>
      <c r="GG331">
        <v>0.0884109</v>
      </c>
      <c r="GH331">
        <v>0.107447</v>
      </c>
      <c r="GI331">
        <v>0.108355</v>
      </c>
      <c r="GJ331">
        <v>23925.1</v>
      </c>
      <c r="GK331">
        <v>21690.6</v>
      </c>
      <c r="GL331">
        <v>26810.2</v>
      </c>
      <c r="GM331">
        <v>24000.2</v>
      </c>
      <c r="GN331">
        <v>38234.2</v>
      </c>
      <c r="GO331">
        <v>31566.3</v>
      </c>
      <c r="GP331">
        <v>46794.2</v>
      </c>
      <c r="GQ331">
        <v>37940.1</v>
      </c>
      <c r="GR331">
        <v>1.8944</v>
      </c>
      <c r="GS331">
        <v>1.8757</v>
      </c>
      <c r="GT331">
        <v>0.124704</v>
      </c>
      <c r="GU331">
        <v>0</v>
      </c>
      <c r="GV331">
        <v>28.0457</v>
      </c>
      <c r="GW331">
        <v>999.9</v>
      </c>
      <c r="GX331">
        <v>61.3</v>
      </c>
      <c r="GY331">
        <v>29.6</v>
      </c>
      <c r="GZ331">
        <v>28.1826</v>
      </c>
      <c r="HA331">
        <v>61.431</v>
      </c>
      <c r="HB331">
        <v>21.0417</v>
      </c>
      <c r="HC331">
        <v>1</v>
      </c>
      <c r="HD331">
        <v>0.0183079</v>
      </c>
      <c r="HE331">
        <v>-1.75667</v>
      </c>
      <c r="HF331">
        <v>20.3293</v>
      </c>
      <c r="HG331">
        <v>5.21759</v>
      </c>
      <c r="HH331">
        <v>11.98</v>
      </c>
      <c r="HI331">
        <v>4.96545</v>
      </c>
      <c r="HJ331">
        <v>3.276</v>
      </c>
      <c r="HK331">
        <v>9999</v>
      </c>
      <c r="HL331">
        <v>9999</v>
      </c>
      <c r="HM331">
        <v>9999</v>
      </c>
      <c r="HN331">
        <v>999.9</v>
      </c>
      <c r="HO331">
        <v>1.86366</v>
      </c>
      <c r="HP331">
        <v>1.85974</v>
      </c>
      <c r="HQ331">
        <v>1.85806</v>
      </c>
      <c r="HR331">
        <v>1.85944</v>
      </c>
      <c r="HS331">
        <v>1.85959</v>
      </c>
      <c r="HT331">
        <v>1.85806</v>
      </c>
      <c r="HU331">
        <v>1.85715</v>
      </c>
      <c r="HV331">
        <v>1.85211</v>
      </c>
      <c r="HW331">
        <v>0</v>
      </c>
      <c r="HX331">
        <v>0</v>
      </c>
      <c r="HY331">
        <v>0</v>
      </c>
      <c r="HZ331">
        <v>0</v>
      </c>
      <c r="IA331" t="s">
        <v>424</v>
      </c>
      <c r="IB331" t="s">
        <v>425</v>
      </c>
      <c r="IC331" t="s">
        <v>426</v>
      </c>
      <c r="ID331" t="s">
        <v>426</v>
      </c>
      <c r="IE331" t="s">
        <v>426</v>
      </c>
      <c r="IF331" t="s">
        <v>426</v>
      </c>
      <c r="IG331">
        <v>0</v>
      </c>
      <c r="IH331">
        <v>100</v>
      </c>
      <c r="II331">
        <v>100</v>
      </c>
      <c r="IJ331">
        <v>-1.223</v>
      </c>
      <c r="IK331">
        <v>0.1801</v>
      </c>
      <c r="IL331">
        <v>-2.013767384491711</v>
      </c>
      <c r="IM331">
        <v>0.001328113201692861</v>
      </c>
      <c r="IN331">
        <v>1.538283238170363E-06</v>
      </c>
      <c r="IO331">
        <v>-5.795655626708063E-10</v>
      </c>
      <c r="IP331">
        <v>-0.07039863633143861</v>
      </c>
      <c r="IQ331">
        <v>-0.004593102289677449</v>
      </c>
      <c r="IR331">
        <v>0.0008253994458280543</v>
      </c>
      <c r="IS331">
        <v>-7.403632370499484E-06</v>
      </c>
      <c r="IT331">
        <v>2</v>
      </c>
      <c r="IU331">
        <v>1985</v>
      </c>
      <c r="IV331">
        <v>1</v>
      </c>
      <c r="IW331">
        <v>27</v>
      </c>
      <c r="IX331">
        <v>2.5</v>
      </c>
      <c r="IY331">
        <v>2.5</v>
      </c>
      <c r="IZ331">
        <v>1.13647</v>
      </c>
      <c r="JA331">
        <v>2.61108</v>
      </c>
      <c r="JB331">
        <v>1.49658</v>
      </c>
      <c r="JC331">
        <v>2.34619</v>
      </c>
      <c r="JD331">
        <v>1.54907</v>
      </c>
      <c r="JE331">
        <v>2.34131</v>
      </c>
      <c r="JF331">
        <v>32.7535</v>
      </c>
      <c r="JG331">
        <v>15.5768</v>
      </c>
      <c r="JH331">
        <v>18</v>
      </c>
      <c r="JI331">
        <v>481.971</v>
      </c>
      <c r="JJ331">
        <v>499.116</v>
      </c>
      <c r="JK331">
        <v>31.2973</v>
      </c>
      <c r="JL331">
        <v>27.5036</v>
      </c>
      <c r="JM331">
        <v>30.0003</v>
      </c>
      <c r="JN331">
        <v>27.6775</v>
      </c>
      <c r="JO331">
        <v>27.6558</v>
      </c>
      <c r="JP331">
        <v>22.8455</v>
      </c>
      <c r="JQ331">
        <v>20.6323</v>
      </c>
      <c r="JR331">
        <v>73.2739</v>
      </c>
      <c r="JS331">
        <v>31.2672</v>
      </c>
      <c r="JT331">
        <v>420</v>
      </c>
      <c r="JU331">
        <v>23.5421</v>
      </c>
      <c r="JV331">
        <v>102.33</v>
      </c>
      <c r="JW331">
        <v>91.5262</v>
      </c>
    </row>
    <row r="332" spans="1:283">
      <c r="A332">
        <v>314</v>
      </c>
      <c r="B332">
        <v>1761011637.6</v>
      </c>
      <c r="C332">
        <v>1971.599999904633</v>
      </c>
      <c r="D332" t="s">
        <v>1073</v>
      </c>
      <c r="E332" t="s">
        <v>1074</v>
      </c>
      <c r="F332">
        <v>5</v>
      </c>
      <c r="G332" t="s">
        <v>1047</v>
      </c>
      <c r="H332">
        <v>1761011629.6</v>
      </c>
      <c r="I332">
        <f>(J332)/1000</f>
        <v>0</v>
      </c>
      <c r="J332">
        <f>1000*DJ332*AH332*(DF332-DG332)/(100*CY332*(1000-AH332*DF332))</f>
        <v>0</v>
      </c>
      <c r="K332">
        <f>DJ332*AH332*(DE332-DD332*(1000-AH332*DG332)/(1000-AH332*DF332))/(100*CY332)</f>
        <v>0</v>
      </c>
      <c r="L332">
        <f>DD332 - IF(AH332&gt;1, K332*CY332*100.0/(AJ332), 0)</f>
        <v>0</v>
      </c>
      <c r="M332">
        <f>((S332-I332/2)*L332-K332)/(S332+I332/2)</f>
        <v>0</v>
      </c>
      <c r="N332">
        <f>M332*(DK332+DL332)/1000.0</f>
        <v>0</v>
      </c>
      <c r="O332">
        <f>(DD332 - IF(AH332&gt;1, K332*CY332*100.0/(AJ332), 0))*(DK332+DL332)/1000.0</f>
        <v>0</v>
      </c>
      <c r="P332">
        <f>2.0/((1/R332-1/Q332)+SIGN(R332)*SQRT((1/R332-1/Q332)*(1/R332-1/Q332) + 4*CZ332/((CZ332+1)*(CZ332+1))*(2*1/R332*1/Q332-1/Q332*1/Q332)))</f>
        <v>0</v>
      </c>
      <c r="Q332">
        <f>IF(LEFT(DA332,1)&lt;&gt;"0",IF(LEFT(DA332,1)="1",3.0,DB332),$D$5+$E$5*(DR332*DK332/($K$5*1000))+$F$5*(DR332*DK332/($K$5*1000))*MAX(MIN(CY332,$J$5),$I$5)*MAX(MIN(CY332,$J$5),$I$5)+$G$5*MAX(MIN(CY332,$J$5),$I$5)*(DR332*DK332/($K$5*1000))+$H$5*(DR332*DK332/($K$5*1000))*(DR332*DK332/($K$5*1000)))</f>
        <v>0</v>
      </c>
      <c r="R332">
        <f>I332*(1000-(1000*0.61365*exp(17.502*V332/(240.97+V332))/(DK332+DL332)+DF332)/2)/(1000*0.61365*exp(17.502*V332/(240.97+V332))/(DK332+DL332)-DF332)</f>
        <v>0</v>
      </c>
      <c r="S332">
        <f>1/((CZ332+1)/(P332/1.6)+1/(Q332/1.37)) + CZ332/((CZ332+1)/(P332/1.6) + CZ332/(Q332/1.37))</f>
        <v>0</v>
      </c>
      <c r="T332">
        <f>(CU332*CX332)</f>
        <v>0</v>
      </c>
      <c r="U332">
        <f>(DM332+(T332+2*0.95*5.67E-8*(((DM332+$B$9)+273)^4-(DM332+273)^4)-44100*I332)/(1.84*29.3*Q332+8*0.95*5.67E-8*(DM332+273)^3))</f>
        <v>0</v>
      </c>
      <c r="V332">
        <f>($C$9*DN332+$D$9*DO332+$E$9*U332)</f>
        <v>0</v>
      </c>
      <c r="W332">
        <f>0.61365*exp(17.502*V332/(240.97+V332))</f>
        <v>0</v>
      </c>
      <c r="X332">
        <f>(Y332/Z332*100)</f>
        <v>0</v>
      </c>
      <c r="Y332">
        <f>DF332*(DK332+DL332)/1000</f>
        <v>0</v>
      </c>
      <c r="Z332">
        <f>0.61365*exp(17.502*DM332/(240.97+DM332))</f>
        <v>0</v>
      </c>
      <c r="AA332">
        <f>(W332-DF332*(DK332+DL332)/1000)</f>
        <v>0</v>
      </c>
      <c r="AB332">
        <f>(-I332*44100)</f>
        <v>0</v>
      </c>
      <c r="AC332">
        <f>2*29.3*Q332*0.92*(DM332-V332)</f>
        <v>0</v>
      </c>
      <c r="AD332">
        <f>2*0.95*5.67E-8*(((DM332+$B$9)+273)^4-(V332+273)^4)</f>
        <v>0</v>
      </c>
      <c r="AE332">
        <f>T332+AD332+AB332+AC332</f>
        <v>0</v>
      </c>
      <c r="AF332">
        <v>0</v>
      </c>
      <c r="AG332">
        <v>0</v>
      </c>
      <c r="AH332">
        <f>IF(AF332*$H$15&gt;=AJ332,1.0,(AJ332/(AJ332-AF332*$H$15)))</f>
        <v>0</v>
      </c>
      <c r="AI332">
        <f>(AH332-1)*100</f>
        <v>0</v>
      </c>
      <c r="AJ332">
        <f>MAX(0,($B$15+$C$15*DR332)/(1+$D$15*DR332)*DK332/(DM332+273)*$E$15)</f>
        <v>0</v>
      </c>
      <c r="AK332" t="s">
        <v>420</v>
      </c>
      <c r="AL332" t="s">
        <v>420</v>
      </c>
      <c r="AM332">
        <v>0</v>
      </c>
      <c r="AN332">
        <v>0</v>
      </c>
      <c r="AO332">
        <f>1-AM332/AN332</f>
        <v>0</v>
      </c>
      <c r="AP332">
        <v>0</v>
      </c>
      <c r="AQ332" t="s">
        <v>420</v>
      </c>
      <c r="AR332" t="s">
        <v>420</v>
      </c>
      <c r="AS332">
        <v>0</v>
      </c>
      <c r="AT332">
        <v>0</v>
      </c>
      <c r="AU332">
        <f>1-AS332/AT332</f>
        <v>0</v>
      </c>
      <c r="AV332">
        <v>0.5</v>
      </c>
      <c r="AW332">
        <f>CV332</f>
        <v>0</v>
      </c>
      <c r="AX332">
        <f>K332</f>
        <v>0</v>
      </c>
      <c r="AY332">
        <f>AU332*AV332*AW332</f>
        <v>0</v>
      </c>
      <c r="AZ332">
        <f>(AX332-AP332)/AW332</f>
        <v>0</v>
      </c>
      <c r="BA332">
        <f>(AN332-AT332)/AT332</f>
        <v>0</v>
      </c>
      <c r="BB332">
        <f>AM332/(AO332+AM332/AT332)</f>
        <v>0</v>
      </c>
      <c r="BC332" t="s">
        <v>420</v>
      </c>
      <c r="BD332">
        <v>0</v>
      </c>
      <c r="BE332">
        <f>IF(BD332&lt;&gt;0, BD332, BB332)</f>
        <v>0</v>
      </c>
      <c r="BF332">
        <f>1-BE332/AT332</f>
        <v>0</v>
      </c>
      <c r="BG332">
        <f>(AT332-AS332)/(AT332-BE332)</f>
        <v>0</v>
      </c>
      <c r="BH332">
        <f>(AN332-AT332)/(AN332-BE332)</f>
        <v>0</v>
      </c>
      <c r="BI332">
        <f>(AT332-AS332)/(AT332-AM332)</f>
        <v>0</v>
      </c>
      <c r="BJ332">
        <f>(AN332-AT332)/(AN332-AM332)</f>
        <v>0</v>
      </c>
      <c r="BK332">
        <f>(BG332*BE332/AS332)</f>
        <v>0</v>
      </c>
      <c r="BL332">
        <f>(1-BK332)</f>
        <v>0</v>
      </c>
      <c r="CU332">
        <f>$B$13*DS332+$C$13*DT332+$F$13*EE332*(1-EH332)</f>
        <v>0</v>
      </c>
      <c r="CV332">
        <f>CU332*CW332</f>
        <v>0</v>
      </c>
      <c r="CW332">
        <f>($B$13*$D$11+$C$13*$D$11+$F$13*((ER332+EJ332)/MAX(ER332+EJ332+ES332, 0.1)*$I$11+ES332/MAX(ER332+EJ332+ES332, 0.1)*$J$11))/($B$13+$C$13+$F$13)</f>
        <v>0</v>
      </c>
      <c r="CX332">
        <f>($B$13*$K$11+$C$13*$K$11+$F$13*((ER332+EJ332)/MAX(ER332+EJ332+ES332, 0.1)*$P$11+ES332/MAX(ER332+EJ332+ES332, 0.1)*$Q$11))/($B$13+$C$13+$F$13)</f>
        <v>0</v>
      </c>
      <c r="CY332">
        <v>3.7</v>
      </c>
      <c r="CZ332">
        <v>0.5</v>
      </c>
      <c r="DA332" t="s">
        <v>421</v>
      </c>
      <c r="DB332">
        <v>2</v>
      </c>
      <c r="DC332">
        <v>1761011629.6</v>
      </c>
      <c r="DD332">
        <v>420.6743333333334</v>
      </c>
      <c r="DE332">
        <v>419.9794166666666</v>
      </c>
      <c r="DF332">
        <v>23.55695416666667</v>
      </c>
      <c r="DG332">
        <v>23.57909166666667</v>
      </c>
      <c r="DH332">
        <v>421.8974583333334</v>
      </c>
      <c r="DI332">
        <v>23.37821666666667</v>
      </c>
      <c r="DJ332">
        <v>499.9961249999999</v>
      </c>
      <c r="DK332">
        <v>90.55118333333333</v>
      </c>
      <c r="DL332">
        <v>0.03405411666666667</v>
      </c>
      <c r="DM332">
        <v>30.10642916666667</v>
      </c>
      <c r="DN332">
        <v>30.0854125</v>
      </c>
      <c r="DO332">
        <v>999.9</v>
      </c>
      <c r="DP332">
        <v>0</v>
      </c>
      <c r="DQ332">
        <v>0</v>
      </c>
      <c r="DR332">
        <v>9999.291666666666</v>
      </c>
      <c r="DS332">
        <v>0</v>
      </c>
      <c r="DT332">
        <v>0.242856</v>
      </c>
      <c r="DU332">
        <v>0.6948546249999999</v>
      </c>
      <c r="DV332">
        <v>430.8230833333334</v>
      </c>
      <c r="DW332">
        <v>430.1213333333333</v>
      </c>
      <c r="DX332">
        <v>-0.02215076004583333</v>
      </c>
      <c r="DY332">
        <v>419.9794166666666</v>
      </c>
      <c r="DZ332">
        <v>23.57909166666667</v>
      </c>
      <c r="EA332">
        <v>2.13311</v>
      </c>
      <c r="EB332">
        <v>2.135115416666667</v>
      </c>
      <c r="EC332">
        <v>18.4685625</v>
      </c>
      <c r="ED332">
        <v>18.4836125</v>
      </c>
      <c r="EE332">
        <v>0.00500078</v>
      </c>
      <c r="EF332">
        <v>0</v>
      </c>
      <c r="EG332">
        <v>0</v>
      </c>
      <c r="EH332">
        <v>0</v>
      </c>
      <c r="EI332">
        <v>579.3666666666667</v>
      </c>
      <c r="EJ332">
        <v>0.00500078</v>
      </c>
      <c r="EK332">
        <v>-14.03333333333333</v>
      </c>
      <c r="EL332">
        <v>-0.3458333333333334</v>
      </c>
      <c r="EM332">
        <v>35.74725</v>
      </c>
      <c r="EN332">
        <v>40.12733333333333</v>
      </c>
      <c r="EO332">
        <v>38.12220833333333</v>
      </c>
      <c r="EP332">
        <v>40.77583333333333</v>
      </c>
      <c r="EQ332">
        <v>38.83570833333334</v>
      </c>
      <c r="ER332">
        <v>0</v>
      </c>
      <c r="ES332">
        <v>0</v>
      </c>
      <c r="ET332">
        <v>0</v>
      </c>
      <c r="EU332">
        <v>1761011636.5</v>
      </c>
      <c r="EV332">
        <v>0</v>
      </c>
      <c r="EW332">
        <v>579.2153846153846</v>
      </c>
      <c r="EX332">
        <v>-9.025641555388754</v>
      </c>
      <c r="EY332">
        <v>17.64102547626267</v>
      </c>
      <c r="EZ332">
        <v>-13</v>
      </c>
      <c r="FA332">
        <v>15</v>
      </c>
      <c r="FB332">
        <v>1761011488.1</v>
      </c>
      <c r="FC332" t="s">
        <v>1048</v>
      </c>
      <c r="FD332">
        <v>1761011488.1</v>
      </c>
      <c r="FE332">
        <v>1761011485.1</v>
      </c>
      <c r="FF332">
        <v>11</v>
      </c>
      <c r="FG332">
        <v>-0.204</v>
      </c>
      <c r="FH332">
        <v>-0.005</v>
      </c>
      <c r="FI332">
        <v>-1.225</v>
      </c>
      <c r="FJ332">
        <v>0.192</v>
      </c>
      <c r="FK332">
        <v>420</v>
      </c>
      <c r="FL332">
        <v>24</v>
      </c>
      <c r="FM332">
        <v>0.64</v>
      </c>
      <c r="FN332">
        <v>0.07000000000000001</v>
      </c>
      <c r="FO332">
        <v>0.7147253170731708</v>
      </c>
      <c r="FP332">
        <v>-0.323740787456445</v>
      </c>
      <c r="FQ332">
        <v>0.05276327759121638</v>
      </c>
      <c r="FR332">
        <v>1</v>
      </c>
      <c r="FS332">
        <v>581.6588235294118</v>
      </c>
      <c r="FT332">
        <v>-32.89228432866979</v>
      </c>
      <c r="FU332">
        <v>6.53826373998205</v>
      </c>
      <c r="FV332">
        <v>0</v>
      </c>
      <c r="FW332">
        <v>-0.02986289588048781</v>
      </c>
      <c r="FX332">
        <v>0.2811621123365853</v>
      </c>
      <c r="FY332">
        <v>0.04466821096833705</v>
      </c>
      <c r="FZ332">
        <v>0</v>
      </c>
      <c r="GA332">
        <v>1</v>
      </c>
      <c r="GB332">
        <v>3</v>
      </c>
      <c r="GC332" t="s">
        <v>459</v>
      </c>
      <c r="GD332">
        <v>3.10975</v>
      </c>
      <c r="GE332">
        <v>2.72574</v>
      </c>
      <c r="GF332">
        <v>0.0886646</v>
      </c>
      <c r="GG332">
        <v>0.0884153</v>
      </c>
      <c r="GH332">
        <v>0.107482</v>
      </c>
      <c r="GI332">
        <v>0.108359</v>
      </c>
      <c r="GJ332">
        <v>23925</v>
      </c>
      <c r="GK332">
        <v>21690.5</v>
      </c>
      <c r="GL332">
        <v>26810.2</v>
      </c>
      <c r="GM332">
        <v>24000.2</v>
      </c>
      <c r="GN332">
        <v>38232.6</v>
      </c>
      <c r="GO332">
        <v>31566.2</v>
      </c>
      <c r="GP332">
        <v>46794.2</v>
      </c>
      <c r="GQ332">
        <v>37940.1</v>
      </c>
      <c r="GR332">
        <v>1.89485</v>
      </c>
      <c r="GS332">
        <v>1.87547</v>
      </c>
      <c r="GT332">
        <v>0.124089</v>
      </c>
      <c r="GU332">
        <v>0</v>
      </c>
      <c r="GV332">
        <v>28.0451</v>
      </c>
      <c r="GW332">
        <v>999.9</v>
      </c>
      <c r="GX332">
        <v>61.3</v>
      </c>
      <c r="GY332">
        <v>29.6</v>
      </c>
      <c r="GZ332">
        <v>28.185</v>
      </c>
      <c r="HA332">
        <v>61.591</v>
      </c>
      <c r="HB332">
        <v>21.1819</v>
      </c>
      <c r="HC332">
        <v>1</v>
      </c>
      <c r="HD332">
        <v>0.0185315</v>
      </c>
      <c r="HE332">
        <v>-1.6981</v>
      </c>
      <c r="HF332">
        <v>20.3299</v>
      </c>
      <c r="HG332">
        <v>5.21759</v>
      </c>
      <c r="HH332">
        <v>11.9798</v>
      </c>
      <c r="HI332">
        <v>4.96525</v>
      </c>
      <c r="HJ332">
        <v>3.276</v>
      </c>
      <c r="HK332">
        <v>9999</v>
      </c>
      <c r="HL332">
        <v>9999</v>
      </c>
      <c r="HM332">
        <v>9999</v>
      </c>
      <c r="HN332">
        <v>999.9</v>
      </c>
      <c r="HO332">
        <v>1.86368</v>
      </c>
      <c r="HP332">
        <v>1.85974</v>
      </c>
      <c r="HQ332">
        <v>1.85806</v>
      </c>
      <c r="HR332">
        <v>1.85944</v>
      </c>
      <c r="HS332">
        <v>1.85959</v>
      </c>
      <c r="HT332">
        <v>1.85806</v>
      </c>
      <c r="HU332">
        <v>1.85715</v>
      </c>
      <c r="HV332">
        <v>1.85211</v>
      </c>
      <c r="HW332">
        <v>0</v>
      </c>
      <c r="HX332">
        <v>0</v>
      </c>
      <c r="HY332">
        <v>0</v>
      </c>
      <c r="HZ332">
        <v>0</v>
      </c>
      <c r="IA332" t="s">
        <v>424</v>
      </c>
      <c r="IB332" t="s">
        <v>425</v>
      </c>
      <c r="IC332" t="s">
        <v>426</v>
      </c>
      <c r="ID332" t="s">
        <v>426</v>
      </c>
      <c r="IE332" t="s">
        <v>426</v>
      </c>
      <c r="IF332" t="s">
        <v>426</v>
      </c>
      <c r="IG332">
        <v>0</v>
      </c>
      <c r="IH332">
        <v>100</v>
      </c>
      <c r="II332">
        <v>100</v>
      </c>
      <c r="IJ332">
        <v>-1.223</v>
      </c>
      <c r="IK332">
        <v>0.1804</v>
      </c>
      <c r="IL332">
        <v>-2.013767384491711</v>
      </c>
      <c r="IM332">
        <v>0.001328113201692861</v>
      </c>
      <c r="IN332">
        <v>1.538283238170363E-06</v>
      </c>
      <c r="IO332">
        <v>-5.795655626708063E-10</v>
      </c>
      <c r="IP332">
        <v>-0.07039863633143861</v>
      </c>
      <c r="IQ332">
        <v>-0.004593102289677449</v>
      </c>
      <c r="IR332">
        <v>0.0008253994458280543</v>
      </c>
      <c r="IS332">
        <v>-7.403632370499484E-06</v>
      </c>
      <c r="IT332">
        <v>2</v>
      </c>
      <c r="IU332">
        <v>1985</v>
      </c>
      <c r="IV332">
        <v>1</v>
      </c>
      <c r="IW332">
        <v>27</v>
      </c>
      <c r="IX332">
        <v>2.5</v>
      </c>
      <c r="IY332">
        <v>2.5</v>
      </c>
      <c r="IZ332">
        <v>1.13647</v>
      </c>
      <c r="JA332">
        <v>2.6062</v>
      </c>
      <c r="JB332">
        <v>1.49658</v>
      </c>
      <c r="JC332">
        <v>2.34619</v>
      </c>
      <c r="JD332">
        <v>1.54907</v>
      </c>
      <c r="JE332">
        <v>2.43042</v>
      </c>
      <c r="JF332">
        <v>32.7535</v>
      </c>
      <c r="JG332">
        <v>15.5855</v>
      </c>
      <c r="JH332">
        <v>18</v>
      </c>
      <c r="JI332">
        <v>482.231</v>
      </c>
      <c r="JJ332">
        <v>498.967</v>
      </c>
      <c r="JK332">
        <v>31.2817</v>
      </c>
      <c r="JL332">
        <v>27.5036</v>
      </c>
      <c r="JM332">
        <v>30.0002</v>
      </c>
      <c r="JN332">
        <v>27.6775</v>
      </c>
      <c r="JO332">
        <v>27.6558</v>
      </c>
      <c r="JP332">
        <v>22.8455</v>
      </c>
      <c r="JQ332">
        <v>20.6323</v>
      </c>
      <c r="JR332">
        <v>73.2739</v>
      </c>
      <c r="JS332">
        <v>31.2672</v>
      </c>
      <c r="JT332">
        <v>420</v>
      </c>
      <c r="JU332">
        <v>23.5421</v>
      </c>
      <c r="JV332">
        <v>102.329</v>
      </c>
      <c r="JW332">
        <v>91.526</v>
      </c>
    </row>
    <row r="333" spans="1:283">
      <c r="A333">
        <v>315</v>
      </c>
      <c r="B333">
        <v>1761011639.6</v>
      </c>
      <c r="C333">
        <v>1973.599999904633</v>
      </c>
      <c r="D333" t="s">
        <v>1075</v>
      </c>
      <c r="E333" t="s">
        <v>1076</v>
      </c>
      <c r="F333">
        <v>5</v>
      </c>
      <c r="G333" t="s">
        <v>1047</v>
      </c>
      <c r="H333">
        <v>1761011631.6</v>
      </c>
      <c r="I333">
        <f>(J333)/1000</f>
        <v>0</v>
      </c>
      <c r="J333">
        <f>1000*DJ333*AH333*(DF333-DG333)/(100*CY333*(1000-AH333*DF333))</f>
        <v>0</v>
      </c>
      <c r="K333">
        <f>DJ333*AH333*(DE333-DD333*(1000-AH333*DG333)/(1000-AH333*DF333))/(100*CY333)</f>
        <v>0</v>
      </c>
      <c r="L333">
        <f>DD333 - IF(AH333&gt;1, K333*CY333*100.0/(AJ333), 0)</f>
        <v>0</v>
      </c>
      <c r="M333">
        <f>((S333-I333/2)*L333-K333)/(S333+I333/2)</f>
        <v>0</v>
      </c>
      <c r="N333">
        <f>M333*(DK333+DL333)/1000.0</f>
        <v>0</v>
      </c>
      <c r="O333">
        <f>(DD333 - IF(AH333&gt;1, K333*CY333*100.0/(AJ333), 0))*(DK333+DL333)/1000.0</f>
        <v>0</v>
      </c>
      <c r="P333">
        <f>2.0/((1/R333-1/Q333)+SIGN(R333)*SQRT((1/R333-1/Q333)*(1/R333-1/Q333) + 4*CZ333/((CZ333+1)*(CZ333+1))*(2*1/R333*1/Q333-1/Q333*1/Q333)))</f>
        <v>0</v>
      </c>
      <c r="Q333">
        <f>IF(LEFT(DA333,1)&lt;&gt;"0",IF(LEFT(DA333,1)="1",3.0,DB333),$D$5+$E$5*(DR333*DK333/($K$5*1000))+$F$5*(DR333*DK333/($K$5*1000))*MAX(MIN(CY333,$J$5),$I$5)*MAX(MIN(CY333,$J$5),$I$5)+$G$5*MAX(MIN(CY333,$J$5),$I$5)*(DR333*DK333/($K$5*1000))+$H$5*(DR333*DK333/($K$5*1000))*(DR333*DK333/($K$5*1000)))</f>
        <v>0</v>
      </c>
      <c r="R333">
        <f>I333*(1000-(1000*0.61365*exp(17.502*V333/(240.97+V333))/(DK333+DL333)+DF333)/2)/(1000*0.61365*exp(17.502*V333/(240.97+V333))/(DK333+DL333)-DF333)</f>
        <v>0</v>
      </c>
      <c r="S333">
        <f>1/((CZ333+1)/(P333/1.6)+1/(Q333/1.37)) + CZ333/((CZ333+1)/(P333/1.6) + CZ333/(Q333/1.37))</f>
        <v>0</v>
      </c>
      <c r="T333">
        <f>(CU333*CX333)</f>
        <v>0</v>
      </c>
      <c r="U333">
        <f>(DM333+(T333+2*0.95*5.67E-8*(((DM333+$B$9)+273)^4-(DM333+273)^4)-44100*I333)/(1.84*29.3*Q333+8*0.95*5.67E-8*(DM333+273)^3))</f>
        <v>0</v>
      </c>
      <c r="V333">
        <f>($C$9*DN333+$D$9*DO333+$E$9*U333)</f>
        <v>0</v>
      </c>
      <c r="W333">
        <f>0.61365*exp(17.502*V333/(240.97+V333))</f>
        <v>0</v>
      </c>
      <c r="X333">
        <f>(Y333/Z333*100)</f>
        <v>0</v>
      </c>
      <c r="Y333">
        <f>DF333*(DK333+DL333)/1000</f>
        <v>0</v>
      </c>
      <c r="Z333">
        <f>0.61365*exp(17.502*DM333/(240.97+DM333))</f>
        <v>0</v>
      </c>
      <c r="AA333">
        <f>(W333-DF333*(DK333+DL333)/1000)</f>
        <v>0</v>
      </c>
      <c r="AB333">
        <f>(-I333*44100)</f>
        <v>0</v>
      </c>
      <c r="AC333">
        <f>2*29.3*Q333*0.92*(DM333-V333)</f>
        <v>0</v>
      </c>
      <c r="AD333">
        <f>2*0.95*5.67E-8*(((DM333+$B$9)+273)^4-(V333+273)^4)</f>
        <v>0</v>
      </c>
      <c r="AE333">
        <f>T333+AD333+AB333+AC333</f>
        <v>0</v>
      </c>
      <c r="AF333">
        <v>0</v>
      </c>
      <c r="AG333">
        <v>0</v>
      </c>
      <c r="AH333">
        <f>IF(AF333*$H$15&gt;=AJ333,1.0,(AJ333/(AJ333-AF333*$H$15)))</f>
        <v>0</v>
      </c>
      <c r="AI333">
        <f>(AH333-1)*100</f>
        <v>0</v>
      </c>
      <c r="AJ333">
        <f>MAX(0,($B$15+$C$15*DR333)/(1+$D$15*DR333)*DK333/(DM333+273)*$E$15)</f>
        <v>0</v>
      </c>
      <c r="AK333" t="s">
        <v>420</v>
      </c>
      <c r="AL333" t="s">
        <v>420</v>
      </c>
      <c r="AM333">
        <v>0</v>
      </c>
      <c r="AN333">
        <v>0</v>
      </c>
      <c r="AO333">
        <f>1-AM333/AN333</f>
        <v>0</v>
      </c>
      <c r="AP333">
        <v>0</v>
      </c>
      <c r="AQ333" t="s">
        <v>420</v>
      </c>
      <c r="AR333" t="s">
        <v>420</v>
      </c>
      <c r="AS333">
        <v>0</v>
      </c>
      <c r="AT333">
        <v>0</v>
      </c>
      <c r="AU333">
        <f>1-AS333/AT333</f>
        <v>0</v>
      </c>
      <c r="AV333">
        <v>0.5</v>
      </c>
      <c r="AW333">
        <f>CV333</f>
        <v>0</v>
      </c>
      <c r="AX333">
        <f>K333</f>
        <v>0</v>
      </c>
      <c r="AY333">
        <f>AU333*AV333*AW333</f>
        <v>0</v>
      </c>
      <c r="AZ333">
        <f>(AX333-AP333)/AW333</f>
        <v>0</v>
      </c>
      <c r="BA333">
        <f>(AN333-AT333)/AT333</f>
        <v>0</v>
      </c>
      <c r="BB333">
        <f>AM333/(AO333+AM333/AT333)</f>
        <v>0</v>
      </c>
      <c r="BC333" t="s">
        <v>420</v>
      </c>
      <c r="BD333">
        <v>0</v>
      </c>
      <c r="BE333">
        <f>IF(BD333&lt;&gt;0, BD333, BB333)</f>
        <v>0</v>
      </c>
      <c r="BF333">
        <f>1-BE333/AT333</f>
        <v>0</v>
      </c>
      <c r="BG333">
        <f>(AT333-AS333)/(AT333-BE333)</f>
        <v>0</v>
      </c>
      <c r="BH333">
        <f>(AN333-AT333)/(AN333-BE333)</f>
        <v>0</v>
      </c>
      <c r="BI333">
        <f>(AT333-AS333)/(AT333-AM333)</f>
        <v>0</v>
      </c>
      <c r="BJ333">
        <f>(AN333-AT333)/(AN333-AM333)</f>
        <v>0</v>
      </c>
      <c r="BK333">
        <f>(BG333*BE333/AS333)</f>
        <v>0</v>
      </c>
      <c r="BL333">
        <f>(1-BK333)</f>
        <v>0</v>
      </c>
      <c r="CU333">
        <f>$B$13*DS333+$C$13*DT333+$F$13*EE333*(1-EH333)</f>
        <v>0</v>
      </c>
      <c r="CV333">
        <f>CU333*CW333</f>
        <v>0</v>
      </c>
      <c r="CW333">
        <f>($B$13*$D$11+$C$13*$D$11+$F$13*((ER333+EJ333)/MAX(ER333+EJ333+ES333, 0.1)*$I$11+ES333/MAX(ER333+EJ333+ES333, 0.1)*$J$11))/($B$13+$C$13+$F$13)</f>
        <v>0</v>
      </c>
      <c r="CX333">
        <f>($B$13*$K$11+$C$13*$K$11+$F$13*((ER333+EJ333)/MAX(ER333+EJ333+ES333, 0.1)*$P$11+ES333/MAX(ER333+EJ333+ES333, 0.1)*$Q$11))/($B$13+$C$13+$F$13)</f>
        <v>0</v>
      </c>
      <c r="CY333">
        <v>3.7</v>
      </c>
      <c r="CZ333">
        <v>0.5</v>
      </c>
      <c r="DA333" t="s">
        <v>421</v>
      </c>
      <c r="DB333">
        <v>2</v>
      </c>
      <c r="DC333">
        <v>1761011631.6</v>
      </c>
      <c r="DD333">
        <v>420.6687083333333</v>
      </c>
      <c r="DE333">
        <v>419.982875</v>
      </c>
      <c r="DF333">
        <v>23.57935833333334</v>
      </c>
      <c r="DG333">
        <v>23.58373333333334</v>
      </c>
      <c r="DH333">
        <v>421.8918333333334</v>
      </c>
      <c r="DI333">
        <v>23.4001375</v>
      </c>
      <c r="DJ333">
        <v>500.0257083333333</v>
      </c>
      <c r="DK333">
        <v>90.55128333333333</v>
      </c>
      <c r="DL333">
        <v>0.03397685</v>
      </c>
      <c r="DM333">
        <v>30.1043</v>
      </c>
      <c r="DN333">
        <v>30.08146666666667</v>
      </c>
      <c r="DO333">
        <v>999.9</v>
      </c>
      <c r="DP333">
        <v>0</v>
      </c>
      <c r="DQ333">
        <v>0</v>
      </c>
      <c r="DR333">
        <v>10002.62791666667</v>
      </c>
      <c r="DS333">
        <v>0</v>
      </c>
      <c r="DT333">
        <v>0.242856</v>
      </c>
      <c r="DU333">
        <v>0.6857629166666667</v>
      </c>
      <c r="DV333">
        <v>430.8272083333333</v>
      </c>
      <c r="DW333">
        <v>430.1269166666667</v>
      </c>
      <c r="DX333">
        <v>-0.004390005879166667</v>
      </c>
      <c r="DY333">
        <v>419.982875</v>
      </c>
      <c r="DZ333">
        <v>23.58373333333334</v>
      </c>
      <c r="EA333">
        <v>2.13514125</v>
      </c>
      <c r="EB333">
        <v>2.135538333333333</v>
      </c>
      <c r="EC333">
        <v>18.4837625</v>
      </c>
      <c r="ED333">
        <v>18.48676666666667</v>
      </c>
      <c r="EE333">
        <v>0.00500078</v>
      </c>
      <c r="EF333">
        <v>0</v>
      </c>
      <c r="EG333">
        <v>0</v>
      </c>
      <c r="EH333">
        <v>0</v>
      </c>
      <c r="EI333">
        <v>579.3083333333333</v>
      </c>
      <c r="EJ333">
        <v>0.00500078</v>
      </c>
      <c r="EK333">
        <v>-14.52916666666667</v>
      </c>
      <c r="EL333">
        <v>-0.3833333333333333</v>
      </c>
      <c r="EM333">
        <v>35.76025</v>
      </c>
      <c r="EN333">
        <v>40.14558333333333</v>
      </c>
      <c r="EO333">
        <v>38.10658333333333</v>
      </c>
      <c r="EP333">
        <v>40.814875</v>
      </c>
      <c r="EQ333">
        <v>38.87991666666667</v>
      </c>
      <c r="ER333">
        <v>0</v>
      </c>
      <c r="ES333">
        <v>0</v>
      </c>
      <c r="ET333">
        <v>0</v>
      </c>
      <c r="EU333">
        <v>1761011638.3</v>
      </c>
      <c r="EV333">
        <v>0</v>
      </c>
      <c r="EW333">
        <v>579.076</v>
      </c>
      <c r="EX333">
        <v>3.169230368104937</v>
      </c>
      <c r="EY333">
        <v>-6.030769513297604</v>
      </c>
      <c r="EZ333">
        <v>-12.68</v>
      </c>
      <c r="FA333">
        <v>15</v>
      </c>
      <c r="FB333">
        <v>1761011488.1</v>
      </c>
      <c r="FC333" t="s">
        <v>1048</v>
      </c>
      <c r="FD333">
        <v>1761011488.1</v>
      </c>
      <c r="FE333">
        <v>1761011485.1</v>
      </c>
      <c r="FF333">
        <v>11</v>
      </c>
      <c r="FG333">
        <v>-0.204</v>
      </c>
      <c r="FH333">
        <v>-0.005</v>
      </c>
      <c r="FI333">
        <v>-1.225</v>
      </c>
      <c r="FJ333">
        <v>0.192</v>
      </c>
      <c r="FK333">
        <v>420</v>
      </c>
      <c r="FL333">
        <v>24</v>
      </c>
      <c r="FM333">
        <v>0.64</v>
      </c>
      <c r="FN333">
        <v>0.07000000000000001</v>
      </c>
      <c r="FO333">
        <v>0.7073417000000001</v>
      </c>
      <c r="FP333">
        <v>-0.3561648630394015</v>
      </c>
      <c r="FQ333">
        <v>0.0536793891629739</v>
      </c>
      <c r="FR333">
        <v>1</v>
      </c>
      <c r="FS333">
        <v>580.7058823529412</v>
      </c>
      <c r="FT333">
        <v>-17.46065716860502</v>
      </c>
      <c r="FU333">
        <v>5.991854332266463</v>
      </c>
      <c r="FV333">
        <v>0</v>
      </c>
      <c r="FW333">
        <v>-0.0231464427775</v>
      </c>
      <c r="FX333">
        <v>0.5108230512078804</v>
      </c>
      <c r="FY333">
        <v>0.05025570967605918</v>
      </c>
      <c r="FZ333">
        <v>0</v>
      </c>
      <c r="GA333">
        <v>1</v>
      </c>
      <c r="GB333">
        <v>3</v>
      </c>
      <c r="GC333" t="s">
        <v>459</v>
      </c>
      <c r="GD333">
        <v>3.10975</v>
      </c>
      <c r="GE333">
        <v>2.72542</v>
      </c>
      <c r="GF333">
        <v>0.0886653</v>
      </c>
      <c r="GG333">
        <v>0.0884151</v>
      </c>
      <c r="GH333">
        <v>0.107512</v>
      </c>
      <c r="GI333">
        <v>0.108364</v>
      </c>
      <c r="GJ333">
        <v>23924.8</v>
      </c>
      <c r="GK333">
        <v>21690.5</v>
      </c>
      <c r="GL333">
        <v>26810</v>
      </c>
      <c r="GM333">
        <v>24000.2</v>
      </c>
      <c r="GN333">
        <v>38231.2</v>
      </c>
      <c r="GO333">
        <v>31565.8</v>
      </c>
      <c r="GP333">
        <v>46794.1</v>
      </c>
      <c r="GQ333">
        <v>37939.9</v>
      </c>
      <c r="GR333">
        <v>1.89463</v>
      </c>
      <c r="GS333">
        <v>1.8755</v>
      </c>
      <c r="GT333">
        <v>0.124011</v>
      </c>
      <c r="GU333">
        <v>0</v>
      </c>
      <c r="GV333">
        <v>28.044</v>
      </c>
      <c r="GW333">
        <v>999.9</v>
      </c>
      <c r="GX333">
        <v>61.3</v>
      </c>
      <c r="GY333">
        <v>29.6</v>
      </c>
      <c r="GZ333">
        <v>28.1844</v>
      </c>
      <c r="HA333">
        <v>61.451</v>
      </c>
      <c r="HB333">
        <v>21.0377</v>
      </c>
      <c r="HC333">
        <v>1</v>
      </c>
      <c r="HD333">
        <v>0.0184426</v>
      </c>
      <c r="HE333">
        <v>-1.69068</v>
      </c>
      <c r="HF333">
        <v>20.3299</v>
      </c>
      <c r="HG333">
        <v>5.21774</v>
      </c>
      <c r="HH333">
        <v>11.9796</v>
      </c>
      <c r="HI333">
        <v>4.96525</v>
      </c>
      <c r="HJ333">
        <v>3.27598</v>
      </c>
      <c r="HK333">
        <v>9999</v>
      </c>
      <c r="HL333">
        <v>9999</v>
      </c>
      <c r="HM333">
        <v>9999</v>
      </c>
      <c r="HN333">
        <v>999.9</v>
      </c>
      <c r="HO333">
        <v>1.86367</v>
      </c>
      <c r="HP333">
        <v>1.85974</v>
      </c>
      <c r="HQ333">
        <v>1.85804</v>
      </c>
      <c r="HR333">
        <v>1.85944</v>
      </c>
      <c r="HS333">
        <v>1.85959</v>
      </c>
      <c r="HT333">
        <v>1.85806</v>
      </c>
      <c r="HU333">
        <v>1.85715</v>
      </c>
      <c r="HV333">
        <v>1.85211</v>
      </c>
      <c r="HW333">
        <v>0</v>
      </c>
      <c r="HX333">
        <v>0</v>
      </c>
      <c r="HY333">
        <v>0</v>
      </c>
      <c r="HZ333">
        <v>0</v>
      </c>
      <c r="IA333" t="s">
        <v>424</v>
      </c>
      <c r="IB333" t="s">
        <v>425</v>
      </c>
      <c r="IC333" t="s">
        <v>426</v>
      </c>
      <c r="ID333" t="s">
        <v>426</v>
      </c>
      <c r="IE333" t="s">
        <v>426</v>
      </c>
      <c r="IF333" t="s">
        <v>426</v>
      </c>
      <c r="IG333">
        <v>0</v>
      </c>
      <c r="IH333">
        <v>100</v>
      </c>
      <c r="II333">
        <v>100</v>
      </c>
      <c r="IJ333">
        <v>-1.223</v>
      </c>
      <c r="IK333">
        <v>0.1805</v>
      </c>
      <c r="IL333">
        <v>-2.013767384491711</v>
      </c>
      <c r="IM333">
        <v>0.001328113201692861</v>
      </c>
      <c r="IN333">
        <v>1.538283238170363E-06</v>
      </c>
      <c r="IO333">
        <v>-5.795655626708063E-10</v>
      </c>
      <c r="IP333">
        <v>-0.07039863633143861</v>
      </c>
      <c r="IQ333">
        <v>-0.004593102289677449</v>
      </c>
      <c r="IR333">
        <v>0.0008253994458280543</v>
      </c>
      <c r="IS333">
        <v>-7.403632370499484E-06</v>
      </c>
      <c r="IT333">
        <v>2</v>
      </c>
      <c r="IU333">
        <v>1985</v>
      </c>
      <c r="IV333">
        <v>1</v>
      </c>
      <c r="IW333">
        <v>27</v>
      </c>
      <c r="IX333">
        <v>2.5</v>
      </c>
      <c r="IY333">
        <v>2.6</v>
      </c>
      <c r="IZ333">
        <v>1.13647</v>
      </c>
      <c r="JA333">
        <v>2.59521</v>
      </c>
      <c r="JB333">
        <v>1.49658</v>
      </c>
      <c r="JC333">
        <v>2.34619</v>
      </c>
      <c r="JD333">
        <v>1.54907</v>
      </c>
      <c r="JE333">
        <v>2.46216</v>
      </c>
      <c r="JF333">
        <v>32.7535</v>
      </c>
      <c r="JG333">
        <v>15.5855</v>
      </c>
      <c r="JH333">
        <v>18</v>
      </c>
      <c r="JI333">
        <v>482.101</v>
      </c>
      <c r="JJ333">
        <v>498.984</v>
      </c>
      <c r="JK333">
        <v>31.257</v>
      </c>
      <c r="JL333">
        <v>27.5036</v>
      </c>
      <c r="JM333">
        <v>30.0001</v>
      </c>
      <c r="JN333">
        <v>27.6775</v>
      </c>
      <c r="JO333">
        <v>27.6558</v>
      </c>
      <c r="JP333">
        <v>22.8439</v>
      </c>
      <c r="JQ333">
        <v>20.6323</v>
      </c>
      <c r="JR333">
        <v>73.2739</v>
      </c>
      <c r="JS333">
        <v>31.2672</v>
      </c>
      <c r="JT333">
        <v>420</v>
      </c>
      <c r="JU333">
        <v>23.5421</v>
      </c>
      <c r="JV333">
        <v>102.329</v>
      </c>
      <c r="JW333">
        <v>91.5258</v>
      </c>
    </row>
    <row r="334" spans="1:283">
      <c r="A334">
        <v>316</v>
      </c>
      <c r="B334">
        <v>1761011641.6</v>
      </c>
      <c r="C334">
        <v>1975.599999904633</v>
      </c>
      <c r="D334" t="s">
        <v>1077</v>
      </c>
      <c r="E334" t="s">
        <v>1078</v>
      </c>
      <c r="F334">
        <v>5</v>
      </c>
      <c r="G334" t="s">
        <v>1047</v>
      </c>
      <c r="H334">
        <v>1761011633.6</v>
      </c>
      <c r="I334">
        <f>(J334)/1000</f>
        <v>0</v>
      </c>
      <c r="J334">
        <f>1000*DJ334*AH334*(DF334-DG334)/(100*CY334*(1000-AH334*DF334))</f>
        <v>0</v>
      </c>
      <c r="K334">
        <f>DJ334*AH334*(DE334-DD334*(1000-AH334*DG334)/(1000-AH334*DF334))/(100*CY334)</f>
        <v>0</v>
      </c>
      <c r="L334">
        <f>DD334 - IF(AH334&gt;1, K334*CY334*100.0/(AJ334), 0)</f>
        <v>0</v>
      </c>
      <c r="M334">
        <f>((S334-I334/2)*L334-K334)/(S334+I334/2)</f>
        <v>0</v>
      </c>
      <c r="N334">
        <f>M334*(DK334+DL334)/1000.0</f>
        <v>0</v>
      </c>
      <c r="O334">
        <f>(DD334 - IF(AH334&gt;1, K334*CY334*100.0/(AJ334), 0))*(DK334+DL334)/1000.0</f>
        <v>0</v>
      </c>
      <c r="P334">
        <f>2.0/((1/R334-1/Q334)+SIGN(R334)*SQRT((1/R334-1/Q334)*(1/R334-1/Q334) + 4*CZ334/((CZ334+1)*(CZ334+1))*(2*1/R334*1/Q334-1/Q334*1/Q334)))</f>
        <v>0</v>
      </c>
      <c r="Q334">
        <f>IF(LEFT(DA334,1)&lt;&gt;"0",IF(LEFT(DA334,1)="1",3.0,DB334),$D$5+$E$5*(DR334*DK334/($K$5*1000))+$F$5*(DR334*DK334/($K$5*1000))*MAX(MIN(CY334,$J$5),$I$5)*MAX(MIN(CY334,$J$5),$I$5)+$G$5*MAX(MIN(CY334,$J$5),$I$5)*(DR334*DK334/($K$5*1000))+$H$5*(DR334*DK334/($K$5*1000))*(DR334*DK334/($K$5*1000)))</f>
        <v>0</v>
      </c>
      <c r="R334">
        <f>I334*(1000-(1000*0.61365*exp(17.502*V334/(240.97+V334))/(DK334+DL334)+DF334)/2)/(1000*0.61365*exp(17.502*V334/(240.97+V334))/(DK334+DL334)-DF334)</f>
        <v>0</v>
      </c>
      <c r="S334">
        <f>1/((CZ334+1)/(P334/1.6)+1/(Q334/1.37)) + CZ334/((CZ334+1)/(P334/1.6) + CZ334/(Q334/1.37))</f>
        <v>0</v>
      </c>
      <c r="T334">
        <f>(CU334*CX334)</f>
        <v>0</v>
      </c>
      <c r="U334">
        <f>(DM334+(T334+2*0.95*5.67E-8*(((DM334+$B$9)+273)^4-(DM334+273)^4)-44100*I334)/(1.84*29.3*Q334+8*0.95*5.67E-8*(DM334+273)^3))</f>
        <v>0</v>
      </c>
      <c r="V334">
        <f>($C$9*DN334+$D$9*DO334+$E$9*U334)</f>
        <v>0</v>
      </c>
      <c r="W334">
        <f>0.61365*exp(17.502*V334/(240.97+V334))</f>
        <v>0</v>
      </c>
      <c r="X334">
        <f>(Y334/Z334*100)</f>
        <v>0</v>
      </c>
      <c r="Y334">
        <f>DF334*(DK334+DL334)/1000</f>
        <v>0</v>
      </c>
      <c r="Z334">
        <f>0.61365*exp(17.502*DM334/(240.97+DM334))</f>
        <v>0</v>
      </c>
      <c r="AA334">
        <f>(W334-DF334*(DK334+DL334)/1000)</f>
        <v>0</v>
      </c>
      <c r="AB334">
        <f>(-I334*44100)</f>
        <v>0</v>
      </c>
      <c r="AC334">
        <f>2*29.3*Q334*0.92*(DM334-V334)</f>
        <v>0</v>
      </c>
      <c r="AD334">
        <f>2*0.95*5.67E-8*(((DM334+$B$9)+273)^4-(V334+273)^4)</f>
        <v>0</v>
      </c>
      <c r="AE334">
        <f>T334+AD334+AB334+AC334</f>
        <v>0</v>
      </c>
      <c r="AF334">
        <v>0</v>
      </c>
      <c r="AG334">
        <v>0</v>
      </c>
      <c r="AH334">
        <f>IF(AF334*$H$15&gt;=AJ334,1.0,(AJ334/(AJ334-AF334*$H$15)))</f>
        <v>0</v>
      </c>
      <c r="AI334">
        <f>(AH334-1)*100</f>
        <v>0</v>
      </c>
      <c r="AJ334">
        <f>MAX(0,($B$15+$C$15*DR334)/(1+$D$15*DR334)*DK334/(DM334+273)*$E$15)</f>
        <v>0</v>
      </c>
      <c r="AK334" t="s">
        <v>420</v>
      </c>
      <c r="AL334" t="s">
        <v>420</v>
      </c>
      <c r="AM334">
        <v>0</v>
      </c>
      <c r="AN334">
        <v>0</v>
      </c>
      <c r="AO334">
        <f>1-AM334/AN334</f>
        <v>0</v>
      </c>
      <c r="AP334">
        <v>0</v>
      </c>
      <c r="AQ334" t="s">
        <v>420</v>
      </c>
      <c r="AR334" t="s">
        <v>420</v>
      </c>
      <c r="AS334">
        <v>0</v>
      </c>
      <c r="AT334">
        <v>0</v>
      </c>
      <c r="AU334">
        <f>1-AS334/AT334</f>
        <v>0</v>
      </c>
      <c r="AV334">
        <v>0.5</v>
      </c>
      <c r="AW334">
        <f>CV334</f>
        <v>0</v>
      </c>
      <c r="AX334">
        <f>K334</f>
        <v>0</v>
      </c>
      <c r="AY334">
        <f>AU334*AV334*AW334</f>
        <v>0</v>
      </c>
      <c r="AZ334">
        <f>(AX334-AP334)/AW334</f>
        <v>0</v>
      </c>
      <c r="BA334">
        <f>(AN334-AT334)/AT334</f>
        <v>0</v>
      </c>
      <c r="BB334">
        <f>AM334/(AO334+AM334/AT334)</f>
        <v>0</v>
      </c>
      <c r="BC334" t="s">
        <v>420</v>
      </c>
      <c r="BD334">
        <v>0</v>
      </c>
      <c r="BE334">
        <f>IF(BD334&lt;&gt;0, BD334, BB334)</f>
        <v>0</v>
      </c>
      <c r="BF334">
        <f>1-BE334/AT334</f>
        <v>0</v>
      </c>
      <c r="BG334">
        <f>(AT334-AS334)/(AT334-BE334)</f>
        <v>0</v>
      </c>
      <c r="BH334">
        <f>(AN334-AT334)/(AN334-BE334)</f>
        <v>0</v>
      </c>
      <c r="BI334">
        <f>(AT334-AS334)/(AT334-AM334)</f>
        <v>0</v>
      </c>
      <c r="BJ334">
        <f>(AN334-AT334)/(AN334-AM334)</f>
        <v>0</v>
      </c>
      <c r="BK334">
        <f>(BG334*BE334/AS334)</f>
        <v>0</v>
      </c>
      <c r="BL334">
        <f>(1-BK334)</f>
        <v>0</v>
      </c>
      <c r="CU334">
        <f>$B$13*DS334+$C$13*DT334+$F$13*EE334*(1-EH334)</f>
        <v>0</v>
      </c>
      <c r="CV334">
        <f>CU334*CW334</f>
        <v>0</v>
      </c>
      <c r="CW334">
        <f>($B$13*$D$11+$C$13*$D$11+$F$13*((ER334+EJ334)/MAX(ER334+EJ334+ES334, 0.1)*$I$11+ES334/MAX(ER334+EJ334+ES334, 0.1)*$J$11))/($B$13+$C$13+$F$13)</f>
        <v>0</v>
      </c>
      <c r="CX334">
        <f>($B$13*$K$11+$C$13*$K$11+$F$13*((ER334+EJ334)/MAX(ER334+EJ334+ES334, 0.1)*$P$11+ES334/MAX(ER334+EJ334+ES334, 0.1)*$Q$11))/($B$13+$C$13+$F$13)</f>
        <v>0</v>
      </c>
      <c r="CY334">
        <v>3.7</v>
      </c>
      <c r="CZ334">
        <v>0.5</v>
      </c>
      <c r="DA334" t="s">
        <v>421</v>
      </c>
      <c r="DB334">
        <v>2</v>
      </c>
      <c r="DC334">
        <v>1761011633.6</v>
      </c>
      <c r="DD334">
        <v>420.6672916666666</v>
      </c>
      <c r="DE334">
        <v>419.9769583333334</v>
      </c>
      <c r="DF334">
        <v>23.59795</v>
      </c>
      <c r="DG334">
        <v>23.58609166666666</v>
      </c>
      <c r="DH334">
        <v>421.8904166666666</v>
      </c>
      <c r="DI334">
        <v>23.41832916666667</v>
      </c>
      <c r="DJ334">
        <v>500.00225</v>
      </c>
      <c r="DK334">
        <v>90.5514</v>
      </c>
      <c r="DL334">
        <v>0.03401122916666666</v>
      </c>
      <c r="DM334">
        <v>30.10254166666667</v>
      </c>
      <c r="DN334">
        <v>30.07765</v>
      </c>
      <c r="DO334">
        <v>999.9</v>
      </c>
      <c r="DP334">
        <v>0</v>
      </c>
      <c r="DQ334">
        <v>0</v>
      </c>
      <c r="DR334">
        <v>9995.597916666668</v>
      </c>
      <c r="DS334">
        <v>0</v>
      </c>
      <c r="DT334">
        <v>0.242856</v>
      </c>
      <c r="DU334">
        <v>0.6902642083333334</v>
      </c>
      <c r="DV334">
        <v>430.834</v>
      </c>
      <c r="DW334">
        <v>430.121875</v>
      </c>
      <c r="DX334">
        <v>0.01184693995416666</v>
      </c>
      <c r="DY334">
        <v>419.9769583333334</v>
      </c>
      <c r="DZ334">
        <v>23.58609166666666</v>
      </c>
      <c r="EA334">
        <v>2.1368275</v>
      </c>
      <c r="EB334">
        <v>2.135754583333334</v>
      </c>
      <c r="EC334">
        <v>18.49637083333333</v>
      </c>
      <c r="ED334">
        <v>18.48837916666666</v>
      </c>
      <c r="EE334">
        <v>0.00500078</v>
      </c>
      <c r="EF334">
        <v>0</v>
      </c>
      <c r="EG334">
        <v>0</v>
      </c>
      <c r="EH334">
        <v>0</v>
      </c>
      <c r="EI334">
        <v>578.7583333333333</v>
      </c>
      <c r="EJ334">
        <v>0.00500078</v>
      </c>
      <c r="EK334">
        <v>-14.1125</v>
      </c>
      <c r="EL334">
        <v>-0.1958333333333333</v>
      </c>
      <c r="EM334">
        <v>35.77325</v>
      </c>
      <c r="EN334">
        <v>40.16904166666666</v>
      </c>
      <c r="EO334">
        <v>38.14304166666667</v>
      </c>
      <c r="EP334">
        <v>40.8435</v>
      </c>
      <c r="EQ334">
        <v>38.91633333333333</v>
      </c>
      <c r="ER334">
        <v>0</v>
      </c>
      <c r="ES334">
        <v>0</v>
      </c>
      <c r="ET334">
        <v>0</v>
      </c>
      <c r="EU334">
        <v>1761011640.7</v>
      </c>
      <c r="EV334">
        <v>0</v>
      </c>
      <c r="EW334">
        <v>578.2719999999999</v>
      </c>
      <c r="EX334">
        <v>-3.307692579733775</v>
      </c>
      <c r="EY334">
        <v>13.68461533693167</v>
      </c>
      <c r="EZ334">
        <v>-12.94</v>
      </c>
      <c r="FA334">
        <v>15</v>
      </c>
      <c r="FB334">
        <v>1761011488.1</v>
      </c>
      <c r="FC334" t="s">
        <v>1048</v>
      </c>
      <c r="FD334">
        <v>1761011488.1</v>
      </c>
      <c r="FE334">
        <v>1761011485.1</v>
      </c>
      <c r="FF334">
        <v>11</v>
      </c>
      <c r="FG334">
        <v>-0.204</v>
      </c>
      <c r="FH334">
        <v>-0.005</v>
      </c>
      <c r="FI334">
        <v>-1.225</v>
      </c>
      <c r="FJ334">
        <v>0.192</v>
      </c>
      <c r="FK334">
        <v>420</v>
      </c>
      <c r="FL334">
        <v>24</v>
      </c>
      <c r="FM334">
        <v>0.64</v>
      </c>
      <c r="FN334">
        <v>0.07000000000000001</v>
      </c>
      <c r="FO334">
        <v>0.7006247317073171</v>
      </c>
      <c r="FP334">
        <v>-0.3071129268292679</v>
      </c>
      <c r="FQ334">
        <v>0.05081480625403718</v>
      </c>
      <c r="FR334">
        <v>1</v>
      </c>
      <c r="FS334">
        <v>579.5794117647058</v>
      </c>
      <c r="FT334">
        <v>-18.50114607600549</v>
      </c>
      <c r="FU334">
        <v>6.027084916869491</v>
      </c>
      <c r="FV334">
        <v>0</v>
      </c>
      <c r="FW334">
        <v>-0.01512425392926829</v>
      </c>
      <c r="FX334">
        <v>0.5183416488271776</v>
      </c>
      <c r="FY334">
        <v>0.05183243797888439</v>
      </c>
      <c r="FZ334">
        <v>0</v>
      </c>
      <c r="GA334">
        <v>1</v>
      </c>
      <c r="GB334">
        <v>3</v>
      </c>
      <c r="GC334" t="s">
        <v>459</v>
      </c>
      <c r="GD334">
        <v>3.10947</v>
      </c>
      <c r="GE334">
        <v>2.72557</v>
      </c>
      <c r="GF334">
        <v>0.0886657</v>
      </c>
      <c r="GG334">
        <v>0.0884133</v>
      </c>
      <c r="GH334">
        <v>0.107535</v>
      </c>
      <c r="GI334">
        <v>0.108367</v>
      </c>
      <c r="GJ334">
        <v>23924.6</v>
      </c>
      <c r="GK334">
        <v>21690.4</v>
      </c>
      <c r="GL334">
        <v>26809.8</v>
      </c>
      <c r="GM334">
        <v>24000</v>
      </c>
      <c r="GN334">
        <v>38230</v>
      </c>
      <c r="GO334">
        <v>31565.5</v>
      </c>
      <c r="GP334">
        <v>46793.8</v>
      </c>
      <c r="GQ334">
        <v>37939.6</v>
      </c>
      <c r="GR334">
        <v>1.89405</v>
      </c>
      <c r="GS334">
        <v>1.87598</v>
      </c>
      <c r="GT334">
        <v>0.124134</v>
      </c>
      <c r="GU334">
        <v>0</v>
      </c>
      <c r="GV334">
        <v>28.0422</v>
      </c>
      <c r="GW334">
        <v>999.9</v>
      </c>
      <c r="GX334">
        <v>61.3</v>
      </c>
      <c r="GY334">
        <v>29.6</v>
      </c>
      <c r="GZ334">
        <v>28.1843</v>
      </c>
      <c r="HA334">
        <v>61.581</v>
      </c>
      <c r="HB334">
        <v>21.1018</v>
      </c>
      <c r="HC334">
        <v>1</v>
      </c>
      <c r="HD334">
        <v>0.018468</v>
      </c>
      <c r="HE334">
        <v>-1.69393</v>
      </c>
      <c r="HF334">
        <v>20.3296</v>
      </c>
      <c r="HG334">
        <v>5.21669</v>
      </c>
      <c r="HH334">
        <v>11.9797</v>
      </c>
      <c r="HI334">
        <v>4.9652</v>
      </c>
      <c r="HJ334">
        <v>3.27575</v>
      </c>
      <c r="HK334">
        <v>9999</v>
      </c>
      <c r="HL334">
        <v>9999</v>
      </c>
      <c r="HM334">
        <v>9999</v>
      </c>
      <c r="HN334">
        <v>999.9</v>
      </c>
      <c r="HO334">
        <v>1.86368</v>
      </c>
      <c r="HP334">
        <v>1.85974</v>
      </c>
      <c r="HQ334">
        <v>1.85805</v>
      </c>
      <c r="HR334">
        <v>1.85944</v>
      </c>
      <c r="HS334">
        <v>1.85959</v>
      </c>
      <c r="HT334">
        <v>1.85806</v>
      </c>
      <c r="HU334">
        <v>1.85715</v>
      </c>
      <c r="HV334">
        <v>1.85211</v>
      </c>
      <c r="HW334">
        <v>0</v>
      </c>
      <c r="HX334">
        <v>0</v>
      </c>
      <c r="HY334">
        <v>0</v>
      </c>
      <c r="HZ334">
        <v>0</v>
      </c>
      <c r="IA334" t="s">
        <v>424</v>
      </c>
      <c r="IB334" t="s">
        <v>425</v>
      </c>
      <c r="IC334" t="s">
        <v>426</v>
      </c>
      <c r="ID334" t="s">
        <v>426</v>
      </c>
      <c r="IE334" t="s">
        <v>426</v>
      </c>
      <c r="IF334" t="s">
        <v>426</v>
      </c>
      <c r="IG334">
        <v>0</v>
      </c>
      <c r="IH334">
        <v>100</v>
      </c>
      <c r="II334">
        <v>100</v>
      </c>
      <c r="IJ334">
        <v>-1.223</v>
      </c>
      <c r="IK334">
        <v>0.1806</v>
      </c>
      <c r="IL334">
        <v>-2.013767384491711</v>
      </c>
      <c r="IM334">
        <v>0.001328113201692861</v>
      </c>
      <c r="IN334">
        <v>1.538283238170363E-06</v>
      </c>
      <c r="IO334">
        <v>-5.795655626708063E-10</v>
      </c>
      <c r="IP334">
        <v>-0.07039863633143861</v>
      </c>
      <c r="IQ334">
        <v>-0.004593102289677449</v>
      </c>
      <c r="IR334">
        <v>0.0008253994458280543</v>
      </c>
      <c r="IS334">
        <v>-7.403632370499484E-06</v>
      </c>
      <c r="IT334">
        <v>2</v>
      </c>
      <c r="IU334">
        <v>1985</v>
      </c>
      <c r="IV334">
        <v>1</v>
      </c>
      <c r="IW334">
        <v>27</v>
      </c>
      <c r="IX334">
        <v>2.6</v>
      </c>
      <c r="IY334">
        <v>2.6</v>
      </c>
      <c r="IZ334">
        <v>1.13647</v>
      </c>
      <c r="JA334">
        <v>2.6123</v>
      </c>
      <c r="JB334">
        <v>1.49658</v>
      </c>
      <c r="JC334">
        <v>2.34619</v>
      </c>
      <c r="JD334">
        <v>1.54907</v>
      </c>
      <c r="JE334">
        <v>2.34497</v>
      </c>
      <c r="JF334">
        <v>32.7535</v>
      </c>
      <c r="JG334">
        <v>15.5768</v>
      </c>
      <c r="JH334">
        <v>18</v>
      </c>
      <c r="JI334">
        <v>481.769</v>
      </c>
      <c r="JJ334">
        <v>499.298</v>
      </c>
      <c r="JK334">
        <v>31.2355</v>
      </c>
      <c r="JL334">
        <v>27.5045</v>
      </c>
      <c r="JM334">
        <v>30.0001</v>
      </c>
      <c r="JN334">
        <v>27.6775</v>
      </c>
      <c r="JO334">
        <v>27.6558</v>
      </c>
      <c r="JP334">
        <v>22.845</v>
      </c>
      <c r="JQ334">
        <v>20.6323</v>
      </c>
      <c r="JR334">
        <v>73.2739</v>
      </c>
      <c r="JS334">
        <v>31.198</v>
      </c>
      <c r="JT334">
        <v>420</v>
      </c>
      <c r="JU334">
        <v>23.5421</v>
      </c>
      <c r="JV334">
        <v>102.328</v>
      </c>
      <c r="JW334">
        <v>91.5252</v>
      </c>
    </row>
    <row r="335" spans="1:283">
      <c r="A335">
        <v>317</v>
      </c>
      <c r="B335">
        <v>1761011643.6</v>
      </c>
      <c r="C335">
        <v>1977.599999904633</v>
      </c>
      <c r="D335" t="s">
        <v>1079</v>
      </c>
      <c r="E335" t="s">
        <v>1080</v>
      </c>
      <c r="F335">
        <v>5</v>
      </c>
      <c r="G335" t="s">
        <v>1047</v>
      </c>
      <c r="H335">
        <v>1761011635.6</v>
      </c>
      <c r="I335">
        <f>(J335)/1000</f>
        <v>0</v>
      </c>
      <c r="J335">
        <f>1000*DJ335*AH335*(DF335-DG335)/(100*CY335*(1000-AH335*DF335))</f>
        <v>0</v>
      </c>
      <c r="K335">
        <f>DJ335*AH335*(DE335-DD335*(1000-AH335*DG335)/(1000-AH335*DF335))/(100*CY335)</f>
        <v>0</v>
      </c>
      <c r="L335">
        <f>DD335 - IF(AH335&gt;1, K335*CY335*100.0/(AJ335), 0)</f>
        <v>0</v>
      </c>
      <c r="M335">
        <f>((S335-I335/2)*L335-K335)/(S335+I335/2)</f>
        <v>0</v>
      </c>
      <c r="N335">
        <f>M335*(DK335+DL335)/1000.0</f>
        <v>0</v>
      </c>
      <c r="O335">
        <f>(DD335 - IF(AH335&gt;1, K335*CY335*100.0/(AJ335), 0))*(DK335+DL335)/1000.0</f>
        <v>0</v>
      </c>
      <c r="P335">
        <f>2.0/((1/R335-1/Q335)+SIGN(R335)*SQRT((1/R335-1/Q335)*(1/R335-1/Q335) + 4*CZ335/((CZ335+1)*(CZ335+1))*(2*1/R335*1/Q335-1/Q335*1/Q335)))</f>
        <v>0</v>
      </c>
      <c r="Q335">
        <f>IF(LEFT(DA335,1)&lt;&gt;"0",IF(LEFT(DA335,1)="1",3.0,DB335),$D$5+$E$5*(DR335*DK335/($K$5*1000))+$F$5*(DR335*DK335/($K$5*1000))*MAX(MIN(CY335,$J$5),$I$5)*MAX(MIN(CY335,$J$5),$I$5)+$G$5*MAX(MIN(CY335,$J$5),$I$5)*(DR335*DK335/($K$5*1000))+$H$5*(DR335*DK335/($K$5*1000))*(DR335*DK335/($K$5*1000)))</f>
        <v>0</v>
      </c>
      <c r="R335">
        <f>I335*(1000-(1000*0.61365*exp(17.502*V335/(240.97+V335))/(DK335+DL335)+DF335)/2)/(1000*0.61365*exp(17.502*V335/(240.97+V335))/(DK335+DL335)-DF335)</f>
        <v>0</v>
      </c>
      <c r="S335">
        <f>1/((CZ335+1)/(P335/1.6)+1/(Q335/1.37)) + CZ335/((CZ335+1)/(P335/1.6) + CZ335/(Q335/1.37))</f>
        <v>0</v>
      </c>
      <c r="T335">
        <f>(CU335*CX335)</f>
        <v>0</v>
      </c>
      <c r="U335">
        <f>(DM335+(T335+2*0.95*5.67E-8*(((DM335+$B$9)+273)^4-(DM335+273)^4)-44100*I335)/(1.84*29.3*Q335+8*0.95*5.67E-8*(DM335+273)^3))</f>
        <v>0</v>
      </c>
      <c r="V335">
        <f>($C$9*DN335+$D$9*DO335+$E$9*U335)</f>
        <v>0</v>
      </c>
      <c r="W335">
        <f>0.61365*exp(17.502*V335/(240.97+V335))</f>
        <v>0</v>
      </c>
      <c r="X335">
        <f>(Y335/Z335*100)</f>
        <v>0</v>
      </c>
      <c r="Y335">
        <f>DF335*(DK335+DL335)/1000</f>
        <v>0</v>
      </c>
      <c r="Z335">
        <f>0.61365*exp(17.502*DM335/(240.97+DM335))</f>
        <v>0</v>
      </c>
      <c r="AA335">
        <f>(W335-DF335*(DK335+DL335)/1000)</f>
        <v>0</v>
      </c>
      <c r="AB335">
        <f>(-I335*44100)</f>
        <v>0</v>
      </c>
      <c r="AC335">
        <f>2*29.3*Q335*0.92*(DM335-V335)</f>
        <v>0</v>
      </c>
      <c r="AD335">
        <f>2*0.95*5.67E-8*(((DM335+$B$9)+273)^4-(V335+273)^4)</f>
        <v>0</v>
      </c>
      <c r="AE335">
        <f>T335+AD335+AB335+AC335</f>
        <v>0</v>
      </c>
      <c r="AF335">
        <v>0</v>
      </c>
      <c r="AG335">
        <v>0</v>
      </c>
      <c r="AH335">
        <f>IF(AF335*$H$15&gt;=AJ335,1.0,(AJ335/(AJ335-AF335*$H$15)))</f>
        <v>0</v>
      </c>
      <c r="AI335">
        <f>(AH335-1)*100</f>
        <v>0</v>
      </c>
      <c r="AJ335">
        <f>MAX(0,($B$15+$C$15*DR335)/(1+$D$15*DR335)*DK335/(DM335+273)*$E$15)</f>
        <v>0</v>
      </c>
      <c r="AK335" t="s">
        <v>420</v>
      </c>
      <c r="AL335" t="s">
        <v>420</v>
      </c>
      <c r="AM335">
        <v>0</v>
      </c>
      <c r="AN335">
        <v>0</v>
      </c>
      <c r="AO335">
        <f>1-AM335/AN335</f>
        <v>0</v>
      </c>
      <c r="AP335">
        <v>0</v>
      </c>
      <c r="AQ335" t="s">
        <v>420</v>
      </c>
      <c r="AR335" t="s">
        <v>420</v>
      </c>
      <c r="AS335">
        <v>0</v>
      </c>
      <c r="AT335">
        <v>0</v>
      </c>
      <c r="AU335">
        <f>1-AS335/AT335</f>
        <v>0</v>
      </c>
      <c r="AV335">
        <v>0.5</v>
      </c>
      <c r="AW335">
        <f>CV335</f>
        <v>0</v>
      </c>
      <c r="AX335">
        <f>K335</f>
        <v>0</v>
      </c>
      <c r="AY335">
        <f>AU335*AV335*AW335</f>
        <v>0</v>
      </c>
      <c r="AZ335">
        <f>(AX335-AP335)/AW335</f>
        <v>0</v>
      </c>
      <c r="BA335">
        <f>(AN335-AT335)/AT335</f>
        <v>0</v>
      </c>
      <c r="BB335">
        <f>AM335/(AO335+AM335/AT335)</f>
        <v>0</v>
      </c>
      <c r="BC335" t="s">
        <v>420</v>
      </c>
      <c r="BD335">
        <v>0</v>
      </c>
      <c r="BE335">
        <f>IF(BD335&lt;&gt;0, BD335, BB335)</f>
        <v>0</v>
      </c>
      <c r="BF335">
        <f>1-BE335/AT335</f>
        <v>0</v>
      </c>
      <c r="BG335">
        <f>(AT335-AS335)/(AT335-BE335)</f>
        <v>0</v>
      </c>
      <c r="BH335">
        <f>(AN335-AT335)/(AN335-BE335)</f>
        <v>0</v>
      </c>
      <c r="BI335">
        <f>(AT335-AS335)/(AT335-AM335)</f>
        <v>0</v>
      </c>
      <c r="BJ335">
        <f>(AN335-AT335)/(AN335-AM335)</f>
        <v>0</v>
      </c>
      <c r="BK335">
        <f>(BG335*BE335/AS335)</f>
        <v>0</v>
      </c>
      <c r="BL335">
        <f>(1-BK335)</f>
        <v>0</v>
      </c>
      <c r="CU335">
        <f>$B$13*DS335+$C$13*DT335+$F$13*EE335*(1-EH335)</f>
        <v>0</v>
      </c>
      <c r="CV335">
        <f>CU335*CW335</f>
        <v>0</v>
      </c>
      <c r="CW335">
        <f>($B$13*$D$11+$C$13*$D$11+$F$13*((ER335+EJ335)/MAX(ER335+EJ335+ES335, 0.1)*$I$11+ES335/MAX(ER335+EJ335+ES335, 0.1)*$J$11))/($B$13+$C$13+$F$13)</f>
        <v>0</v>
      </c>
      <c r="CX335">
        <f>($B$13*$K$11+$C$13*$K$11+$F$13*((ER335+EJ335)/MAX(ER335+EJ335+ES335, 0.1)*$P$11+ES335/MAX(ER335+EJ335+ES335, 0.1)*$Q$11))/($B$13+$C$13+$F$13)</f>
        <v>0</v>
      </c>
      <c r="CY335">
        <v>3.7</v>
      </c>
      <c r="CZ335">
        <v>0.5</v>
      </c>
      <c r="DA335" t="s">
        <v>421</v>
      </c>
      <c r="DB335">
        <v>2</v>
      </c>
      <c r="DC335">
        <v>1761011635.6</v>
      </c>
      <c r="DD335">
        <v>420.666375</v>
      </c>
      <c r="DE335">
        <v>419.9856666666666</v>
      </c>
      <c r="DF335">
        <v>23.612975</v>
      </c>
      <c r="DG335">
        <v>23.5872625</v>
      </c>
      <c r="DH335">
        <v>421.8895416666667</v>
      </c>
      <c r="DI335">
        <v>23.4330375</v>
      </c>
      <c r="DJ335">
        <v>499.9640416666666</v>
      </c>
      <c r="DK335">
        <v>90.55167083333333</v>
      </c>
      <c r="DL335">
        <v>0.0340703375</v>
      </c>
      <c r="DM335">
        <v>30.10107083333333</v>
      </c>
      <c r="DN335">
        <v>30.07454166666666</v>
      </c>
      <c r="DO335">
        <v>999.9</v>
      </c>
      <c r="DP335">
        <v>0</v>
      </c>
      <c r="DQ335">
        <v>0</v>
      </c>
      <c r="DR335">
        <v>9992.314583333333</v>
      </c>
      <c r="DS335">
        <v>0</v>
      </c>
      <c r="DT335">
        <v>0.242856</v>
      </c>
      <c r="DU335">
        <v>0.6807275</v>
      </c>
      <c r="DV335">
        <v>430.83975</v>
      </c>
      <c r="DW335">
        <v>430.13125</v>
      </c>
      <c r="DX335">
        <v>0.0256974732875</v>
      </c>
      <c r="DY335">
        <v>419.9856666666666</v>
      </c>
      <c r="DZ335">
        <v>23.5872625</v>
      </c>
      <c r="EA335">
        <v>2.138194166666667</v>
      </c>
      <c r="EB335">
        <v>2.1358675</v>
      </c>
      <c r="EC335">
        <v>18.50658333333334</v>
      </c>
      <c r="ED335">
        <v>18.48922083333333</v>
      </c>
      <c r="EE335">
        <v>0.00500078</v>
      </c>
      <c r="EF335">
        <v>0</v>
      </c>
      <c r="EG335">
        <v>0</v>
      </c>
      <c r="EH335">
        <v>0</v>
      </c>
      <c r="EI335">
        <v>578.2291666666666</v>
      </c>
      <c r="EJ335">
        <v>0.00500078</v>
      </c>
      <c r="EK335">
        <v>-13.56666666666667</v>
      </c>
      <c r="EL335">
        <v>-0.3041666666666666</v>
      </c>
      <c r="EM335">
        <v>35.781</v>
      </c>
      <c r="EN335">
        <v>40.18991666666667</v>
      </c>
      <c r="EO335">
        <v>38.10133333333334</v>
      </c>
      <c r="EP335">
        <v>40.87733333333333</v>
      </c>
      <c r="EQ335">
        <v>38.95016666666667</v>
      </c>
      <c r="ER335">
        <v>0</v>
      </c>
      <c r="ES335">
        <v>0</v>
      </c>
      <c r="ET335">
        <v>0</v>
      </c>
      <c r="EU335">
        <v>1761011642.5</v>
      </c>
      <c r="EV335">
        <v>0</v>
      </c>
      <c r="EW335">
        <v>577.9423076923077</v>
      </c>
      <c r="EX335">
        <v>-15.49059821536204</v>
      </c>
      <c r="EY335">
        <v>7.094016729680791</v>
      </c>
      <c r="EZ335">
        <v>-12.88846153846154</v>
      </c>
      <c r="FA335">
        <v>15</v>
      </c>
      <c r="FB335">
        <v>1761011488.1</v>
      </c>
      <c r="FC335" t="s">
        <v>1048</v>
      </c>
      <c r="FD335">
        <v>1761011488.1</v>
      </c>
      <c r="FE335">
        <v>1761011485.1</v>
      </c>
      <c r="FF335">
        <v>11</v>
      </c>
      <c r="FG335">
        <v>-0.204</v>
      </c>
      <c r="FH335">
        <v>-0.005</v>
      </c>
      <c r="FI335">
        <v>-1.225</v>
      </c>
      <c r="FJ335">
        <v>0.192</v>
      </c>
      <c r="FK335">
        <v>420</v>
      </c>
      <c r="FL335">
        <v>24</v>
      </c>
      <c r="FM335">
        <v>0.64</v>
      </c>
      <c r="FN335">
        <v>0.07000000000000001</v>
      </c>
      <c r="FO335">
        <v>0.681722175</v>
      </c>
      <c r="FP335">
        <v>-0.1031390206379004</v>
      </c>
      <c r="FQ335">
        <v>0.03064374305456784</v>
      </c>
      <c r="FR335">
        <v>1</v>
      </c>
      <c r="FS335">
        <v>578.7117647058823</v>
      </c>
      <c r="FT335">
        <v>-12.43391915571172</v>
      </c>
      <c r="FU335">
        <v>6.030157773074115</v>
      </c>
      <c r="FV335">
        <v>0</v>
      </c>
      <c r="FW335">
        <v>0.005936139722499999</v>
      </c>
      <c r="FX335">
        <v>0.4576281665279551</v>
      </c>
      <c r="FY335">
        <v>0.04521858181916078</v>
      </c>
      <c r="FZ335">
        <v>0</v>
      </c>
      <c r="GA335">
        <v>1</v>
      </c>
      <c r="GB335">
        <v>3</v>
      </c>
      <c r="GC335" t="s">
        <v>459</v>
      </c>
      <c r="GD335">
        <v>3.10939</v>
      </c>
      <c r="GE335">
        <v>2.72574</v>
      </c>
      <c r="GF335">
        <v>0.08867</v>
      </c>
      <c r="GG335">
        <v>0.0884166</v>
      </c>
      <c r="GH335">
        <v>0.107553</v>
      </c>
      <c r="GI335">
        <v>0.108368</v>
      </c>
      <c r="GJ335">
        <v>23924.6</v>
      </c>
      <c r="GK335">
        <v>21690.2</v>
      </c>
      <c r="GL335">
        <v>26809.8</v>
      </c>
      <c r="GM335">
        <v>23999.9</v>
      </c>
      <c r="GN335">
        <v>38229.1</v>
      </c>
      <c r="GO335">
        <v>31565.4</v>
      </c>
      <c r="GP335">
        <v>46793.7</v>
      </c>
      <c r="GQ335">
        <v>37939.6</v>
      </c>
      <c r="GR335">
        <v>1.89415</v>
      </c>
      <c r="GS335">
        <v>1.87605</v>
      </c>
      <c r="GT335">
        <v>0.124454</v>
      </c>
      <c r="GU335">
        <v>0</v>
      </c>
      <c r="GV335">
        <v>28.0401</v>
      </c>
      <c r="GW335">
        <v>999.9</v>
      </c>
      <c r="GX335">
        <v>61.3</v>
      </c>
      <c r="GY335">
        <v>29.6</v>
      </c>
      <c r="GZ335">
        <v>28.1854</v>
      </c>
      <c r="HA335">
        <v>61.381</v>
      </c>
      <c r="HB335">
        <v>21.2941</v>
      </c>
      <c r="HC335">
        <v>1</v>
      </c>
      <c r="HD335">
        <v>0.0184654</v>
      </c>
      <c r="HE335">
        <v>-1.64352</v>
      </c>
      <c r="HF335">
        <v>20.3297</v>
      </c>
      <c r="HG335">
        <v>5.21459</v>
      </c>
      <c r="HH335">
        <v>11.98</v>
      </c>
      <c r="HI335">
        <v>4.9648</v>
      </c>
      <c r="HJ335">
        <v>3.27533</v>
      </c>
      <c r="HK335">
        <v>9999</v>
      </c>
      <c r="HL335">
        <v>9999</v>
      </c>
      <c r="HM335">
        <v>9999</v>
      </c>
      <c r="HN335">
        <v>999.9</v>
      </c>
      <c r="HO335">
        <v>1.86369</v>
      </c>
      <c r="HP335">
        <v>1.85975</v>
      </c>
      <c r="HQ335">
        <v>1.85806</v>
      </c>
      <c r="HR335">
        <v>1.85944</v>
      </c>
      <c r="HS335">
        <v>1.85959</v>
      </c>
      <c r="HT335">
        <v>1.85806</v>
      </c>
      <c r="HU335">
        <v>1.85715</v>
      </c>
      <c r="HV335">
        <v>1.85211</v>
      </c>
      <c r="HW335">
        <v>0</v>
      </c>
      <c r="HX335">
        <v>0</v>
      </c>
      <c r="HY335">
        <v>0</v>
      </c>
      <c r="HZ335">
        <v>0</v>
      </c>
      <c r="IA335" t="s">
        <v>424</v>
      </c>
      <c r="IB335" t="s">
        <v>425</v>
      </c>
      <c r="IC335" t="s">
        <v>426</v>
      </c>
      <c r="ID335" t="s">
        <v>426</v>
      </c>
      <c r="IE335" t="s">
        <v>426</v>
      </c>
      <c r="IF335" t="s">
        <v>426</v>
      </c>
      <c r="IG335">
        <v>0</v>
      </c>
      <c r="IH335">
        <v>100</v>
      </c>
      <c r="II335">
        <v>100</v>
      </c>
      <c r="IJ335">
        <v>-1.223</v>
      </c>
      <c r="IK335">
        <v>0.1808</v>
      </c>
      <c r="IL335">
        <v>-2.013767384491711</v>
      </c>
      <c r="IM335">
        <v>0.001328113201692861</v>
      </c>
      <c r="IN335">
        <v>1.538283238170363E-06</v>
      </c>
      <c r="IO335">
        <v>-5.795655626708063E-10</v>
      </c>
      <c r="IP335">
        <v>-0.07039863633143861</v>
      </c>
      <c r="IQ335">
        <v>-0.004593102289677449</v>
      </c>
      <c r="IR335">
        <v>0.0008253994458280543</v>
      </c>
      <c r="IS335">
        <v>-7.403632370499484E-06</v>
      </c>
      <c r="IT335">
        <v>2</v>
      </c>
      <c r="IU335">
        <v>1985</v>
      </c>
      <c r="IV335">
        <v>1</v>
      </c>
      <c r="IW335">
        <v>27</v>
      </c>
      <c r="IX335">
        <v>2.6</v>
      </c>
      <c r="IY335">
        <v>2.6</v>
      </c>
      <c r="IZ335">
        <v>1.13647</v>
      </c>
      <c r="JA335">
        <v>2.6062</v>
      </c>
      <c r="JB335">
        <v>1.49658</v>
      </c>
      <c r="JC335">
        <v>2.34619</v>
      </c>
      <c r="JD335">
        <v>1.54907</v>
      </c>
      <c r="JE335">
        <v>2.45605</v>
      </c>
      <c r="JF335">
        <v>32.7535</v>
      </c>
      <c r="JG335">
        <v>15.5855</v>
      </c>
      <c r="JH335">
        <v>18</v>
      </c>
      <c r="JI335">
        <v>481.829</v>
      </c>
      <c r="JJ335">
        <v>499.347</v>
      </c>
      <c r="JK335">
        <v>31.2121</v>
      </c>
      <c r="JL335">
        <v>27.5057</v>
      </c>
      <c r="JM335">
        <v>30.0001</v>
      </c>
      <c r="JN335">
        <v>27.6779</v>
      </c>
      <c r="JO335">
        <v>27.6558</v>
      </c>
      <c r="JP335">
        <v>22.8442</v>
      </c>
      <c r="JQ335">
        <v>20.6323</v>
      </c>
      <c r="JR335">
        <v>73.2739</v>
      </c>
      <c r="JS335">
        <v>31.198</v>
      </c>
      <c r="JT335">
        <v>420</v>
      </c>
      <c r="JU335">
        <v>23.5421</v>
      </c>
      <c r="JV335">
        <v>102.328</v>
      </c>
      <c r="JW335">
        <v>91.52500000000001</v>
      </c>
    </row>
    <row r="336" spans="1:283">
      <c r="A336">
        <v>318</v>
      </c>
      <c r="B336">
        <v>1761011645.6</v>
      </c>
      <c r="C336">
        <v>1979.599999904633</v>
      </c>
      <c r="D336" t="s">
        <v>1081</v>
      </c>
      <c r="E336" t="s">
        <v>1082</v>
      </c>
      <c r="F336">
        <v>5</v>
      </c>
      <c r="G336" t="s">
        <v>1047</v>
      </c>
      <c r="H336">
        <v>1761011637.6</v>
      </c>
      <c r="I336">
        <f>(J336)/1000</f>
        <v>0</v>
      </c>
      <c r="J336">
        <f>1000*DJ336*AH336*(DF336-DG336)/(100*CY336*(1000-AH336*DF336))</f>
        <v>0</v>
      </c>
      <c r="K336">
        <f>DJ336*AH336*(DE336-DD336*(1000-AH336*DG336)/(1000-AH336*DF336))/(100*CY336)</f>
        <v>0</v>
      </c>
      <c r="L336">
        <f>DD336 - IF(AH336&gt;1, K336*CY336*100.0/(AJ336), 0)</f>
        <v>0</v>
      </c>
      <c r="M336">
        <f>((S336-I336/2)*L336-K336)/(S336+I336/2)</f>
        <v>0</v>
      </c>
      <c r="N336">
        <f>M336*(DK336+DL336)/1000.0</f>
        <v>0</v>
      </c>
      <c r="O336">
        <f>(DD336 - IF(AH336&gt;1, K336*CY336*100.0/(AJ336), 0))*(DK336+DL336)/1000.0</f>
        <v>0</v>
      </c>
      <c r="P336">
        <f>2.0/((1/R336-1/Q336)+SIGN(R336)*SQRT((1/R336-1/Q336)*(1/R336-1/Q336) + 4*CZ336/((CZ336+1)*(CZ336+1))*(2*1/R336*1/Q336-1/Q336*1/Q336)))</f>
        <v>0</v>
      </c>
      <c r="Q336">
        <f>IF(LEFT(DA336,1)&lt;&gt;"0",IF(LEFT(DA336,1)="1",3.0,DB336),$D$5+$E$5*(DR336*DK336/($K$5*1000))+$F$5*(DR336*DK336/($K$5*1000))*MAX(MIN(CY336,$J$5),$I$5)*MAX(MIN(CY336,$J$5),$I$5)+$G$5*MAX(MIN(CY336,$J$5),$I$5)*(DR336*DK336/($K$5*1000))+$H$5*(DR336*DK336/($K$5*1000))*(DR336*DK336/($K$5*1000)))</f>
        <v>0</v>
      </c>
      <c r="R336">
        <f>I336*(1000-(1000*0.61365*exp(17.502*V336/(240.97+V336))/(DK336+DL336)+DF336)/2)/(1000*0.61365*exp(17.502*V336/(240.97+V336))/(DK336+DL336)-DF336)</f>
        <v>0</v>
      </c>
      <c r="S336">
        <f>1/((CZ336+1)/(P336/1.6)+1/(Q336/1.37)) + CZ336/((CZ336+1)/(P336/1.6) + CZ336/(Q336/1.37))</f>
        <v>0</v>
      </c>
      <c r="T336">
        <f>(CU336*CX336)</f>
        <v>0</v>
      </c>
      <c r="U336">
        <f>(DM336+(T336+2*0.95*5.67E-8*(((DM336+$B$9)+273)^4-(DM336+273)^4)-44100*I336)/(1.84*29.3*Q336+8*0.95*5.67E-8*(DM336+273)^3))</f>
        <v>0</v>
      </c>
      <c r="V336">
        <f>($C$9*DN336+$D$9*DO336+$E$9*U336)</f>
        <v>0</v>
      </c>
      <c r="W336">
        <f>0.61365*exp(17.502*V336/(240.97+V336))</f>
        <v>0</v>
      </c>
      <c r="X336">
        <f>(Y336/Z336*100)</f>
        <v>0</v>
      </c>
      <c r="Y336">
        <f>DF336*(DK336+DL336)/1000</f>
        <v>0</v>
      </c>
      <c r="Z336">
        <f>0.61365*exp(17.502*DM336/(240.97+DM336))</f>
        <v>0</v>
      </c>
      <c r="AA336">
        <f>(W336-DF336*(DK336+DL336)/1000)</f>
        <v>0</v>
      </c>
      <c r="AB336">
        <f>(-I336*44100)</f>
        <v>0</v>
      </c>
      <c r="AC336">
        <f>2*29.3*Q336*0.92*(DM336-V336)</f>
        <v>0</v>
      </c>
      <c r="AD336">
        <f>2*0.95*5.67E-8*(((DM336+$B$9)+273)^4-(V336+273)^4)</f>
        <v>0</v>
      </c>
      <c r="AE336">
        <f>T336+AD336+AB336+AC336</f>
        <v>0</v>
      </c>
      <c r="AF336">
        <v>0</v>
      </c>
      <c r="AG336">
        <v>0</v>
      </c>
      <c r="AH336">
        <f>IF(AF336*$H$15&gt;=AJ336,1.0,(AJ336/(AJ336-AF336*$H$15)))</f>
        <v>0</v>
      </c>
      <c r="AI336">
        <f>(AH336-1)*100</f>
        <v>0</v>
      </c>
      <c r="AJ336">
        <f>MAX(0,($B$15+$C$15*DR336)/(1+$D$15*DR336)*DK336/(DM336+273)*$E$15)</f>
        <v>0</v>
      </c>
      <c r="AK336" t="s">
        <v>420</v>
      </c>
      <c r="AL336" t="s">
        <v>420</v>
      </c>
      <c r="AM336">
        <v>0</v>
      </c>
      <c r="AN336">
        <v>0</v>
      </c>
      <c r="AO336">
        <f>1-AM336/AN336</f>
        <v>0</v>
      </c>
      <c r="AP336">
        <v>0</v>
      </c>
      <c r="AQ336" t="s">
        <v>420</v>
      </c>
      <c r="AR336" t="s">
        <v>420</v>
      </c>
      <c r="AS336">
        <v>0</v>
      </c>
      <c r="AT336">
        <v>0</v>
      </c>
      <c r="AU336">
        <f>1-AS336/AT336</f>
        <v>0</v>
      </c>
      <c r="AV336">
        <v>0.5</v>
      </c>
      <c r="AW336">
        <f>CV336</f>
        <v>0</v>
      </c>
      <c r="AX336">
        <f>K336</f>
        <v>0</v>
      </c>
      <c r="AY336">
        <f>AU336*AV336*AW336</f>
        <v>0</v>
      </c>
      <c r="AZ336">
        <f>(AX336-AP336)/AW336</f>
        <v>0</v>
      </c>
      <c r="BA336">
        <f>(AN336-AT336)/AT336</f>
        <v>0</v>
      </c>
      <c r="BB336">
        <f>AM336/(AO336+AM336/AT336)</f>
        <v>0</v>
      </c>
      <c r="BC336" t="s">
        <v>420</v>
      </c>
      <c r="BD336">
        <v>0</v>
      </c>
      <c r="BE336">
        <f>IF(BD336&lt;&gt;0, BD336, BB336)</f>
        <v>0</v>
      </c>
      <c r="BF336">
        <f>1-BE336/AT336</f>
        <v>0</v>
      </c>
      <c r="BG336">
        <f>(AT336-AS336)/(AT336-BE336)</f>
        <v>0</v>
      </c>
      <c r="BH336">
        <f>(AN336-AT336)/(AN336-BE336)</f>
        <v>0</v>
      </c>
      <c r="BI336">
        <f>(AT336-AS336)/(AT336-AM336)</f>
        <v>0</v>
      </c>
      <c r="BJ336">
        <f>(AN336-AT336)/(AN336-AM336)</f>
        <v>0</v>
      </c>
      <c r="BK336">
        <f>(BG336*BE336/AS336)</f>
        <v>0</v>
      </c>
      <c r="BL336">
        <f>(1-BK336)</f>
        <v>0</v>
      </c>
      <c r="CU336">
        <f>$B$13*DS336+$C$13*DT336+$F$13*EE336*(1-EH336)</f>
        <v>0</v>
      </c>
      <c r="CV336">
        <f>CU336*CW336</f>
        <v>0</v>
      </c>
      <c r="CW336">
        <f>($B$13*$D$11+$C$13*$D$11+$F$13*((ER336+EJ336)/MAX(ER336+EJ336+ES336, 0.1)*$I$11+ES336/MAX(ER336+EJ336+ES336, 0.1)*$J$11))/($B$13+$C$13+$F$13)</f>
        <v>0</v>
      </c>
      <c r="CX336">
        <f>($B$13*$K$11+$C$13*$K$11+$F$13*((ER336+EJ336)/MAX(ER336+EJ336+ES336, 0.1)*$P$11+ES336/MAX(ER336+EJ336+ES336, 0.1)*$Q$11))/($B$13+$C$13+$F$13)</f>
        <v>0</v>
      </c>
      <c r="CY336">
        <v>3.7</v>
      </c>
      <c r="CZ336">
        <v>0.5</v>
      </c>
      <c r="DA336" t="s">
        <v>421</v>
      </c>
      <c r="DB336">
        <v>2</v>
      </c>
      <c r="DC336">
        <v>1761011637.6</v>
      </c>
      <c r="DD336">
        <v>420.6705416666666</v>
      </c>
      <c r="DE336">
        <v>420.00075</v>
      </c>
      <c r="DF336">
        <v>23.62525</v>
      </c>
      <c r="DG336">
        <v>23.58801666666666</v>
      </c>
      <c r="DH336">
        <v>421.8937083333333</v>
      </c>
      <c r="DI336">
        <v>23.44505000000001</v>
      </c>
      <c r="DJ336">
        <v>499.9602916666666</v>
      </c>
      <c r="DK336">
        <v>90.55189166666666</v>
      </c>
      <c r="DL336">
        <v>0.03410709583333333</v>
      </c>
      <c r="DM336">
        <v>30.09975416666667</v>
      </c>
      <c r="DN336">
        <v>30.0716125</v>
      </c>
      <c r="DO336">
        <v>999.9</v>
      </c>
      <c r="DP336">
        <v>0</v>
      </c>
      <c r="DQ336">
        <v>0</v>
      </c>
      <c r="DR336">
        <v>9994.216249999999</v>
      </c>
      <c r="DS336">
        <v>0</v>
      </c>
      <c r="DT336">
        <v>0.242856</v>
      </c>
      <c r="DU336">
        <v>0.6697869583333332</v>
      </c>
      <c r="DV336">
        <v>430.8494583333333</v>
      </c>
      <c r="DW336">
        <v>430.1470416666667</v>
      </c>
      <c r="DX336">
        <v>0.03721770245416666</v>
      </c>
      <c r="DY336">
        <v>420.00075</v>
      </c>
      <c r="DZ336">
        <v>23.58801666666666</v>
      </c>
      <c r="EA336">
        <v>2.139310833333333</v>
      </c>
      <c r="EB336">
        <v>2.135940833333333</v>
      </c>
      <c r="EC336">
        <v>18.51492083333333</v>
      </c>
      <c r="ED336">
        <v>18.48976666666666</v>
      </c>
      <c r="EE336">
        <v>0.00500078</v>
      </c>
      <c r="EF336">
        <v>0</v>
      </c>
      <c r="EG336">
        <v>0</v>
      </c>
      <c r="EH336">
        <v>0</v>
      </c>
      <c r="EI336">
        <v>578.6374999999999</v>
      </c>
      <c r="EJ336">
        <v>0.00500078</v>
      </c>
      <c r="EK336">
        <v>-12.99166666666667</v>
      </c>
      <c r="EL336">
        <v>-0.1166666666666666</v>
      </c>
      <c r="EM336">
        <v>35.78875</v>
      </c>
      <c r="EN336">
        <v>40.208125</v>
      </c>
      <c r="EO336">
        <v>38.07266666666666</v>
      </c>
      <c r="EP336">
        <v>40.90858333333333</v>
      </c>
      <c r="EQ336">
        <v>38.95279166666666</v>
      </c>
      <c r="ER336">
        <v>0</v>
      </c>
      <c r="ES336">
        <v>0</v>
      </c>
      <c r="ET336">
        <v>0</v>
      </c>
      <c r="EU336">
        <v>1761011644.3</v>
      </c>
      <c r="EV336">
        <v>0</v>
      </c>
      <c r="EW336">
        <v>577.8520000000001</v>
      </c>
      <c r="EX336">
        <v>-8.923076718657342</v>
      </c>
      <c r="EY336">
        <v>-4.684615766955069</v>
      </c>
      <c r="EZ336">
        <v>-12.28</v>
      </c>
      <c r="FA336">
        <v>15</v>
      </c>
      <c r="FB336">
        <v>1761011488.1</v>
      </c>
      <c r="FC336" t="s">
        <v>1048</v>
      </c>
      <c r="FD336">
        <v>1761011488.1</v>
      </c>
      <c r="FE336">
        <v>1761011485.1</v>
      </c>
      <c r="FF336">
        <v>11</v>
      </c>
      <c r="FG336">
        <v>-0.204</v>
      </c>
      <c r="FH336">
        <v>-0.005</v>
      </c>
      <c r="FI336">
        <v>-1.225</v>
      </c>
      <c r="FJ336">
        <v>0.192</v>
      </c>
      <c r="FK336">
        <v>420</v>
      </c>
      <c r="FL336">
        <v>24</v>
      </c>
      <c r="FM336">
        <v>0.64</v>
      </c>
      <c r="FN336">
        <v>0.07000000000000001</v>
      </c>
      <c r="FO336">
        <v>0.6816241707317073</v>
      </c>
      <c r="FP336">
        <v>-0.1239292473867604</v>
      </c>
      <c r="FQ336">
        <v>0.03030489487460886</v>
      </c>
      <c r="FR336">
        <v>1</v>
      </c>
      <c r="FS336">
        <v>578.2352941176471</v>
      </c>
      <c r="FT336">
        <v>-8.336134576549737</v>
      </c>
      <c r="FU336">
        <v>5.939691136401609</v>
      </c>
      <c r="FV336">
        <v>0</v>
      </c>
      <c r="FW336">
        <v>0.01464247777804878</v>
      </c>
      <c r="FX336">
        <v>0.4118433419728224</v>
      </c>
      <c r="FY336">
        <v>0.041914732159946</v>
      </c>
      <c r="FZ336">
        <v>0</v>
      </c>
      <c r="GA336">
        <v>1</v>
      </c>
      <c r="GB336">
        <v>3</v>
      </c>
      <c r="GC336" t="s">
        <v>459</v>
      </c>
      <c r="GD336">
        <v>3.10956</v>
      </c>
      <c r="GE336">
        <v>2.72583</v>
      </c>
      <c r="GF336">
        <v>0.0886699</v>
      </c>
      <c r="GG336">
        <v>0.088425</v>
      </c>
      <c r="GH336">
        <v>0.107568</v>
      </c>
      <c r="GI336">
        <v>0.10837</v>
      </c>
      <c r="GJ336">
        <v>23924.5</v>
      </c>
      <c r="GK336">
        <v>21690</v>
      </c>
      <c r="GL336">
        <v>26809.8</v>
      </c>
      <c r="GM336">
        <v>23999.9</v>
      </c>
      <c r="GN336">
        <v>38228.3</v>
      </c>
      <c r="GO336">
        <v>31565.3</v>
      </c>
      <c r="GP336">
        <v>46793.5</v>
      </c>
      <c r="GQ336">
        <v>37939.5</v>
      </c>
      <c r="GR336">
        <v>1.89425</v>
      </c>
      <c r="GS336">
        <v>1.87598</v>
      </c>
      <c r="GT336">
        <v>0.124305</v>
      </c>
      <c r="GU336">
        <v>0</v>
      </c>
      <c r="GV336">
        <v>28.0374</v>
      </c>
      <c r="GW336">
        <v>999.9</v>
      </c>
      <c r="GX336">
        <v>61.3</v>
      </c>
      <c r="GY336">
        <v>29.6</v>
      </c>
      <c r="GZ336">
        <v>28.1875</v>
      </c>
      <c r="HA336">
        <v>61.691</v>
      </c>
      <c r="HB336">
        <v>21.0497</v>
      </c>
      <c r="HC336">
        <v>1</v>
      </c>
      <c r="HD336">
        <v>0.0184045</v>
      </c>
      <c r="HE336">
        <v>-1.69107</v>
      </c>
      <c r="HF336">
        <v>20.3294</v>
      </c>
      <c r="HG336">
        <v>5.21564</v>
      </c>
      <c r="HH336">
        <v>11.98</v>
      </c>
      <c r="HI336">
        <v>4.9649</v>
      </c>
      <c r="HJ336">
        <v>3.27553</v>
      </c>
      <c r="HK336">
        <v>9999</v>
      </c>
      <c r="HL336">
        <v>9999</v>
      </c>
      <c r="HM336">
        <v>9999</v>
      </c>
      <c r="HN336">
        <v>999.9</v>
      </c>
      <c r="HO336">
        <v>1.86365</v>
      </c>
      <c r="HP336">
        <v>1.85976</v>
      </c>
      <c r="HQ336">
        <v>1.85805</v>
      </c>
      <c r="HR336">
        <v>1.85944</v>
      </c>
      <c r="HS336">
        <v>1.85959</v>
      </c>
      <c r="HT336">
        <v>1.85806</v>
      </c>
      <c r="HU336">
        <v>1.85715</v>
      </c>
      <c r="HV336">
        <v>1.85211</v>
      </c>
      <c r="HW336">
        <v>0</v>
      </c>
      <c r="HX336">
        <v>0</v>
      </c>
      <c r="HY336">
        <v>0</v>
      </c>
      <c r="HZ336">
        <v>0</v>
      </c>
      <c r="IA336" t="s">
        <v>424</v>
      </c>
      <c r="IB336" t="s">
        <v>425</v>
      </c>
      <c r="IC336" t="s">
        <v>426</v>
      </c>
      <c r="ID336" t="s">
        <v>426</v>
      </c>
      <c r="IE336" t="s">
        <v>426</v>
      </c>
      <c r="IF336" t="s">
        <v>426</v>
      </c>
      <c r="IG336">
        <v>0</v>
      </c>
      <c r="IH336">
        <v>100</v>
      </c>
      <c r="II336">
        <v>100</v>
      </c>
      <c r="IJ336">
        <v>-1.223</v>
      </c>
      <c r="IK336">
        <v>0.1809</v>
      </c>
      <c r="IL336">
        <v>-2.013767384491711</v>
      </c>
      <c r="IM336">
        <v>0.001328113201692861</v>
      </c>
      <c r="IN336">
        <v>1.538283238170363E-06</v>
      </c>
      <c r="IO336">
        <v>-5.795655626708063E-10</v>
      </c>
      <c r="IP336">
        <v>-0.07039863633143861</v>
      </c>
      <c r="IQ336">
        <v>-0.004593102289677449</v>
      </c>
      <c r="IR336">
        <v>0.0008253994458280543</v>
      </c>
      <c r="IS336">
        <v>-7.403632370499484E-06</v>
      </c>
      <c r="IT336">
        <v>2</v>
      </c>
      <c r="IU336">
        <v>1985</v>
      </c>
      <c r="IV336">
        <v>1</v>
      </c>
      <c r="IW336">
        <v>27</v>
      </c>
      <c r="IX336">
        <v>2.6</v>
      </c>
      <c r="IY336">
        <v>2.7</v>
      </c>
      <c r="IZ336">
        <v>1.13647</v>
      </c>
      <c r="JA336">
        <v>2.59766</v>
      </c>
      <c r="JB336">
        <v>1.49658</v>
      </c>
      <c r="JC336">
        <v>2.34619</v>
      </c>
      <c r="JD336">
        <v>1.54907</v>
      </c>
      <c r="JE336">
        <v>2.43408</v>
      </c>
      <c r="JF336">
        <v>32.7535</v>
      </c>
      <c r="JG336">
        <v>15.5855</v>
      </c>
      <c r="JH336">
        <v>18</v>
      </c>
      <c r="JI336">
        <v>481.892</v>
      </c>
      <c r="JJ336">
        <v>499.298</v>
      </c>
      <c r="JK336">
        <v>31.1846</v>
      </c>
      <c r="JL336">
        <v>27.5059</v>
      </c>
      <c r="JM336">
        <v>30</v>
      </c>
      <c r="JN336">
        <v>27.6785</v>
      </c>
      <c r="JO336">
        <v>27.6558</v>
      </c>
      <c r="JP336">
        <v>22.8429</v>
      </c>
      <c r="JQ336">
        <v>20.6323</v>
      </c>
      <c r="JR336">
        <v>73.2739</v>
      </c>
      <c r="JS336">
        <v>31.1317</v>
      </c>
      <c r="JT336">
        <v>420</v>
      </c>
      <c r="JU336">
        <v>23.5404</v>
      </c>
      <c r="JV336">
        <v>102.328</v>
      </c>
      <c r="JW336">
        <v>91.5248</v>
      </c>
    </row>
    <row r="337" spans="1:283">
      <c r="A337">
        <v>319</v>
      </c>
      <c r="B337">
        <v>1761011647.6</v>
      </c>
      <c r="C337">
        <v>1981.599999904633</v>
      </c>
      <c r="D337" t="s">
        <v>1083</v>
      </c>
      <c r="E337" t="s">
        <v>1084</v>
      </c>
      <c r="F337">
        <v>5</v>
      </c>
      <c r="G337" t="s">
        <v>1047</v>
      </c>
      <c r="H337">
        <v>1761011639.6</v>
      </c>
      <c r="I337">
        <f>(J337)/1000</f>
        <v>0</v>
      </c>
      <c r="J337">
        <f>1000*DJ337*AH337*(DF337-DG337)/(100*CY337*(1000-AH337*DF337))</f>
        <v>0</v>
      </c>
      <c r="K337">
        <f>DJ337*AH337*(DE337-DD337*(1000-AH337*DG337)/(1000-AH337*DF337))/(100*CY337)</f>
        <v>0</v>
      </c>
      <c r="L337">
        <f>DD337 - IF(AH337&gt;1, K337*CY337*100.0/(AJ337), 0)</f>
        <v>0</v>
      </c>
      <c r="M337">
        <f>((S337-I337/2)*L337-K337)/(S337+I337/2)</f>
        <v>0</v>
      </c>
      <c r="N337">
        <f>M337*(DK337+DL337)/1000.0</f>
        <v>0</v>
      </c>
      <c r="O337">
        <f>(DD337 - IF(AH337&gt;1, K337*CY337*100.0/(AJ337), 0))*(DK337+DL337)/1000.0</f>
        <v>0</v>
      </c>
      <c r="P337">
        <f>2.0/((1/R337-1/Q337)+SIGN(R337)*SQRT((1/R337-1/Q337)*(1/R337-1/Q337) + 4*CZ337/((CZ337+1)*(CZ337+1))*(2*1/R337*1/Q337-1/Q337*1/Q337)))</f>
        <v>0</v>
      </c>
      <c r="Q337">
        <f>IF(LEFT(DA337,1)&lt;&gt;"0",IF(LEFT(DA337,1)="1",3.0,DB337),$D$5+$E$5*(DR337*DK337/($K$5*1000))+$F$5*(DR337*DK337/($K$5*1000))*MAX(MIN(CY337,$J$5),$I$5)*MAX(MIN(CY337,$J$5),$I$5)+$G$5*MAX(MIN(CY337,$J$5),$I$5)*(DR337*DK337/($K$5*1000))+$H$5*(DR337*DK337/($K$5*1000))*(DR337*DK337/($K$5*1000)))</f>
        <v>0</v>
      </c>
      <c r="R337">
        <f>I337*(1000-(1000*0.61365*exp(17.502*V337/(240.97+V337))/(DK337+DL337)+DF337)/2)/(1000*0.61365*exp(17.502*V337/(240.97+V337))/(DK337+DL337)-DF337)</f>
        <v>0</v>
      </c>
      <c r="S337">
        <f>1/((CZ337+1)/(P337/1.6)+1/(Q337/1.37)) + CZ337/((CZ337+1)/(P337/1.6) + CZ337/(Q337/1.37))</f>
        <v>0</v>
      </c>
      <c r="T337">
        <f>(CU337*CX337)</f>
        <v>0</v>
      </c>
      <c r="U337">
        <f>(DM337+(T337+2*0.95*5.67E-8*(((DM337+$B$9)+273)^4-(DM337+273)^4)-44100*I337)/(1.84*29.3*Q337+8*0.95*5.67E-8*(DM337+273)^3))</f>
        <v>0</v>
      </c>
      <c r="V337">
        <f>($C$9*DN337+$D$9*DO337+$E$9*U337)</f>
        <v>0</v>
      </c>
      <c r="W337">
        <f>0.61365*exp(17.502*V337/(240.97+V337))</f>
        <v>0</v>
      </c>
      <c r="X337">
        <f>(Y337/Z337*100)</f>
        <v>0</v>
      </c>
      <c r="Y337">
        <f>DF337*(DK337+DL337)/1000</f>
        <v>0</v>
      </c>
      <c r="Z337">
        <f>0.61365*exp(17.502*DM337/(240.97+DM337))</f>
        <v>0</v>
      </c>
      <c r="AA337">
        <f>(W337-DF337*(DK337+DL337)/1000)</f>
        <v>0</v>
      </c>
      <c r="AB337">
        <f>(-I337*44100)</f>
        <v>0</v>
      </c>
      <c r="AC337">
        <f>2*29.3*Q337*0.92*(DM337-V337)</f>
        <v>0</v>
      </c>
      <c r="AD337">
        <f>2*0.95*5.67E-8*(((DM337+$B$9)+273)^4-(V337+273)^4)</f>
        <v>0</v>
      </c>
      <c r="AE337">
        <f>T337+AD337+AB337+AC337</f>
        <v>0</v>
      </c>
      <c r="AF337">
        <v>0</v>
      </c>
      <c r="AG337">
        <v>0</v>
      </c>
      <c r="AH337">
        <f>IF(AF337*$H$15&gt;=AJ337,1.0,(AJ337/(AJ337-AF337*$H$15)))</f>
        <v>0</v>
      </c>
      <c r="AI337">
        <f>(AH337-1)*100</f>
        <v>0</v>
      </c>
      <c r="AJ337">
        <f>MAX(0,($B$15+$C$15*DR337)/(1+$D$15*DR337)*DK337/(DM337+273)*$E$15)</f>
        <v>0</v>
      </c>
      <c r="AK337" t="s">
        <v>420</v>
      </c>
      <c r="AL337" t="s">
        <v>420</v>
      </c>
      <c r="AM337">
        <v>0</v>
      </c>
      <c r="AN337">
        <v>0</v>
      </c>
      <c r="AO337">
        <f>1-AM337/AN337</f>
        <v>0</v>
      </c>
      <c r="AP337">
        <v>0</v>
      </c>
      <c r="AQ337" t="s">
        <v>420</v>
      </c>
      <c r="AR337" t="s">
        <v>420</v>
      </c>
      <c r="AS337">
        <v>0</v>
      </c>
      <c r="AT337">
        <v>0</v>
      </c>
      <c r="AU337">
        <f>1-AS337/AT337</f>
        <v>0</v>
      </c>
      <c r="AV337">
        <v>0.5</v>
      </c>
      <c r="AW337">
        <f>CV337</f>
        <v>0</v>
      </c>
      <c r="AX337">
        <f>K337</f>
        <v>0</v>
      </c>
      <c r="AY337">
        <f>AU337*AV337*AW337</f>
        <v>0</v>
      </c>
      <c r="AZ337">
        <f>(AX337-AP337)/AW337</f>
        <v>0</v>
      </c>
      <c r="BA337">
        <f>(AN337-AT337)/AT337</f>
        <v>0</v>
      </c>
      <c r="BB337">
        <f>AM337/(AO337+AM337/AT337)</f>
        <v>0</v>
      </c>
      <c r="BC337" t="s">
        <v>420</v>
      </c>
      <c r="BD337">
        <v>0</v>
      </c>
      <c r="BE337">
        <f>IF(BD337&lt;&gt;0, BD337, BB337)</f>
        <v>0</v>
      </c>
      <c r="BF337">
        <f>1-BE337/AT337</f>
        <v>0</v>
      </c>
      <c r="BG337">
        <f>(AT337-AS337)/(AT337-BE337)</f>
        <v>0</v>
      </c>
      <c r="BH337">
        <f>(AN337-AT337)/(AN337-BE337)</f>
        <v>0</v>
      </c>
      <c r="BI337">
        <f>(AT337-AS337)/(AT337-AM337)</f>
        <v>0</v>
      </c>
      <c r="BJ337">
        <f>(AN337-AT337)/(AN337-AM337)</f>
        <v>0</v>
      </c>
      <c r="BK337">
        <f>(BG337*BE337/AS337)</f>
        <v>0</v>
      </c>
      <c r="BL337">
        <f>(1-BK337)</f>
        <v>0</v>
      </c>
      <c r="CU337">
        <f>$B$13*DS337+$C$13*DT337+$F$13*EE337*(1-EH337)</f>
        <v>0</v>
      </c>
      <c r="CV337">
        <f>CU337*CW337</f>
        <v>0</v>
      </c>
      <c r="CW337">
        <f>($B$13*$D$11+$C$13*$D$11+$F$13*((ER337+EJ337)/MAX(ER337+EJ337+ES337, 0.1)*$I$11+ES337/MAX(ER337+EJ337+ES337, 0.1)*$J$11))/($B$13+$C$13+$F$13)</f>
        <v>0</v>
      </c>
      <c r="CX337">
        <f>($B$13*$K$11+$C$13*$K$11+$F$13*((ER337+EJ337)/MAX(ER337+EJ337+ES337, 0.1)*$P$11+ES337/MAX(ER337+EJ337+ES337, 0.1)*$Q$11))/($B$13+$C$13+$F$13)</f>
        <v>0</v>
      </c>
      <c r="CY337">
        <v>3.7</v>
      </c>
      <c r="CZ337">
        <v>0.5</v>
      </c>
      <c r="DA337" t="s">
        <v>421</v>
      </c>
      <c r="DB337">
        <v>2</v>
      </c>
      <c r="DC337">
        <v>1761011639.6</v>
      </c>
      <c r="DD337">
        <v>420.6762916666667</v>
      </c>
      <c r="DE337">
        <v>420.0081250000001</v>
      </c>
      <c r="DF337">
        <v>23.63524166666667</v>
      </c>
      <c r="DG337">
        <v>23.5888375</v>
      </c>
      <c r="DH337">
        <v>421.8995</v>
      </c>
      <c r="DI337">
        <v>23.45482916666667</v>
      </c>
      <c r="DJ337">
        <v>499.973125</v>
      </c>
      <c r="DK337">
        <v>90.55224583333332</v>
      </c>
      <c r="DL337">
        <v>0.03413386666666667</v>
      </c>
      <c r="DM337">
        <v>30.0984875</v>
      </c>
      <c r="DN337">
        <v>30.0698625</v>
      </c>
      <c r="DO337">
        <v>999.9</v>
      </c>
      <c r="DP337">
        <v>0</v>
      </c>
      <c r="DQ337">
        <v>0</v>
      </c>
      <c r="DR337">
        <v>9994.112500000001</v>
      </c>
      <c r="DS337">
        <v>0</v>
      </c>
      <c r="DT337">
        <v>0.242856</v>
      </c>
      <c r="DU337">
        <v>0.668158125</v>
      </c>
      <c r="DV337">
        <v>430.85975</v>
      </c>
      <c r="DW337">
        <v>430.1549583333334</v>
      </c>
      <c r="DX337">
        <v>0.04639300791666667</v>
      </c>
      <c r="DY337">
        <v>420.0081250000001</v>
      </c>
      <c r="DZ337">
        <v>23.5888375</v>
      </c>
      <c r="EA337">
        <v>2.140224166666667</v>
      </c>
      <c r="EB337">
        <v>2.1360225</v>
      </c>
      <c r="EC337">
        <v>18.52174166666667</v>
      </c>
      <c r="ED337">
        <v>18.49037916666667</v>
      </c>
      <c r="EE337">
        <v>0.00500078</v>
      </c>
      <c r="EF337">
        <v>0</v>
      </c>
      <c r="EG337">
        <v>0</v>
      </c>
      <c r="EH337">
        <v>0</v>
      </c>
      <c r="EI337">
        <v>577.8375</v>
      </c>
      <c r="EJ337">
        <v>0.00500078</v>
      </c>
      <c r="EK337">
        <v>-12.22916666666667</v>
      </c>
      <c r="EL337">
        <v>0.05000000000000002</v>
      </c>
      <c r="EM337">
        <v>35.79654166666666</v>
      </c>
      <c r="EN337">
        <v>40.22633333333334</v>
      </c>
      <c r="EO337">
        <v>38.070125</v>
      </c>
      <c r="EP337">
        <v>40.93720833333333</v>
      </c>
      <c r="EQ337">
        <v>38.97625</v>
      </c>
      <c r="ER337">
        <v>0</v>
      </c>
      <c r="ES337">
        <v>0</v>
      </c>
      <c r="ET337">
        <v>0</v>
      </c>
      <c r="EU337">
        <v>1761011646.7</v>
      </c>
      <c r="EV337">
        <v>0</v>
      </c>
      <c r="EW337">
        <v>577.04</v>
      </c>
      <c r="EX337">
        <v>-24.31538432377949</v>
      </c>
      <c r="EY337">
        <v>3.292307425767939</v>
      </c>
      <c r="EZ337">
        <v>-11.224</v>
      </c>
      <c r="FA337">
        <v>15</v>
      </c>
      <c r="FB337">
        <v>1761011488.1</v>
      </c>
      <c r="FC337" t="s">
        <v>1048</v>
      </c>
      <c r="FD337">
        <v>1761011488.1</v>
      </c>
      <c r="FE337">
        <v>1761011485.1</v>
      </c>
      <c r="FF337">
        <v>11</v>
      </c>
      <c r="FG337">
        <v>-0.204</v>
      </c>
      <c r="FH337">
        <v>-0.005</v>
      </c>
      <c r="FI337">
        <v>-1.225</v>
      </c>
      <c r="FJ337">
        <v>0.192</v>
      </c>
      <c r="FK337">
        <v>420</v>
      </c>
      <c r="FL337">
        <v>24</v>
      </c>
      <c r="FM337">
        <v>0.64</v>
      </c>
      <c r="FN337">
        <v>0.07000000000000001</v>
      </c>
      <c r="FO337">
        <v>0.6774993</v>
      </c>
      <c r="FP337">
        <v>-0.176140007504691</v>
      </c>
      <c r="FQ337">
        <v>0.02750220984684685</v>
      </c>
      <c r="FR337">
        <v>1</v>
      </c>
      <c r="FS337">
        <v>577.4411764705883</v>
      </c>
      <c r="FT337">
        <v>-12.68754781461117</v>
      </c>
      <c r="FU337">
        <v>5.987738336018273</v>
      </c>
      <c r="FV337">
        <v>0</v>
      </c>
      <c r="FW337">
        <v>0.0325686947225</v>
      </c>
      <c r="FX337">
        <v>0.31357469760788</v>
      </c>
      <c r="FY337">
        <v>0.03124237233079909</v>
      </c>
      <c r="FZ337">
        <v>0</v>
      </c>
      <c r="GA337">
        <v>1</v>
      </c>
      <c r="GB337">
        <v>3</v>
      </c>
      <c r="GC337" t="s">
        <v>459</v>
      </c>
      <c r="GD337">
        <v>3.10962</v>
      </c>
      <c r="GE337">
        <v>2.72595</v>
      </c>
      <c r="GF337">
        <v>0.08867220000000001</v>
      </c>
      <c r="GG337">
        <v>0.08841839999999999</v>
      </c>
      <c r="GH337">
        <v>0.107583</v>
      </c>
      <c r="GI337">
        <v>0.108371</v>
      </c>
      <c r="GJ337">
        <v>23924.5</v>
      </c>
      <c r="GK337">
        <v>21690.1</v>
      </c>
      <c r="GL337">
        <v>26809.8</v>
      </c>
      <c r="GM337">
        <v>23999.9</v>
      </c>
      <c r="GN337">
        <v>38227.6</v>
      </c>
      <c r="GO337">
        <v>31565.2</v>
      </c>
      <c r="GP337">
        <v>46793.4</v>
      </c>
      <c r="GQ337">
        <v>37939.4</v>
      </c>
      <c r="GR337">
        <v>1.89465</v>
      </c>
      <c r="GS337">
        <v>1.87582</v>
      </c>
      <c r="GT337">
        <v>0.124577</v>
      </c>
      <c r="GU337">
        <v>0</v>
      </c>
      <c r="GV337">
        <v>28.0344</v>
      </c>
      <c r="GW337">
        <v>999.9</v>
      </c>
      <c r="GX337">
        <v>61.3</v>
      </c>
      <c r="GY337">
        <v>29.6</v>
      </c>
      <c r="GZ337">
        <v>28.1863</v>
      </c>
      <c r="HA337">
        <v>61.551</v>
      </c>
      <c r="HB337">
        <v>21.1739</v>
      </c>
      <c r="HC337">
        <v>1</v>
      </c>
      <c r="HD337">
        <v>0.0184502</v>
      </c>
      <c r="HE337">
        <v>-1.63187</v>
      </c>
      <c r="HF337">
        <v>20.3303</v>
      </c>
      <c r="HG337">
        <v>5.21774</v>
      </c>
      <c r="HH337">
        <v>11.98</v>
      </c>
      <c r="HI337">
        <v>4.9651</v>
      </c>
      <c r="HJ337">
        <v>3.27598</v>
      </c>
      <c r="HK337">
        <v>9999</v>
      </c>
      <c r="HL337">
        <v>9999</v>
      </c>
      <c r="HM337">
        <v>9999</v>
      </c>
      <c r="HN337">
        <v>999.9</v>
      </c>
      <c r="HO337">
        <v>1.86364</v>
      </c>
      <c r="HP337">
        <v>1.85975</v>
      </c>
      <c r="HQ337">
        <v>1.85805</v>
      </c>
      <c r="HR337">
        <v>1.85944</v>
      </c>
      <c r="HS337">
        <v>1.85959</v>
      </c>
      <c r="HT337">
        <v>1.85806</v>
      </c>
      <c r="HU337">
        <v>1.85715</v>
      </c>
      <c r="HV337">
        <v>1.85211</v>
      </c>
      <c r="HW337">
        <v>0</v>
      </c>
      <c r="HX337">
        <v>0</v>
      </c>
      <c r="HY337">
        <v>0</v>
      </c>
      <c r="HZ337">
        <v>0</v>
      </c>
      <c r="IA337" t="s">
        <v>424</v>
      </c>
      <c r="IB337" t="s">
        <v>425</v>
      </c>
      <c r="IC337" t="s">
        <v>426</v>
      </c>
      <c r="ID337" t="s">
        <v>426</v>
      </c>
      <c r="IE337" t="s">
        <v>426</v>
      </c>
      <c r="IF337" t="s">
        <v>426</v>
      </c>
      <c r="IG337">
        <v>0</v>
      </c>
      <c r="IH337">
        <v>100</v>
      </c>
      <c r="II337">
        <v>100</v>
      </c>
      <c r="IJ337">
        <v>-1.223</v>
      </c>
      <c r="IK337">
        <v>0.181</v>
      </c>
      <c r="IL337">
        <v>-2.013767384491711</v>
      </c>
      <c r="IM337">
        <v>0.001328113201692861</v>
      </c>
      <c r="IN337">
        <v>1.538283238170363E-06</v>
      </c>
      <c r="IO337">
        <v>-5.795655626708063E-10</v>
      </c>
      <c r="IP337">
        <v>-0.07039863633143861</v>
      </c>
      <c r="IQ337">
        <v>-0.004593102289677449</v>
      </c>
      <c r="IR337">
        <v>0.0008253994458280543</v>
      </c>
      <c r="IS337">
        <v>-7.403632370499484E-06</v>
      </c>
      <c r="IT337">
        <v>2</v>
      </c>
      <c r="IU337">
        <v>1985</v>
      </c>
      <c r="IV337">
        <v>1</v>
      </c>
      <c r="IW337">
        <v>27</v>
      </c>
      <c r="IX337">
        <v>2.7</v>
      </c>
      <c r="IY337">
        <v>2.7</v>
      </c>
      <c r="IZ337">
        <v>1.13647</v>
      </c>
      <c r="JA337">
        <v>2.60986</v>
      </c>
      <c r="JB337">
        <v>1.49658</v>
      </c>
      <c r="JC337">
        <v>2.34619</v>
      </c>
      <c r="JD337">
        <v>1.54907</v>
      </c>
      <c r="JE337">
        <v>2.37183</v>
      </c>
      <c r="JF337">
        <v>32.7535</v>
      </c>
      <c r="JG337">
        <v>15.5768</v>
      </c>
      <c r="JH337">
        <v>18</v>
      </c>
      <c r="JI337">
        <v>482.126</v>
      </c>
      <c r="JJ337">
        <v>499.198</v>
      </c>
      <c r="JK337">
        <v>31.1642</v>
      </c>
      <c r="JL337">
        <v>27.5059</v>
      </c>
      <c r="JM337">
        <v>30.0001</v>
      </c>
      <c r="JN337">
        <v>27.6788</v>
      </c>
      <c r="JO337">
        <v>27.6558</v>
      </c>
      <c r="JP337">
        <v>22.8453</v>
      </c>
      <c r="JQ337">
        <v>20.6323</v>
      </c>
      <c r="JR337">
        <v>73.2739</v>
      </c>
      <c r="JS337">
        <v>31.1317</v>
      </c>
      <c r="JT337">
        <v>420</v>
      </c>
      <c r="JU337">
        <v>23.5366</v>
      </c>
      <c r="JV337">
        <v>102.328</v>
      </c>
      <c r="JW337">
        <v>91.5247</v>
      </c>
    </row>
    <row r="338" spans="1:283">
      <c r="A338">
        <v>320</v>
      </c>
      <c r="B338">
        <v>1761011649.6</v>
      </c>
      <c r="C338">
        <v>1983.599999904633</v>
      </c>
      <c r="D338" t="s">
        <v>1085</v>
      </c>
      <c r="E338" t="s">
        <v>1086</v>
      </c>
      <c r="F338">
        <v>5</v>
      </c>
      <c r="G338" t="s">
        <v>1047</v>
      </c>
      <c r="H338">
        <v>1761011641.6</v>
      </c>
      <c r="I338">
        <f>(J338)/1000</f>
        <v>0</v>
      </c>
      <c r="J338">
        <f>1000*DJ338*AH338*(DF338-DG338)/(100*CY338*(1000-AH338*DF338))</f>
        <v>0</v>
      </c>
      <c r="K338">
        <f>DJ338*AH338*(DE338-DD338*(1000-AH338*DG338)/(1000-AH338*DF338))/(100*CY338)</f>
        <v>0</v>
      </c>
      <c r="L338">
        <f>DD338 - IF(AH338&gt;1, K338*CY338*100.0/(AJ338), 0)</f>
        <v>0</v>
      </c>
      <c r="M338">
        <f>((S338-I338/2)*L338-K338)/(S338+I338/2)</f>
        <v>0</v>
      </c>
      <c r="N338">
        <f>M338*(DK338+DL338)/1000.0</f>
        <v>0</v>
      </c>
      <c r="O338">
        <f>(DD338 - IF(AH338&gt;1, K338*CY338*100.0/(AJ338), 0))*(DK338+DL338)/1000.0</f>
        <v>0</v>
      </c>
      <c r="P338">
        <f>2.0/((1/R338-1/Q338)+SIGN(R338)*SQRT((1/R338-1/Q338)*(1/R338-1/Q338) + 4*CZ338/((CZ338+1)*(CZ338+1))*(2*1/R338*1/Q338-1/Q338*1/Q338)))</f>
        <v>0</v>
      </c>
      <c r="Q338">
        <f>IF(LEFT(DA338,1)&lt;&gt;"0",IF(LEFT(DA338,1)="1",3.0,DB338),$D$5+$E$5*(DR338*DK338/($K$5*1000))+$F$5*(DR338*DK338/($K$5*1000))*MAX(MIN(CY338,$J$5),$I$5)*MAX(MIN(CY338,$J$5),$I$5)+$G$5*MAX(MIN(CY338,$J$5),$I$5)*(DR338*DK338/($K$5*1000))+$H$5*(DR338*DK338/($K$5*1000))*(DR338*DK338/($K$5*1000)))</f>
        <v>0</v>
      </c>
      <c r="R338">
        <f>I338*(1000-(1000*0.61365*exp(17.502*V338/(240.97+V338))/(DK338+DL338)+DF338)/2)/(1000*0.61365*exp(17.502*V338/(240.97+V338))/(DK338+DL338)-DF338)</f>
        <v>0</v>
      </c>
      <c r="S338">
        <f>1/((CZ338+1)/(P338/1.6)+1/(Q338/1.37)) + CZ338/((CZ338+1)/(P338/1.6) + CZ338/(Q338/1.37))</f>
        <v>0</v>
      </c>
      <c r="T338">
        <f>(CU338*CX338)</f>
        <v>0</v>
      </c>
      <c r="U338">
        <f>(DM338+(T338+2*0.95*5.67E-8*(((DM338+$B$9)+273)^4-(DM338+273)^4)-44100*I338)/(1.84*29.3*Q338+8*0.95*5.67E-8*(DM338+273)^3))</f>
        <v>0</v>
      </c>
      <c r="V338">
        <f>($C$9*DN338+$D$9*DO338+$E$9*U338)</f>
        <v>0</v>
      </c>
      <c r="W338">
        <f>0.61365*exp(17.502*V338/(240.97+V338))</f>
        <v>0</v>
      </c>
      <c r="X338">
        <f>(Y338/Z338*100)</f>
        <v>0</v>
      </c>
      <c r="Y338">
        <f>DF338*(DK338+DL338)/1000</f>
        <v>0</v>
      </c>
      <c r="Z338">
        <f>0.61365*exp(17.502*DM338/(240.97+DM338))</f>
        <v>0</v>
      </c>
      <c r="AA338">
        <f>(W338-DF338*(DK338+DL338)/1000)</f>
        <v>0</v>
      </c>
      <c r="AB338">
        <f>(-I338*44100)</f>
        <v>0</v>
      </c>
      <c r="AC338">
        <f>2*29.3*Q338*0.92*(DM338-V338)</f>
        <v>0</v>
      </c>
      <c r="AD338">
        <f>2*0.95*5.67E-8*(((DM338+$B$9)+273)^4-(V338+273)^4)</f>
        <v>0</v>
      </c>
      <c r="AE338">
        <f>T338+AD338+AB338+AC338</f>
        <v>0</v>
      </c>
      <c r="AF338">
        <v>0</v>
      </c>
      <c r="AG338">
        <v>0</v>
      </c>
      <c r="AH338">
        <f>IF(AF338*$H$15&gt;=AJ338,1.0,(AJ338/(AJ338-AF338*$H$15)))</f>
        <v>0</v>
      </c>
      <c r="AI338">
        <f>(AH338-1)*100</f>
        <v>0</v>
      </c>
      <c r="AJ338">
        <f>MAX(0,($B$15+$C$15*DR338)/(1+$D$15*DR338)*DK338/(DM338+273)*$E$15)</f>
        <v>0</v>
      </c>
      <c r="AK338" t="s">
        <v>420</v>
      </c>
      <c r="AL338" t="s">
        <v>420</v>
      </c>
      <c r="AM338">
        <v>0</v>
      </c>
      <c r="AN338">
        <v>0</v>
      </c>
      <c r="AO338">
        <f>1-AM338/AN338</f>
        <v>0</v>
      </c>
      <c r="AP338">
        <v>0</v>
      </c>
      <c r="AQ338" t="s">
        <v>420</v>
      </c>
      <c r="AR338" t="s">
        <v>420</v>
      </c>
      <c r="AS338">
        <v>0</v>
      </c>
      <c r="AT338">
        <v>0</v>
      </c>
      <c r="AU338">
        <f>1-AS338/AT338</f>
        <v>0</v>
      </c>
      <c r="AV338">
        <v>0.5</v>
      </c>
      <c r="AW338">
        <f>CV338</f>
        <v>0</v>
      </c>
      <c r="AX338">
        <f>K338</f>
        <v>0</v>
      </c>
      <c r="AY338">
        <f>AU338*AV338*AW338</f>
        <v>0</v>
      </c>
      <c r="AZ338">
        <f>(AX338-AP338)/AW338</f>
        <v>0</v>
      </c>
      <c r="BA338">
        <f>(AN338-AT338)/AT338</f>
        <v>0</v>
      </c>
      <c r="BB338">
        <f>AM338/(AO338+AM338/AT338)</f>
        <v>0</v>
      </c>
      <c r="BC338" t="s">
        <v>420</v>
      </c>
      <c r="BD338">
        <v>0</v>
      </c>
      <c r="BE338">
        <f>IF(BD338&lt;&gt;0, BD338, BB338)</f>
        <v>0</v>
      </c>
      <c r="BF338">
        <f>1-BE338/AT338</f>
        <v>0</v>
      </c>
      <c r="BG338">
        <f>(AT338-AS338)/(AT338-BE338)</f>
        <v>0</v>
      </c>
      <c r="BH338">
        <f>(AN338-AT338)/(AN338-BE338)</f>
        <v>0</v>
      </c>
      <c r="BI338">
        <f>(AT338-AS338)/(AT338-AM338)</f>
        <v>0</v>
      </c>
      <c r="BJ338">
        <f>(AN338-AT338)/(AN338-AM338)</f>
        <v>0</v>
      </c>
      <c r="BK338">
        <f>(BG338*BE338/AS338)</f>
        <v>0</v>
      </c>
      <c r="BL338">
        <f>(1-BK338)</f>
        <v>0</v>
      </c>
      <c r="CU338">
        <f>$B$13*DS338+$C$13*DT338+$F$13*EE338*(1-EH338)</f>
        <v>0</v>
      </c>
      <c r="CV338">
        <f>CU338*CW338</f>
        <v>0</v>
      </c>
      <c r="CW338">
        <f>($B$13*$D$11+$C$13*$D$11+$F$13*((ER338+EJ338)/MAX(ER338+EJ338+ES338, 0.1)*$I$11+ES338/MAX(ER338+EJ338+ES338, 0.1)*$J$11))/($B$13+$C$13+$F$13)</f>
        <v>0</v>
      </c>
      <c r="CX338">
        <f>($B$13*$K$11+$C$13*$K$11+$F$13*((ER338+EJ338)/MAX(ER338+EJ338+ES338, 0.1)*$P$11+ES338/MAX(ER338+EJ338+ES338, 0.1)*$Q$11))/($B$13+$C$13+$F$13)</f>
        <v>0</v>
      </c>
      <c r="CY338">
        <v>3.7</v>
      </c>
      <c r="CZ338">
        <v>0.5</v>
      </c>
      <c r="DA338" t="s">
        <v>421</v>
      </c>
      <c r="DB338">
        <v>2</v>
      </c>
      <c r="DC338">
        <v>1761011641.6</v>
      </c>
      <c r="DD338">
        <v>420.6800833333334</v>
      </c>
      <c r="DE338">
        <v>420.00625</v>
      </c>
      <c r="DF338">
        <v>23.64336666666667</v>
      </c>
      <c r="DG338">
        <v>23.58941666666666</v>
      </c>
      <c r="DH338">
        <v>421.9032916666667</v>
      </c>
      <c r="DI338">
        <v>23.46278333333333</v>
      </c>
      <c r="DJ338">
        <v>499.9841666666666</v>
      </c>
      <c r="DK338">
        <v>90.55264583333333</v>
      </c>
      <c r="DL338">
        <v>0.03410167083333334</v>
      </c>
      <c r="DM338">
        <v>30.09733333333334</v>
      </c>
      <c r="DN338">
        <v>30.06899166666667</v>
      </c>
      <c r="DO338">
        <v>999.9</v>
      </c>
      <c r="DP338">
        <v>0</v>
      </c>
      <c r="DQ338">
        <v>0</v>
      </c>
      <c r="DR338">
        <v>9996.661666666667</v>
      </c>
      <c r="DS338">
        <v>0</v>
      </c>
      <c r="DT338">
        <v>0.242856</v>
      </c>
      <c r="DU338">
        <v>0.6738788750000001</v>
      </c>
      <c r="DV338">
        <v>430.8672916666666</v>
      </c>
      <c r="DW338">
        <v>430.15325</v>
      </c>
      <c r="DX338">
        <v>0.05394174166666667</v>
      </c>
      <c r="DY338">
        <v>420.00625</v>
      </c>
      <c r="DZ338">
        <v>23.58941666666666</v>
      </c>
      <c r="EA338">
        <v>2.140969166666667</v>
      </c>
      <c r="EB338">
        <v>2.136084166666667</v>
      </c>
      <c r="EC338">
        <v>18.52730416666667</v>
      </c>
      <c r="ED338">
        <v>18.4908375</v>
      </c>
      <c r="EE338">
        <v>0.00500078</v>
      </c>
      <c r="EF338">
        <v>0</v>
      </c>
      <c r="EG338">
        <v>0</v>
      </c>
      <c r="EH338">
        <v>0</v>
      </c>
      <c r="EI338">
        <v>577.45</v>
      </c>
      <c r="EJ338">
        <v>0.00500078</v>
      </c>
      <c r="EK338">
        <v>-11.59166666666667</v>
      </c>
      <c r="EL338">
        <v>-0.05833333333333329</v>
      </c>
      <c r="EM338">
        <v>35.80433333333333</v>
      </c>
      <c r="EN338">
        <v>40.24975</v>
      </c>
      <c r="EO338">
        <v>38.05970833333333</v>
      </c>
      <c r="EP338">
        <v>40.96845833333333</v>
      </c>
      <c r="EQ338">
        <v>38.98404166666666</v>
      </c>
      <c r="ER338">
        <v>0</v>
      </c>
      <c r="ES338">
        <v>0</v>
      </c>
      <c r="ET338">
        <v>0</v>
      </c>
      <c r="EU338">
        <v>1761011648.5</v>
      </c>
      <c r="EV338">
        <v>0</v>
      </c>
      <c r="EW338">
        <v>576.4269230769231</v>
      </c>
      <c r="EX338">
        <v>-28.24957241088218</v>
      </c>
      <c r="EY338">
        <v>9.23760655330425</v>
      </c>
      <c r="EZ338">
        <v>-11.41538461538462</v>
      </c>
      <c r="FA338">
        <v>15</v>
      </c>
      <c r="FB338">
        <v>1761011488.1</v>
      </c>
      <c r="FC338" t="s">
        <v>1048</v>
      </c>
      <c r="FD338">
        <v>1761011488.1</v>
      </c>
      <c r="FE338">
        <v>1761011485.1</v>
      </c>
      <c r="FF338">
        <v>11</v>
      </c>
      <c r="FG338">
        <v>-0.204</v>
      </c>
      <c r="FH338">
        <v>-0.005</v>
      </c>
      <c r="FI338">
        <v>-1.225</v>
      </c>
      <c r="FJ338">
        <v>0.192</v>
      </c>
      <c r="FK338">
        <v>420</v>
      </c>
      <c r="FL338">
        <v>24</v>
      </c>
      <c r="FM338">
        <v>0.64</v>
      </c>
      <c r="FN338">
        <v>0.07000000000000001</v>
      </c>
      <c r="FO338">
        <v>0.6755704878048781</v>
      </c>
      <c r="FP338">
        <v>-0.05538949128919968</v>
      </c>
      <c r="FQ338">
        <v>0.02183633863274696</v>
      </c>
      <c r="FR338">
        <v>1</v>
      </c>
      <c r="FS338">
        <v>577.4264705882352</v>
      </c>
      <c r="FT338">
        <v>-14.93812070269812</v>
      </c>
      <c r="FU338">
        <v>5.673794706083579</v>
      </c>
      <c r="FV338">
        <v>0</v>
      </c>
      <c r="FW338">
        <v>0.03878458753414634</v>
      </c>
      <c r="FX338">
        <v>0.2765645821567944</v>
      </c>
      <c r="FY338">
        <v>0.02825654566973083</v>
      </c>
      <c r="FZ338">
        <v>0</v>
      </c>
      <c r="GA338">
        <v>1</v>
      </c>
      <c r="GB338">
        <v>3</v>
      </c>
      <c r="GC338" t="s">
        <v>459</v>
      </c>
      <c r="GD338">
        <v>3.10972</v>
      </c>
      <c r="GE338">
        <v>2.72571</v>
      </c>
      <c r="GF338">
        <v>0.0886716</v>
      </c>
      <c r="GG338">
        <v>0.0884141</v>
      </c>
      <c r="GH338">
        <v>0.107595</v>
      </c>
      <c r="GI338">
        <v>0.108372</v>
      </c>
      <c r="GJ338">
        <v>23924.4</v>
      </c>
      <c r="GK338">
        <v>21690.2</v>
      </c>
      <c r="GL338">
        <v>26809.7</v>
      </c>
      <c r="GM338">
        <v>23999.8</v>
      </c>
      <c r="GN338">
        <v>38227</v>
      </c>
      <c r="GO338">
        <v>31565.1</v>
      </c>
      <c r="GP338">
        <v>46793.3</v>
      </c>
      <c r="GQ338">
        <v>37939.4</v>
      </c>
      <c r="GR338">
        <v>1.89482</v>
      </c>
      <c r="GS338">
        <v>1.87555</v>
      </c>
      <c r="GT338">
        <v>0.125315</v>
      </c>
      <c r="GU338">
        <v>0</v>
      </c>
      <c r="GV338">
        <v>28.0311</v>
      </c>
      <c r="GW338">
        <v>999.9</v>
      </c>
      <c r="GX338">
        <v>61.3</v>
      </c>
      <c r="GY338">
        <v>29.6</v>
      </c>
      <c r="GZ338">
        <v>28.1869</v>
      </c>
      <c r="HA338">
        <v>61.621</v>
      </c>
      <c r="HB338">
        <v>21.1819</v>
      </c>
      <c r="HC338">
        <v>1</v>
      </c>
      <c r="HD338">
        <v>0.0184502</v>
      </c>
      <c r="HE338">
        <v>-1.62502</v>
      </c>
      <c r="HF338">
        <v>20.3305</v>
      </c>
      <c r="HG338">
        <v>5.21774</v>
      </c>
      <c r="HH338">
        <v>11.9798</v>
      </c>
      <c r="HI338">
        <v>4.965</v>
      </c>
      <c r="HJ338">
        <v>3.276</v>
      </c>
      <c r="HK338">
        <v>9999</v>
      </c>
      <c r="HL338">
        <v>9999</v>
      </c>
      <c r="HM338">
        <v>9999</v>
      </c>
      <c r="HN338">
        <v>999.9</v>
      </c>
      <c r="HO338">
        <v>1.86364</v>
      </c>
      <c r="HP338">
        <v>1.85974</v>
      </c>
      <c r="HQ338">
        <v>1.85805</v>
      </c>
      <c r="HR338">
        <v>1.85944</v>
      </c>
      <c r="HS338">
        <v>1.85959</v>
      </c>
      <c r="HT338">
        <v>1.85806</v>
      </c>
      <c r="HU338">
        <v>1.85715</v>
      </c>
      <c r="HV338">
        <v>1.85211</v>
      </c>
      <c r="HW338">
        <v>0</v>
      </c>
      <c r="HX338">
        <v>0</v>
      </c>
      <c r="HY338">
        <v>0</v>
      </c>
      <c r="HZ338">
        <v>0</v>
      </c>
      <c r="IA338" t="s">
        <v>424</v>
      </c>
      <c r="IB338" t="s">
        <v>425</v>
      </c>
      <c r="IC338" t="s">
        <v>426</v>
      </c>
      <c r="ID338" t="s">
        <v>426</v>
      </c>
      <c r="IE338" t="s">
        <v>426</v>
      </c>
      <c r="IF338" t="s">
        <v>426</v>
      </c>
      <c r="IG338">
        <v>0</v>
      </c>
      <c r="IH338">
        <v>100</v>
      </c>
      <c r="II338">
        <v>100</v>
      </c>
      <c r="IJ338">
        <v>-1.223</v>
      </c>
      <c r="IK338">
        <v>0.1811</v>
      </c>
      <c r="IL338">
        <v>-2.013767384491711</v>
      </c>
      <c r="IM338">
        <v>0.001328113201692861</v>
      </c>
      <c r="IN338">
        <v>1.538283238170363E-06</v>
      </c>
      <c r="IO338">
        <v>-5.795655626708063E-10</v>
      </c>
      <c r="IP338">
        <v>-0.07039863633143861</v>
      </c>
      <c r="IQ338">
        <v>-0.004593102289677449</v>
      </c>
      <c r="IR338">
        <v>0.0008253994458280543</v>
      </c>
      <c r="IS338">
        <v>-7.403632370499484E-06</v>
      </c>
      <c r="IT338">
        <v>2</v>
      </c>
      <c r="IU338">
        <v>1985</v>
      </c>
      <c r="IV338">
        <v>1</v>
      </c>
      <c r="IW338">
        <v>27</v>
      </c>
      <c r="IX338">
        <v>2.7</v>
      </c>
      <c r="IY338">
        <v>2.7</v>
      </c>
      <c r="IZ338">
        <v>1.13647</v>
      </c>
      <c r="JA338">
        <v>2.6001</v>
      </c>
      <c r="JB338">
        <v>1.49658</v>
      </c>
      <c r="JC338">
        <v>2.34619</v>
      </c>
      <c r="JD338">
        <v>1.54907</v>
      </c>
      <c r="JE338">
        <v>2.47437</v>
      </c>
      <c r="JF338">
        <v>32.7535</v>
      </c>
      <c r="JG338">
        <v>15.5855</v>
      </c>
      <c r="JH338">
        <v>18</v>
      </c>
      <c r="JI338">
        <v>482.23</v>
      </c>
      <c r="JJ338">
        <v>499.017</v>
      </c>
      <c r="JK338">
        <v>31.1368</v>
      </c>
      <c r="JL338">
        <v>27.5059</v>
      </c>
      <c r="JM338">
        <v>30.0001</v>
      </c>
      <c r="JN338">
        <v>27.6792</v>
      </c>
      <c r="JO338">
        <v>27.6558</v>
      </c>
      <c r="JP338">
        <v>22.844</v>
      </c>
      <c r="JQ338">
        <v>20.6323</v>
      </c>
      <c r="JR338">
        <v>73.2739</v>
      </c>
      <c r="JS338">
        <v>31.1317</v>
      </c>
      <c r="JT338">
        <v>420</v>
      </c>
      <c r="JU338">
        <v>23.5305</v>
      </c>
      <c r="JV338">
        <v>102.328</v>
      </c>
      <c r="JW338">
        <v>91.5245</v>
      </c>
    </row>
    <row r="339" spans="1:283">
      <c r="A339">
        <v>321</v>
      </c>
      <c r="B339">
        <v>1761011651.6</v>
      </c>
      <c r="C339">
        <v>1985.599999904633</v>
      </c>
      <c r="D339" t="s">
        <v>1087</v>
      </c>
      <c r="E339" t="s">
        <v>1088</v>
      </c>
      <c r="F339">
        <v>5</v>
      </c>
      <c r="G339" t="s">
        <v>1047</v>
      </c>
      <c r="H339">
        <v>1761011643.6</v>
      </c>
      <c r="I339">
        <f>(J339)/1000</f>
        <v>0</v>
      </c>
      <c r="J339">
        <f>1000*DJ339*AH339*(DF339-DG339)/(100*CY339*(1000-AH339*DF339))</f>
        <v>0</v>
      </c>
      <c r="K339">
        <f>DJ339*AH339*(DE339-DD339*(1000-AH339*DG339)/(1000-AH339*DF339))/(100*CY339)</f>
        <v>0</v>
      </c>
      <c r="L339">
        <f>DD339 - IF(AH339&gt;1, K339*CY339*100.0/(AJ339), 0)</f>
        <v>0</v>
      </c>
      <c r="M339">
        <f>((S339-I339/2)*L339-K339)/(S339+I339/2)</f>
        <v>0</v>
      </c>
      <c r="N339">
        <f>M339*(DK339+DL339)/1000.0</f>
        <v>0</v>
      </c>
      <c r="O339">
        <f>(DD339 - IF(AH339&gt;1, K339*CY339*100.0/(AJ339), 0))*(DK339+DL339)/1000.0</f>
        <v>0</v>
      </c>
      <c r="P339">
        <f>2.0/((1/R339-1/Q339)+SIGN(R339)*SQRT((1/R339-1/Q339)*(1/R339-1/Q339) + 4*CZ339/((CZ339+1)*(CZ339+1))*(2*1/R339*1/Q339-1/Q339*1/Q339)))</f>
        <v>0</v>
      </c>
      <c r="Q339">
        <f>IF(LEFT(DA339,1)&lt;&gt;"0",IF(LEFT(DA339,1)="1",3.0,DB339),$D$5+$E$5*(DR339*DK339/($K$5*1000))+$F$5*(DR339*DK339/($K$5*1000))*MAX(MIN(CY339,$J$5),$I$5)*MAX(MIN(CY339,$J$5),$I$5)+$G$5*MAX(MIN(CY339,$J$5),$I$5)*(DR339*DK339/($K$5*1000))+$H$5*(DR339*DK339/($K$5*1000))*(DR339*DK339/($K$5*1000)))</f>
        <v>0</v>
      </c>
      <c r="R339">
        <f>I339*(1000-(1000*0.61365*exp(17.502*V339/(240.97+V339))/(DK339+DL339)+DF339)/2)/(1000*0.61365*exp(17.502*V339/(240.97+V339))/(DK339+DL339)-DF339)</f>
        <v>0</v>
      </c>
      <c r="S339">
        <f>1/((CZ339+1)/(P339/1.6)+1/(Q339/1.37)) + CZ339/((CZ339+1)/(P339/1.6) + CZ339/(Q339/1.37))</f>
        <v>0</v>
      </c>
      <c r="T339">
        <f>(CU339*CX339)</f>
        <v>0</v>
      </c>
      <c r="U339">
        <f>(DM339+(T339+2*0.95*5.67E-8*(((DM339+$B$9)+273)^4-(DM339+273)^4)-44100*I339)/(1.84*29.3*Q339+8*0.95*5.67E-8*(DM339+273)^3))</f>
        <v>0</v>
      </c>
      <c r="V339">
        <f>($C$9*DN339+$D$9*DO339+$E$9*U339)</f>
        <v>0</v>
      </c>
      <c r="W339">
        <f>0.61365*exp(17.502*V339/(240.97+V339))</f>
        <v>0</v>
      </c>
      <c r="X339">
        <f>(Y339/Z339*100)</f>
        <v>0</v>
      </c>
      <c r="Y339">
        <f>DF339*(DK339+DL339)/1000</f>
        <v>0</v>
      </c>
      <c r="Z339">
        <f>0.61365*exp(17.502*DM339/(240.97+DM339))</f>
        <v>0</v>
      </c>
      <c r="AA339">
        <f>(W339-DF339*(DK339+DL339)/1000)</f>
        <v>0</v>
      </c>
      <c r="AB339">
        <f>(-I339*44100)</f>
        <v>0</v>
      </c>
      <c r="AC339">
        <f>2*29.3*Q339*0.92*(DM339-V339)</f>
        <v>0</v>
      </c>
      <c r="AD339">
        <f>2*0.95*5.67E-8*(((DM339+$B$9)+273)^4-(V339+273)^4)</f>
        <v>0</v>
      </c>
      <c r="AE339">
        <f>T339+AD339+AB339+AC339</f>
        <v>0</v>
      </c>
      <c r="AF339">
        <v>0</v>
      </c>
      <c r="AG339">
        <v>0</v>
      </c>
      <c r="AH339">
        <f>IF(AF339*$H$15&gt;=AJ339,1.0,(AJ339/(AJ339-AF339*$H$15)))</f>
        <v>0</v>
      </c>
      <c r="AI339">
        <f>(AH339-1)*100</f>
        <v>0</v>
      </c>
      <c r="AJ339">
        <f>MAX(0,($B$15+$C$15*DR339)/(1+$D$15*DR339)*DK339/(DM339+273)*$E$15)</f>
        <v>0</v>
      </c>
      <c r="AK339" t="s">
        <v>420</v>
      </c>
      <c r="AL339" t="s">
        <v>420</v>
      </c>
      <c r="AM339">
        <v>0</v>
      </c>
      <c r="AN339">
        <v>0</v>
      </c>
      <c r="AO339">
        <f>1-AM339/AN339</f>
        <v>0</v>
      </c>
      <c r="AP339">
        <v>0</v>
      </c>
      <c r="AQ339" t="s">
        <v>420</v>
      </c>
      <c r="AR339" t="s">
        <v>420</v>
      </c>
      <c r="AS339">
        <v>0</v>
      </c>
      <c r="AT339">
        <v>0</v>
      </c>
      <c r="AU339">
        <f>1-AS339/AT339</f>
        <v>0</v>
      </c>
      <c r="AV339">
        <v>0.5</v>
      </c>
      <c r="AW339">
        <f>CV339</f>
        <v>0</v>
      </c>
      <c r="AX339">
        <f>K339</f>
        <v>0</v>
      </c>
      <c r="AY339">
        <f>AU339*AV339*AW339</f>
        <v>0</v>
      </c>
      <c r="AZ339">
        <f>(AX339-AP339)/AW339</f>
        <v>0</v>
      </c>
      <c r="BA339">
        <f>(AN339-AT339)/AT339</f>
        <v>0</v>
      </c>
      <c r="BB339">
        <f>AM339/(AO339+AM339/AT339)</f>
        <v>0</v>
      </c>
      <c r="BC339" t="s">
        <v>420</v>
      </c>
      <c r="BD339">
        <v>0</v>
      </c>
      <c r="BE339">
        <f>IF(BD339&lt;&gt;0, BD339, BB339)</f>
        <v>0</v>
      </c>
      <c r="BF339">
        <f>1-BE339/AT339</f>
        <v>0</v>
      </c>
      <c r="BG339">
        <f>(AT339-AS339)/(AT339-BE339)</f>
        <v>0</v>
      </c>
      <c r="BH339">
        <f>(AN339-AT339)/(AN339-BE339)</f>
        <v>0</v>
      </c>
      <c r="BI339">
        <f>(AT339-AS339)/(AT339-AM339)</f>
        <v>0</v>
      </c>
      <c r="BJ339">
        <f>(AN339-AT339)/(AN339-AM339)</f>
        <v>0</v>
      </c>
      <c r="BK339">
        <f>(BG339*BE339/AS339)</f>
        <v>0</v>
      </c>
      <c r="BL339">
        <f>(1-BK339)</f>
        <v>0</v>
      </c>
      <c r="CU339">
        <f>$B$13*DS339+$C$13*DT339+$F$13*EE339*(1-EH339)</f>
        <v>0</v>
      </c>
      <c r="CV339">
        <f>CU339*CW339</f>
        <v>0</v>
      </c>
      <c r="CW339">
        <f>($B$13*$D$11+$C$13*$D$11+$F$13*((ER339+EJ339)/MAX(ER339+EJ339+ES339, 0.1)*$I$11+ES339/MAX(ER339+EJ339+ES339, 0.1)*$J$11))/($B$13+$C$13+$F$13)</f>
        <v>0</v>
      </c>
      <c r="CX339">
        <f>($B$13*$K$11+$C$13*$K$11+$F$13*((ER339+EJ339)/MAX(ER339+EJ339+ES339, 0.1)*$P$11+ES339/MAX(ER339+EJ339+ES339, 0.1)*$Q$11))/($B$13+$C$13+$F$13)</f>
        <v>0</v>
      </c>
      <c r="CY339">
        <v>3.7</v>
      </c>
      <c r="CZ339">
        <v>0.5</v>
      </c>
      <c r="DA339" t="s">
        <v>421</v>
      </c>
      <c r="DB339">
        <v>2</v>
      </c>
      <c r="DC339">
        <v>1761011643.6</v>
      </c>
      <c r="DD339">
        <v>420.68275</v>
      </c>
      <c r="DE339">
        <v>420.0083750000001</v>
      </c>
      <c r="DF339">
        <v>23.6500375</v>
      </c>
      <c r="DG339">
        <v>23.58990833333333</v>
      </c>
      <c r="DH339">
        <v>421.9059166666666</v>
      </c>
      <c r="DI339">
        <v>23.4693125</v>
      </c>
      <c r="DJ339">
        <v>500.0034166666667</v>
      </c>
      <c r="DK339">
        <v>90.55296666666668</v>
      </c>
      <c r="DL339">
        <v>0.0340371</v>
      </c>
      <c r="DM339">
        <v>30.0964625</v>
      </c>
      <c r="DN339">
        <v>30.06750833333334</v>
      </c>
      <c r="DO339">
        <v>999.9</v>
      </c>
      <c r="DP339">
        <v>0</v>
      </c>
      <c r="DQ339">
        <v>0</v>
      </c>
      <c r="DR339">
        <v>10000.175</v>
      </c>
      <c r="DS339">
        <v>0</v>
      </c>
      <c r="DT339">
        <v>0.242856</v>
      </c>
      <c r="DU339">
        <v>0.6743900416666667</v>
      </c>
      <c r="DV339">
        <v>430.873</v>
      </c>
      <c r="DW339">
        <v>430.1556249999999</v>
      </c>
      <c r="DX339">
        <v>0.06012004166666667</v>
      </c>
      <c r="DY339">
        <v>420.0083750000001</v>
      </c>
      <c r="DZ339">
        <v>23.58990833333333</v>
      </c>
      <c r="EA339">
        <v>2.141580833333333</v>
      </c>
      <c r="EB339">
        <v>2.136136666666667</v>
      </c>
      <c r="EC339">
        <v>18.53186666666667</v>
      </c>
      <c r="ED339">
        <v>18.491225</v>
      </c>
      <c r="EE339">
        <v>0.00500078</v>
      </c>
      <c r="EF339">
        <v>0</v>
      </c>
      <c r="EG339">
        <v>0</v>
      </c>
      <c r="EH339">
        <v>0</v>
      </c>
      <c r="EI339">
        <v>576.1041666666666</v>
      </c>
      <c r="EJ339">
        <v>0.00500078</v>
      </c>
      <c r="EK339">
        <v>-11.54166666666667</v>
      </c>
      <c r="EL339">
        <v>-0.1541666666666666</v>
      </c>
      <c r="EM339">
        <v>35.81470833333334</v>
      </c>
      <c r="EN339">
        <v>40.268</v>
      </c>
      <c r="EO339">
        <v>38.04404166666666</v>
      </c>
      <c r="EP339">
        <v>40.99708333333333</v>
      </c>
      <c r="EQ339">
        <v>38.945</v>
      </c>
      <c r="ER339">
        <v>0</v>
      </c>
      <c r="ES339">
        <v>0</v>
      </c>
      <c r="ET339">
        <v>0</v>
      </c>
      <c r="EU339">
        <v>1761011650.3</v>
      </c>
      <c r="EV339">
        <v>0</v>
      </c>
      <c r="EW339">
        <v>575.236</v>
      </c>
      <c r="EX339">
        <v>-32.1692306438133</v>
      </c>
      <c r="EY339">
        <v>10.82307680882879</v>
      </c>
      <c r="EZ339">
        <v>-10.996</v>
      </c>
      <c r="FA339">
        <v>15</v>
      </c>
      <c r="FB339">
        <v>1761011488.1</v>
      </c>
      <c r="FC339" t="s">
        <v>1048</v>
      </c>
      <c r="FD339">
        <v>1761011488.1</v>
      </c>
      <c r="FE339">
        <v>1761011485.1</v>
      </c>
      <c r="FF339">
        <v>11</v>
      </c>
      <c r="FG339">
        <v>-0.204</v>
      </c>
      <c r="FH339">
        <v>-0.005</v>
      </c>
      <c r="FI339">
        <v>-1.225</v>
      </c>
      <c r="FJ339">
        <v>0.192</v>
      </c>
      <c r="FK339">
        <v>420</v>
      </c>
      <c r="FL339">
        <v>24</v>
      </c>
      <c r="FM339">
        <v>0.64</v>
      </c>
      <c r="FN339">
        <v>0.07000000000000001</v>
      </c>
      <c r="FO339">
        <v>0.673067375</v>
      </c>
      <c r="FP339">
        <v>0.04137132833020516</v>
      </c>
      <c r="FQ339">
        <v>0.02040928506303871</v>
      </c>
      <c r="FR339">
        <v>1</v>
      </c>
      <c r="FS339">
        <v>576.2735294117647</v>
      </c>
      <c r="FT339">
        <v>-25.07410225832978</v>
      </c>
      <c r="FU339">
        <v>5.358956703969281</v>
      </c>
      <c r="FV339">
        <v>0</v>
      </c>
      <c r="FW339">
        <v>0.05100532049999999</v>
      </c>
      <c r="FX339">
        <v>0.2078529343339587</v>
      </c>
      <c r="FY339">
        <v>0.02063467352922999</v>
      </c>
      <c r="FZ339">
        <v>0</v>
      </c>
      <c r="GA339">
        <v>1</v>
      </c>
      <c r="GB339">
        <v>3</v>
      </c>
      <c r="GC339" t="s">
        <v>459</v>
      </c>
      <c r="GD339">
        <v>3.10979</v>
      </c>
      <c r="GE339">
        <v>2.72555</v>
      </c>
      <c r="GF339">
        <v>0.0886692</v>
      </c>
      <c r="GG339">
        <v>0.088418</v>
      </c>
      <c r="GH339">
        <v>0.107605</v>
      </c>
      <c r="GI339">
        <v>0.108375</v>
      </c>
      <c r="GJ339">
        <v>23924.4</v>
      </c>
      <c r="GK339">
        <v>21689.9</v>
      </c>
      <c r="GL339">
        <v>26809.6</v>
      </c>
      <c r="GM339">
        <v>23999.6</v>
      </c>
      <c r="GN339">
        <v>38226.4</v>
      </c>
      <c r="GO339">
        <v>31564.7</v>
      </c>
      <c r="GP339">
        <v>46793</v>
      </c>
      <c r="GQ339">
        <v>37939.1</v>
      </c>
      <c r="GR339">
        <v>1.89465</v>
      </c>
      <c r="GS339">
        <v>1.8757</v>
      </c>
      <c r="GT339">
        <v>0.12511</v>
      </c>
      <c r="GU339">
        <v>0</v>
      </c>
      <c r="GV339">
        <v>28.0278</v>
      </c>
      <c r="GW339">
        <v>999.9</v>
      </c>
      <c r="GX339">
        <v>61.3</v>
      </c>
      <c r="GY339">
        <v>29.6</v>
      </c>
      <c r="GZ339">
        <v>28.1852</v>
      </c>
      <c r="HA339">
        <v>61.661</v>
      </c>
      <c r="HB339">
        <v>20.9816</v>
      </c>
      <c r="HC339">
        <v>1</v>
      </c>
      <c r="HD339">
        <v>0.0184705</v>
      </c>
      <c r="HE339">
        <v>-1.61461</v>
      </c>
      <c r="HF339">
        <v>20.3306</v>
      </c>
      <c r="HG339">
        <v>5.21789</v>
      </c>
      <c r="HH339">
        <v>11.9794</v>
      </c>
      <c r="HI339">
        <v>4.96515</v>
      </c>
      <c r="HJ339">
        <v>3.276</v>
      </c>
      <c r="HK339">
        <v>9999</v>
      </c>
      <c r="HL339">
        <v>9999</v>
      </c>
      <c r="HM339">
        <v>9999</v>
      </c>
      <c r="HN339">
        <v>999.9</v>
      </c>
      <c r="HO339">
        <v>1.86363</v>
      </c>
      <c r="HP339">
        <v>1.85975</v>
      </c>
      <c r="HQ339">
        <v>1.85805</v>
      </c>
      <c r="HR339">
        <v>1.85944</v>
      </c>
      <c r="HS339">
        <v>1.85959</v>
      </c>
      <c r="HT339">
        <v>1.85806</v>
      </c>
      <c r="HU339">
        <v>1.85715</v>
      </c>
      <c r="HV339">
        <v>1.85211</v>
      </c>
      <c r="HW339">
        <v>0</v>
      </c>
      <c r="HX339">
        <v>0</v>
      </c>
      <c r="HY339">
        <v>0</v>
      </c>
      <c r="HZ339">
        <v>0</v>
      </c>
      <c r="IA339" t="s">
        <v>424</v>
      </c>
      <c r="IB339" t="s">
        <v>425</v>
      </c>
      <c r="IC339" t="s">
        <v>426</v>
      </c>
      <c r="ID339" t="s">
        <v>426</v>
      </c>
      <c r="IE339" t="s">
        <v>426</v>
      </c>
      <c r="IF339" t="s">
        <v>426</v>
      </c>
      <c r="IG339">
        <v>0</v>
      </c>
      <c r="IH339">
        <v>100</v>
      </c>
      <c r="II339">
        <v>100</v>
      </c>
      <c r="IJ339">
        <v>-1.223</v>
      </c>
      <c r="IK339">
        <v>0.1811</v>
      </c>
      <c r="IL339">
        <v>-2.013767384491711</v>
      </c>
      <c r="IM339">
        <v>0.001328113201692861</v>
      </c>
      <c r="IN339">
        <v>1.538283238170363E-06</v>
      </c>
      <c r="IO339">
        <v>-5.795655626708063E-10</v>
      </c>
      <c r="IP339">
        <v>-0.07039863633143861</v>
      </c>
      <c r="IQ339">
        <v>-0.004593102289677449</v>
      </c>
      <c r="IR339">
        <v>0.0008253994458280543</v>
      </c>
      <c r="IS339">
        <v>-7.403632370499484E-06</v>
      </c>
      <c r="IT339">
        <v>2</v>
      </c>
      <c r="IU339">
        <v>1985</v>
      </c>
      <c r="IV339">
        <v>1</v>
      </c>
      <c r="IW339">
        <v>27</v>
      </c>
      <c r="IX339">
        <v>2.7</v>
      </c>
      <c r="IY339">
        <v>2.8</v>
      </c>
      <c r="IZ339">
        <v>1.13647</v>
      </c>
      <c r="JA339">
        <v>2.60376</v>
      </c>
      <c r="JB339">
        <v>1.49658</v>
      </c>
      <c r="JC339">
        <v>2.34619</v>
      </c>
      <c r="JD339">
        <v>1.54907</v>
      </c>
      <c r="JE339">
        <v>2.41089</v>
      </c>
      <c r="JF339">
        <v>32.7535</v>
      </c>
      <c r="JG339">
        <v>15.5855</v>
      </c>
      <c r="JH339">
        <v>18</v>
      </c>
      <c r="JI339">
        <v>482.132</v>
      </c>
      <c r="JJ339">
        <v>499.116</v>
      </c>
      <c r="JK339">
        <v>31.1133</v>
      </c>
      <c r="JL339">
        <v>27.5059</v>
      </c>
      <c r="JM339">
        <v>30.0001</v>
      </c>
      <c r="JN339">
        <v>27.6796</v>
      </c>
      <c r="JO339">
        <v>27.6558</v>
      </c>
      <c r="JP339">
        <v>22.8457</v>
      </c>
      <c r="JQ339">
        <v>20.6323</v>
      </c>
      <c r="JR339">
        <v>73.2739</v>
      </c>
      <c r="JS339">
        <v>31.0641</v>
      </c>
      <c r="JT339">
        <v>420</v>
      </c>
      <c r="JU339">
        <v>23.5293</v>
      </c>
      <c r="JV339">
        <v>102.327</v>
      </c>
      <c r="JW339">
        <v>91.52370000000001</v>
      </c>
    </row>
    <row r="340" spans="1:283">
      <c r="A340">
        <v>322</v>
      </c>
      <c r="B340">
        <v>1761011653.6</v>
      </c>
      <c r="C340">
        <v>1987.599999904633</v>
      </c>
      <c r="D340" t="s">
        <v>1089</v>
      </c>
      <c r="E340" t="s">
        <v>1090</v>
      </c>
      <c r="F340">
        <v>5</v>
      </c>
      <c r="G340" t="s">
        <v>1047</v>
      </c>
      <c r="H340">
        <v>1761011645.6</v>
      </c>
      <c r="I340">
        <f>(J340)/1000</f>
        <v>0</v>
      </c>
      <c r="J340">
        <f>1000*DJ340*AH340*(DF340-DG340)/(100*CY340*(1000-AH340*DF340))</f>
        <v>0</v>
      </c>
      <c r="K340">
        <f>DJ340*AH340*(DE340-DD340*(1000-AH340*DG340)/(1000-AH340*DF340))/(100*CY340)</f>
        <v>0</v>
      </c>
      <c r="L340">
        <f>DD340 - IF(AH340&gt;1, K340*CY340*100.0/(AJ340), 0)</f>
        <v>0</v>
      </c>
      <c r="M340">
        <f>((S340-I340/2)*L340-K340)/(S340+I340/2)</f>
        <v>0</v>
      </c>
      <c r="N340">
        <f>M340*(DK340+DL340)/1000.0</f>
        <v>0</v>
      </c>
      <c r="O340">
        <f>(DD340 - IF(AH340&gt;1, K340*CY340*100.0/(AJ340), 0))*(DK340+DL340)/1000.0</f>
        <v>0</v>
      </c>
      <c r="P340">
        <f>2.0/((1/R340-1/Q340)+SIGN(R340)*SQRT((1/R340-1/Q340)*(1/R340-1/Q340) + 4*CZ340/((CZ340+1)*(CZ340+1))*(2*1/R340*1/Q340-1/Q340*1/Q340)))</f>
        <v>0</v>
      </c>
      <c r="Q340">
        <f>IF(LEFT(DA340,1)&lt;&gt;"0",IF(LEFT(DA340,1)="1",3.0,DB340),$D$5+$E$5*(DR340*DK340/($K$5*1000))+$F$5*(DR340*DK340/($K$5*1000))*MAX(MIN(CY340,$J$5),$I$5)*MAX(MIN(CY340,$J$5),$I$5)+$G$5*MAX(MIN(CY340,$J$5),$I$5)*(DR340*DK340/($K$5*1000))+$H$5*(DR340*DK340/($K$5*1000))*(DR340*DK340/($K$5*1000)))</f>
        <v>0</v>
      </c>
      <c r="R340">
        <f>I340*(1000-(1000*0.61365*exp(17.502*V340/(240.97+V340))/(DK340+DL340)+DF340)/2)/(1000*0.61365*exp(17.502*V340/(240.97+V340))/(DK340+DL340)-DF340)</f>
        <v>0</v>
      </c>
      <c r="S340">
        <f>1/((CZ340+1)/(P340/1.6)+1/(Q340/1.37)) + CZ340/((CZ340+1)/(P340/1.6) + CZ340/(Q340/1.37))</f>
        <v>0</v>
      </c>
      <c r="T340">
        <f>(CU340*CX340)</f>
        <v>0</v>
      </c>
      <c r="U340">
        <f>(DM340+(T340+2*0.95*5.67E-8*(((DM340+$B$9)+273)^4-(DM340+273)^4)-44100*I340)/(1.84*29.3*Q340+8*0.95*5.67E-8*(DM340+273)^3))</f>
        <v>0</v>
      </c>
      <c r="V340">
        <f>($C$9*DN340+$D$9*DO340+$E$9*U340)</f>
        <v>0</v>
      </c>
      <c r="W340">
        <f>0.61365*exp(17.502*V340/(240.97+V340))</f>
        <v>0</v>
      </c>
      <c r="X340">
        <f>(Y340/Z340*100)</f>
        <v>0</v>
      </c>
      <c r="Y340">
        <f>DF340*(DK340+DL340)/1000</f>
        <v>0</v>
      </c>
      <c r="Z340">
        <f>0.61365*exp(17.502*DM340/(240.97+DM340))</f>
        <v>0</v>
      </c>
      <c r="AA340">
        <f>(W340-DF340*(DK340+DL340)/1000)</f>
        <v>0</v>
      </c>
      <c r="AB340">
        <f>(-I340*44100)</f>
        <v>0</v>
      </c>
      <c r="AC340">
        <f>2*29.3*Q340*0.92*(DM340-V340)</f>
        <v>0</v>
      </c>
      <c r="AD340">
        <f>2*0.95*5.67E-8*(((DM340+$B$9)+273)^4-(V340+273)^4)</f>
        <v>0</v>
      </c>
      <c r="AE340">
        <f>T340+AD340+AB340+AC340</f>
        <v>0</v>
      </c>
      <c r="AF340">
        <v>0</v>
      </c>
      <c r="AG340">
        <v>0</v>
      </c>
      <c r="AH340">
        <f>IF(AF340*$H$15&gt;=AJ340,1.0,(AJ340/(AJ340-AF340*$H$15)))</f>
        <v>0</v>
      </c>
      <c r="AI340">
        <f>(AH340-1)*100</f>
        <v>0</v>
      </c>
      <c r="AJ340">
        <f>MAX(0,($B$15+$C$15*DR340)/(1+$D$15*DR340)*DK340/(DM340+273)*$E$15)</f>
        <v>0</v>
      </c>
      <c r="AK340" t="s">
        <v>420</v>
      </c>
      <c r="AL340" t="s">
        <v>420</v>
      </c>
      <c r="AM340">
        <v>0</v>
      </c>
      <c r="AN340">
        <v>0</v>
      </c>
      <c r="AO340">
        <f>1-AM340/AN340</f>
        <v>0</v>
      </c>
      <c r="AP340">
        <v>0</v>
      </c>
      <c r="AQ340" t="s">
        <v>420</v>
      </c>
      <c r="AR340" t="s">
        <v>420</v>
      </c>
      <c r="AS340">
        <v>0</v>
      </c>
      <c r="AT340">
        <v>0</v>
      </c>
      <c r="AU340">
        <f>1-AS340/AT340</f>
        <v>0</v>
      </c>
      <c r="AV340">
        <v>0.5</v>
      </c>
      <c r="AW340">
        <f>CV340</f>
        <v>0</v>
      </c>
      <c r="AX340">
        <f>K340</f>
        <v>0</v>
      </c>
      <c r="AY340">
        <f>AU340*AV340*AW340</f>
        <v>0</v>
      </c>
      <c r="AZ340">
        <f>(AX340-AP340)/AW340</f>
        <v>0</v>
      </c>
      <c r="BA340">
        <f>(AN340-AT340)/AT340</f>
        <v>0</v>
      </c>
      <c r="BB340">
        <f>AM340/(AO340+AM340/AT340)</f>
        <v>0</v>
      </c>
      <c r="BC340" t="s">
        <v>420</v>
      </c>
      <c r="BD340">
        <v>0</v>
      </c>
      <c r="BE340">
        <f>IF(BD340&lt;&gt;0, BD340, BB340)</f>
        <v>0</v>
      </c>
      <c r="BF340">
        <f>1-BE340/AT340</f>
        <v>0</v>
      </c>
      <c r="BG340">
        <f>(AT340-AS340)/(AT340-BE340)</f>
        <v>0</v>
      </c>
      <c r="BH340">
        <f>(AN340-AT340)/(AN340-BE340)</f>
        <v>0</v>
      </c>
      <c r="BI340">
        <f>(AT340-AS340)/(AT340-AM340)</f>
        <v>0</v>
      </c>
      <c r="BJ340">
        <f>(AN340-AT340)/(AN340-AM340)</f>
        <v>0</v>
      </c>
      <c r="BK340">
        <f>(BG340*BE340/AS340)</f>
        <v>0</v>
      </c>
      <c r="BL340">
        <f>(1-BK340)</f>
        <v>0</v>
      </c>
      <c r="CU340">
        <f>$B$13*DS340+$C$13*DT340+$F$13*EE340*(1-EH340)</f>
        <v>0</v>
      </c>
      <c r="CV340">
        <f>CU340*CW340</f>
        <v>0</v>
      </c>
      <c r="CW340">
        <f>($B$13*$D$11+$C$13*$D$11+$F$13*((ER340+EJ340)/MAX(ER340+EJ340+ES340, 0.1)*$I$11+ES340/MAX(ER340+EJ340+ES340, 0.1)*$J$11))/($B$13+$C$13+$F$13)</f>
        <v>0</v>
      </c>
      <c r="CX340">
        <f>($B$13*$K$11+$C$13*$K$11+$F$13*((ER340+EJ340)/MAX(ER340+EJ340+ES340, 0.1)*$P$11+ES340/MAX(ER340+EJ340+ES340, 0.1)*$Q$11))/($B$13+$C$13+$F$13)</f>
        <v>0</v>
      </c>
      <c r="CY340">
        <v>3.7</v>
      </c>
      <c r="CZ340">
        <v>0.5</v>
      </c>
      <c r="DA340" t="s">
        <v>421</v>
      </c>
      <c r="DB340">
        <v>2</v>
      </c>
      <c r="DC340">
        <v>1761011645.6</v>
      </c>
      <c r="DD340">
        <v>420.6810833333333</v>
      </c>
      <c r="DE340">
        <v>420.0108333333333</v>
      </c>
      <c r="DF340">
        <v>23.6556</v>
      </c>
      <c r="DG340">
        <v>23.59047083333333</v>
      </c>
      <c r="DH340">
        <v>421.9042083333333</v>
      </c>
      <c r="DI340">
        <v>23.47475416666667</v>
      </c>
      <c r="DJ340">
        <v>499.9968333333333</v>
      </c>
      <c r="DK340">
        <v>90.55327916666666</v>
      </c>
      <c r="DL340">
        <v>0.03404969583333333</v>
      </c>
      <c r="DM340">
        <v>30.09545833333333</v>
      </c>
      <c r="DN340">
        <v>30.06700416666666</v>
      </c>
      <c r="DO340">
        <v>999.9</v>
      </c>
      <c r="DP340">
        <v>0</v>
      </c>
      <c r="DQ340">
        <v>0</v>
      </c>
      <c r="DR340">
        <v>9996.064583333335</v>
      </c>
      <c r="DS340">
        <v>0</v>
      </c>
      <c r="DT340">
        <v>0.242856</v>
      </c>
      <c r="DU340">
        <v>0.6702549583333334</v>
      </c>
      <c r="DV340">
        <v>430.8737916666667</v>
      </c>
      <c r="DW340">
        <v>430.1584583333333</v>
      </c>
      <c r="DX340">
        <v>0.06512675</v>
      </c>
      <c r="DY340">
        <v>420.0108333333333</v>
      </c>
      <c r="DZ340">
        <v>23.59047083333333</v>
      </c>
      <c r="EA340">
        <v>2.142092083333333</v>
      </c>
      <c r="EB340">
        <v>2.136194583333333</v>
      </c>
      <c r="EC340">
        <v>18.53567916666666</v>
      </c>
      <c r="ED340">
        <v>18.49165833333333</v>
      </c>
      <c r="EE340">
        <v>0.00500078</v>
      </c>
      <c r="EF340">
        <v>0</v>
      </c>
      <c r="EG340">
        <v>0</v>
      </c>
      <c r="EH340">
        <v>0</v>
      </c>
      <c r="EI340">
        <v>575.6833333333333</v>
      </c>
      <c r="EJ340">
        <v>0.00500078</v>
      </c>
      <c r="EK340">
        <v>-11.14583333333333</v>
      </c>
      <c r="EL340">
        <v>-0.06666666666666664</v>
      </c>
      <c r="EM340">
        <v>35.8225</v>
      </c>
      <c r="EN340">
        <v>40.288875</v>
      </c>
      <c r="EO340">
        <v>38.044</v>
      </c>
      <c r="EP340">
        <v>41.02833333333333</v>
      </c>
      <c r="EQ340">
        <v>38.93716666666666</v>
      </c>
      <c r="ER340">
        <v>0</v>
      </c>
      <c r="ES340">
        <v>0</v>
      </c>
      <c r="ET340">
        <v>0</v>
      </c>
      <c r="EU340">
        <v>1761011652.7</v>
      </c>
      <c r="EV340">
        <v>0</v>
      </c>
      <c r="EW340">
        <v>574.564</v>
      </c>
      <c r="EX340">
        <v>-5.692307395811826</v>
      </c>
      <c r="EY340">
        <v>-2.238461888753466</v>
      </c>
      <c r="EZ340">
        <v>-11.172</v>
      </c>
      <c r="FA340">
        <v>15</v>
      </c>
      <c r="FB340">
        <v>1761011488.1</v>
      </c>
      <c r="FC340" t="s">
        <v>1048</v>
      </c>
      <c r="FD340">
        <v>1761011488.1</v>
      </c>
      <c r="FE340">
        <v>1761011485.1</v>
      </c>
      <c r="FF340">
        <v>11</v>
      </c>
      <c r="FG340">
        <v>-0.204</v>
      </c>
      <c r="FH340">
        <v>-0.005</v>
      </c>
      <c r="FI340">
        <v>-1.225</v>
      </c>
      <c r="FJ340">
        <v>0.192</v>
      </c>
      <c r="FK340">
        <v>420</v>
      </c>
      <c r="FL340">
        <v>24</v>
      </c>
      <c r="FM340">
        <v>0.64</v>
      </c>
      <c r="FN340">
        <v>0.07000000000000001</v>
      </c>
      <c r="FO340">
        <v>0.6720959756097561</v>
      </c>
      <c r="FP340">
        <v>0.002405916376307527</v>
      </c>
      <c r="FQ340">
        <v>0.02144674434385379</v>
      </c>
      <c r="FR340">
        <v>1</v>
      </c>
      <c r="FS340">
        <v>576.135294117647</v>
      </c>
      <c r="FT340">
        <v>-21.04812822900562</v>
      </c>
      <c r="FU340">
        <v>5.798320362927689</v>
      </c>
      <c r="FV340">
        <v>0</v>
      </c>
      <c r="FW340">
        <v>0.05506837073170732</v>
      </c>
      <c r="FX340">
        <v>0.1843691853658537</v>
      </c>
      <c r="FY340">
        <v>0.0187969123708441</v>
      </c>
      <c r="FZ340">
        <v>0</v>
      </c>
      <c r="GA340">
        <v>1</v>
      </c>
      <c r="GB340">
        <v>3</v>
      </c>
      <c r="GC340" t="s">
        <v>459</v>
      </c>
      <c r="GD340">
        <v>3.10948</v>
      </c>
      <c r="GE340">
        <v>2.72586</v>
      </c>
      <c r="GF340">
        <v>0.0886612</v>
      </c>
      <c r="GG340">
        <v>0.0884157</v>
      </c>
      <c r="GH340">
        <v>0.10761</v>
      </c>
      <c r="GI340">
        <v>0.108373</v>
      </c>
      <c r="GJ340">
        <v>23924.5</v>
      </c>
      <c r="GK340">
        <v>21689.8</v>
      </c>
      <c r="GL340">
        <v>26809.5</v>
      </c>
      <c r="GM340">
        <v>23999.5</v>
      </c>
      <c r="GN340">
        <v>38226.2</v>
      </c>
      <c r="GO340">
        <v>31564.7</v>
      </c>
      <c r="GP340">
        <v>46793.1</v>
      </c>
      <c r="GQ340">
        <v>37938.9</v>
      </c>
      <c r="GR340">
        <v>1.89438</v>
      </c>
      <c r="GS340">
        <v>1.87608</v>
      </c>
      <c r="GT340">
        <v>0.125177</v>
      </c>
      <c r="GU340">
        <v>0</v>
      </c>
      <c r="GV340">
        <v>28.0248</v>
      </c>
      <c r="GW340">
        <v>999.9</v>
      </c>
      <c r="GX340">
        <v>61.3</v>
      </c>
      <c r="GY340">
        <v>29.6</v>
      </c>
      <c r="GZ340">
        <v>28.184</v>
      </c>
      <c r="HA340">
        <v>61.281</v>
      </c>
      <c r="HB340">
        <v>21.246</v>
      </c>
      <c r="HC340">
        <v>1</v>
      </c>
      <c r="HD340">
        <v>0.018435</v>
      </c>
      <c r="HE340">
        <v>-1.55833</v>
      </c>
      <c r="HF340">
        <v>20.3311</v>
      </c>
      <c r="HG340">
        <v>5.21804</v>
      </c>
      <c r="HH340">
        <v>11.9793</v>
      </c>
      <c r="HI340">
        <v>4.9653</v>
      </c>
      <c r="HJ340">
        <v>3.27595</v>
      </c>
      <c r="HK340">
        <v>9999</v>
      </c>
      <c r="HL340">
        <v>9999</v>
      </c>
      <c r="HM340">
        <v>9999</v>
      </c>
      <c r="HN340">
        <v>999.9</v>
      </c>
      <c r="HO340">
        <v>1.86364</v>
      </c>
      <c r="HP340">
        <v>1.85975</v>
      </c>
      <c r="HQ340">
        <v>1.85806</v>
      </c>
      <c r="HR340">
        <v>1.85944</v>
      </c>
      <c r="HS340">
        <v>1.85959</v>
      </c>
      <c r="HT340">
        <v>1.85806</v>
      </c>
      <c r="HU340">
        <v>1.85715</v>
      </c>
      <c r="HV340">
        <v>1.85211</v>
      </c>
      <c r="HW340">
        <v>0</v>
      </c>
      <c r="HX340">
        <v>0</v>
      </c>
      <c r="HY340">
        <v>0</v>
      </c>
      <c r="HZ340">
        <v>0</v>
      </c>
      <c r="IA340" t="s">
        <v>424</v>
      </c>
      <c r="IB340" t="s">
        <v>425</v>
      </c>
      <c r="IC340" t="s">
        <v>426</v>
      </c>
      <c r="ID340" t="s">
        <v>426</v>
      </c>
      <c r="IE340" t="s">
        <v>426</v>
      </c>
      <c r="IF340" t="s">
        <v>426</v>
      </c>
      <c r="IG340">
        <v>0</v>
      </c>
      <c r="IH340">
        <v>100</v>
      </c>
      <c r="II340">
        <v>100</v>
      </c>
      <c r="IJ340">
        <v>-1.223</v>
      </c>
      <c r="IK340">
        <v>0.1811</v>
      </c>
      <c r="IL340">
        <v>-2.013767384491711</v>
      </c>
      <c r="IM340">
        <v>0.001328113201692861</v>
      </c>
      <c r="IN340">
        <v>1.538283238170363E-06</v>
      </c>
      <c r="IO340">
        <v>-5.795655626708063E-10</v>
      </c>
      <c r="IP340">
        <v>-0.07039863633143861</v>
      </c>
      <c r="IQ340">
        <v>-0.004593102289677449</v>
      </c>
      <c r="IR340">
        <v>0.0008253994458280543</v>
      </c>
      <c r="IS340">
        <v>-7.403632370499484E-06</v>
      </c>
      <c r="IT340">
        <v>2</v>
      </c>
      <c r="IU340">
        <v>1985</v>
      </c>
      <c r="IV340">
        <v>1</v>
      </c>
      <c r="IW340">
        <v>27</v>
      </c>
      <c r="IX340">
        <v>2.8</v>
      </c>
      <c r="IY340">
        <v>2.8</v>
      </c>
      <c r="IZ340">
        <v>1.13647</v>
      </c>
      <c r="JA340">
        <v>2.60986</v>
      </c>
      <c r="JB340">
        <v>1.49658</v>
      </c>
      <c r="JC340">
        <v>2.34619</v>
      </c>
      <c r="JD340">
        <v>1.54907</v>
      </c>
      <c r="JE340">
        <v>2.40112</v>
      </c>
      <c r="JF340">
        <v>32.7535</v>
      </c>
      <c r="JG340">
        <v>15.5768</v>
      </c>
      <c r="JH340">
        <v>18</v>
      </c>
      <c r="JI340">
        <v>481.975</v>
      </c>
      <c r="JJ340">
        <v>499.364</v>
      </c>
      <c r="JK340">
        <v>31.0875</v>
      </c>
      <c r="JL340">
        <v>27.5059</v>
      </c>
      <c r="JM340">
        <v>30.0001</v>
      </c>
      <c r="JN340">
        <v>27.6798</v>
      </c>
      <c r="JO340">
        <v>27.6558</v>
      </c>
      <c r="JP340">
        <v>22.8441</v>
      </c>
      <c r="JQ340">
        <v>20.6323</v>
      </c>
      <c r="JR340">
        <v>73.2739</v>
      </c>
      <c r="JS340">
        <v>31.0641</v>
      </c>
      <c r="JT340">
        <v>420</v>
      </c>
      <c r="JU340">
        <v>23.5271</v>
      </c>
      <c r="JV340">
        <v>102.327</v>
      </c>
      <c r="JW340">
        <v>91.52330000000001</v>
      </c>
    </row>
    <row r="341" spans="1:283">
      <c r="A341">
        <v>323</v>
      </c>
      <c r="B341">
        <v>1761011655.6</v>
      </c>
      <c r="C341">
        <v>1989.599999904633</v>
      </c>
      <c r="D341" t="s">
        <v>1091</v>
      </c>
      <c r="E341" t="s">
        <v>1092</v>
      </c>
      <c r="F341">
        <v>5</v>
      </c>
      <c r="G341" t="s">
        <v>1047</v>
      </c>
      <c r="H341">
        <v>1761011647.6</v>
      </c>
      <c r="I341">
        <f>(J341)/1000</f>
        <v>0</v>
      </c>
      <c r="J341">
        <f>1000*DJ341*AH341*(DF341-DG341)/(100*CY341*(1000-AH341*DF341))</f>
        <v>0</v>
      </c>
      <c r="K341">
        <f>DJ341*AH341*(DE341-DD341*(1000-AH341*DG341)/(1000-AH341*DF341))/(100*CY341)</f>
        <v>0</v>
      </c>
      <c r="L341">
        <f>DD341 - IF(AH341&gt;1, K341*CY341*100.0/(AJ341), 0)</f>
        <v>0</v>
      </c>
      <c r="M341">
        <f>((S341-I341/2)*L341-K341)/(S341+I341/2)</f>
        <v>0</v>
      </c>
      <c r="N341">
        <f>M341*(DK341+DL341)/1000.0</f>
        <v>0</v>
      </c>
      <c r="O341">
        <f>(DD341 - IF(AH341&gt;1, K341*CY341*100.0/(AJ341), 0))*(DK341+DL341)/1000.0</f>
        <v>0</v>
      </c>
      <c r="P341">
        <f>2.0/((1/R341-1/Q341)+SIGN(R341)*SQRT((1/R341-1/Q341)*(1/R341-1/Q341) + 4*CZ341/((CZ341+1)*(CZ341+1))*(2*1/R341*1/Q341-1/Q341*1/Q341)))</f>
        <v>0</v>
      </c>
      <c r="Q341">
        <f>IF(LEFT(DA341,1)&lt;&gt;"0",IF(LEFT(DA341,1)="1",3.0,DB341),$D$5+$E$5*(DR341*DK341/($K$5*1000))+$F$5*(DR341*DK341/($K$5*1000))*MAX(MIN(CY341,$J$5),$I$5)*MAX(MIN(CY341,$J$5),$I$5)+$G$5*MAX(MIN(CY341,$J$5),$I$5)*(DR341*DK341/($K$5*1000))+$H$5*(DR341*DK341/($K$5*1000))*(DR341*DK341/($K$5*1000)))</f>
        <v>0</v>
      </c>
      <c r="R341">
        <f>I341*(1000-(1000*0.61365*exp(17.502*V341/(240.97+V341))/(DK341+DL341)+DF341)/2)/(1000*0.61365*exp(17.502*V341/(240.97+V341))/(DK341+DL341)-DF341)</f>
        <v>0</v>
      </c>
      <c r="S341">
        <f>1/((CZ341+1)/(P341/1.6)+1/(Q341/1.37)) + CZ341/((CZ341+1)/(P341/1.6) + CZ341/(Q341/1.37))</f>
        <v>0</v>
      </c>
      <c r="T341">
        <f>(CU341*CX341)</f>
        <v>0</v>
      </c>
      <c r="U341">
        <f>(DM341+(T341+2*0.95*5.67E-8*(((DM341+$B$9)+273)^4-(DM341+273)^4)-44100*I341)/(1.84*29.3*Q341+8*0.95*5.67E-8*(DM341+273)^3))</f>
        <v>0</v>
      </c>
      <c r="V341">
        <f>($C$9*DN341+$D$9*DO341+$E$9*U341)</f>
        <v>0</v>
      </c>
      <c r="W341">
        <f>0.61365*exp(17.502*V341/(240.97+V341))</f>
        <v>0</v>
      </c>
      <c r="X341">
        <f>(Y341/Z341*100)</f>
        <v>0</v>
      </c>
      <c r="Y341">
        <f>DF341*(DK341+DL341)/1000</f>
        <v>0</v>
      </c>
      <c r="Z341">
        <f>0.61365*exp(17.502*DM341/(240.97+DM341))</f>
        <v>0</v>
      </c>
      <c r="AA341">
        <f>(W341-DF341*(DK341+DL341)/1000)</f>
        <v>0</v>
      </c>
      <c r="AB341">
        <f>(-I341*44100)</f>
        <v>0</v>
      </c>
      <c r="AC341">
        <f>2*29.3*Q341*0.92*(DM341-V341)</f>
        <v>0</v>
      </c>
      <c r="AD341">
        <f>2*0.95*5.67E-8*(((DM341+$B$9)+273)^4-(V341+273)^4)</f>
        <v>0</v>
      </c>
      <c r="AE341">
        <f>T341+AD341+AB341+AC341</f>
        <v>0</v>
      </c>
      <c r="AF341">
        <v>0</v>
      </c>
      <c r="AG341">
        <v>0</v>
      </c>
      <c r="AH341">
        <f>IF(AF341*$H$15&gt;=AJ341,1.0,(AJ341/(AJ341-AF341*$H$15)))</f>
        <v>0</v>
      </c>
      <c r="AI341">
        <f>(AH341-1)*100</f>
        <v>0</v>
      </c>
      <c r="AJ341">
        <f>MAX(0,($B$15+$C$15*DR341)/(1+$D$15*DR341)*DK341/(DM341+273)*$E$15)</f>
        <v>0</v>
      </c>
      <c r="AK341" t="s">
        <v>420</v>
      </c>
      <c r="AL341" t="s">
        <v>420</v>
      </c>
      <c r="AM341">
        <v>0</v>
      </c>
      <c r="AN341">
        <v>0</v>
      </c>
      <c r="AO341">
        <f>1-AM341/AN341</f>
        <v>0</v>
      </c>
      <c r="AP341">
        <v>0</v>
      </c>
      <c r="AQ341" t="s">
        <v>420</v>
      </c>
      <c r="AR341" t="s">
        <v>420</v>
      </c>
      <c r="AS341">
        <v>0</v>
      </c>
      <c r="AT341">
        <v>0</v>
      </c>
      <c r="AU341">
        <f>1-AS341/AT341</f>
        <v>0</v>
      </c>
      <c r="AV341">
        <v>0.5</v>
      </c>
      <c r="AW341">
        <f>CV341</f>
        <v>0</v>
      </c>
      <c r="AX341">
        <f>K341</f>
        <v>0</v>
      </c>
      <c r="AY341">
        <f>AU341*AV341*AW341</f>
        <v>0</v>
      </c>
      <c r="AZ341">
        <f>(AX341-AP341)/AW341</f>
        <v>0</v>
      </c>
      <c r="BA341">
        <f>(AN341-AT341)/AT341</f>
        <v>0</v>
      </c>
      <c r="BB341">
        <f>AM341/(AO341+AM341/AT341)</f>
        <v>0</v>
      </c>
      <c r="BC341" t="s">
        <v>420</v>
      </c>
      <c r="BD341">
        <v>0</v>
      </c>
      <c r="BE341">
        <f>IF(BD341&lt;&gt;0, BD341, BB341)</f>
        <v>0</v>
      </c>
      <c r="BF341">
        <f>1-BE341/AT341</f>
        <v>0</v>
      </c>
      <c r="BG341">
        <f>(AT341-AS341)/(AT341-BE341)</f>
        <v>0</v>
      </c>
      <c r="BH341">
        <f>(AN341-AT341)/(AN341-BE341)</f>
        <v>0</v>
      </c>
      <c r="BI341">
        <f>(AT341-AS341)/(AT341-AM341)</f>
        <v>0</v>
      </c>
      <c r="BJ341">
        <f>(AN341-AT341)/(AN341-AM341)</f>
        <v>0</v>
      </c>
      <c r="BK341">
        <f>(BG341*BE341/AS341)</f>
        <v>0</v>
      </c>
      <c r="BL341">
        <f>(1-BK341)</f>
        <v>0</v>
      </c>
      <c r="CU341">
        <f>$B$13*DS341+$C$13*DT341+$F$13*EE341*(1-EH341)</f>
        <v>0</v>
      </c>
      <c r="CV341">
        <f>CU341*CW341</f>
        <v>0</v>
      </c>
      <c r="CW341">
        <f>($B$13*$D$11+$C$13*$D$11+$F$13*((ER341+EJ341)/MAX(ER341+EJ341+ES341, 0.1)*$I$11+ES341/MAX(ER341+EJ341+ES341, 0.1)*$J$11))/($B$13+$C$13+$F$13)</f>
        <v>0</v>
      </c>
      <c r="CX341">
        <f>($B$13*$K$11+$C$13*$K$11+$F$13*((ER341+EJ341)/MAX(ER341+EJ341+ES341, 0.1)*$P$11+ES341/MAX(ER341+EJ341+ES341, 0.1)*$Q$11))/($B$13+$C$13+$F$13)</f>
        <v>0</v>
      </c>
      <c r="CY341">
        <v>3.7</v>
      </c>
      <c r="CZ341">
        <v>0.5</v>
      </c>
      <c r="DA341" t="s">
        <v>421</v>
      </c>
      <c r="DB341">
        <v>2</v>
      </c>
      <c r="DC341">
        <v>1761011647.6</v>
      </c>
      <c r="DD341">
        <v>420.6760416666666</v>
      </c>
      <c r="DE341">
        <v>420.0083749999999</v>
      </c>
      <c r="DF341">
        <v>23.6600125</v>
      </c>
      <c r="DG341">
        <v>23.59085416666666</v>
      </c>
      <c r="DH341">
        <v>421.8991666666666</v>
      </c>
      <c r="DI341">
        <v>23.479075</v>
      </c>
      <c r="DJ341">
        <v>499.9759583333334</v>
      </c>
      <c r="DK341">
        <v>90.55372916666666</v>
      </c>
      <c r="DL341">
        <v>0.03414719166666667</v>
      </c>
      <c r="DM341">
        <v>30.09424583333333</v>
      </c>
      <c r="DN341">
        <v>30.06665833333333</v>
      </c>
      <c r="DO341">
        <v>999.9</v>
      </c>
      <c r="DP341">
        <v>0</v>
      </c>
      <c r="DQ341">
        <v>0</v>
      </c>
      <c r="DR341">
        <v>9991.063749999999</v>
      </c>
      <c r="DS341">
        <v>0</v>
      </c>
      <c r="DT341">
        <v>0.242856</v>
      </c>
      <c r="DU341">
        <v>0.667653375</v>
      </c>
      <c r="DV341">
        <v>430.8705833333333</v>
      </c>
      <c r="DW341">
        <v>430.1561666666666</v>
      </c>
      <c r="DX341">
        <v>0.06916023333333333</v>
      </c>
      <c r="DY341">
        <v>420.0083749999999</v>
      </c>
      <c r="DZ341">
        <v>23.59085416666666</v>
      </c>
      <c r="EA341">
        <v>2.1425025</v>
      </c>
      <c r="EB341">
        <v>2.136239166666666</v>
      </c>
      <c r="EC341">
        <v>18.53874166666667</v>
      </c>
      <c r="ED341">
        <v>18.49199583333333</v>
      </c>
      <c r="EE341">
        <v>0.00500078</v>
      </c>
      <c r="EF341">
        <v>0</v>
      </c>
      <c r="EG341">
        <v>0</v>
      </c>
      <c r="EH341">
        <v>0</v>
      </c>
      <c r="EI341">
        <v>575.5916666666667</v>
      </c>
      <c r="EJ341">
        <v>0.00500078</v>
      </c>
      <c r="EK341">
        <v>-10.37916666666667</v>
      </c>
      <c r="EL341">
        <v>0.0791666666666667</v>
      </c>
      <c r="EM341">
        <v>35.83295833333333</v>
      </c>
      <c r="EN341">
        <v>40.30975</v>
      </c>
      <c r="EO341">
        <v>38.02579166666666</v>
      </c>
      <c r="EP341">
        <v>41.05441666666667</v>
      </c>
      <c r="EQ341">
        <v>38.92154166666666</v>
      </c>
      <c r="ER341">
        <v>0</v>
      </c>
      <c r="ES341">
        <v>0</v>
      </c>
      <c r="ET341">
        <v>0</v>
      </c>
      <c r="EU341">
        <v>1761011654.5</v>
      </c>
      <c r="EV341">
        <v>0</v>
      </c>
      <c r="EW341">
        <v>575.0461538461539</v>
      </c>
      <c r="EX341">
        <v>5.579487619702301</v>
      </c>
      <c r="EY341">
        <v>1.945298665078439</v>
      </c>
      <c r="EZ341">
        <v>-10.88846153846154</v>
      </c>
      <c r="FA341">
        <v>15</v>
      </c>
      <c r="FB341">
        <v>1761011488.1</v>
      </c>
      <c r="FC341" t="s">
        <v>1048</v>
      </c>
      <c r="FD341">
        <v>1761011488.1</v>
      </c>
      <c r="FE341">
        <v>1761011485.1</v>
      </c>
      <c r="FF341">
        <v>11</v>
      </c>
      <c r="FG341">
        <v>-0.204</v>
      </c>
      <c r="FH341">
        <v>-0.005</v>
      </c>
      <c r="FI341">
        <v>-1.225</v>
      </c>
      <c r="FJ341">
        <v>0.192</v>
      </c>
      <c r="FK341">
        <v>420</v>
      </c>
      <c r="FL341">
        <v>24</v>
      </c>
      <c r="FM341">
        <v>0.64</v>
      </c>
      <c r="FN341">
        <v>0.07000000000000001</v>
      </c>
      <c r="FO341">
        <v>0.6703735</v>
      </c>
      <c r="FP341">
        <v>-0.03072650656660723</v>
      </c>
      <c r="FQ341">
        <v>0.02298728085811804</v>
      </c>
      <c r="FR341">
        <v>1</v>
      </c>
      <c r="FS341">
        <v>576.1411764705881</v>
      </c>
      <c r="FT341">
        <v>-4.843391668130526</v>
      </c>
      <c r="FU341">
        <v>6.572989186908122</v>
      </c>
      <c r="FV341">
        <v>0</v>
      </c>
      <c r="FW341">
        <v>0.06318064500000001</v>
      </c>
      <c r="FX341">
        <v>0.1383932983114445</v>
      </c>
      <c r="FY341">
        <v>0.01371400653793321</v>
      </c>
      <c r="FZ341">
        <v>0</v>
      </c>
      <c r="GA341">
        <v>1</v>
      </c>
      <c r="GB341">
        <v>3</v>
      </c>
      <c r="GC341" t="s">
        <v>459</v>
      </c>
      <c r="GD341">
        <v>3.10949</v>
      </c>
      <c r="GE341">
        <v>2.726</v>
      </c>
      <c r="GF341">
        <v>0.0886589</v>
      </c>
      <c r="GG341">
        <v>0.0884127</v>
      </c>
      <c r="GH341">
        <v>0.107615</v>
      </c>
      <c r="GI341">
        <v>0.108376</v>
      </c>
      <c r="GJ341">
        <v>23924.6</v>
      </c>
      <c r="GK341">
        <v>21689.9</v>
      </c>
      <c r="GL341">
        <v>26809.5</v>
      </c>
      <c r="GM341">
        <v>23999.5</v>
      </c>
      <c r="GN341">
        <v>38225.9</v>
      </c>
      <c r="GO341">
        <v>31564.6</v>
      </c>
      <c r="GP341">
        <v>46793</v>
      </c>
      <c r="GQ341">
        <v>37938.9</v>
      </c>
      <c r="GR341">
        <v>1.89443</v>
      </c>
      <c r="GS341">
        <v>1.876</v>
      </c>
      <c r="GT341">
        <v>0.12511</v>
      </c>
      <c r="GU341">
        <v>0</v>
      </c>
      <c r="GV341">
        <v>28.0212</v>
      </c>
      <c r="GW341">
        <v>999.9</v>
      </c>
      <c r="GX341">
        <v>61.3</v>
      </c>
      <c r="GY341">
        <v>29.6</v>
      </c>
      <c r="GZ341">
        <v>28.1833</v>
      </c>
      <c r="HA341">
        <v>61.501</v>
      </c>
      <c r="HB341">
        <v>21.1659</v>
      </c>
      <c r="HC341">
        <v>1</v>
      </c>
      <c r="HD341">
        <v>0.0184096</v>
      </c>
      <c r="HE341">
        <v>-1.59771</v>
      </c>
      <c r="HF341">
        <v>20.3308</v>
      </c>
      <c r="HG341">
        <v>5.21849</v>
      </c>
      <c r="HH341">
        <v>11.979</v>
      </c>
      <c r="HI341">
        <v>4.96535</v>
      </c>
      <c r="HJ341">
        <v>3.27595</v>
      </c>
      <c r="HK341">
        <v>9999</v>
      </c>
      <c r="HL341">
        <v>9999</v>
      </c>
      <c r="HM341">
        <v>9999</v>
      </c>
      <c r="HN341">
        <v>999.9</v>
      </c>
      <c r="HO341">
        <v>1.86365</v>
      </c>
      <c r="HP341">
        <v>1.85974</v>
      </c>
      <c r="HQ341">
        <v>1.85805</v>
      </c>
      <c r="HR341">
        <v>1.85944</v>
      </c>
      <c r="HS341">
        <v>1.85959</v>
      </c>
      <c r="HT341">
        <v>1.85806</v>
      </c>
      <c r="HU341">
        <v>1.85715</v>
      </c>
      <c r="HV341">
        <v>1.85211</v>
      </c>
      <c r="HW341">
        <v>0</v>
      </c>
      <c r="HX341">
        <v>0</v>
      </c>
      <c r="HY341">
        <v>0</v>
      </c>
      <c r="HZ341">
        <v>0</v>
      </c>
      <c r="IA341" t="s">
        <v>424</v>
      </c>
      <c r="IB341" t="s">
        <v>425</v>
      </c>
      <c r="IC341" t="s">
        <v>426</v>
      </c>
      <c r="ID341" t="s">
        <v>426</v>
      </c>
      <c r="IE341" t="s">
        <v>426</v>
      </c>
      <c r="IF341" t="s">
        <v>426</v>
      </c>
      <c r="IG341">
        <v>0</v>
      </c>
      <c r="IH341">
        <v>100</v>
      </c>
      <c r="II341">
        <v>100</v>
      </c>
      <c r="IJ341">
        <v>-1.223</v>
      </c>
      <c r="IK341">
        <v>0.1812</v>
      </c>
      <c r="IL341">
        <v>-2.013767384491711</v>
      </c>
      <c r="IM341">
        <v>0.001328113201692861</v>
      </c>
      <c r="IN341">
        <v>1.538283238170363E-06</v>
      </c>
      <c r="IO341">
        <v>-5.795655626708063E-10</v>
      </c>
      <c r="IP341">
        <v>-0.07039863633143861</v>
      </c>
      <c r="IQ341">
        <v>-0.004593102289677449</v>
      </c>
      <c r="IR341">
        <v>0.0008253994458280543</v>
      </c>
      <c r="IS341">
        <v>-7.403632370499484E-06</v>
      </c>
      <c r="IT341">
        <v>2</v>
      </c>
      <c r="IU341">
        <v>1985</v>
      </c>
      <c r="IV341">
        <v>1</v>
      </c>
      <c r="IW341">
        <v>27</v>
      </c>
      <c r="IX341">
        <v>2.8</v>
      </c>
      <c r="IY341">
        <v>2.8</v>
      </c>
      <c r="IZ341">
        <v>1.13647</v>
      </c>
      <c r="JA341">
        <v>2.59888</v>
      </c>
      <c r="JB341">
        <v>1.49658</v>
      </c>
      <c r="JC341">
        <v>2.34619</v>
      </c>
      <c r="JD341">
        <v>1.54907</v>
      </c>
      <c r="JE341">
        <v>2.47192</v>
      </c>
      <c r="JF341">
        <v>32.7535</v>
      </c>
      <c r="JG341">
        <v>15.5943</v>
      </c>
      <c r="JH341">
        <v>18</v>
      </c>
      <c r="JI341">
        <v>482.004</v>
      </c>
      <c r="JJ341">
        <v>499.314</v>
      </c>
      <c r="JK341">
        <v>31.0586</v>
      </c>
      <c r="JL341">
        <v>27.5059</v>
      </c>
      <c r="JM341">
        <v>30</v>
      </c>
      <c r="JN341">
        <v>27.6798</v>
      </c>
      <c r="JO341">
        <v>27.6558</v>
      </c>
      <c r="JP341">
        <v>22.8461</v>
      </c>
      <c r="JQ341">
        <v>20.6323</v>
      </c>
      <c r="JR341">
        <v>73.2739</v>
      </c>
      <c r="JS341">
        <v>30.9978</v>
      </c>
      <c r="JT341">
        <v>420</v>
      </c>
      <c r="JU341">
        <v>23.5231</v>
      </c>
      <c r="JV341">
        <v>102.327</v>
      </c>
      <c r="JW341">
        <v>91.52330000000001</v>
      </c>
    </row>
    <row r="342" spans="1:283">
      <c r="A342">
        <v>324</v>
      </c>
      <c r="B342">
        <v>1761011657.6</v>
      </c>
      <c r="C342">
        <v>1991.599999904633</v>
      </c>
      <c r="D342" t="s">
        <v>1093</v>
      </c>
      <c r="E342" t="s">
        <v>1094</v>
      </c>
      <c r="F342">
        <v>5</v>
      </c>
      <c r="G342" t="s">
        <v>1047</v>
      </c>
      <c r="H342">
        <v>1761011649.6</v>
      </c>
      <c r="I342">
        <f>(J342)/1000</f>
        <v>0</v>
      </c>
      <c r="J342">
        <f>1000*DJ342*AH342*(DF342-DG342)/(100*CY342*(1000-AH342*DF342))</f>
        <v>0</v>
      </c>
      <c r="K342">
        <f>DJ342*AH342*(DE342-DD342*(1000-AH342*DG342)/(1000-AH342*DF342))/(100*CY342)</f>
        <v>0</v>
      </c>
      <c r="L342">
        <f>DD342 - IF(AH342&gt;1, K342*CY342*100.0/(AJ342), 0)</f>
        <v>0</v>
      </c>
      <c r="M342">
        <f>((S342-I342/2)*L342-K342)/(S342+I342/2)</f>
        <v>0</v>
      </c>
      <c r="N342">
        <f>M342*(DK342+DL342)/1000.0</f>
        <v>0</v>
      </c>
      <c r="O342">
        <f>(DD342 - IF(AH342&gt;1, K342*CY342*100.0/(AJ342), 0))*(DK342+DL342)/1000.0</f>
        <v>0</v>
      </c>
      <c r="P342">
        <f>2.0/((1/R342-1/Q342)+SIGN(R342)*SQRT((1/R342-1/Q342)*(1/R342-1/Q342) + 4*CZ342/((CZ342+1)*(CZ342+1))*(2*1/R342*1/Q342-1/Q342*1/Q342)))</f>
        <v>0</v>
      </c>
      <c r="Q342">
        <f>IF(LEFT(DA342,1)&lt;&gt;"0",IF(LEFT(DA342,1)="1",3.0,DB342),$D$5+$E$5*(DR342*DK342/($K$5*1000))+$F$5*(DR342*DK342/($K$5*1000))*MAX(MIN(CY342,$J$5),$I$5)*MAX(MIN(CY342,$J$5),$I$5)+$G$5*MAX(MIN(CY342,$J$5),$I$5)*(DR342*DK342/($K$5*1000))+$H$5*(DR342*DK342/($K$5*1000))*(DR342*DK342/($K$5*1000)))</f>
        <v>0</v>
      </c>
      <c r="R342">
        <f>I342*(1000-(1000*0.61365*exp(17.502*V342/(240.97+V342))/(DK342+DL342)+DF342)/2)/(1000*0.61365*exp(17.502*V342/(240.97+V342))/(DK342+DL342)-DF342)</f>
        <v>0</v>
      </c>
      <c r="S342">
        <f>1/((CZ342+1)/(P342/1.6)+1/(Q342/1.37)) + CZ342/((CZ342+1)/(P342/1.6) + CZ342/(Q342/1.37))</f>
        <v>0</v>
      </c>
      <c r="T342">
        <f>(CU342*CX342)</f>
        <v>0</v>
      </c>
      <c r="U342">
        <f>(DM342+(T342+2*0.95*5.67E-8*(((DM342+$B$9)+273)^4-(DM342+273)^4)-44100*I342)/(1.84*29.3*Q342+8*0.95*5.67E-8*(DM342+273)^3))</f>
        <v>0</v>
      </c>
      <c r="V342">
        <f>($C$9*DN342+$D$9*DO342+$E$9*U342)</f>
        <v>0</v>
      </c>
      <c r="W342">
        <f>0.61365*exp(17.502*V342/(240.97+V342))</f>
        <v>0</v>
      </c>
      <c r="X342">
        <f>(Y342/Z342*100)</f>
        <v>0</v>
      </c>
      <c r="Y342">
        <f>DF342*(DK342+DL342)/1000</f>
        <v>0</v>
      </c>
      <c r="Z342">
        <f>0.61365*exp(17.502*DM342/(240.97+DM342))</f>
        <v>0</v>
      </c>
      <c r="AA342">
        <f>(W342-DF342*(DK342+DL342)/1000)</f>
        <v>0</v>
      </c>
      <c r="AB342">
        <f>(-I342*44100)</f>
        <v>0</v>
      </c>
      <c r="AC342">
        <f>2*29.3*Q342*0.92*(DM342-V342)</f>
        <v>0</v>
      </c>
      <c r="AD342">
        <f>2*0.95*5.67E-8*(((DM342+$B$9)+273)^4-(V342+273)^4)</f>
        <v>0</v>
      </c>
      <c r="AE342">
        <f>T342+AD342+AB342+AC342</f>
        <v>0</v>
      </c>
      <c r="AF342">
        <v>0</v>
      </c>
      <c r="AG342">
        <v>0</v>
      </c>
      <c r="AH342">
        <f>IF(AF342*$H$15&gt;=AJ342,1.0,(AJ342/(AJ342-AF342*$H$15)))</f>
        <v>0</v>
      </c>
      <c r="AI342">
        <f>(AH342-1)*100</f>
        <v>0</v>
      </c>
      <c r="AJ342">
        <f>MAX(0,($B$15+$C$15*DR342)/(1+$D$15*DR342)*DK342/(DM342+273)*$E$15)</f>
        <v>0</v>
      </c>
      <c r="AK342" t="s">
        <v>420</v>
      </c>
      <c r="AL342" t="s">
        <v>420</v>
      </c>
      <c r="AM342">
        <v>0</v>
      </c>
      <c r="AN342">
        <v>0</v>
      </c>
      <c r="AO342">
        <f>1-AM342/AN342</f>
        <v>0</v>
      </c>
      <c r="AP342">
        <v>0</v>
      </c>
      <c r="AQ342" t="s">
        <v>420</v>
      </c>
      <c r="AR342" t="s">
        <v>420</v>
      </c>
      <c r="AS342">
        <v>0</v>
      </c>
      <c r="AT342">
        <v>0</v>
      </c>
      <c r="AU342">
        <f>1-AS342/AT342</f>
        <v>0</v>
      </c>
      <c r="AV342">
        <v>0.5</v>
      </c>
      <c r="AW342">
        <f>CV342</f>
        <v>0</v>
      </c>
      <c r="AX342">
        <f>K342</f>
        <v>0</v>
      </c>
      <c r="AY342">
        <f>AU342*AV342*AW342</f>
        <v>0</v>
      </c>
      <c r="AZ342">
        <f>(AX342-AP342)/AW342</f>
        <v>0</v>
      </c>
      <c r="BA342">
        <f>(AN342-AT342)/AT342</f>
        <v>0</v>
      </c>
      <c r="BB342">
        <f>AM342/(AO342+AM342/AT342)</f>
        <v>0</v>
      </c>
      <c r="BC342" t="s">
        <v>420</v>
      </c>
      <c r="BD342">
        <v>0</v>
      </c>
      <c r="BE342">
        <f>IF(BD342&lt;&gt;0, BD342, BB342)</f>
        <v>0</v>
      </c>
      <c r="BF342">
        <f>1-BE342/AT342</f>
        <v>0</v>
      </c>
      <c r="BG342">
        <f>(AT342-AS342)/(AT342-BE342)</f>
        <v>0</v>
      </c>
      <c r="BH342">
        <f>(AN342-AT342)/(AN342-BE342)</f>
        <v>0</v>
      </c>
      <c r="BI342">
        <f>(AT342-AS342)/(AT342-AM342)</f>
        <v>0</v>
      </c>
      <c r="BJ342">
        <f>(AN342-AT342)/(AN342-AM342)</f>
        <v>0</v>
      </c>
      <c r="BK342">
        <f>(BG342*BE342/AS342)</f>
        <v>0</v>
      </c>
      <c r="BL342">
        <f>(1-BK342)</f>
        <v>0</v>
      </c>
      <c r="CU342">
        <f>$B$13*DS342+$C$13*DT342+$F$13*EE342*(1-EH342)</f>
        <v>0</v>
      </c>
      <c r="CV342">
        <f>CU342*CW342</f>
        <v>0</v>
      </c>
      <c r="CW342">
        <f>($B$13*$D$11+$C$13*$D$11+$F$13*((ER342+EJ342)/MAX(ER342+EJ342+ES342, 0.1)*$I$11+ES342/MAX(ER342+EJ342+ES342, 0.1)*$J$11))/($B$13+$C$13+$F$13)</f>
        <v>0</v>
      </c>
      <c r="CX342">
        <f>($B$13*$K$11+$C$13*$K$11+$F$13*((ER342+EJ342)/MAX(ER342+EJ342+ES342, 0.1)*$P$11+ES342/MAX(ER342+EJ342+ES342, 0.1)*$Q$11))/($B$13+$C$13+$F$13)</f>
        <v>0</v>
      </c>
      <c r="CY342">
        <v>3.7</v>
      </c>
      <c r="CZ342">
        <v>0.5</v>
      </c>
      <c r="DA342" t="s">
        <v>421</v>
      </c>
      <c r="DB342">
        <v>2</v>
      </c>
      <c r="DC342">
        <v>1761011649.6</v>
      </c>
      <c r="DD342">
        <v>420.6684166666666</v>
      </c>
      <c r="DE342">
        <v>420.0044583333333</v>
      </c>
      <c r="DF342">
        <v>23.66347916666667</v>
      </c>
      <c r="DG342">
        <v>23.59105</v>
      </c>
      <c r="DH342">
        <v>421.8915416666667</v>
      </c>
      <c r="DI342">
        <v>23.48246666666667</v>
      </c>
      <c r="DJ342">
        <v>499.9825833333334</v>
      </c>
      <c r="DK342">
        <v>90.55432083333334</v>
      </c>
      <c r="DL342">
        <v>0.0341794375</v>
      </c>
      <c r="DM342">
        <v>30.09297916666667</v>
      </c>
      <c r="DN342">
        <v>30.06530416666666</v>
      </c>
      <c r="DO342">
        <v>999.9</v>
      </c>
      <c r="DP342">
        <v>0</v>
      </c>
      <c r="DQ342">
        <v>0</v>
      </c>
      <c r="DR342">
        <v>9994.137083333333</v>
      </c>
      <c r="DS342">
        <v>0</v>
      </c>
      <c r="DT342">
        <v>0.242856</v>
      </c>
      <c r="DU342">
        <v>0.6638921249999999</v>
      </c>
      <c r="DV342">
        <v>430.8642916666666</v>
      </c>
      <c r="DW342">
        <v>430.1522916666666</v>
      </c>
      <c r="DX342">
        <v>0.07243395833333334</v>
      </c>
      <c r="DY342">
        <v>420.0044583333333</v>
      </c>
      <c r="DZ342">
        <v>23.59105</v>
      </c>
      <c r="EA342">
        <v>2.142830833333333</v>
      </c>
      <c r="EB342">
        <v>2.136270833333333</v>
      </c>
      <c r="EC342">
        <v>18.54119166666667</v>
      </c>
      <c r="ED342">
        <v>18.4922375</v>
      </c>
      <c r="EE342">
        <v>0.00500078</v>
      </c>
      <c r="EF342">
        <v>0</v>
      </c>
      <c r="EG342">
        <v>0</v>
      </c>
      <c r="EH342">
        <v>0</v>
      </c>
      <c r="EI342">
        <v>575.9791666666666</v>
      </c>
      <c r="EJ342">
        <v>0.00500078</v>
      </c>
      <c r="EK342">
        <v>-11.20833333333333</v>
      </c>
      <c r="EL342">
        <v>-0.15</v>
      </c>
      <c r="EM342">
        <v>35.84341666666666</v>
      </c>
      <c r="EN342">
        <v>40.32279166666667</v>
      </c>
      <c r="EO342">
        <v>38.02833333333333</v>
      </c>
      <c r="EP342">
        <v>41.08829166666666</v>
      </c>
      <c r="EQ342">
        <v>38.90595833333333</v>
      </c>
      <c r="ER342">
        <v>0</v>
      </c>
      <c r="ES342">
        <v>0</v>
      </c>
      <c r="ET342">
        <v>0</v>
      </c>
      <c r="EU342">
        <v>1761011656.3</v>
      </c>
      <c r="EV342">
        <v>0</v>
      </c>
      <c r="EW342">
        <v>575.548</v>
      </c>
      <c r="EX342">
        <v>2.792308037072899</v>
      </c>
      <c r="EY342">
        <v>0.7615378500911676</v>
      </c>
      <c r="EZ342">
        <v>-11.988</v>
      </c>
      <c r="FA342">
        <v>15</v>
      </c>
      <c r="FB342">
        <v>1761011488.1</v>
      </c>
      <c r="FC342" t="s">
        <v>1048</v>
      </c>
      <c r="FD342">
        <v>1761011488.1</v>
      </c>
      <c r="FE342">
        <v>1761011485.1</v>
      </c>
      <c r="FF342">
        <v>11</v>
      </c>
      <c r="FG342">
        <v>-0.204</v>
      </c>
      <c r="FH342">
        <v>-0.005</v>
      </c>
      <c r="FI342">
        <v>-1.225</v>
      </c>
      <c r="FJ342">
        <v>0.192</v>
      </c>
      <c r="FK342">
        <v>420</v>
      </c>
      <c r="FL342">
        <v>24</v>
      </c>
      <c r="FM342">
        <v>0.64</v>
      </c>
      <c r="FN342">
        <v>0.07000000000000001</v>
      </c>
      <c r="FO342">
        <v>0.6678168780487805</v>
      </c>
      <c r="FP342">
        <v>-0.05622673170731582</v>
      </c>
      <c r="FQ342">
        <v>0.02386249905359221</v>
      </c>
      <c r="FR342">
        <v>1</v>
      </c>
      <c r="FS342">
        <v>575.8382352941176</v>
      </c>
      <c r="FT342">
        <v>-4.386554461017412</v>
      </c>
      <c r="FU342">
        <v>6.6345359652389</v>
      </c>
      <c r="FV342">
        <v>0</v>
      </c>
      <c r="FW342">
        <v>0.06583586829268293</v>
      </c>
      <c r="FX342">
        <v>0.1221615073170732</v>
      </c>
      <c r="FY342">
        <v>0.01245684750939857</v>
      </c>
      <c r="FZ342">
        <v>0</v>
      </c>
      <c r="GA342">
        <v>1</v>
      </c>
      <c r="GB342">
        <v>3</v>
      </c>
      <c r="GC342" t="s">
        <v>459</v>
      </c>
      <c r="GD342">
        <v>3.1097</v>
      </c>
      <c r="GE342">
        <v>2.72597</v>
      </c>
      <c r="GF342">
        <v>0.0886641</v>
      </c>
      <c r="GG342">
        <v>0.0884172</v>
      </c>
      <c r="GH342">
        <v>0.107621</v>
      </c>
      <c r="GI342">
        <v>0.108378</v>
      </c>
      <c r="GJ342">
        <v>23924.4</v>
      </c>
      <c r="GK342">
        <v>21689.8</v>
      </c>
      <c r="GL342">
        <v>26809.4</v>
      </c>
      <c r="GM342">
        <v>23999.5</v>
      </c>
      <c r="GN342">
        <v>38225.6</v>
      </c>
      <c r="GO342">
        <v>31564.5</v>
      </c>
      <c r="GP342">
        <v>46792.9</v>
      </c>
      <c r="GQ342">
        <v>37938.9</v>
      </c>
      <c r="GR342">
        <v>1.89463</v>
      </c>
      <c r="GS342">
        <v>1.87588</v>
      </c>
      <c r="GT342">
        <v>0.124715</v>
      </c>
      <c r="GU342">
        <v>0</v>
      </c>
      <c r="GV342">
        <v>28.0177</v>
      </c>
      <c r="GW342">
        <v>999.9</v>
      </c>
      <c r="GX342">
        <v>61.3</v>
      </c>
      <c r="GY342">
        <v>29.6</v>
      </c>
      <c r="GZ342">
        <v>28.1849</v>
      </c>
      <c r="HA342">
        <v>61.541</v>
      </c>
      <c r="HB342">
        <v>21.0577</v>
      </c>
      <c r="HC342">
        <v>1</v>
      </c>
      <c r="HD342">
        <v>0.01844</v>
      </c>
      <c r="HE342">
        <v>-1.53846</v>
      </c>
      <c r="HF342">
        <v>20.3312</v>
      </c>
      <c r="HG342">
        <v>5.21849</v>
      </c>
      <c r="HH342">
        <v>11.9788</v>
      </c>
      <c r="HI342">
        <v>4.96525</v>
      </c>
      <c r="HJ342">
        <v>3.276</v>
      </c>
      <c r="HK342">
        <v>9999</v>
      </c>
      <c r="HL342">
        <v>9999</v>
      </c>
      <c r="HM342">
        <v>9999</v>
      </c>
      <c r="HN342">
        <v>999.9</v>
      </c>
      <c r="HO342">
        <v>1.86366</v>
      </c>
      <c r="HP342">
        <v>1.85975</v>
      </c>
      <c r="HQ342">
        <v>1.85805</v>
      </c>
      <c r="HR342">
        <v>1.85944</v>
      </c>
      <c r="HS342">
        <v>1.85959</v>
      </c>
      <c r="HT342">
        <v>1.85806</v>
      </c>
      <c r="HU342">
        <v>1.85715</v>
      </c>
      <c r="HV342">
        <v>1.85211</v>
      </c>
      <c r="HW342">
        <v>0</v>
      </c>
      <c r="HX342">
        <v>0</v>
      </c>
      <c r="HY342">
        <v>0</v>
      </c>
      <c r="HZ342">
        <v>0</v>
      </c>
      <c r="IA342" t="s">
        <v>424</v>
      </c>
      <c r="IB342" t="s">
        <v>425</v>
      </c>
      <c r="IC342" t="s">
        <v>426</v>
      </c>
      <c r="ID342" t="s">
        <v>426</v>
      </c>
      <c r="IE342" t="s">
        <v>426</v>
      </c>
      <c r="IF342" t="s">
        <v>426</v>
      </c>
      <c r="IG342">
        <v>0</v>
      </c>
      <c r="IH342">
        <v>100</v>
      </c>
      <c r="II342">
        <v>100</v>
      </c>
      <c r="IJ342">
        <v>-1.223</v>
      </c>
      <c r="IK342">
        <v>0.1812</v>
      </c>
      <c r="IL342">
        <v>-2.013767384491711</v>
      </c>
      <c r="IM342">
        <v>0.001328113201692861</v>
      </c>
      <c r="IN342">
        <v>1.538283238170363E-06</v>
      </c>
      <c r="IO342">
        <v>-5.795655626708063E-10</v>
      </c>
      <c r="IP342">
        <v>-0.07039863633143861</v>
      </c>
      <c r="IQ342">
        <v>-0.004593102289677449</v>
      </c>
      <c r="IR342">
        <v>0.0008253994458280543</v>
      </c>
      <c r="IS342">
        <v>-7.403632370499484E-06</v>
      </c>
      <c r="IT342">
        <v>2</v>
      </c>
      <c r="IU342">
        <v>1985</v>
      </c>
      <c r="IV342">
        <v>1</v>
      </c>
      <c r="IW342">
        <v>27</v>
      </c>
      <c r="IX342">
        <v>2.8</v>
      </c>
      <c r="IY342">
        <v>2.9</v>
      </c>
      <c r="IZ342">
        <v>1.13647</v>
      </c>
      <c r="JA342">
        <v>2.60986</v>
      </c>
      <c r="JB342">
        <v>1.49658</v>
      </c>
      <c r="JC342">
        <v>2.34619</v>
      </c>
      <c r="JD342">
        <v>1.54907</v>
      </c>
      <c r="JE342">
        <v>2.3645</v>
      </c>
      <c r="JF342">
        <v>32.7535</v>
      </c>
      <c r="JG342">
        <v>15.5768</v>
      </c>
      <c r="JH342">
        <v>18</v>
      </c>
      <c r="JI342">
        <v>482.119</v>
      </c>
      <c r="JJ342">
        <v>499.232</v>
      </c>
      <c r="JK342">
        <v>31.0354</v>
      </c>
      <c r="JL342">
        <v>27.5059</v>
      </c>
      <c r="JM342">
        <v>30.0001</v>
      </c>
      <c r="JN342">
        <v>27.6798</v>
      </c>
      <c r="JO342">
        <v>27.6558</v>
      </c>
      <c r="JP342">
        <v>22.8439</v>
      </c>
      <c r="JQ342">
        <v>20.6323</v>
      </c>
      <c r="JR342">
        <v>73.2739</v>
      </c>
      <c r="JS342">
        <v>30.9978</v>
      </c>
      <c r="JT342">
        <v>420</v>
      </c>
      <c r="JU342">
        <v>23.5206</v>
      </c>
      <c r="JV342">
        <v>102.327</v>
      </c>
      <c r="JW342">
        <v>91.52330000000001</v>
      </c>
    </row>
    <row r="343" spans="1:283">
      <c r="A343">
        <v>325</v>
      </c>
      <c r="B343">
        <v>1761011659.6</v>
      </c>
      <c r="C343">
        <v>1993.599999904633</v>
      </c>
      <c r="D343" t="s">
        <v>1095</v>
      </c>
      <c r="E343" t="s">
        <v>1096</v>
      </c>
      <c r="F343">
        <v>5</v>
      </c>
      <c r="G343" t="s">
        <v>1047</v>
      </c>
      <c r="H343">
        <v>1761011651.6</v>
      </c>
      <c r="I343">
        <f>(J343)/1000</f>
        <v>0</v>
      </c>
      <c r="J343">
        <f>1000*DJ343*AH343*(DF343-DG343)/(100*CY343*(1000-AH343*DF343))</f>
        <v>0</v>
      </c>
      <c r="K343">
        <f>DJ343*AH343*(DE343-DD343*(1000-AH343*DG343)/(1000-AH343*DF343))/(100*CY343)</f>
        <v>0</v>
      </c>
      <c r="L343">
        <f>DD343 - IF(AH343&gt;1, K343*CY343*100.0/(AJ343), 0)</f>
        <v>0</v>
      </c>
      <c r="M343">
        <f>((S343-I343/2)*L343-K343)/(S343+I343/2)</f>
        <v>0</v>
      </c>
      <c r="N343">
        <f>M343*(DK343+DL343)/1000.0</f>
        <v>0</v>
      </c>
      <c r="O343">
        <f>(DD343 - IF(AH343&gt;1, K343*CY343*100.0/(AJ343), 0))*(DK343+DL343)/1000.0</f>
        <v>0</v>
      </c>
      <c r="P343">
        <f>2.0/((1/R343-1/Q343)+SIGN(R343)*SQRT((1/R343-1/Q343)*(1/R343-1/Q343) + 4*CZ343/((CZ343+1)*(CZ343+1))*(2*1/R343*1/Q343-1/Q343*1/Q343)))</f>
        <v>0</v>
      </c>
      <c r="Q343">
        <f>IF(LEFT(DA343,1)&lt;&gt;"0",IF(LEFT(DA343,1)="1",3.0,DB343),$D$5+$E$5*(DR343*DK343/($K$5*1000))+$F$5*(DR343*DK343/($K$5*1000))*MAX(MIN(CY343,$J$5),$I$5)*MAX(MIN(CY343,$J$5),$I$5)+$G$5*MAX(MIN(CY343,$J$5),$I$5)*(DR343*DK343/($K$5*1000))+$H$5*(DR343*DK343/($K$5*1000))*(DR343*DK343/($K$5*1000)))</f>
        <v>0</v>
      </c>
      <c r="R343">
        <f>I343*(1000-(1000*0.61365*exp(17.502*V343/(240.97+V343))/(DK343+DL343)+DF343)/2)/(1000*0.61365*exp(17.502*V343/(240.97+V343))/(DK343+DL343)-DF343)</f>
        <v>0</v>
      </c>
      <c r="S343">
        <f>1/((CZ343+1)/(P343/1.6)+1/(Q343/1.37)) + CZ343/((CZ343+1)/(P343/1.6) + CZ343/(Q343/1.37))</f>
        <v>0</v>
      </c>
      <c r="T343">
        <f>(CU343*CX343)</f>
        <v>0</v>
      </c>
      <c r="U343">
        <f>(DM343+(T343+2*0.95*5.67E-8*(((DM343+$B$9)+273)^4-(DM343+273)^4)-44100*I343)/(1.84*29.3*Q343+8*0.95*5.67E-8*(DM343+273)^3))</f>
        <v>0</v>
      </c>
      <c r="V343">
        <f>($C$9*DN343+$D$9*DO343+$E$9*U343)</f>
        <v>0</v>
      </c>
      <c r="W343">
        <f>0.61365*exp(17.502*V343/(240.97+V343))</f>
        <v>0</v>
      </c>
      <c r="X343">
        <f>(Y343/Z343*100)</f>
        <v>0</v>
      </c>
      <c r="Y343">
        <f>DF343*(DK343+DL343)/1000</f>
        <v>0</v>
      </c>
      <c r="Z343">
        <f>0.61365*exp(17.502*DM343/(240.97+DM343))</f>
        <v>0</v>
      </c>
      <c r="AA343">
        <f>(W343-DF343*(DK343+DL343)/1000)</f>
        <v>0</v>
      </c>
      <c r="AB343">
        <f>(-I343*44100)</f>
        <v>0</v>
      </c>
      <c r="AC343">
        <f>2*29.3*Q343*0.92*(DM343-V343)</f>
        <v>0</v>
      </c>
      <c r="AD343">
        <f>2*0.95*5.67E-8*(((DM343+$B$9)+273)^4-(V343+273)^4)</f>
        <v>0</v>
      </c>
      <c r="AE343">
        <f>T343+AD343+AB343+AC343</f>
        <v>0</v>
      </c>
      <c r="AF343">
        <v>0</v>
      </c>
      <c r="AG343">
        <v>0</v>
      </c>
      <c r="AH343">
        <f>IF(AF343*$H$15&gt;=AJ343,1.0,(AJ343/(AJ343-AF343*$H$15)))</f>
        <v>0</v>
      </c>
      <c r="AI343">
        <f>(AH343-1)*100</f>
        <v>0</v>
      </c>
      <c r="AJ343">
        <f>MAX(0,($B$15+$C$15*DR343)/(1+$D$15*DR343)*DK343/(DM343+273)*$E$15)</f>
        <v>0</v>
      </c>
      <c r="AK343" t="s">
        <v>420</v>
      </c>
      <c r="AL343" t="s">
        <v>420</v>
      </c>
      <c r="AM343">
        <v>0</v>
      </c>
      <c r="AN343">
        <v>0</v>
      </c>
      <c r="AO343">
        <f>1-AM343/AN343</f>
        <v>0</v>
      </c>
      <c r="AP343">
        <v>0</v>
      </c>
      <c r="AQ343" t="s">
        <v>420</v>
      </c>
      <c r="AR343" t="s">
        <v>420</v>
      </c>
      <c r="AS343">
        <v>0</v>
      </c>
      <c r="AT343">
        <v>0</v>
      </c>
      <c r="AU343">
        <f>1-AS343/AT343</f>
        <v>0</v>
      </c>
      <c r="AV343">
        <v>0.5</v>
      </c>
      <c r="AW343">
        <f>CV343</f>
        <v>0</v>
      </c>
      <c r="AX343">
        <f>K343</f>
        <v>0</v>
      </c>
      <c r="AY343">
        <f>AU343*AV343*AW343</f>
        <v>0</v>
      </c>
      <c r="AZ343">
        <f>(AX343-AP343)/AW343</f>
        <v>0</v>
      </c>
      <c r="BA343">
        <f>(AN343-AT343)/AT343</f>
        <v>0</v>
      </c>
      <c r="BB343">
        <f>AM343/(AO343+AM343/AT343)</f>
        <v>0</v>
      </c>
      <c r="BC343" t="s">
        <v>420</v>
      </c>
      <c r="BD343">
        <v>0</v>
      </c>
      <c r="BE343">
        <f>IF(BD343&lt;&gt;0, BD343, BB343)</f>
        <v>0</v>
      </c>
      <c r="BF343">
        <f>1-BE343/AT343</f>
        <v>0</v>
      </c>
      <c r="BG343">
        <f>(AT343-AS343)/(AT343-BE343)</f>
        <v>0</v>
      </c>
      <c r="BH343">
        <f>(AN343-AT343)/(AN343-BE343)</f>
        <v>0</v>
      </c>
      <c r="BI343">
        <f>(AT343-AS343)/(AT343-AM343)</f>
        <v>0</v>
      </c>
      <c r="BJ343">
        <f>(AN343-AT343)/(AN343-AM343)</f>
        <v>0</v>
      </c>
      <c r="BK343">
        <f>(BG343*BE343/AS343)</f>
        <v>0</v>
      </c>
      <c r="BL343">
        <f>(1-BK343)</f>
        <v>0</v>
      </c>
      <c r="CU343">
        <f>$B$13*DS343+$C$13*DT343+$F$13*EE343*(1-EH343)</f>
        <v>0</v>
      </c>
      <c r="CV343">
        <f>CU343*CW343</f>
        <v>0</v>
      </c>
      <c r="CW343">
        <f>($B$13*$D$11+$C$13*$D$11+$F$13*((ER343+EJ343)/MAX(ER343+EJ343+ES343, 0.1)*$I$11+ES343/MAX(ER343+EJ343+ES343, 0.1)*$J$11))/($B$13+$C$13+$F$13)</f>
        <v>0</v>
      </c>
      <c r="CX343">
        <f>($B$13*$K$11+$C$13*$K$11+$F$13*((ER343+EJ343)/MAX(ER343+EJ343+ES343, 0.1)*$P$11+ES343/MAX(ER343+EJ343+ES343, 0.1)*$Q$11))/($B$13+$C$13+$F$13)</f>
        <v>0</v>
      </c>
      <c r="CY343">
        <v>3.7</v>
      </c>
      <c r="CZ343">
        <v>0.5</v>
      </c>
      <c r="DA343" t="s">
        <v>421</v>
      </c>
      <c r="DB343">
        <v>2</v>
      </c>
      <c r="DC343">
        <v>1761011651.6</v>
      </c>
      <c r="DD343">
        <v>420.6633333333334</v>
      </c>
      <c r="DE343">
        <v>419.999125</v>
      </c>
      <c r="DF343">
        <v>23.66649166666666</v>
      </c>
      <c r="DG343">
        <v>23.59132916666667</v>
      </c>
      <c r="DH343">
        <v>421.8864166666667</v>
      </c>
      <c r="DI343">
        <v>23.4854125</v>
      </c>
      <c r="DJ343">
        <v>500.0012083333334</v>
      </c>
      <c r="DK343">
        <v>90.55475416666667</v>
      </c>
      <c r="DL343">
        <v>0.03420504166666666</v>
      </c>
      <c r="DM343">
        <v>30.091625</v>
      </c>
      <c r="DN343">
        <v>30.063175</v>
      </c>
      <c r="DO343">
        <v>999.9</v>
      </c>
      <c r="DP343">
        <v>0</v>
      </c>
      <c r="DQ343">
        <v>0</v>
      </c>
      <c r="DR343">
        <v>9996.196249999999</v>
      </c>
      <c r="DS343">
        <v>0</v>
      </c>
      <c r="DT343">
        <v>0.242856</v>
      </c>
      <c r="DU343">
        <v>0.6640739583333333</v>
      </c>
      <c r="DV343">
        <v>430.860375</v>
      </c>
      <c r="DW343">
        <v>430.147</v>
      </c>
      <c r="DX343">
        <v>0.07517203750000001</v>
      </c>
      <c r="DY343">
        <v>419.999125</v>
      </c>
      <c r="DZ343">
        <v>23.59132916666667</v>
      </c>
      <c r="EA343">
        <v>2.14311375</v>
      </c>
      <c r="EB343">
        <v>2.136305833333334</v>
      </c>
      <c r="EC343">
        <v>18.54330416666667</v>
      </c>
      <c r="ED343">
        <v>18.4925</v>
      </c>
      <c r="EE343">
        <v>0.00500078</v>
      </c>
      <c r="EF343">
        <v>0</v>
      </c>
      <c r="EG343">
        <v>0</v>
      </c>
      <c r="EH343">
        <v>0</v>
      </c>
      <c r="EI343">
        <v>575.775</v>
      </c>
      <c r="EJ343">
        <v>0.00500078</v>
      </c>
      <c r="EK343">
        <v>-11.6625</v>
      </c>
      <c r="EL343">
        <v>-0.2083333333333334</v>
      </c>
      <c r="EM343">
        <v>35.853875</v>
      </c>
      <c r="EN343">
        <v>40.341</v>
      </c>
      <c r="EO343">
        <v>38.03875</v>
      </c>
      <c r="EP343">
        <v>41.12220833333333</v>
      </c>
      <c r="EQ343">
        <v>38.939875</v>
      </c>
      <c r="ER343">
        <v>0</v>
      </c>
      <c r="ES343">
        <v>0</v>
      </c>
      <c r="ET343">
        <v>0</v>
      </c>
      <c r="EU343">
        <v>1761011658.7</v>
      </c>
      <c r="EV343">
        <v>0</v>
      </c>
      <c r="EW343">
        <v>575.372</v>
      </c>
      <c r="EX343">
        <v>26.48461569883808</v>
      </c>
      <c r="EY343">
        <v>-10.80769286400233</v>
      </c>
      <c r="EZ343">
        <v>-11.088</v>
      </c>
      <c r="FA343">
        <v>15</v>
      </c>
      <c r="FB343">
        <v>1761011488.1</v>
      </c>
      <c r="FC343" t="s">
        <v>1048</v>
      </c>
      <c r="FD343">
        <v>1761011488.1</v>
      </c>
      <c r="FE343">
        <v>1761011485.1</v>
      </c>
      <c r="FF343">
        <v>11</v>
      </c>
      <c r="FG343">
        <v>-0.204</v>
      </c>
      <c r="FH343">
        <v>-0.005</v>
      </c>
      <c r="FI343">
        <v>-1.225</v>
      </c>
      <c r="FJ343">
        <v>0.192</v>
      </c>
      <c r="FK343">
        <v>420</v>
      </c>
      <c r="FL343">
        <v>24</v>
      </c>
      <c r="FM343">
        <v>0.64</v>
      </c>
      <c r="FN343">
        <v>0.07000000000000001</v>
      </c>
      <c r="FO343">
        <v>0.664201325</v>
      </c>
      <c r="FP343">
        <v>-0.06458671294559189</v>
      </c>
      <c r="FQ343">
        <v>0.02383238621014218</v>
      </c>
      <c r="FR343">
        <v>1</v>
      </c>
      <c r="FS343">
        <v>575.2647058823529</v>
      </c>
      <c r="FT343">
        <v>5.549274417882883</v>
      </c>
      <c r="FU343">
        <v>6.274171253121396</v>
      </c>
      <c r="FV343">
        <v>0</v>
      </c>
      <c r="FW343">
        <v>0.0711108775</v>
      </c>
      <c r="FX343">
        <v>0.09192341876172601</v>
      </c>
      <c r="FY343">
        <v>0.009181644643294781</v>
      </c>
      <c r="FZ343">
        <v>1</v>
      </c>
      <c r="GA343">
        <v>2</v>
      </c>
      <c r="GB343">
        <v>3</v>
      </c>
      <c r="GC343" t="s">
        <v>482</v>
      </c>
      <c r="GD343">
        <v>3.10964</v>
      </c>
      <c r="GE343">
        <v>2.72591</v>
      </c>
      <c r="GF343">
        <v>0.0886628</v>
      </c>
      <c r="GG343">
        <v>0.08841789999999999</v>
      </c>
      <c r="GH343">
        <v>0.107622</v>
      </c>
      <c r="GI343">
        <v>0.108375</v>
      </c>
      <c r="GJ343">
        <v>23924.4</v>
      </c>
      <c r="GK343">
        <v>21689.7</v>
      </c>
      <c r="GL343">
        <v>26809.4</v>
      </c>
      <c r="GM343">
        <v>23999.4</v>
      </c>
      <c r="GN343">
        <v>38225.4</v>
      </c>
      <c r="GO343">
        <v>31564.4</v>
      </c>
      <c r="GP343">
        <v>46792.8</v>
      </c>
      <c r="GQ343">
        <v>37938.7</v>
      </c>
      <c r="GR343">
        <v>1.89482</v>
      </c>
      <c r="GS343">
        <v>1.87577</v>
      </c>
      <c r="GT343">
        <v>0.125084</v>
      </c>
      <c r="GU343">
        <v>0</v>
      </c>
      <c r="GV343">
        <v>28.0141</v>
      </c>
      <c r="GW343">
        <v>999.9</v>
      </c>
      <c r="GX343">
        <v>61.3</v>
      </c>
      <c r="GY343">
        <v>29.6</v>
      </c>
      <c r="GZ343">
        <v>28.1834</v>
      </c>
      <c r="HA343">
        <v>61.461</v>
      </c>
      <c r="HB343">
        <v>21.262</v>
      </c>
      <c r="HC343">
        <v>1</v>
      </c>
      <c r="HD343">
        <v>0.0184146</v>
      </c>
      <c r="HE343">
        <v>-1.53692</v>
      </c>
      <c r="HF343">
        <v>20.3311</v>
      </c>
      <c r="HG343">
        <v>5.21819</v>
      </c>
      <c r="HH343">
        <v>11.9793</v>
      </c>
      <c r="HI343">
        <v>4.965</v>
      </c>
      <c r="HJ343">
        <v>3.276</v>
      </c>
      <c r="HK343">
        <v>9999</v>
      </c>
      <c r="HL343">
        <v>9999</v>
      </c>
      <c r="HM343">
        <v>9999</v>
      </c>
      <c r="HN343">
        <v>999.9</v>
      </c>
      <c r="HO343">
        <v>1.86367</v>
      </c>
      <c r="HP343">
        <v>1.85975</v>
      </c>
      <c r="HQ343">
        <v>1.85806</v>
      </c>
      <c r="HR343">
        <v>1.85944</v>
      </c>
      <c r="HS343">
        <v>1.85959</v>
      </c>
      <c r="HT343">
        <v>1.85806</v>
      </c>
      <c r="HU343">
        <v>1.85715</v>
      </c>
      <c r="HV343">
        <v>1.85211</v>
      </c>
      <c r="HW343">
        <v>0</v>
      </c>
      <c r="HX343">
        <v>0</v>
      </c>
      <c r="HY343">
        <v>0</v>
      </c>
      <c r="HZ343">
        <v>0</v>
      </c>
      <c r="IA343" t="s">
        <v>424</v>
      </c>
      <c r="IB343" t="s">
        <v>425</v>
      </c>
      <c r="IC343" t="s">
        <v>426</v>
      </c>
      <c r="ID343" t="s">
        <v>426</v>
      </c>
      <c r="IE343" t="s">
        <v>426</v>
      </c>
      <c r="IF343" t="s">
        <v>426</v>
      </c>
      <c r="IG343">
        <v>0</v>
      </c>
      <c r="IH343">
        <v>100</v>
      </c>
      <c r="II343">
        <v>100</v>
      </c>
      <c r="IJ343">
        <v>-1.224</v>
      </c>
      <c r="IK343">
        <v>0.1813</v>
      </c>
      <c r="IL343">
        <v>-2.013767384491711</v>
      </c>
      <c r="IM343">
        <v>0.001328113201692861</v>
      </c>
      <c r="IN343">
        <v>1.538283238170363E-06</v>
      </c>
      <c r="IO343">
        <v>-5.795655626708063E-10</v>
      </c>
      <c r="IP343">
        <v>-0.07039863633143861</v>
      </c>
      <c r="IQ343">
        <v>-0.004593102289677449</v>
      </c>
      <c r="IR343">
        <v>0.0008253994458280543</v>
      </c>
      <c r="IS343">
        <v>-7.403632370499484E-06</v>
      </c>
      <c r="IT343">
        <v>2</v>
      </c>
      <c r="IU343">
        <v>1985</v>
      </c>
      <c r="IV343">
        <v>1</v>
      </c>
      <c r="IW343">
        <v>27</v>
      </c>
      <c r="IX343">
        <v>2.9</v>
      </c>
      <c r="IY343">
        <v>2.9</v>
      </c>
      <c r="IZ343">
        <v>1.13647</v>
      </c>
      <c r="JA343">
        <v>2.60986</v>
      </c>
      <c r="JB343">
        <v>1.49658</v>
      </c>
      <c r="JC343">
        <v>2.34619</v>
      </c>
      <c r="JD343">
        <v>1.54907</v>
      </c>
      <c r="JE343">
        <v>2.43896</v>
      </c>
      <c r="JF343">
        <v>32.7535</v>
      </c>
      <c r="JG343">
        <v>15.5768</v>
      </c>
      <c r="JH343">
        <v>18</v>
      </c>
      <c r="JI343">
        <v>482.234</v>
      </c>
      <c r="JJ343">
        <v>499.173</v>
      </c>
      <c r="JK343">
        <v>31.0052</v>
      </c>
      <c r="JL343">
        <v>27.5069</v>
      </c>
      <c r="JM343">
        <v>30.0001</v>
      </c>
      <c r="JN343">
        <v>27.6798</v>
      </c>
      <c r="JO343">
        <v>27.6567</v>
      </c>
      <c r="JP343">
        <v>22.8466</v>
      </c>
      <c r="JQ343">
        <v>20.6323</v>
      </c>
      <c r="JR343">
        <v>73.2739</v>
      </c>
      <c r="JS343">
        <v>30.9978</v>
      </c>
      <c r="JT343">
        <v>420</v>
      </c>
      <c r="JU343">
        <v>23.5198</v>
      </c>
      <c r="JV343">
        <v>102.326</v>
      </c>
      <c r="JW343">
        <v>91.5228</v>
      </c>
    </row>
    <row r="344" spans="1:283">
      <c r="A344">
        <v>326</v>
      </c>
      <c r="B344">
        <v>1761011661.6</v>
      </c>
      <c r="C344">
        <v>1995.599999904633</v>
      </c>
      <c r="D344" t="s">
        <v>1097</v>
      </c>
      <c r="E344" t="s">
        <v>1098</v>
      </c>
      <c r="F344">
        <v>5</v>
      </c>
      <c r="G344" t="s">
        <v>1047</v>
      </c>
      <c r="H344">
        <v>1761011653.6</v>
      </c>
      <c r="I344">
        <f>(J344)/1000</f>
        <v>0</v>
      </c>
      <c r="J344">
        <f>1000*DJ344*AH344*(DF344-DG344)/(100*CY344*(1000-AH344*DF344))</f>
        <v>0</v>
      </c>
      <c r="K344">
        <f>DJ344*AH344*(DE344-DD344*(1000-AH344*DG344)/(1000-AH344*DF344))/(100*CY344)</f>
        <v>0</v>
      </c>
      <c r="L344">
        <f>DD344 - IF(AH344&gt;1, K344*CY344*100.0/(AJ344), 0)</f>
        <v>0</v>
      </c>
      <c r="M344">
        <f>((S344-I344/2)*L344-K344)/(S344+I344/2)</f>
        <v>0</v>
      </c>
      <c r="N344">
        <f>M344*(DK344+DL344)/1000.0</f>
        <v>0</v>
      </c>
      <c r="O344">
        <f>(DD344 - IF(AH344&gt;1, K344*CY344*100.0/(AJ344), 0))*(DK344+DL344)/1000.0</f>
        <v>0</v>
      </c>
      <c r="P344">
        <f>2.0/((1/R344-1/Q344)+SIGN(R344)*SQRT((1/R344-1/Q344)*(1/R344-1/Q344) + 4*CZ344/((CZ344+1)*(CZ344+1))*(2*1/R344*1/Q344-1/Q344*1/Q344)))</f>
        <v>0</v>
      </c>
      <c r="Q344">
        <f>IF(LEFT(DA344,1)&lt;&gt;"0",IF(LEFT(DA344,1)="1",3.0,DB344),$D$5+$E$5*(DR344*DK344/($K$5*1000))+$F$5*(DR344*DK344/($K$5*1000))*MAX(MIN(CY344,$J$5),$I$5)*MAX(MIN(CY344,$J$5),$I$5)+$G$5*MAX(MIN(CY344,$J$5),$I$5)*(DR344*DK344/($K$5*1000))+$H$5*(DR344*DK344/($K$5*1000))*(DR344*DK344/($K$5*1000)))</f>
        <v>0</v>
      </c>
      <c r="R344">
        <f>I344*(1000-(1000*0.61365*exp(17.502*V344/(240.97+V344))/(DK344+DL344)+DF344)/2)/(1000*0.61365*exp(17.502*V344/(240.97+V344))/(DK344+DL344)-DF344)</f>
        <v>0</v>
      </c>
      <c r="S344">
        <f>1/((CZ344+1)/(P344/1.6)+1/(Q344/1.37)) + CZ344/((CZ344+1)/(P344/1.6) + CZ344/(Q344/1.37))</f>
        <v>0</v>
      </c>
      <c r="T344">
        <f>(CU344*CX344)</f>
        <v>0</v>
      </c>
      <c r="U344">
        <f>(DM344+(T344+2*0.95*5.67E-8*(((DM344+$B$9)+273)^4-(DM344+273)^4)-44100*I344)/(1.84*29.3*Q344+8*0.95*5.67E-8*(DM344+273)^3))</f>
        <v>0</v>
      </c>
      <c r="V344">
        <f>($C$9*DN344+$D$9*DO344+$E$9*U344)</f>
        <v>0</v>
      </c>
      <c r="W344">
        <f>0.61365*exp(17.502*V344/(240.97+V344))</f>
        <v>0</v>
      </c>
      <c r="X344">
        <f>(Y344/Z344*100)</f>
        <v>0</v>
      </c>
      <c r="Y344">
        <f>DF344*(DK344+DL344)/1000</f>
        <v>0</v>
      </c>
      <c r="Z344">
        <f>0.61365*exp(17.502*DM344/(240.97+DM344))</f>
        <v>0</v>
      </c>
      <c r="AA344">
        <f>(W344-DF344*(DK344+DL344)/1000)</f>
        <v>0</v>
      </c>
      <c r="AB344">
        <f>(-I344*44100)</f>
        <v>0</v>
      </c>
      <c r="AC344">
        <f>2*29.3*Q344*0.92*(DM344-V344)</f>
        <v>0</v>
      </c>
      <c r="AD344">
        <f>2*0.95*5.67E-8*(((DM344+$B$9)+273)^4-(V344+273)^4)</f>
        <v>0</v>
      </c>
      <c r="AE344">
        <f>T344+AD344+AB344+AC344</f>
        <v>0</v>
      </c>
      <c r="AF344">
        <v>0</v>
      </c>
      <c r="AG344">
        <v>0</v>
      </c>
      <c r="AH344">
        <f>IF(AF344*$H$15&gt;=AJ344,1.0,(AJ344/(AJ344-AF344*$H$15)))</f>
        <v>0</v>
      </c>
      <c r="AI344">
        <f>(AH344-1)*100</f>
        <v>0</v>
      </c>
      <c r="AJ344">
        <f>MAX(0,($B$15+$C$15*DR344)/(1+$D$15*DR344)*DK344/(DM344+273)*$E$15)</f>
        <v>0</v>
      </c>
      <c r="AK344" t="s">
        <v>420</v>
      </c>
      <c r="AL344" t="s">
        <v>420</v>
      </c>
      <c r="AM344">
        <v>0</v>
      </c>
      <c r="AN344">
        <v>0</v>
      </c>
      <c r="AO344">
        <f>1-AM344/AN344</f>
        <v>0</v>
      </c>
      <c r="AP344">
        <v>0</v>
      </c>
      <c r="AQ344" t="s">
        <v>420</v>
      </c>
      <c r="AR344" t="s">
        <v>420</v>
      </c>
      <c r="AS344">
        <v>0</v>
      </c>
      <c r="AT344">
        <v>0</v>
      </c>
      <c r="AU344">
        <f>1-AS344/AT344</f>
        <v>0</v>
      </c>
      <c r="AV344">
        <v>0.5</v>
      </c>
      <c r="AW344">
        <f>CV344</f>
        <v>0</v>
      </c>
      <c r="AX344">
        <f>K344</f>
        <v>0</v>
      </c>
      <c r="AY344">
        <f>AU344*AV344*AW344</f>
        <v>0</v>
      </c>
      <c r="AZ344">
        <f>(AX344-AP344)/AW344</f>
        <v>0</v>
      </c>
      <c r="BA344">
        <f>(AN344-AT344)/AT344</f>
        <v>0</v>
      </c>
      <c r="BB344">
        <f>AM344/(AO344+AM344/AT344)</f>
        <v>0</v>
      </c>
      <c r="BC344" t="s">
        <v>420</v>
      </c>
      <c r="BD344">
        <v>0</v>
      </c>
      <c r="BE344">
        <f>IF(BD344&lt;&gt;0, BD344, BB344)</f>
        <v>0</v>
      </c>
      <c r="BF344">
        <f>1-BE344/AT344</f>
        <v>0</v>
      </c>
      <c r="BG344">
        <f>(AT344-AS344)/(AT344-BE344)</f>
        <v>0</v>
      </c>
      <c r="BH344">
        <f>(AN344-AT344)/(AN344-BE344)</f>
        <v>0</v>
      </c>
      <c r="BI344">
        <f>(AT344-AS344)/(AT344-AM344)</f>
        <v>0</v>
      </c>
      <c r="BJ344">
        <f>(AN344-AT344)/(AN344-AM344)</f>
        <v>0</v>
      </c>
      <c r="BK344">
        <f>(BG344*BE344/AS344)</f>
        <v>0</v>
      </c>
      <c r="BL344">
        <f>(1-BK344)</f>
        <v>0</v>
      </c>
      <c r="CU344">
        <f>$B$13*DS344+$C$13*DT344+$F$13*EE344*(1-EH344)</f>
        <v>0</v>
      </c>
      <c r="CV344">
        <f>CU344*CW344</f>
        <v>0</v>
      </c>
      <c r="CW344">
        <f>($B$13*$D$11+$C$13*$D$11+$F$13*((ER344+EJ344)/MAX(ER344+EJ344+ES344, 0.1)*$I$11+ES344/MAX(ER344+EJ344+ES344, 0.1)*$J$11))/($B$13+$C$13+$F$13)</f>
        <v>0</v>
      </c>
      <c r="CX344">
        <f>($B$13*$K$11+$C$13*$K$11+$F$13*((ER344+EJ344)/MAX(ER344+EJ344+ES344, 0.1)*$P$11+ES344/MAX(ER344+EJ344+ES344, 0.1)*$Q$11))/($B$13+$C$13+$F$13)</f>
        <v>0</v>
      </c>
      <c r="CY344">
        <v>3.7</v>
      </c>
      <c r="CZ344">
        <v>0.5</v>
      </c>
      <c r="DA344" t="s">
        <v>421</v>
      </c>
      <c r="DB344">
        <v>2</v>
      </c>
      <c r="DC344">
        <v>1761011653.6</v>
      </c>
      <c r="DD344">
        <v>420.657375</v>
      </c>
      <c r="DE344">
        <v>419.9914583333332</v>
      </c>
      <c r="DF344">
        <v>23.66885416666667</v>
      </c>
      <c r="DG344">
        <v>23.59131666666666</v>
      </c>
      <c r="DH344">
        <v>421.8805416666667</v>
      </c>
      <c r="DI344">
        <v>23.487725</v>
      </c>
      <c r="DJ344">
        <v>500.0114583333334</v>
      </c>
      <c r="DK344">
        <v>90.55526249999998</v>
      </c>
      <c r="DL344">
        <v>0.03420114583333334</v>
      </c>
      <c r="DM344">
        <v>30.0900875</v>
      </c>
      <c r="DN344">
        <v>30.06156666666666</v>
      </c>
      <c r="DO344">
        <v>999.9</v>
      </c>
      <c r="DP344">
        <v>0</v>
      </c>
      <c r="DQ344">
        <v>0</v>
      </c>
      <c r="DR344">
        <v>9997.966666666665</v>
      </c>
      <c r="DS344">
        <v>0</v>
      </c>
      <c r="DT344">
        <v>0.242856</v>
      </c>
      <c r="DU344">
        <v>0.665809625</v>
      </c>
      <c r="DV344">
        <v>430.8553333333334</v>
      </c>
      <c r="DW344">
        <v>430.1391666666667</v>
      </c>
      <c r="DX344">
        <v>0.07754907083333333</v>
      </c>
      <c r="DY344">
        <v>419.9914583333332</v>
      </c>
      <c r="DZ344">
        <v>23.59131666666666</v>
      </c>
      <c r="EA344">
        <v>2.143339583333333</v>
      </c>
      <c r="EB344">
        <v>2.136316666666667</v>
      </c>
      <c r="EC344">
        <v>18.5449875</v>
      </c>
      <c r="ED344">
        <v>18.49258333333333</v>
      </c>
      <c r="EE344">
        <v>0.00500078</v>
      </c>
      <c r="EF344">
        <v>0</v>
      </c>
      <c r="EG344">
        <v>0</v>
      </c>
      <c r="EH344">
        <v>0</v>
      </c>
      <c r="EI344">
        <v>575.75</v>
      </c>
      <c r="EJ344">
        <v>0.00500078</v>
      </c>
      <c r="EK344">
        <v>-11.91666666666667</v>
      </c>
      <c r="EL344">
        <v>-0.3500000000000001</v>
      </c>
      <c r="EM344">
        <v>35.86433333333333</v>
      </c>
      <c r="EN344">
        <v>40.36179166666667</v>
      </c>
      <c r="EO344">
        <v>38.05441666666666</v>
      </c>
      <c r="EP344">
        <v>41.150875</v>
      </c>
      <c r="EQ344">
        <v>38.99191666666666</v>
      </c>
      <c r="ER344">
        <v>0</v>
      </c>
      <c r="ES344">
        <v>0</v>
      </c>
      <c r="ET344">
        <v>0</v>
      </c>
      <c r="EU344">
        <v>1761011660.5</v>
      </c>
      <c r="EV344">
        <v>0</v>
      </c>
      <c r="EW344">
        <v>575.4653846153847</v>
      </c>
      <c r="EX344">
        <v>23.62051302858178</v>
      </c>
      <c r="EY344">
        <v>-19.60341935659499</v>
      </c>
      <c r="EZ344">
        <v>-11.78461538461539</v>
      </c>
      <c r="FA344">
        <v>15</v>
      </c>
      <c r="FB344">
        <v>1761011488.1</v>
      </c>
      <c r="FC344" t="s">
        <v>1048</v>
      </c>
      <c r="FD344">
        <v>1761011488.1</v>
      </c>
      <c r="FE344">
        <v>1761011485.1</v>
      </c>
      <c r="FF344">
        <v>11</v>
      </c>
      <c r="FG344">
        <v>-0.204</v>
      </c>
      <c r="FH344">
        <v>-0.005</v>
      </c>
      <c r="FI344">
        <v>-1.225</v>
      </c>
      <c r="FJ344">
        <v>0.192</v>
      </c>
      <c r="FK344">
        <v>420</v>
      </c>
      <c r="FL344">
        <v>24</v>
      </c>
      <c r="FM344">
        <v>0.64</v>
      </c>
      <c r="FN344">
        <v>0.07000000000000001</v>
      </c>
      <c r="FO344">
        <v>0.6630040243902439</v>
      </c>
      <c r="FP344">
        <v>-0.08010171428571465</v>
      </c>
      <c r="FQ344">
        <v>0.02457834328645285</v>
      </c>
      <c r="FR344">
        <v>1</v>
      </c>
      <c r="FS344">
        <v>575.6970588235296</v>
      </c>
      <c r="FT344">
        <v>12.0504203407185</v>
      </c>
      <c r="FU344">
        <v>6.497442270260153</v>
      </c>
      <c r="FV344">
        <v>0</v>
      </c>
      <c r="FW344">
        <v>0.07296865609756098</v>
      </c>
      <c r="FX344">
        <v>0.0823550571428571</v>
      </c>
      <c r="FY344">
        <v>0.008427088977092188</v>
      </c>
      <c r="FZ344">
        <v>1</v>
      </c>
      <c r="GA344">
        <v>2</v>
      </c>
      <c r="GB344">
        <v>3</v>
      </c>
      <c r="GC344" t="s">
        <v>482</v>
      </c>
      <c r="GD344">
        <v>3.10958</v>
      </c>
      <c r="GE344">
        <v>2.7259</v>
      </c>
      <c r="GF344">
        <v>0.0886632</v>
      </c>
      <c r="GG344">
        <v>0.088409</v>
      </c>
      <c r="GH344">
        <v>0.107626</v>
      </c>
      <c r="GI344">
        <v>0.108366</v>
      </c>
      <c r="GJ344">
        <v>23924.4</v>
      </c>
      <c r="GK344">
        <v>21689.6</v>
      </c>
      <c r="GL344">
        <v>26809.4</v>
      </c>
      <c r="GM344">
        <v>23999.1</v>
      </c>
      <c r="GN344">
        <v>38225.4</v>
      </c>
      <c r="GO344">
        <v>31564.5</v>
      </c>
      <c r="GP344">
        <v>46793</v>
      </c>
      <c r="GQ344">
        <v>37938.4</v>
      </c>
      <c r="GR344">
        <v>1.89473</v>
      </c>
      <c r="GS344">
        <v>1.87585</v>
      </c>
      <c r="GT344">
        <v>0.125289</v>
      </c>
      <c r="GU344">
        <v>0</v>
      </c>
      <c r="GV344">
        <v>28.0096</v>
      </c>
      <c r="GW344">
        <v>999.9</v>
      </c>
      <c r="GX344">
        <v>61.3</v>
      </c>
      <c r="GY344">
        <v>29.6</v>
      </c>
      <c r="GZ344">
        <v>28.1833</v>
      </c>
      <c r="HA344">
        <v>61.531</v>
      </c>
      <c r="HB344">
        <v>21.0978</v>
      </c>
      <c r="HC344">
        <v>1</v>
      </c>
      <c r="HD344">
        <v>0.01844</v>
      </c>
      <c r="HE344">
        <v>-1.55585</v>
      </c>
      <c r="HF344">
        <v>20.331</v>
      </c>
      <c r="HG344">
        <v>5.21849</v>
      </c>
      <c r="HH344">
        <v>11.9796</v>
      </c>
      <c r="HI344">
        <v>4.9652</v>
      </c>
      <c r="HJ344">
        <v>3.276</v>
      </c>
      <c r="HK344">
        <v>9999</v>
      </c>
      <c r="HL344">
        <v>9999</v>
      </c>
      <c r="HM344">
        <v>9999</v>
      </c>
      <c r="HN344">
        <v>999.9</v>
      </c>
      <c r="HO344">
        <v>1.86367</v>
      </c>
      <c r="HP344">
        <v>1.85976</v>
      </c>
      <c r="HQ344">
        <v>1.85806</v>
      </c>
      <c r="HR344">
        <v>1.85944</v>
      </c>
      <c r="HS344">
        <v>1.85959</v>
      </c>
      <c r="HT344">
        <v>1.85806</v>
      </c>
      <c r="HU344">
        <v>1.85715</v>
      </c>
      <c r="HV344">
        <v>1.85211</v>
      </c>
      <c r="HW344">
        <v>0</v>
      </c>
      <c r="HX344">
        <v>0</v>
      </c>
      <c r="HY344">
        <v>0</v>
      </c>
      <c r="HZ344">
        <v>0</v>
      </c>
      <c r="IA344" t="s">
        <v>424</v>
      </c>
      <c r="IB344" t="s">
        <v>425</v>
      </c>
      <c r="IC344" t="s">
        <v>426</v>
      </c>
      <c r="ID344" t="s">
        <v>426</v>
      </c>
      <c r="IE344" t="s">
        <v>426</v>
      </c>
      <c r="IF344" t="s">
        <v>426</v>
      </c>
      <c r="IG344">
        <v>0</v>
      </c>
      <c r="IH344">
        <v>100</v>
      </c>
      <c r="II344">
        <v>100</v>
      </c>
      <c r="IJ344">
        <v>-1.223</v>
      </c>
      <c r="IK344">
        <v>0.1813</v>
      </c>
      <c r="IL344">
        <v>-2.013767384491711</v>
      </c>
      <c r="IM344">
        <v>0.001328113201692861</v>
      </c>
      <c r="IN344">
        <v>1.538283238170363E-06</v>
      </c>
      <c r="IO344">
        <v>-5.795655626708063E-10</v>
      </c>
      <c r="IP344">
        <v>-0.07039863633143861</v>
      </c>
      <c r="IQ344">
        <v>-0.004593102289677449</v>
      </c>
      <c r="IR344">
        <v>0.0008253994458280543</v>
      </c>
      <c r="IS344">
        <v>-7.403632370499484E-06</v>
      </c>
      <c r="IT344">
        <v>2</v>
      </c>
      <c r="IU344">
        <v>1985</v>
      </c>
      <c r="IV344">
        <v>1</v>
      </c>
      <c r="IW344">
        <v>27</v>
      </c>
      <c r="IX344">
        <v>2.9</v>
      </c>
      <c r="IY344">
        <v>2.9</v>
      </c>
      <c r="IZ344">
        <v>1.13647</v>
      </c>
      <c r="JA344">
        <v>2.60376</v>
      </c>
      <c r="JB344">
        <v>1.49658</v>
      </c>
      <c r="JC344">
        <v>2.34619</v>
      </c>
      <c r="JD344">
        <v>1.54907</v>
      </c>
      <c r="JE344">
        <v>2.45972</v>
      </c>
      <c r="JF344">
        <v>32.7535</v>
      </c>
      <c r="JG344">
        <v>15.5855</v>
      </c>
      <c r="JH344">
        <v>18</v>
      </c>
      <c r="JI344">
        <v>482.177</v>
      </c>
      <c r="JJ344">
        <v>499.232</v>
      </c>
      <c r="JK344">
        <v>30.9807</v>
      </c>
      <c r="JL344">
        <v>27.5081</v>
      </c>
      <c r="JM344">
        <v>30.0001</v>
      </c>
      <c r="JN344">
        <v>27.6798</v>
      </c>
      <c r="JO344">
        <v>27.6579</v>
      </c>
      <c r="JP344">
        <v>22.8475</v>
      </c>
      <c r="JQ344">
        <v>20.6323</v>
      </c>
      <c r="JR344">
        <v>73.2739</v>
      </c>
      <c r="JS344">
        <v>30.9445</v>
      </c>
      <c r="JT344">
        <v>420</v>
      </c>
      <c r="JU344">
        <v>23.5135</v>
      </c>
      <c r="JV344">
        <v>102.327</v>
      </c>
      <c r="JW344">
        <v>91.52200000000001</v>
      </c>
    </row>
    <row r="345" spans="1:283">
      <c r="A345">
        <v>327</v>
      </c>
      <c r="B345">
        <v>1761011663.6</v>
      </c>
      <c r="C345">
        <v>1997.599999904633</v>
      </c>
      <c r="D345" t="s">
        <v>1099</v>
      </c>
      <c r="E345" t="s">
        <v>1100</v>
      </c>
      <c r="F345">
        <v>5</v>
      </c>
      <c r="G345" t="s">
        <v>1047</v>
      </c>
      <c r="H345">
        <v>1761011655.6</v>
      </c>
      <c r="I345">
        <f>(J345)/1000</f>
        <v>0</v>
      </c>
      <c r="J345">
        <f>1000*DJ345*AH345*(DF345-DG345)/(100*CY345*(1000-AH345*DF345))</f>
        <v>0</v>
      </c>
      <c r="K345">
        <f>DJ345*AH345*(DE345-DD345*(1000-AH345*DG345)/(1000-AH345*DF345))/(100*CY345)</f>
        <v>0</v>
      </c>
      <c r="L345">
        <f>DD345 - IF(AH345&gt;1, K345*CY345*100.0/(AJ345), 0)</f>
        <v>0</v>
      </c>
      <c r="M345">
        <f>((S345-I345/2)*L345-K345)/(S345+I345/2)</f>
        <v>0</v>
      </c>
      <c r="N345">
        <f>M345*(DK345+DL345)/1000.0</f>
        <v>0</v>
      </c>
      <c r="O345">
        <f>(DD345 - IF(AH345&gt;1, K345*CY345*100.0/(AJ345), 0))*(DK345+DL345)/1000.0</f>
        <v>0</v>
      </c>
      <c r="P345">
        <f>2.0/((1/R345-1/Q345)+SIGN(R345)*SQRT((1/R345-1/Q345)*(1/R345-1/Q345) + 4*CZ345/((CZ345+1)*(CZ345+1))*(2*1/R345*1/Q345-1/Q345*1/Q345)))</f>
        <v>0</v>
      </c>
      <c r="Q345">
        <f>IF(LEFT(DA345,1)&lt;&gt;"0",IF(LEFT(DA345,1)="1",3.0,DB345),$D$5+$E$5*(DR345*DK345/($K$5*1000))+$F$5*(DR345*DK345/($K$5*1000))*MAX(MIN(CY345,$J$5),$I$5)*MAX(MIN(CY345,$J$5),$I$5)+$G$5*MAX(MIN(CY345,$J$5),$I$5)*(DR345*DK345/($K$5*1000))+$H$5*(DR345*DK345/($K$5*1000))*(DR345*DK345/($K$5*1000)))</f>
        <v>0</v>
      </c>
      <c r="R345">
        <f>I345*(1000-(1000*0.61365*exp(17.502*V345/(240.97+V345))/(DK345+DL345)+DF345)/2)/(1000*0.61365*exp(17.502*V345/(240.97+V345))/(DK345+DL345)-DF345)</f>
        <v>0</v>
      </c>
      <c r="S345">
        <f>1/((CZ345+1)/(P345/1.6)+1/(Q345/1.37)) + CZ345/((CZ345+1)/(P345/1.6) + CZ345/(Q345/1.37))</f>
        <v>0</v>
      </c>
      <c r="T345">
        <f>(CU345*CX345)</f>
        <v>0</v>
      </c>
      <c r="U345">
        <f>(DM345+(T345+2*0.95*5.67E-8*(((DM345+$B$9)+273)^4-(DM345+273)^4)-44100*I345)/(1.84*29.3*Q345+8*0.95*5.67E-8*(DM345+273)^3))</f>
        <v>0</v>
      </c>
      <c r="V345">
        <f>($C$9*DN345+$D$9*DO345+$E$9*U345)</f>
        <v>0</v>
      </c>
      <c r="W345">
        <f>0.61365*exp(17.502*V345/(240.97+V345))</f>
        <v>0</v>
      </c>
      <c r="X345">
        <f>(Y345/Z345*100)</f>
        <v>0</v>
      </c>
      <c r="Y345">
        <f>DF345*(DK345+DL345)/1000</f>
        <v>0</v>
      </c>
      <c r="Z345">
        <f>0.61365*exp(17.502*DM345/(240.97+DM345))</f>
        <v>0</v>
      </c>
      <c r="AA345">
        <f>(W345-DF345*(DK345+DL345)/1000)</f>
        <v>0</v>
      </c>
      <c r="AB345">
        <f>(-I345*44100)</f>
        <v>0</v>
      </c>
      <c r="AC345">
        <f>2*29.3*Q345*0.92*(DM345-V345)</f>
        <v>0</v>
      </c>
      <c r="AD345">
        <f>2*0.95*5.67E-8*(((DM345+$B$9)+273)^4-(V345+273)^4)</f>
        <v>0</v>
      </c>
      <c r="AE345">
        <f>T345+AD345+AB345+AC345</f>
        <v>0</v>
      </c>
      <c r="AF345">
        <v>0</v>
      </c>
      <c r="AG345">
        <v>0</v>
      </c>
      <c r="AH345">
        <f>IF(AF345*$H$15&gt;=AJ345,1.0,(AJ345/(AJ345-AF345*$H$15)))</f>
        <v>0</v>
      </c>
      <c r="AI345">
        <f>(AH345-1)*100</f>
        <v>0</v>
      </c>
      <c r="AJ345">
        <f>MAX(0,($B$15+$C$15*DR345)/(1+$D$15*DR345)*DK345/(DM345+273)*$E$15)</f>
        <v>0</v>
      </c>
      <c r="AK345" t="s">
        <v>420</v>
      </c>
      <c r="AL345" t="s">
        <v>420</v>
      </c>
      <c r="AM345">
        <v>0</v>
      </c>
      <c r="AN345">
        <v>0</v>
      </c>
      <c r="AO345">
        <f>1-AM345/AN345</f>
        <v>0</v>
      </c>
      <c r="AP345">
        <v>0</v>
      </c>
      <c r="AQ345" t="s">
        <v>420</v>
      </c>
      <c r="AR345" t="s">
        <v>420</v>
      </c>
      <c r="AS345">
        <v>0</v>
      </c>
      <c r="AT345">
        <v>0</v>
      </c>
      <c r="AU345">
        <f>1-AS345/AT345</f>
        <v>0</v>
      </c>
      <c r="AV345">
        <v>0.5</v>
      </c>
      <c r="AW345">
        <f>CV345</f>
        <v>0</v>
      </c>
      <c r="AX345">
        <f>K345</f>
        <v>0</v>
      </c>
      <c r="AY345">
        <f>AU345*AV345*AW345</f>
        <v>0</v>
      </c>
      <c r="AZ345">
        <f>(AX345-AP345)/AW345</f>
        <v>0</v>
      </c>
      <c r="BA345">
        <f>(AN345-AT345)/AT345</f>
        <v>0</v>
      </c>
      <c r="BB345">
        <f>AM345/(AO345+AM345/AT345)</f>
        <v>0</v>
      </c>
      <c r="BC345" t="s">
        <v>420</v>
      </c>
      <c r="BD345">
        <v>0</v>
      </c>
      <c r="BE345">
        <f>IF(BD345&lt;&gt;0, BD345, BB345)</f>
        <v>0</v>
      </c>
      <c r="BF345">
        <f>1-BE345/AT345</f>
        <v>0</v>
      </c>
      <c r="BG345">
        <f>(AT345-AS345)/(AT345-BE345)</f>
        <v>0</v>
      </c>
      <c r="BH345">
        <f>(AN345-AT345)/(AN345-BE345)</f>
        <v>0</v>
      </c>
      <c r="BI345">
        <f>(AT345-AS345)/(AT345-AM345)</f>
        <v>0</v>
      </c>
      <c r="BJ345">
        <f>(AN345-AT345)/(AN345-AM345)</f>
        <v>0</v>
      </c>
      <c r="BK345">
        <f>(BG345*BE345/AS345)</f>
        <v>0</v>
      </c>
      <c r="BL345">
        <f>(1-BK345)</f>
        <v>0</v>
      </c>
      <c r="CU345">
        <f>$B$13*DS345+$C$13*DT345+$F$13*EE345*(1-EH345)</f>
        <v>0</v>
      </c>
      <c r="CV345">
        <f>CU345*CW345</f>
        <v>0</v>
      </c>
      <c r="CW345">
        <f>($B$13*$D$11+$C$13*$D$11+$F$13*((ER345+EJ345)/MAX(ER345+EJ345+ES345, 0.1)*$I$11+ES345/MAX(ER345+EJ345+ES345, 0.1)*$J$11))/($B$13+$C$13+$F$13)</f>
        <v>0</v>
      </c>
      <c r="CX345">
        <f>($B$13*$K$11+$C$13*$K$11+$F$13*((ER345+EJ345)/MAX(ER345+EJ345+ES345, 0.1)*$P$11+ES345/MAX(ER345+EJ345+ES345, 0.1)*$Q$11))/($B$13+$C$13+$F$13)</f>
        <v>0</v>
      </c>
      <c r="CY345">
        <v>3.7</v>
      </c>
      <c r="CZ345">
        <v>0.5</v>
      </c>
      <c r="DA345" t="s">
        <v>421</v>
      </c>
      <c r="DB345">
        <v>2</v>
      </c>
      <c r="DC345">
        <v>1761011655.6</v>
      </c>
      <c r="DD345">
        <v>420.6479583333333</v>
      </c>
      <c r="DE345">
        <v>419.9856666666667</v>
      </c>
      <c r="DF345">
        <v>23.670675</v>
      </c>
      <c r="DG345">
        <v>23.59080416666667</v>
      </c>
      <c r="DH345">
        <v>421.8711249999999</v>
      </c>
      <c r="DI345">
        <v>23.4895</v>
      </c>
      <c r="DJ345">
        <v>500.0143333333334</v>
      </c>
      <c r="DK345">
        <v>90.55575</v>
      </c>
      <c r="DL345">
        <v>0.03417042083333333</v>
      </c>
      <c r="DM345">
        <v>30.08811666666667</v>
      </c>
      <c r="DN345">
        <v>30.05970416666667</v>
      </c>
      <c r="DO345">
        <v>999.9</v>
      </c>
      <c r="DP345">
        <v>0</v>
      </c>
      <c r="DQ345">
        <v>0</v>
      </c>
      <c r="DR345">
        <v>9999.919583333334</v>
      </c>
      <c r="DS345">
        <v>0</v>
      </c>
      <c r="DT345">
        <v>0.242856</v>
      </c>
      <c r="DU345">
        <v>0.6621996666666666</v>
      </c>
      <c r="DV345">
        <v>430.8465416666666</v>
      </c>
      <c r="DW345">
        <v>430.1330416666667</v>
      </c>
      <c r="DX345">
        <v>0.07987746250000001</v>
      </c>
      <c r="DY345">
        <v>419.9856666666667</v>
      </c>
      <c r="DZ345">
        <v>23.59080416666667</v>
      </c>
      <c r="EA345">
        <v>2.143515833333333</v>
      </c>
      <c r="EB345">
        <v>2.136282083333333</v>
      </c>
      <c r="EC345">
        <v>18.54629583333334</v>
      </c>
      <c r="ED345">
        <v>18.492325</v>
      </c>
      <c r="EE345">
        <v>0.00500078</v>
      </c>
      <c r="EF345">
        <v>0</v>
      </c>
      <c r="EG345">
        <v>0</v>
      </c>
      <c r="EH345">
        <v>0</v>
      </c>
      <c r="EI345">
        <v>577.1583333333333</v>
      </c>
      <c r="EJ345">
        <v>0.00500078</v>
      </c>
      <c r="EK345">
        <v>-13.05833333333333</v>
      </c>
      <c r="EL345">
        <v>-0.3166666666666667</v>
      </c>
      <c r="EM345">
        <v>35.87216666666666</v>
      </c>
      <c r="EN345">
        <v>40.38258333333333</v>
      </c>
      <c r="EO345">
        <v>38.057</v>
      </c>
      <c r="EP345">
        <v>41.18991666666667</v>
      </c>
      <c r="EQ345">
        <v>39.05441666666667</v>
      </c>
      <c r="ER345">
        <v>0</v>
      </c>
      <c r="ES345">
        <v>0</v>
      </c>
      <c r="ET345">
        <v>0</v>
      </c>
      <c r="EU345">
        <v>1761011662.3</v>
      </c>
      <c r="EV345">
        <v>0</v>
      </c>
      <c r="EW345">
        <v>576.2199999999999</v>
      </c>
      <c r="EX345">
        <v>31.53846187633894</v>
      </c>
      <c r="EY345">
        <v>-13.17692376276445</v>
      </c>
      <c r="EZ345">
        <v>-12.376</v>
      </c>
      <c r="FA345">
        <v>15</v>
      </c>
      <c r="FB345">
        <v>1761011488.1</v>
      </c>
      <c r="FC345" t="s">
        <v>1048</v>
      </c>
      <c r="FD345">
        <v>1761011488.1</v>
      </c>
      <c r="FE345">
        <v>1761011485.1</v>
      </c>
      <c r="FF345">
        <v>11</v>
      </c>
      <c r="FG345">
        <v>-0.204</v>
      </c>
      <c r="FH345">
        <v>-0.005</v>
      </c>
      <c r="FI345">
        <v>-1.225</v>
      </c>
      <c r="FJ345">
        <v>0.192</v>
      </c>
      <c r="FK345">
        <v>420</v>
      </c>
      <c r="FL345">
        <v>24</v>
      </c>
      <c r="FM345">
        <v>0.64</v>
      </c>
      <c r="FN345">
        <v>0.07000000000000001</v>
      </c>
      <c r="FO345">
        <v>0.66225735</v>
      </c>
      <c r="FP345">
        <v>-0.08410149343339664</v>
      </c>
      <c r="FQ345">
        <v>0.02552930688302172</v>
      </c>
      <c r="FR345">
        <v>1</v>
      </c>
      <c r="FS345">
        <v>576.2558823529412</v>
      </c>
      <c r="FT345">
        <v>11.45760134531939</v>
      </c>
      <c r="FU345">
        <v>6.410111092754427</v>
      </c>
      <c r="FV345">
        <v>0</v>
      </c>
      <c r="FW345">
        <v>0.0770091175</v>
      </c>
      <c r="FX345">
        <v>0.06813866228893031</v>
      </c>
      <c r="FY345">
        <v>0.006689960982467965</v>
      </c>
      <c r="FZ345">
        <v>1</v>
      </c>
      <c r="GA345">
        <v>2</v>
      </c>
      <c r="GB345">
        <v>3</v>
      </c>
      <c r="GC345" t="s">
        <v>482</v>
      </c>
      <c r="GD345">
        <v>3.10961</v>
      </c>
      <c r="GE345">
        <v>2.72601</v>
      </c>
      <c r="GF345">
        <v>0.08866599999999999</v>
      </c>
      <c r="GG345">
        <v>0.0884149</v>
      </c>
      <c r="GH345">
        <v>0.107626</v>
      </c>
      <c r="GI345">
        <v>0.108359</v>
      </c>
      <c r="GJ345">
        <v>23924.3</v>
      </c>
      <c r="GK345">
        <v>21689.4</v>
      </c>
      <c r="GL345">
        <v>26809.4</v>
      </c>
      <c r="GM345">
        <v>23999</v>
      </c>
      <c r="GN345">
        <v>38225.5</v>
      </c>
      <c r="GO345">
        <v>31564.4</v>
      </c>
      <c r="GP345">
        <v>46793.1</v>
      </c>
      <c r="GQ345">
        <v>37938</v>
      </c>
      <c r="GR345">
        <v>1.89452</v>
      </c>
      <c r="GS345">
        <v>1.87593</v>
      </c>
      <c r="GT345">
        <v>0.12514</v>
      </c>
      <c r="GU345">
        <v>0</v>
      </c>
      <c r="GV345">
        <v>28.0057</v>
      </c>
      <c r="GW345">
        <v>999.9</v>
      </c>
      <c r="GX345">
        <v>61.3</v>
      </c>
      <c r="GY345">
        <v>29.6</v>
      </c>
      <c r="GZ345">
        <v>28.1837</v>
      </c>
      <c r="HA345">
        <v>61.661</v>
      </c>
      <c r="HB345">
        <v>21.1178</v>
      </c>
      <c r="HC345">
        <v>1</v>
      </c>
      <c r="HD345">
        <v>0.0184197</v>
      </c>
      <c r="HE345">
        <v>-1.52696</v>
      </c>
      <c r="HF345">
        <v>20.3312</v>
      </c>
      <c r="HG345">
        <v>5.21894</v>
      </c>
      <c r="HH345">
        <v>11.9797</v>
      </c>
      <c r="HI345">
        <v>4.96535</v>
      </c>
      <c r="HJ345">
        <v>3.27598</v>
      </c>
      <c r="HK345">
        <v>9999</v>
      </c>
      <c r="HL345">
        <v>9999</v>
      </c>
      <c r="HM345">
        <v>9999</v>
      </c>
      <c r="HN345">
        <v>999.9</v>
      </c>
      <c r="HO345">
        <v>1.86367</v>
      </c>
      <c r="HP345">
        <v>1.85976</v>
      </c>
      <c r="HQ345">
        <v>1.85806</v>
      </c>
      <c r="HR345">
        <v>1.85944</v>
      </c>
      <c r="HS345">
        <v>1.85959</v>
      </c>
      <c r="HT345">
        <v>1.85806</v>
      </c>
      <c r="HU345">
        <v>1.85715</v>
      </c>
      <c r="HV345">
        <v>1.85211</v>
      </c>
      <c r="HW345">
        <v>0</v>
      </c>
      <c r="HX345">
        <v>0</v>
      </c>
      <c r="HY345">
        <v>0</v>
      </c>
      <c r="HZ345">
        <v>0</v>
      </c>
      <c r="IA345" t="s">
        <v>424</v>
      </c>
      <c r="IB345" t="s">
        <v>425</v>
      </c>
      <c r="IC345" t="s">
        <v>426</v>
      </c>
      <c r="ID345" t="s">
        <v>426</v>
      </c>
      <c r="IE345" t="s">
        <v>426</v>
      </c>
      <c r="IF345" t="s">
        <v>426</v>
      </c>
      <c r="IG345">
        <v>0</v>
      </c>
      <c r="IH345">
        <v>100</v>
      </c>
      <c r="II345">
        <v>100</v>
      </c>
      <c r="IJ345">
        <v>-1.224</v>
      </c>
      <c r="IK345">
        <v>0.1813</v>
      </c>
      <c r="IL345">
        <v>-2.013767384491711</v>
      </c>
      <c r="IM345">
        <v>0.001328113201692861</v>
      </c>
      <c r="IN345">
        <v>1.538283238170363E-06</v>
      </c>
      <c r="IO345">
        <v>-5.795655626708063E-10</v>
      </c>
      <c r="IP345">
        <v>-0.07039863633143861</v>
      </c>
      <c r="IQ345">
        <v>-0.004593102289677449</v>
      </c>
      <c r="IR345">
        <v>0.0008253994458280543</v>
      </c>
      <c r="IS345">
        <v>-7.403632370499484E-06</v>
      </c>
      <c r="IT345">
        <v>2</v>
      </c>
      <c r="IU345">
        <v>1985</v>
      </c>
      <c r="IV345">
        <v>1</v>
      </c>
      <c r="IW345">
        <v>27</v>
      </c>
      <c r="IX345">
        <v>2.9</v>
      </c>
      <c r="IY345">
        <v>3</v>
      </c>
      <c r="IZ345">
        <v>1.13647</v>
      </c>
      <c r="JA345">
        <v>2.60742</v>
      </c>
      <c r="JB345">
        <v>1.49658</v>
      </c>
      <c r="JC345">
        <v>2.34619</v>
      </c>
      <c r="JD345">
        <v>1.54907</v>
      </c>
      <c r="JE345">
        <v>2.35229</v>
      </c>
      <c r="JF345">
        <v>32.7535</v>
      </c>
      <c r="JG345">
        <v>15.5768</v>
      </c>
      <c r="JH345">
        <v>18</v>
      </c>
      <c r="JI345">
        <v>482.061</v>
      </c>
      <c r="JJ345">
        <v>499.285</v>
      </c>
      <c r="JK345">
        <v>30.9585</v>
      </c>
      <c r="JL345">
        <v>27.5082</v>
      </c>
      <c r="JM345">
        <v>30.0001</v>
      </c>
      <c r="JN345">
        <v>27.6798</v>
      </c>
      <c r="JO345">
        <v>27.6582</v>
      </c>
      <c r="JP345">
        <v>22.8464</v>
      </c>
      <c r="JQ345">
        <v>20.6323</v>
      </c>
      <c r="JR345">
        <v>73.2739</v>
      </c>
      <c r="JS345">
        <v>30.9445</v>
      </c>
      <c r="JT345">
        <v>420</v>
      </c>
      <c r="JU345">
        <v>23.5166</v>
      </c>
      <c r="JV345">
        <v>102.327</v>
      </c>
      <c r="JW345">
        <v>91.52119999999999</v>
      </c>
    </row>
    <row r="346" spans="1:283">
      <c r="A346">
        <v>328</v>
      </c>
      <c r="B346">
        <v>1761011665.6</v>
      </c>
      <c r="C346">
        <v>1999.599999904633</v>
      </c>
      <c r="D346" t="s">
        <v>1101</v>
      </c>
      <c r="E346" t="s">
        <v>1102</v>
      </c>
      <c r="F346">
        <v>5</v>
      </c>
      <c r="G346" t="s">
        <v>1047</v>
      </c>
      <c r="H346">
        <v>1761011657.6</v>
      </c>
      <c r="I346">
        <f>(J346)/1000</f>
        <v>0</v>
      </c>
      <c r="J346">
        <f>1000*DJ346*AH346*(DF346-DG346)/(100*CY346*(1000-AH346*DF346))</f>
        <v>0</v>
      </c>
      <c r="K346">
        <f>DJ346*AH346*(DE346-DD346*(1000-AH346*DG346)/(1000-AH346*DF346))/(100*CY346)</f>
        <v>0</v>
      </c>
      <c r="L346">
        <f>DD346 - IF(AH346&gt;1, K346*CY346*100.0/(AJ346), 0)</f>
        <v>0</v>
      </c>
      <c r="M346">
        <f>((S346-I346/2)*L346-K346)/(S346+I346/2)</f>
        <v>0</v>
      </c>
      <c r="N346">
        <f>M346*(DK346+DL346)/1000.0</f>
        <v>0</v>
      </c>
      <c r="O346">
        <f>(DD346 - IF(AH346&gt;1, K346*CY346*100.0/(AJ346), 0))*(DK346+DL346)/1000.0</f>
        <v>0</v>
      </c>
      <c r="P346">
        <f>2.0/((1/R346-1/Q346)+SIGN(R346)*SQRT((1/R346-1/Q346)*(1/R346-1/Q346) + 4*CZ346/((CZ346+1)*(CZ346+1))*(2*1/R346*1/Q346-1/Q346*1/Q346)))</f>
        <v>0</v>
      </c>
      <c r="Q346">
        <f>IF(LEFT(DA346,1)&lt;&gt;"0",IF(LEFT(DA346,1)="1",3.0,DB346),$D$5+$E$5*(DR346*DK346/($K$5*1000))+$F$5*(DR346*DK346/($K$5*1000))*MAX(MIN(CY346,$J$5),$I$5)*MAX(MIN(CY346,$J$5),$I$5)+$G$5*MAX(MIN(CY346,$J$5),$I$5)*(DR346*DK346/($K$5*1000))+$H$5*(DR346*DK346/($K$5*1000))*(DR346*DK346/($K$5*1000)))</f>
        <v>0</v>
      </c>
      <c r="R346">
        <f>I346*(1000-(1000*0.61365*exp(17.502*V346/(240.97+V346))/(DK346+DL346)+DF346)/2)/(1000*0.61365*exp(17.502*V346/(240.97+V346))/(DK346+DL346)-DF346)</f>
        <v>0</v>
      </c>
      <c r="S346">
        <f>1/((CZ346+1)/(P346/1.6)+1/(Q346/1.37)) + CZ346/((CZ346+1)/(P346/1.6) + CZ346/(Q346/1.37))</f>
        <v>0</v>
      </c>
      <c r="T346">
        <f>(CU346*CX346)</f>
        <v>0</v>
      </c>
      <c r="U346">
        <f>(DM346+(T346+2*0.95*5.67E-8*(((DM346+$B$9)+273)^4-(DM346+273)^4)-44100*I346)/(1.84*29.3*Q346+8*0.95*5.67E-8*(DM346+273)^3))</f>
        <v>0</v>
      </c>
      <c r="V346">
        <f>($C$9*DN346+$D$9*DO346+$E$9*U346)</f>
        <v>0</v>
      </c>
      <c r="W346">
        <f>0.61365*exp(17.502*V346/(240.97+V346))</f>
        <v>0</v>
      </c>
      <c r="X346">
        <f>(Y346/Z346*100)</f>
        <v>0</v>
      </c>
      <c r="Y346">
        <f>DF346*(DK346+DL346)/1000</f>
        <v>0</v>
      </c>
      <c r="Z346">
        <f>0.61365*exp(17.502*DM346/(240.97+DM346))</f>
        <v>0</v>
      </c>
      <c r="AA346">
        <f>(W346-DF346*(DK346+DL346)/1000)</f>
        <v>0</v>
      </c>
      <c r="AB346">
        <f>(-I346*44100)</f>
        <v>0</v>
      </c>
      <c r="AC346">
        <f>2*29.3*Q346*0.92*(DM346-V346)</f>
        <v>0</v>
      </c>
      <c r="AD346">
        <f>2*0.95*5.67E-8*(((DM346+$B$9)+273)^4-(V346+273)^4)</f>
        <v>0</v>
      </c>
      <c r="AE346">
        <f>T346+AD346+AB346+AC346</f>
        <v>0</v>
      </c>
      <c r="AF346">
        <v>0</v>
      </c>
      <c r="AG346">
        <v>0</v>
      </c>
      <c r="AH346">
        <f>IF(AF346*$H$15&gt;=AJ346,1.0,(AJ346/(AJ346-AF346*$H$15)))</f>
        <v>0</v>
      </c>
      <c r="AI346">
        <f>(AH346-1)*100</f>
        <v>0</v>
      </c>
      <c r="AJ346">
        <f>MAX(0,($B$15+$C$15*DR346)/(1+$D$15*DR346)*DK346/(DM346+273)*$E$15)</f>
        <v>0</v>
      </c>
      <c r="AK346" t="s">
        <v>420</v>
      </c>
      <c r="AL346" t="s">
        <v>420</v>
      </c>
      <c r="AM346">
        <v>0</v>
      </c>
      <c r="AN346">
        <v>0</v>
      </c>
      <c r="AO346">
        <f>1-AM346/AN346</f>
        <v>0</v>
      </c>
      <c r="AP346">
        <v>0</v>
      </c>
      <c r="AQ346" t="s">
        <v>420</v>
      </c>
      <c r="AR346" t="s">
        <v>420</v>
      </c>
      <c r="AS346">
        <v>0</v>
      </c>
      <c r="AT346">
        <v>0</v>
      </c>
      <c r="AU346">
        <f>1-AS346/AT346</f>
        <v>0</v>
      </c>
      <c r="AV346">
        <v>0.5</v>
      </c>
      <c r="AW346">
        <f>CV346</f>
        <v>0</v>
      </c>
      <c r="AX346">
        <f>K346</f>
        <v>0</v>
      </c>
      <c r="AY346">
        <f>AU346*AV346*AW346</f>
        <v>0</v>
      </c>
      <c r="AZ346">
        <f>(AX346-AP346)/AW346</f>
        <v>0</v>
      </c>
      <c r="BA346">
        <f>(AN346-AT346)/AT346</f>
        <v>0</v>
      </c>
      <c r="BB346">
        <f>AM346/(AO346+AM346/AT346)</f>
        <v>0</v>
      </c>
      <c r="BC346" t="s">
        <v>420</v>
      </c>
      <c r="BD346">
        <v>0</v>
      </c>
      <c r="BE346">
        <f>IF(BD346&lt;&gt;0, BD346, BB346)</f>
        <v>0</v>
      </c>
      <c r="BF346">
        <f>1-BE346/AT346</f>
        <v>0</v>
      </c>
      <c r="BG346">
        <f>(AT346-AS346)/(AT346-BE346)</f>
        <v>0</v>
      </c>
      <c r="BH346">
        <f>(AN346-AT346)/(AN346-BE346)</f>
        <v>0</v>
      </c>
      <c r="BI346">
        <f>(AT346-AS346)/(AT346-AM346)</f>
        <v>0</v>
      </c>
      <c r="BJ346">
        <f>(AN346-AT346)/(AN346-AM346)</f>
        <v>0</v>
      </c>
      <c r="BK346">
        <f>(BG346*BE346/AS346)</f>
        <v>0</v>
      </c>
      <c r="BL346">
        <f>(1-BK346)</f>
        <v>0</v>
      </c>
      <c r="CU346">
        <f>$B$13*DS346+$C$13*DT346+$F$13*EE346*(1-EH346)</f>
        <v>0</v>
      </c>
      <c r="CV346">
        <f>CU346*CW346</f>
        <v>0</v>
      </c>
      <c r="CW346">
        <f>($B$13*$D$11+$C$13*$D$11+$F$13*((ER346+EJ346)/MAX(ER346+EJ346+ES346, 0.1)*$I$11+ES346/MAX(ER346+EJ346+ES346, 0.1)*$J$11))/($B$13+$C$13+$F$13)</f>
        <v>0</v>
      </c>
      <c r="CX346">
        <f>($B$13*$K$11+$C$13*$K$11+$F$13*((ER346+EJ346)/MAX(ER346+EJ346+ES346, 0.1)*$P$11+ES346/MAX(ER346+EJ346+ES346, 0.1)*$Q$11))/($B$13+$C$13+$F$13)</f>
        <v>0</v>
      </c>
      <c r="CY346">
        <v>3.7</v>
      </c>
      <c r="CZ346">
        <v>0.5</v>
      </c>
      <c r="DA346" t="s">
        <v>421</v>
      </c>
      <c r="DB346">
        <v>2</v>
      </c>
      <c r="DC346">
        <v>1761011657.6</v>
      </c>
      <c r="DD346">
        <v>420.6404166666666</v>
      </c>
      <c r="DE346">
        <v>419.9860833333334</v>
      </c>
      <c r="DF346">
        <v>23.6720125</v>
      </c>
      <c r="DG346">
        <v>23.5901875</v>
      </c>
      <c r="DH346">
        <v>421.8636666666666</v>
      </c>
      <c r="DI346">
        <v>23.4908125</v>
      </c>
      <c r="DJ346">
        <v>500.0132916666667</v>
      </c>
      <c r="DK346">
        <v>90.55581666666667</v>
      </c>
      <c r="DL346">
        <v>0.03419712916666667</v>
      </c>
      <c r="DM346">
        <v>30.08546249999999</v>
      </c>
      <c r="DN346">
        <v>30.05643333333333</v>
      </c>
      <c r="DO346">
        <v>999.9</v>
      </c>
      <c r="DP346">
        <v>0</v>
      </c>
      <c r="DQ346">
        <v>0</v>
      </c>
      <c r="DR346">
        <v>10000.02791666667</v>
      </c>
      <c r="DS346">
        <v>0</v>
      </c>
      <c r="DT346">
        <v>0.242856</v>
      </c>
      <c r="DU346">
        <v>0.6543019999999999</v>
      </c>
      <c r="DV346">
        <v>430.839375</v>
      </c>
      <c r="DW346">
        <v>430.1331666666667</v>
      </c>
      <c r="DX346">
        <v>0.08183615</v>
      </c>
      <c r="DY346">
        <v>419.9860833333334</v>
      </c>
      <c r="DZ346">
        <v>23.5901875</v>
      </c>
      <c r="EA346">
        <v>2.14363875</v>
      </c>
      <c r="EB346">
        <v>2.136227916666666</v>
      </c>
      <c r="EC346">
        <v>18.5472125</v>
      </c>
      <c r="ED346">
        <v>18.49192083333334</v>
      </c>
      <c r="EE346">
        <v>0.00500078</v>
      </c>
      <c r="EF346">
        <v>0</v>
      </c>
      <c r="EG346">
        <v>0</v>
      </c>
      <c r="EH346">
        <v>0</v>
      </c>
      <c r="EI346">
        <v>577.2666666666668</v>
      </c>
      <c r="EJ346">
        <v>0.00500078</v>
      </c>
      <c r="EK346">
        <v>-13.44166666666667</v>
      </c>
      <c r="EL346">
        <v>-0.3</v>
      </c>
      <c r="EM346">
        <v>35.88516666666666</v>
      </c>
      <c r="EN346">
        <v>40.39820833333333</v>
      </c>
      <c r="EO346">
        <v>38.077875</v>
      </c>
      <c r="EP346">
        <v>41.21854166666666</v>
      </c>
      <c r="EQ346">
        <v>39.12208333333333</v>
      </c>
      <c r="ER346">
        <v>0</v>
      </c>
      <c r="ES346">
        <v>0</v>
      </c>
      <c r="ET346">
        <v>0</v>
      </c>
      <c r="EU346">
        <v>1761011664.7</v>
      </c>
      <c r="EV346">
        <v>0</v>
      </c>
      <c r="EW346">
        <v>577.364</v>
      </c>
      <c r="EX346">
        <v>4.730769444736552</v>
      </c>
      <c r="EY346">
        <v>-0.476923612447875</v>
      </c>
      <c r="EZ346">
        <v>-12.824</v>
      </c>
      <c r="FA346">
        <v>15</v>
      </c>
      <c r="FB346">
        <v>1761011488.1</v>
      </c>
      <c r="FC346" t="s">
        <v>1048</v>
      </c>
      <c r="FD346">
        <v>1761011488.1</v>
      </c>
      <c r="FE346">
        <v>1761011485.1</v>
      </c>
      <c r="FF346">
        <v>11</v>
      </c>
      <c r="FG346">
        <v>-0.204</v>
      </c>
      <c r="FH346">
        <v>-0.005</v>
      </c>
      <c r="FI346">
        <v>-1.225</v>
      </c>
      <c r="FJ346">
        <v>0.192</v>
      </c>
      <c r="FK346">
        <v>420</v>
      </c>
      <c r="FL346">
        <v>24</v>
      </c>
      <c r="FM346">
        <v>0.64</v>
      </c>
      <c r="FN346">
        <v>0.07000000000000001</v>
      </c>
      <c r="FO346">
        <v>0.6614245609756098</v>
      </c>
      <c r="FP346">
        <v>-0.06566036236933763</v>
      </c>
      <c r="FQ346">
        <v>0.02502630016119996</v>
      </c>
      <c r="FR346">
        <v>1</v>
      </c>
      <c r="FS346">
        <v>576.0558823529412</v>
      </c>
      <c r="FT346">
        <v>17.77998482045887</v>
      </c>
      <c r="FU346">
        <v>6.16365968334086</v>
      </c>
      <c r="FV346">
        <v>0</v>
      </c>
      <c r="FW346">
        <v>0.0785165756097561</v>
      </c>
      <c r="FX346">
        <v>0.06443855331010463</v>
      </c>
      <c r="FY346">
        <v>0.006447534945054411</v>
      </c>
      <c r="FZ346">
        <v>1</v>
      </c>
      <c r="GA346">
        <v>2</v>
      </c>
      <c r="GB346">
        <v>3</v>
      </c>
      <c r="GC346" t="s">
        <v>482</v>
      </c>
      <c r="GD346">
        <v>3.10968</v>
      </c>
      <c r="GE346">
        <v>2.72598</v>
      </c>
      <c r="GF346">
        <v>0.0886633</v>
      </c>
      <c r="GG346">
        <v>0.0884176</v>
      </c>
      <c r="GH346">
        <v>0.10762</v>
      </c>
      <c r="GI346">
        <v>0.108355</v>
      </c>
      <c r="GJ346">
        <v>23924.2</v>
      </c>
      <c r="GK346">
        <v>21689.4</v>
      </c>
      <c r="GL346">
        <v>26809.2</v>
      </c>
      <c r="GM346">
        <v>23999</v>
      </c>
      <c r="GN346">
        <v>38225.5</v>
      </c>
      <c r="GO346">
        <v>31564.5</v>
      </c>
      <c r="GP346">
        <v>46792.8</v>
      </c>
      <c r="GQ346">
        <v>37938</v>
      </c>
      <c r="GR346">
        <v>1.89475</v>
      </c>
      <c r="GS346">
        <v>1.87588</v>
      </c>
      <c r="GT346">
        <v>0.125002</v>
      </c>
      <c r="GU346">
        <v>0</v>
      </c>
      <c r="GV346">
        <v>28.0022</v>
      </c>
      <c r="GW346">
        <v>999.9</v>
      </c>
      <c r="GX346">
        <v>61.3</v>
      </c>
      <c r="GY346">
        <v>29.6</v>
      </c>
      <c r="GZ346">
        <v>28.1854</v>
      </c>
      <c r="HA346">
        <v>61.401</v>
      </c>
      <c r="HB346">
        <v>21.25</v>
      </c>
      <c r="HC346">
        <v>1</v>
      </c>
      <c r="HD346">
        <v>0.018435</v>
      </c>
      <c r="HE346">
        <v>-1.57398</v>
      </c>
      <c r="HF346">
        <v>20.3307</v>
      </c>
      <c r="HG346">
        <v>5.21894</v>
      </c>
      <c r="HH346">
        <v>11.9797</v>
      </c>
      <c r="HI346">
        <v>4.96515</v>
      </c>
      <c r="HJ346">
        <v>3.27598</v>
      </c>
      <c r="HK346">
        <v>9999</v>
      </c>
      <c r="HL346">
        <v>9999</v>
      </c>
      <c r="HM346">
        <v>9999</v>
      </c>
      <c r="HN346">
        <v>999.9</v>
      </c>
      <c r="HO346">
        <v>1.86365</v>
      </c>
      <c r="HP346">
        <v>1.85975</v>
      </c>
      <c r="HQ346">
        <v>1.85805</v>
      </c>
      <c r="HR346">
        <v>1.85944</v>
      </c>
      <c r="HS346">
        <v>1.85959</v>
      </c>
      <c r="HT346">
        <v>1.85806</v>
      </c>
      <c r="HU346">
        <v>1.85715</v>
      </c>
      <c r="HV346">
        <v>1.85211</v>
      </c>
      <c r="HW346">
        <v>0</v>
      </c>
      <c r="HX346">
        <v>0</v>
      </c>
      <c r="HY346">
        <v>0</v>
      </c>
      <c r="HZ346">
        <v>0</v>
      </c>
      <c r="IA346" t="s">
        <v>424</v>
      </c>
      <c r="IB346" t="s">
        <v>425</v>
      </c>
      <c r="IC346" t="s">
        <v>426</v>
      </c>
      <c r="ID346" t="s">
        <v>426</v>
      </c>
      <c r="IE346" t="s">
        <v>426</v>
      </c>
      <c r="IF346" t="s">
        <v>426</v>
      </c>
      <c r="IG346">
        <v>0</v>
      </c>
      <c r="IH346">
        <v>100</v>
      </c>
      <c r="II346">
        <v>100</v>
      </c>
      <c r="IJ346">
        <v>-1.223</v>
      </c>
      <c r="IK346">
        <v>0.1812</v>
      </c>
      <c r="IL346">
        <v>-2.013767384491711</v>
      </c>
      <c r="IM346">
        <v>0.001328113201692861</v>
      </c>
      <c r="IN346">
        <v>1.538283238170363E-06</v>
      </c>
      <c r="IO346">
        <v>-5.795655626708063E-10</v>
      </c>
      <c r="IP346">
        <v>-0.07039863633143861</v>
      </c>
      <c r="IQ346">
        <v>-0.004593102289677449</v>
      </c>
      <c r="IR346">
        <v>0.0008253994458280543</v>
      </c>
      <c r="IS346">
        <v>-7.403632370499484E-06</v>
      </c>
      <c r="IT346">
        <v>2</v>
      </c>
      <c r="IU346">
        <v>1985</v>
      </c>
      <c r="IV346">
        <v>1</v>
      </c>
      <c r="IW346">
        <v>27</v>
      </c>
      <c r="IX346">
        <v>3</v>
      </c>
      <c r="IY346">
        <v>3</v>
      </c>
      <c r="IZ346">
        <v>1.13647</v>
      </c>
      <c r="JA346">
        <v>2.60742</v>
      </c>
      <c r="JB346">
        <v>1.49658</v>
      </c>
      <c r="JC346">
        <v>2.34619</v>
      </c>
      <c r="JD346">
        <v>1.54907</v>
      </c>
      <c r="JE346">
        <v>2.46948</v>
      </c>
      <c r="JF346">
        <v>32.7535</v>
      </c>
      <c r="JG346">
        <v>15.5855</v>
      </c>
      <c r="JH346">
        <v>18</v>
      </c>
      <c r="JI346">
        <v>482.191</v>
      </c>
      <c r="JJ346">
        <v>499.252</v>
      </c>
      <c r="JK346">
        <v>30.9348</v>
      </c>
      <c r="JL346">
        <v>27.5082</v>
      </c>
      <c r="JM346">
        <v>30.0001</v>
      </c>
      <c r="JN346">
        <v>27.6798</v>
      </c>
      <c r="JO346">
        <v>27.6582</v>
      </c>
      <c r="JP346">
        <v>22.8466</v>
      </c>
      <c r="JQ346">
        <v>20.6323</v>
      </c>
      <c r="JR346">
        <v>73.2739</v>
      </c>
      <c r="JS346">
        <v>30.8967</v>
      </c>
      <c r="JT346">
        <v>420</v>
      </c>
      <c r="JU346">
        <v>23.5138</v>
      </c>
      <c r="JV346">
        <v>102.326</v>
      </c>
      <c r="JW346">
        <v>91.52119999999999</v>
      </c>
    </row>
    <row r="347" spans="1:283">
      <c r="A347">
        <v>329</v>
      </c>
      <c r="B347">
        <v>1761011667.6</v>
      </c>
      <c r="C347">
        <v>2001.599999904633</v>
      </c>
      <c r="D347" t="s">
        <v>1103</v>
      </c>
      <c r="E347" t="s">
        <v>1104</v>
      </c>
      <c r="F347">
        <v>5</v>
      </c>
      <c r="G347" t="s">
        <v>1047</v>
      </c>
      <c r="H347">
        <v>1761011659.6</v>
      </c>
      <c r="I347">
        <f>(J347)/1000</f>
        <v>0</v>
      </c>
      <c r="J347">
        <f>1000*DJ347*AH347*(DF347-DG347)/(100*CY347*(1000-AH347*DF347))</f>
        <v>0</v>
      </c>
      <c r="K347">
        <f>DJ347*AH347*(DE347-DD347*(1000-AH347*DG347)/(1000-AH347*DF347))/(100*CY347)</f>
        <v>0</v>
      </c>
      <c r="L347">
        <f>DD347 - IF(AH347&gt;1, K347*CY347*100.0/(AJ347), 0)</f>
        <v>0</v>
      </c>
      <c r="M347">
        <f>((S347-I347/2)*L347-K347)/(S347+I347/2)</f>
        <v>0</v>
      </c>
      <c r="N347">
        <f>M347*(DK347+DL347)/1000.0</f>
        <v>0</v>
      </c>
      <c r="O347">
        <f>(DD347 - IF(AH347&gt;1, K347*CY347*100.0/(AJ347), 0))*(DK347+DL347)/1000.0</f>
        <v>0</v>
      </c>
      <c r="P347">
        <f>2.0/((1/R347-1/Q347)+SIGN(R347)*SQRT((1/R347-1/Q347)*(1/R347-1/Q347) + 4*CZ347/((CZ347+1)*(CZ347+1))*(2*1/R347*1/Q347-1/Q347*1/Q347)))</f>
        <v>0</v>
      </c>
      <c r="Q347">
        <f>IF(LEFT(DA347,1)&lt;&gt;"0",IF(LEFT(DA347,1)="1",3.0,DB347),$D$5+$E$5*(DR347*DK347/($K$5*1000))+$F$5*(DR347*DK347/($K$5*1000))*MAX(MIN(CY347,$J$5),$I$5)*MAX(MIN(CY347,$J$5),$I$5)+$G$5*MAX(MIN(CY347,$J$5),$I$5)*(DR347*DK347/($K$5*1000))+$H$5*(DR347*DK347/($K$5*1000))*(DR347*DK347/($K$5*1000)))</f>
        <v>0</v>
      </c>
      <c r="R347">
        <f>I347*(1000-(1000*0.61365*exp(17.502*V347/(240.97+V347))/(DK347+DL347)+DF347)/2)/(1000*0.61365*exp(17.502*V347/(240.97+V347))/(DK347+DL347)-DF347)</f>
        <v>0</v>
      </c>
      <c r="S347">
        <f>1/((CZ347+1)/(P347/1.6)+1/(Q347/1.37)) + CZ347/((CZ347+1)/(P347/1.6) + CZ347/(Q347/1.37))</f>
        <v>0</v>
      </c>
      <c r="T347">
        <f>(CU347*CX347)</f>
        <v>0</v>
      </c>
      <c r="U347">
        <f>(DM347+(T347+2*0.95*5.67E-8*(((DM347+$B$9)+273)^4-(DM347+273)^4)-44100*I347)/(1.84*29.3*Q347+8*0.95*5.67E-8*(DM347+273)^3))</f>
        <v>0</v>
      </c>
      <c r="V347">
        <f>($C$9*DN347+$D$9*DO347+$E$9*U347)</f>
        <v>0</v>
      </c>
      <c r="W347">
        <f>0.61365*exp(17.502*V347/(240.97+V347))</f>
        <v>0</v>
      </c>
      <c r="X347">
        <f>(Y347/Z347*100)</f>
        <v>0</v>
      </c>
      <c r="Y347">
        <f>DF347*(DK347+DL347)/1000</f>
        <v>0</v>
      </c>
      <c r="Z347">
        <f>0.61365*exp(17.502*DM347/(240.97+DM347))</f>
        <v>0</v>
      </c>
      <c r="AA347">
        <f>(W347-DF347*(DK347+DL347)/1000)</f>
        <v>0</v>
      </c>
      <c r="AB347">
        <f>(-I347*44100)</f>
        <v>0</v>
      </c>
      <c r="AC347">
        <f>2*29.3*Q347*0.92*(DM347-V347)</f>
        <v>0</v>
      </c>
      <c r="AD347">
        <f>2*0.95*5.67E-8*(((DM347+$B$9)+273)^4-(V347+273)^4)</f>
        <v>0</v>
      </c>
      <c r="AE347">
        <f>T347+AD347+AB347+AC347</f>
        <v>0</v>
      </c>
      <c r="AF347">
        <v>0</v>
      </c>
      <c r="AG347">
        <v>0</v>
      </c>
      <c r="AH347">
        <f>IF(AF347*$H$15&gt;=AJ347,1.0,(AJ347/(AJ347-AF347*$H$15)))</f>
        <v>0</v>
      </c>
      <c r="AI347">
        <f>(AH347-1)*100</f>
        <v>0</v>
      </c>
      <c r="AJ347">
        <f>MAX(0,($B$15+$C$15*DR347)/(1+$D$15*DR347)*DK347/(DM347+273)*$E$15)</f>
        <v>0</v>
      </c>
      <c r="AK347" t="s">
        <v>420</v>
      </c>
      <c r="AL347" t="s">
        <v>420</v>
      </c>
      <c r="AM347">
        <v>0</v>
      </c>
      <c r="AN347">
        <v>0</v>
      </c>
      <c r="AO347">
        <f>1-AM347/AN347</f>
        <v>0</v>
      </c>
      <c r="AP347">
        <v>0</v>
      </c>
      <c r="AQ347" t="s">
        <v>420</v>
      </c>
      <c r="AR347" t="s">
        <v>420</v>
      </c>
      <c r="AS347">
        <v>0</v>
      </c>
      <c r="AT347">
        <v>0</v>
      </c>
      <c r="AU347">
        <f>1-AS347/AT347</f>
        <v>0</v>
      </c>
      <c r="AV347">
        <v>0.5</v>
      </c>
      <c r="AW347">
        <f>CV347</f>
        <v>0</v>
      </c>
      <c r="AX347">
        <f>K347</f>
        <v>0</v>
      </c>
      <c r="AY347">
        <f>AU347*AV347*AW347</f>
        <v>0</v>
      </c>
      <c r="AZ347">
        <f>(AX347-AP347)/AW347</f>
        <v>0</v>
      </c>
      <c r="BA347">
        <f>(AN347-AT347)/AT347</f>
        <v>0</v>
      </c>
      <c r="BB347">
        <f>AM347/(AO347+AM347/AT347)</f>
        <v>0</v>
      </c>
      <c r="BC347" t="s">
        <v>420</v>
      </c>
      <c r="BD347">
        <v>0</v>
      </c>
      <c r="BE347">
        <f>IF(BD347&lt;&gt;0, BD347, BB347)</f>
        <v>0</v>
      </c>
      <c r="BF347">
        <f>1-BE347/AT347</f>
        <v>0</v>
      </c>
      <c r="BG347">
        <f>(AT347-AS347)/(AT347-BE347)</f>
        <v>0</v>
      </c>
      <c r="BH347">
        <f>(AN347-AT347)/(AN347-BE347)</f>
        <v>0</v>
      </c>
      <c r="BI347">
        <f>(AT347-AS347)/(AT347-AM347)</f>
        <v>0</v>
      </c>
      <c r="BJ347">
        <f>(AN347-AT347)/(AN347-AM347)</f>
        <v>0</v>
      </c>
      <c r="BK347">
        <f>(BG347*BE347/AS347)</f>
        <v>0</v>
      </c>
      <c r="BL347">
        <f>(1-BK347)</f>
        <v>0</v>
      </c>
      <c r="CU347">
        <f>$B$13*DS347+$C$13*DT347+$F$13*EE347*(1-EH347)</f>
        <v>0</v>
      </c>
      <c r="CV347">
        <f>CU347*CW347</f>
        <v>0</v>
      </c>
      <c r="CW347">
        <f>($B$13*$D$11+$C$13*$D$11+$F$13*((ER347+EJ347)/MAX(ER347+EJ347+ES347, 0.1)*$I$11+ES347/MAX(ER347+EJ347+ES347, 0.1)*$J$11))/($B$13+$C$13+$F$13)</f>
        <v>0</v>
      </c>
      <c r="CX347">
        <f>($B$13*$K$11+$C$13*$K$11+$F$13*((ER347+EJ347)/MAX(ER347+EJ347+ES347, 0.1)*$P$11+ES347/MAX(ER347+EJ347+ES347, 0.1)*$Q$11))/($B$13+$C$13+$F$13)</f>
        <v>0</v>
      </c>
      <c r="CY347">
        <v>3.7</v>
      </c>
      <c r="CZ347">
        <v>0.5</v>
      </c>
      <c r="DA347" t="s">
        <v>421</v>
      </c>
      <c r="DB347">
        <v>2</v>
      </c>
      <c r="DC347">
        <v>1761011659.6</v>
      </c>
      <c r="DD347">
        <v>420.6341666666667</v>
      </c>
      <c r="DE347">
        <v>419.9851666666667</v>
      </c>
      <c r="DF347">
        <v>23.67285833333333</v>
      </c>
      <c r="DG347">
        <v>23.5895</v>
      </c>
      <c r="DH347">
        <v>421.8574166666667</v>
      </c>
      <c r="DI347">
        <v>23.49163333333333</v>
      </c>
      <c r="DJ347">
        <v>500.0077916666667</v>
      </c>
      <c r="DK347">
        <v>90.55564166666666</v>
      </c>
      <c r="DL347">
        <v>0.03424045833333333</v>
      </c>
      <c r="DM347">
        <v>30.08237916666667</v>
      </c>
      <c r="DN347">
        <v>30.05249166666666</v>
      </c>
      <c r="DO347">
        <v>999.9</v>
      </c>
      <c r="DP347">
        <v>0</v>
      </c>
      <c r="DQ347">
        <v>0</v>
      </c>
      <c r="DR347">
        <v>10000.23208333333</v>
      </c>
      <c r="DS347">
        <v>0</v>
      </c>
      <c r="DT347">
        <v>0.242856</v>
      </c>
      <c r="DU347">
        <v>0.6489309583333333</v>
      </c>
      <c r="DV347">
        <v>430.8332916666666</v>
      </c>
      <c r="DW347">
        <v>430.132</v>
      </c>
      <c r="DX347">
        <v>0.0833697375</v>
      </c>
      <c r="DY347">
        <v>419.9851666666667</v>
      </c>
      <c r="DZ347">
        <v>23.5895</v>
      </c>
      <c r="EA347">
        <v>2.143710416666667</v>
      </c>
      <c r="EB347">
        <v>2.13616125</v>
      </c>
      <c r="EC347">
        <v>18.54775</v>
      </c>
      <c r="ED347">
        <v>18.491425</v>
      </c>
      <c r="EE347">
        <v>0.00500078</v>
      </c>
      <c r="EF347">
        <v>0</v>
      </c>
      <c r="EG347">
        <v>0</v>
      </c>
      <c r="EH347">
        <v>0</v>
      </c>
      <c r="EI347">
        <v>577.9208333333333</v>
      </c>
      <c r="EJ347">
        <v>0.00500078</v>
      </c>
      <c r="EK347">
        <v>-13.90833333333333</v>
      </c>
      <c r="EL347">
        <v>-0.2</v>
      </c>
      <c r="EM347">
        <v>35.90079166666666</v>
      </c>
      <c r="EN347">
        <v>40.41908333333333</v>
      </c>
      <c r="EO347">
        <v>38.08570833333334</v>
      </c>
      <c r="EP347">
        <v>41.24716666666666</v>
      </c>
      <c r="EQ347">
        <v>39.19241666666667</v>
      </c>
      <c r="ER347">
        <v>0</v>
      </c>
      <c r="ES347">
        <v>0</v>
      </c>
      <c r="ET347">
        <v>0</v>
      </c>
      <c r="EU347">
        <v>1761011666.5</v>
      </c>
      <c r="EV347">
        <v>0</v>
      </c>
      <c r="EW347">
        <v>577.5461538461539</v>
      </c>
      <c r="EX347">
        <v>-11.69230734808088</v>
      </c>
      <c r="EY347">
        <v>-3.158974962264496</v>
      </c>
      <c r="EZ347">
        <v>-12.90769230769231</v>
      </c>
      <c r="FA347">
        <v>15</v>
      </c>
      <c r="FB347">
        <v>1761011488.1</v>
      </c>
      <c r="FC347" t="s">
        <v>1048</v>
      </c>
      <c r="FD347">
        <v>1761011488.1</v>
      </c>
      <c r="FE347">
        <v>1761011485.1</v>
      </c>
      <c r="FF347">
        <v>11</v>
      </c>
      <c r="FG347">
        <v>-0.204</v>
      </c>
      <c r="FH347">
        <v>-0.005</v>
      </c>
      <c r="FI347">
        <v>-1.225</v>
      </c>
      <c r="FJ347">
        <v>0.192</v>
      </c>
      <c r="FK347">
        <v>420</v>
      </c>
      <c r="FL347">
        <v>24</v>
      </c>
      <c r="FM347">
        <v>0.64</v>
      </c>
      <c r="FN347">
        <v>0.07000000000000001</v>
      </c>
      <c r="FO347">
        <v>0.658441925</v>
      </c>
      <c r="FP347">
        <v>-0.1587225928705448</v>
      </c>
      <c r="FQ347">
        <v>0.02731949435877932</v>
      </c>
      <c r="FR347">
        <v>1</v>
      </c>
      <c r="FS347">
        <v>575.8735294117647</v>
      </c>
      <c r="FT347">
        <v>13.40718119537222</v>
      </c>
      <c r="FU347">
        <v>6.263306250720258</v>
      </c>
      <c r="FV347">
        <v>0</v>
      </c>
      <c r="FW347">
        <v>0.08132515749999999</v>
      </c>
      <c r="FX347">
        <v>0.0537023403377109</v>
      </c>
      <c r="FY347">
        <v>0.00525589895474064</v>
      </c>
      <c r="FZ347">
        <v>1</v>
      </c>
      <c r="GA347">
        <v>2</v>
      </c>
      <c r="GB347">
        <v>3</v>
      </c>
      <c r="GC347" t="s">
        <v>482</v>
      </c>
      <c r="GD347">
        <v>3.10981</v>
      </c>
      <c r="GE347">
        <v>2.72594</v>
      </c>
      <c r="GF347">
        <v>0.0886605</v>
      </c>
      <c r="GG347">
        <v>0.0884243</v>
      </c>
      <c r="GH347">
        <v>0.107617</v>
      </c>
      <c r="GI347">
        <v>0.108352</v>
      </c>
      <c r="GJ347">
        <v>23924.2</v>
      </c>
      <c r="GK347">
        <v>21689.3</v>
      </c>
      <c r="GL347">
        <v>26809.2</v>
      </c>
      <c r="GM347">
        <v>23999.1</v>
      </c>
      <c r="GN347">
        <v>38225.3</v>
      </c>
      <c r="GO347">
        <v>31564.7</v>
      </c>
      <c r="GP347">
        <v>46792.4</v>
      </c>
      <c r="GQ347">
        <v>37938.1</v>
      </c>
      <c r="GR347">
        <v>1.89495</v>
      </c>
      <c r="GS347">
        <v>1.87577</v>
      </c>
      <c r="GT347">
        <v>0.125054</v>
      </c>
      <c r="GU347">
        <v>0</v>
      </c>
      <c r="GV347">
        <v>27.9977</v>
      </c>
      <c r="GW347">
        <v>999.9</v>
      </c>
      <c r="GX347">
        <v>61.3</v>
      </c>
      <c r="GY347">
        <v>29.6</v>
      </c>
      <c r="GZ347">
        <v>28.1842</v>
      </c>
      <c r="HA347">
        <v>61.261</v>
      </c>
      <c r="HB347">
        <v>20.9776</v>
      </c>
      <c r="HC347">
        <v>1</v>
      </c>
      <c r="HD347">
        <v>0.0185061</v>
      </c>
      <c r="HE347">
        <v>-1.54538</v>
      </c>
      <c r="HF347">
        <v>20.3311</v>
      </c>
      <c r="HG347">
        <v>5.21894</v>
      </c>
      <c r="HH347">
        <v>11.9796</v>
      </c>
      <c r="HI347">
        <v>4.9652</v>
      </c>
      <c r="HJ347">
        <v>3.276</v>
      </c>
      <c r="HK347">
        <v>9999</v>
      </c>
      <c r="HL347">
        <v>9999</v>
      </c>
      <c r="HM347">
        <v>9999</v>
      </c>
      <c r="HN347">
        <v>999.9</v>
      </c>
      <c r="HO347">
        <v>1.86363</v>
      </c>
      <c r="HP347">
        <v>1.85975</v>
      </c>
      <c r="HQ347">
        <v>1.85806</v>
      </c>
      <c r="HR347">
        <v>1.85944</v>
      </c>
      <c r="HS347">
        <v>1.85959</v>
      </c>
      <c r="HT347">
        <v>1.85806</v>
      </c>
      <c r="HU347">
        <v>1.85715</v>
      </c>
      <c r="HV347">
        <v>1.85211</v>
      </c>
      <c r="HW347">
        <v>0</v>
      </c>
      <c r="HX347">
        <v>0</v>
      </c>
      <c r="HY347">
        <v>0</v>
      </c>
      <c r="HZ347">
        <v>0</v>
      </c>
      <c r="IA347" t="s">
        <v>424</v>
      </c>
      <c r="IB347" t="s">
        <v>425</v>
      </c>
      <c r="IC347" t="s">
        <v>426</v>
      </c>
      <c r="ID347" t="s">
        <v>426</v>
      </c>
      <c r="IE347" t="s">
        <v>426</v>
      </c>
      <c r="IF347" t="s">
        <v>426</v>
      </c>
      <c r="IG347">
        <v>0</v>
      </c>
      <c r="IH347">
        <v>100</v>
      </c>
      <c r="II347">
        <v>100</v>
      </c>
      <c r="IJ347">
        <v>-1.224</v>
      </c>
      <c r="IK347">
        <v>0.1813</v>
      </c>
      <c r="IL347">
        <v>-2.013767384491711</v>
      </c>
      <c r="IM347">
        <v>0.001328113201692861</v>
      </c>
      <c r="IN347">
        <v>1.538283238170363E-06</v>
      </c>
      <c r="IO347">
        <v>-5.795655626708063E-10</v>
      </c>
      <c r="IP347">
        <v>-0.07039863633143861</v>
      </c>
      <c r="IQ347">
        <v>-0.004593102289677449</v>
      </c>
      <c r="IR347">
        <v>0.0008253994458280543</v>
      </c>
      <c r="IS347">
        <v>-7.403632370499484E-06</v>
      </c>
      <c r="IT347">
        <v>2</v>
      </c>
      <c r="IU347">
        <v>1985</v>
      </c>
      <c r="IV347">
        <v>1</v>
      </c>
      <c r="IW347">
        <v>27</v>
      </c>
      <c r="IX347">
        <v>3</v>
      </c>
      <c r="IY347">
        <v>3</v>
      </c>
      <c r="IZ347">
        <v>1.13647</v>
      </c>
      <c r="JA347">
        <v>2.6001</v>
      </c>
      <c r="JB347">
        <v>1.49658</v>
      </c>
      <c r="JC347">
        <v>2.34619</v>
      </c>
      <c r="JD347">
        <v>1.54907</v>
      </c>
      <c r="JE347">
        <v>2.44751</v>
      </c>
      <c r="JF347">
        <v>32.7535</v>
      </c>
      <c r="JG347">
        <v>15.5855</v>
      </c>
      <c r="JH347">
        <v>18</v>
      </c>
      <c r="JI347">
        <v>482.306</v>
      </c>
      <c r="JJ347">
        <v>499.186</v>
      </c>
      <c r="JK347">
        <v>30.9175</v>
      </c>
      <c r="JL347">
        <v>27.5082</v>
      </c>
      <c r="JM347">
        <v>30.0002</v>
      </c>
      <c r="JN347">
        <v>27.6798</v>
      </c>
      <c r="JO347">
        <v>27.6582</v>
      </c>
      <c r="JP347">
        <v>22.8429</v>
      </c>
      <c r="JQ347">
        <v>20.6323</v>
      </c>
      <c r="JR347">
        <v>73.2739</v>
      </c>
      <c r="JS347">
        <v>30.8967</v>
      </c>
      <c r="JT347">
        <v>420</v>
      </c>
      <c r="JU347">
        <v>23.5117</v>
      </c>
      <c r="JV347">
        <v>102.326</v>
      </c>
      <c r="JW347">
        <v>91.5215</v>
      </c>
    </row>
    <row r="348" spans="1:283">
      <c r="A348">
        <v>330</v>
      </c>
      <c r="B348">
        <v>1761011669.6</v>
      </c>
      <c r="C348">
        <v>2003.599999904633</v>
      </c>
      <c r="D348" t="s">
        <v>1105</v>
      </c>
      <c r="E348" t="s">
        <v>1106</v>
      </c>
      <c r="F348">
        <v>5</v>
      </c>
      <c r="G348" t="s">
        <v>1047</v>
      </c>
      <c r="H348">
        <v>1761011661.6</v>
      </c>
      <c r="I348">
        <f>(J348)/1000</f>
        <v>0</v>
      </c>
      <c r="J348">
        <f>1000*DJ348*AH348*(DF348-DG348)/(100*CY348*(1000-AH348*DF348))</f>
        <v>0</v>
      </c>
      <c r="K348">
        <f>DJ348*AH348*(DE348-DD348*(1000-AH348*DG348)/(1000-AH348*DF348))/(100*CY348)</f>
        <v>0</v>
      </c>
      <c r="L348">
        <f>DD348 - IF(AH348&gt;1, K348*CY348*100.0/(AJ348), 0)</f>
        <v>0</v>
      </c>
      <c r="M348">
        <f>((S348-I348/2)*L348-K348)/(S348+I348/2)</f>
        <v>0</v>
      </c>
      <c r="N348">
        <f>M348*(DK348+DL348)/1000.0</f>
        <v>0</v>
      </c>
      <c r="O348">
        <f>(DD348 - IF(AH348&gt;1, K348*CY348*100.0/(AJ348), 0))*(DK348+DL348)/1000.0</f>
        <v>0</v>
      </c>
      <c r="P348">
        <f>2.0/((1/R348-1/Q348)+SIGN(R348)*SQRT((1/R348-1/Q348)*(1/R348-1/Q348) + 4*CZ348/((CZ348+1)*(CZ348+1))*(2*1/R348*1/Q348-1/Q348*1/Q348)))</f>
        <v>0</v>
      </c>
      <c r="Q348">
        <f>IF(LEFT(DA348,1)&lt;&gt;"0",IF(LEFT(DA348,1)="1",3.0,DB348),$D$5+$E$5*(DR348*DK348/($K$5*1000))+$F$5*(DR348*DK348/($K$5*1000))*MAX(MIN(CY348,$J$5),$I$5)*MAX(MIN(CY348,$J$5),$I$5)+$G$5*MAX(MIN(CY348,$J$5),$I$5)*(DR348*DK348/($K$5*1000))+$H$5*(DR348*DK348/($K$5*1000))*(DR348*DK348/($K$5*1000)))</f>
        <v>0</v>
      </c>
      <c r="R348">
        <f>I348*(1000-(1000*0.61365*exp(17.502*V348/(240.97+V348))/(DK348+DL348)+DF348)/2)/(1000*0.61365*exp(17.502*V348/(240.97+V348))/(DK348+DL348)-DF348)</f>
        <v>0</v>
      </c>
      <c r="S348">
        <f>1/((CZ348+1)/(P348/1.6)+1/(Q348/1.37)) + CZ348/((CZ348+1)/(P348/1.6) + CZ348/(Q348/1.37))</f>
        <v>0</v>
      </c>
      <c r="T348">
        <f>(CU348*CX348)</f>
        <v>0</v>
      </c>
      <c r="U348">
        <f>(DM348+(T348+2*0.95*5.67E-8*(((DM348+$B$9)+273)^4-(DM348+273)^4)-44100*I348)/(1.84*29.3*Q348+8*0.95*5.67E-8*(DM348+273)^3))</f>
        <v>0</v>
      </c>
      <c r="V348">
        <f>($C$9*DN348+$D$9*DO348+$E$9*U348)</f>
        <v>0</v>
      </c>
      <c r="W348">
        <f>0.61365*exp(17.502*V348/(240.97+V348))</f>
        <v>0</v>
      </c>
      <c r="X348">
        <f>(Y348/Z348*100)</f>
        <v>0</v>
      </c>
      <c r="Y348">
        <f>DF348*(DK348+DL348)/1000</f>
        <v>0</v>
      </c>
      <c r="Z348">
        <f>0.61365*exp(17.502*DM348/(240.97+DM348))</f>
        <v>0</v>
      </c>
      <c r="AA348">
        <f>(W348-DF348*(DK348+DL348)/1000)</f>
        <v>0</v>
      </c>
      <c r="AB348">
        <f>(-I348*44100)</f>
        <v>0</v>
      </c>
      <c r="AC348">
        <f>2*29.3*Q348*0.92*(DM348-V348)</f>
        <v>0</v>
      </c>
      <c r="AD348">
        <f>2*0.95*5.67E-8*(((DM348+$B$9)+273)^4-(V348+273)^4)</f>
        <v>0</v>
      </c>
      <c r="AE348">
        <f>T348+AD348+AB348+AC348</f>
        <v>0</v>
      </c>
      <c r="AF348">
        <v>0</v>
      </c>
      <c r="AG348">
        <v>0</v>
      </c>
      <c r="AH348">
        <f>IF(AF348*$H$15&gt;=AJ348,1.0,(AJ348/(AJ348-AF348*$H$15)))</f>
        <v>0</v>
      </c>
      <c r="AI348">
        <f>(AH348-1)*100</f>
        <v>0</v>
      </c>
      <c r="AJ348">
        <f>MAX(0,($B$15+$C$15*DR348)/(1+$D$15*DR348)*DK348/(DM348+273)*$E$15)</f>
        <v>0</v>
      </c>
      <c r="AK348" t="s">
        <v>420</v>
      </c>
      <c r="AL348" t="s">
        <v>420</v>
      </c>
      <c r="AM348">
        <v>0</v>
      </c>
      <c r="AN348">
        <v>0</v>
      </c>
      <c r="AO348">
        <f>1-AM348/AN348</f>
        <v>0</v>
      </c>
      <c r="AP348">
        <v>0</v>
      </c>
      <c r="AQ348" t="s">
        <v>420</v>
      </c>
      <c r="AR348" t="s">
        <v>420</v>
      </c>
      <c r="AS348">
        <v>0</v>
      </c>
      <c r="AT348">
        <v>0</v>
      </c>
      <c r="AU348">
        <f>1-AS348/AT348</f>
        <v>0</v>
      </c>
      <c r="AV348">
        <v>0.5</v>
      </c>
      <c r="AW348">
        <f>CV348</f>
        <v>0</v>
      </c>
      <c r="AX348">
        <f>K348</f>
        <v>0</v>
      </c>
      <c r="AY348">
        <f>AU348*AV348*AW348</f>
        <v>0</v>
      </c>
      <c r="AZ348">
        <f>(AX348-AP348)/AW348</f>
        <v>0</v>
      </c>
      <c r="BA348">
        <f>(AN348-AT348)/AT348</f>
        <v>0</v>
      </c>
      <c r="BB348">
        <f>AM348/(AO348+AM348/AT348)</f>
        <v>0</v>
      </c>
      <c r="BC348" t="s">
        <v>420</v>
      </c>
      <c r="BD348">
        <v>0</v>
      </c>
      <c r="BE348">
        <f>IF(BD348&lt;&gt;0, BD348, BB348)</f>
        <v>0</v>
      </c>
      <c r="BF348">
        <f>1-BE348/AT348</f>
        <v>0</v>
      </c>
      <c r="BG348">
        <f>(AT348-AS348)/(AT348-BE348)</f>
        <v>0</v>
      </c>
      <c r="BH348">
        <f>(AN348-AT348)/(AN348-BE348)</f>
        <v>0</v>
      </c>
      <c r="BI348">
        <f>(AT348-AS348)/(AT348-AM348)</f>
        <v>0</v>
      </c>
      <c r="BJ348">
        <f>(AN348-AT348)/(AN348-AM348)</f>
        <v>0</v>
      </c>
      <c r="BK348">
        <f>(BG348*BE348/AS348)</f>
        <v>0</v>
      </c>
      <c r="BL348">
        <f>(1-BK348)</f>
        <v>0</v>
      </c>
      <c r="CU348">
        <f>$B$13*DS348+$C$13*DT348+$F$13*EE348*(1-EH348)</f>
        <v>0</v>
      </c>
      <c r="CV348">
        <f>CU348*CW348</f>
        <v>0</v>
      </c>
      <c r="CW348">
        <f>($B$13*$D$11+$C$13*$D$11+$F$13*((ER348+EJ348)/MAX(ER348+EJ348+ES348, 0.1)*$I$11+ES348/MAX(ER348+EJ348+ES348, 0.1)*$J$11))/($B$13+$C$13+$F$13)</f>
        <v>0</v>
      </c>
      <c r="CX348">
        <f>($B$13*$K$11+$C$13*$K$11+$F$13*((ER348+EJ348)/MAX(ER348+EJ348+ES348, 0.1)*$P$11+ES348/MAX(ER348+EJ348+ES348, 0.1)*$Q$11))/($B$13+$C$13+$F$13)</f>
        <v>0</v>
      </c>
      <c r="CY348">
        <v>3.7</v>
      </c>
      <c r="CZ348">
        <v>0.5</v>
      </c>
      <c r="DA348" t="s">
        <v>421</v>
      </c>
      <c r="DB348">
        <v>2</v>
      </c>
      <c r="DC348">
        <v>1761011661.6</v>
      </c>
      <c r="DD348">
        <v>420.6317916666667</v>
      </c>
      <c r="DE348">
        <v>419.9909166666666</v>
      </c>
      <c r="DF348">
        <v>23.6733</v>
      </c>
      <c r="DG348">
        <v>23.5885625</v>
      </c>
      <c r="DH348">
        <v>421.8550416666667</v>
      </c>
      <c r="DI348">
        <v>23.49207083333333</v>
      </c>
      <c r="DJ348">
        <v>500.0232916666667</v>
      </c>
      <c r="DK348">
        <v>90.55561666666667</v>
      </c>
      <c r="DL348">
        <v>0.0342421</v>
      </c>
      <c r="DM348">
        <v>30.0791375</v>
      </c>
      <c r="DN348">
        <v>30.04819583333333</v>
      </c>
      <c r="DO348">
        <v>999.9</v>
      </c>
      <c r="DP348">
        <v>0</v>
      </c>
      <c r="DQ348">
        <v>0</v>
      </c>
      <c r="DR348">
        <v>10002.705</v>
      </c>
      <c r="DS348">
        <v>0</v>
      </c>
      <c r="DT348">
        <v>0.242856</v>
      </c>
      <c r="DU348">
        <v>0.640834875</v>
      </c>
      <c r="DV348">
        <v>430.8310416666666</v>
      </c>
      <c r="DW348">
        <v>430.137375</v>
      </c>
      <c r="DX348">
        <v>0.08474604583333334</v>
      </c>
      <c r="DY348">
        <v>419.9909166666666</v>
      </c>
      <c r="DZ348">
        <v>23.5885625</v>
      </c>
      <c r="EA348">
        <v>2.14375</v>
      </c>
      <c r="EB348">
        <v>2.13607625</v>
      </c>
      <c r="EC348">
        <v>18.54804583333333</v>
      </c>
      <c r="ED348">
        <v>18.49079166666667</v>
      </c>
      <c r="EE348">
        <v>0.00500078</v>
      </c>
      <c r="EF348">
        <v>0</v>
      </c>
      <c r="EG348">
        <v>0</v>
      </c>
      <c r="EH348">
        <v>0</v>
      </c>
      <c r="EI348">
        <v>577.6083333333333</v>
      </c>
      <c r="EJ348">
        <v>0.00500078</v>
      </c>
      <c r="EK348">
        <v>-14.3625</v>
      </c>
      <c r="EL348">
        <v>-0.0916666666666666</v>
      </c>
      <c r="EM348">
        <v>35.91125</v>
      </c>
      <c r="EN348">
        <v>40.43470833333333</v>
      </c>
      <c r="EO348">
        <v>38.0935</v>
      </c>
      <c r="EP348">
        <v>41.27316666666666</v>
      </c>
      <c r="EQ348">
        <v>39.23408333333333</v>
      </c>
      <c r="ER348">
        <v>0</v>
      </c>
      <c r="ES348">
        <v>0</v>
      </c>
      <c r="ET348">
        <v>0</v>
      </c>
      <c r="EU348">
        <v>1761011668.3</v>
      </c>
      <c r="EV348">
        <v>0</v>
      </c>
      <c r="EW348">
        <v>576.7600000000001</v>
      </c>
      <c r="EX348">
        <v>-21.63076907741788</v>
      </c>
      <c r="EY348">
        <v>3.661538016067214</v>
      </c>
      <c r="EZ348">
        <v>-13.24</v>
      </c>
      <c r="FA348">
        <v>15</v>
      </c>
      <c r="FB348">
        <v>1761011488.1</v>
      </c>
      <c r="FC348" t="s">
        <v>1048</v>
      </c>
      <c r="FD348">
        <v>1761011488.1</v>
      </c>
      <c r="FE348">
        <v>1761011485.1</v>
      </c>
      <c r="FF348">
        <v>11</v>
      </c>
      <c r="FG348">
        <v>-0.204</v>
      </c>
      <c r="FH348">
        <v>-0.005</v>
      </c>
      <c r="FI348">
        <v>-1.225</v>
      </c>
      <c r="FJ348">
        <v>0.192</v>
      </c>
      <c r="FK348">
        <v>420</v>
      </c>
      <c r="FL348">
        <v>24</v>
      </c>
      <c r="FM348">
        <v>0.64</v>
      </c>
      <c r="FN348">
        <v>0.07000000000000001</v>
      </c>
      <c r="FO348">
        <v>0.6505566341463414</v>
      </c>
      <c r="FP348">
        <v>-0.2099084529616709</v>
      </c>
      <c r="FQ348">
        <v>0.03286695722762812</v>
      </c>
      <c r="FR348">
        <v>1</v>
      </c>
      <c r="FS348">
        <v>575.9029411764707</v>
      </c>
      <c r="FT348">
        <v>7.445378301106572</v>
      </c>
      <c r="FU348">
        <v>6.304969342376262</v>
      </c>
      <c r="FV348">
        <v>0</v>
      </c>
      <c r="FW348">
        <v>0.08231675365853659</v>
      </c>
      <c r="FX348">
        <v>0.04928339999999982</v>
      </c>
      <c r="FY348">
        <v>0.0049747160735305</v>
      </c>
      <c r="FZ348">
        <v>1</v>
      </c>
      <c r="GA348">
        <v>2</v>
      </c>
      <c r="GB348">
        <v>3</v>
      </c>
      <c r="GC348" t="s">
        <v>482</v>
      </c>
      <c r="GD348">
        <v>3.10971</v>
      </c>
      <c r="GE348">
        <v>2.72581</v>
      </c>
      <c r="GF348">
        <v>0.0886627</v>
      </c>
      <c r="GG348">
        <v>0.0884263</v>
      </c>
      <c r="GH348">
        <v>0.10762</v>
      </c>
      <c r="GI348">
        <v>0.10835</v>
      </c>
      <c r="GJ348">
        <v>23924.1</v>
      </c>
      <c r="GK348">
        <v>21689.1</v>
      </c>
      <c r="GL348">
        <v>26809.1</v>
      </c>
      <c r="GM348">
        <v>23999</v>
      </c>
      <c r="GN348">
        <v>38225.1</v>
      </c>
      <c r="GO348">
        <v>31564.7</v>
      </c>
      <c r="GP348">
        <v>46792.3</v>
      </c>
      <c r="GQ348">
        <v>37937.9</v>
      </c>
      <c r="GR348">
        <v>1.89473</v>
      </c>
      <c r="GS348">
        <v>1.87585</v>
      </c>
      <c r="GT348">
        <v>0.12489</v>
      </c>
      <c r="GU348">
        <v>0</v>
      </c>
      <c r="GV348">
        <v>27.9929</v>
      </c>
      <c r="GW348">
        <v>999.9</v>
      </c>
      <c r="GX348">
        <v>61.4</v>
      </c>
      <c r="GY348">
        <v>29.6</v>
      </c>
      <c r="GZ348">
        <v>28.2302</v>
      </c>
      <c r="HA348">
        <v>61.091</v>
      </c>
      <c r="HB348">
        <v>21.1218</v>
      </c>
      <c r="HC348">
        <v>1</v>
      </c>
      <c r="HD348">
        <v>0.0184756</v>
      </c>
      <c r="HE348">
        <v>-1.55144</v>
      </c>
      <c r="HF348">
        <v>20.331</v>
      </c>
      <c r="HG348">
        <v>5.21969</v>
      </c>
      <c r="HH348">
        <v>11.9796</v>
      </c>
      <c r="HI348">
        <v>4.9651</v>
      </c>
      <c r="HJ348">
        <v>3.276</v>
      </c>
      <c r="HK348">
        <v>9999</v>
      </c>
      <c r="HL348">
        <v>9999</v>
      </c>
      <c r="HM348">
        <v>9999</v>
      </c>
      <c r="HN348">
        <v>999.9</v>
      </c>
      <c r="HO348">
        <v>1.86365</v>
      </c>
      <c r="HP348">
        <v>1.85975</v>
      </c>
      <c r="HQ348">
        <v>1.85806</v>
      </c>
      <c r="HR348">
        <v>1.85943</v>
      </c>
      <c r="HS348">
        <v>1.85959</v>
      </c>
      <c r="HT348">
        <v>1.85806</v>
      </c>
      <c r="HU348">
        <v>1.85715</v>
      </c>
      <c r="HV348">
        <v>1.85211</v>
      </c>
      <c r="HW348">
        <v>0</v>
      </c>
      <c r="HX348">
        <v>0</v>
      </c>
      <c r="HY348">
        <v>0</v>
      </c>
      <c r="HZ348">
        <v>0</v>
      </c>
      <c r="IA348" t="s">
        <v>424</v>
      </c>
      <c r="IB348" t="s">
        <v>425</v>
      </c>
      <c r="IC348" t="s">
        <v>426</v>
      </c>
      <c r="ID348" t="s">
        <v>426</v>
      </c>
      <c r="IE348" t="s">
        <v>426</v>
      </c>
      <c r="IF348" t="s">
        <v>426</v>
      </c>
      <c r="IG348">
        <v>0</v>
      </c>
      <c r="IH348">
        <v>100</v>
      </c>
      <c r="II348">
        <v>100</v>
      </c>
      <c r="IJ348">
        <v>-1.223</v>
      </c>
      <c r="IK348">
        <v>0.1812</v>
      </c>
      <c r="IL348">
        <v>-2.013767384491711</v>
      </c>
      <c r="IM348">
        <v>0.001328113201692861</v>
      </c>
      <c r="IN348">
        <v>1.538283238170363E-06</v>
      </c>
      <c r="IO348">
        <v>-5.795655626708063E-10</v>
      </c>
      <c r="IP348">
        <v>-0.07039863633143861</v>
      </c>
      <c r="IQ348">
        <v>-0.004593102289677449</v>
      </c>
      <c r="IR348">
        <v>0.0008253994458280543</v>
      </c>
      <c r="IS348">
        <v>-7.403632370499484E-06</v>
      </c>
      <c r="IT348">
        <v>2</v>
      </c>
      <c r="IU348">
        <v>1985</v>
      </c>
      <c r="IV348">
        <v>1</v>
      </c>
      <c r="IW348">
        <v>27</v>
      </c>
      <c r="IX348">
        <v>3</v>
      </c>
      <c r="IY348">
        <v>3.1</v>
      </c>
      <c r="IZ348">
        <v>1.13647</v>
      </c>
      <c r="JA348">
        <v>2.6123</v>
      </c>
      <c r="JB348">
        <v>1.49658</v>
      </c>
      <c r="JC348">
        <v>2.34619</v>
      </c>
      <c r="JD348">
        <v>1.54907</v>
      </c>
      <c r="JE348">
        <v>2.36084</v>
      </c>
      <c r="JF348">
        <v>32.7535</v>
      </c>
      <c r="JG348">
        <v>15.568</v>
      </c>
      <c r="JH348">
        <v>18</v>
      </c>
      <c r="JI348">
        <v>482.177</v>
      </c>
      <c r="JJ348">
        <v>499.235</v>
      </c>
      <c r="JK348">
        <v>30.8965</v>
      </c>
      <c r="JL348">
        <v>27.5082</v>
      </c>
      <c r="JM348">
        <v>30.0001</v>
      </c>
      <c r="JN348">
        <v>27.6798</v>
      </c>
      <c r="JO348">
        <v>27.6582</v>
      </c>
      <c r="JP348">
        <v>22.8439</v>
      </c>
      <c r="JQ348">
        <v>20.6323</v>
      </c>
      <c r="JR348">
        <v>73.2739</v>
      </c>
      <c r="JS348">
        <v>30.8967</v>
      </c>
      <c r="JT348">
        <v>420</v>
      </c>
      <c r="JU348">
        <v>23.51</v>
      </c>
      <c r="JV348">
        <v>102.325</v>
      </c>
      <c r="JW348">
        <v>91.521</v>
      </c>
    </row>
    <row r="349" spans="1:283">
      <c r="A349">
        <v>331</v>
      </c>
      <c r="B349">
        <v>1761011864.1</v>
      </c>
      <c r="C349">
        <v>2198.099999904633</v>
      </c>
      <c r="D349" t="s">
        <v>1107</v>
      </c>
      <c r="E349" t="s">
        <v>1108</v>
      </c>
      <c r="F349">
        <v>5</v>
      </c>
      <c r="G349" t="s">
        <v>1109</v>
      </c>
      <c r="H349">
        <v>1761011856.099999</v>
      </c>
      <c r="I349">
        <f>(J349)/1000</f>
        <v>0</v>
      </c>
      <c r="J349">
        <f>1000*DJ349*AH349*(DF349-DG349)/(100*CY349*(1000-AH349*DF349))</f>
        <v>0</v>
      </c>
      <c r="K349">
        <f>DJ349*AH349*(DE349-DD349*(1000-AH349*DG349)/(1000-AH349*DF349))/(100*CY349)</f>
        <v>0</v>
      </c>
      <c r="L349">
        <f>DD349 - IF(AH349&gt;1, K349*CY349*100.0/(AJ349), 0)</f>
        <v>0</v>
      </c>
      <c r="M349">
        <f>((S349-I349/2)*L349-K349)/(S349+I349/2)</f>
        <v>0</v>
      </c>
      <c r="N349">
        <f>M349*(DK349+DL349)/1000.0</f>
        <v>0</v>
      </c>
      <c r="O349">
        <f>(DD349 - IF(AH349&gt;1, K349*CY349*100.0/(AJ349), 0))*(DK349+DL349)/1000.0</f>
        <v>0</v>
      </c>
      <c r="P349">
        <f>2.0/((1/R349-1/Q349)+SIGN(R349)*SQRT((1/R349-1/Q349)*(1/R349-1/Q349) + 4*CZ349/((CZ349+1)*(CZ349+1))*(2*1/R349*1/Q349-1/Q349*1/Q349)))</f>
        <v>0</v>
      </c>
      <c r="Q349">
        <f>IF(LEFT(DA349,1)&lt;&gt;"0",IF(LEFT(DA349,1)="1",3.0,DB349),$D$5+$E$5*(DR349*DK349/($K$5*1000))+$F$5*(DR349*DK349/($K$5*1000))*MAX(MIN(CY349,$J$5),$I$5)*MAX(MIN(CY349,$J$5),$I$5)+$G$5*MAX(MIN(CY349,$J$5),$I$5)*(DR349*DK349/($K$5*1000))+$H$5*(DR349*DK349/($K$5*1000))*(DR349*DK349/($K$5*1000)))</f>
        <v>0</v>
      </c>
      <c r="R349">
        <f>I349*(1000-(1000*0.61365*exp(17.502*V349/(240.97+V349))/(DK349+DL349)+DF349)/2)/(1000*0.61365*exp(17.502*V349/(240.97+V349))/(DK349+DL349)-DF349)</f>
        <v>0</v>
      </c>
      <c r="S349">
        <f>1/((CZ349+1)/(P349/1.6)+1/(Q349/1.37)) + CZ349/((CZ349+1)/(P349/1.6) + CZ349/(Q349/1.37))</f>
        <v>0</v>
      </c>
      <c r="T349">
        <f>(CU349*CX349)</f>
        <v>0</v>
      </c>
      <c r="U349">
        <f>(DM349+(T349+2*0.95*5.67E-8*(((DM349+$B$9)+273)^4-(DM349+273)^4)-44100*I349)/(1.84*29.3*Q349+8*0.95*5.67E-8*(DM349+273)^3))</f>
        <v>0</v>
      </c>
      <c r="V349">
        <f>($C$9*DN349+$D$9*DO349+$E$9*U349)</f>
        <v>0</v>
      </c>
      <c r="W349">
        <f>0.61365*exp(17.502*V349/(240.97+V349))</f>
        <v>0</v>
      </c>
      <c r="X349">
        <f>(Y349/Z349*100)</f>
        <v>0</v>
      </c>
      <c r="Y349">
        <f>DF349*(DK349+DL349)/1000</f>
        <v>0</v>
      </c>
      <c r="Z349">
        <f>0.61365*exp(17.502*DM349/(240.97+DM349))</f>
        <v>0</v>
      </c>
      <c r="AA349">
        <f>(W349-DF349*(DK349+DL349)/1000)</f>
        <v>0</v>
      </c>
      <c r="AB349">
        <f>(-I349*44100)</f>
        <v>0</v>
      </c>
      <c r="AC349">
        <f>2*29.3*Q349*0.92*(DM349-V349)</f>
        <v>0</v>
      </c>
      <c r="AD349">
        <f>2*0.95*5.67E-8*(((DM349+$B$9)+273)^4-(V349+273)^4)</f>
        <v>0</v>
      </c>
      <c r="AE349">
        <f>T349+AD349+AB349+AC349</f>
        <v>0</v>
      </c>
      <c r="AF349">
        <v>1</v>
      </c>
      <c r="AG349">
        <v>0</v>
      </c>
      <c r="AH349">
        <f>IF(AF349*$H$15&gt;=AJ349,1.0,(AJ349/(AJ349-AF349*$H$15)))</f>
        <v>0</v>
      </c>
      <c r="AI349">
        <f>(AH349-1)*100</f>
        <v>0</v>
      </c>
      <c r="AJ349">
        <f>MAX(0,($B$15+$C$15*DR349)/(1+$D$15*DR349)*DK349/(DM349+273)*$E$15)</f>
        <v>0</v>
      </c>
      <c r="AK349" t="s">
        <v>420</v>
      </c>
      <c r="AL349" t="s">
        <v>420</v>
      </c>
      <c r="AM349">
        <v>0</v>
      </c>
      <c r="AN349">
        <v>0</v>
      </c>
      <c r="AO349">
        <f>1-AM349/AN349</f>
        <v>0</v>
      </c>
      <c r="AP349">
        <v>0</v>
      </c>
      <c r="AQ349" t="s">
        <v>420</v>
      </c>
      <c r="AR349" t="s">
        <v>420</v>
      </c>
      <c r="AS349">
        <v>0</v>
      </c>
      <c r="AT349">
        <v>0</v>
      </c>
      <c r="AU349">
        <f>1-AS349/AT349</f>
        <v>0</v>
      </c>
      <c r="AV349">
        <v>0.5</v>
      </c>
      <c r="AW349">
        <f>CV349</f>
        <v>0</v>
      </c>
      <c r="AX349">
        <f>K349</f>
        <v>0</v>
      </c>
      <c r="AY349">
        <f>AU349*AV349*AW349</f>
        <v>0</v>
      </c>
      <c r="AZ349">
        <f>(AX349-AP349)/AW349</f>
        <v>0</v>
      </c>
      <c r="BA349">
        <f>(AN349-AT349)/AT349</f>
        <v>0</v>
      </c>
      <c r="BB349">
        <f>AM349/(AO349+AM349/AT349)</f>
        <v>0</v>
      </c>
      <c r="BC349" t="s">
        <v>420</v>
      </c>
      <c r="BD349">
        <v>0</v>
      </c>
      <c r="BE349">
        <f>IF(BD349&lt;&gt;0, BD349, BB349)</f>
        <v>0</v>
      </c>
      <c r="BF349">
        <f>1-BE349/AT349</f>
        <v>0</v>
      </c>
      <c r="BG349">
        <f>(AT349-AS349)/(AT349-BE349)</f>
        <v>0</v>
      </c>
      <c r="BH349">
        <f>(AN349-AT349)/(AN349-BE349)</f>
        <v>0</v>
      </c>
      <c r="BI349">
        <f>(AT349-AS349)/(AT349-AM349)</f>
        <v>0</v>
      </c>
      <c r="BJ349">
        <f>(AN349-AT349)/(AN349-AM349)</f>
        <v>0</v>
      </c>
      <c r="BK349">
        <f>(BG349*BE349/AS349)</f>
        <v>0</v>
      </c>
      <c r="BL349">
        <f>(1-BK349)</f>
        <v>0</v>
      </c>
      <c r="CU349">
        <f>$B$13*DS349+$C$13*DT349+$F$13*EE349*(1-EH349)</f>
        <v>0</v>
      </c>
      <c r="CV349">
        <f>CU349*CW349</f>
        <v>0</v>
      </c>
      <c r="CW349">
        <f>($B$13*$D$11+$C$13*$D$11+$F$13*((ER349+EJ349)/MAX(ER349+EJ349+ES349, 0.1)*$I$11+ES349/MAX(ER349+EJ349+ES349, 0.1)*$J$11))/($B$13+$C$13+$F$13)</f>
        <v>0</v>
      </c>
      <c r="CX349">
        <f>($B$13*$K$11+$C$13*$K$11+$F$13*((ER349+EJ349)/MAX(ER349+EJ349+ES349, 0.1)*$P$11+ES349/MAX(ER349+EJ349+ES349, 0.1)*$Q$11))/($B$13+$C$13+$F$13)</f>
        <v>0</v>
      </c>
      <c r="CY349">
        <v>5.36</v>
      </c>
      <c r="CZ349">
        <v>0.5</v>
      </c>
      <c r="DA349" t="s">
        <v>421</v>
      </c>
      <c r="DB349">
        <v>2</v>
      </c>
      <c r="DC349">
        <v>1761011856.099999</v>
      </c>
      <c r="DD349">
        <v>420.4930967741936</v>
      </c>
      <c r="DE349">
        <v>420.0202580645162</v>
      </c>
      <c r="DF349">
        <v>24.03107419354839</v>
      </c>
      <c r="DG349">
        <v>24.0213</v>
      </c>
      <c r="DH349">
        <v>421.8135161290323</v>
      </c>
      <c r="DI349">
        <v>23.83715806451614</v>
      </c>
      <c r="DJ349">
        <v>500.0011935483871</v>
      </c>
      <c r="DK349">
        <v>90.56062903225803</v>
      </c>
      <c r="DL349">
        <v>0.03478216129032258</v>
      </c>
      <c r="DM349">
        <v>30.42492258064516</v>
      </c>
      <c r="DN349">
        <v>30.06129032258064</v>
      </c>
      <c r="DO349">
        <v>999.9000000000003</v>
      </c>
      <c r="DP349">
        <v>0</v>
      </c>
      <c r="DQ349">
        <v>0</v>
      </c>
      <c r="DR349">
        <v>9999.84193548387</v>
      </c>
      <c r="DS349">
        <v>0</v>
      </c>
      <c r="DT349">
        <v>0.2428559999999999</v>
      </c>
      <c r="DU349">
        <v>0.4728550967741935</v>
      </c>
      <c r="DV349">
        <v>430.8467741935484</v>
      </c>
      <c r="DW349">
        <v>430.3580000000001</v>
      </c>
      <c r="DX349">
        <v>0.009775163548387096</v>
      </c>
      <c r="DY349">
        <v>420.0202580645162</v>
      </c>
      <c r="DZ349">
        <v>24.0213</v>
      </c>
      <c r="EA349">
        <v>2.17626935483871</v>
      </c>
      <c r="EB349">
        <v>2.175383225806452</v>
      </c>
      <c r="EC349">
        <v>18.78868387096774</v>
      </c>
      <c r="ED349">
        <v>18.7821064516129</v>
      </c>
      <c r="EE349">
        <v>0.005000780000000002</v>
      </c>
      <c r="EF349">
        <v>0</v>
      </c>
      <c r="EG349">
        <v>0</v>
      </c>
      <c r="EH349">
        <v>0</v>
      </c>
      <c r="EI349">
        <v>813.7258064516129</v>
      </c>
      <c r="EJ349">
        <v>0.005000780000000002</v>
      </c>
      <c r="EK349">
        <v>-20.46129032258064</v>
      </c>
      <c r="EL349">
        <v>-1.180645161290322</v>
      </c>
      <c r="EM349">
        <v>35.07432258064517</v>
      </c>
      <c r="EN349">
        <v>38.28399999999998</v>
      </c>
      <c r="EO349">
        <v>37.82845161290322</v>
      </c>
      <c r="EP349">
        <v>38.2538064516129</v>
      </c>
      <c r="EQ349">
        <v>37.86867741935482</v>
      </c>
      <c r="ER349">
        <v>0</v>
      </c>
      <c r="ES349">
        <v>0</v>
      </c>
      <c r="ET349">
        <v>0</v>
      </c>
      <c r="EU349">
        <v>1761011862.7</v>
      </c>
      <c r="EV349">
        <v>0</v>
      </c>
      <c r="EW349">
        <v>813.692</v>
      </c>
      <c r="EX349">
        <v>-36.08461536505303</v>
      </c>
      <c r="EY349">
        <v>33.81538447355612</v>
      </c>
      <c r="EZ349">
        <v>-21.452</v>
      </c>
      <c r="FA349">
        <v>15</v>
      </c>
      <c r="FB349">
        <v>1761011703.6</v>
      </c>
      <c r="FC349" t="s">
        <v>1110</v>
      </c>
      <c r="FD349">
        <v>1761011703.1</v>
      </c>
      <c r="FE349">
        <v>1761011703.6</v>
      </c>
      <c r="FF349">
        <v>12</v>
      </c>
      <c r="FG349">
        <v>-0.097</v>
      </c>
      <c r="FH349">
        <v>0.005</v>
      </c>
      <c r="FI349">
        <v>-1.321</v>
      </c>
      <c r="FJ349">
        <v>0.183</v>
      </c>
      <c r="FK349">
        <v>420</v>
      </c>
      <c r="FL349">
        <v>24</v>
      </c>
      <c r="FM349">
        <v>0.12</v>
      </c>
      <c r="FN349">
        <v>0.01</v>
      </c>
      <c r="FO349">
        <v>0.4784813902439025</v>
      </c>
      <c r="FP349">
        <v>0.04343404181184675</v>
      </c>
      <c r="FQ349">
        <v>0.04348247128070089</v>
      </c>
      <c r="FR349">
        <v>1</v>
      </c>
      <c r="FS349">
        <v>815.4764705882353</v>
      </c>
      <c r="FT349">
        <v>-39.59663864194663</v>
      </c>
      <c r="FU349">
        <v>6.564882455985003</v>
      </c>
      <c r="FV349">
        <v>0</v>
      </c>
      <c r="FW349">
        <v>-0.03243512024390244</v>
      </c>
      <c r="FX349">
        <v>1.004325403693379</v>
      </c>
      <c r="FY349">
        <v>0.1007007266384317</v>
      </c>
      <c r="FZ349">
        <v>0</v>
      </c>
      <c r="GA349">
        <v>1</v>
      </c>
      <c r="GB349">
        <v>3</v>
      </c>
      <c r="GC349" t="s">
        <v>459</v>
      </c>
      <c r="GD349">
        <v>3.10975</v>
      </c>
      <c r="GE349">
        <v>2.72667</v>
      </c>
      <c r="GF349">
        <v>0.0886677</v>
      </c>
      <c r="GG349">
        <v>0.0884302</v>
      </c>
      <c r="GH349">
        <v>0.108619</v>
      </c>
      <c r="GI349">
        <v>0.109397</v>
      </c>
      <c r="GJ349">
        <v>23924.1</v>
      </c>
      <c r="GK349">
        <v>21685.6</v>
      </c>
      <c r="GL349">
        <v>26809.2</v>
      </c>
      <c r="GM349">
        <v>23995.2</v>
      </c>
      <c r="GN349">
        <v>38182.4</v>
      </c>
      <c r="GO349">
        <v>31521.4</v>
      </c>
      <c r="GP349">
        <v>46793.1</v>
      </c>
      <c r="GQ349">
        <v>37930.8</v>
      </c>
      <c r="GR349">
        <v>1.89403</v>
      </c>
      <c r="GS349">
        <v>1.87763</v>
      </c>
      <c r="GT349">
        <v>0.119038</v>
      </c>
      <c r="GU349">
        <v>0</v>
      </c>
      <c r="GV349">
        <v>28.1077</v>
      </c>
      <c r="GW349">
        <v>999.9</v>
      </c>
      <c r="GX349">
        <v>61.7</v>
      </c>
      <c r="GY349">
        <v>29.5</v>
      </c>
      <c r="GZ349">
        <v>28.2057</v>
      </c>
      <c r="HA349">
        <v>61.4809</v>
      </c>
      <c r="HB349">
        <v>21.3982</v>
      </c>
      <c r="HC349">
        <v>1</v>
      </c>
      <c r="HD349">
        <v>0.0205716</v>
      </c>
      <c r="HE349">
        <v>-1.9131</v>
      </c>
      <c r="HF349">
        <v>20.328</v>
      </c>
      <c r="HG349">
        <v>5.22223</v>
      </c>
      <c r="HH349">
        <v>11.98</v>
      </c>
      <c r="HI349">
        <v>4.9656</v>
      </c>
      <c r="HJ349">
        <v>3.276</v>
      </c>
      <c r="HK349">
        <v>9999</v>
      </c>
      <c r="HL349">
        <v>9999</v>
      </c>
      <c r="HM349">
        <v>9999</v>
      </c>
      <c r="HN349">
        <v>999.9</v>
      </c>
      <c r="HO349">
        <v>1.86366</v>
      </c>
      <c r="HP349">
        <v>1.85975</v>
      </c>
      <c r="HQ349">
        <v>1.85806</v>
      </c>
      <c r="HR349">
        <v>1.85943</v>
      </c>
      <c r="HS349">
        <v>1.85959</v>
      </c>
      <c r="HT349">
        <v>1.85806</v>
      </c>
      <c r="HU349">
        <v>1.85715</v>
      </c>
      <c r="HV349">
        <v>1.85211</v>
      </c>
      <c r="HW349">
        <v>0</v>
      </c>
      <c r="HX349">
        <v>0</v>
      </c>
      <c r="HY349">
        <v>0</v>
      </c>
      <c r="HZ349">
        <v>0</v>
      </c>
      <c r="IA349" t="s">
        <v>424</v>
      </c>
      <c r="IB349" t="s">
        <v>425</v>
      </c>
      <c r="IC349" t="s">
        <v>426</v>
      </c>
      <c r="ID349" t="s">
        <v>426</v>
      </c>
      <c r="IE349" t="s">
        <v>426</v>
      </c>
      <c r="IF349" t="s">
        <v>426</v>
      </c>
      <c r="IG349">
        <v>0</v>
      </c>
      <c r="IH349">
        <v>100</v>
      </c>
      <c r="II349">
        <v>100</v>
      </c>
      <c r="IJ349">
        <v>-1.32</v>
      </c>
      <c r="IK349">
        <v>0.1931</v>
      </c>
      <c r="IL349">
        <v>-2.110863740708843</v>
      </c>
      <c r="IM349">
        <v>0.001328113201692861</v>
      </c>
      <c r="IN349">
        <v>1.538283238170363E-06</v>
      </c>
      <c r="IO349">
        <v>-5.795655626708063E-10</v>
      </c>
      <c r="IP349">
        <v>-0.0653189058624434</v>
      </c>
      <c r="IQ349">
        <v>-0.004593102289677449</v>
      </c>
      <c r="IR349">
        <v>0.0008253994458280543</v>
      </c>
      <c r="IS349">
        <v>-7.403632370499484E-06</v>
      </c>
      <c r="IT349">
        <v>2</v>
      </c>
      <c r="IU349">
        <v>1985</v>
      </c>
      <c r="IV349">
        <v>1</v>
      </c>
      <c r="IW349">
        <v>27</v>
      </c>
      <c r="IX349">
        <v>2.7</v>
      </c>
      <c r="IY349">
        <v>2.7</v>
      </c>
      <c r="IZ349">
        <v>1.13647</v>
      </c>
      <c r="JA349">
        <v>2.60742</v>
      </c>
      <c r="JB349">
        <v>1.49658</v>
      </c>
      <c r="JC349">
        <v>2.34619</v>
      </c>
      <c r="JD349">
        <v>1.54907</v>
      </c>
      <c r="JE349">
        <v>2.41455</v>
      </c>
      <c r="JF349">
        <v>32.7535</v>
      </c>
      <c r="JG349">
        <v>15.5417</v>
      </c>
      <c r="JH349">
        <v>18</v>
      </c>
      <c r="JI349">
        <v>481.881</v>
      </c>
      <c r="JJ349">
        <v>500.511</v>
      </c>
      <c r="JK349">
        <v>31.5565</v>
      </c>
      <c r="JL349">
        <v>27.5106</v>
      </c>
      <c r="JM349">
        <v>30.0003</v>
      </c>
      <c r="JN349">
        <v>27.6938</v>
      </c>
      <c r="JO349">
        <v>27.6698</v>
      </c>
      <c r="JP349">
        <v>22.8498</v>
      </c>
      <c r="JQ349">
        <v>19.6944</v>
      </c>
      <c r="JR349">
        <v>74.426</v>
      </c>
      <c r="JS349">
        <v>31.5379</v>
      </c>
      <c r="JT349">
        <v>420</v>
      </c>
      <c r="JU349">
        <v>23.9454</v>
      </c>
      <c r="JV349">
        <v>102.327</v>
      </c>
      <c r="JW349">
        <v>91.505</v>
      </c>
    </row>
    <row r="350" spans="1:283">
      <c r="A350">
        <v>332</v>
      </c>
      <c r="B350">
        <v>1761011866.1</v>
      </c>
      <c r="C350">
        <v>2200.099999904633</v>
      </c>
      <c r="D350" t="s">
        <v>1111</v>
      </c>
      <c r="E350" t="s">
        <v>1112</v>
      </c>
      <c r="F350">
        <v>5</v>
      </c>
      <c r="G350" t="s">
        <v>1109</v>
      </c>
      <c r="H350">
        <v>1761011858.151724</v>
      </c>
      <c r="I350">
        <f>(J350)/1000</f>
        <v>0</v>
      </c>
      <c r="J350">
        <f>1000*DJ350*AH350*(DF350-DG350)/(100*CY350*(1000-AH350*DF350))</f>
        <v>0</v>
      </c>
      <c r="K350">
        <f>DJ350*AH350*(DE350-DD350*(1000-AH350*DG350)/(1000-AH350*DF350))/(100*CY350)</f>
        <v>0</v>
      </c>
      <c r="L350">
        <f>DD350 - IF(AH350&gt;1, K350*CY350*100.0/(AJ350), 0)</f>
        <v>0</v>
      </c>
      <c r="M350">
        <f>((S350-I350/2)*L350-K350)/(S350+I350/2)</f>
        <v>0</v>
      </c>
      <c r="N350">
        <f>M350*(DK350+DL350)/1000.0</f>
        <v>0</v>
      </c>
      <c r="O350">
        <f>(DD350 - IF(AH350&gt;1, K350*CY350*100.0/(AJ350), 0))*(DK350+DL350)/1000.0</f>
        <v>0</v>
      </c>
      <c r="P350">
        <f>2.0/((1/R350-1/Q350)+SIGN(R350)*SQRT((1/R350-1/Q350)*(1/R350-1/Q350) + 4*CZ350/((CZ350+1)*(CZ350+1))*(2*1/R350*1/Q350-1/Q350*1/Q350)))</f>
        <v>0</v>
      </c>
      <c r="Q350">
        <f>IF(LEFT(DA350,1)&lt;&gt;"0",IF(LEFT(DA350,1)="1",3.0,DB350),$D$5+$E$5*(DR350*DK350/($K$5*1000))+$F$5*(DR350*DK350/($K$5*1000))*MAX(MIN(CY350,$J$5),$I$5)*MAX(MIN(CY350,$J$5),$I$5)+$G$5*MAX(MIN(CY350,$J$5),$I$5)*(DR350*DK350/($K$5*1000))+$H$5*(DR350*DK350/($K$5*1000))*(DR350*DK350/($K$5*1000)))</f>
        <v>0</v>
      </c>
      <c r="R350">
        <f>I350*(1000-(1000*0.61365*exp(17.502*V350/(240.97+V350))/(DK350+DL350)+DF350)/2)/(1000*0.61365*exp(17.502*V350/(240.97+V350))/(DK350+DL350)-DF350)</f>
        <v>0</v>
      </c>
      <c r="S350">
        <f>1/((CZ350+1)/(P350/1.6)+1/(Q350/1.37)) + CZ350/((CZ350+1)/(P350/1.6) + CZ350/(Q350/1.37))</f>
        <v>0</v>
      </c>
      <c r="T350">
        <f>(CU350*CX350)</f>
        <v>0</v>
      </c>
      <c r="U350">
        <f>(DM350+(T350+2*0.95*5.67E-8*(((DM350+$B$9)+273)^4-(DM350+273)^4)-44100*I350)/(1.84*29.3*Q350+8*0.95*5.67E-8*(DM350+273)^3))</f>
        <v>0</v>
      </c>
      <c r="V350">
        <f>($C$9*DN350+$D$9*DO350+$E$9*U350)</f>
        <v>0</v>
      </c>
      <c r="W350">
        <f>0.61365*exp(17.502*V350/(240.97+V350))</f>
        <v>0</v>
      </c>
      <c r="X350">
        <f>(Y350/Z350*100)</f>
        <v>0</v>
      </c>
      <c r="Y350">
        <f>DF350*(DK350+DL350)/1000</f>
        <v>0</v>
      </c>
      <c r="Z350">
        <f>0.61365*exp(17.502*DM350/(240.97+DM350))</f>
        <v>0</v>
      </c>
      <c r="AA350">
        <f>(W350-DF350*(DK350+DL350)/1000)</f>
        <v>0</v>
      </c>
      <c r="AB350">
        <f>(-I350*44100)</f>
        <v>0</v>
      </c>
      <c r="AC350">
        <f>2*29.3*Q350*0.92*(DM350-V350)</f>
        <v>0</v>
      </c>
      <c r="AD350">
        <f>2*0.95*5.67E-8*(((DM350+$B$9)+273)^4-(V350+273)^4)</f>
        <v>0</v>
      </c>
      <c r="AE350">
        <f>T350+AD350+AB350+AC350</f>
        <v>0</v>
      </c>
      <c r="AF350">
        <v>1</v>
      </c>
      <c r="AG350">
        <v>0</v>
      </c>
      <c r="AH350">
        <f>IF(AF350*$H$15&gt;=AJ350,1.0,(AJ350/(AJ350-AF350*$H$15)))</f>
        <v>0</v>
      </c>
      <c r="AI350">
        <f>(AH350-1)*100</f>
        <v>0</v>
      </c>
      <c r="AJ350">
        <f>MAX(0,($B$15+$C$15*DR350)/(1+$D$15*DR350)*DK350/(DM350+273)*$E$15)</f>
        <v>0</v>
      </c>
      <c r="AK350" t="s">
        <v>420</v>
      </c>
      <c r="AL350" t="s">
        <v>420</v>
      </c>
      <c r="AM350">
        <v>0</v>
      </c>
      <c r="AN350">
        <v>0</v>
      </c>
      <c r="AO350">
        <f>1-AM350/AN350</f>
        <v>0</v>
      </c>
      <c r="AP350">
        <v>0</v>
      </c>
      <c r="AQ350" t="s">
        <v>420</v>
      </c>
      <c r="AR350" t="s">
        <v>420</v>
      </c>
      <c r="AS350">
        <v>0</v>
      </c>
      <c r="AT350">
        <v>0</v>
      </c>
      <c r="AU350">
        <f>1-AS350/AT350</f>
        <v>0</v>
      </c>
      <c r="AV350">
        <v>0.5</v>
      </c>
      <c r="AW350">
        <f>CV350</f>
        <v>0</v>
      </c>
      <c r="AX350">
        <f>K350</f>
        <v>0</v>
      </c>
      <c r="AY350">
        <f>AU350*AV350*AW350</f>
        <v>0</v>
      </c>
      <c r="AZ350">
        <f>(AX350-AP350)/AW350</f>
        <v>0</v>
      </c>
      <c r="BA350">
        <f>(AN350-AT350)/AT350</f>
        <v>0</v>
      </c>
      <c r="BB350">
        <f>AM350/(AO350+AM350/AT350)</f>
        <v>0</v>
      </c>
      <c r="BC350" t="s">
        <v>420</v>
      </c>
      <c r="BD350">
        <v>0</v>
      </c>
      <c r="BE350">
        <f>IF(BD350&lt;&gt;0, BD350, BB350)</f>
        <v>0</v>
      </c>
      <c r="BF350">
        <f>1-BE350/AT350</f>
        <v>0</v>
      </c>
      <c r="BG350">
        <f>(AT350-AS350)/(AT350-BE350)</f>
        <v>0</v>
      </c>
      <c r="BH350">
        <f>(AN350-AT350)/(AN350-BE350)</f>
        <v>0</v>
      </c>
      <c r="BI350">
        <f>(AT350-AS350)/(AT350-AM350)</f>
        <v>0</v>
      </c>
      <c r="BJ350">
        <f>(AN350-AT350)/(AN350-AM350)</f>
        <v>0</v>
      </c>
      <c r="BK350">
        <f>(BG350*BE350/AS350)</f>
        <v>0</v>
      </c>
      <c r="BL350">
        <f>(1-BK350)</f>
        <v>0</v>
      </c>
      <c r="CU350">
        <f>$B$13*DS350+$C$13*DT350+$F$13*EE350*(1-EH350)</f>
        <v>0</v>
      </c>
      <c r="CV350">
        <f>CU350*CW350</f>
        <v>0</v>
      </c>
      <c r="CW350">
        <f>($B$13*$D$11+$C$13*$D$11+$F$13*((ER350+EJ350)/MAX(ER350+EJ350+ES350, 0.1)*$I$11+ES350/MAX(ER350+EJ350+ES350, 0.1)*$J$11))/($B$13+$C$13+$F$13)</f>
        <v>0</v>
      </c>
      <c r="CX350">
        <f>($B$13*$K$11+$C$13*$K$11+$F$13*((ER350+EJ350)/MAX(ER350+EJ350+ES350, 0.1)*$P$11+ES350/MAX(ER350+EJ350+ES350, 0.1)*$Q$11))/($B$13+$C$13+$F$13)</f>
        <v>0</v>
      </c>
      <c r="CY350">
        <v>5.36</v>
      </c>
      <c r="CZ350">
        <v>0.5</v>
      </c>
      <c r="DA350" t="s">
        <v>421</v>
      </c>
      <c r="DB350">
        <v>2</v>
      </c>
      <c r="DC350">
        <v>1761011858.151724</v>
      </c>
      <c r="DD350">
        <v>420.5088620689654</v>
      </c>
      <c r="DE350">
        <v>420.0243448275862</v>
      </c>
      <c r="DF350">
        <v>24.03114482758621</v>
      </c>
      <c r="DG350">
        <v>23.99254137931035</v>
      </c>
      <c r="DH350">
        <v>421.8293103448275</v>
      </c>
      <c r="DI350">
        <v>23.8372275862069</v>
      </c>
      <c r="DJ350">
        <v>499.9873793103448</v>
      </c>
      <c r="DK350">
        <v>90.56082068965516</v>
      </c>
      <c r="DL350">
        <v>0.03480584137931034</v>
      </c>
      <c r="DM350">
        <v>30.42449310344827</v>
      </c>
      <c r="DN350">
        <v>30.05912758620689</v>
      </c>
      <c r="DO350">
        <v>999.9000000000002</v>
      </c>
      <c r="DP350">
        <v>0</v>
      </c>
      <c r="DQ350">
        <v>0</v>
      </c>
      <c r="DR350">
        <v>9999.272413793104</v>
      </c>
      <c r="DS350">
        <v>0</v>
      </c>
      <c r="DT350">
        <v>0.242856</v>
      </c>
      <c r="DU350">
        <v>0.4845412413793103</v>
      </c>
      <c r="DV350">
        <v>430.8630000000001</v>
      </c>
      <c r="DW350">
        <v>430.3495517241379</v>
      </c>
      <c r="DX350">
        <v>0.03860920586206897</v>
      </c>
      <c r="DY350">
        <v>420.0243448275862</v>
      </c>
      <c r="DZ350">
        <v>23.99254137931035</v>
      </c>
      <c r="EA350">
        <v>2.176280344827586</v>
      </c>
      <c r="EB350">
        <v>2.17278275862069</v>
      </c>
      <c r="EC350">
        <v>18.78876206896552</v>
      </c>
      <c r="ED350">
        <v>18.76298275862069</v>
      </c>
      <c r="EE350">
        <v>0.005000780000000002</v>
      </c>
      <c r="EF350">
        <v>0</v>
      </c>
      <c r="EG350">
        <v>0</v>
      </c>
      <c r="EH350">
        <v>0</v>
      </c>
      <c r="EI350">
        <v>812.055172413793</v>
      </c>
      <c r="EJ350">
        <v>0.005000780000000002</v>
      </c>
      <c r="EK350">
        <v>-19.7448275862069</v>
      </c>
      <c r="EL350">
        <v>-1.155172413793103</v>
      </c>
      <c r="EM350">
        <v>35.09024137931034</v>
      </c>
      <c r="EN350">
        <v>38.33593103448275</v>
      </c>
      <c r="EO350">
        <v>37.87696551724137</v>
      </c>
      <c r="EP350">
        <v>38.31013793103448</v>
      </c>
      <c r="EQ350">
        <v>37.90924137931034</v>
      </c>
      <c r="ER350">
        <v>0</v>
      </c>
      <c r="ES350">
        <v>0</v>
      </c>
      <c r="ET350">
        <v>0</v>
      </c>
      <c r="EU350">
        <v>1761011865.1</v>
      </c>
      <c r="EV350">
        <v>0</v>
      </c>
      <c r="EW350">
        <v>812.212</v>
      </c>
      <c r="EX350">
        <v>-13.66923107388621</v>
      </c>
      <c r="EY350">
        <v>0.1769228781703764</v>
      </c>
      <c r="EZ350">
        <v>-20.5</v>
      </c>
      <c r="FA350">
        <v>15</v>
      </c>
      <c r="FB350">
        <v>1761011703.6</v>
      </c>
      <c r="FC350" t="s">
        <v>1110</v>
      </c>
      <c r="FD350">
        <v>1761011703.1</v>
      </c>
      <c r="FE350">
        <v>1761011703.6</v>
      </c>
      <c r="FF350">
        <v>12</v>
      </c>
      <c r="FG350">
        <v>-0.097</v>
      </c>
      <c r="FH350">
        <v>0.005</v>
      </c>
      <c r="FI350">
        <v>-1.321</v>
      </c>
      <c r="FJ350">
        <v>0.183</v>
      </c>
      <c r="FK350">
        <v>420</v>
      </c>
      <c r="FL350">
        <v>24</v>
      </c>
      <c r="FM350">
        <v>0.12</v>
      </c>
      <c r="FN350">
        <v>0.01</v>
      </c>
      <c r="FO350">
        <v>0.473265825</v>
      </c>
      <c r="FP350">
        <v>0.2095117035647274</v>
      </c>
      <c r="FQ350">
        <v>0.03839913994993084</v>
      </c>
      <c r="FR350">
        <v>1</v>
      </c>
      <c r="FS350">
        <v>814.2441176470588</v>
      </c>
      <c r="FT350">
        <v>-41.40412525276188</v>
      </c>
      <c r="FU350">
        <v>6.727038994477292</v>
      </c>
      <c r="FV350">
        <v>0</v>
      </c>
      <c r="FW350">
        <v>-0.009249355750000002</v>
      </c>
      <c r="FX350">
        <v>0.9341939395497187</v>
      </c>
      <c r="FY350">
        <v>0.09325989018564125</v>
      </c>
      <c r="FZ350">
        <v>0</v>
      </c>
      <c r="GA350">
        <v>1</v>
      </c>
      <c r="GB350">
        <v>3</v>
      </c>
      <c r="GC350" t="s">
        <v>459</v>
      </c>
      <c r="GD350">
        <v>3.10974</v>
      </c>
      <c r="GE350">
        <v>2.72637</v>
      </c>
      <c r="GF350">
        <v>0.08866889999999999</v>
      </c>
      <c r="GG350">
        <v>0.0884196</v>
      </c>
      <c r="GH350">
        <v>0.108575</v>
      </c>
      <c r="GI350">
        <v>0.109379</v>
      </c>
      <c r="GJ350">
        <v>23924</v>
      </c>
      <c r="GK350">
        <v>21685.7</v>
      </c>
      <c r="GL350">
        <v>26809.1</v>
      </c>
      <c r="GM350">
        <v>23995</v>
      </c>
      <c r="GN350">
        <v>38184.1</v>
      </c>
      <c r="GO350">
        <v>31521.8</v>
      </c>
      <c r="GP350">
        <v>46792.9</v>
      </c>
      <c r="GQ350">
        <v>37930.6</v>
      </c>
      <c r="GR350">
        <v>1.89368</v>
      </c>
      <c r="GS350">
        <v>1.8777</v>
      </c>
      <c r="GT350">
        <v>0.119023</v>
      </c>
      <c r="GU350">
        <v>0</v>
      </c>
      <c r="GV350">
        <v>28.1107</v>
      </c>
      <c r="GW350">
        <v>999.9</v>
      </c>
      <c r="GX350">
        <v>61.7</v>
      </c>
      <c r="GY350">
        <v>29.5</v>
      </c>
      <c r="GZ350">
        <v>28.2026</v>
      </c>
      <c r="HA350">
        <v>61.3409</v>
      </c>
      <c r="HB350">
        <v>21.254</v>
      </c>
      <c r="HC350">
        <v>1</v>
      </c>
      <c r="HD350">
        <v>0.0206453</v>
      </c>
      <c r="HE350">
        <v>-1.94061</v>
      </c>
      <c r="HF350">
        <v>20.3277</v>
      </c>
      <c r="HG350">
        <v>5.22223</v>
      </c>
      <c r="HH350">
        <v>11.9798</v>
      </c>
      <c r="HI350">
        <v>4.96565</v>
      </c>
      <c r="HJ350">
        <v>3.276</v>
      </c>
      <c r="HK350">
        <v>9999</v>
      </c>
      <c r="HL350">
        <v>9999</v>
      </c>
      <c r="HM350">
        <v>9999</v>
      </c>
      <c r="HN350">
        <v>999.9</v>
      </c>
      <c r="HO350">
        <v>1.86368</v>
      </c>
      <c r="HP350">
        <v>1.85975</v>
      </c>
      <c r="HQ350">
        <v>1.85806</v>
      </c>
      <c r="HR350">
        <v>1.85944</v>
      </c>
      <c r="HS350">
        <v>1.85959</v>
      </c>
      <c r="HT350">
        <v>1.85806</v>
      </c>
      <c r="HU350">
        <v>1.85715</v>
      </c>
      <c r="HV350">
        <v>1.85211</v>
      </c>
      <c r="HW350">
        <v>0</v>
      </c>
      <c r="HX350">
        <v>0</v>
      </c>
      <c r="HY350">
        <v>0</v>
      </c>
      <c r="HZ350">
        <v>0</v>
      </c>
      <c r="IA350" t="s">
        <v>424</v>
      </c>
      <c r="IB350" t="s">
        <v>425</v>
      </c>
      <c r="IC350" t="s">
        <v>426</v>
      </c>
      <c r="ID350" t="s">
        <v>426</v>
      </c>
      <c r="IE350" t="s">
        <v>426</v>
      </c>
      <c r="IF350" t="s">
        <v>426</v>
      </c>
      <c r="IG350">
        <v>0</v>
      </c>
      <c r="IH350">
        <v>100</v>
      </c>
      <c r="II350">
        <v>100</v>
      </c>
      <c r="IJ350">
        <v>-1.32</v>
      </c>
      <c r="IK350">
        <v>0.1929</v>
      </c>
      <c r="IL350">
        <v>-2.110863740708843</v>
      </c>
      <c r="IM350">
        <v>0.001328113201692861</v>
      </c>
      <c r="IN350">
        <v>1.538283238170363E-06</v>
      </c>
      <c r="IO350">
        <v>-5.795655626708063E-10</v>
      </c>
      <c r="IP350">
        <v>-0.0653189058624434</v>
      </c>
      <c r="IQ350">
        <v>-0.004593102289677449</v>
      </c>
      <c r="IR350">
        <v>0.0008253994458280543</v>
      </c>
      <c r="IS350">
        <v>-7.403632370499484E-06</v>
      </c>
      <c r="IT350">
        <v>2</v>
      </c>
      <c r="IU350">
        <v>1985</v>
      </c>
      <c r="IV350">
        <v>1</v>
      </c>
      <c r="IW350">
        <v>27</v>
      </c>
      <c r="IX350">
        <v>2.7</v>
      </c>
      <c r="IY350">
        <v>2.7</v>
      </c>
      <c r="IZ350">
        <v>1.13647</v>
      </c>
      <c r="JA350">
        <v>2.59888</v>
      </c>
      <c r="JB350">
        <v>1.49658</v>
      </c>
      <c r="JC350">
        <v>2.34619</v>
      </c>
      <c r="JD350">
        <v>1.54907</v>
      </c>
      <c r="JE350">
        <v>2.47559</v>
      </c>
      <c r="JF350">
        <v>32.7535</v>
      </c>
      <c r="JG350">
        <v>15.5505</v>
      </c>
      <c r="JH350">
        <v>18</v>
      </c>
      <c r="JI350">
        <v>481.679</v>
      </c>
      <c r="JJ350">
        <v>500.566</v>
      </c>
      <c r="JK350">
        <v>31.5335</v>
      </c>
      <c r="JL350">
        <v>27.5111</v>
      </c>
      <c r="JM350">
        <v>30.0003</v>
      </c>
      <c r="JN350">
        <v>27.6938</v>
      </c>
      <c r="JO350">
        <v>27.6704</v>
      </c>
      <c r="JP350">
        <v>22.85</v>
      </c>
      <c r="JQ350">
        <v>19.6944</v>
      </c>
      <c r="JR350">
        <v>74.426</v>
      </c>
      <c r="JS350">
        <v>31.4883</v>
      </c>
      <c r="JT350">
        <v>420</v>
      </c>
      <c r="JU350">
        <v>23.9454</v>
      </c>
      <c r="JV350">
        <v>102.326</v>
      </c>
      <c r="JW350">
        <v>91.5043</v>
      </c>
    </row>
    <row r="351" spans="1:283">
      <c r="A351">
        <v>333</v>
      </c>
      <c r="B351">
        <v>1761011868.1</v>
      </c>
      <c r="C351">
        <v>2202.099999904633</v>
      </c>
      <c r="D351" t="s">
        <v>1113</v>
      </c>
      <c r="E351" t="s">
        <v>1114</v>
      </c>
      <c r="F351">
        <v>5</v>
      </c>
      <c r="G351" t="s">
        <v>1109</v>
      </c>
      <c r="H351">
        <v>1761011860.010714</v>
      </c>
      <c r="I351">
        <f>(J351)/1000</f>
        <v>0</v>
      </c>
      <c r="J351">
        <f>1000*DJ351*AH351*(DF351-DG351)/(100*CY351*(1000-AH351*DF351))</f>
        <v>0</v>
      </c>
      <c r="K351">
        <f>DJ351*AH351*(DE351-DD351*(1000-AH351*DG351)/(1000-AH351*DF351))/(100*CY351)</f>
        <v>0</v>
      </c>
      <c r="L351">
        <f>DD351 - IF(AH351&gt;1, K351*CY351*100.0/(AJ351), 0)</f>
        <v>0</v>
      </c>
      <c r="M351">
        <f>((S351-I351/2)*L351-K351)/(S351+I351/2)</f>
        <v>0</v>
      </c>
      <c r="N351">
        <f>M351*(DK351+DL351)/1000.0</f>
        <v>0</v>
      </c>
      <c r="O351">
        <f>(DD351 - IF(AH351&gt;1, K351*CY351*100.0/(AJ351), 0))*(DK351+DL351)/1000.0</f>
        <v>0</v>
      </c>
      <c r="P351">
        <f>2.0/((1/R351-1/Q351)+SIGN(R351)*SQRT((1/R351-1/Q351)*(1/R351-1/Q351) + 4*CZ351/((CZ351+1)*(CZ351+1))*(2*1/R351*1/Q351-1/Q351*1/Q351)))</f>
        <v>0</v>
      </c>
      <c r="Q351">
        <f>IF(LEFT(DA351,1)&lt;&gt;"0",IF(LEFT(DA351,1)="1",3.0,DB351),$D$5+$E$5*(DR351*DK351/($K$5*1000))+$F$5*(DR351*DK351/($K$5*1000))*MAX(MIN(CY351,$J$5),$I$5)*MAX(MIN(CY351,$J$5),$I$5)+$G$5*MAX(MIN(CY351,$J$5),$I$5)*(DR351*DK351/($K$5*1000))+$H$5*(DR351*DK351/($K$5*1000))*(DR351*DK351/($K$5*1000)))</f>
        <v>0</v>
      </c>
      <c r="R351">
        <f>I351*(1000-(1000*0.61365*exp(17.502*V351/(240.97+V351))/(DK351+DL351)+DF351)/2)/(1000*0.61365*exp(17.502*V351/(240.97+V351))/(DK351+DL351)-DF351)</f>
        <v>0</v>
      </c>
      <c r="S351">
        <f>1/((CZ351+1)/(P351/1.6)+1/(Q351/1.37)) + CZ351/((CZ351+1)/(P351/1.6) + CZ351/(Q351/1.37))</f>
        <v>0</v>
      </c>
      <c r="T351">
        <f>(CU351*CX351)</f>
        <v>0</v>
      </c>
      <c r="U351">
        <f>(DM351+(T351+2*0.95*5.67E-8*(((DM351+$B$9)+273)^4-(DM351+273)^4)-44100*I351)/(1.84*29.3*Q351+8*0.95*5.67E-8*(DM351+273)^3))</f>
        <v>0</v>
      </c>
      <c r="V351">
        <f>($C$9*DN351+$D$9*DO351+$E$9*U351)</f>
        <v>0</v>
      </c>
      <c r="W351">
        <f>0.61365*exp(17.502*V351/(240.97+V351))</f>
        <v>0</v>
      </c>
      <c r="X351">
        <f>(Y351/Z351*100)</f>
        <v>0</v>
      </c>
      <c r="Y351">
        <f>DF351*(DK351+DL351)/1000</f>
        <v>0</v>
      </c>
      <c r="Z351">
        <f>0.61365*exp(17.502*DM351/(240.97+DM351))</f>
        <v>0</v>
      </c>
      <c r="AA351">
        <f>(W351-DF351*(DK351+DL351)/1000)</f>
        <v>0</v>
      </c>
      <c r="AB351">
        <f>(-I351*44100)</f>
        <v>0</v>
      </c>
      <c r="AC351">
        <f>2*29.3*Q351*0.92*(DM351-V351)</f>
        <v>0</v>
      </c>
      <c r="AD351">
        <f>2*0.95*5.67E-8*(((DM351+$B$9)+273)^4-(V351+273)^4)</f>
        <v>0</v>
      </c>
      <c r="AE351">
        <f>T351+AD351+AB351+AC351</f>
        <v>0</v>
      </c>
      <c r="AF351">
        <v>1</v>
      </c>
      <c r="AG351">
        <v>0</v>
      </c>
      <c r="AH351">
        <f>IF(AF351*$H$15&gt;=AJ351,1.0,(AJ351/(AJ351-AF351*$H$15)))</f>
        <v>0</v>
      </c>
      <c r="AI351">
        <f>(AH351-1)*100</f>
        <v>0</v>
      </c>
      <c r="AJ351">
        <f>MAX(0,($B$15+$C$15*DR351)/(1+$D$15*DR351)*DK351/(DM351+273)*$E$15)</f>
        <v>0</v>
      </c>
      <c r="AK351" t="s">
        <v>420</v>
      </c>
      <c r="AL351" t="s">
        <v>420</v>
      </c>
      <c r="AM351">
        <v>0</v>
      </c>
      <c r="AN351">
        <v>0</v>
      </c>
      <c r="AO351">
        <f>1-AM351/AN351</f>
        <v>0</v>
      </c>
      <c r="AP351">
        <v>0</v>
      </c>
      <c r="AQ351" t="s">
        <v>420</v>
      </c>
      <c r="AR351" t="s">
        <v>420</v>
      </c>
      <c r="AS351">
        <v>0</v>
      </c>
      <c r="AT351">
        <v>0</v>
      </c>
      <c r="AU351">
        <f>1-AS351/AT351</f>
        <v>0</v>
      </c>
      <c r="AV351">
        <v>0.5</v>
      </c>
      <c r="AW351">
        <f>CV351</f>
        <v>0</v>
      </c>
      <c r="AX351">
        <f>K351</f>
        <v>0</v>
      </c>
      <c r="AY351">
        <f>AU351*AV351*AW351</f>
        <v>0</v>
      </c>
      <c r="AZ351">
        <f>(AX351-AP351)/AW351</f>
        <v>0</v>
      </c>
      <c r="BA351">
        <f>(AN351-AT351)/AT351</f>
        <v>0</v>
      </c>
      <c r="BB351">
        <f>AM351/(AO351+AM351/AT351)</f>
        <v>0</v>
      </c>
      <c r="BC351" t="s">
        <v>420</v>
      </c>
      <c r="BD351">
        <v>0</v>
      </c>
      <c r="BE351">
        <f>IF(BD351&lt;&gt;0, BD351, BB351)</f>
        <v>0</v>
      </c>
      <c r="BF351">
        <f>1-BE351/AT351</f>
        <v>0</v>
      </c>
      <c r="BG351">
        <f>(AT351-AS351)/(AT351-BE351)</f>
        <v>0</v>
      </c>
      <c r="BH351">
        <f>(AN351-AT351)/(AN351-BE351)</f>
        <v>0</v>
      </c>
      <c r="BI351">
        <f>(AT351-AS351)/(AT351-AM351)</f>
        <v>0</v>
      </c>
      <c r="BJ351">
        <f>(AN351-AT351)/(AN351-AM351)</f>
        <v>0</v>
      </c>
      <c r="BK351">
        <f>(BG351*BE351/AS351)</f>
        <v>0</v>
      </c>
      <c r="BL351">
        <f>(1-BK351)</f>
        <v>0</v>
      </c>
      <c r="CU351">
        <f>$B$13*DS351+$C$13*DT351+$F$13*EE351*(1-EH351)</f>
        <v>0</v>
      </c>
      <c r="CV351">
        <f>CU351*CW351</f>
        <v>0</v>
      </c>
      <c r="CW351">
        <f>($B$13*$D$11+$C$13*$D$11+$F$13*((ER351+EJ351)/MAX(ER351+EJ351+ES351, 0.1)*$I$11+ES351/MAX(ER351+EJ351+ES351, 0.1)*$J$11))/($B$13+$C$13+$F$13)</f>
        <v>0</v>
      </c>
      <c r="CX351">
        <f>($B$13*$K$11+$C$13*$K$11+$F$13*((ER351+EJ351)/MAX(ER351+EJ351+ES351, 0.1)*$P$11+ES351/MAX(ER351+EJ351+ES351, 0.1)*$Q$11))/($B$13+$C$13+$F$13)</f>
        <v>0</v>
      </c>
      <c r="CY351">
        <v>5.36</v>
      </c>
      <c r="CZ351">
        <v>0.5</v>
      </c>
      <c r="DA351" t="s">
        <v>421</v>
      </c>
      <c r="DB351">
        <v>2</v>
      </c>
      <c r="DC351">
        <v>1761011860.010714</v>
      </c>
      <c r="DD351">
        <v>420.5214285714285</v>
      </c>
      <c r="DE351">
        <v>420.0287499999999</v>
      </c>
      <c r="DF351">
        <v>24.02500714285715</v>
      </c>
      <c r="DG351">
        <v>23.96709642857143</v>
      </c>
      <c r="DH351">
        <v>421.8418571428571</v>
      </c>
      <c r="DI351">
        <v>23.831225</v>
      </c>
      <c r="DJ351">
        <v>499.9891785714286</v>
      </c>
      <c r="DK351">
        <v>90.56087142857143</v>
      </c>
      <c r="DL351">
        <v>0.03478114642857143</v>
      </c>
      <c r="DM351">
        <v>30.42419285714286</v>
      </c>
      <c r="DN351">
        <v>30.05813571428571</v>
      </c>
      <c r="DO351">
        <v>999.9000000000002</v>
      </c>
      <c r="DP351">
        <v>0</v>
      </c>
      <c r="DQ351">
        <v>0</v>
      </c>
      <c r="DR351">
        <v>10002.79464285714</v>
      </c>
      <c r="DS351">
        <v>0</v>
      </c>
      <c r="DT351">
        <v>0.242856</v>
      </c>
      <c r="DU351">
        <v>0.4927161071428571</v>
      </c>
      <c r="DV351">
        <v>430.8731785714286</v>
      </c>
      <c r="DW351">
        <v>430.3428571428572</v>
      </c>
      <c r="DX351">
        <v>0.05792052035714285</v>
      </c>
      <c r="DY351">
        <v>420.0287499999999</v>
      </c>
      <c r="DZ351">
        <v>23.96709642857143</v>
      </c>
      <c r="EA351">
        <v>2.175726071428571</v>
      </c>
      <c r="EB351">
        <v>2.170479642857142</v>
      </c>
      <c r="EC351">
        <v>18.78468214285715</v>
      </c>
      <c r="ED351">
        <v>18.74603214285714</v>
      </c>
      <c r="EE351">
        <v>0.005000780000000002</v>
      </c>
      <c r="EF351">
        <v>0</v>
      </c>
      <c r="EG351">
        <v>0</v>
      </c>
      <c r="EH351">
        <v>0</v>
      </c>
      <c r="EI351">
        <v>811.8464285714284</v>
      </c>
      <c r="EJ351">
        <v>0.005000780000000002</v>
      </c>
      <c r="EK351">
        <v>-21.32142857142857</v>
      </c>
      <c r="EL351">
        <v>-1.282142857142857</v>
      </c>
      <c r="EM351">
        <v>35.10464285714286</v>
      </c>
      <c r="EN351">
        <v>38.38142857142856</v>
      </c>
      <c r="EO351">
        <v>37.87260714285714</v>
      </c>
      <c r="EP351">
        <v>38.36357142857143</v>
      </c>
      <c r="EQ351">
        <v>37.9395</v>
      </c>
      <c r="ER351">
        <v>0</v>
      </c>
      <c r="ES351">
        <v>0</v>
      </c>
      <c r="ET351">
        <v>0</v>
      </c>
      <c r="EU351">
        <v>1761011866.9</v>
      </c>
      <c r="EV351">
        <v>0</v>
      </c>
      <c r="EW351">
        <v>811.4499999999999</v>
      </c>
      <c r="EX351">
        <v>-28.42051296288318</v>
      </c>
      <c r="EY351">
        <v>13.76410219070033</v>
      </c>
      <c r="EZ351">
        <v>-21.29230769230769</v>
      </c>
      <c r="FA351">
        <v>15</v>
      </c>
      <c r="FB351">
        <v>1761011703.6</v>
      </c>
      <c r="FC351" t="s">
        <v>1110</v>
      </c>
      <c r="FD351">
        <v>1761011703.1</v>
      </c>
      <c r="FE351">
        <v>1761011703.6</v>
      </c>
      <c r="FF351">
        <v>12</v>
      </c>
      <c r="FG351">
        <v>-0.097</v>
      </c>
      <c r="FH351">
        <v>0.005</v>
      </c>
      <c r="FI351">
        <v>-1.321</v>
      </c>
      <c r="FJ351">
        <v>0.183</v>
      </c>
      <c r="FK351">
        <v>420</v>
      </c>
      <c r="FL351">
        <v>24</v>
      </c>
      <c r="FM351">
        <v>0.12</v>
      </c>
      <c r="FN351">
        <v>0.01</v>
      </c>
      <c r="FO351">
        <v>0.4812689024390244</v>
      </c>
      <c r="FP351">
        <v>0.3660064808362377</v>
      </c>
      <c r="FQ351">
        <v>0.04445492152885688</v>
      </c>
      <c r="FR351">
        <v>1</v>
      </c>
      <c r="FS351">
        <v>813.2382352941177</v>
      </c>
      <c r="FT351">
        <v>-29.0618793147164</v>
      </c>
      <c r="FU351">
        <v>6.963814653828173</v>
      </c>
      <c r="FV351">
        <v>0</v>
      </c>
      <c r="FW351">
        <v>0.01555758951219512</v>
      </c>
      <c r="FX351">
        <v>0.7412585550522646</v>
      </c>
      <c r="FY351">
        <v>0.08074819591566638</v>
      </c>
      <c r="FZ351">
        <v>0</v>
      </c>
      <c r="GA351">
        <v>1</v>
      </c>
      <c r="GB351">
        <v>3</v>
      </c>
      <c r="GC351" t="s">
        <v>459</v>
      </c>
      <c r="GD351">
        <v>3.10974</v>
      </c>
      <c r="GE351">
        <v>2.72636</v>
      </c>
      <c r="GF351">
        <v>0.08867029999999999</v>
      </c>
      <c r="GG351">
        <v>0.0884185</v>
      </c>
      <c r="GH351">
        <v>0.108543</v>
      </c>
      <c r="GI351">
        <v>0.109367</v>
      </c>
      <c r="GJ351">
        <v>23923.9</v>
      </c>
      <c r="GK351">
        <v>21685.5</v>
      </c>
      <c r="GL351">
        <v>26809.1</v>
      </c>
      <c r="GM351">
        <v>23994.8</v>
      </c>
      <c r="GN351">
        <v>38185.4</v>
      </c>
      <c r="GO351">
        <v>31522.1</v>
      </c>
      <c r="GP351">
        <v>46792.8</v>
      </c>
      <c r="GQ351">
        <v>37930.4</v>
      </c>
      <c r="GR351">
        <v>1.8936</v>
      </c>
      <c r="GS351">
        <v>1.87765</v>
      </c>
      <c r="GT351">
        <v>0.119112</v>
      </c>
      <c r="GU351">
        <v>0</v>
      </c>
      <c r="GV351">
        <v>28.1143</v>
      </c>
      <c r="GW351">
        <v>999.9</v>
      </c>
      <c r="GX351">
        <v>61.7</v>
      </c>
      <c r="GY351">
        <v>29.4</v>
      </c>
      <c r="GZ351">
        <v>28.0425</v>
      </c>
      <c r="HA351">
        <v>61.3209</v>
      </c>
      <c r="HB351">
        <v>21.1538</v>
      </c>
      <c r="HC351">
        <v>1</v>
      </c>
      <c r="HD351">
        <v>0.0209019</v>
      </c>
      <c r="HE351">
        <v>-1.90721</v>
      </c>
      <c r="HF351">
        <v>20.328</v>
      </c>
      <c r="HG351">
        <v>5.22238</v>
      </c>
      <c r="HH351">
        <v>11.9798</v>
      </c>
      <c r="HI351">
        <v>4.96565</v>
      </c>
      <c r="HJ351">
        <v>3.276</v>
      </c>
      <c r="HK351">
        <v>9999</v>
      </c>
      <c r="HL351">
        <v>9999</v>
      </c>
      <c r="HM351">
        <v>9999</v>
      </c>
      <c r="HN351">
        <v>999.9</v>
      </c>
      <c r="HO351">
        <v>1.86368</v>
      </c>
      <c r="HP351">
        <v>1.85975</v>
      </c>
      <c r="HQ351">
        <v>1.85806</v>
      </c>
      <c r="HR351">
        <v>1.85944</v>
      </c>
      <c r="HS351">
        <v>1.85959</v>
      </c>
      <c r="HT351">
        <v>1.85806</v>
      </c>
      <c r="HU351">
        <v>1.85715</v>
      </c>
      <c r="HV351">
        <v>1.85211</v>
      </c>
      <c r="HW351">
        <v>0</v>
      </c>
      <c r="HX351">
        <v>0</v>
      </c>
      <c r="HY351">
        <v>0</v>
      </c>
      <c r="HZ351">
        <v>0</v>
      </c>
      <c r="IA351" t="s">
        <v>424</v>
      </c>
      <c r="IB351" t="s">
        <v>425</v>
      </c>
      <c r="IC351" t="s">
        <v>426</v>
      </c>
      <c r="ID351" t="s">
        <v>426</v>
      </c>
      <c r="IE351" t="s">
        <v>426</v>
      </c>
      <c r="IF351" t="s">
        <v>426</v>
      </c>
      <c r="IG351">
        <v>0</v>
      </c>
      <c r="IH351">
        <v>100</v>
      </c>
      <c r="II351">
        <v>100</v>
      </c>
      <c r="IJ351">
        <v>-1.32</v>
      </c>
      <c r="IK351">
        <v>0.1926</v>
      </c>
      <c r="IL351">
        <v>-2.110863740708843</v>
      </c>
      <c r="IM351">
        <v>0.001328113201692861</v>
      </c>
      <c r="IN351">
        <v>1.538283238170363E-06</v>
      </c>
      <c r="IO351">
        <v>-5.795655626708063E-10</v>
      </c>
      <c r="IP351">
        <v>-0.0653189058624434</v>
      </c>
      <c r="IQ351">
        <v>-0.004593102289677449</v>
      </c>
      <c r="IR351">
        <v>0.0008253994458280543</v>
      </c>
      <c r="IS351">
        <v>-7.403632370499484E-06</v>
      </c>
      <c r="IT351">
        <v>2</v>
      </c>
      <c r="IU351">
        <v>1985</v>
      </c>
      <c r="IV351">
        <v>1</v>
      </c>
      <c r="IW351">
        <v>27</v>
      </c>
      <c r="IX351">
        <v>2.8</v>
      </c>
      <c r="IY351">
        <v>2.7</v>
      </c>
      <c r="IZ351">
        <v>1.13647</v>
      </c>
      <c r="JA351">
        <v>2.60742</v>
      </c>
      <c r="JB351">
        <v>1.49658</v>
      </c>
      <c r="JC351">
        <v>2.34741</v>
      </c>
      <c r="JD351">
        <v>1.54907</v>
      </c>
      <c r="JE351">
        <v>2.38647</v>
      </c>
      <c r="JF351">
        <v>32.7535</v>
      </c>
      <c r="JG351">
        <v>15.5417</v>
      </c>
      <c r="JH351">
        <v>18</v>
      </c>
      <c r="JI351">
        <v>481.635</v>
      </c>
      <c r="JJ351">
        <v>500.543</v>
      </c>
      <c r="JK351">
        <v>31.5168</v>
      </c>
      <c r="JL351">
        <v>27.5113</v>
      </c>
      <c r="JM351">
        <v>30.0003</v>
      </c>
      <c r="JN351">
        <v>27.6938</v>
      </c>
      <c r="JO351">
        <v>27.6715</v>
      </c>
      <c r="JP351">
        <v>22.85</v>
      </c>
      <c r="JQ351">
        <v>19.6944</v>
      </c>
      <c r="JR351">
        <v>74.8927</v>
      </c>
      <c r="JS351">
        <v>31.4883</v>
      </c>
      <c r="JT351">
        <v>420</v>
      </c>
      <c r="JU351">
        <v>23.951</v>
      </c>
      <c r="JV351">
        <v>102.326</v>
      </c>
      <c r="JW351">
        <v>91.50369999999999</v>
      </c>
    </row>
    <row r="352" spans="1:283">
      <c r="A352">
        <v>334</v>
      </c>
      <c r="B352">
        <v>1761011870.1</v>
      </c>
      <c r="C352">
        <v>2204.099999904633</v>
      </c>
      <c r="D352" t="s">
        <v>1115</v>
      </c>
      <c r="E352" t="s">
        <v>1116</v>
      </c>
      <c r="F352">
        <v>5</v>
      </c>
      <c r="G352" t="s">
        <v>1109</v>
      </c>
      <c r="H352">
        <v>1761011861.933333</v>
      </c>
      <c r="I352">
        <f>(J352)/1000</f>
        <v>0</v>
      </c>
      <c r="J352">
        <f>1000*DJ352*AH352*(DF352-DG352)/(100*CY352*(1000-AH352*DF352))</f>
        <v>0</v>
      </c>
      <c r="K352">
        <f>DJ352*AH352*(DE352-DD352*(1000-AH352*DG352)/(1000-AH352*DF352))/(100*CY352)</f>
        <v>0</v>
      </c>
      <c r="L352">
        <f>DD352 - IF(AH352&gt;1, K352*CY352*100.0/(AJ352), 0)</f>
        <v>0</v>
      </c>
      <c r="M352">
        <f>((S352-I352/2)*L352-K352)/(S352+I352/2)</f>
        <v>0</v>
      </c>
      <c r="N352">
        <f>M352*(DK352+DL352)/1000.0</f>
        <v>0</v>
      </c>
      <c r="O352">
        <f>(DD352 - IF(AH352&gt;1, K352*CY352*100.0/(AJ352), 0))*(DK352+DL352)/1000.0</f>
        <v>0</v>
      </c>
      <c r="P352">
        <f>2.0/((1/R352-1/Q352)+SIGN(R352)*SQRT((1/R352-1/Q352)*(1/R352-1/Q352) + 4*CZ352/((CZ352+1)*(CZ352+1))*(2*1/R352*1/Q352-1/Q352*1/Q352)))</f>
        <v>0</v>
      </c>
      <c r="Q352">
        <f>IF(LEFT(DA352,1)&lt;&gt;"0",IF(LEFT(DA352,1)="1",3.0,DB352),$D$5+$E$5*(DR352*DK352/($K$5*1000))+$F$5*(DR352*DK352/($K$5*1000))*MAX(MIN(CY352,$J$5),$I$5)*MAX(MIN(CY352,$J$5),$I$5)+$G$5*MAX(MIN(CY352,$J$5),$I$5)*(DR352*DK352/($K$5*1000))+$H$5*(DR352*DK352/($K$5*1000))*(DR352*DK352/($K$5*1000)))</f>
        <v>0</v>
      </c>
      <c r="R352">
        <f>I352*(1000-(1000*0.61365*exp(17.502*V352/(240.97+V352))/(DK352+DL352)+DF352)/2)/(1000*0.61365*exp(17.502*V352/(240.97+V352))/(DK352+DL352)-DF352)</f>
        <v>0</v>
      </c>
      <c r="S352">
        <f>1/((CZ352+1)/(P352/1.6)+1/(Q352/1.37)) + CZ352/((CZ352+1)/(P352/1.6) + CZ352/(Q352/1.37))</f>
        <v>0</v>
      </c>
      <c r="T352">
        <f>(CU352*CX352)</f>
        <v>0</v>
      </c>
      <c r="U352">
        <f>(DM352+(T352+2*0.95*5.67E-8*(((DM352+$B$9)+273)^4-(DM352+273)^4)-44100*I352)/(1.84*29.3*Q352+8*0.95*5.67E-8*(DM352+273)^3))</f>
        <v>0</v>
      </c>
      <c r="V352">
        <f>($C$9*DN352+$D$9*DO352+$E$9*U352)</f>
        <v>0</v>
      </c>
      <c r="W352">
        <f>0.61365*exp(17.502*V352/(240.97+V352))</f>
        <v>0</v>
      </c>
      <c r="X352">
        <f>(Y352/Z352*100)</f>
        <v>0</v>
      </c>
      <c r="Y352">
        <f>DF352*(DK352+DL352)/1000</f>
        <v>0</v>
      </c>
      <c r="Z352">
        <f>0.61365*exp(17.502*DM352/(240.97+DM352))</f>
        <v>0</v>
      </c>
      <c r="AA352">
        <f>(W352-DF352*(DK352+DL352)/1000)</f>
        <v>0</v>
      </c>
      <c r="AB352">
        <f>(-I352*44100)</f>
        <v>0</v>
      </c>
      <c r="AC352">
        <f>2*29.3*Q352*0.92*(DM352-V352)</f>
        <v>0</v>
      </c>
      <c r="AD352">
        <f>2*0.95*5.67E-8*(((DM352+$B$9)+273)^4-(V352+273)^4)</f>
        <v>0</v>
      </c>
      <c r="AE352">
        <f>T352+AD352+AB352+AC352</f>
        <v>0</v>
      </c>
      <c r="AF352">
        <v>1</v>
      </c>
      <c r="AG352">
        <v>0</v>
      </c>
      <c r="AH352">
        <f>IF(AF352*$H$15&gt;=AJ352,1.0,(AJ352/(AJ352-AF352*$H$15)))</f>
        <v>0</v>
      </c>
      <c r="AI352">
        <f>(AH352-1)*100</f>
        <v>0</v>
      </c>
      <c r="AJ352">
        <f>MAX(0,($B$15+$C$15*DR352)/(1+$D$15*DR352)*DK352/(DM352+273)*$E$15)</f>
        <v>0</v>
      </c>
      <c r="AK352" t="s">
        <v>420</v>
      </c>
      <c r="AL352" t="s">
        <v>420</v>
      </c>
      <c r="AM352">
        <v>0</v>
      </c>
      <c r="AN352">
        <v>0</v>
      </c>
      <c r="AO352">
        <f>1-AM352/AN352</f>
        <v>0</v>
      </c>
      <c r="AP352">
        <v>0</v>
      </c>
      <c r="AQ352" t="s">
        <v>420</v>
      </c>
      <c r="AR352" t="s">
        <v>420</v>
      </c>
      <c r="AS352">
        <v>0</v>
      </c>
      <c r="AT352">
        <v>0</v>
      </c>
      <c r="AU352">
        <f>1-AS352/AT352</f>
        <v>0</v>
      </c>
      <c r="AV352">
        <v>0.5</v>
      </c>
      <c r="AW352">
        <f>CV352</f>
        <v>0</v>
      </c>
      <c r="AX352">
        <f>K352</f>
        <v>0</v>
      </c>
      <c r="AY352">
        <f>AU352*AV352*AW352</f>
        <v>0</v>
      </c>
      <c r="AZ352">
        <f>(AX352-AP352)/AW352</f>
        <v>0</v>
      </c>
      <c r="BA352">
        <f>(AN352-AT352)/AT352</f>
        <v>0</v>
      </c>
      <c r="BB352">
        <f>AM352/(AO352+AM352/AT352)</f>
        <v>0</v>
      </c>
      <c r="BC352" t="s">
        <v>420</v>
      </c>
      <c r="BD352">
        <v>0</v>
      </c>
      <c r="BE352">
        <f>IF(BD352&lt;&gt;0, BD352, BB352)</f>
        <v>0</v>
      </c>
      <c r="BF352">
        <f>1-BE352/AT352</f>
        <v>0</v>
      </c>
      <c r="BG352">
        <f>(AT352-AS352)/(AT352-BE352)</f>
        <v>0</v>
      </c>
      <c r="BH352">
        <f>(AN352-AT352)/(AN352-BE352)</f>
        <v>0</v>
      </c>
      <c r="BI352">
        <f>(AT352-AS352)/(AT352-AM352)</f>
        <v>0</v>
      </c>
      <c r="BJ352">
        <f>(AN352-AT352)/(AN352-AM352)</f>
        <v>0</v>
      </c>
      <c r="BK352">
        <f>(BG352*BE352/AS352)</f>
        <v>0</v>
      </c>
      <c r="BL352">
        <f>(1-BK352)</f>
        <v>0</v>
      </c>
      <c r="CU352">
        <f>$B$13*DS352+$C$13*DT352+$F$13*EE352*(1-EH352)</f>
        <v>0</v>
      </c>
      <c r="CV352">
        <f>CU352*CW352</f>
        <v>0</v>
      </c>
      <c r="CW352">
        <f>($B$13*$D$11+$C$13*$D$11+$F$13*((ER352+EJ352)/MAX(ER352+EJ352+ES352, 0.1)*$I$11+ES352/MAX(ER352+EJ352+ES352, 0.1)*$J$11))/($B$13+$C$13+$F$13)</f>
        <v>0</v>
      </c>
      <c r="CX352">
        <f>($B$13*$K$11+$C$13*$K$11+$F$13*((ER352+EJ352)/MAX(ER352+EJ352+ES352, 0.1)*$P$11+ES352/MAX(ER352+EJ352+ES352, 0.1)*$Q$11))/($B$13+$C$13+$F$13)</f>
        <v>0</v>
      </c>
      <c r="CY352">
        <v>5.36</v>
      </c>
      <c r="CZ352">
        <v>0.5</v>
      </c>
      <c r="DA352" t="s">
        <v>421</v>
      </c>
      <c r="DB352">
        <v>2</v>
      </c>
      <c r="DC352">
        <v>1761011861.933333</v>
      </c>
      <c r="DD352">
        <v>420.5361481481481</v>
      </c>
      <c r="DE352">
        <v>420.0258518518518</v>
      </c>
      <c r="DF352">
        <v>24.01514444444445</v>
      </c>
      <c r="DG352">
        <v>23.94451481481482</v>
      </c>
      <c r="DH352">
        <v>421.8564814814815</v>
      </c>
      <c r="DI352">
        <v>23.82157777777778</v>
      </c>
      <c r="DJ352">
        <v>499.9976296296296</v>
      </c>
      <c r="DK352">
        <v>90.56076666666668</v>
      </c>
      <c r="DL352">
        <v>0.03477263703703704</v>
      </c>
      <c r="DM352">
        <v>30.42384444444445</v>
      </c>
      <c r="DN352">
        <v>30.05669259259259</v>
      </c>
      <c r="DO352">
        <v>999.9000000000001</v>
      </c>
      <c r="DP352">
        <v>0</v>
      </c>
      <c r="DQ352">
        <v>0</v>
      </c>
      <c r="DR352">
        <v>10003.7062962963</v>
      </c>
      <c r="DS352">
        <v>0</v>
      </c>
      <c r="DT352">
        <v>0.242856</v>
      </c>
      <c r="DU352">
        <v>0.510279925925926</v>
      </c>
      <c r="DV352">
        <v>430.883888888889</v>
      </c>
      <c r="DW352">
        <v>430.3299629629629</v>
      </c>
      <c r="DX352">
        <v>0.07064013592592593</v>
      </c>
      <c r="DY352">
        <v>420.0258518518518</v>
      </c>
      <c r="DZ352">
        <v>23.94451481481482</v>
      </c>
      <c r="EA352">
        <v>2.174830740740741</v>
      </c>
      <c r="EB352">
        <v>2.168432592592593</v>
      </c>
      <c r="EC352">
        <v>18.7780925925926</v>
      </c>
      <c r="ED352">
        <v>18.73095925925926</v>
      </c>
      <c r="EE352">
        <v>0.005000780000000001</v>
      </c>
      <c r="EF352">
        <v>0</v>
      </c>
      <c r="EG352">
        <v>0</v>
      </c>
      <c r="EH352">
        <v>0</v>
      </c>
      <c r="EI352">
        <v>811.0851851851853</v>
      </c>
      <c r="EJ352">
        <v>0.005000780000000001</v>
      </c>
      <c r="EK352">
        <v>-20.3037037037037</v>
      </c>
      <c r="EL352">
        <v>-1.125925925925926</v>
      </c>
      <c r="EM352">
        <v>35.11322222222222</v>
      </c>
      <c r="EN352">
        <v>38.42796296296297</v>
      </c>
      <c r="EO352">
        <v>37.96511111111111</v>
      </c>
      <c r="EP352">
        <v>38.41177777777778</v>
      </c>
      <c r="EQ352">
        <v>37.97192592592592</v>
      </c>
      <c r="ER352">
        <v>0</v>
      </c>
      <c r="ES352">
        <v>0</v>
      </c>
      <c r="ET352">
        <v>0</v>
      </c>
      <c r="EU352">
        <v>1761011868.7</v>
      </c>
      <c r="EV352">
        <v>0</v>
      </c>
      <c r="EW352">
        <v>810.612</v>
      </c>
      <c r="EX352">
        <v>-35.79999991563626</v>
      </c>
      <c r="EY352">
        <v>-3.161539138891723</v>
      </c>
      <c r="EZ352">
        <v>-20.192</v>
      </c>
      <c r="FA352">
        <v>15</v>
      </c>
      <c r="FB352">
        <v>1761011703.6</v>
      </c>
      <c r="FC352" t="s">
        <v>1110</v>
      </c>
      <c r="FD352">
        <v>1761011703.1</v>
      </c>
      <c r="FE352">
        <v>1761011703.6</v>
      </c>
      <c r="FF352">
        <v>12</v>
      </c>
      <c r="FG352">
        <v>-0.097</v>
      </c>
      <c r="FH352">
        <v>0.005</v>
      </c>
      <c r="FI352">
        <v>-1.321</v>
      </c>
      <c r="FJ352">
        <v>0.183</v>
      </c>
      <c r="FK352">
        <v>420</v>
      </c>
      <c r="FL352">
        <v>24</v>
      </c>
      <c r="FM352">
        <v>0.12</v>
      </c>
      <c r="FN352">
        <v>0.01</v>
      </c>
      <c r="FO352">
        <v>0.49613495</v>
      </c>
      <c r="FP352">
        <v>0.4034768330206385</v>
      </c>
      <c r="FQ352">
        <v>0.04801608277074984</v>
      </c>
      <c r="FR352">
        <v>1</v>
      </c>
      <c r="FS352">
        <v>812.0588235294118</v>
      </c>
      <c r="FT352">
        <v>-37.19174948838454</v>
      </c>
      <c r="FU352">
        <v>7.410688530647466</v>
      </c>
      <c r="FV352">
        <v>0</v>
      </c>
      <c r="FW352">
        <v>0.03446668175</v>
      </c>
      <c r="FX352">
        <v>0.5667453074296436</v>
      </c>
      <c r="FY352">
        <v>0.06548777448072189</v>
      </c>
      <c r="FZ352">
        <v>0</v>
      </c>
      <c r="GA352">
        <v>1</v>
      </c>
      <c r="GB352">
        <v>3</v>
      </c>
      <c r="GC352" t="s">
        <v>459</v>
      </c>
      <c r="GD352">
        <v>3.10965</v>
      </c>
      <c r="GE352">
        <v>2.72656</v>
      </c>
      <c r="GF352">
        <v>0.0886754</v>
      </c>
      <c r="GG352">
        <v>0.08842220000000001</v>
      </c>
      <c r="GH352">
        <v>0.108518</v>
      </c>
      <c r="GI352">
        <v>0.109358</v>
      </c>
      <c r="GJ352">
        <v>23923.8</v>
      </c>
      <c r="GK352">
        <v>21685.4</v>
      </c>
      <c r="GL352">
        <v>26809.1</v>
      </c>
      <c r="GM352">
        <v>23994.7</v>
      </c>
      <c r="GN352">
        <v>38186.5</v>
      </c>
      <c r="GO352">
        <v>31522.2</v>
      </c>
      <c r="GP352">
        <v>46792.8</v>
      </c>
      <c r="GQ352">
        <v>37930.1</v>
      </c>
      <c r="GR352">
        <v>1.89382</v>
      </c>
      <c r="GS352">
        <v>1.87762</v>
      </c>
      <c r="GT352">
        <v>0.1188</v>
      </c>
      <c r="GU352">
        <v>0</v>
      </c>
      <c r="GV352">
        <v>28.1173</v>
      </c>
      <c r="GW352">
        <v>999.9</v>
      </c>
      <c r="GX352">
        <v>61.7</v>
      </c>
      <c r="GY352">
        <v>29.4</v>
      </c>
      <c r="GZ352">
        <v>28.0426</v>
      </c>
      <c r="HA352">
        <v>61.1509</v>
      </c>
      <c r="HB352">
        <v>21.3742</v>
      </c>
      <c r="HC352">
        <v>1</v>
      </c>
      <c r="HD352">
        <v>0.0208867</v>
      </c>
      <c r="HE352">
        <v>-1.87606</v>
      </c>
      <c r="HF352">
        <v>20.3283</v>
      </c>
      <c r="HG352">
        <v>5.22238</v>
      </c>
      <c r="HH352">
        <v>11.98</v>
      </c>
      <c r="HI352">
        <v>4.96565</v>
      </c>
      <c r="HJ352">
        <v>3.276</v>
      </c>
      <c r="HK352">
        <v>9999</v>
      </c>
      <c r="HL352">
        <v>9999</v>
      </c>
      <c r="HM352">
        <v>9999</v>
      </c>
      <c r="HN352">
        <v>999.9</v>
      </c>
      <c r="HO352">
        <v>1.86366</v>
      </c>
      <c r="HP352">
        <v>1.85976</v>
      </c>
      <c r="HQ352">
        <v>1.85806</v>
      </c>
      <c r="HR352">
        <v>1.85944</v>
      </c>
      <c r="HS352">
        <v>1.85959</v>
      </c>
      <c r="HT352">
        <v>1.85806</v>
      </c>
      <c r="HU352">
        <v>1.85715</v>
      </c>
      <c r="HV352">
        <v>1.85211</v>
      </c>
      <c r="HW352">
        <v>0</v>
      </c>
      <c r="HX352">
        <v>0</v>
      </c>
      <c r="HY352">
        <v>0</v>
      </c>
      <c r="HZ352">
        <v>0</v>
      </c>
      <c r="IA352" t="s">
        <v>424</v>
      </c>
      <c r="IB352" t="s">
        <v>425</v>
      </c>
      <c r="IC352" t="s">
        <v>426</v>
      </c>
      <c r="ID352" t="s">
        <v>426</v>
      </c>
      <c r="IE352" t="s">
        <v>426</v>
      </c>
      <c r="IF352" t="s">
        <v>426</v>
      </c>
      <c r="IG352">
        <v>0</v>
      </c>
      <c r="IH352">
        <v>100</v>
      </c>
      <c r="II352">
        <v>100</v>
      </c>
      <c r="IJ352">
        <v>-1.32</v>
      </c>
      <c r="IK352">
        <v>0.1925</v>
      </c>
      <c r="IL352">
        <v>-2.110863740708843</v>
      </c>
      <c r="IM352">
        <v>0.001328113201692861</v>
      </c>
      <c r="IN352">
        <v>1.538283238170363E-06</v>
      </c>
      <c r="IO352">
        <v>-5.795655626708063E-10</v>
      </c>
      <c r="IP352">
        <v>-0.0653189058624434</v>
      </c>
      <c r="IQ352">
        <v>-0.004593102289677449</v>
      </c>
      <c r="IR352">
        <v>0.0008253994458280543</v>
      </c>
      <c r="IS352">
        <v>-7.403632370499484E-06</v>
      </c>
      <c r="IT352">
        <v>2</v>
      </c>
      <c r="IU352">
        <v>1985</v>
      </c>
      <c r="IV352">
        <v>1</v>
      </c>
      <c r="IW352">
        <v>27</v>
      </c>
      <c r="IX352">
        <v>2.8</v>
      </c>
      <c r="IY352">
        <v>2.8</v>
      </c>
      <c r="IZ352">
        <v>1.13647</v>
      </c>
      <c r="JA352">
        <v>2.6123</v>
      </c>
      <c r="JB352">
        <v>1.49658</v>
      </c>
      <c r="JC352">
        <v>2.34619</v>
      </c>
      <c r="JD352">
        <v>1.54907</v>
      </c>
      <c r="JE352">
        <v>2.41211</v>
      </c>
      <c r="JF352">
        <v>32.7535</v>
      </c>
      <c r="JG352">
        <v>15.5417</v>
      </c>
      <c r="JH352">
        <v>18</v>
      </c>
      <c r="JI352">
        <v>481.765</v>
      </c>
      <c r="JJ352">
        <v>500.531</v>
      </c>
      <c r="JK352">
        <v>31.4965</v>
      </c>
      <c r="JL352">
        <v>27.5119</v>
      </c>
      <c r="JM352">
        <v>30.0001</v>
      </c>
      <c r="JN352">
        <v>27.6938</v>
      </c>
      <c r="JO352">
        <v>27.6721</v>
      </c>
      <c r="JP352">
        <v>22.8498</v>
      </c>
      <c r="JQ352">
        <v>19.6944</v>
      </c>
      <c r="JR352">
        <v>74.8927</v>
      </c>
      <c r="JS352">
        <v>31.4883</v>
      </c>
      <c r="JT352">
        <v>420</v>
      </c>
      <c r="JU352">
        <v>23.955</v>
      </c>
      <c r="JV352">
        <v>102.326</v>
      </c>
      <c r="JW352">
        <v>91.5033</v>
      </c>
    </row>
    <row r="353" spans="1:283">
      <c r="A353">
        <v>335</v>
      </c>
      <c r="B353">
        <v>1761011872.1</v>
      </c>
      <c r="C353">
        <v>2206.099999904633</v>
      </c>
      <c r="D353" t="s">
        <v>1117</v>
      </c>
      <c r="E353" t="s">
        <v>1118</v>
      </c>
      <c r="F353">
        <v>5</v>
      </c>
      <c r="G353" t="s">
        <v>1109</v>
      </c>
      <c r="H353">
        <v>1761011863.926923</v>
      </c>
      <c r="I353">
        <f>(J353)/1000</f>
        <v>0</v>
      </c>
      <c r="J353">
        <f>1000*DJ353*AH353*(DF353-DG353)/(100*CY353*(1000-AH353*DF353))</f>
        <v>0</v>
      </c>
      <c r="K353">
        <f>DJ353*AH353*(DE353-DD353*(1000-AH353*DG353)/(1000-AH353*DF353))/(100*CY353)</f>
        <v>0</v>
      </c>
      <c r="L353">
        <f>DD353 - IF(AH353&gt;1, K353*CY353*100.0/(AJ353), 0)</f>
        <v>0</v>
      </c>
      <c r="M353">
        <f>((S353-I353/2)*L353-K353)/(S353+I353/2)</f>
        <v>0</v>
      </c>
      <c r="N353">
        <f>M353*(DK353+DL353)/1000.0</f>
        <v>0</v>
      </c>
      <c r="O353">
        <f>(DD353 - IF(AH353&gt;1, K353*CY353*100.0/(AJ353), 0))*(DK353+DL353)/1000.0</f>
        <v>0</v>
      </c>
      <c r="P353">
        <f>2.0/((1/R353-1/Q353)+SIGN(R353)*SQRT((1/R353-1/Q353)*(1/R353-1/Q353) + 4*CZ353/((CZ353+1)*(CZ353+1))*(2*1/R353*1/Q353-1/Q353*1/Q353)))</f>
        <v>0</v>
      </c>
      <c r="Q353">
        <f>IF(LEFT(DA353,1)&lt;&gt;"0",IF(LEFT(DA353,1)="1",3.0,DB353),$D$5+$E$5*(DR353*DK353/($K$5*1000))+$F$5*(DR353*DK353/($K$5*1000))*MAX(MIN(CY353,$J$5),$I$5)*MAX(MIN(CY353,$J$5),$I$5)+$G$5*MAX(MIN(CY353,$J$5),$I$5)*(DR353*DK353/($K$5*1000))+$H$5*(DR353*DK353/($K$5*1000))*(DR353*DK353/($K$5*1000)))</f>
        <v>0</v>
      </c>
      <c r="R353">
        <f>I353*(1000-(1000*0.61365*exp(17.502*V353/(240.97+V353))/(DK353+DL353)+DF353)/2)/(1000*0.61365*exp(17.502*V353/(240.97+V353))/(DK353+DL353)-DF353)</f>
        <v>0</v>
      </c>
      <c r="S353">
        <f>1/((CZ353+1)/(P353/1.6)+1/(Q353/1.37)) + CZ353/((CZ353+1)/(P353/1.6) + CZ353/(Q353/1.37))</f>
        <v>0</v>
      </c>
      <c r="T353">
        <f>(CU353*CX353)</f>
        <v>0</v>
      </c>
      <c r="U353">
        <f>(DM353+(T353+2*0.95*5.67E-8*(((DM353+$B$9)+273)^4-(DM353+273)^4)-44100*I353)/(1.84*29.3*Q353+8*0.95*5.67E-8*(DM353+273)^3))</f>
        <v>0</v>
      </c>
      <c r="V353">
        <f>($C$9*DN353+$D$9*DO353+$E$9*U353)</f>
        <v>0</v>
      </c>
      <c r="W353">
        <f>0.61365*exp(17.502*V353/(240.97+V353))</f>
        <v>0</v>
      </c>
      <c r="X353">
        <f>(Y353/Z353*100)</f>
        <v>0</v>
      </c>
      <c r="Y353">
        <f>DF353*(DK353+DL353)/1000</f>
        <v>0</v>
      </c>
      <c r="Z353">
        <f>0.61365*exp(17.502*DM353/(240.97+DM353))</f>
        <v>0</v>
      </c>
      <c r="AA353">
        <f>(W353-DF353*(DK353+DL353)/1000)</f>
        <v>0</v>
      </c>
      <c r="AB353">
        <f>(-I353*44100)</f>
        <v>0</v>
      </c>
      <c r="AC353">
        <f>2*29.3*Q353*0.92*(DM353-V353)</f>
        <v>0</v>
      </c>
      <c r="AD353">
        <f>2*0.95*5.67E-8*(((DM353+$B$9)+273)^4-(V353+273)^4)</f>
        <v>0</v>
      </c>
      <c r="AE353">
        <f>T353+AD353+AB353+AC353</f>
        <v>0</v>
      </c>
      <c r="AF353">
        <v>1</v>
      </c>
      <c r="AG353">
        <v>0</v>
      </c>
      <c r="AH353">
        <f>IF(AF353*$H$15&gt;=AJ353,1.0,(AJ353/(AJ353-AF353*$H$15)))</f>
        <v>0</v>
      </c>
      <c r="AI353">
        <f>(AH353-1)*100</f>
        <v>0</v>
      </c>
      <c r="AJ353">
        <f>MAX(0,($B$15+$C$15*DR353)/(1+$D$15*DR353)*DK353/(DM353+273)*$E$15)</f>
        <v>0</v>
      </c>
      <c r="AK353" t="s">
        <v>420</v>
      </c>
      <c r="AL353" t="s">
        <v>420</v>
      </c>
      <c r="AM353">
        <v>0</v>
      </c>
      <c r="AN353">
        <v>0</v>
      </c>
      <c r="AO353">
        <f>1-AM353/AN353</f>
        <v>0</v>
      </c>
      <c r="AP353">
        <v>0</v>
      </c>
      <c r="AQ353" t="s">
        <v>420</v>
      </c>
      <c r="AR353" t="s">
        <v>420</v>
      </c>
      <c r="AS353">
        <v>0</v>
      </c>
      <c r="AT353">
        <v>0</v>
      </c>
      <c r="AU353">
        <f>1-AS353/AT353</f>
        <v>0</v>
      </c>
      <c r="AV353">
        <v>0.5</v>
      </c>
      <c r="AW353">
        <f>CV353</f>
        <v>0</v>
      </c>
      <c r="AX353">
        <f>K353</f>
        <v>0</v>
      </c>
      <c r="AY353">
        <f>AU353*AV353*AW353</f>
        <v>0</v>
      </c>
      <c r="AZ353">
        <f>(AX353-AP353)/AW353</f>
        <v>0</v>
      </c>
      <c r="BA353">
        <f>(AN353-AT353)/AT353</f>
        <v>0</v>
      </c>
      <c r="BB353">
        <f>AM353/(AO353+AM353/AT353)</f>
        <v>0</v>
      </c>
      <c r="BC353" t="s">
        <v>420</v>
      </c>
      <c r="BD353">
        <v>0</v>
      </c>
      <c r="BE353">
        <f>IF(BD353&lt;&gt;0, BD353, BB353)</f>
        <v>0</v>
      </c>
      <c r="BF353">
        <f>1-BE353/AT353</f>
        <v>0</v>
      </c>
      <c r="BG353">
        <f>(AT353-AS353)/(AT353-BE353)</f>
        <v>0</v>
      </c>
      <c r="BH353">
        <f>(AN353-AT353)/(AN353-BE353)</f>
        <v>0</v>
      </c>
      <c r="BI353">
        <f>(AT353-AS353)/(AT353-AM353)</f>
        <v>0</v>
      </c>
      <c r="BJ353">
        <f>(AN353-AT353)/(AN353-AM353)</f>
        <v>0</v>
      </c>
      <c r="BK353">
        <f>(BG353*BE353/AS353)</f>
        <v>0</v>
      </c>
      <c r="BL353">
        <f>(1-BK353)</f>
        <v>0</v>
      </c>
      <c r="CU353">
        <f>$B$13*DS353+$C$13*DT353+$F$13*EE353*(1-EH353)</f>
        <v>0</v>
      </c>
      <c r="CV353">
        <f>CU353*CW353</f>
        <v>0</v>
      </c>
      <c r="CW353">
        <f>($B$13*$D$11+$C$13*$D$11+$F$13*((ER353+EJ353)/MAX(ER353+EJ353+ES353, 0.1)*$I$11+ES353/MAX(ER353+EJ353+ES353, 0.1)*$J$11))/($B$13+$C$13+$F$13)</f>
        <v>0</v>
      </c>
      <c r="CX353">
        <f>($B$13*$K$11+$C$13*$K$11+$F$13*((ER353+EJ353)/MAX(ER353+EJ353+ES353, 0.1)*$P$11+ES353/MAX(ER353+EJ353+ES353, 0.1)*$Q$11))/($B$13+$C$13+$F$13)</f>
        <v>0</v>
      </c>
      <c r="CY353">
        <v>5.36</v>
      </c>
      <c r="CZ353">
        <v>0.5</v>
      </c>
      <c r="DA353" t="s">
        <v>421</v>
      </c>
      <c r="DB353">
        <v>2</v>
      </c>
      <c r="DC353">
        <v>1761011863.926923</v>
      </c>
      <c r="DD353">
        <v>420.5463846153846</v>
      </c>
      <c r="DE353">
        <v>420.0156153846153</v>
      </c>
      <c r="DF353">
        <v>24.00288076923077</v>
      </c>
      <c r="DG353">
        <v>23.92661538461539</v>
      </c>
      <c r="DH353">
        <v>421.8666923076923</v>
      </c>
      <c r="DI353">
        <v>23.80958076923077</v>
      </c>
      <c r="DJ353">
        <v>500.0138461538461</v>
      </c>
      <c r="DK353">
        <v>90.56053846153847</v>
      </c>
      <c r="DL353">
        <v>0.03477872692307692</v>
      </c>
      <c r="DM353">
        <v>30.42336923076923</v>
      </c>
      <c r="DN353">
        <v>30.05475384615384</v>
      </c>
      <c r="DO353">
        <v>999.9000000000001</v>
      </c>
      <c r="DP353">
        <v>0</v>
      </c>
      <c r="DQ353">
        <v>0</v>
      </c>
      <c r="DR353">
        <v>10002.33538461538</v>
      </c>
      <c r="DS353">
        <v>0</v>
      </c>
      <c r="DT353">
        <v>0.242856</v>
      </c>
      <c r="DU353">
        <v>0.5307711538461538</v>
      </c>
      <c r="DV353">
        <v>430.889</v>
      </c>
      <c r="DW353">
        <v>430.3115769230769</v>
      </c>
      <c r="DX353">
        <v>0.07627685384615385</v>
      </c>
      <c r="DY353">
        <v>420.0156153846153</v>
      </c>
      <c r="DZ353">
        <v>23.92661538461539</v>
      </c>
      <c r="EA353">
        <v>2.173715</v>
      </c>
      <c r="EB353">
        <v>2.166806538461539</v>
      </c>
      <c r="EC353">
        <v>18.76988461538462</v>
      </c>
      <c r="ED353">
        <v>18.71898076923077</v>
      </c>
      <c r="EE353">
        <v>0.005000780000000001</v>
      </c>
      <c r="EF353">
        <v>0</v>
      </c>
      <c r="EG353">
        <v>0</v>
      </c>
      <c r="EH353">
        <v>0</v>
      </c>
      <c r="EI353">
        <v>810.7192307692306</v>
      </c>
      <c r="EJ353">
        <v>0.005000780000000001</v>
      </c>
      <c r="EK353">
        <v>-20.18846153846154</v>
      </c>
      <c r="EL353">
        <v>-1.092307692307692</v>
      </c>
      <c r="EM353">
        <v>35.12961538461538</v>
      </c>
      <c r="EN353">
        <v>38.47807692307693</v>
      </c>
      <c r="EO353">
        <v>38.04307692307692</v>
      </c>
      <c r="EP353">
        <v>38.46126923076923</v>
      </c>
      <c r="EQ353">
        <v>38.00692307692307</v>
      </c>
      <c r="ER353">
        <v>0</v>
      </c>
      <c r="ES353">
        <v>0</v>
      </c>
      <c r="ET353">
        <v>0</v>
      </c>
      <c r="EU353">
        <v>1761011871.1</v>
      </c>
      <c r="EV353">
        <v>0</v>
      </c>
      <c r="EW353">
        <v>809.7760000000001</v>
      </c>
      <c r="EX353">
        <v>-28.25384612466688</v>
      </c>
      <c r="EY353">
        <v>5.123076285224903</v>
      </c>
      <c r="EZ353">
        <v>-20.084</v>
      </c>
      <c r="FA353">
        <v>15</v>
      </c>
      <c r="FB353">
        <v>1761011703.6</v>
      </c>
      <c r="FC353" t="s">
        <v>1110</v>
      </c>
      <c r="FD353">
        <v>1761011703.1</v>
      </c>
      <c r="FE353">
        <v>1761011703.6</v>
      </c>
      <c r="FF353">
        <v>12</v>
      </c>
      <c r="FG353">
        <v>-0.097</v>
      </c>
      <c r="FH353">
        <v>0.005</v>
      </c>
      <c r="FI353">
        <v>-1.321</v>
      </c>
      <c r="FJ353">
        <v>0.183</v>
      </c>
      <c r="FK353">
        <v>420</v>
      </c>
      <c r="FL353">
        <v>24</v>
      </c>
      <c r="FM353">
        <v>0.12</v>
      </c>
      <c r="FN353">
        <v>0.01</v>
      </c>
      <c r="FO353">
        <v>0.5120574390243902</v>
      </c>
      <c r="FP353">
        <v>0.4374094703832748</v>
      </c>
      <c r="FQ353">
        <v>0.05150936612441435</v>
      </c>
      <c r="FR353">
        <v>1</v>
      </c>
      <c r="FS353">
        <v>811.0558823529412</v>
      </c>
      <c r="FT353">
        <v>-19.31092446205887</v>
      </c>
      <c r="FU353">
        <v>6.803294667960538</v>
      </c>
      <c r="FV353">
        <v>0</v>
      </c>
      <c r="FW353">
        <v>0.05122189195121951</v>
      </c>
      <c r="FX353">
        <v>0.3185492318466898</v>
      </c>
      <c r="FY353">
        <v>0.04635659477709468</v>
      </c>
      <c r="FZ353">
        <v>0</v>
      </c>
      <c r="GA353">
        <v>1</v>
      </c>
      <c r="GB353">
        <v>3</v>
      </c>
      <c r="GC353" t="s">
        <v>459</v>
      </c>
      <c r="GD353">
        <v>3.10976</v>
      </c>
      <c r="GE353">
        <v>2.72642</v>
      </c>
      <c r="GF353">
        <v>0.0886747</v>
      </c>
      <c r="GG353">
        <v>0.088423</v>
      </c>
      <c r="GH353">
        <v>0.108492</v>
      </c>
      <c r="GI353">
        <v>0.109357</v>
      </c>
      <c r="GJ353">
        <v>23923.7</v>
      </c>
      <c r="GK353">
        <v>21685.2</v>
      </c>
      <c r="GL353">
        <v>26809</v>
      </c>
      <c r="GM353">
        <v>23994.6</v>
      </c>
      <c r="GN353">
        <v>38187.4</v>
      </c>
      <c r="GO353">
        <v>31522.1</v>
      </c>
      <c r="GP353">
        <v>46792.5</v>
      </c>
      <c r="GQ353">
        <v>37929.9</v>
      </c>
      <c r="GR353">
        <v>1.89385</v>
      </c>
      <c r="GS353">
        <v>1.87757</v>
      </c>
      <c r="GT353">
        <v>0.118539</v>
      </c>
      <c r="GU353">
        <v>0</v>
      </c>
      <c r="GV353">
        <v>28.1197</v>
      </c>
      <c r="GW353">
        <v>999.9</v>
      </c>
      <c r="GX353">
        <v>61.7</v>
      </c>
      <c r="GY353">
        <v>29.5</v>
      </c>
      <c r="GZ353">
        <v>28.2053</v>
      </c>
      <c r="HA353">
        <v>61.2509</v>
      </c>
      <c r="HB353">
        <v>21.238</v>
      </c>
      <c r="HC353">
        <v>1</v>
      </c>
      <c r="HD353">
        <v>0.0208308</v>
      </c>
      <c r="HE353">
        <v>-1.8978</v>
      </c>
      <c r="HF353">
        <v>20.3281</v>
      </c>
      <c r="HG353">
        <v>5.22268</v>
      </c>
      <c r="HH353">
        <v>11.98</v>
      </c>
      <c r="HI353">
        <v>4.9657</v>
      </c>
      <c r="HJ353">
        <v>3.276</v>
      </c>
      <c r="HK353">
        <v>9999</v>
      </c>
      <c r="HL353">
        <v>9999</v>
      </c>
      <c r="HM353">
        <v>9999</v>
      </c>
      <c r="HN353">
        <v>999.9</v>
      </c>
      <c r="HO353">
        <v>1.86365</v>
      </c>
      <c r="HP353">
        <v>1.85977</v>
      </c>
      <c r="HQ353">
        <v>1.85806</v>
      </c>
      <c r="HR353">
        <v>1.85943</v>
      </c>
      <c r="HS353">
        <v>1.85959</v>
      </c>
      <c r="HT353">
        <v>1.85806</v>
      </c>
      <c r="HU353">
        <v>1.85715</v>
      </c>
      <c r="HV353">
        <v>1.85211</v>
      </c>
      <c r="HW353">
        <v>0</v>
      </c>
      <c r="HX353">
        <v>0</v>
      </c>
      <c r="HY353">
        <v>0</v>
      </c>
      <c r="HZ353">
        <v>0</v>
      </c>
      <c r="IA353" t="s">
        <v>424</v>
      </c>
      <c r="IB353" t="s">
        <v>425</v>
      </c>
      <c r="IC353" t="s">
        <v>426</v>
      </c>
      <c r="ID353" t="s">
        <v>426</v>
      </c>
      <c r="IE353" t="s">
        <v>426</v>
      </c>
      <c r="IF353" t="s">
        <v>426</v>
      </c>
      <c r="IG353">
        <v>0</v>
      </c>
      <c r="IH353">
        <v>100</v>
      </c>
      <c r="II353">
        <v>100</v>
      </c>
      <c r="IJ353">
        <v>-1.32</v>
      </c>
      <c r="IK353">
        <v>0.1923</v>
      </c>
      <c r="IL353">
        <v>-2.110863740708843</v>
      </c>
      <c r="IM353">
        <v>0.001328113201692861</v>
      </c>
      <c r="IN353">
        <v>1.538283238170363E-06</v>
      </c>
      <c r="IO353">
        <v>-5.795655626708063E-10</v>
      </c>
      <c r="IP353">
        <v>-0.0653189058624434</v>
      </c>
      <c r="IQ353">
        <v>-0.004593102289677449</v>
      </c>
      <c r="IR353">
        <v>0.0008253994458280543</v>
      </c>
      <c r="IS353">
        <v>-7.403632370499484E-06</v>
      </c>
      <c r="IT353">
        <v>2</v>
      </c>
      <c r="IU353">
        <v>1985</v>
      </c>
      <c r="IV353">
        <v>1</v>
      </c>
      <c r="IW353">
        <v>27</v>
      </c>
      <c r="IX353">
        <v>2.8</v>
      </c>
      <c r="IY353">
        <v>2.8</v>
      </c>
      <c r="IZ353">
        <v>1.13647</v>
      </c>
      <c r="JA353">
        <v>2.60498</v>
      </c>
      <c r="JB353">
        <v>1.49658</v>
      </c>
      <c r="JC353">
        <v>2.34619</v>
      </c>
      <c r="JD353">
        <v>1.54907</v>
      </c>
      <c r="JE353">
        <v>2.45605</v>
      </c>
      <c r="JF353">
        <v>32.7535</v>
      </c>
      <c r="JG353">
        <v>15.5505</v>
      </c>
      <c r="JH353">
        <v>18</v>
      </c>
      <c r="JI353">
        <v>481.78</v>
      </c>
      <c r="JJ353">
        <v>500.499</v>
      </c>
      <c r="JK353">
        <v>31.4776</v>
      </c>
      <c r="JL353">
        <v>27.5129</v>
      </c>
      <c r="JM353">
        <v>30</v>
      </c>
      <c r="JN353">
        <v>27.6938</v>
      </c>
      <c r="JO353">
        <v>27.6721</v>
      </c>
      <c r="JP353">
        <v>22.8494</v>
      </c>
      <c r="JQ353">
        <v>19.6944</v>
      </c>
      <c r="JR353">
        <v>74.8927</v>
      </c>
      <c r="JS353">
        <v>31.4344</v>
      </c>
      <c r="JT353">
        <v>420</v>
      </c>
      <c r="JU353">
        <v>23.9637</v>
      </c>
      <c r="JV353">
        <v>102.326</v>
      </c>
      <c r="JW353">
        <v>91.5027</v>
      </c>
    </row>
    <row r="354" spans="1:283">
      <c r="A354">
        <v>336</v>
      </c>
      <c r="B354">
        <v>1761011874.1</v>
      </c>
      <c r="C354">
        <v>2208.099999904633</v>
      </c>
      <c r="D354" t="s">
        <v>1119</v>
      </c>
      <c r="E354" t="s">
        <v>1120</v>
      </c>
      <c r="F354">
        <v>5</v>
      </c>
      <c r="G354" t="s">
        <v>1109</v>
      </c>
      <c r="H354">
        <v>1761011866</v>
      </c>
      <c r="I354">
        <f>(J354)/1000</f>
        <v>0</v>
      </c>
      <c r="J354">
        <f>1000*DJ354*AH354*(DF354-DG354)/(100*CY354*(1000-AH354*DF354))</f>
        <v>0</v>
      </c>
      <c r="K354">
        <f>DJ354*AH354*(DE354-DD354*(1000-AH354*DG354)/(1000-AH354*DF354))/(100*CY354)</f>
        <v>0</v>
      </c>
      <c r="L354">
        <f>DD354 - IF(AH354&gt;1, K354*CY354*100.0/(AJ354), 0)</f>
        <v>0</v>
      </c>
      <c r="M354">
        <f>((S354-I354/2)*L354-K354)/(S354+I354/2)</f>
        <v>0</v>
      </c>
      <c r="N354">
        <f>M354*(DK354+DL354)/1000.0</f>
        <v>0</v>
      </c>
      <c r="O354">
        <f>(DD354 - IF(AH354&gt;1, K354*CY354*100.0/(AJ354), 0))*(DK354+DL354)/1000.0</f>
        <v>0</v>
      </c>
      <c r="P354">
        <f>2.0/((1/R354-1/Q354)+SIGN(R354)*SQRT((1/R354-1/Q354)*(1/R354-1/Q354) + 4*CZ354/((CZ354+1)*(CZ354+1))*(2*1/R354*1/Q354-1/Q354*1/Q354)))</f>
        <v>0</v>
      </c>
      <c r="Q354">
        <f>IF(LEFT(DA354,1)&lt;&gt;"0",IF(LEFT(DA354,1)="1",3.0,DB354),$D$5+$E$5*(DR354*DK354/($K$5*1000))+$F$5*(DR354*DK354/($K$5*1000))*MAX(MIN(CY354,$J$5),$I$5)*MAX(MIN(CY354,$J$5),$I$5)+$G$5*MAX(MIN(CY354,$J$5),$I$5)*(DR354*DK354/($K$5*1000))+$H$5*(DR354*DK354/($K$5*1000))*(DR354*DK354/($K$5*1000)))</f>
        <v>0</v>
      </c>
      <c r="R354">
        <f>I354*(1000-(1000*0.61365*exp(17.502*V354/(240.97+V354))/(DK354+DL354)+DF354)/2)/(1000*0.61365*exp(17.502*V354/(240.97+V354))/(DK354+DL354)-DF354)</f>
        <v>0</v>
      </c>
      <c r="S354">
        <f>1/((CZ354+1)/(P354/1.6)+1/(Q354/1.37)) + CZ354/((CZ354+1)/(P354/1.6) + CZ354/(Q354/1.37))</f>
        <v>0</v>
      </c>
      <c r="T354">
        <f>(CU354*CX354)</f>
        <v>0</v>
      </c>
      <c r="U354">
        <f>(DM354+(T354+2*0.95*5.67E-8*(((DM354+$B$9)+273)^4-(DM354+273)^4)-44100*I354)/(1.84*29.3*Q354+8*0.95*5.67E-8*(DM354+273)^3))</f>
        <v>0</v>
      </c>
      <c r="V354">
        <f>($C$9*DN354+$D$9*DO354+$E$9*U354)</f>
        <v>0</v>
      </c>
      <c r="W354">
        <f>0.61365*exp(17.502*V354/(240.97+V354))</f>
        <v>0</v>
      </c>
      <c r="X354">
        <f>(Y354/Z354*100)</f>
        <v>0</v>
      </c>
      <c r="Y354">
        <f>DF354*(DK354+DL354)/1000</f>
        <v>0</v>
      </c>
      <c r="Z354">
        <f>0.61365*exp(17.502*DM354/(240.97+DM354))</f>
        <v>0</v>
      </c>
      <c r="AA354">
        <f>(W354-DF354*(DK354+DL354)/1000)</f>
        <v>0</v>
      </c>
      <c r="AB354">
        <f>(-I354*44100)</f>
        <v>0</v>
      </c>
      <c r="AC354">
        <f>2*29.3*Q354*0.92*(DM354-V354)</f>
        <v>0</v>
      </c>
      <c r="AD354">
        <f>2*0.95*5.67E-8*(((DM354+$B$9)+273)^4-(V354+273)^4)</f>
        <v>0</v>
      </c>
      <c r="AE354">
        <f>T354+AD354+AB354+AC354</f>
        <v>0</v>
      </c>
      <c r="AF354">
        <v>1</v>
      </c>
      <c r="AG354">
        <v>0</v>
      </c>
      <c r="AH354">
        <f>IF(AF354*$H$15&gt;=AJ354,1.0,(AJ354/(AJ354-AF354*$H$15)))</f>
        <v>0</v>
      </c>
      <c r="AI354">
        <f>(AH354-1)*100</f>
        <v>0</v>
      </c>
      <c r="AJ354">
        <f>MAX(0,($B$15+$C$15*DR354)/(1+$D$15*DR354)*DK354/(DM354+273)*$E$15)</f>
        <v>0</v>
      </c>
      <c r="AK354" t="s">
        <v>420</v>
      </c>
      <c r="AL354" t="s">
        <v>420</v>
      </c>
      <c r="AM354">
        <v>0</v>
      </c>
      <c r="AN354">
        <v>0</v>
      </c>
      <c r="AO354">
        <f>1-AM354/AN354</f>
        <v>0</v>
      </c>
      <c r="AP354">
        <v>0</v>
      </c>
      <c r="AQ354" t="s">
        <v>420</v>
      </c>
      <c r="AR354" t="s">
        <v>420</v>
      </c>
      <c r="AS354">
        <v>0</v>
      </c>
      <c r="AT354">
        <v>0</v>
      </c>
      <c r="AU354">
        <f>1-AS354/AT354</f>
        <v>0</v>
      </c>
      <c r="AV354">
        <v>0.5</v>
      </c>
      <c r="AW354">
        <f>CV354</f>
        <v>0</v>
      </c>
      <c r="AX354">
        <f>K354</f>
        <v>0</v>
      </c>
      <c r="AY354">
        <f>AU354*AV354*AW354</f>
        <v>0</v>
      </c>
      <c r="AZ354">
        <f>(AX354-AP354)/AW354</f>
        <v>0</v>
      </c>
      <c r="BA354">
        <f>(AN354-AT354)/AT354</f>
        <v>0</v>
      </c>
      <c r="BB354">
        <f>AM354/(AO354+AM354/AT354)</f>
        <v>0</v>
      </c>
      <c r="BC354" t="s">
        <v>420</v>
      </c>
      <c r="BD354">
        <v>0</v>
      </c>
      <c r="BE354">
        <f>IF(BD354&lt;&gt;0, BD354, BB354)</f>
        <v>0</v>
      </c>
      <c r="BF354">
        <f>1-BE354/AT354</f>
        <v>0</v>
      </c>
      <c r="BG354">
        <f>(AT354-AS354)/(AT354-BE354)</f>
        <v>0</v>
      </c>
      <c r="BH354">
        <f>(AN354-AT354)/(AN354-BE354)</f>
        <v>0</v>
      </c>
      <c r="BI354">
        <f>(AT354-AS354)/(AT354-AM354)</f>
        <v>0</v>
      </c>
      <c r="BJ354">
        <f>(AN354-AT354)/(AN354-AM354)</f>
        <v>0</v>
      </c>
      <c r="BK354">
        <f>(BG354*BE354/AS354)</f>
        <v>0</v>
      </c>
      <c r="BL354">
        <f>(1-BK354)</f>
        <v>0</v>
      </c>
      <c r="CU354">
        <f>$B$13*DS354+$C$13*DT354+$F$13*EE354*(1-EH354)</f>
        <v>0</v>
      </c>
      <c r="CV354">
        <f>CU354*CW354</f>
        <v>0</v>
      </c>
      <c r="CW354">
        <f>($B$13*$D$11+$C$13*$D$11+$F$13*((ER354+EJ354)/MAX(ER354+EJ354+ES354, 0.1)*$I$11+ES354/MAX(ER354+EJ354+ES354, 0.1)*$J$11))/($B$13+$C$13+$F$13)</f>
        <v>0</v>
      </c>
      <c r="CX354">
        <f>($B$13*$K$11+$C$13*$K$11+$F$13*((ER354+EJ354)/MAX(ER354+EJ354+ES354, 0.1)*$P$11+ES354/MAX(ER354+EJ354+ES354, 0.1)*$Q$11))/($B$13+$C$13+$F$13)</f>
        <v>0</v>
      </c>
      <c r="CY354">
        <v>5.36</v>
      </c>
      <c r="CZ354">
        <v>0.5</v>
      </c>
      <c r="DA354" t="s">
        <v>421</v>
      </c>
      <c r="DB354">
        <v>2</v>
      </c>
      <c r="DC354">
        <v>1761011866</v>
      </c>
      <c r="DD354">
        <v>420.5554</v>
      </c>
      <c r="DE354">
        <v>420.00848</v>
      </c>
      <c r="DF354">
        <v>23.98948</v>
      </c>
      <c r="DG354">
        <v>23.914324</v>
      </c>
      <c r="DH354">
        <v>421.87568</v>
      </c>
      <c r="DI354">
        <v>23.796464</v>
      </c>
      <c r="DJ354">
        <v>500.0146</v>
      </c>
      <c r="DK354">
        <v>90.560412</v>
      </c>
      <c r="DL354">
        <v>0.034785588</v>
      </c>
      <c r="DM354">
        <v>30.42275200000001</v>
      </c>
      <c r="DN354">
        <v>30.052768</v>
      </c>
      <c r="DO354">
        <v>999.9</v>
      </c>
      <c r="DP354">
        <v>0</v>
      </c>
      <c r="DQ354">
        <v>0</v>
      </c>
      <c r="DR354">
        <v>10002.0016</v>
      </c>
      <c r="DS354">
        <v>0</v>
      </c>
      <c r="DT354">
        <v>0.242856</v>
      </c>
      <c r="DU354">
        <v>0.54684568</v>
      </c>
      <c r="DV354">
        <v>430.89232</v>
      </c>
      <c r="DW354">
        <v>430.29892</v>
      </c>
      <c r="DX354">
        <v>0.075165792</v>
      </c>
      <c r="DY354">
        <v>420.00848</v>
      </c>
      <c r="DZ354">
        <v>23.914324</v>
      </c>
      <c r="EA354">
        <v>2.172498</v>
      </c>
      <c r="EB354">
        <v>2.16569</v>
      </c>
      <c r="EC354">
        <v>18.760928</v>
      </c>
      <c r="ED354">
        <v>18.710744</v>
      </c>
      <c r="EE354">
        <v>0.00500078</v>
      </c>
      <c r="EF354">
        <v>0</v>
      </c>
      <c r="EG354">
        <v>0</v>
      </c>
      <c r="EH354">
        <v>0</v>
      </c>
      <c r="EI354">
        <v>808.6159999999999</v>
      </c>
      <c r="EJ354">
        <v>0.00500078</v>
      </c>
      <c r="EK354">
        <v>-19.88</v>
      </c>
      <c r="EL354">
        <v>-0.9279999999999999</v>
      </c>
      <c r="EM354">
        <v>35.15984</v>
      </c>
      <c r="EN354">
        <v>38.52972</v>
      </c>
      <c r="EO354">
        <v>38.1048</v>
      </c>
      <c r="EP354">
        <v>38.5198</v>
      </c>
      <c r="EQ354">
        <v>38.0222</v>
      </c>
      <c r="ER354">
        <v>0</v>
      </c>
      <c r="ES354">
        <v>0</v>
      </c>
      <c r="ET354">
        <v>0</v>
      </c>
      <c r="EU354">
        <v>1761011872.9</v>
      </c>
      <c r="EV354">
        <v>0</v>
      </c>
      <c r="EW354">
        <v>808.1115384615385</v>
      </c>
      <c r="EX354">
        <v>-32.13333331987207</v>
      </c>
      <c r="EY354">
        <v>13.12478569205476</v>
      </c>
      <c r="EZ354">
        <v>-19.28076923076923</v>
      </c>
      <c r="FA354">
        <v>15</v>
      </c>
      <c r="FB354">
        <v>1761011703.6</v>
      </c>
      <c r="FC354" t="s">
        <v>1110</v>
      </c>
      <c r="FD354">
        <v>1761011703.1</v>
      </c>
      <c r="FE354">
        <v>1761011703.6</v>
      </c>
      <c r="FF354">
        <v>12</v>
      </c>
      <c r="FG354">
        <v>-0.097</v>
      </c>
      <c r="FH354">
        <v>0.005</v>
      </c>
      <c r="FI354">
        <v>-1.321</v>
      </c>
      <c r="FJ354">
        <v>0.183</v>
      </c>
      <c r="FK354">
        <v>420</v>
      </c>
      <c r="FL354">
        <v>24</v>
      </c>
      <c r="FM354">
        <v>0.12</v>
      </c>
      <c r="FN354">
        <v>0.01</v>
      </c>
      <c r="FO354">
        <v>0.5213432499999999</v>
      </c>
      <c r="FP354">
        <v>0.5186250731707311</v>
      </c>
      <c r="FQ354">
        <v>0.05560773440122785</v>
      </c>
      <c r="FR354">
        <v>0</v>
      </c>
      <c r="FS354">
        <v>810.3382352941177</v>
      </c>
      <c r="FT354">
        <v>-28.64323918707903</v>
      </c>
      <c r="FU354">
        <v>7.152992574312239</v>
      </c>
      <c r="FV354">
        <v>0</v>
      </c>
      <c r="FW354">
        <v>0.06248497925</v>
      </c>
      <c r="FX354">
        <v>0.1262545237148218</v>
      </c>
      <c r="FY354">
        <v>0.02892345954673286</v>
      </c>
      <c r="FZ354">
        <v>0</v>
      </c>
      <c r="GA354">
        <v>0</v>
      </c>
      <c r="GB354">
        <v>3</v>
      </c>
      <c r="GC354" t="s">
        <v>423</v>
      </c>
      <c r="GD354">
        <v>3.10974</v>
      </c>
      <c r="GE354">
        <v>2.72627</v>
      </c>
      <c r="GF354">
        <v>0.0886743</v>
      </c>
      <c r="GG354">
        <v>0.0884143</v>
      </c>
      <c r="GH354">
        <v>0.108473</v>
      </c>
      <c r="GI354">
        <v>0.109362</v>
      </c>
      <c r="GJ354">
        <v>23923.7</v>
      </c>
      <c r="GK354">
        <v>21685.3</v>
      </c>
      <c r="GL354">
        <v>26809</v>
      </c>
      <c r="GM354">
        <v>23994.4</v>
      </c>
      <c r="GN354">
        <v>38188.1</v>
      </c>
      <c r="GO354">
        <v>31521.8</v>
      </c>
      <c r="GP354">
        <v>46792.4</v>
      </c>
      <c r="GQ354">
        <v>37929.8</v>
      </c>
      <c r="GR354">
        <v>1.89382</v>
      </c>
      <c r="GS354">
        <v>1.87775</v>
      </c>
      <c r="GT354">
        <v>0.118315</v>
      </c>
      <c r="GU354">
        <v>0</v>
      </c>
      <c r="GV354">
        <v>28.1221</v>
      </c>
      <c r="GW354">
        <v>999.9</v>
      </c>
      <c r="GX354">
        <v>61.7</v>
      </c>
      <c r="GY354">
        <v>29.4</v>
      </c>
      <c r="GZ354">
        <v>28.0422</v>
      </c>
      <c r="HA354">
        <v>61.1409</v>
      </c>
      <c r="HB354">
        <v>21.1538</v>
      </c>
      <c r="HC354">
        <v>1</v>
      </c>
      <c r="HD354">
        <v>0.0207876</v>
      </c>
      <c r="HE354">
        <v>-1.84595</v>
      </c>
      <c r="HF354">
        <v>20.3285</v>
      </c>
      <c r="HG354">
        <v>5.22268</v>
      </c>
      <c r="HH354">
        <v>11.9796</v>
      </c>
      <c r="HI354">
        <v>4.9657</v>
      </c>
      <c r="HJ354">
        <v>3.276</v>
      </c>
      <c r="HK354">
        <v>9999</v>
      </c>
      <c r="HL354">
        <v>9999</v>
      </c>
      <c r="HM354">
        <v>9999</v>
      </c>
      <c r="HN354">
        <v>999.9</v>
      </c>
      <c r="HO354">
        <v>1.86365</v>
      </c>
      <c r="HP354">
        <v>1.85978</v>
      </c>
      <c r="HQ354">
        <v>1.85806</v>
      </c>
      <c r="HR354">
        <v>1.85943</v>
      </c>
      <c r="HS354">
        <v>1.85959</v>
      </c>
      <c r="HT354">
        <v>1.85806</v>
      </c>
      <c r="HU354">
        <v>1.85715</v>
      </c>
      <c r="HV354">
        <v>1.85211</v>
      </c>
      <c r="HW354">
        <v>0</v>
      </c>
      <c r="HX354">
        <v>0</v>
      </c>
      <c r="HY354">
        <v>0</v>
      </c>
      <c r="HZ354">
        <v>0</v>
      </c>
      <c r="IA354" t="s">
        <v>424</v>
      </c>
      <c r="IB354" t="s">
        <v>425</v>
      </c>
      <c r="IC354" t="s">
        <v>426</v>
      </c>
      <c r="ID354" t="s">
        <v>426</v>
      </c>
      <c r="IE354" t="s">
        <v>426</v>
      </c>
      <c r="IF354" t="s">
        <v>426</v>
      </c>
      <c r="IG354">
        <v>0</v>
      </c>
      <c r="IH354">
        <v>100</v>
      </c>
      <c r="II354">
        <v>100</v>
      </c>
      <c r="IJ354">
        <v>-1.32</v>
      </c>
      <c r="IK354">
        <v>0.1921</v>
      </c>
      <c r="IL354">
        <v>-2.110863740708843</v>
      </c>
      <c r="IM354">
        <v>0.001328113201692861</v>
      </c>
      <c r="IN354">
        <v>1.538283238170363E-06</v>
      </c>
      <c r="IO354">
        <v>-5.795655626708063E-10</v>
      </c>
      <c r="IP354">
        <v>-0.0653189058624434</v>
      </c>
      <c r="IQ354">
        <v>-0.004593102289677449</v>
      </c>
      <c r="IR354">
        <v>0.0008253994458280543</v>
      </c>
      <c r="IS354">
        <v>-7.403632370499484E-06</v>
      </c>
      <c r="IT354">
        <v>2</v>
      </c>
      <c r="IU354">
        <v>1985</v>
      </c>
      <c r="IV354">
        <v>1</v>
      </c>
      <c r="IW354">
        <v>27</v>
      </c>
      <c r="IX354">
        <v>2.9</v>
      </c>
      <c r="IY354">
        <v>2.8</v>
      </c>
      <c r="IZ354">
        <v>1.13647</v>
      </c>
      <c r="JA354">
        <v>2.60986</v>
      </c>
      <c r="JB354">
        <v>1.49658</v>
      </c>
      <c r="JC354">
        <v>2.34619</v>
      </c>
      <c r="JD354">
        <v>1.54907</v>
      </c>
      <c r="JE354">
        <v>2.37915</v>
      </c>
      <c r="JF354">
        <v>32.7535</v>
      </c>
      <c r="JG354">
        <v>15.5417</v>
      </c>
      <c r="JH354">
        <v>18</v>
      </c>
      <c r="JI354">
        <v>481.766</v>
      </c>
      <c r="JJ354">
        <v>500.615</v>
      </c>
      <c r="JK354">
        <v>31.4593</v>
      </c>
      <c r="JL354">
        <v>27.5129</v>
      </c>
      <c r="JM354">
        <v>30</v>
      </c>
      <c r="JN354">
        <v>27.6938</v>
      </c>
      <c r="JO354">
        <v>27.6721</v>
      </c>
      <c r="JP354">
        <v>22.8517</v>
      </c>
      <c r="JQ354">
        <v>19.6944</v>
      </c>
      <c r="JR354">
        <v>74.8927</v>
      </c>
      <c r="JS354">
        <v>31.4344</v>
      </c>
      <c r="JT354">
        <v>420</v>
      </c>
      <c r="JU354">
        <v>23.9677</v>
      </c>
      <c r="JV354">
        <v>102.325</v>
      </c>
      <c r="JW354">
        <v>91.50239999999999</v>
      </c>
    </row>
    <row r="355" spans="1:283">
      <c r="A355">
        <v>337</v>
      </c>
      <c r="B355">
        <v>1761011876.1</v>
      </c>
      <c r="C355">
        <v>2210.099999904633</v>
      </c>
      <c r="D355" t="s">
        <v>1121</v>
      </c>
      <c r="E355" t="s">
        <v>1122</v>
      </c>
      <c r="F355">
        <v>5</v>
      </c>
      <c r="G355" t="s">
        <v>1109</v>
      </c>
      <c r="H355">
        <v>1761011868.1625</v>
      </c>
      <c r="I355">
        <f>(J355)/1000</f>
        <v>0</v>
      </c>
      <c r="J355">
        <f>1000*DJ355*AH355*(DF355-DG355)/(100*CY355*(1000-AH355*DF355))</f>
        <v>0</v>
      </c>
      <c r="K355">
        <f>DJ355*AH355*(DE355-DD355*(1000-AH355*DG355)/(1000-AH355*DF355))/(100*CY355)</f>
        <v>0</v>
      </c>
      <c r="L355">
        <f>DD355 - IF(AH355&gt;1, K355*CY355*100.0/(AJ355), 0)</f>
        <v>0</v>
      </c>
      <c r="M355">
        <f>((S355-I355/2)*L355-K355)/(S355+I355/2)</f>
        <v>0</v>
      </c>
      <c r="N355">
        <f>M355*(DK355+DL355)/1000.0</f>
        <v>0</v>
      </c>
      <c r="O355">
        <f>(DD355 - IF(AH355&gt;1, K355*CY355*100.0/(AJ355), 0))*(DK355+DL355)/1000.0</f>
        <v>0</v>
      </c>
      <c r="P355">
        <f>2.0/((1/R355-1/Q355)+SIGN(R355)*SQRT((1/R355-1/Q355)*(1/R355-1/Q355) + 4*CZ355/((CZ355+1)*(CZ355+1))*(2*1/R355*1/Q355-1/Q355*1/Q355)))</f>
        <v>0</v>
      </c>
      <c r="Q355">
        <f>IF(LEFT(DA355,1)&lt;&gt;"0",IF(LEFT(DA355,1)="1",3.0,DB355),$D$5+$E$5*(DR355*DK355/($K$5*1000))+$F$5*(DR355*DK355/($K$5*1000))*MAX(MIN(CY355,$J$5),$I$5)*MAX(MIN(CY355,$J$5),$I$5)+$G$5*MAX(MIN(CY355,$J$5),$I$5)*(DR355*DK355/($K$5*1000))+$H$5*(DR355*DK355/($K$5*1000))*(DR355*DK355/($K$5*1000)))</f>
        <v>0</v>
      </c>
      <c r="R355">
        <f>I355*(1000-(1000*0.61365*exp(17.502*V355/(240.97+V355))/(DK355+DL355)+DF355)/2)/(1000*0.61365*exp(17.502*V355/(240.97+V355))/(DK355+DL355)-DF355)</f>
        <v>0</v>
      </c>
      <c r="S355">
        <f>1/((CZ355+1)/(P355/1.6)+1/(Q355/1.37)) + CZ355/((CZ355+1)/(P355/1.6) + CZ355/(Q355/1.37))</f>
        <v>0</v>
      </c>
      <c r="T355">
        <f>(CU355*CX355)</f>
        <v>0</v>
      </c>
      <c r="U355">
        <f>(DM355+(T355+2*0.95*5.67E-8*(((DM355+$B$9)+273)^4-(DM355+273)^4)-44100*I355)/(1.84*29.3*Q355+8*0.95*5.67E-8*(DM355+273)^3))</f>
        <v>0</v>
      </c>
      <c r="V355">
        <f>($C$9*DN355+$D$9*DO355+$E$9*U355)</f>
        <v>0</v>
      </c>
      <c r="W355">
        <f>0.61365*exp(17.502*V355/(240.97+V355))</f>
        <v>0</v>
      </c>
      <c r="X355">
        <f>(Y355/Z355*100)</f>
        <v>0</v>
      </c>
      <c r="Y355">
        <f>DF355*(DK355+DL355)/1000</f>
        <v>0</v>
      </c>
      <c r="Z355">
        <f>0.61365*exp(17.502*DM355/(240.97+DM355))</f>
        <v>0</v>
      </c>
      <c r="AA355">
        <f>(W355-DF355*(DK355+DL355)/1000)</f>
        <v>0</v>
      </c>
      <c r="AB355">
        <f>(-I355*44100)</f>
        <v>0</v>
      </c>
      <c r="AC355">
        <f>2*29.3*Q355*0.92*(DM355-V355)</f>
        <v>0</v>
      </c>
      <c r="AD355">
        <f>2*0.95*5.67E-8*(((DM355+$B$9)+273)^4-(V355+273)^4)</f>
        <v>0</v>
      </c>
      <c r="AE355">
        <f>T355+AD355+AB355+AC355</f>
        <v>0</v>
      </c>
      <c r="AF355">
        <v>1</v>
      </c>
      <c r="AG355">
        <v>0</v>
      </c>
      <c r="AH355">
        <f>IF(AF355*$H$15&gt;=AJ355,1.0,(AJ355/(AJ355-AF355*$H$15)))</f>
        <v>0</v>
      </c>
      <c r="AI355">
        <f>(AH355-1)*100</f>
        <v>0</v>
      </c>
      <c r="AJ355">
        <f>MAX(0,($B$15+$C$15*DR355)/(1+$D$15*DR355)*DK355/(DM355+273)*$E$15)</f>
        <v>0</v>
      </c>
      <c r="AK355" t="s">
        <v>420</v>
      </c>
      <c r="AL355" t="s">
        <v>420</v>
      </c>
      <c r="AM355">
        <v>0</v>
      </c>
      <c r="AN355">
        <v>0</v>
      </c>
      <c r="AO355">
        <f>1-AM355/AN355</f>
        <v>0</v>
      </c>
      <c r="AP355">
        <v>0</v>
      </c>
      <c r="AQ355" t="s">
        <v>420</v>
      </c>
      <c r="AR355" t="s">
        <v>420</v>
      </c>
      <c r="AS355">
        <v>0</v>
      </c>
      <c r="AT355">
        <v>0</v>
      </c>
      <c r="AU355">
        <f>1-AS355/AT355</f>
        <v>0</v>
      </c>
      <c r="AV355">
        <v>0.5</v>
      </c>
      <c r="AW355">
        <f>CV355</f>
        <v>0</v>
      </c>
      <c r="AX355">
        <f>K355</f>
        <v>0</v>
      </c>
      <c r="AY355">
        <f>AU355*AV355*AW355</f>
        <v>0</v>
      </c>
      <c r="AZ355">
        <f>(AX355-AP355)/AW355</f>
        <v>0</v>
      </c>
      <c r="BA355">
        <f>(AN355-AT355)/AT355</f>
        <v>0</v>
      </c>
      <c r="BB355">
        <f>AM355/(AO355+AM355/AT355)</f>
        <v>0</v>
      </c>
      <c r="BC355" t="s">
        <v>420</v>
      </c>
      <c r="BD355">
        <v>0</v>
      </c>
      <c r="BE355">
        <f>IF(BD355&lt;&gt;0, BD355, BB355)</f>
        <v>0</v>
      </c>
      <c r="BF355">
        <f>1-BE355/AT355</f>
        <v>0</v>
      </c>
      <c r="BG355">
        <f>(AT355-AS355)/(AT355-BE355)</f>
        <v>0</v>
      </c>
      <c r="BH355">
        <f>(AN355-AT355)/(AN355-BE355)</f>
        <v>0</v>
      </c>
      <c r="BI355">
        <f>(AT355-AS355)/(AT355-AM355)</f>
        <v>0</v>
      </c>
      <c r="BJ355">
        <f>(AN355-AT355)/(AN355-AM355)</f>
        <v>0</v>
      </c>
      <c r="BK355">
        <f>(BG355*BE355/AS355)</f>
        <v>0</v>
      </c>
      <c r="BL355">
        <f>(1-BK355)</f>
        <v>0</v>
      </c>
      <c r="CU355">
        <f>$B$13*DS355+$C$13*DT355+$F$13*EE355*(1-EH355)</f>
        <v>0</v>
      </c>
      <c r="CV355">
        <f>CU355*CW355</f>
        <v>0</v>
      </c>
      <c r="CW355">
        <f>($B$13*$D$11+$C$13*$D$11+$F$13*((ER355+EJ355)/MAX(ER355+EJ355+ES355, 0.1)*$I$11+ES355/MAX(ER355+EJ355+ES355, 0.1)*$J$11))/($B$13+$C$13+$F$13)</f>
        <v>0</v>
      </c>
      <c r="CX355">
        <f>($B$13*$K$11+$C$13*$K$11+$F$13*((ER355+EJ355)/MAX(ER355+EJ355+ES355, 0.1)*$P$11+ES355/MAX(ER355+EJ355+ES355, 0.1)*$Q$11))/($B$13+$C$13+$F$13)</f>
        <v>0</v>
      </c>
      <c r="CY355">
        <v>5.36</v>
      </c>
      <c r="CZ355">
        <v>0.5</v>
      </c>
      <c r="DA355" t="s">
        <v>421</v>
      </c>
      <c r="DB355">
        <v>2</v>
      </c>
      <c r="DC355">
        <v>1761011868.1625</v>
      </c>
      <c r="DD355">
        <v>420.5629583333333</v>
      </c>
      <c r="DE355">
        <v>420.0041666666666</v>
      </c>
      <c r="DF355">
        <v>23.97676666666667</v>
      </c>
      <c r="DG355">
        <v>23.90748333333334</v>
      </c>
      <c r="DH355">
        <v>421.8832916666667</v>
      </c>
      <c r="DI355">
        <v>23.78403333333333</v>
      </c>
      <c r="DJ355">
        <v>500.0273749999999</v>
      </c>
      <c r="DK355">
        <v>90.56027083333333</v>
      </c>
      <c r="DL355">
        <v>0.03475978333333333</v>
      </c>
      <c r="DM355">
        <v>30.42219583333333</v>
      </c>
      <c r="DN355">
        <v>30.05116666666667</v>
      </c>
      <c r="DO355">
        <v>999.9</v>
      </c>
      <c r="DP355">
        <v>0</v>
      </c>
      <c r="DQ355">
        <v>0</v>
      </c>
      <c r="DR355">
        <v>10002.78708333333</v>
      </c>
      <c r="DS355">
        <v>0</v>
      </c>
      <c r="DT355">
        <v>0.242856</v>
      </c>
      <c r="DU355">
        <v>0.5587590833333334</v>
      </c>
      <c r="DV355">
        <v>430.8944999999999</v>
      </c>
      <c r="DW355">
        <v>430.2914166666666</v>
      </c>
      <c r="DX355">
        <v>0.06930153333333333</v>
      </c>
      <c r="DY355">
        <v>420.0041666666666</v>
      </c>
      <c r="DZ355">
        <v>23.90748333333334</v>
      </c>
      <c r="EA355">
        <v>2.17134375</v>
      </c>
      <c r="EB355">
        <v>2.1650675</v>
      </c>
      <c r="EC355">
        <v>18.75242916666667</v>
      </c>
      <c r="ED355">
        <v>18.70615</v>
      </c>
      <c r="EE355">
        <v>0.00500078</v>
      </c>
      <c r="EF355">
        <v>0</v>
      </c>
      <c r="EG355">
        <v>0</v>
      </c>
      <c r="EH355">
        <v>0</v>
      </c>
      <c r="EI355">
        <v>807.8083333333333</v>
      </c>
      <c r="EJ355">
        <v>0.00500078</v>
      </c>
      <c r="EK355">
        <v>-19.70833333333333</v>
      </c>
      <c r="EL355">
        <v>-0.9166666666666666</v>
      </c>
      <c r="EM355">
        <v>35.16904166666666</v>
      </c>
      <c r="EN355">
        <v>38.58041666666667</v>
      </c>
      <c r="EO355">
        <v>38.0675</v>
      </c>
      <c r="EP355">
        <v>38.57795833333333</v>
      </c>
      <c r="EQ355">
        <v>38.05433333333333</v>
      </c>
      <c r="ER355">
        <v>0</v>
      </c>
      <c r="ES355">
        <v>0</v>
      </c>
      <c r="ET355">
        <v>0</v>
      </c>
      <c r="EU355">
        <v>1761011874.7</v>
      </c>
      <c r="EV355">
        <v>0</v>
      </c>
      <c r="EW355">
        <v>807.3159999999999</v>
      </c>
      <c r="EX355">
        <v>-24.51538459154106</v>
      </c>
      <c r="EY355">
        <v>8.138460902067367</v>
      </c>
      <c r="EZ355">
        <v>-19.092</v>
      </c>
      <c r="FA355">
        <v>15</v>
      </c>
      <c r="FB355">
        <v>1761011703.6</v>
      </c>
      <c r="FC355" t="s">
        <v>1110</v>
      </c>
      <c r="FD355">
        <v>1761011703.1</v>
      </c>
      <c r="FE355">
        <v>1761011703.6</v>
      </c>
      <c r="FF355">
        <v>12</v>
      </c>
      <c r="FG355">
        <v>-0.097</v>
      </c>
      <c r="FH355">
        <v>0.005</v>
      </c>
      <c r="FI355">
        <v>-1.321</v>
      </c>
      <c r="FJ355">
        <v>0.183</v>
      </c>
      <c r="FK355">
        <v>420</v>
      </c>
      <c r="FL355">
        <v>24</v>
      </c>
      <c r="FM355">
        <v>0.12</v>
      </c>
      <c r="FN355">
        <v>0.01</v>
      </c>
      <c r="FO355">
        <v>0.5420353658536585</v>
      </c>
      <c r="FP355">
        <v>0.5190976724738678</v>
      </c>
      <c r="FQ355">
        <v>0.05669404184454509</v>
      </c>
      <c r="FR355">
        <v>0</v>
      </c>
      <c r="FS355">
        <v>808.8058823529412</v>
      </c>
      <c r="FT355">
        <v>-29.67150491727234</v>
      </c>
      <c r="FU355">
        <v>7.086438629999368</v>
      </c>
      <c r="FV355">
        <v>0</v>
      </c>
      <c r="FW355">
        <v>0.06748409024390244</v>
      </c>
      <c r="FX355">
        <v>-0.04853042090592347</v>
      </c>
      <c r="FY355">
        <v>0.01762193142218518</v>
      </c>
      <c r="FZ355">
        <v>1</v>
      </c>
      <c r="GA355">
        <v>1</v>
      </c>
      <c r="GB355">
        <v>3</v>
      </c>
      <c r="GC355" t="s">
        <v>459</v>
      </c>
      <c r="GD355">
        <v>3.10972</v>
      </c>
      <c r="GE355">
        <v>2.72617</v>
      </c>
      <c r="GF355">
        <v>0.0886719</v>
      </c>
      <c r="GG355">
        <v>0.0884149</v>
      </c>
      <c r="GH355">
        <v>0.108463</v>
      </c>
      <c r="GI355">
        <v>0.109378</v>
      </c>
      <c r="GJ355">
        <v>23923.7</v>
      </c>
      <c r="GK355">
        <v>21685.2</v>
      </c>
      <c r="GL355">
        <v>26808.8</v>
      </c>
      <c r="GM355">
        <v>23994.4</v>
      </c>
      <c r="GN355">
        <v>38188.7</v>
      </c>
      <c r="GO355">
        <v>31521.3</v>
      </c>
      <c r="GP355">
        <v>46792.5</v>
      </c>
      <c r="GQ355">
        <v>37929.9</v>
      </c>
      <c r="GR355">
        <v>1.89385</v>
      </c>
      <c r="GS355">
        <v>1.8777</v>
      </c>
      <c r="GT355">
        <v>0.118084</v>
      </c>
      <c r="GU355">
        <v>0</v>
      </c>
      <c r="GV355">
        <v>28.1251</v>
      </c>
      <c r="GW355">
        <v>999.9</v>
      </c>
      <c r="GX355">
        <v>61.7</v>
      </c>
      <c r="GY355">
        <v>29.5</v>
      </c>
      <c r="GZ355">
        <v>28.2048</v>
      </c>
      <c r="HA355">
        <v>61.4209</v>
      </c>
      <c r="HB355">
        <v>21.3662</v>
      </c>
      <c r="HC355">
        <v>1</v>
      </c>
      <c r="HD355">
        <v>0.0204802</v>
      </c>
      <c r="HE355">
        <v>-1.87442</v>
      </c>
      <c r="HF355">
        <v>20.3282</v>
      </c>
      <c r="HG355">
        <v>5.22223</v>
      </c>
      <c r="HH355">
        <v>11.9796</v>
      </c>
      <c r="HI355">
        <v>4.9655</v>
      </c>
      <c r="HJ355">
        <v>3.276</v>
      </c>
      <c r="HK355">
        <v>9999</v>
      </c>
      <c r="HL355">
        <v>9999</v>
      </c>
      <c r="HM355">
        <v>9999</v>
      </c>
      <c r="HN355">
        <v>999.9</v>
      </c>
      <c r="HO355">
        <v>1.86364</v>
      </c>
      <c r="HP355">
        <v>1.85979</v>
      </c>
      <c r="HQ355">
        <v>1.85806</v>
      </c>
      <c r="HR355">
        <v>1.85943</v>
      </c>
      <c r="HS355">
        <v>1.85959</v>
      </c>
      <c r="HT355">
        <v>1.85806</v>
      </c>
      <c r="HU355">
        <v>1.85715</v>
      </c>
      <c r="HV355">
        <v>1.85211</v>
      </c>
      <c r="HW355">
        <v>0</v>
      </c>
      <c r="HX355">
        <v>0</v>
      </c>
      <c r="HY355">
        <v>0</v>
      </c>
      <c r="HZ355">
        <v>0</v>
      </c>
      <c r="IA355" t="s">
        <v>424</v>
      </c>
      <c r="IB355" t="s">
        <v>425</v>
      </c>
      <c r="IC355" t="s">
        <v>426</v>
      </c>
      <c r="ID355" t="s">
        <v>426</v>
      </c>
      <c r="IE355" t="s">
        <v>426</v>
      </c>
      <c r="IF355" t="s">
        <v>426</v>
      </c>
      <c r="IG355">
        <v>0</v>
      </c>
      <c r="IH355">
        <v>100</v>
      </c>
      <c r="II355">
        <v>100</v>
      </c>
      <c r="IJ355">
        <v>-1.32</v>
      </c>
      <c r="IK355">
        <v>0.1921</v>
      </c>
      <c r="IL355">
        <v>-2.110863740708843</v>
      </c>
      <c r="IM355">
        <v>0.001328113201692861</v>
      </c>
      <c r="IN355">
        <v>1.538283238170363E-06</v>
      </c>
      <c r="IO355">
        <v>-5.795655626708063E-10</v>
      </c>
      <c r="IP355">
        <v>-0.0653189058624434</v>
      </c>
      <c r="IQ355">
        <v>-0.004593102289677449</v>
      </c>
      <c r="IR355">
        <v>0.0008253994458280543</v>
      </c>
      <c r="IS355">
        <v>-7.403632370499484E-06</v>
      </c>
      <c r="IT355">
        <v>2</v>
      </c>
      <c r="IU355">
        <v>1985</v>
      </c>
      <c r="IV355">
        <v>1</v>
      </c>
      <c r="IW355">
        <v>27</v>
      </c>
      <c r="IX355">
        <v>2.9</v>
      </c>
      <c r="IY355">
        <v>2.9</v>
      </c>
      <c r="IZ355">
        <v>1.13647</v>
      </c>
      <c r="JA355">
        <v>2.61108</v>
      </c>
      <c r="JB355">
        <v>1.49658</v>
      </c>
      <c r="JC355">
        <v>2.34619</v>
      </c>
      <c r="JD355">
        <v>1.54907</v>
      </c>
      <c r="JE355">
        <v>2.42432</v>
      </c>
      <c r="JF355">
        <v>32.7535</v>
      </c>
      <c r="JG355">
        <v>15.5417</v>
      </c>
      <c r="JH355">
        <v>18</v>
      </c>
      <c r="JI355">
        <v>481.78</v>
      </c>
      <c r="JJ355">
        <v>500.582</v>
      </c>
      <c r="JK355">
        <v>31.4353</v>
      </c>
      <c r="JL355">
        <v>27.5129</v>
      </c>
      <c r="JM355">
        <v>30</v>
      </c>
      <c r="JN355">
        <v>27.6938</v>
      </c>
      <c r="JO355">
        <v>27.6721</v>
      </c>
      <c r="JP355">
        <v>22.8509</v>
      </c>
      <c r="JQ355">
        <v>19.6944</v>
      </c>
      <c r="JR355">
        <v>74.8927</v>
      </c>
      <c r="JS355">
        <v>31.3843</v>
      </c>
      <c r="JT355">
        <v>420</v>
      </c>
      <c r="JU355">
        <v>23.9748</v>
      </c>
      <c r="JV355">
        <v>102.325</v>
      </c>
      <c r="JW355">
        <v>91.50239999999999</v>
      </c>
    </row>
    <row r="356" spans="1:283">
      <c r="A356">
        <v>338</v>
      </c>
      <c r="B356">
        <v>1761011878.1</v>
      </c>
      <c r="C356">
        <v>2212.099999904633</v>
      </c>
      <c r="D356" t="s">
        <v>1123</v>
      </c>
      <c r="E356" t="s">
        <v>1124</v>
      </c>
      <c r="F356">
        <v>5</v>
      </c>
      <c r="G356" t="s">
        <v>1109</v>
      </c>
      <c r="H356">
        <v>1761011870.426086</v>
      </c>
      <c r="I356">
        <f>(J356)/1000</f>
        <v>0</v>
      </c>
      <c r="J356">
        <f>1000*DJ356*AH356*(DF356-DG356)/(100*CY356*(1000-AH356*DF356))</f>
        <v>0</v>
      </c>
      <c r="K356">
        <f>DJ356*AH356*(DE356-DD356*(1000-AH356*DG356)/(1000-AH356*DF356))/(100*CY356)</f>
        <v>0</v>
      </c>
      <c r="L356">
        <f>DD356 - IF(AH356&gt;1, K356*CY356*100.0/(AJ356), 0)</f>
        <v>0</v>
      </c>
      <c r="M356">
        <f>((S356-I356/2)*L356-K356)/(S356+I356/2)</f>
        <v>0</v>
      </c>
      <c r="N356">
        <f>M356*(DK356+DL356)/1000.0</f>
        <v>0</v>
      </c>
      <c r="O356">
        <f>(DD356 - IF(AH356&gt;1, K356*CY356*100.0/(AJ356), 0))*(DK356+DL356)/1000.0</f>
        <v>0</v>
      </c>
      <c r="P356">
        <f>2.0/((1/R356-1/Q356)+SIGN(R356)*SQRT((1/R356-1/Q356)*(1/R356-1/Q356) + 4*CZ356/((CZ356+1)*(CZ356+1))*(2*1/R356*1/Q356-1/Q356*1/Q356)))</f>
        <v>0</v>
      </c>
      <c r="Q356">
        <f>IF(LEFT(DA356,1)&lt;&gt;"0",IF(LEFT(DA356,1)="1",3.0,DB356),$D$5+$E$5*(DR356*DK356/($K$5*1000))+$F$5*(DR356*DK356/($K$5*1000))*MAX(MIN(CY356,$J$5),$I$5)*MAX(MIN(CY356,$J$5),$I$5)+$G$5*MAX(MIN(CY356,$J$5),$I$5)*(DR356*DK356/($K$5*1000))+$H$5*(DR356*DK356/($K$5*1000))*(DR356*DK356/($K$5*1000)))</f>
        <v>0</v>
      </c>
      <c r="R356">
        <f>I356*(1000-(1000*0.61365*exp(17.502*V356/(240.97+V356))/(DK356+DL356)+DF356)/2)/(1000*0.61365*exp(17.502*V356/(240.97+V356))/(DK356+DL356)-DF356)</f>
        <v>0</v>
      </c>
      <c r="S356">
        <f>1/((CZ356+1)/(P356/1.6)+1/(Q356/1.37)) + CZ356/((CZ356+1)/(P356/1.6) + CZ356/(Q356/1.37))</f>
        <v>0</v>
      </c>
      <c r="T356">
        <f>(CU356*CX356)</f>
        <v>0</v>
      </c>
      <c r="U356">
        <f>(DM356+(T356+2*0.95*5.67E-8*(((DM356+$B$9)+273)^4-(DM356+273)^4)-44100*I356)/(1.84*29.3*Q356+8*0.95*5.67E-8*(DM356+273)^3))</f>
        <v>0</v>
      </c>
      <c r="V356">
        <f>($C$9*DN356+$D$9*DO356+$E$9*U356)</f>
        <v>0</v>
      </c>
      <c r="W356">
        <f>0.61365*exp(17.502*V356/(240.97+V356))</f>
        <v>0</v>
      </c>
      <c r="X356">
        <f>(Y356/Z356*100)</f>
        <v>0</v>
      </c>
      <c r="Y356">
        <f>DF356*(DK356+DL356)/1000</f>
        <v>0</v>
      </c>
      <c r="Z356">
        <f>0.61365*exp(17.502*DM356/(240.97+DM356))</f>
        <v>0</v>
      </c>
      <c r="AA356">
        <f>(W356-DF356*(DK356+DL356)/1000)</f>
        <v>0</v>
      </c>
      <c r="AB356">
        <f>(-I356*44100)</f>
        <v>0</v>
      </c>
      <c r="AC356">
        <f>2*29.3*Q356*0.92*(DM356-V356)</f>
        <v>0</v>
      </c>
      <c r="AD356">
        <f>2*0.95*5.67E-8*(((DM356+$B$9)+273)^4-(V356+273)^4)</f>
        <v>0</v>
      </c>
      <c r="AE356">
        <f>T356+AD356+AB356+AC356</f>
        <v>0</v>
      </c>
      <c r="AF356">
        <v>1</v>
      </c>
      <c r="AG356">
        <v>0</v>
      </c>
      <c r="AH356">
        <f>IF(AF356*$H$15&gt;=AJ356,1.0,(AJ356/(AJ356-AF356*$H$15)))</f>
        <v>0</v>
      </c>
      <c r="AI356">
        <f>(AH356-1)*100</f>
        <v>0</v>
      </c>
      <c r="AJ356">
        <f>MAX(0,($B$15+$C$15*DR356)/(1+$D$15*DR356)*DK356/(DM356+273)*$E$15)</f>
        <v>0</v>
      </c>
      <c r="AK356" t="s">
        <v>420</v>
      </c>
      <c r="AL356" t="s">
        <v>420</v>
      </c>
      <c r="AM356">
        <v>0</v>
      </c>
      <c r="AN356">
        <v>0</v>
      </c>
      <c r="AO356">
        <f>1-AM356/AN356</f>
        <v>0</v>
      </c>
      <c r="AP356">
        <v>0</v>
      </c>
      <c r="AQ356" t="s">
        <v>420</v>
      </c>
      <c r="AR356" t="s">
        <v>420</v>
      </c>
      <c r="AS356">
        <v>0</v>
      </c>
      <c r="AT356">
        <v>0</v>
      </c>
      <c r="AU356">
        <f>1-AS356/AT356</f>
        <v>0</v>
      </c>
      <c r="AV356">
        <v>0.5</v>
      </c>
      <c r="AW356">
        <f>CV356</f>
        <v>0</v>
      </c>
      <c r="AX356">
        <f>K356</f>
        <v>0</v>
      </c>
      <c r="AY356">
        <f>AU356*AV356*AW356</f>
        <v>0</v>
      </c>
      <c r="AZ356">
        <f>(AX356-AP356)/AW356</f>
        <v>0</v>
      </c>
      <c r="BA356">
        <f>(AN356-AT356)/AT356</f>
        <v>0</v>
      </c>
      <c r="BB356">
        <f>AM356/(AO356+AM356/AT356)</f>
        <v>0</v>
      </c>
      <c r="BC356" t="s">
        <v>420</v>
      </c>
      <c r="BD356">
        <v>0</v>
      </c>
      <c r="BE356">
        <f>IF(BD356&lt;&gt;0, BD356, BB356)</f>
        <v>0</v>
      </c>
      <c r="BF356">
        <f>1-BE356/AT356</f>
        <v>0</v>
      </c>
      <c r="BG356">
        <f>(AT356-AS356)/(AT356-BE356)</f>
        <v>0</v>
      </c>
      <c r="BH356">
        <f>(AN356-AT356)/(AN356-BE356)</f>
        <v>0</v>
      </c>
      <c r="BI356">
        <f>(AT356-AS356)/(AT356-AM356)</f>
        <v>0</v>
      </c>
      <c r="BJ356">
        <f>(AN356-AT356)/(AN356-AM356)</f>
        <v>0</v>
      </c>
      <c r="BK356">
        <f>(BG356*BE356/AS356)</f>
        <v>0</v>
      </c>
      <c r="BL356">
        <f>(1-BK356)</f>
        <v>0</v>
      </c>
      <c r="CU356">
        <f>$B$13*DS356+$C$13*DT356+$F$13*EE356*(1-EH356)</f>
        <v>0</v>
      </c>
      <c r="CV356">
        <f>CU356*CW356</f>
        <v>0</v>
      </c>
      <c r="CW356">
        <f>($B$13*$D$11+$C$13*$D$11+$F$13*((ER356+EJ356)/MAX(ER356+EJ356+ES356, 0.1)*$I$11+ES356/MAX(ER356+EJ356+ES356, 0.1)*$J$11))/($B$13+$C$13+$F$13)</f>
        <v>0</v>
      </c>
      <c r="CX356">
        <f>($B$13*$K$11+$C$13*$K$11+$F$13*((ER356+EJ356)/MAX(ER356+EJ356+ES356, 0.1)*$P$11+ES356/MAX(ER356+EJ356+ES356, 0.1)*$Q$11))/($B$13+$C$13+$F$13)</f>
        <v>0</v>
      </c>
      <c r="CY356">
        <v>5.36</v>
      </c>
      <c r="CZ356">
        <v>0.5</v>
      </c>
      <c r="DA356" t="s">
        <v>421</v>
      </c>
      <c r="DB356">
        <v>2</v>
      </c>
      <c r="DC356">
        <v>1761011870.426086</v>
      </c>
      <c r="DD356">
        <v>420.5726956521739</v>
      </c>
      <c r="DE356">
        <v>420.0014782608695</v>
      </c>
      <c r="DF356">
        <v>23.96596086956522</v>
      </c>
      <c r="DG356">
        <v>23.90471304347826</v>
      </c>
      <c r="DH356">
        <v>421.893</v>
      </c>
      <c r="DI356">
        <v>23.77346086956522</v>
      </c>
      <c r="DJ356">
        <v>500.0373478260869</v>
      </c>
      <c r="DK356">
        <v>90.5599695652174</v>
      </c>
      <c r="DL356">
        <v>0.03467172173913044</v>
      </c>
      <c r="DM356">
        <v>30.42158260869565</v>
      </c>
      <c r="DN356">
        <v>30.05146956521739</v>
      </c>
      <c r="DO356">
        <v>999.9000000000003</v>
      </c>
      <c r="DP356">
        <v>0</v>
      </c>
      <c r="DQ356">
        <v>0</v>
      </c>
      <c r="DR356">
        <v>10003.99739130435</v>
      </c>
      <c r="DS356">
        <v>0</v>
      </c>
      <c r="DT356">
        <v>0.2428559999999999</v>
      </c>
      <c r="DU356">
        <v>0.5711457826086958</v>
      </c>
      <c r="DV356">
        <v>430.8996521739131</v>
      </c>
      <c r="DW356">
        <v>430.2874347826088</v>
      </c>
      <c r="DX356">
        <v>0.06126719565217392</v>
      </c>
      <c r="DY356">
        <v>420.0014782608695</v>
      </c>
      <c r="DZ356">
        <v>23.90471304347826</v>
      </c>
      <c r="EA356">
        <v>2.170357391304347</v>
      </c>
      <c r="EB356">
        <v>2.164810000000001</v>
      </c>
      <c r="EC356">
        <v>18.74517391304348</v>
      </c>
      <c r="ED356">
        <v>18.70424347826087</v>
      </c>
      <c r="EE356">
        <v>0.005000779999999999</v>
      </c>
      <c r="EF356">
        <v>0</v>
      </c>
      <c r="EG356">
        <v>0</v>
      </c>
      <c r="EH356">
        <v>0</v>
      </c>
      <c r="EI356">
        <v>806.3086956521738</v>
      </c>
      <c r="EJ356">
        <v>0.005000779999999999</v>
      </c>
      <c r="EK356">
        <v>-20.32608695652174</v>
      </c>
      <c r="EL356">
        <v>-1.091304347826087</v>
      </c>
      <c r="EM356">
        <v>35.18726086956521</v>
      </c>
      <c r="EN356">
        <v>38.63286956521739</v>
      </c>
      <c r="EO356">
        <v>38.08126086956522</v>
      </c>
      <c r="EP356">
        <v>38.63839130434783</v>
      </c>
      <c r="EQ356">
        <v>38.07308695652173</v>
      </c>
      <c r="ER356">
        <v>0</v>
      </c>
      <c r="ES356">
        <v>0</v>
      </c>
      <c r="ET356">
        <v>0</v>
      </c>
      <c r="EU356">
        <v>1761011877.1</v>
      </c>
      <c r="EV356">
        <v>0</v>
      </c>
      <c r="EW356">
        <v>806.452</v>
      </c>
      <c r="EX356">
        <v>-31.44615413973139</v>
      </c>
      <c r="EY356">
        <v>17.83076908536678</v>
      </c>
      <c r="EZ356">
        <v>-19.992</v>
      </c>
      <c r="FA356">
        <v>15</v>
      </c>
      <c r="FB356">
        <v>1761011703.6</v>
      </c>
      <c r="FC356" t="s">
        <v>1110</v>
      </c>
      <c r="FD356">
        <v>1761011703.1</v>
      </c>
      <c r="FE356">
        <v>1761011703.6</v>
      </c>
      <c r="FF356">
        <v>12</v>
      </c>
      <c r="FG356">
        <v>-0.097</v>
      </c>
      <c r="FH356">
        <v>0.005</v>
      </c>
      <c r="FI356">
        <v>-1.321</v>
      </c>
      <c r="FJ356">
        <v>0.183</v>
      </c>
      <c r="FK356">
        <v>420</v>
      </c>
      <c r="FL356">
        <v>24</v>
      </c>
      <c r="FM356">
        <v>0.12</v>
      </c>
      <c r="FN356">
        <v>0.01</v>
      </c>
      <c r="FO356">
        <v>0.5553688250000001</v>
      </c>
      <c r="FP356">
        <v>0.4010591707317061</v>
      </c>
      <c r="FQ356">
        <v>0.04680420711746301</v>
      </c>
      <c r="FR356">
        <v>1</v>
      </c>
      <c r="FS356">
        <v>807.8764705882353</v>
      </c>
      <c r="FT356">
        <v>-40.89228410377159</v>
      </c>
      <c r="FU356">
        <v>7.603097620417975</v>
      </c>
      <c r="FV356">
        <v>0</v>
      </c>
      <c r="FW356">
        <v>0.0683128875</v>
      </c>
      <c r="FX356">
        <v>-0.151051135834897</v>
      </c>
      <c r="FY356">
        <v>0.01664441159173534</v>
      </c>
      <c r="FZ356">
        <v>0</v>
      </c>
      <c r="GA356">
        <v>1</v>
      </c>
      <c r="GB356">
        <v>3</v>
      </c>
      <c r="GC356" t="s">
        <v>459</v>
      </c>
      <c r="GD356">
        <v>3.10978</v>
      </c>
      <c r="GE356">
        <v>2.7261</v>
      </c>
      <c r="GF356">
        <v>0.08867419999999999</v>
      </c>
      <c r="GG356">
        <v>0.0884268</v>
      </c>
      <c r="GH356">
        <v>0.108454</v>
      </c>
      <c r="GI356">
        <v>0.109391</v>
      </c>
      <c r="GJ356">
        <v>23923.6</v>
      </c>
      <c r="GK356">
        <v>21684.9</v>
      </c>
      <c r="GL356">
        <v>26808.8</v>
      </c>
      <c r="GM356">
        <v>23994.3</v>
      </c>
      <c r="GN356">
        <v>38189.1</v>
      </c>
      <c r="GO356">
        <v>31520.6</v>
      </c>
      <c r="GP356">
        <v>46792.6</v>
      </c>
      <c r="GQ356">
        <v>37929.6</v>
      </c>
      <c r="GR356">
        <v>1.89373</v>
      </c>
      <c r="GS356">
        <v>1.87763</v>
      </c>
      <c r="GT356">
        <v>0.11801</v>
      </c>
      <c r="GU356">
        <v>0</v>
      </c>
      <c r="GV356">
        <v>28.1281</v>
      </c>
      <c r="GW356">
        <v>999.9</v>
      </c>
      <c r="GX356">
        <v>61.7</v>
      </c>
      <c r="GY356">
        <v>29.5</v>
      </c>
      <c r="GZ356">
        <v>28.2038</v>
      </c>
      <c r="HA356">
        <v>61.3709</v>
      </c>
      <c r="HB356">
        <v>21.1779</v>
      </c>
      <c r="HC356">
        <v>1</v>
      </c>
      <c r="HD356">
        <v>0.0206047</v>
      </c>
      <c r="HE356">
        <v>-1.83574</v>
      </c>
      <c r="HF356">
        <v>20.3285</v>
      </c>
      <c r="HG356">
        <v>5.22223</v>
      </c>
      <c r="HH356">
        <v>11.98</v>
      </c>
      <c r="HI356">
        <v>4.9655</v>
      </c>
      <c r="HJ356">
        <v>3.276</v>
      </c>
      <c r="HK356">
        <v>9999</v>
      </c>
      <c r="HL356">
        <v>9999</v>
      </c>
      <c r="HM356">
        <v>9999</v>
      </c>
      <c r="HN356">
        <v>999.9</v>
      </c>
      <c r="HO356">
        <v>1.86365</v>
      </c>
      <c r="HP356">
        <v>1.85977</v>
      </c>
      <c r="HQ356">
        <v>1.85806</v>
      </c>
      <c r="HR356">
        <v>1.85944</v>
      </c>
      <c r="HS356">
        <v>1.85959</v>
      </c>
      <c r="HT356">
        <v>1.85806</v>
      </c>
      <c r="HU356">
        <v>1.85715</v>
      </c>
      <c r="HV356">
        <v>1.85211</v>
      </c>
      <c r="HW356">
        <v>0</v>
      </c>
      <c r="HX356">
        <v>0</v>
      </c>
      <c r="HY356">
        <v>0</v>
      </c>
      <c r="HZ356">
        <v>0</v>
      </c>
      <c r="IA356" t="s">
        <v>424</v>
      </c>
      <c r="IB356" t="s">
        <v>425</v>
      </c>
      <c r="IC356" t="s">
        <v>426</v>
      </c>
      <c r="ID356" t="s">
        <v>426</v>
      </c>
      <c r="IE356" t="s">
        <v>426</v>
      </c>
      <c r="IF356" t="s">
        <v>426</v>
      </c>
      <c r="IG356">
        <v>0</v>
      </c>
      <c r="IH356">
        <v>100</v>
      </c>
      <c r="II356">
        <v>100</v>
      </c>
      <c r="IJ356">
        <v>-1.321</v>
      </c>
      <c r="IK356">
        <v>0.192</v>
      </c>
      <c r="IL356">
        <v>-2.110863740708843</v>
      </c>
      <c r="IM356">
        <v>0.001328113201692861</v>
      </c>
      <c r="IN356">
        <v>1.538283238170363E-06</v>
      </c>
      <c r="IO356">
        <v>-5.795655626708063E-10</v>
      </c>
      <c r="IP356">
        <v>-0.0653189058624434</v>
      </c>
      <c r="IQ356">
        <v>-0.004593102289677449</v>
      </c>
      <c r="IR356">
        <v>0.0008253994458280543</v>
      </c>
      <c r="IS356">
        <v>-7.403632370499484E-06</v>
      </c>
      <c r="IT356">
        <v>2</v>
      </c>
      <c r="IU356">
        <v>1985</v>
      </c>
      <c r="IV356">
        <v>1</v>
      </c>
      <c r="IW356">
        <v>27</v>
      </c>
      <c r="IX356">
        <v>2.9</v>
      </c>
      <c r="IY356">
        <v>2.9</v>
      </c>
      <c r="IZ356">
        <v>1.13647</v>
      </c>
      <c r="JA356">
        <v>2.60132</v>
      </c>
      <c r="JB356">
        <v>1.49658</v>
      </c>
      <c r="JC356">
        <v>2.34619</v>
      </c>
      <c r="JD356">
        <v>1.54907</v>
      </c>
      <c r="JE356">
        <v>2.46704</v>
      </c>
      <c r="JF356">
        <v>32.7535</v>
      </c>
      <c r="JG356">
        <v>15.5505</v>
      </c>
      <c r="JH356">
        <v>18</v>
      </c>
      <c r="JI356">
        <v>481.708</v>
      </c>
      <c r="JJ356">
        <v>500.532</v>
      </c>
      <c r="JK356">
        <v>31.4176</v>
      </c>
      <c r="JL356">
        <v>27.5129</v>
      </c>
      <c r="JM356">
        <v>30.0002</v>
      </c>
      <c r="JN356">
        <v>27.6938</v>
      </c>
      <c r="JO356">
        <v>27.6721</v>
      </c>
      <c r="JP356">
        <v>22.85</v>
      </c>
      <c r="JQ356">
        <v>19.6944</v>
      </c>
      <c r="JR356">
        <v>74.8927</v>
      </c>
      <c r="JS356">
        <v>31.3843</v>
      </c>
      <c r="JT356">
        <v>420</v>
      </c>
      <c r="JU356">
        <v>23.979</v>
      </c>
      <c r="JV356">
        <v>102.325</v>
      </c>
      <c r="JW356">
        <v>91.50190000000001</v>
      </c>
    </row>
    <row r="357" spans="1:283">
      <c r="A357">
        <v>339</v>
      </c>
      <c r="B357">
        <v>1761011880.1</v>
      </c>
      <c r="C357">
        <v>2214.099999904633</v>
      </c>
      <c r="D357" t="s">
        <v>1125</v>
      </c>
      <c r="E357" t="s">
        <v>1126</v>
      </c>
      <c r="F357">
        <v>5</v>
      </c>
      <c r="G357" t="s">
        <v>1109</v>
      </c>
      <c r="H357">
        <v>1761011872.1</v>
      </c>
      <c r="I357">
        <f>(J357)/1000</f>
        <v>0</v>
      </c>
      <c r="J357">
        <f>1000*DJ357*AH357*(DF357-DG357)/(100*CY357*(1000-AH357*DF357))</f>
        <v>0</v>
      </c>
      <c r="K357">
        <f>DJ357*AH357*(DE357-DD357*(1000-AH357*DG357)/(1000-AH357*DF357))/(100*CY357)</f>
        <v>0</v>
      </c>
      <c r="L357">
        <f>DD357 - IF(AH357&gt;1, K357*CY357*100.0/(AJ357), 0)</f>
        <v>0</v>
      </c>
      <c r="M357">
        <f>((S357-I357/2)*L357-K357)/(S357+I357/2)</f>
        <v>0</v>
      </c>
      <c r="N357">
        <f>M357*(DK357+DL357)/1000.0</f>
        <v>0</v>
      </c>
      <c r="O357">
        <f>(DD357 - IF(AH357&gt;1, K357*CY357*100.0/(AJ357), 0))*(DK357+DL357)/1000.0</f>
        <v>0</v>
      </c>
      <c r="P357">
        <f>2.0/((1/R357-1/Q357)+SIGN(R357)*SQRT((1/R357-1/Q357)*(1/R357-1/Q357) + 4*CZ357/((CZ357+1)*(CZ357+1))*(2*1/R357*1/Q357-1/Q357*1/Q357)))</f>
        <v>0</v>
      </c>
      <c r="Q357">
        <f>IF(LEFT(DA357,1)&lt;&gt;"0",IF(LEFT(DA357,1)="1",3.0,DB357),$D$5+$E$5*(DR357*DK357/($K$5*1000))+$F$5*(DR357*DK357/($K$5*1000))*MAX(MIN(CY357,$J$5),$I$5)*MAX(MIN(CY357,$J$5),$I$5)+$G$5*MAX(MIN(CY357,$J$5),$I$5)*(DR357*DK357/($K$5*1000))+$H$5*(DR357*DK357/($K$5*1000))*(DR357*DK357/($K$5*1000)))</f>
        <v>0</v>
      </c>
      <c r="R357">
        <f>I357*(1000-(1000*0.61365*exp(17.502*V357/(240.97+V357))/(DK357+DL357)+DF357)/2)/(1000*0.61365*exp(17.502*V357/(240.97+V357))/(DK357+DL357)-DF357)</f>
        <v>0</v>
      </c>
      <c r="S357">
        <f>1/((CZ357+1)/(P357/1.6)+1/(Q357/1.37)) + CZ357/((CZ357+1)/(P357/1.6) + CZ357/(Q357/1.37))</f>
        <v>0</v>
      </c>
      <c r="T357">
        <f>(CU357*CX357)</f>
        <v>0</v>
      </c>
      <c r="U357">
        <f>(DM357+(T357+2*0.95*5.67E-8*(((DM357+$B$9)+273)^4-(DM357+273)^4)-44100*I357)/(1.84*29.3*Q357+8*0.95*5.67E-8*(DM357+273)^3))</f>
        <v>0</v>
      </c>
      <c r="V357">
        <f>($C$9*DN357+$D$9*DO357+$E$9*U357)</f>
        <v>0</v>
      </c>
      <c r="W357">
        <f>0.61365*exp(17.502*V357/(240.97+V357))</f>
        <v>0</v>
      </c>
      <c r="X357">
        <f>(Y357/Z357*100)</f>
        <v>0</v>
      </c>
      <c r="Y357">
        <f>DF357*(DK357+DL357)/1000</f>
        <v>0</v>
      </c>
      <c r="Z357">
        <f>0.61365*exp(17.502*DM357/(240.97+DM357))</f>
        <v>0</v>
      </c>
      <c r="AA357">
        <f>(W357-DF357*(DK357+DL357)/1000)</f>
        <v>0</v>
      </c>
      <c r="AB357">
        <f>(-I357*44100)</f>
        <v>0</v>
      </c>
      <c r="AC357">
        <f>2*29.3*Q357*0.92*(DM357-V357)</f>
        <v>0</v>
      </c>
      <c r="AD357">
        <f>2*0.95*5.67E-8*(((DM357+$B$9)+273)^4-(V357+273)^4)</f>
        <v>0</v>
      </c>
      <c r="AE357">
        <f>T357+AD357+AB357+AC357</f>
        <v>0</v>
      </c>
      <c r="AF357">
        <v>1</v>
      </c>
      <c r="AG357">
        <v>0</v>
      </c>
      <c r="AH357">
        <f>IF(AF357*$H$15&gt;=AJ357,1.0,(AJ357/(AJ357-AF357*$H$15)))</f>
        <v>0</v>
      </c>
      <c r="AI357">
        <f>(AH357-1)*100</f>
        <v>0</v>
      </c>
      <c r="AJ357">
        <f>MAX(0,($B$15+$C$15*DR357)/(1+$D$15*DR357)*DK357/(DM357+273)*$E$15)</f>
        <v>0</v>
      </c>
      <c r="AK357" t="s">
        <v>420</v>
      </c>
      <c r="AL357" t="s">
        <v>420</v>
      </c>
      <c r="AM357">
        <v>0</v>
      </c>
      <c r="AN357">
        <v>0</v>
      </c>
      <c r="AO357">
        <f>1-AM357/AN357</f>
        <v>0</v>
      </c>
      <c r="AP357">
        <v>0</v>
      </c>
      <c r="AQ357" t="s">
        <v>420</v>
      </c>
      <c r="AR357" t="s">
        <v>420</v>
      </c>
      <c r="AS357">
        <v>0</v>
      </c>
      <c r="AT357">
        <v>0</v>
      </c>
      <c r="AU357">
        <f>1-AS357/AT357</f>
        <v>0</v>
      </c>
      <c r="AV357">
        <v>0.5</v>
      </c>
      <c r="AW357">
        <f>CV357</f>
        <v>0</v>
      </c>
      <c r="AX357">
        <f>K357</f>
        <v>0</v>
      </c>
      <c r="AY357">
        <f>AU357*AV357*AW357</f>
        <v>0</v>
      </c>
      <c r="AZ357">
        <f>(AX357-AP357)/AW357</f>
        <v>0</v>
      </c>
      <c r="BA357">
        <f>(AN357-AT357)/AT357</f>
        <v>0</v>
      </c>
      <c r="BB357">
        <f>AM357/(AO357+AM357/AT357)</f>
        <v>0</v>
      </c>
      <c r="BC357" t="s">
        <v>420</v>
      </c>
      <c r="BD357">
        <v>0</v>
      </c>
      <c r="BE357">
        <f>IF(BD357&lt;&gt;0, BD357, BB357)</f>
        <v>0</v>
      </c>
      <c r="BF357">
        <f>1-BE357/AT357</f>
        <v>0</v>
      </c>
      <c r="BG357">
        <f>(AT357-AS357)/(AT357-BE357)</f>
        <v>0</v>
      </c>
      <c r="BH357">
        <f>(AN357-AT357)/(AN357-BE357)</f>
        <v>0</v>
      </c>
      <c r="BI357">
        <f>(AT357-AS357)/(AT357-AM357)</f>
        <v>0</v>
      </c>
      <c r="BJ357">
        <f>(AN357-AT357)/(AN357-AM357)</f>
        <v>0</v>
      </c>
      <c r="BK357">
        <f>(BG357*BE357/AS357)</f>
        <v>0</v>
      </c>
      <c r="BL357">
        <f>(1-BK357)</f>
        <v>0</v>
      </c>
      <c r="CU357">
        <f>$B$13*DS357+$C$13*DT357+$F$13*EE357*(1-EH357)</f>
        <v>0</v>
      </c>
      <c r="CV357">
        <f>CU357*CW357</f>
        <v>0</v>
      </c>
      <c r="CW357">
        <f>($B$13*$D$11+$C$13*$D$11+$F$13*((ER357+EJ357)/MAX(ER357+EJ357+ES357, 0.1)*$I$11+ES357/MAX(ER357+EJ357+ES357, 0.1)*$J$11))/($B$13+$C$13+$F$13)</f>
        <v>0</v>
      </c>
      <c r="CX357">
        <f>($B$13*$K$11+$C$13*$K$11+$F$13*((ER357+EJ357)/MAX(ER357+EJ357+ES357, 0.1)*$P$11+ES357/MAX(ER357+EJ357+ES357, 0.1)*$Q$11))/($B$13+$C$13+$F$13)</f>
        <v>0</v>
      </c>
      <c r="CY357">
        <v>5.36</v>
      </c>
      <c r="CZ357">
        <v>0.5</v>
      </c>
      <c r="DA357" t="s">
        <v>421</v>
      </c>
      <c r="DB357">
        <v>2</v>
      </c>
      <c r="DC357">
        <v>1761011872.1</v>
      </c>
      <c r="DD357">
        <v>420.57925</v>
      </c>
      <c r="DE357">
        <v>420.0019166666666</v>
      </c>
      <c r="DF357">
        <v>23.96004166666667</v>
      </c>
      <c r="DG357">
        <v>23.90462916666667</v>
      </c>
      <c r="DH357">
        <v>421.8995833333333</v>
      </c>
      <c r="DI357">
        <v>23.76766666666667</v>
      </c>
      <c r="DJ357">
        <v>500.0294166666666</v>
      </c>
      <c r="DK357">
        <v>90.55987499999999</v>
      </c>
      <c r="DL357">
        <v>0.03462175416666666</v>
      </c>
      <c r="DM357">
        <v>30.42097083333333</v>
      </c>
      <c r="DN357">
        <v>30.05135</v>
      </c>
      <c r="DO357">
        <v>999.9</v>
      </c>
      <c r="DP357">
        <v>0</v>
      </c>
      <c r="DQ357">
        <v>0</v>
      </c>
      <c r="DR357">
        <v>10002.47666666667</v>
      </c>
      <c r="DS357">
        <v>0</v>
      </c>
      <c r="DT357">
        <v>0.242856</v>
      </c>
      <c r="DU357">
        <v>0.5773048749999999</v>
      </c>
      <c r="DV357">
        <v>430.9038333333333</v>
      </c>
      <c r="DW357">
        <v>430.2878333333333</v>
      </c>
      <c r="DX357">
        <v>0.05542859166666666</v>
      </c>
      <c r="DY357">
        <v>420.0019166666666</v>
      </c>
      <c r="DZ357">
        <v>23.90462916666667</v>
      </c>
      <c r="EA357">
        <v>2.16981875</v>
      </c>
      <c r="EB357">
        <v>2.1648</v>
      </c>
      <c r="EC357">
        <v>18.74120416666667</v>
      </c>
      <c r="ED357">
        <v>18.70417083333333</v>
      </c>
      <c r="EE357">
        <v>0.00500078</v>
      </c>
      <c r="EF357">
        <v>0</v>
      </c>
      <c r="EG357">
        <v>0</v>
      </c>
      <c r="EH357">
        <v>0</v>
      </c>
      <c r="EI357">
        <v>806.0749999999999</v>
      </c>
      <c r="EJ357">
        <v>0.00500078</v>
      </c>
      <c r="EK357">
        <v>-21.05416666666666</v>
      </c>
      <c r="EL357">
        <v>-1.058333333333333</v>
      </c>
      <c r="EM357">
        <v>35.20029166666666</v>
      </c>
      <c r="EN357">
        <v>38.67158333333333</v>
      </c>
      <c r="EO357">
        <v>37.95804166666667</v>
      </c>
      <c r="EP357">
        <v>38.6795</v>
      </c>
      <c r="EQ357">
        <v>38.08566666666667</v>
      </c>
      <c r="ER357">
        <v>0</v>
      </c>
      <c r="ES357">
        <v>0</v>
      </c>
      <c r="ET357">
        <v>0</v>
      </c>
      <c r="EU357">
        <v>1761011878.9</v>
      </c>
      <c r="EV357">
        <v>0</v>
      </c>
      <c r="EW357">
        <v>805.8346153846153</v>
      </c>
      <c r="EX357">
        <v>-28.74871828491772</v>
      </c>
      <c r="EY357">
        <v>12.43076929668832</v>
      </c>
      <c r="EZ357">
        <v>-20.51538461538462</v>
      </c>
      <c r="FA357">
        <v>15</v>
      </c>
      <c r="FB357">
        <v>1761011703.6</v>
      </c>
      <c r="FC357" t="s">
        <v>1110</v>
      </c>
      <c r="FD357">
        <v>1761011703.1</v>
      </c>
      <c r="FE357">
        <v>1761011703.6</v>
      </c>
      <c r="FF357">
        <v>12</v>
      </c>
      <c r="FG357">
        <v>-0.097</v>
      </c>
      <c r="FH357">
        <v>0.005</v>
      </c>
      <c r="FI357">
        <v>-1.321</v>
      </c>
      <c r="FJ357">
        <v>0.183</v>
      </c>
      <c r="FK357">
        <v>420</v>
      </c>
      <c r="FL357">
        <v>24</v>
      </c>
      <c r="FM357">
        <v>0.12</v>
      </c>
      <c r="FN357">
        <v>0.01</v>
      </c>
      <c r="FO357">
        <v>0.5616909268292684</v>
      </c>
      <c r="FP357">
        <v>0.3049175121951232</v>
      </c>
      <c r="FQ357">
        <v>0.04343550640718149</v>
      </c>
      <c r="FR357">
        <v>1</v>
      </c>
      <c r="FS357">
        <v>806.985294117647</v>
      </c>
      <c r="FT357">
        <v>-16.32238356619523</v>
      </c>
      <c r="FU357">
        <v>7.115109537949798</v>
      </c>
      <c r="FV357">
        <v>0</v>
      </c>
      <c r="FW357">
        <v>0.06353085609756097</v>
      </c>
      <c r="FX357">
        <v>-0.2003537268292682</v>
      </c>
      <c r="FY357">
        <v>0.0199066045688733</v>
      </c>
      <c r="FZ357">
        <v>0</v>
      </c>
      <c r="GA357">
        <v>1</v>
      </c>
      <c r="GB357">
        <v>3</v>
      </c>
      <c r="GC357" t="s">
        <v>459</v>
      </c>
      <c r="GD357">
        <v>3.10962</v>
      </c>
      <c r="GE357">
        <v>2.72617</v>
      </c>
      <c r="GF357">
        <v>0.0886784</v>
      </c>
      <c r="GG357">
        <v>0.08842410000000001</v>
      </c>
      <c r="GH357">
        <v>0.108447</v>
      </c>
      <c r="GI357">
        <v>0.109388</v>
      </c>
      <c r="GJ357">
        <v>23923.5</v>
      </c>
      <c r="GK357">
        <v>21684.8</v>
      </c>
      <c r="GL357">
        <v>26808.9</v>
      </c>
      <c r="GM357">
        <v>23994.2</v>
      </c>
      <c r="GN357">
        <v>38189.2</v>
      </c>
      <c r="GO357">
        <v>31520.3</v>
      </c>
      <c r="GP357">
        <v>46792.3</v>
      </c>
      <c r="GQ357">
        <v>37929.1</v>
      </c>
      <c r="GR357">
        <v>1.89347</v>
      </c>
      <c r="GS357">
        <v>1.87803</v>
      </c>
      <c r="GT357">
        <v>0.117458</v>
      </c>
      <c r="GU357">
        <v>0</v>
      </c>
      <c r="GV357">
        <v>28.1305</v>
      </c>
      <c r="GW357">
        <v>999.9</v>
      </c>
      <c r="GX357">
        <v>61.7</v>
      </c>
      <c r="GY357">
        <v>29.5</v>
      </c>
      <c r="GZ357">
        <v>28.2037</v>
      </c>
      <c r="HA357">
        <v>61.1109</v>
      </c>
      <c r="HB357">
        <v>21.1899</v>
      </c>
      <c r="HC357">
        <v>1</v>
      </c>
      <c r="HD357">
        <v>0.0208816</v>
      </c>
      <c r="HE357">
        <v>-1.80301</v>
      </c>
      <c r="HF357">
        <v>20.3289</v>
      </c>
      <c r="HG357">
        <v>5.22238</v>
      </c>
      <c r="HH357">
        <v>11.9797</v>
      </c>
      <c r="HI357">
        <v>4.96565</v>
      </c>
      <c r="HJ357">
        <v>3.27598</v>
      </c>
      <c r="HK357">
        <v>9999</v>
      </c>
      <c r="HL357">
        <v>9999</v>
      </c>
      <c r="HM357">
        <v>9999</v>
      </c>
      <c r="HN357">
        <v>999.9</v>
      </c>
      <c r="HO357">
        <v>1.86364</v>
      </c>
      <c r="HP357">
        <v>1.85975</v>
      </c>
      <c r="HQ357">
        <v>1.85806</v>
      </c>
      <c r="HR357">
        <v>1.85944</v>
      </c>
      <c r="HS357">
        <v>1.85959</v>
      </c>
      <c r="HT357">
        <v>1.85806</v>
      </c>
      <c r="HU357">
        <v>1.85715</v>
      </c>
      <c r="HV357">
        <v>1.85211</v>
      </c>
      <c r="HW357">
        <v>0</v>
      </c>
      <c r="HX357">
        <v>0</v>
      </c>
      <c r="HY357">
        <v>0</v>
      </c>
      <c r="HZ357">
        <v>0</v>
      </c>
      <c r="IA357" t="s">
        <v>424</v>
      </c>
      <c r="IB357" t="s">
        <v>425</v>
      </c>
      <c r="IC357" t="s">
        <v>426</v>
      </c>
      <c r="ID357" t="s">
        <v>426</v>
      </c>
      <c r="IE357" t="s">
        <v>426</v>
      </c>
      <c r="IF357" t="s">
        <v>426</v>
      </c>
      <c r="IG357">
        <v>0</v>
      </c>
      <c r="IH357">
        <v>100</v>
      </c>
      <c r="II357">
        <v>100</v>
      </c>
      <c r="IJ357">
        <v>-1.32</v>
      </c>
      <c r="IK357">
        <v>0.192</v>
      </c>
      <c r="IL357">
        <v>-2.110863740708843</v>
      </c>
      <c r="IM357">
        <v>0.001328113201692861</v>
      </c>
      <c r="IN357">
        <v>1.538283238170363E-06</v>
      </c>
      <c r="IO357">
        <v>-5.795655626708063E-10</v>
      </c>
      <c r="IP357">
        <v>-0.0653189058624434</v>
      </c>
      <c r="IQ357">
        <v>-0.004593102289677449</v>
      </c>
      <c r="IR357">
        <v>0.0008253994458280543</v>
      </c>
      <c r="IS357">
        <v>-7.403632370499484E-06</v>
      </c>
      <c r="IT357">
        <v>2</v>
      </c>
      <c r="IU357">
        <v>1985</v>
      </c>
      <c r="IV357">
        <v>1</v>
      </c>
      <c r="IW357">
        <v>27</v>
      </c>
      <c r="IX357">
        <v>3</v>
      </c>
      <c r="IY357">
        <v>2.9</v>
      </c>
      <c r="IZ357">
        <v>1.13647</v>
      </c>
      <c r="JA357">
        <v>2.61108</v>
      </c>
      <c r="JB357">
        <v>1.49658</v>
      </c>
      <c r="JC357">
        <v>2.34619</v>
      </c>
      <c r="JD357">
        <v>1.54907</v>
      </c>
      <c r="JE357">
        <v>2.35107</v>
      </c>
      <c r="JF357">
        <v>32.7535</v>
      </c>
      <c r="JG357">
        <v>15.5417</v>
      </c>
      <c r="JH357">
        <v>18</v>
      </c>
      <c r="JI357">
        <v>481.564</v>
      </c>
      <c r="JJ357">
        <v>500.797</v>
      </c>
      <c r="JK357">
        <v>31.3959</v>
      </c>
      <c r="JL357">
        <v>27.5129</v>
      </c>
      <c r="JM357">
        <v>30.0001</v>
      </c>
      <c r="JN357">
        <v>27.6938</v>
      </c>
      <c r="JO357">
        <v>27.6721</v>
      </c>
      <c r="JP357">
        <v>22.851</v>
      </c>
      <c r="JQ357">
        <v>19.6944</v>
      </c>
      <c r="JR357">
        <v>74.8927</v>
      </c>
      <c r="JS357">
        <v>31.3843</v>
      </c>
      <c r="JT357">
        <v>420</v>
      </c>
      <c r="JU357">
        <v>23.9854</v>
      </c>
      <c r="JV357">
        <v>102.325</v>
      </c>
      <c r="JW357">
        <v>91.501</v>
      </c>
    </row>
    <row r="358" spans="1:283">
      <c r="A358">
        <v>340</v>
      </c>
      <c r="B358">
        <v>1761011882.1</v>
      </c>
      <c r="C358">
        <v>2216.099999904633</v>
      </c>
      <c r="D358" t="s">
        <v>1127</v>
      </c>
      <c r="E358" t="s">
        <v>1128</v>
      </c>
      <c r="F358">
        <v>5</v>
      </c>
      <c r="G358" t="s">
        <v>1109</v>
      </c>
      <c r="H358">
        <v>1761011874.1</v>
      </c>
      <c r="I358">
        <f>(J358)/1000</f>
        <v>0</v>
      </c>
      <c r="J358">
        <f>1000*DJ358*AH358*(DF358-DG358)/(100*CY358*(1000-AH358*DF358))</f>
        <v>0</v>
      </c>
      <c r="K358">
        <f>DJ358*AH358*(DE358-DD358*(1000-AH358*DG358)/(1000-AH358*DF358))/(100*CY358)</f>
        <v>0</v>
      </c>
      <c r="L358">
        <f>DD358 - IF(AH358&gt;1, K358*CY358*100.0/(AJ358), 0)</f>
        <v>0</v>
      </c>
      <c r="M358">
        <f>((S358-I358/2)*L358-K358)/(S358+I358/2)</f>
        <v>0</v>
      </c>
      <c r="N358">
        <f>M358*(DK358+DL358)/1000.0</f>
        <v>0</v>
      </c>
      <c r="O358">
        <f>(DD358 - IF(AH358&gt;1, K358*CY358*100.0/(AJ358), 0))*(DK358+DL358)/1000.0</f>
        <v>0</v>
      </c>
      <c r="P358">
        <f>2.0/((1/R358-1/Q358)+SIGN(R358)*SQRT((1/R358-1/Q358)*(1/R358-1/Q358) + 4*CZ358/((CZ358+1)*(CZ358+1))*(2*1/R358*1/Q358-1/Q358*1/Q358)))</f>
        <v>0</v>
      </c>
      <c r="Q358">
        <f>IF(LEFT(DA358,1)&lt;&gt;"0",IF(LEFT(DA358,1)="1",3.0,DB358),$D$5+$E$5*(DR358*DK358/($K$5*1000))+$F$5*(DR358*DK358/($K$5*1000))*MAX(MIN(CY358,$J$5),$I$5)*MAX(MIN(CY358,$J$5),$I$5)+$G$5*MAX(MIN(CY358,$J$5),$I$5)*(DR358*DK358/($K$5*1000))+$H$5*(DR358*DK358/($K$5*1000))*(DR358*DK358/($K$5*1000)))</f>
        <v>0</v>
      </c>
      <c r="R358">
        <f>I358*(1000-(1000*0.61365*exp(17.502*V358/(240.97+V358))/(DK358+DL358)+DF358)/2)/(1000*0.61365*exp(17.502*V358/(240.97+V358))/(DK358+DL358)-DF358)</f>
        <v>0</v>
      </c>
      <c r="S358">
        <f>1/((CZ358+1)/(P358/1.6)+1/(Q358/1.37)) + CZ358/((CZ358+1)/(P358/1.6) + CZ358/(Q358/1.37))</f>
        <v>0</v>
      </c>
      <c r="T358">
        <f>(CU358*CX358)</f>
        <v>0</v>
      </c>
      <c r="U358">
        <f>(DM358+(T358+2*0.95*5.67E-8*(((DM358+$B$9)+273)^4-(DM358+273)^4)-44100*I358)/(1.84*29.3*Q358+8*0.95*5.67E-8*(DM358+273)^3))</f>
        <v>0</v>
      </c>
      <c r="V358">
        <f>($C$9*DN358+$D$9*DO358+$E$9*U358)</f>
        <v>0</v>
      </c>
      <c r="W358">
        <f>0.61365*exp(17.502*V358/(240.97+V358))</f>
        <v>0</v>
      </c>
      <c r="X358">
        <f>(Y358/Z358*100)</f>
        <v>0</v>
      </c>
      <c r="Y358">
        <f>DF358*(DK358+DL358)/1000</f>
        <v>0</v>
      </c>
      <c r="Z358">
        <f>0.61365*exp(17.502*DM358/(240.97+DM358))</f>
        <v>0</v>
      </c>
      <c r="AA358">
        <f>(W358-DF358*(DK358+DL358)/1000)</f>
        <v>0</v>
      </c>
      <c r="AB358">
        <f>(-I358*44100)</f>
        <v>0</v>
      </c>
      <c r="AC358">
        <f>2*29.3*Q358*0.92*(DM358-V358)</f>
        <v>0</v>
      </c>
      <c r="AD358">
        <f>2*0.95*5.67E-8*(((DM358+$B$9)+273)^4-(V358+273)^4)</f>
        <v>0</v>
      </c>
      <c r="AE358">
        <f>T358+AD358+AB358+AC358</f>
        <v>0</v>
      </c>
      <c r="AF358">
        <v>1</v>
      </c>
      <c r="AG358">
        <v>0</v>
      </c>
      <c r="AH358">
        <f>IF(AF358*$H$15&gt;=AJ358,1.0,(AJ358/(AJ358-AF358*$H$15)))</f>
        <v>0</v>
      </c>
      <c r="AI358">
        <f>(AH358-1)*100</f>
        <v>0</v>
      </c>
      <c r="AJ358">
        <f>MAX(0,($B$15+$C$15*DR358)/(1+$D$15*DR358)*DK358/(DM358+273)*$E$15)</f>
        <v>0</v>
      </c>
      <c r="AK358" t="s">
        <v>420</v>
      </c>
      <c r="AL358" t="s">
        <v>420</v>
      </c>
      <c r="AM358">
        <v>0</v>
      </c>
      <c r="AN358">
        <v>0</v>
      </c>
      <c r="AO358">
        <f>1-AM358/AN358</f>
        <v>0</v>
      </c>
      <c r="AP358">
        <v>0</v>
      </c>
      <c r="AQ358" t="s">
        <v>420</v>
      </c>
      <c r="AR358" t="s">
        <v>420</v>
      </c>
      <c r="AS358">
        <v>0</v>
      </c>
      <c r="AT358">
        <v>0</v>
      </c>
      <c r="AU358">
        <f>1-AS358/AT358</f>
        <v>0</v>
      </c>
      <c r="AV358">
        <v>0.5</v>
      </c>
      <c r="AW358">
        <f>CV358</f>
        <v>0</v>
      </c>
      <c r="AX358">
        <f>K358</f>
        <v>0</v>
      </c>
      <c r="AY358">
        <f>AU358*AV358*AW358</f>
        <v>0</v>
      </c>
      <c r="AZ358">
        <f>(AX358-AP358)/AW358</f>
        <v>0</v>
      </c>
      <c r="BA358">
        <f>(AN358-AT358)/AT358</f>
        <v>0</v>
      </c>
      <c r="BB358">
        <f>AM358/(AO358+AM358/AT358)</f>
        <v>0</v>
      </c>
      <c r="BC358" t="s">
        <v>420</v>
      </c>
      <c r="BD358">
        <v>0</v>
      </c>
      <c r="BE358">
        <f>IF(BD358&lt;&gt;0, BD358, BB358)</f>
        <v>0</v>
      </c>
      <c r="BF358">
        <f>1-BE358/AT358</f>
        <v>0</v>
      </c>
      <c r="BG358">
        <f>(AT358-AS358)/(AT358-BE358)</f>
        <v>0</v>
      </c>
      <c r="BH358">
        <f>(AN358-AT358)/(AN358-BE358)</f>
        <v>0</v>
      </c>
      <c r="BI358">
        <f>(AT358-AS358)/(AT358-AM358)</f>
        <v>0</v>
      </c>
      <c r="BJ358">
        <f>(AN358-AT358)/(AN358-AM358)</f>
        <v>0</v>
      </c>
      <c r="BK358">
        <f>(BG358*BE358/AS358)</f>
        <v>0</v>
      </c>
      <c r="BL358">
        <f>(1-BK358)</f>
        <v>0</v>
      </c>
      <c r="CU358">
        <f>$B$13*DS358+$C$13*DT358+$F$13*EE358*(1-EH358)</f>
        <v>0</v>
      </c>
      <c r="CV358">
        <f>CU358*CW358</f>
        <v>0</v>
      </c>
      <c r="CW358">
        <f>($B$13*$D$11+$C$13*$D$11+$F$13*((ER358+EJ358)/MAX(ER358+EJ358+ES358, 0.1)*$I$11+ES358/MAX(ER358+EJ358+ES358, 0.1)*$J$11))/($B$13+$C$13+$F$13)</f>
        <v>0</v>
      </c>
      <c r="CX358">
        <f>($B$13*$K$11+$C$13*$K$11+$F$13*((ER358+EJ358)/MAX(ER358+EJ358+ES358, 0.1)*$P$11+ES358/MAX(ER358+EJ358+ES358, 0.1)*$Q$11))/($B$13+$C$13+$F$13)</f>
        <v>0</v>
      </c>
      <c r="CY358">
        <v>5.36</v>
      </c>
      <c r="CZ358">
        <v>0.5</v>
      </c>
      <c r="DA358" t="s">
        <v>421</v>
      </c>
      <c r="DB358">
        <v>2</v>
      </c>
      <c r="DC358">
        <v>1761011874.1</v>
      </c>
      <c r="DD358">
        <v>420.583375</v>
      </c>
      <c r="DE358">
        <v>419.9957916666667</v>
      </c>
      <c r="DF358">
        <v>23.9539625</v>
      </c>
      <c r="DG358">
        <v>23.904525</v>
      </c>
      <c r="DH358">
        <v>421.9036666666667</v>
      </c>
      <c r="DI358">
        <v>23.76172083333333</v>
      </c>
      <c r="DJ358">
        <v>500.0210833333334</v>
      </c>
      <c r="DK358">
        <v>90.55998333333332</v>
      </c>
      <c r="DL358">
        <v>0.03461132083333333</v>
      </c>
      <c r="DM358">
        <v>30.42017916666667</v>
      </c>
      <c r="DN358">
        <v>30.05002083333333</v>
      </c>
      <c r="DO358">
        <v>999.9</v>
      </c>
      <c r="DP358">
        <v>0</v>
      </c>
      <c r="DQ358">
        <v>0</v>
      </c>
      <c r="DR358">
        <v>9998.126666666665</v>
      </c>
      <c r="DS358">
        <v>0</v>
      </c>
      <c r="DT358">
        <v>0.242856</v>
      </c>
      <c r="DU358">
        <v>0.5875219583333333</v>
      </c>
      <c r="DV358">
        <v>430.9053333333333</v>
      </c>
      <c r="DW358">
        <v>430.2815</v>
      </c>
      <c r="DX358">
        <v>0.04945438333333333</v>
      </c>
      <c r="DY358">
        <v>419.9957916666667</v>
      </c>
      <c r="DZ358">
        <v>23.904525</v>
      </c>
      <c r="EA358">
        <v>2.169270833333333</v>
      </c>
      <c r="EB358">
        <v>2.16479375</v>
      </c>
      <c r="EC358">
        <v>18.73717083333333</v>
      </c>
      <c r="ED358">
        <v>18.704125</v>
      </c>
      <c r="EE358">
        <v>0.00500078</v>
      </c>
      <c r="EF358">
        <v>0</v>
      </c>
      <c r="EG358">
        <v>0</v>
      </c>
      <c r="EH358">
        <v>0</v>
      </c>
      <c r="EI358">
        <v>804.875</v>
      </c>
      <c r="EJ358">
        <v>0.00500078</v>
      </c>
      <c r="EK358">
        <v>-20.55416666666667</v>
      </c>
      <c r="EL358">
        <v>-0.8624999999999998</v>
      </c>
      <c r="EM358">
        <v>35.21591666666666</v>
      </c>
      <c r="EN358">
        <v>38.71845833333334</v>
      </c>
      <c r="EO358">
        <v>37.9815</v>
      </c>
      <c r="EP358">
        <v>38.739375</v>
      </c>
      <c r="EQ358">
        <v>38.11425</v>
      </c>
      <c r="ER358">
        <v>0</v>
      </c>
      <c r="ES358">
        <v>0</v>
      </c>
      <c r="ET358">
        <v>0</v>
      </c>
      <c r="EU358">
        <v>1761011880.7</v>
      </c>
      <c r="EV358">
        <v>0</v>
      </c>
      <c r="EW358">
        <v>803.692</v>
      </c>
      <c r="EX358">
        <v>-17.65384634335937</v>
      </c>
      <c r="EY358">
        <v>-15.87692283055714</v>
      </c>
      <c r="EZ358">
        <v>-18.672</v>
      </c>
      <c r="FA358">
        <v>15</v>
      </c>
      <c r="FB358">
        <v>1761011703.6</v>
      </c>
      <c r="FC358" t="s">
        <v>1110</v>
      </c>
      <c r="FD358">
        <v>1761011703.1</v>
      </c>
      <c r="FE358">
        <v>1761011703.6</v>
      </c>
      <c r="FF358">
        <v>12</v>
      </c>
      <c r="FG358">
        <v>-0.097</v>
      </c>
      <c r="FH358">
        <v>0.005</v>
      </c>
      <c r="FI358">
        <v>-1.321</v>
      </c>
      <c r="FJ358">
        <v>0.183</v>
      </c>
      <c r="FK358">
        <v>420</v>
      </c>
      <c r="FL358">
        <v>24</v>
      </c>
      <c r="FM358">
        <v>0.12</v>
      </c>
      <c r="FN358">
        <v>0.01</v>
      </c>
      <c r="FO358">
        <v>0.5670853</v>
      </c>
      <c r="FP358">
        <v>0.3089924577861153</v>
      </c>
      <c r="FQ358">
        <v>0.04337326856786331</v>
      </c>
      <c r="FR358">
        <v>1</v>
      </c>
      <c r="FS358">
        <v>806.0294117647059</v>
      </c>
      <c r="FT358">
        <v>-26.24598941253294</v>
      </c>
      <c r="FU358">
        <v>7.522770508567137</v>
      </c>
      <c r="FV358">
        <v>0</v>
      </c>
      <c r="FW358">
        <v>0.0585845975</v>
      </c>
      <c r="FX358">
        <v>-0.203519938086304</v>
      </c>
      <c r="FY358">
        <v>0.01967635764664649</v>
      </c>
      <c r="FZ358">
        <v>0</v>
      </c>
      <c r="GA358">
        <v>1</v>
      </c>
      <c r="GB358">
        <v>3</v>
      </c>
      <c r="GC358" t="s">
        <v>459</v>
      </c>
      <c r="GD358">
        <v>3.10952</v>
      </c>
      <c r="GE358">
        <v>2.72621</v>
      </c>
      <c r="GF358">
        <v>0.0886752</v>
      </c>
      <c r="GG358">
        <v>0.08841640000000001</v>
      </c>
      <c r="GH358">
        <v>0.108441</v>
      </c>
      <c r="GI358">
        <v>0.109388</v>
      </c>
      <c r="GJ358">
        <v>23923.5</v>
      </c>
      <c r="GK358">
        <v>21684.9</v>
      </c>
      <c r="GL358">
        <v>26808.8</v>
      </c>
      <c r="GM358">
        <v>23994.1</v>
      </c>
      <c r="GN358">
        <v>38189.4</v>
      </c>
      <c r="GO358">
        <v>31520.2</v>
      </c>
      <c r="GP358">
        <v>46792.2</v>
      </c>
      <c r="GQ358">
        <v>37928.9</v>
      </c>
      <c r="GR358">
        <v>1.89358</v>
      </c>
      <c r="GS358">
        <v>1.87812</v>
      </c>
      <c r="GT358">
        <v>0.116639</v>
      </c>
      <c r="GU358">
        <v>0</v>
      </c>
      <c r="GV358">
        <v>28.1329</v>
      </c>
      <c r="GW358">
        <v>999.9</v>
      </c>
      <c r="GX358">
        <v>61.7</v>
      </c>
      <c r="GY358">
        <v>29.5</v>
      </c>
      <c r="GZ358">
        <v>28.2046</v>
      </c>
      <c r="HA358">
        <v>61.4209</v>
      </c>
      <c r="HB358">
        <v>21.4103</v>
      </c>
      <c r="HC358">
        <v>1</v>
      </c>
      <c r="HD358">
        <v>0.0205589</v>
      </c>
      <c r="HE358">
        <v>-1.83446</v>
      </c>
      <c r="HF358">
        <v>20.3286</v>
      </c>
      <c r="HG358">
        <v>5.22253</v>
      </c>
      <c r="HH358">
        <v>11.9793</v>
      </c>
      <c r="HI358">
        <v>4.96555</v>
      </c>
      <c r="HJ358">
        <v>3.27595</v>
      </c>
      <c r="HK358">
        <v>9999</v>
      </c>
      <c r="HL358">
        <v>9999</v>
      </c>
      <c r="HM358">
        <v>9999</v>
      </c>
      <c r="HN358">
        <v>999.9</v>
      </c>
      <c r="HO358">
        <v>1.86363</v>
      </c>
      <c r="HP358">
        <v>1.85975</v>
      </c>
      <c r="HQ358">
        <v>1.85804</v>
      </c>
      <c r="HR358">
        <v>1.85943</v>
      </c>
      <c r="HS358">
        <v>1.85959</v>
      </c>
      <c r="HT358">
        <v>1.85806</v>
      </c>
      <c r="HU358">
        <v>1.85715</v>
      </c>
      <c r="HV358">
        <v>1.85211</v>
      </c>
      <c r="HW358">
        <v>0</v>
      </c>
      <c r="HX358">
        <v>0</v>
      </c>
      <c r="HY358">
        <v>0</v>
      </c>
      <c r="HZ358">
        <v>0</v>
      </c>
      <c r="IA358" t="s">
        <v>424</v>
      </c>
      <c r="IB358" t="s">
        <v>425</v>
      </c>
      <c r="IC358" t="s">
        <v>426</v>
      </c>
      <c r="ID358" t="s">
        <v>426</v>
      </c>
      <c r="IE358" t="s">
        <v>426</v>
      </c>
      <c r="IF358" t="s">
        <v>426</v>
      </c>
      <c r="IG358">
        <v>0</v>
      </c>
      <c r="IH358">
        <v>100</v>
      </c>
      <c r="II358">
        <v>100</v>
      </c>
      <c r="IJ358">
        <v>-1.32</v>
      </c>
      <c r="IK358">
        <v>0.1919</v>
      </c>
      <c r="IL358">
        <v>-2.110863740708843</v>
      </c>
      <c r="IM358">
        <v>0.001328113201692861</v>
      </c>
      <c r="IN358">
        <v>1.538283238170363E-06</v>
      </c>
      <c r="IO358">
        <v>-5.795655626708063E-10</v>
      </c>
      <c r="IP358">
        <v>-0.0653189058624434</v>
      </c>
      <c r="IQ358">
        <v>-0.004593102289677449</v>
      </c>
      <c r="IR358">
        <v>0.0008253994458280543</v>
      </c>
      <c r="IS358">
        <v>-7.403632370499484E-06</v>
      </c>
      <c r="IT358">
        <v>2</v>
      </c>
      <c r="IU358">
        <v>1985</v>
      </c>
      <c r="IV358">
        <v>1</v>
      </c>
      <c r="IW358">
        <v>27</v>
      </c>
      <c r="IX358">
        <v>3</v>
      </c>
      <c r="IY358">
        <v>3</v>
      </c>
      <c r="IZ358">
        <v>1.13647</v>
      </c>
      <c r="JA358">
        <v>2.60864</v>
      </c>
      <c r="JB358">
        <v>1.49658</v>
      </c>
      <c r="JC358">
        <v>2.34619</v>
      </c>
      <c r="JD358">
        <v>1.54907</v>
      </c>
      <c r="JE358">
        <v>2.44385</v>
      </c>
      <c r="JF358">
        <v>32.7535</v>
      </c>
      <c r="JG358">
        <v>15.5417</v>
      </c>
      <c r="JH358">
        <v>18</v>
      </c>
      <c r="JI358">
        <v>481.621</v>
      </c>
      <c r="JJ358">
        <v>500.864</v>
      </c>
      <c r="JK358">
        <v>31.3754</v>
      </c>
      <c r="JL358">
        <v>27.5129</v>
      </c>
      <c r="JM358">
        <v>30</v>
      </c>
      <c r="JN358">
        <v>27.6938</v>
      </c>
      <c r="JO358">
        <v>27.6721</v>
      </c>
      <c r="JP358">
        <v>22.8516</v>
      </c>
      <c r="JQ358">
        <v>19.6944</v>
      </c>
      <c r="JR358">
        <v>74.8927</v>
      </c>
      <c r="JS358">
        <v>31.3362</v>
      </c>
      <c r="JT358">
        <v>420</v>
      </c>
      <c r="JU358">
        <v>23.9892</v>
      </c>
      <c r="JV358">
        <v>102.325</v>
      </c>
      <c r="JW358">
        <v>91.5005</v>
      </c>
    </row>
    <row r="359" spans="1:283">
      <c r="A359">
        <v>341</v>
      </c>
      <c r="B359">
        <v>1761011884.1</v>
      </c>
      <c r="C359">
        <v>2218.099999904633</v>
      </c>
      <c r="D359" t="s">
        <v>1129</v>
      </c>
      <c r="E359" t="s">
        <v>1130</v>
      </c>
      <c r="F359">
        <v>5</v>
      </c>
      <c r="G359" t="s">
        <v>1109</v>
      </c>
      <c r="H359">
        <v>1761011876.1</v>
      </c>
      <c r="I359">
        <f>(J359)/1000</f>
        <v>0</v>
      </c>
      <c r="J359">
        <f>1000*DJ359*AH359*(DF359-DG359)/(100*CY359*(1000-AH359*DF359))</f>
        <v>0</v>
      </c>
      <c r="K359">
        <f>DJ359*AH359*(DE359-DD359*(1000-AH359*DG359)/(1000-AH359*DF359))/(100*CY359)</f>
        <v>0</v>
      </c>
      <c r="L359">
        <f>DD359 - IF(AH359&gt;1, K359*CY359*100.0/(AJ359), 0)</f>
        <v>0</v>
      </c>
      <c r="M359">
        <f>((S359-I359/2)*L359-K359)/(S359+I359/2)</f>
        <v>0</v>
      </c>
      <c r="N359">
        <f>M359*(DK359+DL359)/1000.0</f>
        <v>0</v>
      </c>
      <c r="O359">
        <f>(DD359 - IF(AH359&gt;1, K359*CY359*100.0/(AJ359), 0))*(DK359+DL359)/1000.0</f>
        <v>0</v>
      </c>
      <c r="P359">
        <f>2.0/((1/R359-1/Q359)+SIGN(R359)*SQRT((1/R359-1/Q359)*(1/R359-1/Q359) + 4*CZ359/((CZ359+1)*(CZ359+1))*(2*1/R359*1/Q359-1/Q359*1/Q359)))</f>
        <v>0</v>
      </c>
      <c r="Q359">
        <f>IF(LEFT(DA359,1)&lt;&gt;"0",IF(LEFT(DA359,1)="1",3.0,DB359),$D$5+$E$5*(DR359*DK359/($K$5*1000))+$F$5*(DR359*DK359/($K$5*1000))*MAX(MIN(CY359,$J$5),$I$5)*MAX(MIN(CY359,$J$5),$I$5)+$G$5*MAX(MIN(CY359,$J$5),$I$5)*(DR359*DK359/($K$5*1000))+$H$5*(DR359*DK359/($K$5*1000))*(DR359*DK359/($K$5*1000)))</f>
        <v>0</v>
      </c>
      <c r="R359">
        <f>I359*(1000-(1000*0.61365*exp(17.502*V359/(240.97+V359))/(DK359+DL359)+DF359)/2)/(1000*0.61365*exp(17.502*V359/(240.97+V359))/(DK359+DL359)-DF359)</f>
        <v>0</v>
      </c>
      <c r="S359">
        <f>1/((CZ359+1)/(P359/1.6)+1/(Q359/1.37)) + CZ359/((CZ359+1)/(P359/1.6) + CZ359/(Q359/1.37))</f>
        <v>0</v>
      </c>
      <c r="T359">
        <f>(CU359*CX359)</f>
        <v>0</v>
      </c>
      <c r="U359">
        <f>(DM359+(T359+2*0.95*5.67E-8*(((DM359+$B$9)+273)^4-(DM359+273)^4)-44100*I359)/(1.84*29.3*Q359+8*0.95*5.67E-8*(DM359+273)^3))</f>
        <v>0</v>
      </c>
      <c r="V359">
        <f>($C$9*DN359+$D$9*DO359+$E$9*U359)</f>
        <v>0</v>
      </c>
      <c r="W359">
        <f>0.61365*exp(17.502*V359/(240.97+V359))</f>
        <v>0</v>
      </c>
      <c r="X359">
        <f>(Y359/Z359*100)</f>
        <v>0</v>
      </c>
      <c r="Y359">
        <f>DF359*(DK359+DL359)/1000</f>
        <v>0</v>
      </c>
      <c r="Z359">
        <f>0.61365*exp(17.502*DM359/(240.97+DM359))</f>
        <v>0</v>
      </c>
      <c r="AA359">
        <f>(W359-DF359*(DK359+DL359)/1000)</f>
        <v>0</v>
      </c>
      <c r="AB359">
        <f>(-I359*44100)</f>
        <v>0</v>
      </c>
      <c r="AC359">
        <f>2*29.3*Q359*0.92*(DM359-V359)</f>
        <v>0</v>
      </c>
      <c r="AD359">
        <f>2*0.95*5.67E-8*(((DM359+$B$9)+273)^4-(V359+273)^4)</f>
        <v>0</v>
      </c>
      <c r="AE359">
        <f>T359+AD359+AB359+AC359</f>
        <v>0</v>
      </c>
      <c r="AF359">
        <v>1</v>
      </c>
      <c r="AG359">
        <v>0</v>
      </c>
      <c r="AH359">
        <f>IF(AF359*$H$15&gt;=AJ359,1.0,(AJ359/(AJ359-AF359*$H$15)))</f>
        <v>0</v>
      </c>
      <c r="AI359">
        <f>(AH359-1)*100</f>
        <v>0</v>
      </c>
      <c r="AJ359">
        <f>MAX(0,($B$15+$C$15*DR359)/(1+$D$15*DR359)*DK359/(DM359+273)*$E$15)</f>
        <v>0</v>
      </c>
      <c r="AK359" t="s">
        <v>420</v>
      </c>
      <c r="AL359" t="s">
        <v>420</v>
      </c>
      <c r="AM359">
        <v>0</v>
      </c>
      <c r="AN359">
        <v>0</v>
      </c>
      <c r="AO359">
        <f>1-AM359/AN359</f>
        <v>0</v>
      </c>
      <c r="AP359">
        <v>0</v>
      </c>
      <c r="AQ359" t="s">
        <v>420</v>
      </c>
      <c r="AR359" t="s">
        <v>420</v>
      </c>
      <c r="AS359">
        <v>0</v>
      </c>
      <c r="AT359">
        <v>0</v>
      </c>
      <c r="AU359">
        <f>1-AS359/AT359</f>
        <v>0</v>
      </c>
      <c r="AV359">
        <v>0.5</v>
      </c>
      <c r="AW359">
        <f>CV359</f>
        <v>0</v>
      </c>
      <c r="AX359">
        <f>K359</f>
        <v>0</v>
      </c>
      <c r="AY359">
        <f>AU359*AV359*AW359</f>
        <v>0</v>
      </c>
      <c r="AZ359">
        <f>(AX359-AP359)/AW359</f>
        <v>0</v>
      </c>
      <c r="BA359">
        <f>(AN359-AT359)/AT359</f>
        <v>0</v>
      </c>
      <c r="BB359">
        <f>AM359/(AO359+AM359/AT359)</f>
        <v>0</v>
      </c>
      <c r="BC359" t="s">
        <v>420</v>
      </c>
      <c r="BD359">
        <v>0</v>
      </c>
      <c r="BE359">
        <f>IF(BD359&lt;&gt;0, BD359, BB359)</f>
        <v>0</v>
      </c>
      <c r="BF359">
        <f>1-BE359/AT359</f>
        <v>0</v>
      </c>
      <c r="BG359">
        <f>(AT359-AS359)/(AT359-BE359)</f>
        <v>0</v>
      </c>
      <c r="BH359">
        <f>(AN359-AT359)/(AN359-BE359)</f>
        <v>0</v>
      </c>
      <c r="BI359">
        <f>(AT359-AS359)/(AT359-AM359)</f>
        <v>0</v>
      </c>
      <c r="BJ359">
        <f>(AN359-AT359)/(AN359-AM359)</f>
        <v>0</v>
      </c>
      <c r="BK359">
        <f>(BG359*BE359/AS359)</f>
        <v>0</v>
      </c>
      <c r="BL359">
        <f>(1-BK359)</f>
        <v>0</v>
      </c>
      <c r="CU359">
        <f>$B$13*DS359+$C$13*DT359+$F$13*EE359*(1-EH359)</f>
        <v>0</v>
      </c>
      <c r="CV359">
        <f>CU359*CW359</f>
        <v>0</v>
      </c>
      <c r="CW359">
        <f>($B$13*$D$11+$C$13*$D$11+$F$13*((ER359+EJ359)/MAX(ER359+EJ359+ES359, 0.1)*$I$11+ES359/MAX(ER359+EJ359+ES359, 0.1)*$J$11))/($B$13+$C$13+$F$13)</f>
        <v>0</v>
      </c>
      <c r="CX359">
        <f>($B$13*$K$11+$C$13*$K$11+$F$13*((ER359+EJ359)/MAX(ER359+EJ359+ES359, 0.1)*$P$11+ES359/MAX(ER359+EJ359+ES359, 0.1)*$Q$11))/($B$13+$C$13+$F$13)</f>
        <v>0</v>
      </c>
      <c r="CY359">
        <v>5.36</v>
      </c>
      <c r="CZ359">
        <v>0.5</v>
      </c>
      <c r="DA359" t="s">
        <v>421</v>
      </c>
      <c r="DB359">
        <v>2</v>
      </c>
      <c r="DC359">
        <v>1761011876.1</v>
      </c>
      <c r="DD359">
        <v>420.5869166666666</v>
      </c>
      <c r="DE359">
        <v>419.9930833333333</v>
      </c>
      <c r="DF359">
        <v>23.949075</v>
      </c>
      <c r="DG359">
        <v>23.90508333333333</v>
      </c>
      <c r="DH359">
        <v>421.9072083333334</v>
      </c>
      <c r="DI359">
        <v>23.75694166666667</v>
      </c>
      <c r="DJ359">
        <v>500.0075</v>
      </c>
      <c r="DK359">
        <v>90.56011666666666</v>
      </c>
      <c r="DL359">
        <v>0.0346196125</v>
      </c>
      <c r="DM359">
        <v>30.41897916666666</v>
      </c>
      <c r="DN359">
        <v>30.04744166666667</v>
      </c>
      <c r="DO359">
        <v>999.9</v>
      </c>
      <c r="DP359">
        <v>0</v>
      </c>
      <c r="DQ359">
        <v>0</v>
      </c>
      <c r="DR359">
        <v>9995.966249999999</v>
      </c>
      <c r="DS359">
        <v>0</v>
      </c>
      <c r="DT359">
        <v>0.242856</v>
      </c>
      <c r="DU359">
        <v>0.593737375</v>
      </c>
      <c r="DV359">
        <v>430.9067916666666</v>
      </c>
      <c r="DW359">
        <v>430.2789166666666</v>
      </c>
      <c r="DX359">
        <v>0.04400660000000001</v>
      </c>
      <c r="DY359">
        <v>419.9930833333333</v>
      </c>
      <c r="DZ359">
        <v>23.90508333333333</v>
      </c>
      <c r="EA359">
        <v>2.168831666666667</v>
      </c>
      <c r="EB359">
        <v>2.1648475</v>
      </c>
      <c r="EC359">
        <v>18.73393333333333</v>
      </c>
      <c r="ED359">
        <v>18.704525</v>
      </c>
      <c r="EE359">
        <v>0.00500078</v>
      </c>
      <c r="EF359">
        <v>0</v>
      </c>
      <c r="EG359">
        <v>0</v>
      </c>
      <c r="EH359">
        <v>0</v>
      </c>
      <c r="EI359">
        <v>803.6041666666666</v>
      </c>
      <c r="EJ359">
        <v>0.00500078</v>
      </c>
      <c r="EK359">
        <v>-20.10416666666667</v>
      </c>
      <c r="EL359">
        <v>-0.7833333333333333</v>
      </c>
      <c r="EM359">
        <v>35.234125</v>
      </c>
      <c r="EN359">
        <v>38.76275</v>
      </c>
      <c r="EO359">
        <v>37.87737499999999</v>
      </c>
      <c r="EP359">
        <v>38.79150000000001</v>
      </c>
      <c r="EQ359">
        <v>38.1585</v>
      </c>
      <c r="ER359">
        <v>0</v>
      </c>
      <c r="ES359">
        <v>0</v>
      </c>
      <c r="ET359">
        <v>0</v>
      </c>
      <c r="EU359">
        <v>1761011883.1</v>
      </c>
      <c r="EV359">
        <v>0</v>
      </c>
      <c r="EW359">
        <v>804</v>
      </c>
      <c r="EX359">
        <v>-28.00000035762908</v>
      </c>
      <c r="EY359">
        <v>-28.40769183210126</v>
      </c>
      <c r="EZ359">
        <v>-20.212</v>
      </c>
      <c r="FA359">
        <v>15</v>
      </c>
      <c r="FB359">
        <v>1761011703.6</v>
      </c>
      <c r="FC359" t="s">
        <v>1110</v>
      </c>
      <c r="FD359">
        <v>1761011703.1</v>
      </c>
      <c r="FE359">
        <v>1761011703.6</v>
      </c>
      <c r="FF359">
        <v>12</v>
      </c>
      <c r="FG359">
        <v>-0.097</v>
      </c>
      <c r="FH359">
        <v>0.005</v>
      </c>
      <c r="FI359">
        <v>-1.321</v>
      </c>
      <c r="FJ359">
        <v>0.183</v>
      </c>
      <c r="FK359">
        <v>420</v>
      </c>
      <c r="FL359">
        <v>24</v>
      </c>
      <c r="FM359">
        <v>0.12</v>
      </c>
      <c r="FN359">
        <v>0.01</v>
      </c>
      <c r="FO359">
        <v>0.5794730243902438</v>
      </c>
      <c r="FP359">
        <v>0.2102073658536589</v>
      </c>
      <c r="FQ359">
        <v>0.03500413468991412</v>
      </c>
      <c r="FR359">
        <v>1</v>
      </c>
      <c r="FS359">
        <v>804.9676470588234</v>
      </c>
      <c r="FT359">
        <v>-32.93048139133384</v>
      </c>
      <c r="FU359">
        <v>7.643402406390807</v>
      </c>
      <c r="FV359">
        <v>0</v>
      </c>
      <c r="FW359">
        <v>0.05202037804878049</v>
      </c>
      <c r="FX359">
        <v>-0.1853204655052265</v>
      </c>
      <c r="FY359">
        <v>0.01853609795243328</v>
      </c>
      <c r="FZ359">
        <v>0</v>
      </c>
      <c r="GA359">
        <v>1</v>
      </c>
      <c r="GB359">
        <v>3</v>
      </c>
      <c r="GC359" t="s">
        <v>459</v>
      </c>
      <c r="GD359">
        <v>3.10968</v>
      </c>
      <c r="GE359">
        <v>2.72623</v>
      </c>
      <c r="GF359">
        <v>0.0886709</v>
      </c>
      <c r="GG359">
        <v>0.08842120000000001</v>
      </c>
      <c r="GH359">
        <v>0.108435</v>
      </c>
      <c r="GI359">
        <v>0.109391</v>
      </c>
      <c r="GJ359">
        <v>23923.6</v>
      </c>
      <c r="GK359">
        <v>21684.8</v>
      </c>
      <c r="GL359">
        <v>26808.7</v>
      </c>
      <c r="GM359">
        <v>23994.1</v>
      </c>
      <c r="GN359">
        <v>38189.7</v>
      </c>
      <c r="GO359">
        <v>31520.1</v>
      </c>
      <c r="GP359">
        <v>46792.2</v>
      </c>
      <c r="GQ359">
        <v>37928.9</v>
      </c>
      <c r="GR359">
        <v>1.8938</v>
      </c>
      <c r="GS359">
        <v>1.878</v>
      </c>
      <c r="GT359">
        <v>0.116304</v>
      </c>
      <c r="GU359">
        <v>0</v>
      </c>
      <c r="GV359">
        <v>28.1353</v>
      </c>
      <c r="GW359">
        <v>999.9</v>
      </c>
      <c r="GX359">
        <v>61.8</v>
      </c>
      <c r="GY359">
        <v>29.4</v>
      </c>
      <c r="GZ359">
        <v>28.0868</v>
      </c>
      <c r="HA359">
        <v>61.1309</v>
      </c>
      <c r="HB359">
        <v>21.2019</v>
      </c>
      <c r="HC359">
        <v>1</v>
      </c>
      <c r="HD359">
        <v>0.0205437</v>
      </c>
      <c r="HE359">
        <v>-1.79711</v>
      </c>
      <c r="HF359">
        <v>20.3291</v>
      </c>
      <c r="HG359">
        <v>5.22268</v>
      </c>
      <c r="HH359">
        <v>11.9791</v>
      </c>
      <c r="HI359">
        <v>4.9655</v>
      </c>
      <c r="HJ359">
        <v>3.27598</v>
      </c>
      <c r="HK359">
        <v>9999</v>
      </c>
      <c r="HL359">
        <v>9999</v>
      </c>
      <c r="HM359">
        <v>9999</v>
      </c>
      <c r="HN359">
        <v>999.9</v>
      </c>
      <c r="HO359">
        <v>1.86364</v>
      </c>
      <c r="HP359">
        <v>1.85975</v>
      </c>
      <c r="HQ359">
        <v>1.85805</v>
      </c>
      <c r="HR359">
        <v>1.85942</v>
      </c>
      <c r="HS359">
        <v>1.85959</v>
      </c>
      <c r="HT359">
        <v>1.85806</v>
      </c>
      <c r="HU359">
        <v>1.85715</v>
      </c>
      <c r="HV359">
        <v>1.85211</v>
      </c>
      <c r="HW359">
        <v>0</v>
      </c>
      <c r="HX359">
        <v>0</v>
      </c>
      <c r="HY359">
        <v>0</v>
      </c>
      <c r="HZ359">
        <v>0</v>
      </c>
      <c r="IA359" t="s">
        <v>424</v>
      </c>
      <c r="IB359" t="s">
        <v>425</v>
      </c>
      <c r="IC359" t="s">
        <v>426</v>
      </c>
      <c r="ID359" t="s">
        <v>426</v>
      </c>
      <c r="IE359" t="s">
        <v>426</v>
      </c>
      <c r="IF359" t="s">
        <v>426</v>
      </c>
      <c r="IG359">
        <v>0</v>
      </c>
      <c r="IH359">
        <v>100</v>
      </c>
      <c r="II359">
        <v>100</v>
      </c>
      <c r="IJ359">
        <v>-1.32</v>
      </c>
      <c r="IK359">
        <v>0.1919</v>
      </c>
      <c r="IL359">
        <v>-2.110863740708843</v>
      </c>
      <c r="IM359">
        <v>0.001328113201692861</v>
      </c>
      <c r="IN359">
        <v>1.538283238170363E-06</v>
      </c>
      <c r="IO359">
        <v>-5.795655626708063E-10</v>
      </c>
      <c r="IP359">
        <v>-0.0653189058624434</v>
      </c>
      <c r="IQ359">
        <v>-0.004593102289677449</v>
      </c>
      <c r="IR359">
        <v>0.0008253994458280543</v>
      </c>
      <c r="IS359">
        <v>-7.403632370499484E-06</v>
      </c>
      <c r="IT359">
        <v>2</v>
      </c>
      <c r="IU359">
        <v>1985</v>
      </c>
      <c r="IV359">
        <v>1</v>
      </c>
      <c r="IW359">
        <v>27</v>
      </c>
      <c r="IX359">
        <v>3</v>
      </c>
      <c r="IY359">
        <v>3</v>
      </c>
      <c r="IZ359">
        <v>1.13647</v>
      </c>
      <c r="JA359">
        <v>2.6001</v>
      </c>
      <c r="JB359">
        <v>1.49658</v>
      </c>
      <c r="JC359">
        <v>2.34619</v>
      </c>
      <c r="JD359">
        <v>1.54907</v>
      </c>
      <c r="JE359">
        <v>2.47559</v>
      </c>
      <c r="JF359">
        <v>32.7535</v>
      </c>
      <c r="JG359">
        <v>15.5417</v>
      </c>
      <c r="JH359">
        <v>18</v>
      </c>
      <c r="JI359">
        <v>481.751</v>
      </c>
      <c r="JJ359">
        <v>500.781</v>
      </c>
      <c r="JK359">
        <v>31.3572</v>
      </c>
      <c r="JL359">
        <v>27.5129</v>
      </c>
      <c r="JM359">
        <v>30.0001</v>
      </c>
      <c r="JN359">
        <v>27.6938</v>
      </c>
      <c r="JO359">
        <v>27.6721</v>
      </c>
      <c r="JP359">
        <v>22.8501</v>
      </c>
      <c r="JQ359">
        <v>19.6944</v>
      </c>
      <c r="JR359">
        <v>74.8927</v>
      </c>
      <c r="JS359">
        <v>31.3362</v>
      </c>
      <c r="JT359">
        <v>420</v>
      </c>
      <c r="JU359">
        <v>23.9939</v>
      </c>
      <c r="JV359">
        <v>102.325</v>
      </c>
      <c r="JW359">
        <v>91.50060000000001</v>
      </c>
    </row>
    <row r="360" spans="1:283">
      <c r="A360">
        <v>342</v>
      </c>
      <c r="B360">
        <v>1761011886.1</v>
      </c>
      <c r="C360">
        <v>2220.099999904633</v>
      </c>
      <c r="D360" t="s">
        <v>1131</v>
      </c>
      <c r="E360" t="s">
        <v>1132</v>
      </c>
      <c r="F360">
        <v>5</v>
      </c>
      <c r="G360" t="s">
        <v>1109</v>
      </c>
      <c r="H360">
        <v>1761011878.1</v>
      </c>
      <c r="I360">
        <f>(J360)/1000</f>
        <v>0</v>
      </c>
      <c r="J360">
        <f>1000*DJ360*AH360*(DF360-DG360)/(100*CY360*(1000-AH360*DF360))</f>
        <v>0</v>
      </c>
      <c r="K360">
        <f>DJ360*AH360*(DE360-DD360*(1000-AH360*DG360)/(1000-AH360*DF360))/(100*CY360)</f>
        <v>0</v>
      </c>
      <c r="L360">
        <f>DD360 - IF(AH360&gt;1, K360*CY360*100.0/(AJ360), 0)</f>
        <v>0</v>
      </c>
      <c r="M360">
        <f>((S360-I360/2)*L360-K360)/(S360+I360/2)</f>
        <v>0</v>
      </c>
      <c r="N360">
        <f>M360*(DK360+DL360)/1000.0</f>
        <v>0</v>
      </c>
      <c r="O360">
        <f>(DD360 - IF(AH360&gt;1, K360*CY360*100.0/(AJ360), 0))*(DK360+DL360)/1000.0</f>
        <v>0</v>
      </c>
      <c r="P360">
        <f>2.0/((1/R360-1/Q360)+SIGN(R360)*SQRT((1/R360-1/Q360)*(1/R360-1/Q360) + 4*CZ360/((CZ360+1)*(CZ360+1))*(2*1/R360*1/Q360-1/Q360*1/Q360)))</f>
        <v>0</v>
      </c>
      <c r="Q360">
        <f>IF(LEFT(DA360,1)&lt;&gt;"0",IF(LEFT(DA360,1)="1",3.0,DB360),$D$5+$E$5*(DR360*DK360/($K$5*1000))+$F$5*(DR360*DK360/($K$5*1000))*MAX(MIN(CY360,$J$5),$I$5)*MAX(MIN(CY360,$J$5),$I$5)+$G$5*MAX(MIN(CY360,$J$5),$I$5)*(DR360*DK360/($K$5*1000))+$H$5*(DR360*DK360/($K$5*1000))*(DR360*DK360/($K$5*1000)))</f>
        <v>0</v>
      </c>
      <c r="R360">
        <f>I360*(1000-(1000*0.61365*exp(17.502*V360/(240.97+V360))/(DK360+DL360)+DF360)/2)/(1000*0.61365*exp(17.502*V360/(240.97+V360))/(DK360+DL360)-DF360)</f>
        <v>0</v>
      </c>
      <c r="S360">
        <f>1/((CZ360+1)/(P360/1.6)+1/(Q360/1.37)) + CZ360/((CZ360+1)/(P360/1.6) + CZ360/(Q360/1.37))</f>
        <v>0</v>
      </c>
      <c r="T360">
        <f>(CU360*CX360)</f>
        <v>0</v>
      </c>
      <c r="U360">
        <f>(DM360+(T360+2*0.95*5.67E-8*(((DM360+$B$9)+273)^4-(DM360+273)^4)-44100*I360)/(1.84*29.3*Q360+8*0.95*5.67E-8*(DM360+273)^3))</f>
        <v>0</v>
      </c>
      <c r="V360">
        <f>($C$9*DN360+$D$9*DO360+$E$9*U360)</f>
        <v>0</v>
      </c>
      <c r="W360">
        <f>0.61365*exp(17.502*V360/(240.97+V360))</f>
        <v>0</v>
      </c>
      <c r="X360">
        <f>(Y360/Z360*100)</f>
        <v>0</v>
      </c>
      <c r="Y360">
        <f>DF360*(DK360+DL360)/1000</f>
        <v>0</v>
      </c>
      <c r="Z360">
        <f>0.61365*exp(17.502*DM360/(240.97+DM360))</f>
        <v>0</v>
      </c>
      <c r="AA360">
        <f>(W360-DF360*(DK360+DL360)/1000)</f>
        <v>0</v>
      </c>
      <c r="AB360">
        <f>(-I360*44100)</f>
        <v>0</v>
      </c>
      <c r="AC360">
        <f>2*29.3*Q360*0.92*(DM360-V360)</f>
        <v>0</v>
      </c>
      <c r="AD360">
        <f>2*0.95*5.67E-8*(((DM360+$B$9)+273)^4-(V360+273)^4)</f>
        <v>0</v>
      </c>
      <c r="AE360">
        <f>T360+AD360+AB360+AC360</f>
        <v>0</v>
      </c>
      <c r="AF360">
        <v>1</v>
      </c>
      <c r="AG360">
        <v>0</v>
      </c>
      <c r="AH360">
        <f>IF(AF360*$H$15&gt;=AJ360,1.0,(AJ360/(AJ360-AF360*$H$15)))</f>
        <v>0</v>
      </c>
      <c r="AI360">
        <f>(AH360-1)*100</f>
        <v>0</v>
      </c>
      <c r="AJ360">
        <f>MAX(0,($B$15+$C$15*DR360)/(1+$D$15*DR360)*DK360/(DM360+273)*$E$15)</f>
        <v>0</v>
      </c>
      <c r="AK360" t="s">
        <v>420</v>
      </c>
      <c r="AL360" t="s">
        <v>420</v>
      </c>
      <c r="AM360">
        <v>0</v>
      </c>
      <c r="AN360">
        <v>0</v>
      </c>
      <c r="AO360">
        <f>1-AM360/AN360</f>
        <v>0</v>
      </c>
      <c r="AP360">
        <v>0</v>
      </c>
      <c r="AQ360" t="s">
        <v>420</v>
      </c>
      <c r="AR360" t="s">
        <v>420</v>
      </c>
      <c r="AS360">
        <v>0</v>
      </c>
      <c r="AT360">
        <v>0</v>
      </c>
      <c r="AU360">
        <f>1-AS360/AT360</f>
        <v>0</v>
      </c>
      <c r="AV360">
        <v>0.5</v>
      </c>
      <c r="AW360">
        <f>CV360</f>
        <v>0</v>
      </c>
      <c r="AX360">
        <f>K360</f>
        <v>0</v>
      </c>
      <c r="AY360">
        <f>AU360*AV360*AW360</f>
        <v>0</v>
      </c>
      <c r="AZ360">
        <f>(AX360-AP360)/AW360</f>
        <v>0</v>
      </c>
      <c r="BA360">
        <f>(AN360-AT360)/AT360</f>
        <v>0</v>
      </c>
      <c r="BB360">
        <f>AM360/(AO360+AM360/AT360)</f>
        <v>0</v>
      </c>
      <c r="BC360" t="s">
        <v>420</v>
      </c>
      <c r="BD360">
        <v>0</v>
      </c>
      <c r="BE360">
        <f>IF(BD360&lt;&gt;0, BD360, BB360)</f>
        <v>0</v>
      </c>
      <c r="BF360">
        <f>1-BE360/AT360</f>
        <v>0</v>
      </c>
      <c r="BG360">
        <f>(AT360-AS360)/(AT360-BE360)</f>
        <v>0</v>
      </c>
      <c r="BH360">
        <f>(AN360-AT360)/(AN360-BE360)</f>
        <v>0</v>
      </c>
      <c r="BI360">
        <f>(AT360-AS360)/(AT360-AM360)</f>
        <v>0</v>
      </c>
      <c r="BJ360">
        <f>(AN360-AT360)/(AN360-AM360)</f>
        <v>0</v>
      </c>
      <c r="BK360">
        <f>(BG360*BE360/AS360)</f>
        <v>0</v>
      </c>
      <c r="BL360">
        <f>(1-BK360)</f>
        <v>0</v>
      </c>
      <c r="CU360">
        <f>$B$13*DS360+$C$13*DT360+$F$13*EE360*(1-EH360)</f>
        <v>0</v>
      </c>
      <c r="CV360">
        <f>CU360*CW360</f>
        <v>0</v>
      </c>
      <c r="CW360">
        <f>($B$13*$D$11+$C$13*$D$11+$F$13*((ER360+EJ360)/MAX(ER360+EJ360+ES360, 0.1)*$I$11+ES360/MAX(ER360+EJ360+ES360, 0.1)*$J$11))/($B$13+$C$13+$F$13)</f>
        <v>0</v>
      </c>
      <c r="CX360">
        <f>($B$13*$K$11+$C$13*$K$11+$F$13*((ER360+EJ360)/MAX(ER360+EJ360+ES360, 0.1)*$P$11+ES360/MAX(ER360+EJ360+ES360, 0.1)*$Q$11))/($B$13+$C$13+$F$13)</f>
        <v>0</v>
      </c>
      <c r="CY360">
        <v>5.36</v>
      </c>
      <c r="CZ360">
        <v>0.5</v>
      </c>
      <c r="DA360" t="s">
        <v>421</v>
      </c>
      <c r="DB360">
        <v>2</v>
      </c>
      <c r="DC360">
        <v>1761011878.1</v>
      </c>
      <c r="DD360">
        <v>420.584625</v>
      </c>
      <c r="DE360">
        <v>419.9973333333334</v>
      </c>
      <c r="DF360">
        <v>23.94505</v>
      </c>
      <c r="DG360">
        <v>23.90618333333333</v>
      </c>
      <c r="DH360">
        <v>421.9049166666667</v>
      </c>
      <c r="DI360">
        <v>23.75300416666667</v>
      </c>
      <c r="DJ360">
        <v>500.0073333333333</v>
      </c>
      <c r="DK360">
        <v>90.560275</v>
      </c>
      <c r="DL360">
        <v>0.03458441666666667</v>
      </c>
      <c r="DM360">
        <v>30.41727916666666</v>
      </c>
      <c r="DN360">
        <v>30.04440416666667</v>
      </c>
      <c r="DO360">
        <v>999.9</v>
      </c>
      <c r="DP360">
        <v>0</v>
      </c>
      <c r="DQ360">
        <v>0</v>
      </c>
      <c r="DR360">
        <v>9997.082083333335</v>
      </c>
      <c r="DS360">
        <v>0</v>
      </c>
      <c r="DT360">
        <v>0.242856</v>
      </c>
      <c r="DU360">
        <v>0.587246</v>
      </c>
      <c r="DV360">
        <v>430.902625</v>
      </c>
      <c r="DW360">
        <v>430.2837083333333</v>
      </c>
      <c r="DX360">
        <v>0.03887765833333334</v>
      </c>
      <c r="DY360">
        <v>419.9973333333334</v>
      </c>
      <c r="DZ360">
        <v>23.90618333333333</v>
      </c>
      <c r="EA360">
        <v>2.16847125</v>
      </c>
      <c r="EB360">
        <v>2.16495125</v>
      </c>
      <c r="EC360">
        <v>18.73127916666667</v>
      </c>
      <c r="ED360">
        <v>18.7052875</v>
      </c>
      <c r="EE360">
        <v>0.00500078</v>
      </c>
      <c r="EF360">
        <v>0</v>
      </c>
      <c r="EG360">
        <v>0</v>
      </c>
      <c r="EH360">
        <v>0</v>
      </c>
      <c r="EI360">
        <v>803.1458333333334</v>
      </c>
      <c r="EJ360">
        <v>0.00500078</v>
      </c>
      <c r="EK360">
        <v>-20.4875</v>
      </c>
      <c r="EL360">
        <v>-0.9125</v>
      </c>
      <c r="EM360">
        <v>35.2575</v>
      </c>
      <c r="EN360">
        <v>38.80175</v>
      </c>
      <c r="EO360">
        <v>37.88775</v>
      </c>
      <c r="EP360">
        <v>38.841</v>
      </c>
      <c r="EQ360">
        <v>38.17158333333333</v>
      </c>
      <c r="ER360">
        <v>0</v>
      </c>
      <c r="ES360">
        <v>0</v>
      </c>
      <c r="ET360">
        <v>0</v>
      </c>
      <c r="EU360">
        <v>1761011884.9</v>
      </c>
      <c r="EV360">
        <v>0</v>
      </c>
      <c r="EW360">
        <v>803.176923076923</v>
      </c>
      <c r="EX360">
        <v>-0.7316240253825791</v>
      </c>
      <c r="EY360">
        <v>-30.58803384669276</v>
      </c>
      <c r="EZ360">
        <v>-19.75769230769231</v>
      </c>
      <c r="FA360">
        <v>15</v>
      </c>
      <c r="FB360">
        <v>1761011703.6</v>
      </c>
      <c r="FC360" t="s">
        <v>1110</v>
      </c>
      <c r="FD360">
        <v>1761011703.1</v>
      </c>
      <c r="FE360">
        <v>1761011703.6</v>
      </c>
      <c r="FF360">
        <v>12</v>
      </c>
      <c r="FG360">
        <v>-0.097</v>
      </c>
      <c r="FH360">
        <v>0.005</v>
      </c>
      <c r="FI360">
        <v>-1.321</v>
      </c>
      <c r="FJ360">
        <v>0.183</v>
      </c>
      <c r="FK360">
        <v>420</v>
      </c>
      <c r="FL360">
        <v>24</v>
      </c>
      <c r="FM360">
        <v>0.12</v>
      </c>
      <c r="FN360">
        <v>0.01</v>
      </c>
      <c r="FO360">
        <v>0.585688075</v>
      </c>
      <c r="FP360">
        <v>0.04825748217635949</v>
      </c>
      <c r="FQ360">
        <v>0.02545458106548554</v>
      </c>
      <c r="FR360">
        <v>1</v>
      </c>
      <c r="FS360">
        <v>804.9088235294117</v>
      </c>
      <c r="FT360">
        <v>-23.34148222289325</v>
      </c>
      <c r="FU360">
        <v>7.602954829888757</v>
      </c>
      <c r="FV360">
        <v>0</v>
      </c>
      <c r="FW360">
        <v>0.0470221575</v>
      </c>
      <c r="FX360">
        <v>-0.1699175268292684</v>
      </c>
      <c r="FY360">
        <v>0.01672355025070765</v>
      </c>
      <c r="FZ360">
        <v>0</v>
      </c>
      <c r="GA360">
        <v>1</v>
      </c>
      <c r="GB360">
        <v>3</v>
      </c>
      <c r="GC360" t="s">
        <v>459</v>
      </c>
      <c r="GD360">
        <v>3.1098</v>
      </c>
      <c r="GE360">
        <v>2.7262</v>
      </c>
      <c r="GF360">
        <v>0.08867070000000001</v>
      </c>
      <c r="GG360">
        <v>0.08843529999999999</v>
      </c>
      <c r="GH360">
        <v>0.108427</v>
      </c>
      <c r="GI360">
        <v>0.109389</v>
      </c>
      <c r="GJ360">
        <v>23923.5</v>
      </c>
      <c r="GK360">
        <v>21684.5</v>
      </c>
      <c r="GL360">
        <v>26808.7</v>
      </c>
      <c r="GM360">
        <v>23994.1</v>
      </c>
      <c r="GN360">
        <v>38190</v>
      </c>
      <c r="GO360">
        <v>31520</v>
      </c>
      <c r="GP360">
        <v>46792.2</v>
      </c>
      <c r="GQ360">
        <v>37928.8</v>
      </c>
      <c r="GR360">
        <v>1.89403</v>
      </c>
      <c r="GS360">
        <v>1.8778</v>
      </c>
      <c r="GT360">
        <v>0.116207</v>
      </c>
      <c r="GU360">
        <v>0</v>
      </c>
      <c r="GV360">
        <v>28.1377</v>
      </c>
      <c r="GW360">
        <v>999.9</v>
      </c>
      <c r="GX360">
        <v>61.8</v>
      </c>
      <c r="GY360">
        <v>29.5</v>
      </c>
      <c r="GZ360">
        <v>28.2517</v>
      </c>
      <c r="HA360">
        <v>61.4709</v>
      </c>
      <c r="HB360">
        <v>21.2099</v>
      </c>
      <c r="HC360">
        <v>1</v>
      </c>
      <c r="HD360">
        <v>0.0206098</v>
      </c>
      <c r="HE360">
        <v>-1.82661</v>
      </c>
      <c r="HF360">
        <v>20.3288</v>
      </c>
      <c r="HG360">
        <v>5.22253</v>
      </c>
      <c r="HH360">
        <v>11.979</v>
      </c>
      <c r="HI360">
        <v>4.9656</v>
      </c>
      <c r="HJ360">
        <v>3.276</v>
      </c>
      <c r="HK360">
        <v>9999</v>
      </c>
      <c r="HL360">
        <v>9999</v>
      </c>
      <c r="HM360">
        <v>9999</v>
      </c>
      <c r="HN360">
        <v>999.9</v>
      </c>
      <c r="HO360">
        <v>1.86366</v>
      </c>
      <c r="HP360">
        <v>1.85975</v>
      </c>
      <c r="HQ360">
        <v>1.85806</v>
      </c>
      <c r="HR360">
        <v>1.85942</v>
      </c>
      <c r="HS360">
        <v>1.85959</v>
      </c>
      <c r="HT360">
        <v>1.85806</v>
      </c>
      <c r="HU360">
        <v>1.85715</v>
      </c>
      <c r="HV360">
        <v>1.85211</v>
      </c>
      <c r="HW360">
        <v>0</v>
      </c>
      <c r="HX360">
        <v>0</v>
      </c>
      <c r="HY360">
        <v>0</v>
      </c>
      <c r="HZ360">
        <v>0</v>
      </c>
      <c r="IA360" t="s">
        <v>424</v>
      </c>
      <c r="IB360" t="s">
        <v>425</v>
      </c>
      <c r="IC360" t="s">
        <v>426</v>
      </c>
      <c r="ID360" t="s">
        <v>426</v>
      </c>
      <c r="IE360" t="s">
        <v>426</v>
      </c>
      <c r="IF360" t="s">
        <v>426</v>
      </c>
      <c r="IG360">
        <v>0</v>
      </c>
      <c r="IH360">
        <v>100</v>
      </c>
      <c r="II360">
        <v>100</v>
      </c>
      <c r="IJ360">
        <v>-1.321</v>
      </c>
      <c r="IK360">
        <v>0.1918</v>
      </c>
      <c r="IL360">
        <v>-2.110863740708843</v>
      </c>
      <c r="IM360">
        <v>0.001328113201692861</v>
      </c>
      <c r="IN360">
        <v>1.538283238170363E-06</v>
      </c>
      <c r="IO360">
        <v>-5.795655626708063E-10</v>
      </c>
      <c r="IP360">
        <v>-0.0653189058624434</v>
      </c>
      <c r="IQ360">
        <v>-0.004593102289677449</v>
      </c>
      <c r="IR360">
        <v>0.0008253994458280543</v>
      </c>
      <c r="IS360">
        <v>-7.403632370499484E-06</v>
      </c>
      <c r="IT360">
        <v>2</v>
      </c>
      <c r="IU360">
        <v>1985</v>
      </c>
      <c r="IV360">
        <v>1</v>
      </c>
      <c r="IW360">
        <v>27</v>
      </c>
      <c r="IX360">
        <v>3</v>
      </c>
      <c r="IY360">
        <v>3</v>
      </c>
      <c r="IZ360">
        <v>1.13647</v>
      </c>
      <c r="JA360">
        <v>2.60986</v>
      </c>
      <c r="JB360">
        <v>1.49658</v>
      </c>
      <c r="JC360">
        <v>2.34619</v>
      </c>
      <c r="JD360">
        <v>1.54907</v>
      </c>
      <c r="JE360">
        <v>2.32544</v>
      </c>
      <c r="JF360">
        <v>32.7535</v>
      </c>
      <c r="JG360">
        <v>15.533</v>
      </c>
      <c r="JH360">
        <v>18</v>
      </c>
      <c r="JI360">
        <v>481.881</v>
      </c>
      <c r="JJ360">
        <v>500.648</v>
      </c>
      <c r="JK360">
        <v>31.3355</v>
      </c>
      <c r="JL360">
        <v>27.5129</v>
      </c>
      <c r="JM360">
        <v>30.0001</v>
      </c>
      <c r="JN360">
        <v>27.6938</v>
      </c>
      <c r="JO360">
        <v>27.6721</v>
      </c>
      <c r="JP360">
        <v>22.8477</v>
      </c>
      <c r="JQ360">
        <v>19.4172</v>
      </c>
      <c r="JR360">
        <v>74.8927</v>
      </c>
      <c r="JS360">
        <v>31.3042</v>
      </c>
      <c r="JT360">
        <v>420</v>
      </c>
      <c r="JU360">
        <v>24.0014</v>
      </c>
      <c r="JV360">
        <v>102.325</v>
      </c>
      <c r="JW360">
        <v>91.5004</v>
      </c>
    </row>
    <row r="361" spans="1:283">
      <c r="A361">
        <v>343</v>
      </c>
      <c r="B361">
        <v>1761011888.1</v>
      </c>
      <c r="C361">
        <v>2222.099999904633</v>
      </c>
      <c r="D361" t="s">
        <v>1133</v>
      </c>
      <c r="E361" t="s">
        <v>1134</v>
      </c>
      <c r="F361">
        <v>5</v>
      </c>
      <c r="G361" t="s">
        <v>1109</v>
      </c>
      <c r="H361">
        <v>1761011880.1</v>
      </c>
      <c r="I361">
        <f>(J361)/1000</f>
        <v>0</v>
      </c>
      <c r="J361">
        <f>1000*DJ361*AH361*(DF361-DG361)/(100*CY361*(1000-AH361*DF361))</f>
        <v>0</v>
      </c>
      <c r="K361">
        <f>DJ361*AH361*(DE361-DD361*(1000-AH361*DG361)/(1000-AH361*DF361))/(100*CY361)</f>
        <v>0</v>
      </c>
      <c r="L361">
        <f>DD361 - IF(AH361&gt;1, K361*CY361*100.0/(AJ361), 0)</f>
        <v>0</v>
      </c>
      <c r="M361">
        <f>((S361-I361/2)*L361-K361)/(S361+I361/2)</f>
        <v>0</v>
      </c>
      <c r="N361">
        <f>M361*(DK361+DL361)/1000.0</f>
        <v>0</v>
      </c>
      <c r="O361">
        <f>(DD361 - IF(AH361&gt;1, K361*CY361*100.0/(AJ361), 0))*(DK361+DL361)/1000.0</f>
        <v>0</v>
      </c>
      <c r="P361">
        <f>2.0/((1/R361-1/Q361)+SIGN(R361)*SQRT((1/R361-1/Q361)*(1/R361-1/Q361) + 4*CZ361/((CZ361+1)*(CZ361+1))*(2*1/R361*1/Q361-1/Q361*1/Q361)))</f>
        <v>0</v>
      </c>
      <c r="Q361">
        <f>IF(LEFT(DA361,1)&lt;&gt;"0",IF(LEFT(DA361,1)="1",3.0,DB361),$D$5+$E$5*(DR361*DK361/($K$5*1000))+$F$5*(DR361*DK361/($K$5*1000))*MAX(MIN(CY361,$J$5),$I$5)*MAX(MIN(CY361,$J$5),$I$5)+$G$5*MAX(MIN(CY361,$J$5),$I$5)*(DR361*DK361/($K$5*1000))+$H$5*(DR361*DK361/($K$5*1000))*(DR361*DK361/($K$5*1000)))</f>
        <v>0</v>
      </c>
      <c r="R361">
        <f>I361*(1000-(1000*0.61365*exp(17.502*V361/(240.97+V361))/(DK361+DL361)+DF361)/2)/(1000*0.61365*exp(17.502*V361/(240.97+V361))/(DK361+DL361)-DF361)</f>
        <v>0</v>
      </c>
      <c r="S361">
        <f>1/((CZ361+1)/(P361/1.6)+1/(Q361/1.37)) + CZ361/((CZ361+1)/(P361/1.6) + CZ361/(Q361/1.37))</f>
        <v>0</v>
      </c>
      <c r="T361">
        <f>(CU361*CX361)</f>
        <v>0</v>
      </c>
      <c r="U361">
        <f>(DM361+(T361+2*0.95*5.67E-8*(((DM361+$B$9)+273)^4-(DM361+273)^4)-44100*I361)/(1.84*29.3*Q361+8*0.95*5.67E-8*(DM361+273)^3))</f>
        <v>0</v>
      </c>
      <c r="V361">
        <f>($C$9*DN361+$D$9*DO361+$E$9*U361)</f>
        <v>0</v>
      </c>
      <c r="W361">
        <f>0.61365*exp(17.502*V361/(240.97+V361))</f>
        <v>0</v>
      </c>
      <c r="X361">
        <f>(Y361/Z361*100)</f>
        <v>0</v>
      </c>
      <c r="Y361">
        <f>DF361*(DK361+DL361)/1000</f>
        <v>0</v>
      </c>
      <c r="Z361">
        <f>0.61365*exp(17.502*DM361/(240.97+DM361))</f>
        <v>0</v>
      </c>
      <c r="AA361">
        <f>(W361-DF361*(DK361+DL361)/1000)</f>
        <v>0</v>
      </c>
      <c r="AB361">
        <f>(-I361*44100)</f>
        <v>0</v>
      </c>
      <c r="AC361">
        <f>2*29.3*Q361*0.92*(DM361-V361)</f>
        <v>0</v>
      </c>
      <c r="AD361">
        <f>2*0.95*5.67E-8*(((DM361+$B$9)+273)^4-(V361+273)^4)</f>
        <v>0</v>
      </c>
      <c r="AE361">
        <f>T361+AD361+AB361+AC361</f>
        <v>0</v>
      </c>
      <c r="AF361">
        <v>1</v>
      </c>
      <c r="AG361">
        <v>0</v>
      </c>
      <c r="AH361">
        <f>IF(AF361*$H$15&gt;=AJ361,1.0,(AJ361/(AJ361-AF361*$H$15)))</f>
        <v>0</v>
      </c>
      <c r="AI361">
        <f>(AH361-1)*100</f>
        <v>0</v>
      </c>
      <c r="AJ361">
        <f>MAX(0,($B$15+$C$15*DR361)/(1+$D$15*DR361)*DK361/(DM361+273)*$E$15)</f>
        <v>0</v>
      </c>
      <c r="AK361" t="s">
        <v>420</v>
      </c>
      <c r="AL361" t="s">
        <v>420</v>
      </c>
      <c r="AM361">
        <v>0</v>
      </c>
      <c r="AN361">
        <v>0</v>
      </c>
      <c r="AO361">
        <f>1-AM361/AN361</f>
        <v>0</v>
      </c>
      <c r="AP361">
        <v>0</v>
      </c>
      <c r="AQ361" t="s">
        <v>420</v>
      </c>
      <c r="AR361" t="s">
        <v>420</v>
      </c>
      <c r="AS361">
        <v>0</v>
      </c>
      <c r="AT361">
        <v>0</v>
      </c>
      <c r="AU361">
        <f>1-AS361/AT361</f>
        <v>0</v>
      </c>
      <c r="AV361">
        <v>0.5</v>
      </c>
      <c r="AW361">
        <f>CV361</f>
        <v>0</v>
      </c>
      <c r="AX361">
        <f>K361</f>
        <v>0</v>
      </c>
      <c r="AY361">
        <f>AU361*AV361*AW361</f>
        <v>0</v>
      </c>
      <c r="AZ361">
        <f>(AX361-AP361)/AW361</f>
        <v>0</v>
      </c>
      <c r="BA361">
        <f>(AN361-AT361)/AT361</f>
        <v>0</v>
      </c>
      <c r="BB361">
        <f>AM361/(AO361+AM361/AT361)</f>
        <v>0</v>
      </c>
      <c r="BC361" t="s">
        <v>420</v>
      </c>
      <c r="BD361">
        <v>0</v>
      </c>
      <c r="BE361">
        <f>IF(BD361&lt;&gt;0, BD361, BB361)</f>
        <v>0</v>
      </c>
      <c r="BF361">
        <f>1-BE361/AT361</f>
        <v>0</v>
      </c>
      <c r="BG361">
        <f>(AT361-AS361)/(AT361-BE361)</f>
        <v>0</v>
      </c>
      <c r="BH361">
        <f>(AN361-AT361)/(AN361-BE361)</f>
        <v>0</v>
      </c>
      <c r="BI361">
        <f>(AT361-AS361)/(AT361-AM361)</f>
        <v>0</v>
      </c>
      <c r="BJ361">
        <f>(AN361-AT361)/(AN361-AM361)</f>
        <v>0</v>
      </c>
      <c r="BK361">
        <f>(BG361*BE361/AS361)</f>
        <v>0</v>
      </c>
      <c r="BL361">
        <f>(1-BK361)</f>
        <v>0</v>
      </c>
      <c r="CU361">
        <f>$B$13*DS361+$C$13*DT361+$F$13*EE361*(1-EH361)</f>
        <v>0</v>
      </c>
      <c r="CV361">
        <f>CU361*CW361</f>
        <v>0</v>
      </c>
      <c r="CW361">
        <f>($B$13*$D$11+$C$13*$D$11+$F$13*((ER361+EJ361)/MAX(ER361+EJ361+ES361, 0.1)*$I$11+ES361/MAX(ER361+EJ361+ES361, 0.1)*$J$11))/($B$13+$C$13+$F$13)</f>
        <v>0</v>
      </c>
      <c r="CX361">
        <f>($B$13*$K$11+$C$13*$K$11+$F$13*((ER361+EJ361)/MAX(ER361+EJ361+ES361, 0.1)*$P$11+ES361/MAX(ER361+EJ361+ES361, 0.1)*$Q$11))/($B$13+$C$13+$F$13)</f>
        <v>0</v>
      </c>
      <c r="CY361">
        <v>5.36</v>
      </c>
      <c r="CZ361">
        <v>0.5</v>
      </c>
      <c r="DA361" t="s">
        <v>421</v>
      </c>
      <c r="DB361">
        <v>2</v>
      </c>
      <c r="DC361">
        <v>1761011880.1</v>
      </c>
      <c r="DD361">
        <v>420.5817083333333</v>
      </c>
      <c r="DE361">
        <v>420.0060833333334</v>
      </c>
      <c r="DF361">
        <v>23.9419</v>
      </c>
      <c r="DG361">
        <v>23.90729583333334</v>
      </c>
      <c r="DH361">
        <v>421.9020416666667</v>
      </c>
      <c r="DI361">
        <v>23.74991666666667</v>
      </c>
      <c r="DJ361">
        <v>500.0010833333333</v>
      </c>
      <c r="DK361">
        <v>90.56036666666667</v>
      </c>
      <c r="DL361">
        <v>0.03452935416666666</v>
      </c>
      <c r="DM361">
        <v>30.41520833333333</v>
      </c>
      <c r="DN361">
        <v>30.04166666666667</v>
      </c>
      <c r="DO361">
        <v>999.9</v>
      </c>
      <c r="DP361">
        <v>0</v>
      </c>
      <c r="DQ361">
        <v>0</v>
      </c>
      <c r="DR361">
        <v>9999.792500000001</v>
      </c>
      <c r="DS361">
        <v>0</v>
      </c>
      <c r="DT361">
        <v>0.242856</v>
      </c>
      <c r="DU361">
        <v>0.5756213333333333</v>
      </c>
      <c r="DV361">
        <v>430.89825</v>
      </c>
      <c r="DW361">
        <v>430.2931666666667</v>
      </c>
      <c r="DX361">
        <v>0.03460964166666666</v>
      </c>
      <c r="DY361">
        <v>420.0060833333334</v>
      </c>
      <c r="DZ361">
        <v>23.90729583333334</v>
      </c>
      <c r="EA361">
        <v>2.168187916666667</v>
      </c>
      <c r="EB361">
        <v>2.165054166666667</v>
      </c>
      <c r="EC361">
        <v>18.72919166666667</v>
      </c>
      <c r="ED361">
        <v>18.70604583333333</v>
      </c>
      <c r="EE361">
        <v>0.00500078</v>
      </c>
      <c r="EF361">
        <v>0</v>
      </c>
      <c r="EG361">
        <v>0</v>
      </c>
      <c r="EH361">
        <v>0</v>
      </c>
      <c r="EI361">
        <v>802.0708333333333</v>
      </c>
      <c r="EJ361">
        <v>0.00500078</v>
      </c>
      <c r="EK361">
        <v>-20.9625</v>
      </c>
      <c r="EL361">
        <v>-1.045833333333333</v>
      </c>
      <c r="EM361">
        <v>35.27054166666667</v>
      </c>
      <c r="EN361">
        <v>38.84345833333333</v>
      </c>
      <c r="EO361">
        <v>37.74458333333333</v>
      </c>
      <c r="EP361">
        <v>38.895625</v>
      </c>
      <c r="EQ361">
        <v>38.23675</v>
      </c>
      <c r="ER361">
        <v>0</v>
      </c>
      <c r="ES361">
        <v>0</v>
      </c>
      <c r="ET361">
        <v>0</v>
      </c>
      <c r="EU361">
        <v>1761011886.7</v>
      </c>
      <c r="EV361">
        <v>0</v>
      </c>
      <c r="EW361">
        <v>802.96</v>
      </c>
      <c r="EX361">
        <v>2.069230544262556</v>
      </c>
      <c r="EY361">
        <v>-38.26153796758408</v>
      </c>
      <c r="EZ361">
        <v>-20.656</v>
      </c>
      <c r="FA361">
        <v>15</v>
      </c>
      <c r="FB361">
        <v>1761011703.6</v>
      </c>
      <c r="FC361" t="s">
        <v>1110</v>
      </c>
      <c r="FD361">
        <v>1761011703.1</v>
      </c>
      <c r="FE361">
        <v>1761011703.6</v>
      </c>
      <c r="FF361">
        <v>12</v>
      </c>
      <c r="FG361">
        <v>-0.097</v>
      </c>
      <c r="FH361">
        <v>0.005</v>
      </c>
      <c r="FI361">
        <v>-1.321</v>
      </c>
      <c r="FJ361">
        <v>0.183</v>
      </c>
      <c r="FK361">
        <v>420</v>
      </c>
      <c r="FL361">
        <v>24</v>
      </c>
      <c r="FM361">
        <v>0.12</v>
      </c>
      <c r="FN361">
        <v>0.01</v>
      </c>
      <c r="FO361">
        <v>0.5778444390243902</v>
      </c>
      <c r="FP361">
        <v>-0.1997605505226469</v>
      </c>
      <c r="FQ361">
        <v>0.03923807392966297</v>
      </c>
      <c r="FR361">
        <v>1</v>
      </c>
      <c r="FS361">
        <v>803.8617647058824</v>
      </c>
      <c r="FT361">
        <v>-11.42093211640833</v>
      </c>
      <c r="FU361">
        <v>6.534164274654121</v>
      </c>
      <c r="FV361">
        <v>0</v>
      </c>
      <c r="FW361">
        <v>0.04170218048780488</v>
      </c>
      <c r="FX361">
        <v>-0.1450982404181184</v>
      </c>
      <c r="FY361">
        <v>0.01495077784399845</v>
      </c>
      <c r="FZ361">
        <v>0</v>
      </c>
      <c r="GA361">
        <v>1</v>
      </c>
      <c r="GB361">
        <v>3</v>
      </c>
      <c r="GC361" t="s">
        <v>459</v>
      </c>
      <c r="GD361">
        <v>3.10975</v>
      </c>
      <c r="GE361">
        <v>2.72623</v>
      </c>
      <c r="GF361">
        <v>0.0886721</v>
      </c>
      <c r="GG361">
        <v>0.088425</v>
      </c>
      <c r="GH361">
        <v>0.108425</v>
      </c>
      <c r="GI361">
        <v>0.109381</v>
      </c>
      <c r="GJ361">
        <v>23923.5</v>
      </c>
      <c r="GK361">
        <v>21684.6</v>
      </c>
      <c r="GL361">
        <v>26808.7</v>
      </c>
      <c r="GM361">
        <v>23993.9</v>
      </c>
      <c r="GN361">
        <v>38190</v>
      </c>
      <c r="GO361">
        <v>31520.1</v>
      </c>
      <c r="GP361">
        <v>46792.1</v>
      </c>
      <c r="GQ361">
        <v>37928.5</v>
      </c>
      <c r="GR361">
        <v>1.89405</v>
      </c>
      <c r="GS361">
        <v>1.87765</v>
      </c>
      <c r="GT361">
        <v>0.11614</v>
      </c>
      <c r="GU361">
        <v>0</v>
      </c>
      <c r="GV361">
        <v>28.1401</v>
      </c>
      <c r="GW361">
        <v>999.9</v>
      </c>
      <c r="GX361">
        <v>61.8</v>
      </c>
      <c r="GY361">
        <v>29.4</v>
      </c>
      <c r="GZ361">
        <v>28.0861</v>
      </c>
      <c r="HA361">
        <v>61.3309</v>
      </c>
      <c r="HB361">
        <v>21.3702</v>
      </c>
      <c r="HC361">
        <v>1</v>
      </c>
      <c r="HD361">
        <v>0.0205869</v>
      </c>
      <c r="HE361">
        <v>-1.825</v>
      </c>
      <c r="HF361">
        <v>20.3288</v>
      </c>
      <c r="HG361">
        <v>5.22253</v>
      </c>
      <c r="HH361">
        <v>11.979</v>
      </c>
      <c r="HI361">
        <v>4.9656</v>
      </c>
      <c r="HJ361">
        <v>3.276</v>
      </c>
      <c r="HK361">
        <v>9999</v>
      </c>
      <c r="HL361">
        <v>9999</v>
      </c>
      <c r="HM361">
        <v>9999</v>
      </c>
      <c r="HN361">
        <v>999.9</v>
      </c>
      <c r="HO361">
        <v>1.86366</v>
      </c>
      <c r="HP361">
        <v>1.85975</v>
      </c>
      <c r="HQ361">
        <v>1.85806</v>
      </c>
      <c r="HR361">
        <v>1.85942</v>
      </c>
      <c r="HS361">
        <v>1.85959</v>
      </c>
      <c r="HT361">
        <v>1.85806</v>
      </c>
      <c r="HU361">
        <v>1.85715</v>
      </c>
      <c r="HV361">
        <v>1.85211</v>
      </c>
      <c r="HW361">
        <v>0</v>
      </c>
      <c r="HX361">
        <v>0</v>
      </c>
      <c r="HY361">
        <v>0</v>
      </c>
      <c r="HZ361">
        <v>0</v>
      </c>
      <c r="IA361" t="s">
        <v>424</v>
      </c>
      <c r="IB361" t="s">
        <v>425</v>
      </c>
      <c r="IC361" t="s">
        <v>426</v>
      </c>
      <c r="ID361" t="s">
        <v>426</v>
      </c>
      <c r="IE361" t="s">
        <v>426</v>
      </c>
      <c r="IF361" t="s">
        <v>426</v>
      </c>
      <c r="IG361">
        <v>0</v>
      </c>
      <c r="IH361">
        <v>100</v>
      </c>
      <c r="II361">
        <v>100</v>
      </c>
      <c r="IJ361">
        <v>-1.32</v>
      </c>
      <c r="IK361">
        <v>0.1918</v>
      </c>
      <c r="IL361">
        <v>-2.110863740708843</v>
      </c>
      <c r="IM361">
        <v>0.001328113201692861</v>
      </c>
      <c r="IN361">
        <v>1.538283238170363E-06</v>
      </c>
      <c r="IO361">
        <v>-5.795655626708063E-10</v>
      </c>
      <c r="IP361">
        <v>-0.0653189058624434</v>
      </c>
      <c r="IQ361">
        <v>-0.004593102289677449</v>
      </c>
      <c r="IR361">
        <v>0.0008253994458280543</v>
      </c>
      <c r="IS361">
        <v>-7.403632370499484E-06</v>
      </c>
      <c r="IT361">
        <v>2</v>
      </c>
      <c r="IU361">
        <v>1985</v>
      </c>
      <c r="IV361">
        <v>1</v>
      </c>
      <c r="IW361">
        <v>27</v>
      </c>
      <c r="IX361">
        <v>3.1</v>
      </c>
      <c r="IY361">
        <v>3.1</v>
      </c>
      <c r="IZ361">
        <v>1.13647</v>
      </c>
      <c r="JA361">
        <v>2.6062</v>
      </c>
      <c r="JB361">
        <v>1.49658</v>
      </c>
      <c r="JC361">
        <v>2.34619</v>
      </c>
      <c r="JD361">
        <v>1.54907</v>
      </c>
      <c r="JE361">
        <v>2.44995</v>
      </c>
      <c r="JF361">
        <v>32.7535</v>
      </c>
      <c r="JG361">
        <v>15.5417</v>
      </c>
      <c r="JH361">
        <v>18</v>
      </c>
      <c r="JI361">
        <v>481.895</v>
      </c>
      <c r="JJ361">
        <v>500.549</v>
      </c>
      <c r="JK361">
        <v>31.3203</v>
      </c>
      <c r="JL361">
        <v>27.5129</v>
      </c>
      <c r="JM361">
        <v>30.0001</v>
      </c>
      <c r="JN361">
        <v>27.6938</v>
      </c>
      <c r="JO361">
        <v>27.6721</v>
      </c>
      <c r="JP361">
        <v>22.8509</v>
      </c>
      <c r="JQ361">
        <v>19.4172</v>
      </c>
      <c r="JR361">
        <v>74.8927</v>
      </c>
      <c r="JS361">
        <v>31.3042</v>
      </c>
      <c r="JT361">
        <v>420</v>
      </c>
      <c r="JU361">
        <v>24.0065</v>
      </c>
      <c r="JV361">
        <v>102.325</v>
      </c>
      <c r="JW361">
        <v>91.4997</v>
      </c>
    </row>
    <row r="362" spans="1:283">
      <c r="A362">
        <v>344</v>
      </c>
      <c r="B362">
        <v>1761011890.1</v>
      </c>
      <c r="C362">
        <v>2224.099999904633</v>
      </c>
      <c r="D362" t="s">
        <v>1135</v>
      </c>
      <c r="E362" t="s">
        <v>1136</v>
      </c>
      <c r="F362">
        <v>5</v>
      </c>
      <c r="G362" t="s">
        <v>1109</v>
      </c>
      <c r="H362">
        <v>1761011882.1</v>
      </c>
      <c r="I362">
        <f>(J362)/1000</f>
        <v>0</v>
      </c>
      <c r="J362">
        <f>1000*DJ362*AH362*(DF362-DG362)/(100*CY362*(1000-AH362*DF362))</f>
        <v>0</v>
      </c>
      <c r="K362">
        <f>DJ362*AH362*(DE362-DD362*(1000-AH362*DG362)/(1000-AH362*DF362))/(100*CY362)</f>
        <v>0</v>
      </c>
      <c r="L362">
        <f>DD362 - IF(AH362&gt;1, K362*CY362*100.0/(AJ362), 0)</f>
        <v>0</v>
      </c>
      <c r="M362">
        <f>((S362-I362/2)*L362-K362)/(S362+I362/2)</f>
        <v>0</v>
      </c>
      <c r="N362">
        <f>M362*(DK362+DL362)/1000.0</f>
        <v>0</v>
      </c>
      <c r="O362">
        <f>(DD362 - IF(AH362&gt;1, K362*CY362*100.0/(AJ362), 0))*(DK362+DL362)/1000.0</f>
        <v>0</v>
      </c>
      <c r="P362">
        <f>2.0/((1/R362-1/Q362)+SIGN(R362)*SQRT((1/R362-1/Q362)*(1/R362-1/Q362) + 4*CZ362/((CZ362+1)*(CZ362+1))*(2*1/R362*1/Q362-1/Q362*1/Q362)))</f>
        <v>0</v>
      </c>
      <c r="Q362">
        <f>IF(LEFT(DA362,1)&lt;&gt;"0",IF(LEFT(DA362,1)="1",3.0,DB362),$D$5+$E$5*(DR362*DK362/($K$5*1000))+$F$5*(DR362*DK362/($K$5*1000))*MAX(MIN(CY362,$J$5),$I$5)*MAX(MIN(CY362,$J$5),$I$5)+$G$5*MAX(MIN(CY362,$J$5),$I$5)*(DR362*DK362/($K$5*1000))+$H$5*(DR362*DK362/($K$5*1000))*(DR362*DK362/($K$5*1000)))</f>
        <v>0</v>
      </c>
      <c r="R362">
        <f>I362*(1000-(1000*0.61365*exp(17.502*V362/(240.97+V362))/(DK362+DL362)+DF362)/2)/(1000*0.61365*exp(17.502*V362/(240.97+V362))/(DK362+DL362)-DF362)</f>
        <v>0</v>
      </c>
      <c r="S362">
        <f>1/((CZ362+1)/(P362/1.6)+1/(Q362/1.37)) + CZ362/((CZ362+1)/(P362/1.6) + CZ362/(Q362/1.37))</f>
        <v>0</v>
      </c>
      <c r="T362">
        <f>(CU362*CX362)</f>
        <v>0</v>
      </c>
      <c r="U362">
        <f>(DM362+(T362+2*0.95*5.67E-8*(((DM362+$B$9)+273)^4-(DM362+273)^4)-44100*I362)/(1.84*29.3*Q362+8*0.95*5.67E-8*(DM362+273)^3))</f>
        <v>0</v>
      </c>
      <c r="V362">
        <f>($C$9*DN362+$D$9*DO362+$E$9*U362)</f>
        <v>0</v>
      </c>
      <c r="W362">
        <f>0.61365*exp(17.502*V362/(240.97+V362))</f>
        <v>0</v>
      </c>
      <c r="X362">
        <f>(Y362/Z362*100)</f>
        <v>0</v>
      </c>
      <c r="Y362">
        <f>DF362*(DK362+DL362)/1000</f>
        <v>0</v>
      </c>
      <c r="Z362">
        <f>0.61365*exp(17.502*DM362/(240.97+DM362))</f>
        <v>0</v>
      </c>
      <c r="AA362">
        <f>(W362-DF362*(DK362+DL362)/1000)</f>
        <v>0</v>
      </c>
      <c r="AB362">
        <f>(-I362*44100)</f>
        <v>0</v>
      </c>
      <c r="AC362">
        <f>2*29.3*Q362*0.92*(DM362-V362)</f>
        <v>0</v>
      </c>
      <c r="AD362">
        <f>2*0.95*5.67E-8*(((DM362+$B$9)+273)^4-(V362+273)^4)</f>
        <v>0</v>
      </c>
      <c r="AE362">
        <f>T362+AD362+AB362+AC362</f>
        <v>0</v>
      </c>
      <c r="AF362">
        <v>1</v>
      </c>
      <c r="AG362">
        <v>0</v>
      </c>
      <c r="AH362">
        <f>IF(AF362*$H$15&gt;=AJ362,1.0,(AJ362/(AJ362-AF362*$H$15)))</f>
        <v>0</v>
      </c>
      <c r="AI362">
        <f>(AH362-1)*100</f>
        <v>0</v>
      </c>
      <c r="AJ362">
        <f>MAX(0,($B$15+$C$15*DR362)/(1+$D$15*DR362)*DK362/(DM362+273)*$E$15)</f>
        <v>0</v>
      </c>
      <c r="AK362" t="s">
        <v>420</v>
      </c>
      <c r="AL362" t="s">
        <v>420</v>
      </c>
      <c r="AM362">
        <v>0</v>
      </c>
      <c r="AN362">
        <v>0</v>
      </c>
      <c r="AO362">
        <f>1-AM362/AN362</f>
        <v>0</v>
      </c>
      <c r="AP362">
        <v>0</v>
      </c>
      <c r="AQ362" t="s">
        <v>420</v>
      </c>
      <c r="AR362" t="s">
        <v>420</v>
      </c>
      <c r="AS362">
        <v>0</v>
      </c>
      <c r="AT362">
        <v>0</v>
      </c>
      <c r="AU362">
        <f>1-AS362/AT362</f>
        <v>0</v>
      </c>
      <c r="AV362">
        <v>0.5</v>
      </c>
      <c r="AW362">
        <f>CV362</f>
        <v>0</v>
      </c>
      <c r="AX362">
        <f>K362</f>
        <v>0</v>
      </c>
      <c r="AY362">
        <f>AU362*AV362*AW362</f>
        <v>0</v>
      </c>
      <c r="AZ362">
        <f>(AX362-AP362)/AW362</f>
        <v>0</v>
      </c>
      <c r="BA362">
        <f>(AN362-AT362)/AT362</f>
        <v>0</v>
      </c>
      <c r="BB362">
        <f>AM362/(AO362+AM362/AT362)</f>
        <v>0</v>
      </c>
      <c r="BC362" t="s">
        <v>420</v>
      </c>
      <c r="BD362">
        <v>0</v>
      </c>
      <c r="BE362">
        <f>IF(BD362&lt;&gt;0, BD362, BB362)</f>
        <v>0</v>
      </c>
      <c r="BF362">
        <f>1-BE362/AT362</f>
        <v>0</v>
      </c>
      <c r="BG362">
        <f>(AT362-AS362)/(AT362-BE362)</f>
        <v>0</v>
      </c>
      <c r="BH362">
        <f>(AN362-AT362)/(AN362-BE362)</f>
        <v>0</v>
      </c>
      <c r="BI362">
        <f>(AT362-AS362)/(AT362-AM362)</f>
        <v>0</v>
      </c>
      <c r="BJ362">
        <f>(AN362-AT362)/(AN362-AM362)</f>
        <v>0</v>
      </c>
      <c r="BK362">
        <f>(BG362*BE362/AS362)</f>
        <v>0</v>
      </c>
      <c r="BL362">
        <f>(1-BK362)</f>
        <v>0</v>
      </c>
      <c r="CU362">
        <f>$B$13*DS362+$C$13*DT362+$F$13*EE362*(1-EH362)</f>
        <v>0</v>
      </c>
      <c r="CV362">
        <f>CU362*CW362</f>
        <v>0</v>
      </c>
      <c r="CW362">
        <f>($B$13*$D$11+$C$13*$D$11+$F$13*((ER362+EJ362)/MAX(ER362+EJ362+ES362, 0.1)*$I$11+ES362/MAX(ER362+EJ362+ES362, 0.1)*$J$11))/($B$13+$C$13+$F$13)</f>
        <v>0</v>
      </c>
      <c r="CX362">
        <f>($B$13*$K$11+$C$13*$K$11+$F$13*((ER362+EJ362)/MAX(ER362+EJ362+ES362, 0.1)*$P$11+ES362/MAX(ER362+EJ362+ES362, 0.1)*$Q$11))/($B$13+$C$13+$F$13)</f>
        <v>0</v>
      </c>
      <c r="CY362">
        <v>5.36</v>
      </c>
      <c r="CZ362">
        <v>0.5</v>
      </c>
      <c r="DA362" t="s">
        <v>421</v>
      </c>
      <c r="DB362">
        <v>2</v>
      </c>
      <c r="DC362">
        <v>1761011882.1</v>
      </c>
      <c r="DD362">
        <v>420.5782083333334</v>
      </c>
      <c r="DE362">
        <v>420.0084166666666</v>
      </c>
      <c r="DF362">
        <v>23.93972916666667</v>
      </c>
      <c r="DG362">
        <v>23.9080125</v>
      </c>
      <c r="DH362">
        <v>421.8985833333334</v>
      </c>
      <c r="DI362">
        <v>23.74779583333333</v>
      </c>
      <c r="DJ362">
        <v>500.0008333333333</v>
      </c>
      <c r="DK362">
        <v>90.56042500000001</v>
      </c>
      <c r="DL362">
        <v>0.03450288333333334</v>
      </c>
      <c r="DM362">
        <v>30.41299166666667</v>
      </c>
      <c r="DN362">
        <v>30.03918333333333</v>
      </c>
      <c r="DO362">
        <v>999.9</v>
      </c>
      <c r="DP362">
        <v>0</v>
      </c>
      <c r="DQ362">
        <v>0</v>
      </c>
      <c r="DR362">
        <v>10001.09375</v>
      </c>
      <c r="DS362">
        <v>0</v>
      </c>
      <c r="DT362">
        <v>0.242856</v>
      </c>
      <c r="DU362">
        <v>0.569843375</v>
      </c>
      <c r="DV362">
        <v>430.8937083333333</v>
      </c>
      <c r="DW362">
        <v>430.2957916666667</v>
      </c>
      <c r="DX362">
        <v>0.031723025</v>
      </c>
      <c r="DY362">
        <v>420.0084166666666</v>
      </c>
      <c r="DZ362">
        <v>23.9080125</v>
      </c>
      <c r="EA362">
        <v>2.167992916666666</v>
      </c>
      <c r="EB362">
        <v>2.165120416666667</v>
      </c>
      <c r="EC362">
        <v>18.72775416666667</v>
      </c>
      <c r="ED362">
        <v>18.7065375</v>
      </c>
      <c r="EE362">
        <v>0.00500078</v>
      </c>
      <c r="EF362">
        <v>0</v>
      </c>
      <c r="EG362">
        <v>0</v>
      </c>
      <c r="EH362">
        <v>0</v>
      </c>
      <c r="EI362">
        <v>801.775</v>
      </c>
      <c r="EJ362">
        <v>0.00500078</v>
      </c>
      <c r="EK362">
        <v>-20.32916666666667</v>
      </c>
      <c r="EL362">
        <v>-1.045833333333333</v>
      </c>
      <c r="EM362">
        <v>35.26795833333333</v>
      </c>
      <c r="EN362">
        <v>38.88258333333334</v>
      </c>
      <c r="EO362">
        <v>37.77325</v>
      </c>
      <c r="EP362">
        <v>38.9425</v>
      </c>
      <c r="EQ362">
        <v>38.26279166666666</v>
      </c>
      <c r="ER362">
        <v>0</v>
      </c>
      <c r="ES362">
        <v>0</v>
      </c>
      <c r="ET362">
        <v>0</v>
      </c>
      <c r="EU362">
        <v>1761011889.1</v>
      </c>
      <c r="EV362">
        <v>0</v>
      </c>
      <c r="EW362">
        <v>802.38</v>
      </c>
      <c r="EX362">
        <v>-16.93846185677808</v>
      </c>
      <c r="EY362">
        <v>19.44615439588031</v>
      </c>
      <c r="EZ362">
        <v>-20.644</v>
      </c>
      <c r="FA362">
        <v>15</v>
      </c>
      <c r="FB362">
        <v>1761011703.6</v>
      </c>
      <c r="FC362" t="s">
        <v>1110</v>
      </c>
      <c r="FD362">
        <v>1761011703.1</v>
      </c>
      <c r="FE362">
        <v>1761011703.6</v>
      </c>
      <c r="FF362">
        <v>12</v>
      </c>
      <c r="FG362">
        <v>-0.097</v>
      </c>
      <c r="FH362">
        <v>0.005</v>
      </c>
      <c r="FI362">
        <v>-1.321</v>
      </c>
      <c r="FJ362">
        <v>0.183</v>
      </c>
      <c r="FK362">
        <v>420</v>
      </c>
      <c r="FL362">
        <v>24</v>
      </c>
      <c r="FM362">
        <v>0.12</v>
      </c>
      <c r="FN362">
        <v>0.01</v>
      </c>
      <c r="FO362">
        <v>0.5758057</v>
      </c>
      <c r="FP362">
        <v>-0.236283692307692</v>
      </c>
      <c r="FQ362">
        <v>0.03972494951236565</v>
      </c>
      <c r="FR362">
        <v>1</v>
      </c>
      <c r="FS362">
        <v>803.5382352941177</v>
      </c>
      <c r="FT362">
        <v>-20.77158144957403</v>
      </c>
      <c r="FU362">
        <v>6.753300487468966</v>
      </c>
      <c r="FV362">
        <v>0</v>
      </c>
      <c r="FW362">
        <v>0.03795510000000001</v>
      </c>
      <c r="FX362">
        <v>-0.1192327136960602</v>
      </c>
      <c r="FY362">
        <v>0.01244458344395264</v>
      </c>
      <c r="FZ362">
        <v>0</v>
      </c>
      <c r="GA362">
        <v>1</v>
      </c>
      <c r="GB362">
        <v>3</v>
      </c>
      <c r="GC362" t="s">
        <v>459</v>
      </c>
      <c r="GD362">
        <v>3.10969</v>
      </c>
      <c r="GE362">
        <v>2.72621</v>
      </c>
      <c r="GF362">
        <v>0.0886666</v>
      </c>
      <c r="GG362">
        <v>0.08841400000000001</v>
      </c>
      <c r="GH362">
        <v>0.108429</v>
      </c>
      <c r="GI362">
        <v>0.109379</v>
      </c>
      <c r="GJ362">
        <v>23923.6</v>
      </c>
      <c r="GK362">
        <v>21684.7</v>
      </c>
      <c r="GL362">
        <v>26808.6</v>
      </c>
      <c r="GM362">
        <v>23993.8</v>
      </c>
      <c r="GN362">
        <v>38189.8</v>
      </c>
      <c r="GO362">
        <v>31519.9</v>
      </c>
      <c r="GP362">
        <v>46792</v>
      </c>
      <c r="GQ362">
        <v>37928.2</v>
      </c>
      <c r="GR362">
        <v>1.89375</v>
      </c>
      <c r="GS362">
        <v>1.87777</v>
      </c>
      <c r="GT362">
        <v>0.115603</v>
      </c>
      <c r="GU362">
        <v>0</v>
      </c>
      <c r="GV362">
        <v>28.1419</v>
      </c>
      <c r="GW362">
        <v>999.9</v>
      </c>
      <c r="GX362">
        <v>61.8</v>
      </c>
      <c r="GY362">
        <v>29.4</v>
      </c>
      <c r="GZ362">
        <v>28.0865</v>
      </c>
      <c r="HA362">
        <v>61.3409</v>
      </c>
      <c r="HB362">
        <v>21.1338</v>
      </c>
      <c r="HC362">
        <v>1</v>
      </c>
      <c r="HD362">
        <v>0.0207851</v>
      </c>
      <c r="HE362">
        <v>-1.81987</v>
      </c>
      <c r="HF362">
        <v>20.3288</v>
      </c>
      <c r="HG362">
        <v>5.22238</v>
      </c>
      <c r="HH362">
        <v>11.9793</v>
      </c>
      <c r="HI362">
        <v>4.96555</v>
      </c>
      <c r="HJ362">
        <v>3.276</v>
      </c>
      <c r="HK362">
        <v>9999</v>
      </c>
      <c r="HL362">
        <v>9999</v>
      </c>
      <c r="HM362">
        <v>9999</v>
      </c>
      <c r="HN362">
        <v>999.9</v>
      </c>
      <c r="HO362">
        <v>1.86365</v>
      </c>
      <c r="HP362">
        <v>1.85974</v>
      </c>
      <c r="HQ362">
        <v>1.85806</v>
      </c>
      <c r="HR362">
        <v>1.85943</v>
      </c>
      <c r="HS362">
        <v>1.85959</v>
      </c>
      <c r="HT362">
        <v>1.85806</v>
      </c>
      <c r="HU362">
        <v>1.85715</v>
      </c>
      <c r="HV362">
        <v>1.85211</v>
      </c>
      <c r="HW362">
        <v>0</v>
      </c>
      <c r="HX362">
        <v>0</v>
      </c>
      <c r="HY362">
        <v>0</v>
      </c>
      <c r="HZ362">
        <v>0</v>
      </c>
      <c r="IA362" t="s">
        <v>424</v>
      </c>
      <c r="IB362" t="s">
        <v>425</v>
      </c>
      <c r="IC362" t="s">
        <v>426</v>
      </c>
      <c r="ID362" t="s">
        <v>426</v>
      </c>
      <c r="IE362" t="s">
        <v>426</v>
      </c>
      <c r="IF362" t="s">
        <v>426</v>
      </c>
      <c r="IG362">
        <v>0</v>
      </c>
      <c r="IH362">
        <v>100</v>
      </c>
      <c r="II362">
        <v>100</v>
      </c>
      <c r="IJ362">
        <v>-1.32</v>
      </c>
      <c r="IK362">
        <v>0.1919</v>
      </c>
      <c r="IL362">
        <v>-2.110863740708843</v>
      </c>
      <c r="IM362">
        <v>0.001328113201692861</v>
      </c>
      <c r="IN362">
        <v>1.538283238170363E-06</v>
      </c>
      <c r="IO362">
        <v>-5.795655626708063E-10</v>
      </c>
      <c r="IP362">
        <v>-0.0653189058624434</v>
      </c>
      <c r="IQ362">
        <v>-0.004593102289677449</v>
      </c>
      <c r="IR362">
        <v>0.0008253994458280543</v>
      </c>
      <c r="IS362">
        <v>-7.403632370499484E-06</v>
      </c>
      <c r="IT362">
        <v>2</v>
      </c>
      <c r="IU362">
        <v>1985</v>
      </c>
      <c r="IV362">
        <v>1</v>
      </c>
      <c r="IW362">
        <v>27</v>
      </c>
      <c r="IX362">
        <v>3.1</v>
      </c>
      <c r="IY362">
        <v>3.1</v>
      </c>
      <c r="IZ362">
        <v>1.13647</v>
      </c>
      <c r="JA362">
        <v>2.60254</v>
      </c>
      <c r="JB362">
        <v>1.49658</v>
      </c>
      <c r="JC362">
        <v>2.34619</v>
      </c>
      <c r="JD362">
        <v>1.54907</v>
      </c>
      <c r="JE362">
        <v>2.45239</v>
      </c>
      <c r="JF362">
        <v>32.7535</v>
      </c>
      <c r="JG362">
        <v>15.5505</v>
      </c>
      <c r="JH362">
        <v>18</v>
      </c>
      <c r="JI362">
        <v>481.722</v>
      </c>
      <c r="JJ362">
        <v>500.632</v>
      </c>
      <c r="JK362">
        <v>31.3052</v>
      </c>
      <c r="JL362">
        <v>27.5129</v>
      </c>
      <c r="JM362">
        <v>30.0001</v>
      </c>
      <c r="JN362">
        <v>27.6938</v>
      </c>
      <c r="JO362">
        <v>27.6721</v>
      </c>
      <c r="JP362">
        <v>22.8511</v>
      </c>
      <c r="JQ362">
        <v>19.4172</v>
      </c>
      <c r="JR362">
        <v>75.2698</v>
      </c>
      <c r="JS362">
        <v>31.3042</v>
      </c>
      <c r="JT362">
        <v>420</v>
      </c>
      <c r="JU362">
        <v>24.0129</v>
      </c>
      <c r="JV362">
        <v>102.324</v>
      </c>
      <c r="JW362">
        <v>91.499</v>
      </c>
    </row>
    <row r="363" spans="1:283">
      <c r="A363">
        <v>345</v>
      </c>
      <c r="B363">
        <v>1761011892.1</v>
      </c>
      <c r="C363">
        <v>2226.099999904633</v>
      </c>
      <c r="D363" t="s">
        <v>1137</v>
      </c>
      <c r="E363" t="s">
        <v>1138</v>
      </c>
      <c r="F363">
        <v>5</v>
      </c>
      <c r="G363" t="s">
        <v>1109</v>
      </c>
      <c r="H363">
        <v>1761011884.1</v>
      </c>
      <c r="I363">
        <f>(J363)/1000</f>
        <v>0</v>
      </c>
      <c r="J363">
        <f>1000*DJ363*AH363*(DF363-DG363)/(100*CY363*(1000-AH363*DF363))</f>
        <v>0</v>
      </c>
      <c r="K363">
        <f>DJ363*AH363*(DE363-DD363*(1000-AH363*DG363)/(1000-AH363*DF363))/(100*CY363)</f>
        <v>0</v>
      </c>
      <c r="L363">
        <f>DD363 - IF(AH363&gt;1, K363*CY363*100.0/(AJ363), 0)</f>
        <v>0</v>
      </c>
      <c r="M363">
        <f>((S363-I363/2)*L363-K363)/(S363+I363/2)</f>
        <v>0</v>
      </c>
      <c r="N363">
        <f>M363*(DK363+DL363)/1000.0</f>
        <v>0</v>
      </c>
      <c r="O363">
        <f>(DD363 - IF(AH363&gt;1, K363*CY363*100.0/(AJ363), 0))*(DK363+DL363)/1000.0</f>
        <v>0</v>
      </c>
      <c r="P363">
        <f>2.0/((1/R363-1/Q363)+SIGN(R363)*SQRT((1/R363-1/Q363)*(1/R363-1/Q363) + 4*CZ363/((CZ363+1)*(CZ363+1))*(2*1/R363*1/Q363-1/Q363*1/Q363)))</f>
        <v>0</v>
      </c>
      <c r="Q363">
        <f>IF(LEFT(DA363,1)&lt;&gt;"0",IF(LEFT(DA363,1)="1",3.0,DB363),$D$5+$E$5*(DR363*DK363/($K$5*1000))+$F$5*(DR363*DK363/($K$5*1000))*MAX(MIN(CY363,$J$5),$I$5)*MAX(MIN(CY363,$J$5),$I$5)+$G$5*MAX(MIN(CY363,$J$5),$I$5)*(DR363*DK363/($K$5*1000))+$H$5*(DR363*DK363/($K$5*1000))*(DR363*DK363/($K$5*1000)))</f>
        <v>0</v>
      </c>
      <c r="R363">
        <f>I363*(1000-(1000*0.61365*exp(17.502*V363/(240.97+V363))/(DK363+DL363)+DF363)/2)/(1000*0.61365*exp(17.502*V363/(240.97+V363))/(DK363+DL363)-DF363)</f>
        <v>0</v>
      </c>
      <c r="S363">
        <f>1/((CZ363+1)/(P363/1.6)+1/(Q363/1.37)) + CZ363/((CZ363+1)/(P363/1.6) + CZ363/(Q363/1.37))</f>
        <v>0</v>
      </c>
      <c r="T363">
        <f>(CU363*CX363)</f>
        <v>0</v>
      </c>
      <c r="U363">
        <f>(DM363+(T363+2*0.95*5.67E-8*(((DM363+$B$9)+273)^4-(DM363+273)^4)-44100*I363)/(1.84*29.3*Q363+8*0.95*5.67E-8*(DM363+273)^3))</f>
        <v>0</v>
      </c>
      <c r="V363">
        <f>($C$9*DN363+$D$9*DO363+$E$9*U363)</f>
        <v>0</v>
      </c>
      <c r="W363">
        <f>0.61365*exp(17.502*V363/(240.97+V363))</f>
        <v>0</v>
      </c>
      <c r="X363">
        <f>(Y363/Z363*100)</f>
        <v>0</v>
      </c>
      <c r="Y363">
        <f>DF363*(DK363+DL363)/1000</f>
        <v>0</v>
      </c>
      <c r="Z363">
        <f>0.61365*exp(17.502*DM363/(240.97+DM363))</f>
        <v>0</v>
      </c>
      <c r="AA363">
        <f>(W363-DF363*(DK363+DL363)/1000)</f>
        <v>0</v>
      </c>
      <c r="AB363">
        <f>(-I363*44100)</f>
        <v>0</v>
      </c>
      <c r="AC363">
        <f>2*29.3*Q363*0.92*(DM363-V363)</f>
        <v>0</v>
      </c>
      <c r="AD363">
        <f>2*0.95*5.67E-8*(((DM363+$B$9)+273)^4-(V363+273)^4)</f>
        <v>0</v>
      </c>
      <c r="AE363">
        <f>T363+AD363+AB363+AC363</f>
        <v>0</v>
      </c>
      <c r="AF363">
        <v>1</v>
      </c>
      <c r="AG363">
        <v>0</v>
      </c>
      <c r="AH363">
        <f>IF(AF363*$H$15&gt;=AJ363,1.0,(AJ363/(AJ363-AF363*$H$15)))</f>
        <v>0</v>
      </c>
      <c r="AI363">
        <f>(AH363-1)*100</f>
        <v>0</v>
      </c>
      <c r="AJ363">
        <f>MAX(0,($B$15+$C$15*DR363)/(1+$D$15*DR363)*DK363/(DM363+273)*$E$15)</f>
        <v>0</v>
      </c>
      <c r="AK363" t="s">
        <v>420</v>
      </c>
      <c r="AL363" t="s">
        <v>420</v>
      </c>
      <c r="AM363">
        <v>0</v>
      </c>
      <c r="AN363">
        <v>0</v>
      </c>
      <c r="AO363">
        <f>1-AM363/AN363</f>
        <v>0</v>
      </c>
      <c r="AP363">
        <v>0</v>
      </c>
      <c r="AQ363" t="s">
        <v>420</v>
      </c>
      <c r="AR363" t="s">
        <v>420</v>
      </c>
      <c r="AS363">
        <v>0</v>
      </c>
      <c r="AT363">
        <v>0</v>
      </c>
      <c r="AU363">
        <f>1-AS363/AT363</f>
        <v>0</v>
      </c>
      <c r="AV363">
        <v>0.5</v>
      </c>
      <c r="AW363">
        <f>CV363</f>
        <v>0</v>
      </c>
      <c r="AX363">
        <f>K363</f>
        <v>0</v>
      </c>
      <c r="AY363">
        <f>AU363*AV363*AW363</f>
        <v>0</v>
      </c>
      <c r="AZ363">
        <f>(AX363-AP363)/AW363</f>
        <v>0</v>
      </c>
      <c r="BA363">
        <f>(AN363-AT363)/AT363</f>
        <v>0</v>
      </c>
      <c r="BB363">
        <f>AM363/(AO363+AM363/AT363)</f>
        <v>0</v>
      </c>
      <c r="BC363" t="s">
        <v>420</v>
      </c>
      <c r="BD363">
        <v>0</v>
      </c>
      <c r="BE363">
        <f>IF(BD363&lt;&gt;0, BD363, BB363)</f>
        <v>0</v>
      </c>
      <c r="BF363">
        <f>1-BE363/AT363</f>
        <v>0</v>
      </c>
      <c r="BG363">
        <f>(AT363-AS363)/(AT363-BE363)</f>
        <v>0</v>
      </c>
      <c r="BH363">
        <f>(AN363-AT363)/(AN363-BE363)</f>
        <v>0</v>
      </c>
      <c r="BI363">
        <f>(AT363-AS363)/(AT363-AM363)</f>
        <v>0</v>
      </c>
      <c r="BJ363">
        <f>(AN363-AT363)/(AN363-AM363)</f>
        <v>0</v>
      </c>
      <c r="BK363">
        <f>(BG363*BE363/AS363)</f>
        <v>0</v>
      </c>
      <c r="BL363">
        <f>(1-BK363)</f>
        <v>0</v>
      </c>
      <c r="CU363">
        <f>$B$13*DS363+$C$13*DT363+$F$13*EE363*(1-EH363)</f>
        <v>0</v>
      </c>
      <c r="CV363">
        <f>CU363*CW363</f>
        <v>0</v>
      </c>
      <c r="CW363">
        <f>($B$13*$D$11+$C$13*$D$11+$F$13*((ER363+EJ363)/MAX(ER363+EJ363+ES363, 0.1)*$I$11+ES363/MAX(ER363+EJ363+ES363, 0.1)*$J$11))/($B$13+$C$13+$F$13)</f>
        <v>0</v>
      </c>
      <c r="CX363">
        <f>($B$13*$K$11+$C$13*$K$11+$F$13*((ER363+EJ363)/MAX(ER363+EJ363+ES363, 0.1)*$P$11+ES363/MAX(ER363+EJ363+ES363, 0.1)*$Q$11))/($B$13+$C$13+$F$13)</f>
        <v>0</v>
      </c>
      <c r="CY363">
        <v>5.36</v>
      </c>
      <c r="CZ363">
        <v>0.5</v>
      </c>
      <c r="DA363" t="s">
        <v>421</v>
      </c>
      <c r="DB363">
        <v>2</v>
      </c>
      <c r="DC363">
        <v>1761011884.1</v>
      </c>
      <c r="DD363">
        <v>420.569875</v>
      </c>
      <c r="DE363">
        <v>420.009125</v>
      </c>
      <c r="DF363">
        <v>23.938225</v>
      </c>
      <c r="DG363">
        <v>23.90900416666667</v>
      </c>
      <c r="DH363">
        <v>421.8901666666667</v>
      </c>
      <c r="DI363">
        <v>23.74632916666667</v>
      </c>
      <c r="DJ363">
        <v>500.0049583333334</v>
      </c>
      <c r="DK363">
        <v>90.56064583333334</v>
      </c>
      <c r="DL363">
        <v>0.034490625</v>
      </c>
      <c r="DM363">
        <v>30.4107375</v>
      </c>
      <c r="DN363">
        <v>30.03587916666667</v>
      </c>
      <c r="DO363">
        <v>999.9</v>
      </c>
      <c r="DP363">
        <v>0</v>
      </c>
      <c r="DQ363">
        <v>0</v>
      </c>
      <c r="DR363">
        <v>10000.49375</v>
      </c>
      <c r="DS363">
        <v>0</v>
      </c>
      <c r="DT363">
        <v>0.242856</v>
      </c>
      <c r="DU363">
        <v>0.5607160833333333</v>
      </c>
      <c r="DV363">
        <v>430.8844166666666</v>
      </c>
      <c r="DW363">
        <v>430.297</v>
      </c>
      <c r="DX363">
        <v>0.02922550833333333</v>
      </c>
      <c r="DY363">
        <v>420.009125</v>
      </c>
      <c r="DZ363">
        <v>23.90900416666667</v>
      </c>
      <c r="EA363">
        <v>2.167862083333333</v>
      </c>
      <c r="EB363">
        <v>2.165215416666667</v>
      </c>
      <c r="EC363">
        <v>18.7267875</v>
      </c>
      <c r="ED363">
        <v>18.7072375</v>
      </c>
      <c r="EE363">
        <v>0.00500078</v>
      </c>
      <c r="EF363">
        <v>0</v>
      </c>
      <c r="EG363">
        <v>0</v>
      </c>
      <c r="EH363">
        <v>0</v>
      </c>
      <c r="EI363">
        <v>799.9125</v>
      </c>
      <c r="EJ363">
        <v>0.00500078</v>
      </c>
      <c r="EK363">
        <v>-18.48333333333333</v>
      </c>
      <c r="EL363">
        <v>-0.7958333333333334</v>
      </c>
      <c r="EM363">
        <v>35.27841666666666</v>
      </c>
      <c r="EN363">
        <v>38.92420833333333</v>
      </c>
      <c r="EO363">
        <v>37.67945833333334</v>
      </c>
      <c r="EP363">
        <v>38.989375</v>
      </c>
      <c r="EQ363">
        <v>38.29925</v>
      </c>
      <c r="ER363">
        <v>0</v>
      </c>
      <c r="ES363">
        <v>0</v>
      </c>
      <c r="ET363">
        <v>0</v>
      </c>
      <c r="EU363">
        <v>1761011890.9</v>
      </c>
      <c r="EV363">
        <v>0</v>
      </c>
      <c r="EW363">
        <v>801.3538461538462</v>
      </c>
      <c r="EX363">
        <v>-32.97094058342326</v>
      </c>
      <c r="EY363">
        <v>47.31965867819397</v>
      </c>
      <c r="EZ363">
        <v>-19.44230769230769</v>
      </c>
      <c r="FA363">
        <v>15</v>
      </c>
      <c r="FB363">
        <v>1761011703.6</v>
      </c>
      <c r="FC363" t="s">
        <v>1110</v>
      </c>
      <c r="FD363">
        <v>1761011703.1</v>
      </c>
      <c r="FE363">
        <v>1761011703.6</v>
      </c>
      <c r="FF363">
        <v>12</v>
      </c>
      <c r="FG363">
        <v>-0.097</v>
      </c>
      <c r="FH363">
        <v>0.005</v>
      </c>
      <c r="FI363">
        <v>-1.321</v>
      </c>
      <c r="FJ363">
        <v>0.183</v>
      </c>
      <c r="FK363">
        <v>420</v>
      </c>
      <c r="FL363">
        <v>24</v>
      </c>
      <c r="FM363">
        <v>0.12</v>
      </c>
      <c r="FN363">
        <v>0.01</v>
      </c>
      <c r="FO363">
        <v>0.572941512195122</v>
      </c>
      <c r="FP363">
        <v>-0.2255802020905919</v>
      </c>
      <c r="FQ363">
        <v>0.04026200971449204</v>
      </c>
      <c r="FR363">
        <v>1</v>
      </c>
      <c r="FS363">
        <v>801.7617647058823</v>
      </c>
      <c r="FT363">
        <v>-17.47746383121249</v>
      </c>
      <c r="FU363">
        <v>6.474929693276377</v>
      </c>
      <c r="FV363">
        <v>0</v>
      </c>
      <c r="FW363">
        <v>0.03411186341463415</v>
      </c>
      <c r="FX363">
        <v>-0.0851119170731707</v>
      </c>
      <c r="FY363">
        <v>0.009552671051028049</v>
      </c>
      <c r="FZ363">
        <v>1</v>
      </c>
      <c r="GA363">
        <v>2</v>
      </c>
      <c r="GB363">
        <v>3</v>
      </c>
      <c r="GC363" t="s">
        <v>482</v>
      </c>
      <c r="GD363">
        <v>3.10973</v>
      </c>
      <c r="GE363">
        <v>2.72594</v>
      </c>
      <c r="GF363">
        <v>0.0886634</v>
      </c>
      <c r="GG363">
        <v>0.08842800000000001</v>
      </c>
      <c r="GH363">
        <v>0.108435</v>
      </c>
      <c r="GI363">
        <v>0.109419</v>
      </c>
      <c r="GJ363">
        <v>23923.7</v>
      </c>
      <c r="GK363">
        <v>21684.4</v>
      </c>
      <c r="GL363">
        <v>26808.6</v>
      </c>
      <c r="GM363">
        <v>23993.8</v>
      </c>
      <c r="GN363">
        <v>38189.5</v>
      </c>
      <c r="GO363">
        <v>31518.5</v>
      </c>
      <c r="GP363">
        <v>46792.1</v>
      </c>
      <c r="GQ363">
        <v>37928.2</v>
      </c>
      <c r="GR363">
        <v>1.89377</v>
      </c>
      <c r="GS363">
        <v>1.8776</v>
      </c>
      <c r="GT363">
        <v>0.115007</v>
      </c>
      <c r="GU363">
        <v>0</v>
      </c>
      <c r="GV363">
        <v>28.1437</v>
      </c>
      <c r="GW363">
        <v>999.9</v>
      </c>
      <c r="GX363">
        <v>61.8</v>
      </c>
      <c r="GY363">
        <v>29.5</v>
      </c>
      <c r="GZ363">
        <v>28.2505</v>
      </c>
      <c r="HA363">
        <v>61.2009</v>
      </c>
      <c r="HB363">
        <v>21.246</v>
      </c>
      <c r="HC363">
        <v>1</v>
      </c>
      <c r="HD363">
        <v>0.0206098</v>
      </c>
      <c r="HE363">
        <v>-1.85246</v>
      </c>
      <c r="HF363">
        <v>20.3282</v>
      </c>
      <c r="HG363">
        <v>5.22253</v>
      </c>
      <c r="HH363">
        <v>11.9793</v>
      </c>
      <c r="HI363">
        <v>4.9656</v>
      </c>
      <c r="HJ363">
        <v>3.276</v>
      </c>
      <c r="HK363">
        <v>9999</v>
      </c>
      <c r="HL363">
        <v>9999</v>
      </c>
      <c r="HM363">
        <v>9999</v>
      </c>
      <c r="HN363">
        <v>999.9</v>
      </c>
      <c r="HO363">
        <v>1.86364</v>
      </c>
      <c r="HP363">
        <v>1.85974</v>
      </c>
      <c r="HQ363">
        <v>1.85805</v>
      </c>
      <c r="HR363">
        <v>1.85944</v>
      </c>
      <c r="HS363">
        <v>1.85959</v>
      </c>
      <c r="HT363">
        <v>1.85806</v>
      </c>
      <c r="HU363">
        <v>1.85715</v>
      </c>
      <c r="HV363">
        <v>1.85211</v>
      </c>
      <c r="HW363">
        <v>0</v>
      </c>
      <c r="HX363">
        <v>0</v>
      </c>
      <c r="HY363">
        <v>0</v>
      </c>
      <c r="HZ363">
        <v>0</v>
      </c>
      <c r="IA363" t="s">
        <v>424</v>
      </c>
      <c r="IB363" t="s">
        <v>425</v>
      </c>
      <c r="IC363" t="s">
        <v>426</v>
      </c>
      <c r="ID363" t="s">
        <v>426</v>
      </c>
      <c r="IE363" t="s">
        <v>426</v>
      </c>
      <c r="IF363" t="s">
        <v>426</v>
      </c>
      <c r="IG363">
        <v>0</v>
      </c>
      <c r="IH363">
        <v>100</v>
      </c>
      <c r="II363">
        <v>100</v>
      </c>
      <c r="IJ363">
        <v>-1.32</v>
      </c>
      <c r="IK363">
        <v>0.1919</v>
      </c>
      <c r="IL363">
        <v>-2.110863740708843</v>
      </c>
      <c r="IM363">
        <v>0.001328113201692861</v>
      </c>
      <c r="IN363">
        <v>1.538283238170363E-06</v>
      </c>
      <c r="IO363">
        <v>-5.795655626708063E-10</v>
      </c>
      <c r="IP363">
        <v>-0.0653189058624434</v>
      </c>
      <c r="IQ363">
        <v>-0.004593102289677449</v>
      </c>
      <c r="IR363">
        <v>0.0008253994458280543</v>
      </c>
      <c r="IS363">
        <v>-7.403632370499484E-06</v>
      </c>
      <c r="IT363">
        <v>2</v>
      </c>
      <c r="IU363">
        <v>1985</v>
      </c>
      <c r="IV363">
        <v>1</v>
      </c>
      <c r="IW363">
        <v>27</v>
      </c>
      <c r="IX363">
        <v>3.1</v>
      </c>
      <c r="IY363">
        <v>3.1</v>
      </c>
      <c r="IZ363">
        <v>1.13647</v>
      </c>
      <c r="JA363">
        <v>2.60864</v>
      </c>
      <c r="JB363">
        <v>1.49658</v>
      </c>
      <c r="JC363">
        <v>2.34619</v>
      </c>
      <c r="JD363">
        <v>1.54907</v>
      </c>
      <c r="JE363">
        <v>2.3584</v>
      </c>
      <c r="JF363">
        <v>32.7535</v>
      </c>
      <c r="JG363">
        <v>15.533</v>
      </c>
      <c r="JH363">
        <v>18</v>
      </c>
      <c r="JI363">
        <v>481.736</v>
      </c>
      <c r="JJ363">
        <v>500.516</v>
      </c>
      <c r="JK363">
        <v>31.2923</v>
      </c>
      <c r="JL363">
        <v>27.5129</v>
      </c>
      <c r="JM363">
        <v>30.0001</v>
      </c>
      <c r="JN363">
        <v>27.6938</v>
      </c>
      <c r="JO363">
        <v>27.6721</v>
      </c>
      <c r="JP363">
        <v>22.8482</v>
      </c>
      <c r="JQ363">
        <v>19.4172</v>
      </c>
      <c r="JR363">
        <v>75.2698</v>
      </c>
      <c r="JS363">
        <v>31.275</v>
      </c>
      <c r="JT363">
        <v>420</v>
      </c>
      <c r="JU363">
        <v>24.0093</v>
      </c>
      <c r="JV363">
        <v>102.324</v>
      </c>
      <c r="JW363">
        <v>91.4991</v>
      </c>
    </row>
    <row r="364" spans="1:283">
      <c r="A364">
        <v>346</v>
      </c>
      <c r="B364">
        <v>1761011894.1</v>
      </c>
      <c r="C364">
        <v>2228.099999904633</v>
      </c>
      <c r="D364" t="s">
        <v>1139</v>
      </c>
      <c r="E364" t="s">
        <v>1140</v>
      </c>
      <c r="F364">
        <v>5</v>
      </c>
      <c r="G364" t="s">
        <v>1109</v>
      </c>
      <c r="H364">
        <v>1761011886.1</v>
      </c>
      <c r="I364">
        <f>(J364)/1000</f>
        <v>0</v>
      </c>
      <c r="J364">
        <f>1000*DJ364*AH364*(DF364-DG364)/(100*CY364*(1000-AH364*DF364))</f>
        <v>0</v>
      </c>
      <c r="K364">
        <f>DJ364*AH364*(DE364-DD364*(1000-AH364*DG364)/(1000-AH364*DF364))/(100*CY364)</f>
        <v>0</v>
      </c>
      <c r="L364">
        <f>DD364 - IF(AH364&gt;1, K364*CY364*100.0/(AJ364), 0)</f>
        <v>0</v>
      </c>
      <c r="M364">
        <f>((S364-I364/2)*L364-K364)/(S364+I364/2)</f>
        <v>0</v>
      </c>
      <c r="N364">
        <f>M364*(DK364+DL364)/1000.0</f>
        <v>0</v>
      </c>
      <c r="O364">
        <f>(DD364 - IF(AH364&gt;1, K364*CY364*100.0/(AJ364), 0))*(DK364+DL364)/1000.0</f>
        <v>0</v>
      </c>
      <c r="P364">
        <f>2.0/((1/R364-1/Q364)+SIGN(R364)*SQRT((1/R364-1/Q364)*(1/R364-1/Q364) + 4*CZ364/((CZ364+1)*(CZ364+1))*(2*1/R364*1/Q364-1/Q364*1/Q364)))</f>
        <v>0</v>
      </c>
      <c r="Q364">
        <f>IF(LEFT(DA364,1)&lt;&gt;"0",IF(LEFT(DA364,1)="1",3.0,DB364),$D$5+$E$5*(DR364*DK364/($K$5*1000))+$F$5*(DR364*DK364/($K$5*1000))*MAX(MIN(CY364,$J$5),$I$5)*MAX(MIN(CY364,$J$5),$I$5)+$G$5*MAX(MIN(CY364,$J$5),$I$5)*(DR364*DK364/($K$5*1000))+$H$5*(DR364*DK364/($K$5*1000))*(DR364*DK364/($K$5*1000)))</f>
        <v>0</v>
      </c>
      <c r="R364">
        <f>I364*(1000-(1000*0.61365*exp(17.502*V364/(240.97+V364))/(DK364+DL364)+DF364)/2)/(1000*0.61365*exp(17.502*V364/(240.97+V364))/(DK364+DL364)-DF364)</f>
        <v>0</v>
      </c>
      <c r="S364">
        <f>1/((CZ364+1)/(P364/1.6)+1/(Q364/1.37)) + CZ364/((CZ364+1)/(P364/1.6) + CZ364/(Q364/1.37))</f>
        <v>0</v>
      </c>
      <c r="T364">
        <f>(CU364*CX364)</f>
        <v>0</v>
      </c>
      <c r="U364">
        <f>(DM364+(T364+2*0.95*5.67E-8*(((DM364+$B$9)+273)^4-(DM364+273)^4)-44100*I364)/(1.84*29.3*Q364+8*0.95*5.67E-8*(DM364+273)^3))</f>
        <v>0</v>
      </c>
      <c r="V364">
        <f>($C$9*DN364+$D$9*DO364+$E$9*U364)</f>
        <v>0</v>
      </c>
      <c r="W364">
        <f>0.61365*exp(17.502*V364/(240.97+V364))</f>
        <v>0</v>
      </c>
      <c r="X364">
        <f>(Y364/Z364*100)</f>
        <v>0</v>
      </c>
      <c r="Y364">
        <f>DF364*(DK364+DL364)/1000</f>
        <v>0</v>
      </c>
      <c r="Z364">
        <f>0.61365*exp(17.502*DM364/(240.97+DM364))</f>
        <v>0</v>
      </c>
      <c r="AA364">
        <f>(W364-DF364*(DK364+DL364)/1000)</f>
        <v>0</v>
      </c>
      <c r="AB364">
        <f>(-I364*44100)</f>
        <v>0</v>
      </c>
      <c r="AC364">
        <f>2*29.3*Q364*0.92*(DM364-V364)</f>
        <v>0</v>
      </c>
      <c r="AD364">
        <f>2*0.95*5.67E-8*(((DM364+$B$9)+273)^4-(V364+273)^4)</f>
        <v>0</v>
      </c>
      <c r="AE364">
        <f>T364+AD364+AB364+AC364</f>
        <v>0</v>
      </c>
      <c r="AF364">
        <v>1</v>
      </c>
      <c r="AG364">
        <v>0</v>
      </c>
      <c r="AH364">
        <f>IF(AF364*$H$15&gt;=AJ364,1.0,(AJ364/(AJ364-AF364*$H$15)))</f>
        <v>0</v>
      </c>
      <c r="AI364">
        <f>(AH364-1)*100</f>
        <v>0</v>
      </c>
      <c r="AJ364">
        <f>MAX(0,($B$15+$C$15*DR364)/(1+$D$15*DR364)*DK364/(DM364+273)*$E$15)</f>
        <v>0</v>
      </c>
      <c r="AK364" t="s">
        <v>420</v>
      </c>
      <c r="AL364" t="s">
        <v>420</v>
      </c>
      <c r="AM364">
        <v>0</v>
      </c>
      <c r="AN364">
        <v>0</v>
      </c>
      <c r="AO364">
        <f>1-AM364/AN364</f>
        <v>0</v>
      </c>
      <c r="AP364">
        <v>0</v>
      </c>
      <c r="AQ364" t="s">
        <v>420</v>
      </c>
      <c r="AR364" t="s">
        <v>420</v>
      </c>
      <c r="AS364">
        <v>0</v>
      </c>
      <c r="AT364">
        <v>0</v>
      </c>
      <c r="AU364">
        <f>1-AS364/AT364</f>
        <v>0</v>
      </c>
      <c r="AV364">
        <v>0.5</v>
      </c>
      <c r="AW364">
        <f>CV364</f>
        <v>0</v>
      </c>
      <c r="AX364">
        <f>K364</f>
        <v>0</v>
      </c>
      <c r="AY364">
        <f>AU364*AV364*AW364</f>
        <v>0</v>
      </c>
      <c r="AZ364">
        <f>(AX364-AP364)/AW364</f>
        <v>0</v>
      </c>
      <c r="BA364">
        <f>(AN364-AT364)/AT364</f>
        <v>0</v>
      </c>
      <c r="BB364">
        <f>AM364/(AO364+AM364/AT364)</f>
        <v>0</v>
      </c>
      <c r="BC364" t="s">
        <v>420</v>
      </c>
      <c r="BD364">
        <v>0</v>
      </c>
      <c r="BE364">
        <f>IF(BD364&lt;&gt;0, BD364, BB364)</f>
        <v>0</v>
      </c>
      <c r="BF364">
        <f>1-BE364/AT364</f>
        <v>0</v>
      </c>
      <c r="BG364">
        <f>(AT364-AS364)/(AT364-BE364)</f>
        <v>0</v>
      </c>
      <c r="BH364">
        <f>(AN364-AT364)/(AN364-BE364)</f>
        <v>0</v>
      </c>
      <c r="BI364">
        <f>(AT364-AS364)/(AT364-AM364)</f>
        <v>0</v>
      </c>
      <c r="BJ364">
        <f>(AN364-AT364)/(AN364-AM364)</f>
        <v>0</v>
      </c>
      <c r="BK364">
        <f>(BG364*BE364/AS364)</f>
        <v>0</v>
      </c>
      <c r="BL364">
        <f>(1-BK364)</f>
        <v>0</v>
      </c>
      <c r="CU364">
        <f>$B$13*DS364+$C$13*DT364+$F$13*EE364*(1-EH364)</f>
        <v>0</v>
      </c>
      <c r="CV364">
        <f>CU364*CW364</f>
        <v>0</v>
      </c>
      <c r="CW364">
        <f>($B$13*$D$11+$C$13*$D$11+$F$13*((ER364+EJ364)/MAX(ER364+EJ364+ES364, 0.1)*$I$11+ES364/MAX(ER364+EJ364+ES364, 0.1)*$J$11))/($B$13+$C$13+$F$13)</f>
        <v>0</v>
      </c>
      <c r="CX364">
        <f>($B$13*$K$11+$C$13*$K$11+$F$13*((ER364+EJ364)/MAX(ER364+EJ364+ES364, 0.1)*$P$11+ES364/MAX(ER364+EJ364+ES364, 0.1)*$Q$11))/($B$13+$C$13+$F$13)</f>
        <v>0</v>
      </c>
      <c r="CY364">
        <v>5.36</v>
      </c>
      <c r="CZ364">
        <v>0.5</v>
      </c>
      <c r="DA364" t="s">
        <v>421</v>
      </c>
      <c r="DB364">
        <v>2</v>
      </c>
      <c r="DC364">
        <v>1761011886.1</v>
      </c>
      <c r="DD364">
        <v>420.5613333333333</v>
      </c>
      <c r="DE364">
        <v>420.0105</v>
      </c>
      <c r="DF364">
        <v>23.93728333333334</v>
      </c>
      <c r="DG364">
        <v>23.91144166666666</v>
      </c>
      <c r="DH364">
        <v>421.8817083333333</v>
      </c>
      <c r="DI364">
        <v>23.74540416666667</v>
      </c>
      <c r="DJ364">
        <v>500.0055833333333</v>
      </c>
      <c r="DK364">
        <v>90.56095833333332</v>
      </c>
      <c r="DL364">
        <v>0.03446774583333333</v>
      </c>
      <c r="DM364">
        <v>30.40842916666666</v>
      </c>
      <c r="DN364">
        <v>30.03134583333333</v>
      </c>
      <c r="DO364">
        <v>999.9</v>
      </c>
      <c r="DP364">
        <v>0</v>
      </c>
      <c r="DQ364">
        <v>0</v>
      </c>
      <c r="DR364">
        <v>9999.553333333333</v>
      </c>
      <c r="DS364">
        <v>0</v>
      </c>
      <c r="DT364">
        <v>0.242856</v>
      </c>
      <c r="DU364">
        <v>0.5508309166666666</v>
      </c>
      <c r="DV364">
        <v>430.8752916666667</v>
      </c>
      <c r="DW364">
        <v>430.2995</v>
      </c>
      <c r="DX364">
        <v>0.02584600208333334</v>
      </c>
      <c r="DY364">
        <v>420.0105</v>
      </c>
      <c r="DZ364">
        <v>23.91144166666666</v>
      </c>
      <c r="EA364">
        <v>2.167784166666667</v>
      </c>
      <c r="EB364">
        <v>2.165442916666667</v>
      </c>
      <c r="EC364">
        <v>18.72620833333334</v>
      </c>
      <c r="ED364">
        <v>18.70892083333333</v>
      </c>
      <c r="EE364">
        <v>0.00500078</v>
      </c>
      <c r="EF364">
        <v>0</v>
      </c>
      <c r="EG364">
        <v>0</v>
      </c>
      <c r="EH364">
        <v>0</v>
      </c>
      <c r="EI364">
        <v>801.1666666666666</v>
      </c>
      <c r="EJ364">
        <v>0.00500078</v>
      </c>
      <c r="EK364">
        <v>-18.60833333333333</v>
      </c>
      <c r="EL364">
        <v>-0.8874999999999998</v>
      </c>
      <c r="EM364">
        <v>35.28616666666667</v>
      </c>
      <c r="EN364">
        <v>38.96591666666666</v>
      </c>
      <c r="EO364">
        <v>37.7185</v>
      </c>
      <c r="EP364">
        <v>39.03625</v>
      </c>
      <c r="EQ364">
        <v>38.32525</v>
      </c>
      <c r="ER364">
        <v>0</v>
      </c>
      <c r="ES364">
        <v>0</v>
      </c>
      <c r="ET364">
        <v>0</v>
      </c>
      <c r="EU364">
        <v>1761011892.7</v>
      </c>
      <c r="EV364">
        <v>0</v>
      </c>
      <c r="EW364">
        <v>801.2080000000001</v>
      </c>
      <c r="EX364">
        <v>1.930768819955881</v>
      </c>
      <c r="EY364">
        <v>42.80000049028643</v>
      </c>
      <c r="EZ364">
        <v>-18.472</v>
      </c>
      <c r="FA364">
        <v>15</v>
      </c>
      <c r="FB364">
        <v>1761011703.6</v>
      </c>
      <c r="FC364" t="s">
        <v>1110</v>
      </c>
      <c r="FD364">
        <v>1761011703.1</v>
      </c>
      <c r="FE364">
        <v>1761011703.6</v>
      </c>
      <c r="FF364">
        <v>12</v>
      </c>
      <c r="FG364">
        <v>-0.097</v>
      </c>
      <c r="FH364">
        <v>0.005</v>
      </c>
      <c r="FI364">
        <v>-1.321</v>
      </c>
      <c r="FJ364">
        <v>0.183</v>
      </c>
      <c r="FK364">
        <v>420</v>
      </c>
      <c r="FL364">
        <v>24</v>
      </c>
      <c r="FM364">
        <v>0.12</v>
      </c>
      <c r="FN364">
        <v>0.01</v>
      </c>
      <c r="FO364">
        <v>0.56429525</v>
      </c>
      <c r="FP364">
        <v>-0.3299467091932464</v>
      </c>
      <c r="FQ364">
        <v>0.04698414458875994</v>
      </c>
      <c r="FR364">
        <v>1</v>
      </c>
      <c r="FS364">
        <v>801.9676470588237</v>
      </c>
      <c r="FT364">
        <v>-9.51107737418039</v>
      </c>
      <c r="FU364">
        <v>6.928870572095023</v>
      </c>
      <c r="FV364">
        <v>0</v>
      </c>
      <c r="FW364">
        <v>0.0304910195</v>
      </c>
      <c r="FX364">
        <v>-0.07569837500938101</v>
      </c>
      <c r="FY364">
        <v>0.008282382499621094</v>
      </c>
      <c r="FZ364">
        <v>1</v>
      </c>
      <c r="GA364">
        <v>2</v>
      </c>
      <c r="GB364">
        <v>3</v>
      </c>
      <c r="GC364" t="s">
        <v>482</v>
      </c>
      <c r="GD364">
        <v>3.10963</v>
      </c>
      <c r="GE364">
        <v>2.72595</v>
      </c>
      <c r="GF364">
        <v>0.0886738</v>
      </c>
      <c r="GG364">
        <v>0.0884292</v>
      </c>
      <c r="GH364">
        <v>0.108442</v>
      </c>
      <c r="GI364">
        <v>0.109484</v>
      </c>
      <c r="GJ364">
        <v>23923.4</v>
      </c>
      <c r="GK364">
        <v>21684.2</v>
      </c>
      <c r="GL364">
        <v>26808.6</v>
      </c>
      <c r="GM364">
        <v>23993.6</v>
      </c>
      <c r="GN364">
        <v>38189.1</v>
      </c>
      <c r="GO364">
        <v>31516.1</v>
      </c>
      <c r="GP364">
        <v>46792</v>
      </c>
      <c r="GQ364">
        <v>37928.2</v>
      </c>
      <c r="GR364">
        <v>1.89363</v>
      </c>
      <c r="GS364">
        <v>1.87765</v>
      </c>
      <c r="GT364">
        <v>0.114851</v>
      </c>
      <c r="GU364">
        <v>0</v>
      </c>
      <c r="GV364">
        <v>28.1461</v>
      </c>
      <c r="GW364">
        <v>999.9</v>
      </c>
      <c r="GX364">
        <v>61.8</v>
      </c>
      <c r="GY364">
        <v>29.5</v>
      </c>
      <c r="GZ364">
        <v>28.2489</v>
      </c>
      <c r="HA364">
        <v>61.4209</v>
      </c>
      <c r="HB364">
        <v>21.3622</v>
      </c>
      <c r="HC364">
        <v>1</v>
      </c>
      <c r="HD364">
        <v>0.0207063</v>
      </c>
      <c r="HE364">
        <v>-1.83483</v>
      </c>
      <c r="HF364">
        <v>20.3283</v>
      </c>
      <c r="HG364">
        <v>5.22253</v>
      </c>
      <c r="HH364">
        <v>11.9796</v>
      </c>
      <c r="HI364">
        <v>4.9655</v>
      </c>
      <c r="HJ364">
        <v>3.276</v>
      </c>
      <c r="HK364">
        <v>9999</v>
      </c>
      <c r="HL364">
        <v>9999</v>
      </c>
      <c r="HM364">
        <v>9999</v>
      </c>
      <c r="HN364">
        <v>999.9</v>
      </c>
      <c r="HO364">
        <v>1.86366</v>
      </c>
      <c r="HP364">
        <v>1.85975</v>
      </c>
      <c r="HQ364">
        <v>1.85805</v>
      </c>
      <c r="HR364">
        <v>1.85944</v>
      </c>
      <c r="HS364">
        <v>1.85959</v>
      </c>
      <c r="HT364">
        <v>1.85806</v>
      </c>
      <c r="HU364">
        <v>1.85715</v>
      </c>
      <c r="HV364">
        <v>1.85211</v>
      </c>
      <c r="HW364">
        <v>0</v>
      </c>
      <c r="HX364">
        <v>0</v>
      </c>
      <c r="HY364">
        <v>0</v>
      </c>
      <c r="HZ364">
        <v>0</v>
      </c>
      <c r="IA364" t="s">
        <v>424</v>
      </c>
      <c r="IB364" t="s">
        <v>425</v>
      </c>
      <c r="IC364" t="s">
        <v>426</v>
      </c>
      <c r="ID364" t="s">
        <v>426</v>
      </c>
      <c r="IE364" t="s">
        <v>426</v>
      </c>
      <c r="IF364" t="s">
        <v>426</v>
      </c>
      <c r="IG364">
        <v>0</v>
      </c>
      <c r="IH364">
        <v>100</v>
      </c>
      <c r="II364">
        <v>100</v>
      </c>
      <c r="IJ364">
        <v>-1.32</v>
      </c>
      <c r="IK364">
        <v>0.1919</v>
      </c>
      <c r="IL364">
        <v>-2.110863740708843</v>
      </c>
      <c r="IM364">
        <v>0.001328113201692861</v>
      </c>
      <c r="IN364">
        <v>1.538283238170363E-06</v>
      </c>
      <c r="IO364">
        <v>-5.795655626708063E-10</v>
      </c>
      <c r="IP364">
        <v>-0.0653189058624434</v>
      </c>
      <c r="IQ364">
        <v>-0.004593102289677449</v>
      </c>
      <c r="IR364">
        <v>0.0008253994458280543</v>
      </c>
      <c r="IS364">
        <v>-7.403632370499484E-06</v>
      </c>
      <c r="IT364">
        <v>2</v>
      </c>
      <c r="IU364">
        <v>1985</v>
      </c>
      <c r="IV364">
        <v>1</v>
      </c>
      <c r="IW364">
        <v>27</v>
      </c>
      <c r="IX364">
        <v>3.2</v>
      </c>
      <c r="IY364">
        <v>3.2</v>
      </c>
      <c r="IZ364">
        <v>1.13647</v>
      </c>
      <c r="JA364">
        <v>2.60498</v>
      </c>
      <c r="JB364">
        <v>1.49658</v>
      </c>
      <c r="JC364">
        <v>2.34619</v>
      </c>
      <c r="JD364">
        <v>1.54907</v>
      </c>
      <c r="JE364">
        <v>2.46948</v>
      </c>
      <c r="JF364">
        <v>32.7535</v>
      </c>
      <c r="JG364">
        <v>15.5505</v>
      </c>
      <c r="JH364">
        <v>18</v>
      </c>
      <c r="JI364">
        <v>481.65</v>
      </c>
      <c r="JJ364">
        <v>500.549</v>
      </c>
      <c r="JK364">
        <v>31.2825</v>
      </c>
      <c r="JL364">
        <v>27.5129</v>
      </c>
      <c r="JM364">
        <v>30.0002</v>
      </c>
      <c r="JN364">
        <v>27.6938</v>
      </c>
      <c r="JO364">
        <v>27.6721</v>
      </c>
      <c r="JP364">
        <v>22.8485</v>
      </c>
      <c r="JQ364">
        <v>19.4172</v>
      </c>
      <c r="JR364">
        <v>75.2698</v>
      </c>
      <c r="JS364">
        <v>31.275</v>
      </c>
      <c r="JT364">
        <v>420</v>
      </c>
      <c r="JU364">
        <v>24.0141</v>
      </c>
      <c r="JV364">
        <v>102.324</v>
      </c>
      <c r="JW364">
        <v>91.4988</v>
      </c>
    </row>
    <row r="365" spans="1:283">
      <c r="A365">
        <v>347</v>
      </c>
      <c r="B365">
        <v>1761011896.1</v>
      </c>
      <c r="C365">
        <v>2230.099999904633</v>
      </c>
      <c r="D365" t="s">
        <v>1141</v>
      </c>
      <c r="E365" t="s">
        <v>1142</v>
      </c>
      <c r="F365">
        <v>5</v>
      </c>
      <c r="G365" t="s">
        <v>1109</v>
      </c>
      <c r="H365">
        <v>1761011888.1</v>
      </c>
      <c r="I365">
        <f>(J365)/1000</f>
        <v>0</v>
      </c>
      <c r="J365">
        <f>1000*DJ365*AH365*(DF365-DG365)/(100*CY365*(1000-AH365*DF365))</f>
        <v>0</v>
      </c>
      <c r="K365">
        <f>DJ365*AH365*(DE365-DD365*(1000-AH365*DG365)/(1000-AH365*DF365))/(100*CY365)</f>
        <v>0</v>
      </c>
      <c r="L365">
        <f>DD365 - IF(AH365&gt;1, K365*CY365*100.0/(AJ365), 0)</f>
        <v>0</v>
      </c>
      <c r="M365">
        <f>((S365-I365/2)*L365-K365)/(S365+I365/2)</f>
        <v>0</v>
      </c>
      <c r="N365">
        <f>M365*(DK365+DL365)/1000.0</f>
        <v>0</v>
      </c>
      <c r="O365">
        <f>(DD365 - IF(AH365&gt;1, K365*CY365*100.0/(AJ365), 0))*(DK365+DL365)/1000.0</f>
        <v>0</v>
      </c>
      <c r="P365">
        <f>2.0/((1/R365-1/Q365)+SIGN(R365)*SQRT((1/R365-1/Q365)*(1/R365-1/Q365) + 4*CZ365/((CZ365+1)*(CZ365+1))*(2*1/R365*1/Q365-1/Q365*1/Q365)))</f>
        <v>0</v>
      </c>
      <c r="Q365">
        <f>IF(LEFT(DA365,1)&lt;&gt;"0",IF(LEFT(DA365,1)="1",3.0,DB365),$D$5+$E$5*(DR365*DK365/($K$5*1000))+$F$5*(DR365*DK365/($K$5*1000))*MAX(MIN(CY365,$J$5),$I$5)*MAX(MIN(CY365,$J$5),$I$5)+$G$5*MAX(MIN(CY365,$J$5),$I$5)*(DR365*DK365/($K$5*1000))+$H$5*(DR365*DK365/($K$5*1000))*(DR365*DK365/($K$5*1000)))</f>
        <v>0</v>
      </c>
      <c r="R365">
        <f>I365*(1000-(1000*0.61365*exp(17.502*V365/(240.97+V365))/(DK365+DL365)+DF365)/2)/(1000*0.61365*exp(17.502*V365/(240.97+V365))/(DK365+DL365)-DF365)</f>
        <v>0</v>
      </c>
      <c r="S365">
        <f>1/((CZ365+1)/(P365/1.6)+1/(Q365/1.37)) + CZ365/((CZ365+1)/(P365/1.6) + CZ365/(Q365/1.37))</f>
        <v>0</v>
      </c>
      <c r="T365">
        <f>(CU365*CX365)</f>
        <v>0</v>
      </c>
      <c r="U365">
        <f>(DM365+(T365+2*0.95*5.67E-8*(((DM365+$B$9)+273)^4-(DM365+273)^4)-44100*I365)/(1.84*29.3*Q365+8*0.95*5.67E-8*(DM365+273)^3))</f>
        <v>0</v>
      </c>
      <c r="V365">
        <f>($C$9*DN365+$D$9*DO365+$E$9*U365)</f>
        <v>0</v>
      </c>
      <c r="W365">
        <f>0.61365*exp(17.502*V365/(240.97+V365))</f>
        <v>0</v>
      </c>
      <c r="X365">
        <f>(Y365/Z365*100)</f>
        <v>0</v>
      </c>
      <c r="Y365">
        <f>DF365*(DK365+DL365)/1000</f>
        <v>0</v>
      </c>
      <c r="Z365">
        <f>0.61365*exp(17.502*DM365/(240.97+DM365))</f>
        <v>0</v>
      </c>
      <c r="AA365">
        <f>(W365-DF365*(DK365+DL365)/1000)</f>
        <v>0</v>
      </c>
      <c r="AB365">
        <f>(-I365*44100)</f>
        <v>0</v>
      </c>
      <c r="AC365">
        <f>2*29.3*Q365*0.92*(DM365-V365)</f>
        <v>0</v>
      </c>
      <c r="AD365">
        <f>2*0.95*5.67E-8*(((DM365+$B$9)+273)^4-(V365+273)^4)</f>
        <v>0</v>
      </c>
      <c r="AE365">
        <f>T365+AD365+AB365+AC365</f>
        <v>0</v>
      </c>
      <c r="AF365">
        <v>1</v>
      </c>
      <c r="AG365">
        <v>0</v>
      </c>
      <c r="AH365">
        <f>IF(AF365*$H$15&gt;=AJ365,1.0,(AJ365/(AJ365-AF365*$H$15)))</f>
        <v>0</v>
      </c>
      <c r="AI365">
        <f>(AH365-1)*100</f>
        <v>0</v>
      </c>
      <c r="AJ365">
        <f>MAX(0,($B$15+$C$15*DR365)/(1+$D$15*DR365)*DK365/(DM365+273)*$E$15)</f>
        <v>0</v>
      </c>
      <c r="AK365" t="s">
        <v>420</v>
      </c>
      <c r="AL365" t="s">
        <v>420</v>
      </c>
      <c r="AM365">
        <v>0</v>
      </c>
      <c r="AN365">
        <v>0</v>
      </c>
      <c r="AO365">
        <f>1-AM365/AN365</f>
        <v>0</v>
      </c>
      <c r="AP365">
        <v>0</v>
      </c>
      <c r="AQ365" t="s">
        <v>420</v>
      </c>
      <c r="AR365" t="s">
        <v>420</v>
      </c>
      <c r="AS365">
        <v>0</v>
      </c>
      <c r="AT365">
        <v>0</v>
      </c>
      <c r="AU365">
        <f>1-AS365/AT365</f>
        <v>0</v>
      </c>
      <c r="AV365">
        <v>0.5</v>
      </c>
      <c r="AW365">
        <f>CV365</f>
        <v>0</v>
      </c>
      <c r="AX365">
        <f>K365</f>
        <v>0</v>
      </c>
      <c r="AY365">
        <f>AU365*AV365*AW365</f>
        <v>0</v>
      </c>
      <c r="AZ365">
        <f>(AX365-AP365)/AW365</f>
        <v>0</v>
      </c>
      <c r="BA365">
        <f>(AN365-AT365)/AT365</f>
        <v>0</v>
      </c>
      <c r="BB365">
        <f>AM365/(AO365+AM365/AT365)</f>
        <v>0</v>
      </c>
      <c r="BC365" t="s">
        <v>420</v>
      </c>
      <c r="BD365">
        <v>0</v>
      </c>
      <c r="BE365">
        <f>IF(BD365&lt;&gt;0, BD365, BB365)</f>
        <v>0</v>
      </c>
      <c r="BF365">
        <f>1-BE365/AT365</f>
        <v>0</v>
      </c>
      <c r="BG365">
        <f>(AT365-AS365)/(AT365-BE365)</f>
        <v>0</v>
      </c>
      <c r="BH365">
        <f>(AN365-AT365)/(AN365-BE365)</f>
        <v>0</v>
      </c>
      <c r="BI365">
        <f>(AT365-AS365)/(AT365-AM365)</f>
        <v>0</v>
      </c>
      <c r="BJ365">
        <f>(AN365-AT365)/(AN365-AM365)</f>
        <v>0</v>
      </c>
      <c r="BK365">
        <f>(BG365*BE365/AS365)</f>
        <v>0</v>
      </c>
      <c r="BL365">
        <f>(1-BK365)</f>
        <v>0</v>
      </c>
      <c r="CU365">
        <f>$B$13*DS365+$C$13*DT365+$F$13*EE365*(1-EH365)</f>
        <v>0</v>
      </c>
      <c r="CV365">
        <f>CU365*CW365</f>
        <v>0</v>
      </c>
      <c r="CW365">
        <f>($B$13*$D$11+$C$13*$D$11+$F$13*((ER365+EJ365)/MAX(ER365+EJ365+ES365, 0.1)*$I$11+ES365/MAX(ER365+EJ365+ES365, 0.1)*$J$11))/($B$13+$C$13+$F$13)</f>
        <v>0</v>
      </c>
      <c r="CX365">
        <f>($B$13*$K$11+$C$13*$K$11+$F$13*((ER365+EJ365)/MAX(ER365+EJ365+ES365, 0.1)*$P$11+ES365/MAX(ER365+EJ365+ES365, 0.1)*$Q$11))/($B$13+$C$13+$F$13)</f>
        <v>0</v>
      </c>
      <c r="CY365">
        <v>5.36</v>
      </c>
      <c r="CZ365">
        <v>0.5</v>
      </c>
      <c r="DA365" t="s">
        <v>421</v>
      </c>
      <c r="DB365">
        <v>2</v>
      </c>
      <c r="DC365">
        <v>1761011888.1</v>
      </c>
      <c r="DD365">
        <v>420.5620833333333</v>
      </c>
      <c r="DE365">
        <v>420.0131666666666</v>
      </c>
      <c r="DF365">
        <v>23.93722916666667</v>
      </c>
      <c r="DG365">
        <v>23.9158125</v>
      </c>
      <c r="DH365">
        <v>421.8824583333333</v>
      </c>
      <c r="DI365">
        <v>23.74535416666667</v>
      </c>
      <c r="DJ365">
        <v>499.9915416666667</v>
      </c>
      <c r="DK365">
        <v>90.56104583333335</v>
      </c>
      <c r="DL365">
        <v>0.03447532499999999</v>
      </c>
      <c r="DM365">
        <v>30.40609583333334</v>
      </c>
      <c r="DN365">
        <v>30.02742083333333</v>
      </c>
      <c r="DO365">
        <v>999.9</v>
      </c>
      <c r="DP365">
        <v>0</v>
      </c>
      <c r="DQ365">
        <v>0</v>
      </c>
      <c r="DR365">
        <v>9998.277499999998</v>
      </c>
      <c r="DS365">
        <v>0</v>
      </c>
      <c r="DT365">
        <v>0.242856</v>
      </c>
      <c r="DU365">
        <v>0.5489032083333333</v>
      </c>
      <c r="DV365">
        <v>430.876</v>
      </c>
      <c r="DW365">
        <v>430.3041666666666</v>
      </c>
      <c r="DX365">
        <v>0.02142619958333333</v>
      </c>
      <c r="DY365">
        <v>420.0131666666666</v>
      </c>
      <c r="DZ365">
        <v>23.9158125</v>
      </c>
      <c r="EA365">
        <v>2.167782083333333</v>
      </c>
      <c r="EB365">
        <v>2.16584</v>
      </c>
      <c r="EC365">
        <v>18.72618333333333</v>
      </c>
      <c r="ED365">
        <v>18.71185</v>
      </c>
      <c r="EE365">
        <v>0.00500078</v>
      </c>
      <c r="EF365">
        <v>0</v>
      </c>
      <c r="EG365">
        <v>0</v>
      </c>
      <c r="EH365">
        <v>0</v>
      </c>
      <c r="EI365">
        <v>800.2000000000002</v>
      </c>
      <c r="EJ365">
        <v>0.00500078</v>
      </c>
      <c r="EK365">
        <v>-17.75</v>
      </c>
      <c r="EL365">
        <v>-0.9833333333333334</v>
      </c>
      <c r="EM365">
        <v>35.29391666666667</v>
      </c>
      <c r="EN365">
        <v>39.00504166666666</v>
      </c>
      <c r="EO365">
        <v>37.8565</v>
      </c>
      <c r="EP365">
        <v>39.08829166666667</v>
      </c>
      <c r="EQ365">
        <v>38.35133333333334</v>
      </c>
      <c r="ER365">
        <v>0</v>
      </c>
      <c r="ES365">
        <v>0</v>
      </c>
      <c r="ET365">
        <v>0</v>
      </c>
      <c r="EU365">
        <v>1761011895.1</v>
      </c>
      <c r="EV365">
        <v>0</v>
      </c>
      <c r="EW365">
        <v>801.2920000000001</v>
      </c>
      <c r="EX365">
        <v>-2.523077262742845</v>
      </c>
      <c r="EY365">
        <v>29.82307728994527</v>
      </c>
      <c r="EZ365">
        <v>-18.24</v>
      </c>
      <c r="FA365">
        <v>15</v>
      </c>
      <c r="FB365">
        <v>1761011703.6</v>
      </c>
      <c r="FC365" t="s">
        <v>1110</v>
      </c>
      <c r="FD365">
        <v>1761011703.1</v>
      </c>
      <c r="FE365">
        <v>1761011703.6</v>
      </c>
      <c r="FF365">
        <v>12</v>
      </c>
      <c r="FG365">
        <v>-0.097</v>
      </c>
      <c r="FH365">
        <v>0.005</v>
      </c>
      <c r="FI365">
        <v>-1.321</v>
      </c>
      <c r="FJ365">
        <v>0.183</v>
      </c>
      <c r="FK365">
        <v>420</v>
      </c>
      <c r="FL365">
        <v>24</v>
      </c>
      <c r="FM365">
        <v>0.12</v>
      </c>
      <c r="FN365">
        <v>0.01</v>
      </c>
      <c r="FO365">
        <v>0.5558345853658537</v>
      </c>
      <c r="FP365">
        <v>-0.2292317142857146</v>
      </c>
      <c r="FQ365">
        <v>0.04343235726909178</v>
      </c>
      <c r="FR365">
        <v>1</v>
      </c>
      <c r="FS365">
        <v>801.9058823529413</v>
      </c>
      <c r="FT365">
        <v>-11.39495818745872</v>
      </c>
      <c r="FU365">
        <v>7.433427725542582</v>
      </c>
      <c r="FV365">
        <v>0</v>
      </c>
      <c r="FW365">
        <v>0.02493369953658536</v>
      </c>
      <c r="FX365">
        <v>-0.09836093065505222</v>
      </c>
      <c r="FY365">
        <v>0.0115008598659803</v>
      </c>
      <c r="FZ365">
        <v>1</v>
      </c>
      <c r="GA365">
        <v>2</v>
      </c>
      <c r="GB365">
        <v>3</v>
      </c>
      <c r="GC365" t="s">
        <v>482</v>
      </c>
      <c r="GD365">
        <v>3.10956</v>
      </c>
      <c r="GE365">
        <v>2.72618</v>
      </c>
      <c r="GF365">
        <v>0.0886844</v>
      </c>
      <c r="GG365">
        <v>0.088425</v>
      </c>
      <c r="GH365">
        <v>0.108457</v>
      </c>
      <c r="GI365">
        <v>0.109524</v>
      </c>
      <c r="GJ365">
        <v>23923.1</v>
      </c>
      <c r="GK365">
        <v>21684.1</v>
      </c>
      <c r="GL365">
        <v>26808.6</v>
      </c>
      <c r="GM365">
        <v>23993.4</v>
      </c>
      <c r="GN365">
        <v>38188.5</v>
      </c>
      <c r="GO365">
        <v>31514.6</v>
      </c>
      <c r="GP365">
        <v>46791.9</v>
      </c>
      <c r="GQ365">
        <v>37928</v>
      </c>
      <c r="GR365">
        <v>1.89317</v>
      </c>
      <c r="GS365">
        <v>1.87805</v>
      </c>
      <c r="GT365">
        <v>0.114448</v>
      </c>
      <c r="GU365">
        <v>0</v>
      </c>
      <c r="GV365">
        <v>28.1485</v>
      </c>
      <c r="GW365">
        <v>999.9</v>
      </c>
      <c r="GX365">
        <v>61.8</v>
      </c>
      <c r="GY365">
        <v>29.4</v>
      </c>
      <c r="GZ365">
        <v>28.0877</v>
      </c>
      <c r="HA365">
        <v>61.5809</v>
      </c>
      <c r="HB365">
        <v>21.1819</v>
      </c>
      <c r="HC365">
        <v>1</v>
      </c>
      <c r="HD365">
        <v>0.0209502</v>
      </c>
      <c r="HE365">
        <v>-1.85898</v>
      </c>
      <c r="HF365">
        <v>20.328</v>
      </c>
      <c r="HG365">
        <v>5.22223</v>
      </c>
      <c r="HH365">
        <v>11.9797</v>
      </c>
      <c r="HI365">
        <v>4.96545</v>
      </c>
      <c r="HJ365">
        <v>3.27598</v>
      </c>
      <c r="HK365">
        <v>9999</v>
      </c>
      <c r="HL365">
        <v>9999</v>
      </c>
      <c r="HM365">
        <v>9999</v>
      </c>
      <c r="HN365">
        <v>999.9</v>
      </c>
      <c r="HO365">
        <v>1.86366</v>
      </c>
      <c r="HP365">
        <v>1.85975</v>
      </c>
      <c r="HQ365">
        <v>1.85806</v>
      </c>
      <c r="HR365">
        <v>1.85944</v>
      </c>
      <c r="HS365">
        <v>1.85959</v>
      </c>
      <c r="HT365">
        <v>1.85806</v>
      </c>
      <c r="HU365">
        <v>1.85715</v>
      </c>
      <c r="HV365">
        <v>1.85211</v>
      </c>
      <c r="HW365">
        <v>0</v>
      </c>
      <c r="HX365">
        <v>0</v>
      </c>
      <c r="HY365">
        <v>0</v>
      </c>
      <c r="HZ365">
        <v>0</v>
      </c>
      <c r="IA365" t="s">
        <v>424</v>
      </c>
      <c r="IB365" t="s">
        <v>425</v>
      </c>
      <c r="IC365" t="s">
        <v>426</v>
      </c>
      <c r="ID365" t="s">
        <v>426</v>
      </c>
      <c r="IE365" t="s">
        <v>426</v>
      </c>
      <c r="IF365" t="s">
        <v>426</v>
      </c>
      <c r="IG365">
        <v>0</v>
      </c>
      <c r="IH365">
        <v>100</v>
      </c>
      <c r="II365">
        <v>100</v>
      </c>
      <c r="IJ365">
        <v>-1.32</v>
      </c>
      <c r="IK365">
        <v>0.192</v>
      </c>
      <c r="IL365">
        <v>-2.110863740708843</v>
      </c>
      <c r="IM365">
        <v>0.001328113201692861</v>
      </c>
      <c r="IN365">
        <v>1.538283238170363E-06</v>
      </c>
      <c r="IO365">
        <v>-5.795655626708063E-10</v>
      </c>
      <c r="IP365">
        <v>-0.0653189058624434</v>
      </c>
      <c r="IQ365">
        <v>-0.004593102289677449</v>
      </c>
      <c r="IR365">
        <v>0.0008253994458280543</v>
      </c>
      <c r="IS365">
        <v>-7.403632370499484E-06</v>
      </c>
      <c r="IT365">
        <v>2</v>
      </c>
      <c r="IU365">
        <v>1985</v>
      </c>
      <c r="IV365">
        <v>1</v>
      </c>
      <c r="IW365">
        <v>27</v>
      </c>
      <c r="IX365">
        <v>3.2</v>
      </c>
      <c r="IY365">
        <v>3.2</v>
      </c>
      <c r="IZ365">
        <v>1.13647</v>
      </c>
      <c r="JA365">
        <v>2.60132</v>
      </c>
      <c r="JB365">
        <v>1.49658</v>
      </c>
      <c r="JC365">
        <v>2.34619</v>
      </c>
      <c r="JD365">
        <v>1.54907</v>
      </c>
      <c r="JE365">
        <v>2.41943</v>
      </c>
      <c r="JF365">
        <v>32.7535</v>
      </c>
      <c r="JG365">
        <v>15.5417</v>
      </c>
      <c r="JH365">
        <v>18</v>
      </c>
      <c r="JI365">
        <v>481.391</v>
      </c>
      <c r="JJ365">
        <v>500.814</v>
      </c>
      <c r="JK365">
        <v>31.2699</v>
      </c>
      <c r="JL365">
        <v>27.5129</v>
      </c>
      <c r="JM365">
        <v>30.0002</v>
      </c>
      <c r="JN365">
        <v>27.6938</v>
      </c>
      <c r="JO365">
        <v>27.6721</v>
      </c>
      <c r="JP365">
        <v>22.8488</v>
      </c>
      <c r="JQ365">
        <v>19.4172</v>
      </c>
      <c r="JR365">
        <v>75.2698</v>
      </c>
      <c r="JS365">
        <v>31.2581</v>
      </c>
      <c r="JT365">
        <v>420</v>
      </c>
      <c r="JU365">
        <v>24.0116</v>
      </c>
      <c r="JV365">
        <v>102.324</v>
      </c>
      <c r="JW365">
        <v>91.4983</v>
      </c>
    </row>
    <row r="366" spans="1:283">
      <c r="A366">
        <v>348</v>
      </c>
      <c r="B366">
        <v>1761011898.1</v>
      </c>
      <c r="C366">
        <v>2232.099999904633</v>
      </c>
      <c r="D366" t="s">
        <v>1143</v>
      </c>
      <c r="E366" t="s">
        <v>1144</v>
      </c>
      <c r="F366">
        <v>5</v>
      </c>
      <c r="G366" t="s">
        <v>1109</v>
      </c>
      <c r="H366">
        <v>1761011890.1</v>
      </c>
      <c r="I366">
        <f>(J366)/1000</f>
        <v>0</v>
      </c>
      <c r="J366">
        <f>1000*DJ366*AH366*(DF366-DG366)/(100*CY366*(1000-AH366*DF366))</f>
        <v>0</v>
      </c>
      <c r="K366">
        <f>DJ366*AH366*(DE366-DD366*(1000-AH366*DG366)/(1000-AH366*DF366))/(100*CY366)</f>
        <v>0</v>
      </c>
      <c r="L366">
        <f>DD366 - IF(AH366&gt;1, K366*CY366*100.0/(AJ366), 0)</f>
        <v>0</v>
      </c>
      <c r="M366">
        <f>((S366-I366/2)*L366-K366)/(S366+I366/2)</f>
        <v>0</v>
      </c>
      <c r="N366">
        <f>M366*(DK366+DL366)/1000.0</f>
        <v>0</v>
      </c>
      <c r="O366">
        <f>(DD366 - IF(AH366&gt;1, K366*CY366*100.0/(AJ366), 0))*(DK366+DL366)/1000.0</f>
        <v>0</v>
      </c>
      <c r="P366">
        <f>2.0/((1/R366-1/Q366)+SIGN(R366)*SQRT((1/R366-1/Q366)*(1/R366-1/Q366) + 4*CZ366/((CZ366+1)*(CZ366+1))*(2*1/R366*1/Q366-1/Q366*1/Q366)))</f>
        <v>0</v>
      </c>
      <c r="Q366">
        <f>IF(LEFT(DA366,1)&lt;&gt;"0",IF(LEFT(DA366,1)="1",3.0,DB366),$D$5+$E$5*(DR366*DK366/($K$5*1000))+$F$5*(DR366*DK366/($K$5*1000))*MAX(MIN(CY366,$J$5),$I$5)*MAX(MIN(CY366,$J$5),$I$5)+$G$5*MAX(MIN(CY366,$J$5),$I$5)*(DR366*DK366/($K$5*1000))+$H$5*(DR366*DK366/($K$5*1000))*(DR366*DK366/($K$5*1000)))</f>
        <v>0</v>
      </c>
      <c r="R366">
        <f>I366*(1000-(1000*0.61365*exp(17.502*V366/(240.97+V366))/(DK366+DL366)+DF366)/2)/(1000*0.61365*exp(17.502*V366/(240.97+V366))/(DK366+DL366)-DF366)</f>
        <v>0</v>
      </c>
      <c r="S366">
        <f>1/((CZ366+1)/(P366/1.6)+1/(Q366/1.37)) + CZ366/((CZ366+1)/(P366/1.6) + CZ366/(Q366/1.37))</f>
        <v>0</v>
      </c>
      <c r="T366">
        <f>(CU366*CX366)</f>
        <v>0</v>
      </c>
      <c r="U366">
        <f>(DM366+(T366+2*0.95*5.67E-8*(((DM366+$B$9)+273)^4-(DM366+273)^4)-44100*I366)/(1.84*29.3*Q366+8*0.95*5.67E-8*(DM366+273)^3))</f>
        <v>0</v>
      </c>
      <c r="V366">
        <f>($C$9*DN366+$D$9*DO366+$E$9*U366)</f>
        <v>0</v>
      </c>
      <c r="W366">
        <f>0.61365*exp(17.502*V366/(240.97+V366))</f>
        <v>0</v>
      </c>
      <c r="X366">
        <f>(Y366/Z366*100)</f>
        <v>0</v>
      </c>
      <c r="Y366">
        <f>DF366*(DK366+DL366)/1000</f>
        <v>0</v>
      </c>
      <c r="Z366">
        <f>0.61365*exp(17.502*DM366/(240.97+DM366))</f>
        <v>0</v>
      </c>
      <c r="AA366">
        <f>(W366-DF366*(DK366+DL366)/1000)</f>
        <v>0</v>
      </c>
      <c r="AB366">
        <f>(-I366*44100)</f>
        <v>0</v>
      </c>
      <c r="AC366">
        <f>2*29.3*Q366*0.92*(DM366-V366)</f>
        <v>0</v>
      </c>
      <c r="AD366">
        <f>2*0.95*5.67E-8*(((DM366+$B$9)+273)^4-(V366+273)^4)</f>
        <v>0</v>
      </c>
      <c r="AE366">
        <f>T366+AD366+AB366+AC366</f>
        <v>0</v>
      </c>
      <c r="AF366">
        <v>1</v>
      </c>
      <c r="AG366">
        <v>0</v>
      </c>
      <c r="AH366">
        <f>IF(AF366*$H$15&gt;=AJ366,1.0,(AJ366/(AJ366-AF366*$H$15)))</f>
        <v>0</v>
      </c>
      <c r="AI366">
        <f>(AH366-1)*100</f>
        <v>0</v>
      </c>
      <c r="AJ366">
        <f>MAX(0,($B$15+$C$15*DR366)/(1+$D$15*DR366)*DK366/(DM366+273)*$E$15)</f>
        <v>0</v>
      </c>
      <c r="AK366" t="s">
        <v>420</v>
      </c>
      <c r="AL366" t="s">
        <v>420</v>
      </c>
      <c r="AM366">
        <v>0</v>
      </c>
      <c r="AN366">
        <v>0</v>
      </c>
      <c r="AO366">
        <f>1-AM366/AN366</f>
        <v>0</v>
      </c>
      <c r="AP366">
        <v>0</v>
      </c>
      <c r="AQ366" t="s">
        <v>420</v>
      </c>
      <c r="AR366" t="s">
        <v>420</v>
      </c>
      <c r="AS366">
        <v>0</v>
      </c>
      <c r="AT366">
        <v>0</v>
      </c>
      <c r="AU366">
        <f>1-AS366/AT366</f>
        <v>0</v>
      </c>
      <c r="AV366">
        <v>0.5</v>
      </c>
      <c r="AW366">
        <f>CV366</f>
        <v>0</v>
      </c>
      <c r="AX366">
        <f>K366</f>
        <v>0</v>
      </c>
      <c r="AY366">
        <f>AU366*AV366*AW366</f>
        <v>0</v>
      </c>
      <c r="AZ366">
        <f>(AX366-AP366)/AW366</f>
        <v>0</v>
      </c>
      <c r="BA366">
        <f>(AN366-AT366)/AT366</f>
        <v>0</v>
      </c>
      <c r="BB366">
        <f>AM366/(AO366+AM366/AT366)</f>
        <v>0</v>
      </c>
      <c r="BC366" t="s">
        <v>420</v>
      </c>
      <c r="BD366">
        <v>0</v>
      </c>
      <c r="BE366">
        <f>IF(BD366&lt;&gt;0, BD366, BB366)</f>
        <v>0</v>
      </c>
      <c r="BF366">
        <f>1-BE366/AT366</f>
        <v>0</v>
      </c>
      <c r="BG366">
        <f>(AT366-AS366)/(AT366-BE366)</f>
        <v>0</v>
      </c>
      <c r="BH366">
        <f>(AN366-AT366)/(AN366-BE366)</f>
        <v>0</v>
      </c>
      <c r="BI366">
        <f>(AT366-AS366)/(AT366-AM366)</f>
        <v>0</v>
      </c>
      <c r="BJ366">
        <f>(AN366-AT366)/(AN366-AM366)</f>
        <v>0</v>
      </c>
      <c r="BK366">
        <f>(BG366*BE366/AS366)</f>
        <v>0</v>
      </c>
      <c r="BL366">
        <f>(1-BK366)</f>
        <v>0</v>
      </c>
      <c r="CU366">
        <f>$B$13*DS366+$C$13*DT366+$F$13*EE366*(1-EH366)</f>
        <v>0</v>
      </c>
      <c r="CV366">
        <f>CU366*CW366</f>
        <v>0</v>
      </c>
      <c r="CW366">
        <f>($B$13*$D$11+$C$13*$D$11+$F$13*((ER366+EJ366)/MAX(ER366+EJ366+ES366, 0.1)*$I$11+ES366/MAX(ER366+EJ366+ES366, 0.1)*$J$11))/($B$13+$C$13+$F$13)</f>
        <v>0</v>
      </c>
      <c r="CX366">
        <f>($B$13*$K$11+$C$13*$K$11+$F$13*((ER366+EJ366)/MAX(ER366+EJ366+ES366, 0.1)*$P$11+ES366/MAX(ER366+EJ366+ES366, 0.1)*$Q$11))/($B$13+$C$13+$F$13)</f>
        <v>0</v>
      </c>
      <c r="CY366">
        <v>5.36</v>
      </c>
      <c r="CZ366">
        <v>0.5</v>
      </c>
      <c r="DA366" t="s">
        <v>421</v>
      </c>
      <c r="DB366">
        <v>2</v>
      </c>
      <c r="DC366">
        <v>1761011890.1</v>
      </c>
      <c r="DD366">
        <v>420.573</v>
      </c>
      <c r="DE366">
        <v>420.0167916666666</v>
      </c>
      <c r="DF366">
        <v>23.93824583333334</v>
      </c>
      <c r="DG366">
        <v>23.92177916666667</v>
      </c>
      <c r="DH366">
        <v>421.8933333333334</v>
      </c>
      <c r="DI366">
        <v>23.74634166666667</v>
      </c>
      <c r="DJ366">
        <v>499.9682083333333</v>
      </c>
      <c r="DK366">
        <v>90.5609875</v>
      </c>
      <c r="DL366">
        <v>0.03450137916666667</v>
      </c>
      <c r="DM366">
        <v>30.40363333333333</v>
      </c>
      <c r="DN366">
        <v>30.02429583333334</v>
      </c>
      <c r="DO366">
        <v>999.9</v>
      </c>
      <c r="DP366">
        <v>0</v>
      </c>
      <c r="DQ366">
        <v>0</v>
      </c>
      <c r="DR366">
        <v>9998.381666666666</v>
      </c>
      <c r="DS366">
        <v>0</v>
      </c>
      <c r="DT366">
        <v>0.242856</v>
      </c>
      <c r="DU366">
        <v>0.5562082916666667</v>
      </c>
      <c r="DV366">
        <v>430.887625</v>
      </c>
      <c r="DW366">
        <v>430.3105416666667</v>
      </c>
      <c r="DX366">
        <v>0.01646645583333333</v>
      </c>
      <c r="DY366">
        <v>420.0167916666666</v>
      </c>
      <c r="DZ366">
        <v>23.92177916666667</v>
      </c>
      <c r="EA366">
        <v>2.167872083333334</v>
      </c>
      <c r="EB366">
        <v>2.16637875</v>
      </c>
      <c r="EC366">
        <v>18.72684583333333</v>
      </c>
      <c r="ED366">
        <v>18.71582916666667</v>
      </c>
      <c r="EE366">
        <v>0.00500078</v>
      </c>
      <c r="EF366">
        <v>0</v>
      </c>
      <c r="EG366">
        <v>0</v>
      </c>
      <c r="EH366">
        <v>0</v>
      </c>
      <c r="EI366">
        <v>800.0625</v>
      </c>
      <c r="EJ366">
        <v>0.00500078</v>
      </c>
      <c r="EK366">
        <v>-17.8625</v>
      </c>
      <c r="EL366">
        <v>-1.008333333333334</v>
      </c>
      <c r="EM366">
        <v>35.29395833333333</v>
      </c>
      <c r="EN366">
        <v>39.04145833333333</v>
      </c>
      <c r="EO366">
        <v>37.87733333333333</v>
      </c>
      <c r="EP366">
        <v>39.14041666666666</v>
      </c>
      <c r="EQ366">
        <v>38.37479166666666</v>
      </c>
      <c r="ER366">
        <v>0</v>
      </c>
      <c r="ES366">
        <v>0</v>
      </c>
      <c r="ET366">
        <v>0</v>
      </c>
      <c r="EU366">
        <v>1761011896.9</v>
      </c>
      <c r="EV366">
        <v>0</v>
      </c>
      <c r="EW366">
        <v>801.7807692307694</v>
      </c>
      <c r="EX366">
        <v>-10.47179516339229</v>
      </c>
      <c r="EY366">
        <v>22.01025666130915</v>
      </c>
      <c r="EZ366">
        <v>-18.4</v>
      </c>
      <c r="FA366">
        <v>15</v>
      </c>
      <c r="FB366">
        <v>1761011703.6</v>
      </c>
      <c r="FC366" t="s">
        <v>1110</v>
      </c>
      <c r="FD366">
        <v>1761011703.1</v>
      </c>
      <c r="FE366">
        <v>1761011703.6</v>
      </c>
      <c r="FF366">
        <v>12</v>
      </c>
      <c r="FG366">
        <v>-0.097</v>
      </c>
      <c r="FH366">
        <v>0.005</v>
      </c>
      <c r="FI366">
        <v>-1.321</v>
      </c>
      <c r="FJ366">
        <v>0.183</v>
      </c>
      <c r="FK366">
        <v>420</v>
      </c>
      <c r="FL366">
        <v>24</v>
      </c>
      <c r="FM366">
        <v>0.12</v>
      </c>
      <c r="FN366">
        <v>0.01</v>
      </c>
      <c r="FO366">
        <v>0.5587937000000001</v>
      </c>
      <c r="FP366">
        <v>-0.06031967729831136</v>
      </c>
      <c r="FQ366">
        <v>0.04800006975526181</v>
      </c>
      <c r="FR366">
        <v>1</v>
      </c>
      <c r="FS366">
        <v>801.6529411764706</v>
      </c>
      <c r="FT366">
        <v>-13.3475938716958</v>
      </c>
      <c r="FU366">
        <v>7.106469103161359</v>
      </c>
      <c r="FV366">
        <v>0</v>
      </c>
      <c r="FW366">
        <v>0.021071862525</v>
      </c>
      <c r="FX366">
        <v>-0.1190522986829269</v>
      </c>
      <c r="FY366">
        <v>0.01347124001361085</v>
      </c>
      <c r="FZ366">
        <v>0</v>
      </c>
      <c r="GA366">
        <v>1</v>
      </c>
      <c r="GB366">
        <v>3</v>
      </c>
      <c r="GC366" t="s">
        <v>459</v>
      </c>
      <c r="GD366">
        <v>3.1096</v>
      </c>
      <c r="GE366">
        <v>2.7264</v>
      </c>
      <c r="GF366">
        <v>0.0886861</v>
      </c>
      <c r="GG366">
        <v>0.0884238</v>
      </c>
      <c r="GH366">
        <v>0.108481</v>
      </c>
      <c r="GI366">
        <v>0.109544</v>
      </c>
      <c r="GJ366">
        <v>23923.1</v>
      </c>
      <c r="GK366">
        <v>21684.2</v>
      </c>
      <c r="GL366">
        <v>26808.7</v>
      </c>
      <c r="GM366">
        <v>23993.5</v>
      </c>
      <c r="GN366">
        <v>38187.5</v>
      </c>
      <c r="GO366">
        <v>31513.7</v>
      </c>
      <c r="GP366">
        <v>46792</v>
      </c>
      <c r="GQ366">
        <v>37927.9</v>
      </c>
      <c r="GR366">
        <v>1.89338</v>
      </c>
      <c r="GS366">
        <v>1.878</v>
      </c>
      <c r="GT366">
        <v>0.114299</v>
      </c>
      <c r="GU366">
        <v>0</v>
      </c>
      <c r="GV366">
        <v>28.1503</v>
      </c>
      <c r="GW366">
        <v>999.9</v>
      </c>
      <c r="GX366">
        <v>61.8</v>
      </c>
      <c r="GY366">
        <v>29.5</v>
      </c>
      <c r="GZ366">
        <v>28.2476</v>
      </c>
      <c r="HA366">
        <v>61.6509</v>
      </c>
      <c r="HB366">
        <v>21.3662</v>
      </c>
      <c r="HC366">
        <v>1</v>
      </c>
      <c r="HD366">
        <v>0.0208384</v>
      </c>
      <c r="HE366">
        <v>-1.8703</v>
      </c>
      <c r="HF366">
        <v>20.3279</v>
      </c>
      <c r="HG366">
        <v>5.22223</v>
      </c>
      <c r="HH366">
        <v>11.9788</v>
      </c>
      <c r="HI366">
        <v>4.96545</v>
      </c>
      <c r="HJ366">
        <v>3.27598</v>
      </c>
      <c r="HK366">
        <v>9999</v>
      </c>
      <c r="HL366">
        <v>9999</v>
      </c>
      <c r="HM366">
        <v>9999</v>
      </c>
      <c r="HN366">
        <v>999.9</v>
      </c>
      <c r="HO366">
        <v>1.86366</v>
      </c>
      <c r="HP366">
        <v>1.85975</v>
      </c>
      <c r="HQ366">
        <v>1.85806</v>
      </c>
      <c r="HR366">
        <v>1.85944</v>
      </c>
      <c r="HS366">
        <v>1.85959</v>
      </c>
      <c r="HT366">
        <v>1.85807</v>
      </c>
      <c r="HU366">
        <v>1.85715</v>
      </c>
      <c r="HV366">
        <v>1.85211</v>
      </c>
      <c r="HW366">
        <v>0</v>
      </c>
      <c r="HX366">
        <v>0</v>
      </c>
      <c r="HY366">
        <v>0</v>
      </c>
      <c r="HZ366">
        <v>0</v>
      </c>
      <c r="IA366" t="s">
        <v>424</v>
      </c>
      <c r="IB366" t="s">
        <v>425</v>
      </c>
      <c r="IC366" t="s">
        <v>426</v>
      </c>
      <c r="ID366" t="s">
        <v>426</v>
      </c>
      <c r="IE366" t="s">
        <v>426</v>
      </c>
      <c r="IF366" t="s">
        <v>426</v>
      </c>
      <c r="IG366">
        <v>0</v>
      </c>
      <c r="IH366">
        <v>100</v>
      </c>
      <c r="II366">
        <v>100</v>
      </c>
      <c r="IJ366">
        <v>-1.32</v>
      </c>
      <c r="IK366">
        <v>0.1922</v>
      </c>
      <c r="IL366">
        <v>-2.110863740708843</v>
      </c>
      <c r="IM366">
        <v>0.001328113201692861</v>
      </c>
      <c r="IN366">
        <v>1.538283238170363E-06</v>
      </c>
      <c r="IO366">
        <v>-5.795655626708063E-10</v>
      </c>
      <c r="IP366">
        <v>-0.0653189058624434</v>
      </c>
      <c r="IQ366">
        <v>-0.004593102289677449</v>
      </c>
      <c r="IR366">
        <v>0.0008253994458280543</v>
      </c>
      <c r="IS366">
        <v>-7.403632370499484E-06</v>
      </c>
      <c r="IT366">
        <v>2</v>
      </c>
      <c r="IU366">
        <v>1985</v>
      </c>
      <c r="IV366">
        <v>1</v>
      </c>
      <c r="IW366">
        <v>27</v>
      </c>
      <c r="IX366">
        <v>3.2</v>
      </c>
      <c r="IY366">
        <v>3.2</v>
      </c>
      <c r="IZ366">
        <v>1.13647</v>
      </c>
      <c r="JA366">
        <v>2.61353</v>
      </c>
      <c r="JB366">
        <v>1.49658</v>
      </c>
      <c r="JC366">
        <v>2.34619</v>
      </c>
      <c r="JD366">
        <v>1.54907</v>
      </c>
      <c r="JE366">
        <v>2.38525</v>
      </c>
      <c r="JF366">
        <v>32.7535</v>
      </c>
      <c r="JG366">
        <v>15.533</v>
      </c>
      <c r="JH366">
        <v>18</v>
      </c>
      <c r="JI366">
        <v>481.506</v>
      </c>
      <c r="JJ366">
        <v>500.785</v>
      </c>
      <c r="JK366">
        <v>31.2612</v>
      </c>
      <c r="JL366">
        <v>27.5129</v>
      </c>
      <c r="JM366">
        <v>30</v>
      </c>
      <c r="JN366">
        <v>27.6938</v>
      </c>
      <c r="JO366">
        <v>27.6727</v>
      </c>
      <c r="JP366">
        <v>22.8475</v>
      </c>
      <c r="JQ366">
        <v>19.4172</v>
      </c>
      <c r="JR366">
        <v>75.2698</v>
      </c>
      <c r="JS366">
        <v>31.2581</v>
      </c>
      <c r="JT366">
        <v>420</v>
      </c>
      <c r="JU366">
        <v>24.01</v>
      </c>
      <c r="JV366">
        <v>102.324</v>
      </c>
      <c r="JW366">
        <v>91.49809999999999</v>
      </c>
    </row>
    <row r="367" spans="1:283">
      <c r="A367">
        <v>349</v>
      </c>
      <c r="B367">
        <v>1761011900.1</v>
      </c>
      <c r="C367">
        <v>2234.099999904633</v>
      </c>
      <c r="D367" t="s">
        <v>1145</v>
      </c>
      <c r="E367" t="s">
        <v>1146</v>
      </c>
      <c r="F367">
        <v>5</v>
      </c>
      <c r="G367" t="s">
        <v>1109</v>
      </c>
      <c r="H367">
        <v>1761011892.1</v>
      </c>
      <c r="I367">
        <f>(J367)/1000</f>
        <v>0</v>
      </c>
      <c r="J367">
        <f>1000*DJ367*AH367*(DF367-DG367)/(100*CY367*(1000-AH367*DF367))</f>
        <v>0</v>
      </c>
      <c r="K367">
        <f>DJ367*AH367*(DE367-DD367*(1000-AH367*DG367)/(1000-AH367*DF367))/(100*CY367)</f>
        <v>0</v>
      </c>
      <c r="L367">
        <f>DD367 - IF(AH367&gt;1, K367*CY367*100.0/(AJ367), 0)</f>
        <v>0</v>
      </c>
      <c r="M367">
        <f>((S367-I367/2)*L367-K367)/(S367+I367/2)</f>
        <v>0</v>
      </c>
      <c r="N367">
        <f>M367*(DK367+DL367)/1000.0</f>
        <v>0</v>
      </c>
      <c r="O367">
        <f>(DD367 - IF(AH367&gt;1, K367*CY367*100.0/(AJ367), 0))*(DK367+DL367)/1000.0</f>
        <v>0</v>
      </c>
      <c r="P367">
        <f>2.0/((1/R367-1/Q367)+SIGN(R367)*SQRT((1/R367-1/Q367)*(1/R367-1/Q367) + 4*CZ367/((CZ367+1)*(CZ367+1))*(2*1/R367*1/Q367-1/Q367*1/Q367)))</f>
        <v>0</v>
      </c>
      <c r="Q367">
        <f>IF(LEFT(DA367,1)&lt;&gt;"0",IF(LEFT(DA367,1)="1",3.0,DB367),$D$5+$E$5*(DR367*DK367/($K$5*1000))+$F$5*(DR367*DK367/($K$5*1000))*MAX(MIN(CY367,$J$5),$I$5)*MAX(MIN(CY367,$J$5),$I$5)+$G$5*MAX(MIN(CY367,$J$5),$I$5)*(DR367*DK367/($K$5*1000))+$H$5*(DR367*DK367/($K$5*1000))*(DR367*DK367/($K$5*1000)))</f>
        <v>0</v>
      </c>
      <c r="R367">
        <f>I367*(1000-(1000*0.61365*exp(17.502*V367/(240.97+V367))/(DK367+DL367)+DF367)/2)/(1000*0.61365*exp(17.502*V367/(240.97+V367))/(DK367+DL367)-DF367)</f>
        <v>0</v>
      </c>
      <c r="S367">
        <f>1/((CZ367+1)/(P367/1.6)+1/(Q367/1.37)) + CZ367/((CZ367+1)/(P367/1.6) + CZ367/(Q367/1.37))</f>
        <v>0</v>
      </c>
      <c r="T367">
        <f>(CU367*CX367)</f>
        <v>0</v>
      </c>
      <c r="U367">
        <f>(DM367+(T367+2*0.95*5.67E-8*(((DM367+$B$9)+273)^4-(DM367+273)^4)-44100*I367)/(1.84*29.3*Q367+8*0.95*5.67E-8*(DM367+273)^3))</f>
        <v>0</v>
      </c>
      <c r="V367">
        <f>($C$9*DN367+$D$9*DO367+$E$9*U367)</f>
        <v>0</v>
      </c>
      <c r="W367">
        <f>0.61365*exp(17.502*V367/(240.97+V367))</f>
        <v>0</v>
      </c>
      <c r="X367">
        <f>(Y367/Z367*100)</f>
        <v>0</v>
      </c>
      <c r="Y367">
        <f>DF367*(DK367+DL367)/1000</f>
        <v>0</v>
      </c>
      <c r="Z367">
        <f>0.61365*exp(17.502*DM367/(240.97+DM367))</f>
        <v>0</v>
      </c>
      <c r="AA367">
        <f>(W367-DF367*(DK367+DL367)/1000)</f>
        <v>0</v>
      </c>
      <c r="AB367">
        <f>(-I367*44100)</f>
        <v>0</v>
      </c>
      <c r="AC367">
        <f>2*29.3*Q367*0.92*(DM367-V367)</f>
        <v>0</v>
      </c>
      <c r="AD367">
        <f>2*0.95*5.67E-8*(((DM367+$B$9)+273)^4-(V367+273)^4)</f>
        <v>0</v>
      </c>
      <c r="AE367">
        <f>T367+AD367+AB367+AC367</f>
        <v>0</v>
      </c>
      <c r="AF367">
        <v>1</v>
      </c>
      <c r="AG367">
        <v>0</v>
      </c>
      <c r="AH367">
        <f>IF(AF367*$H$15&gt;=AJ367,1.0,(AJ367/(AJ367-AF367*$H$15)))</f>
        <v>0</v>
      </c>
      <c r="AI367">
        <f>(AH367-1)*100</f>
        <v>0</v>
      </c>
      <c r="AJ367">
        <f>MAX(0,($B$15+$C$15*DR367)/(1+$D$15*DR367)*DK367/(DM367+273)*$E$15)</f>
        <v>0</v>
      </c>
      <c r="AK367" t="s">
        <v>420</v>
      </c>
      <c r="AL367" t="s">
        <v>420</v>
      </c>
      <c r="AM367">
        <v>0</v>
      </c>
      <c r="AN367">
        <v>0</v>
      </c>
      <c r="AO367">
        <f>1-AM367/AN367</f>
        <v>0</v>
      </c>
      <c r="AP367">
        <v>0</v>
      </c>
      <c r="AQ367" t="s">
        <v>420</v>
      </c>
      <c r="AR367" t="s">
        <v>420</v>
      </c>
      <c r="AS367">
        <v>0</v>
      </c>
      <c r="AT367">
        <v>0</v>
      </c>
      <c r="AU367">
        <f>1-AS367/AT367</f>
        <v>0</v>
      </c>
      <c r="AV367">
        <v>0.5</v>
      </c>
      <c r="AW367">
        <f>CV367</f>
        <v>0</v>
      </c>
      <c r="AX367">
        <f>K367</f>
        <v>0</v>
      </c>
      <c r="AY367">
        <f>AU367*AV367*AW367</f>
        <v>0</v>
      </c>
      <c r="AZ367">
        <f>(AX367-AP367)/AW367</f>
        <v>0</v>
      </c>
      <c r="BA367">
        <f>(AN367-AT367)/AT367</f>
        <v>0</v>
      </c>
      <c r="BB367">
        <f>AM367/(AO367+AM367/AT367)</f>
        <v>0</v>
      </c>
      <c r="BC367" t="s">
        <v>420</v>
      </c>
      <c r="BD367">
        <v>0</v>
      </c>
      <c r="BE367">
        <f>IF(BD367&lt;&gt;0, BD367, BB367)</f>
        <v>0</v>
      </c>
      <c r="BF367">
        <f>1-BE367/AT367</f>
        <v>0</v>
      </c>
      <c r="BG367">
        <f>(AT367-AS367)/(AT367-BE367)</f>
        <v>0</v>
      </c>
      <c r="BH367">
        <f>(AN367-AT367)/(AN367-BE367)</f>
        <v>0</v>
      </c>
      <c r="BI367">
        <f>(AT367-AS367)/(AT367-AM367)</f>
        <v>0</v>
      </c>
      <c r="BJ367">
        <f>(AN367-AT367)/(AN367-AM367)</f>
        <v>0</v>
      </c>
      <c r="BK367">
        <f>(BG367*BE367/AS367)</f>
        <v>0</v>
      </c>
      <c r="BL367">
        <f>(1-BK367)</f>
        <v>0</v>
      </c>
      <c r="CU367">
        <f>$B$13*DS367+$C$13*DT367+$F$13*EE367*(1-EH367)</f>
        <v>0</v>
      </c>
      <c r="CV367">
        <f>CU367*CW367</f>
        <v>0</v>
      </c>
      <c r="CW367">
        <f>($B$13*$D$11+$C$13*$D$11+$F$13*((ER367+EJ367)/MAX(ER367+EJ367+ES367, 0.1)*$I$11+ES367/MAX(ER367+EJ367+ES367, 0.1)*$J$11))/($B$13+$C$13+$F$13)</f>
        <v>0</v>
      </c>
      <c r="CX367">
        <f>($B$13*$K$11+$C$13*$K$11+$F$13*((ER367+EJ367)/MAX(ER367+EJ367+ES367, 0.1)*$P$11+ES367/MAX(ER367+EJ367+ES367, 0.1)*$Q$11))/($B$13+$C$13+$F$13)</f>
        <v>0</v>
      </c>
      <c r="CY367">
        <v>5.36</v>
      </c>
      <c r="CZ367">
        <v>0.5</v>
      </c>
      <c r="DA367" t="s">
        <v>421</v>
      </c>
      <c r="DB367">
        <v>2</v>
      </c>
      <c r="DC367">
        <v>1761011892.1</v>
      </c>
      <c r="DD367">
        <v>420.5809583333333</v>
      </c>
      <c r="DE367">
        <v>420.0172083333333</v>
      </c>
      <c r="DF367">
        <v>23.94055</v>
      </c>
      <c r="DG367">
        <v>23.92819166666667</v>
      </c>
      <c r="DH367">
        <v>421.9012500000001</v>
      </c>
      <c r="DI367">
        <v>23.74859166666667</v>
      </c>
      <c r="DJ367">
        <v>499.9724583333333</v>
      </c>
      <c r="DK367">
        <v>90.56092916666667</v>
      </c>
      <c r="DL367">
        <v>0.03451381666666666</v>
      </c>
      <c r="DM367">
        <v>30.40107916666667</v>
      </c>
      <c r="DN367">
        <v>30.02219583333333</v>
      </c>
      <c r="DO367">
        <v>999.9</v>
      </c>
      <c r="DP367">
        <v>0</v>
      </c>
      <c r="DQ367">
        <v>0</v>
      </c>
      <c r="DR367">
        <v>10000.30958333333</v>
      </c>
      <c r="DS367">
        <v>0</v>
      </c>
      <c r="DT367">
        <v>0.242856</v>
      </c>
      <c r="DU367">
        <v>0.5638224583333333</v>
      </c>
      <c r="DV367">
        <v>430.8968333333333</v>
      </c>
      <c r="DW367">
        <v>430.313875</v>
      </c>
      <c r="DX367">
        <v>0.01235421166666666</v>
      </c>
      <c r="DY367">
        <v>420.0172083333333</v>
      </c>
      <c r="DZ367">
        <v>23.92819166666667</v>
      </c>
      <c r="EA367">
        <v>2.16807875</v>
      </c>
      <c r="EB367">
        <v>2.16695875</v>
      </c>
      <c r="EC367">
        <v>18.728375</v>
      </c>
      <c r="ED367">
        <v>18.72010833333333</v>
      </c>
      <c r="EE367">
        <v>0.00500078</v>
      </c>
      <c r="EF367">
        <v>0</v>
      </c>
      <c r="EG367">
        <v>0</v>
      </c>
      <c r="EH367">
        <v>0</v>
      </c>
      <c r="EI367">
        <v>800.2874999999999</v>
      </c>
      <c r="EJ367">
        <v>0.00500078</v>
      </c>
      <c r="EK367">
        <v>-17.175</v>
      </c>
      <c r="EL367">
        <v>-0.9166666666666666</v>
      </c>
      <c r="EM367">
        <v>35.30179166666667</v>
      </c>
      <c r="EN367">
        <v>39.08054166666667</v>
      </c>
      <c r="EO367">
        <v>37.85383333333333</v>
      </c>
      <c r="EP367">
        <v>39.18470833333333</v>
      </c>
      <c r="EQ367">
        <v>38.38258333333334</v>
      </c>
      <c r="ER367">
        <v>0</v>
      </c>
      <c r="ES367">
        <v>0</v>
      </c>
      <c r="ET367">
        <v>0</v>
      </c>
      <c r="EU367">
        <v>1761011898.7</v>
      </c>
      <c r="EV367">
        <v>0</v>
      </c>
      <c r="EW367">
        <v>801.1560000000001</v>
      </c>
      <c r="EX367">
        <v>7.292307386031858</v>
      </c>
      <c r="EY367">
        <v>-12.56153833560454</v>
      </c>
      <c r="EZ367">
        <v>-16.928</v>
      </c>
      <c r="FA367">
        <v>15</v>
      </c>
      <c r="FB367">
        <v>1761011703.6</v>
      </c>
      <c r="FC367" t="s">
        <v>1110</v>
      </c>
      <c r="FD367">
        <v>1761011703.1</v>
      </c>
      <c r="FE367">
        <v>1761011703.6</v>
      </c>
      <c r="FF367">
        <v>12</v>
      </c>
      <c r="FG367">
        <v>-0.097</v>
      </c>
      <c r="FH367">
        <v>0.005</v>
      </c>
      <c r="FI367">
        <v>-1.321</v>
      </c>
      <c r="FJ367">
        <v>0.183</v>
      </c>
      <c r="FK367">
        <v>420</v>
      </c>
      <c r="FL367">
        <v>24</v>
      </c>
      <c r="FM367">
        <v>0.12</v>
      </c>
      <c r="FN367">
        <v>0.01</v>
      </c>
      <c r="FO367">
        <v>0.5703661707317074</v>
      </c>
      <c r="FP367">
        <v>0.1414454216027886</v>
      </c>
      <c r="FQ367">
        <v>0.0575692961475305</v>
      </c>
      <c r="FR367">
        <v>1</v>
      </c>
      <c r="FS367">
        <v>801.1294117647058</v>
      </c>
      <c r="FT367">
        <v>6.181818013120577</v>
      </c>
      <c r="FU367">
        <v>6.304924751697484</v>
      </c>
      <c r="FV367">
        <v>0</v>
      </c>
      <c r="FW367">
        <v>0.01674186709756097</v>
      </c>
      <c r="FX367">
        <v>-0.1376574123554007</v>
      </c>
      <c r="FY367">
        <v>0.01513681550621441</v>
      </c>
      <c r="FZ367">
        <v>0</v>
      </c>
      <c r="GA367">
        <v>1</v>
      </c>
      <c r="GB367">
        <v>3</v>
      </c>
      <c r="GC367" t="s">
        <v>459</v>
      </c>
      <c r="GD367">
        <v>3.10972</v>
      </c>
      <c r="GE367">
        <v>2.72648</v>
      </c>
      <c r="GF367">
        <v>0.08868180000000001</v>
      </c>
      <c r="GG367">
        <v>0.08841739999999999</v>
      </c>
      <c r="GH367">
        <v>0.108504</v>
      </c>
      <c r="GI367">
        <v>0.109549</v>
      </c>
      <c r="GJ367">
        <v>23923.1</v>
      </c>
      <c r="GK367">
        <v>21684.3</v>
      </c>
      <c r="GL367">
        <v>26808.6</v>
      </c>
      <c r="GM367">
        <v>23993.4</v>
      </c>
      <c r="GN367">
        <v>38186.5</v>
      </c>
      <c r="GO367">
        <v>31513.4</v>
      </c>
      <c r="GP367">
        <v>46792</v>
      </c>
      <c r="GQ367">
        <v>37927.7</v>
      </c>
      <c r="GR367">
        <v>1.89387</v>
      </c>
      <c r="GS367">
        <v>1.87773</v>
      </c>
      <c r="GT367">
        <v>0.114433</v>
      </c>
      <c r="GU367">
        <v>0</v>
      </c>
      <c r="GV367">
        <v>28.1521</v>
      </c>
      <c r="GW367">
        <v>999.9</v>
      </c>
      <c r="GX367">
        <v>61.8</v>
      </c>
      <c r="GY367">
        <v>29.4</v>
      </c>
      <c r="GZ367">
        <v>28.0858</v>
      </c>
      <c r="HA367">
        <v>61.1809</v>
      </c>
      <c r="HB367">
        <v>21.3381</v>
      </c>
      <c r="HC367">
        <v>1</v>
      </c>
      <c r="HD367">
        <v>0.0208155</v>
      </c>
      <c r="HE367">
        <v>-1.87256</v>
      </c>
      <c r="HF367">
        <v>20.3279</v>
      </c>
      <c r="HG367">
        <v>5.22208</v>
      </c>
      <c r="HH367">
        <v>11.9785</v>
      </c>
      <c r="HI367">
        <v>4.9655</v>
      </c>
      <c r="HJ367">
        <v>3.276</v>
      </c>
      <c r="HK367">
        <v>9999</v>
      </c>
      <c r="HL367">
        <v>9999</v>
      </c>
      <c r="HM367">
        <v>9999</v>
      </c>
      <c r="HN367">
        <v>999.9</v>
      </c>
      <c r="HO367">
        <v>1.86366</v>
      </c>
      <c r="HP367">
        <v>1.85976</v>
      </c>
      <c r="HQ367">
        <v>1.85806</v>
      </c>
      <c r="HR367">
        <v>1.85944</v>
      </c>
      <c r="HS367">
        <v>1.85959</v>
      </c>
      <c r="HT367">
        <v>1.85806</v>
      </c>
      <c r="HU367">
        <v>1.85715</v>
      </c>
      <c r="HV367">
        <v>1.85211</v>
      </c>
      <c r="HW367">
        <v>0</v>
      </c>
      <c r="HX367">
        <v>0</v>
      </c>
      <c r="HY367">
        <v>0</v>
      </c>
      <c r="HZ367">
        <v>0</v>
      </c>
      <c r="IA367" t="s">
        <v>424</v>
      </c>
      <c r="IB367" t="s">
        <v>425</v>
      </c>
      <c r="IC367" t="s">
        <v>426</v>
      </c>
      <c r="ID367" t="s">
        <v>426</v>
      </c>
      <c r="IE367" t="s">
        <v>426</v>
      </c>
      <c r="IF367" t="s">
        <v>426</v>
      </c>
      <c r="IG367">
        <v>0</v>
      </c>
      <c r="IH367">
        <v>100</v>
      </c>
      <c r="II367">
        <v>100</v>
      </c>
      <c r="IJ367">
        <v>-1.32</v>
      </c>
      <c r="IK367">
        <v>0.1924</v>
      </c>
      <c r="IL367">
        <v>-2.110863740708843</v>
      </c>
      <c r="IM367">
        <v>0.001328113201692861</v>
      </c>
      <c r="IN367">
        <v>1.538283238170363E-06</v>
      </c>
      <c r="IO367">
        <v>-5.795655626708063E-10</v>
      </c>
      <c r="IP367">
        <v>-0.0653189058624434</v>
      </c>
      <c r="IQ367">
        <v>-0.004593102289677449</v>
      </c>
      <c r="IR367">
        <v>0.0008253994458280543</v>
      </c>
      <c r="IS367">
        <v>-7.403632370499484E-06</v>
      </c>
      <c r="IT367">
        <v>2</v>
      </c>
      <c r="IU367">
        <v>1985</v>
      </c>
      <c r="IV367">
        <v>1</v>
      </c>
      <c r="IW367">
        <v>27</v>
      </c>
      <c r="IX367">
        <v>3.3</v>
      </c>
      <c r="IY367">
        <v>3.3</v>
      </c>
      <c r="IZ367">
        <v>1.13647</v>
      </c>
      <c r="JA367">
        <v>2.60376</v>
      </c>
      <c r="JB367">
        <v>1.49658</v>
      </c>
      <c r="JC367">
        <v>2.34619</v>
      </c>
      <c r="JD367">
        <v>1.54907</v>
      </c>
      <c r="JE367">
        <v>2.46582</v>
      </c>
      <c r="JF367">
        <v>32.7535</v>
      </c>
      <c r="JG367">
        <v>15.5505</v>
      </c>
      <c r="JH367">
        <v>18</v>
      </c>
      <c r="JI367">
        <v>481.795</v>
      </c>
      <c r="JJ367">
        <v>500.613</v>
      </c>
      <c r="JK367">
        <v>31.2541</v>
      </c>
      <c r="JL367">
        <v>27.5129</v>
      </c>
      <c r="JM367">
        <v>30</v>
      </c>
      <c r="JN367">
        <v>27.6938</v>
      </c>
      <c r="JO367">
        <v>27.6739</v>
      </c>
      <c r="JP367">
        <v>22.8496</v>
      </c>
      <c r="JQ367">
        <v>19.4172</v>
      </c>
      <c r="JR367">
        <v>75.2698</v>
      </c>
      <c r="JS367">
        <v>31.2581</v>
      </c>
      <c r="JT367">
        <v>420</v>
      </c>
      <c r="JU367">
        <v>24.0051</v>
      </c>
      <c r="JV367">
        <v>102.324</v>
      </c>
      <c r="JW367">
        <v>91.4978</v>
      </c>
    </row>
    <row r="368" spans="1:283">
      <c r="A368">
        <v>350</v>
      </c>
      <c r="B368">
        <v>1761011902.1</v>
      </c>
      <c r="C368">
        <v>2236.099999904633</v>
      </c>
      <c r="D368" t="s">
        <v>1147</v>
      </c>
      <c r="E368" t="s">
        <v>1148</v>
      </c>
      <c r="F368">
        <v>5</v>
      </c>
      <c r="G368" t="s">
        <v>1109</v>
      </c>
      <c r="H368">
        <v>1761011894.1</v>
      </c>
      <c r="I368">
        <f>(J368)/1000</f>
        <v>0</v>
      </c>
      <c r="J368">
        <f>1000*DJ368*AH368*(DF368-DG368)/(100*CY368*(1000-AH368*DF368))</f>
        <v>0</v>
      </c>
      <c r="K368">
        <f>DJ368*AH368*(DE368-DD368*(1000-AH368*DG368)/(1000-AH368*DF368))/(100*CY368)</f>
        <v>0</v>
      </c>
      <c r="L368">
        <f>DD368 - IF(AH368&gt;1, K368*CY368*100.0/(AJ368), 0)</f>
        <v>0</v>
      </c>
      <c r="M368">
        <f>((S368-I368/2)*L368-K368)/(S368+I368/2)</f>
        <v>0</v>
      </c>
      <c r="N368">
        <f>M368*(DK368+DL368)/1000.0</f>
        <v>0</v>
      </c>
      <c r="O368">
        <f>(DD368 - IF(AH368&gt;1, K368*CY368*100.0/(AJ368), 0))*(DK368+DL368)/1000.0</f>
        <v>0</v>
      </c>
      <c r="P368">
        <f>2.0/((1/R368-1/Q368)+SIGN(R368)*SQRT((1/R368-1/Q368)*(1/R368-1/Q368) + 4*CZ368/((CZ368+1)*(CZ368+1))*(2*1/R368*1/Q368-1/Q368*1/Q368)))</f>
        <v>0</v>
      </c>
      <c r="Q368">
        <f>IF(LEFT(DA368,1)&lt;&gt;"0",IF(LEFT(DA368,1)="1",3.0,DB368),$D$5+$E$5*(DR368*DK368/($K$5*1000))+$F$5*(DR368*DK368/($K$5*1000))*MAX(MIN(CY368,$J$5),$I$5)*MAX(MIN(CY368,$J$5),$I$5)+$G$5*MAX(MIN(CY368,$J$5),$I$5)*(DR368*DK368/($K$5*1000))+$H$5*(DR368*DK368/($K$5*1000))*(DR368*DK368/($K$5*1000)))</f>
        <v>0</v>
      </c>
      <c r="R368">
        <f>I368*(1000-(1000*0.61365*exp(17.502*V368/(240.97+V368))/(DK368+DL368)+DF368)/2)/(1000*0.61365*exp(17.502*V368/(240.97+V368))/(DK368+DL368)-DF368)</f>
        <v>0</v>
      </c>
      <c r="S368">
        <f>1/((CZ368+1)/(P368/1.6)+1/(Q368/1.37)) + CZ368/((CZ368+1)/(P368/1.6) + CZ368/(Q368/1.37))</f>
        <v>0</v>
      </c>
      <c r="T368">
        <f>(CU368*CX368)</f>
        <v>0</v>
      </c>
      <c r="U368">
        <f>(DM368+(T368+2*0.95*5.67E-8*(((DM368+$B$9)+273)^4-(DM368+273)^4)-44100*I368)/(1.84*29.3*Q368+8*0.95*5.67E-8*(DM368+273)^3))</f>
        <v>0</v>
      </c>
      <c r="V368">
        <f>($C$9*DN368+$D$9*DO368+$E$9*U368)</f>
        <v>0</v>
      </c>
      <c r="W368">
        <f>0.61365*exp(17.502*V368/(240.97+V368))</f>
        <v>0</v>
      </c>
      <c r="X368">
        <f>(Y368/Z368*100)</f>
        <v>0</v>
      </c>
      <c r="Y368">
        <f>DF368*(DK368+DL368)/1000</f>
        <v>0</v>
      </c>
      <c r="Z368">
        <f>0.61365*exp(17.502*DM368/(240.97+DM368))</f>
        <v>0</v>
      </c>
      <c r="AA368">
        <f>(W368-DF368*(DK368+DL368)/1000)</f>
        <v>0</v>
      </c>
      <c r="AB368">
        <f>(-I368*44100)</f>
        <v>0</v>
      </c>
      <c r="AC368">
        <f>2*29.3*Q368*0.92*(DM368-V368)</f>
        <v>0</v>
      </c>
      <c r="AD368">
        <f>2*0.95*5.67E-8*(((DM368+$B$9)+273)^4-(V368+273)^4)</f>
        <v>0</v>
      </c>
      <c r="AE368">
        <f>T368+AD368+AB368+AC368</f>
        <v>0</v>
      </c>
      <c r="AF368">
        <v>1</v>
      </c>
      <c r="AG368">
        <v>0</v>
      </c>
      <c r="AH368">
        <f>IF(AF368*$H$15&gt;=AJ368,1.0,(AJ368/(AJ368-AF368*$H$15)))</f>
        <v>0</v>
      </c>
      <c r="AI368">
        <f>(AH368-1)*100</f>
        <v>0</v>
      </c>
      <c r="AJ368">
        <f>MAX(0,($B$15+$C$15*DR368)/(1+$D$15*DR368)*DK368/(DM368+273)*$E$15)</f>
        <v>0</v>
      </c>
      <c r="AK368" t="s">
        <v>420</v>
      </c>
      <c r="AL368" t="s">
        <v>420</v>
      </c>
      <c r="AM368">
        <v>0</v>
      </c>
      <c r="AN368">
        <v>0</v>
      </c>
      <c r="AO368">
        <f>1-AM368/AN368</f>
        <v>0</v>
      </c>
      <c r="AP368">
        <v>0</v>
      </c>
      <c r="AQ368" t="s">
        <v>420</v>
      </c>
      <c r="AR368" t="s">
        <v>420</v>
      </c>
      <c r="AS368">
        <v>0</v>
      </c>
      <c r="AT368">
        <v>0</v>
      </c>
      <c r="AU368">
        <f>1-AS368/AT368</f>
        <v>0</v>
      </c>
      <c r="AV368">
        <v>0.5</v>
      </c>
      <c r="AW368">
        <f>CV368</f>
        <v>0</v>
      </c>
      <c r="AX368">
        <f>K368</f>
        <v>0</v>
      </c>
      <c r="AY368">
        <f>AU368*AV368*AW368</f>
        <v>0</v>
      </c>
      <c r="AZ368">
        <f>(AX368-AP368)/AW368</f>
        <v>0</v>
      </c>
      <c r="BA368">
        <f>(AN368-AT368)/AT368</f>
        <v>0</v>
      </c>
      <c r="BB368">
        <f>AM368/(AO368+AM368/AT368)</f>
        <v>0</v>
      </c>
      <c r="BC368" t="s">
        <v>420</v>
      </c>
      <c r="BD368">
        <v>0</v>
      </c>
      <c r="BE368">
        <f>IF(BD368&lt;&gt;0, BD368, BB368)</f>
        <v>0</v>
      </c>
      <c r="BF368">
        <f>1-BE368/AT368</f>
        <v>0</v>
      </c>
      <c r="BG368">
        <f>(AT368-AS368)/(AT368-BE368)</f>
        <v>0</v>
      </c>
      <c r="BH368">
        <f>(AN368-AT368)/(AN368-BE368)</f>
        <v>0</v>
      </c>
      <c r="BI368">
        <f>(AT368-AS368)/(AT368-AM368)</f>
        <v>0</v>
      </c>
      <c r="BJ368">
        <f>(AN368-AT368)/(AN368-AM368)</f>
        <v>0</v>
      </c>
      <c r="BK368">
        <f>(BG368*BE368/AS368)</f>
        <v>0</v>
      </c>
      <c r="BL368">
        <f>(1-BK368)</f>
        <v>0</v>
      </c>
      <c r="CU368">
        <f>$B$13*DS368+$C$13*DT368+$F$13*EE368*(1-EH368)</f>
        <v>0</v>
      </c>
      <c r="CV368">
        <f>CU368*CW368</f>
        <v>0</v>
      </c>
      <c r="CW368">
        <f>($B$13*$D$11+$C$13*$D$11+$F$13*((ER368+EJ368)/MAX(ER368+EJ368+ES368, 0.1)*$I$11+ES368/MAX(ER368+EJ368+ES368, 0.1)*$J$11))/($B$13+$C$13+$F$13)</f>
        <v>0</v>
      </c>
      <c r="CX368">
        <f>($B$13*$K$11+$C$13*$K$11+$F$13*((ER368+EJ368)/MAX(ER368+EJ368+ES368, 0.1)*$P$11+ES368/MAX(ER368+EJ368+ES368, 0.1)*$Q$11))/($B$13+$C$13+$F$13)</f>
        <v>0</v>
      </c>
      <c r="CY368">
        <v>5.36</v>
      </c>
      <c r="CZ368">
        <v>0.5</v>
      </c>
      <c r="DA368" t="s">
        <v>421</v>
      </c>
      <c r="DB368">
        <v>2</v>
      </c>
      <c r="DC368">
        <v>1761011894.1</v>
      </c>
      <c r="DD368">
        <v>420.586625</v>
      </c>
      <c r="DE368">
        <v>420.0114583333333</v>
      </c>
      <c r="DF368">
        <v>23.94390833333334</v>
      </c>
      <c r="DG368">
        <v>23.93440833333333</v>
      </c>
      <c r="DH368">
        <v>421.9069166666666</v>
      </c>
      <c r="DI368">
        <v>23.751875</v>
      </c>
      <c r="DJ368">
        <v>499.992375</v>
      </c>
      <c r="DK368">
        <v>90.56092083333333</v>
      </c>
      <c r="DL368">
        <v>0.03450924166666666</v>
      </c>
      <c r="DM368">
        <v>30.39852916666667</v>
      </c>
      <c r="DN368">
        <v>30.0203875</v>
      </c>
      <c r="DO368">
        <v>999.9</v>
      </c>
      <c r="DP368">
        <v>0</v>
      </c>
      <c r="DQ368">
        <v>0</v>
      </c>
      <c r="DR368">
        <v>10003.07625</v>
      </c>
      <c r="DS368">
        <v>0</v>
      </c>
      <c r="DT368">
        <v>0.242856</v>
      </c>
      <c r="DU368">
        <v>0.5751686666666666</v>
      </c>
      <c r="DV368">
        <v>430.904125</v>
      </c>
      <c r="DW368">
        <v>430.3107916666666</v>
      </c>
      <c r="DX368">
        <v>0.009498595</v>
      </c>
      <c r="DY368">
        <v>420.0114583333333</v>
      </c>
      <c r="DZ368">
        <v>23.93440833333333</v>
      </c>
      <c r="EA368">
        <v>2.1683825</v>
      </c>
      <c r="EB368">
        <v>2.16752125</v>
      </c>
      <c r="EC368">
        <v>18.7306125</v>
      </c>
      <c r="ED368">
        <v>18.72425833333334</v>
      </c>
      <c r="EE368">
        <v>0.00500078</v>
      </c>
      <c r="EF368">
        <v>0</v>
      </c>
      <c r="EG368">
        <v>0</v>
      </c>
      <c r="EH368">
        <v>0</v>
      </c>
      <c r="EI368">
        <v>798.9208333333332</v>
      </c>
      <c r="EJ368">
        <v>0.00500078</v>
      </c>
      <c r="EK368">
        <v>-16.2875</v>
      </c>
      <c r="EL368">
        <v>-0.5875</v>
      </c>
      <c r="EM368">
        <v>35.30179166666667</v>
      </c>
      <c r="EN368">
        <v>39.11966666666667</v>
      </c>
      <c r="EO368">
        <v>37.89029166666666</v>
      </c>
      <c r="EP368">
        <v>39.23158333333333</v>
      </c>
      <c r="EQ368">
        <v>38.416375</v>
      </c>
      <c r="ER368">
        <v>0</v>
      </c>
      <c r="ES368">
        <v>0</v>
      </c>
      <c r="ET368">
        <v>0</v>
      </c>
      <c r="EU368">
        <v>1761011901.1</v>
      </c>
      <c r="EV368">
        <v>0</v>
      </c>
      <c r="EW368">
        <v>799.812</v>
      </c>
      <c r="EX368">
        <v>0.1153841670220084</v>
      </c>
      <c r="EY368">
        <v>-18.73846134753858</v>
      </c>
      <c r="EZ368">
        <v>-16.672</v>
      </c>
      <c r="FA368">
        <v>15</v>
      </c>
      <c r="FB368">
        <v>1761011703.6</v>
      </c>
      <c r="FC368" t="s">
        <v>1110</v>
      </c>
      <c r="FD368">
        <v>1761011703.1</v>
      </c>
      <c r="FE368">
        <v>1761011703.6</v>
      </c>
      <c r="FF368">
        <v>12</v>
      </c>
      <c r="FG368">
        <v>-0.097</v>
      </c>
      <c r="FH368">
        <v>0.005</v>
      </c>
      <c r="FI368">
        <v>-1.321</v>
      </c>
      <c r="FJ368">
        <v>0.183</v>
      </c>
      <c r="FK368">
        <v>420</v>
      </c>
      <c r="FL368">
        <v>24</v>
      </c>
      <c r="FM368">
        <v>0.12</v>
      </c>
      <c r="FN368">
        <v>0.01</v>
      </c>
      <c r="FO368">
        <v>0.57369925</v>
      </c>
      <c r="FP368">
        <v>0.2812533658536563</v>
      </c>
      <c r="FQ368">
        <v>0.0611222206242337</v>
      </c>
      <c r="FR368">
        <v>1</v>
      </c>
      <c r="FS368">
        <v>800.6735294117647</v>
      </c>
      <c r="FT368">
        <v>-8.60657004925074</v>
      </c>
      <c r="FU368">
        <v>6.749000310439429</v>
      </c>
      <c r="FV368">
        <v>0</v>
      </c>
      <c r="FW368">
        <v>0.014044807475</v>
      </c>
      <c r="FX368">
        <v>-0.1368624943227017</v>
      </c>
      <c r="FY368">
        <v>0.01489239753810926</v>
      </c>
      <c r="FZ368">
        <v>0</v>
      </c>
      <c r="GA368">
        <v>1</v>
      </c>
      <c r="GB368">
        <v>3</v>
      </c>
      <c r="GC368" t="s">
        <v>459</v>
      </c>
      <c r="GD368">
        <v>3.10998</v>
      </c>
      <c r="GE368">
        <v>2.72621</v>
      </c>
      <c r="GF368">
        <v>0.0886777</v>
      </c>
      <c r="GG368">
        <v>0.0884221</v>
      </c>
      <c r="GH368">
        <v>0.10852</v>
      </c>
      <c r="GI368">
        <v>0.109547</v>
      </c>
      <c r="GJ368">
        <v>23923.1</v>
      </c>
      <c r="GK368">
        <v>21684.3</v>
      </c>
      <c r="GL368">
        <v>26808.4</v>
      </c>
      <c r="GM368">
        <v>23993.5</v>
      </c>
      <c r="GN368">
        <v>38185.6</v>
      </c>
      <c r="GO368">
        <v>31513.6</v>
      </c>
      <c r="GP368">
        <v>46791.8</v>
      </c>
      <c r="GQ368">
        <v>37927.8</v>
      </c>
      <c r="GR368">
        <v>1.89422</v>
      </c>
      <c r="GS368">
        <v>1.87745</v>
      </c>
      <c r="GT368">
        <v>0.114225</v>
      </c>
      <c r="GU368">
        <v>0</v>
      </c>
      <c r="GV368">
        <v>28.1545</v>
      </c>
      <c r="GW368">
        <v>999.9</v>
      </c>
      <c r="GX368">
        <v>61.8</v>
      </c>
      <c r="GY368">
        <v>29.4</v>
      </c>
      <c r="GZ368">
        <v>28.0853</v>
      </c>
      <c r="HA368">
        <v>61.1009</v>
      </c>
      <c r="HB368">
        <v>21.0817</v>
      </c>
      <c r="HC368">
        <v>1</v>
      </c>
      <c r="HD368">
        <v>0.0206707</v>
      </c>
      <c r="HE368">
        <v>-1.89465</v>
      </c>
      <c r="HF368">
        <v>20.3277</v>
      </c>
      <c r="HG368">
        <v>5.22223</v>
      </c>
      <c r="HH368">
        <v>11.9784</v>
      </c>
      <c r="HI368">
        <v>4.9656</v>
      </c>
      <c r="HJ368">
        <v>3.27598</v>
      </c>
      <c r="HK368">
        <v>9999</v>
      </c>
      <c r="HL368">
        <v>9999</v>
      </c>
      <c r="HM368">
        <v>9999</v>
      </c>
      <c r="HN368">
        <v>999.9</v>
      </c>
      <c r="HO368">
        <v>1.86366</v>
      </c>
      <c r="HP368">
        <v>1.85976</v>
      </c>
      <c r="HQ368">
        <v>1.85805</v>
      </c>
      <c r="HR368">
        <v>1.85944</v>
      </c>
      <c r="HS368">
        <v>1.85959</v>
      </c>
      <c r="HT368">
        <v>1.85806</v>
      </c>
      <c r="HU368">
        <v>1.85715</v>
      </c>
      <c r="HV368">
        <v>1.85211</v>
      </c>
      <c r="HW368">
        <v>0</v>
      </c>
      <c r="HX368">
        <v>0</v>
      </c>
      <c r="HY368">
        <v>0</v>
      </c>
      <c r="HZ368">
        <v>0</v>
      </c>
      <c r="IA368" t="s">
        <v>424</v>
      </c>
      <c r="IB368" t="s">
        <v>425</v>
      </c>
      <c r="IC368" t="s">
        <v>426</v>
      </c>
      <c r="ID368" t="s">
        <v>426</v>
      </c>
      <c r="IE368" t="s">
        <v>426</v>
      </c>
      <c r="IF368" t="s">
        <v>426</v>
      </c>
      <c r="IG368">
        <v>0</v>
      </c>
      <c r="IH368">
        <v>100</v>
      </c>
      <c r="II368">
        <v>100</v>
      </c>
      <c r="IJ368">
        <v>-1.32</v>
      </c>
      <c r="IK368">
        <v>0.1924</v>
      </c>
      <c r="IL368">
        <v>-2.110863740708843</v>
      </c>
      <c r="IM368">
        <v>0.001328113201692861</v>
      </c>
      <c r="IN368">
        <v>1.538283238170363E-06</v>
      </c>
      <c r="IO368">
        <v>-5.795655626708063E-10</v>
      </c>
      <c r="IP368">
        <v>-0.0653189058624434</v>
      </c>
      <c r="IQ368">
        <v>-0.004593102289677449</v>
      </c>
      <c r="IR368">
        <v>0.0008253994458280543</v>
      </c>
      <c r="IS368">
        <v>-7.403632370499484E-06</v>
      </c>
      <c r="IT368">
        <v>2</v>
      </c>
      <c r="IU368">
        <v>1985</v>
      </c>
      <c r="IV368">
        <v>1</v>
      </c>
      <c r="IW368">
        <v>27</v>
      </c>
      <c r="IX368">
        <v>3.3</v>
      </c>
      <c r="IY368">
        <v>3.3</v>
      </c>
      <c r="IZ368">
        <v>1.13647</v>
      </c>
      <c r="JA368">
        <v>2.60376</v>
      </c>
      <c r="JB368">
        <v>1.49658</v>
      </c>
      <c r="JC368">
        <v>2.34619</v>
      </c>
      <c r="JD368">
        <v>1.54907</v>
      </c>
      <c r="JE368">
        <v>2.39868</v>
      </c>
      <c r="JF368">
        <v>32.7535</v>
      </c>
      <c r="JG368">
        <v>15.533</v>
      </c>
      <c r="JH368">
        <v>18</v>
      </c>
      <c r="JI368">
        <v>481.996</v>
      </c>
      <c r="JJ368">
        <v>500.436</v>
      </c>
      <c r="JK368">
        <v>31.2479</v>
      </c>
      <c r="JL368">
        <v>27.5129</v>
      </c>
      <c r="JM368">
        <v>30.0001</v>
      </c>
      <c r="JN368">
        <v>27.6938</v>
      </c>
      <c r="JO368">
        <v>27.6745</v>
      </c>
      <c r="JP368">
        <v>22.847</v>
      </c>
      <c r="JQ368">
        <v>19.4172</v>
      </c>
      <c r="JR368">
        <v>75.2698</v>
      </c>
      <c r="JS368">
        <v>31.2429</v>
      </c>
      <c r="JT368">
        <v>420</v>
      </c>
      <c r="JU368">
        <v>24.0056</v>
      </c>
      <c r="JV368">
        <v>102.324</v>
      </c>
      <c r="JW368">
        <v>91.49809999999999</v>
      </c>
    </row>
    <row r="369" spans="1:283">
      <c r="A369">
        <v>351</v>
      </c>
      <c r="B369">
        <v>1761011904.1</v>
      </c>
      <c r="C369">
        <v>2238.099999904633</v>
      </c>
      <c r="D369" t="s">
        <v>1149</v>
      </c>
      <c r="E369" t="s">
        <v>1150</v>
      </c>
      <c r="F369">
        <v>5</v>
      </c>
      <c r="G369" t="s">
        <v>1109</v>
      </c>
      <c r="H369">
        <v>1761011896.1</v>
      </c>
      <c r="I369">
        <f>(J369)/1000</f>
        <v>0</v>
      </c>
      <c r="J369">
        <f>1000*DJ369*AH369*(DF369-DG369)/(100*CY369*(1000-AH369*DF369))</f>
        <v>0</v>
      </c>
      <c r="K369">
        <f>DJ369*AH369*(DE369-DD369*(1000-AH369*DG369)/(1000-AH369*DF369))/(100*CY369)</f>
        <v>0</v>
      </c>
      <c r="L369">
        <f>DD369 - IF(AH369&gt;1, K369*CY369*100.0/(AJ369), 0)</f>
        <v>0</v>
      </c>
      <c r="M369">
        <f>((S369-I369/2)*L369-K369)/(S369+I369/2)</f>
        <v>0</v>
      </c>
      <c r="N369">
        <f>M369*(DK369+DL369)/1000.0</f>
        <v>0</v>
      </c>
      <c r="O369">
        <f>(DD369 - IF(AH369&gt;1, K369*CY369*100.0/(AJ369), 0))*(DK369+DL369)/1000.0</f>
        <v>0</v>
      </c>
      <c r="P369">
        <f>2.0/((1/R369-1/Q369)+SIGN(R369)*SQRT((1/R369-1/Q369)*(1/R369-1/Q369) + 4*CZ369/((CZ369+1)*(CZ369+1))*(2*1/R369*1/Q369-1/Q369*1/Q369)))</f>
        <v>0</v>
      </c>
      <c r="Q369">
        <f>IF(LEFT(DA369,1)&lt;&gt;"0",IF(LEFT(DA369,1)="1",3.0,DB369),$D$5+$E$5*(DR369*DK369/($K$5*1000))+$F$5*(DR369*DK369/($K$5*1000))*MAX(MIN(CY369,$J$5),$I$5)*MAX(MIN(CY369,$J$5),$I$5)+$G$5*MAX(MIN(CY369,$J$5),$I$5)*(DR369*DK369/($K$5*1000))+$H$5*(DR369*DK369/($K$5*1000))*(DR369*DK369/($K$5*1000)))</f>
        <v>0</v>
      </c>
      <c r="R369">
        <f>I369*(1000-(1000*0.61365*exp(17.502*V369/(240.97+V369))/(DK369+DL369)+DF369)/2)/(1000*0.61365*exp(17.502*V369/(240.97+V369))/(DK369+DL369)-DF369)</f>
        <v>0</v>
      </c>
      <c r="S369">
        <f>1/((CZ369+1)/(P369/1.6)+1/(Q369/1.37)) + CZ369/((CZ369+1)/(P369/1.6) + CZ369/(Q369/1.37))</f>
        <v>0</v>
      </c>
      <c r="T369">
        <f>(CU369*CX369)</f>
        <v>0</v>
      </c>
      <c r="U369">
        <f>(DM369+(T369+2*0.95*5.67E-8*(((DM369+$B$9)+273)^4-(DM369+273)^4)-44100*I369)/(1.84*29.3*Q369+8*0.95*5.67E-8*(DM369+273)^3))</f>
        <v>0</v>
      </c>
      <c r="V369">
        <f>($C$9*DN369+$D$9*DO369+$E$9*U369)</f>
        <v>0</v>
      </c>
      <c r="W369">
        <f>0.61365*exp(17.502*V369/(240.97+V369))</f>
        <v>0</v>
      </c>
      <c r="X369">
        <f>(Y369/Z369*100)</f>
        <v>0</v>
      </c>
      <c r="Y369">
        <f>DF369*(DK369+DL369)/1000</f>
        <v>0</v>
      </c>
      <c r="Z369">
        <f>0.61365*exp(17.502*DM369/(240.97+DM369))</f>
        <v>0</v>
      </c>
      <c r="AA369">
        <f>(W369-DF369*(DK369+DL369)/1000)</f>
        <v>0</v>
      </c>
      <c r="AB369">
        <f>(-I369*44100)</f>
        <v>0</v>
      </c>
      <c r="AC369">
        <f>2*29.3*Q369*0.92*(DM369-V369)</f>
        <v>0</v>
      </c>
      <c r="AD369">
        <f>2*0.95*5.67E-8*(((DM369+$B$9)+273)^4-(V369+273)^4)</f>
        <v>0</v>
      </c>
      <c r="AE369">
        <f>T369+AD369+AB369+AC369</f>
        <v>0</v>
      </c>
      <c r="AF369">
        <v>1</v>
      </c>
      <c r="AG369">
        <v>0</v>
      </c>
      <c r="AH369">
        <f>IF(AF369*$H$15&gt;=AJ369,1.0,(AJ369/(AJ369-AF369*$H$15)))</f>
        <v>0</v>
      </c>
      <c r="AI369">
        <f>(AH369-1)*100</f>
        <v>0</v>
      </c>
      <c r="AJ369">
        <f>MAX(0,($B$15+$C$15*DR369)/(1+$D$15*DR369)*DK369/(DM369+273)*$E$15)</f>
        <v>0</v>
      </c>
      <c r="AK369" t="s">
        <v>420</v>
      </c>
      <c r="AL369" t="s">
        <v>420</v>
      </c>
      <c r="AM369">
        <v>0</v>
      </c>
      <c r="AN369">
        <v>0</v>
      </c>
      <c r="AO369">
        <f>1-AM369/AN369</f>
        <v>0</v>
      </c>
      <c r="AP369">
        <v>0</v>
      </c>
      <c r="AQ369" t="s">
        <v>420</v>
      </c>
      <c r="AR369" t="s">
        <v>420</v>
      </c>
      <c r="AS369">
        <v>0</v>
      </c>
      <c r="AT369">
        <v>0</v>
      </c>
      <c r="AU369">
        <f>1-AS369/AT369</f>
        <v>0</v>
      </c>
      <c r="AV369">
        <v>0.5</v>
      </c>
      <c r="AW369">
        <f>CV369</f>
        <v>0</v>
      </c>
      <c r="AX369">
        <f>K369</f>
        <v>0</v>
      </c>
      <c r="AY369">
        <f>AU369*AV369*AW369</f>
        <v>0</v>
      </c>
      <c r="AZ369">
        <f>(AX369-AP369)/AW369</f>
        <v>0</v>
      </c>
      <c r="BA369">
        <f>(AN369-AT369)/AT369</f>
        <v>0</v>
      </c>
      <c r="BB369">
        <f>AM369/(AO369+AM369/AT369)</f>
        <v>0</v>
      </c>
      <c r="BC369" t="s">
        <v>420</v>
      </c>
      <c r="BD369">
        <v>0</v>
      </c>
      <c r="BE369">
        <f>IF(BD369&lt;&gt;0, BD369, BB369)</f>
        <v>0</v>
      </c>
      <c r="BF369">
        <f>1-BE369/AT369</f>
        <v>0</v>
      </c>
      <c r="BG369">
        <f>(AT369-AS369)/(AT369-BE369)</f>
        <v>0</v>
      </c>
      <c r="BH369">
        <f>(AN369-AT369)/(AN369-BE369)</f>
        <v>0</v>
      </c>
      <c r="BI369">
        <f>(AT369-AS369)/(AT369-AM369)</f>
        <v>0</v>
      </c>
      <c r="BJ369">
        <f>(AN369-AT369)/(AN369-AM369)</f>
        <v>0</v>
      </c>
      <c r="BK369">
        <f>(BG369*BE369/AS369)</f>
        <v>0</v>
      </c>
      <c r="BL369">
        <f>(1-BK369)</f>
        <v>0</v>
      </c>
      <c r="CU369">
        <f>$B$13*DS369+$C$13*DT369+$F$13*EE369*(1-EH369)</f>
        <v>0</v>
      </c>
      <c r="CV369">
        <f>CU369*CW369</f>
        <v>0</v>
      </c>
      <c r="CW369">
        <f>($B$13*$D$11+$C$13*$D$11+$F$13*((ER369+EJ369)/MAX(ER369+EJ369+ES369, 0.1)*$I$11+ES369/MAX(ER369+EJ369+ES369, 0.1)*$J$11))/($B$13+$C$13+$F$13)</f>
        <v>0</v>
      </c>
      <c r="CX369">
        <f>($B$13*$K$11+$C$13*$K$11+$F$13*((ER369+EJ369)/MAX(ER369+EJ369+ES369, 0.1)*$P$11+ES369/MAX(ER369+EJ369+ES369, 0.1)*$Q$11))/($B$13+$C$13+$F$13)</f>
        <v>0</v>
      </c>
      <c r="CY369">
        <v>5.36</v>
      </c>
      <c r="CZ369">
        <v>0.5</v>
      </c>
      <c r="DA369" t="s">
        <v>421</v>
      </c>
      <c r="DB369">
        <v>2</v>
      </c>
      <c r="DC369">
        <v>1761011896.1</v>
      </c>
      <c r="DD369">
        <v>420.5887916666667</v>
      </c>
      <c r="DE369">
        <v>420.0036666666667</v>
      </c>
      <c r="DF369">
        <v>23.9478625</v>
      </c>
      <c r="DG369">
        <v>23.94067083333333</v>
      </c>
      <c r="DH369">
        <v>421.9090416666666</v>
      </c>
      <c r="DI369">
        <v>23.75574583333333</v>
      </c>
      <c r="DJ369">
        <v>500.0199583333333</v>
      </c>
      <c r="DK369">
        <v>90.56102916666669</v>
      </c>
      <c r="DL369">
        <v>0.034496925</v>
      </c>
      <c r="DM369">
        <v>30.39595</v>
      </c>
      <c r="DN369">
        <v>30.01812916666667</v>
      </c>
      <c r="DO369">
        <v>999.9</v>
      </c>
      <c r="DP369">
        <v>0</v>
      </c>
      <c r="DQ369">
        <v>0</v>
      </c>
      <c r="DR369">
        <v>10001.84916666667</v>
      </c>
      <c r="DS369">
        <v>0</v>
      </c>
      <c r="DT369">
        <v>0.242856</v>
      </c>
      <c r="DU369">
        <v>0.5850677916666667</v>
      </c>
      <c r="DV369">
        <v>430.9080833333333</v>
      </c>
      <c r="DW369">
        <v>430.3055833333333</v>
      </c>
      <c r="DX369">
        <v>0.007194361250000001</v>
      </c>
      <c r="DY369">
        <v>420.0036666666667</v>
      </c>
      <c r="DZ369">
        <v>23.94067083333333</v>
      </c>
      <c r="EA369">
        <v>2.168742916666667</v>
      </c>
      <c r="EB369">
        <v>2.168090833333333</v>
      </c>
      <c r="EC369">
        <v>18.73327083333333</v>
      </c>
      <c r="ED369">
        <v>18.72845833333333</v>
      </c>
      <c r="EE369">
        <v>0.00500078</v>
      </c>
      <c r="EF369">
        <v>0</v>
      </c>
      <c r="EG369">
        <v>0</v>
      </c>
      <c r="EH369">
        <v>0</v>
      </c>
      <c r="EI369">
        <v>798.3083333333334</v>
      </c>
      <c r="EJ369">
        <v>0.00500078</v>
      </c>
      <c r="EK369">
        <v>-15.78333333333333</v>
      </c>
      <c r="EL369">
        <v>-0.5</v>
      </c>
      <c r="EM369">
        <v>35.31225</v>
      </c>
      <c r="EN369">
        <v>39.15608333333333</v>
      </c>
      <c r="EO369">
        <v>37.9215</v>
      </c>
      <c r="EP369">
        <v>39.28108333333333</v>
      </c>
      <c r="EQ369">
        <v>38.39808333333333</v>
      </c>
      <c r="ER369">
        <v>0</v>
      </c>
      <c r="ES369">
        <v>0</v>
      </c>
      <c r="ET369">
        <v>0</v>
      </c>
      <c r="EU369">
        <v>1761011902.9</v>
      </c>
      <c r="EV369">
        <v>0</v>
      </c>
      <c r="EW369">
        <v>799.6076923076924</v>
      </c>
      <c r="EX369">
        <v>-5.360684055834351</v>
      </c>
      <c r="EY369">
        <v>-35.1042733185129</v>
      </c>
      <c r="EZ369">
        <v>-16.69230769230769</v>
      </c>
      <c r="FA369">
        <v>15</v>
      </c>
      <c r="FB369">
        <v>1761011703.6</v>
      </c>
      <c r="FC369" t="s">
        <v>1110</v>
      </c>
      <c r="FD369">
        <v>1761011703.1</v>
      </c>
      <c r="FE369">
        <v>1761011703.6</v>
      </c>
      <c r="FF369">
        <v>12</v>
      </c>
      <c r="FG369">
        <v>-0.097</v>
      </c>
      <c r="FH369">
        <v>0.005</v>
      </c>
      <c r="FI369">
        <v>-1.321</v>
      </c>
      <c r="FJ369">
        <v>0.183</v>
      </c>
      <c r="FK369">
        <v>420</v>
      </c>
      <c r="FL369">
        <v>24</v>
      </c>
      <c r="FM369">
        <v>0.12</v>
      </c>
      <c r="FN369">
        <v>0.01</v>
      </c>
      <c r="FO369">
        <v>0.5719351707317073</v>
      </c>
      <c r="FP369">
        <v>0.3525035121951213</v>
      </c>
      <c r="FQ369">
        <v>0.0599995867895944</v>
      </c>
      <c r="FR369">
        <v>1</v>
      </c>
      <c r="FS369">
        <v>800.6294117647059</v>
      </c>
      <c r="FT369">
        <v>-20.49809031233129</v>
      </c>
      <c r="FU369">
        <v>7.053598556421803</v>
      </c>
      <c r="FV369">
        <v>0</v>
      </c>
      <c r="FW369">
        <v>0.01156732241463415</v>
      </c>
      <c r="FX369">
        <v>-0.1111024282578398</v>
      </c>
      <c r="FY369">
        <v>0.01388403508544392</v>
      </c>
      <c r="FZ369">
        <v>0</v>
      </c>
      <c r="GA369">
        <v>1</v>
      </c>
      <c r="GB369">
        <v>3</v>
      </c>
      <c r="GC369" t="s">
        <v>459</v>
      </c>
      <c r="GD369">
        <v>3.10982</v>
      </c>
      <c r="GE369">
        <v>2.72615</v>
      </c>
      <c r="GF369">
        <v>0.0886702</v>
      </c>
      <c r="GG369">
        <v>0.08842410000000001</v>
      </c>
      <c r="GH369">
        <v>0.108532</v>
      </c>
      <c r="GI369">
        <v>0.109545</v>
      </c>
      <c r="GJ369">
        <v>23923.2</v>
      </c>
      <c r="GK369">
        <v>21684.3</v>
      </c>
      <c r="GL369">
        <v>26808.3</v>
      </c>
      <c r="GM369">
        <v>23993.5</v>
      </c>
      <c r="GN369">
        <v>38184.9</v>
      </c>
      <c r="GO369">
        <v>31513.5</v>
      </c>
      <c r="GP369">
        <v>46791.6</v>
      </c>
      <c r="GQ369">
        <v>37927.7</v>
      </c>
      <c r="GR369">
        <v>1.89408</v>
      </c>
      <c r="GS369">
        <v>1.87775</v>
      </c>
      <c r="GT369">
        <v>0.113778</v>
      </c>
      <c r="GU369">
        <v>0</v>
      </c>
      <c r="GV369">
        <v>28.1563</v>
      </c>
      <c r="GW369">
        <v>999.9</v>
      </c>
      <c r="GX369">
        <v>61.8</v>
      </c>
      <c r="GY369">
        <v>29.4</v>
      </c>
      <c r="GZ369">
        <v>28.0859</v>
      </c>
      <c r="HA369">
        <v>61.1409</v>
      </c>
      <c r="HB369">
        <v>21.3702</v>
      </c>
      <c r="HC369">
        <v>1</v>
      </c>
      <c r="HD369">
        <v>0.0207901</v>
      </c>
      <c r="HE369">
        <v>-1.88769</v>
      </c>
      <c r="HF369">
        <v>20.3278</v>
      </c>
      <c r="HG369">
        <v>5.22253</v>
      </c>
      <c r="HH369">
        <v>11.9782</v>
      </c>
      <c r="HI369">
        <v>4.9655</v>
      </c>
      <c r="HJ369">
        <v>3.27598</v>
      </c>
      <c r="HK369">
        <v>9999</v>
      </c>
      <c r="HL369">
        <v>9999</v>
      </c>
      <c r="HM369">
        <v>9999</v>
      </c>
      <c r="HN369">
        <v>999.9</v>
      </c>
      <c r="HO369">
        <v>1.86366</v>
      </c>
      <c r="HP369">
        <v>1.85976</v>
      </c>
      <c r="HQ369">
        <v>1.85805</v>
      </c>
      <c r="HR369">
        <v>1.85944</v>
      </c>
      <c r="HS369">
        <v>1.85959</v>
      </c>
      <c r="HT369">
        <v>1.85806</v>
      </c>
      <c r="HU369">
        <v>1.85715</v>
      </c>
      <c r="HV369">
        <v>1.85211</v>
      </c>
      <c r="HW369">
        <v>0</v>
      </c>
      <c r="HX369">
        <v>0</v>
      </c>
      <c r="HY369">
        <v>0</v>
      </c>
      <c r="HZ369">
        <v>0</v>
      </c>
      <c r="IA369" t="s">
        <v>424</v>
      </c>
      <c r="IB369" t="s">
        <v>425</v>
      </c>
      <c r="IC369" t="s">
        <v>426</v>
      </c>
      <c r="ID369" t="s">
        <v>426</v>
      </c>
      <c r="IE369" t="s">
        <v>426</v>
      </c>
      <c r="IF369" t="s">
        <v>426</v>
      </c>
      <c r="IG369">
        <v>0</v>
      </c>
      <c r="IH369">
        <v>100</v>
      </c>
      <c r="II369">
        <v>100</v>
      </c>
      <c r="IJ369">
        <v>-1.32</v>
      </c>
      <c r="IK369">
        <v>0.1925</v>
      </c>
      <c r="IL369">
        <v>-2.110863740708843</v>
      </c>
      <c r="IM369">
        <v>0.001328113201692861</v>
      </c>
      <c r="IN369">
        <v>1.538283238170363E-06</v>
      </c>
      <c r="IO369">
        <v>-5.795655626708063E-10</v>
      </c>
      <c r="IP369">
        <v>-0.0653189058624434</v>
      </c>
      <c r="IQ369">
        <v>-0.004593102289677449</v>
      </c>
      <c r="IR369">
        <v>0.0008253994458280543</v>
      </c>
      <c r="IS369">
        <v>-7.403632370499484E-06</v>
      </c>
      <c r="IT369">
        <v>2</v>
      </c>
      <c r="IU369">
        <v>1985</v>
      </c>
      <c r="IV369">
        <v>1</v>
      </c>
      <c r="IW369">
        <v>27</v>
      </c>
      <c r="IX369">
        <v>3.4</v>
      </c>
      <c r="IY369">
        <v>3.3</v>
      </c>
      <c r="IZ369">
        <v>1.13647</v>
      </c>
      <c r="JA369">
        <v>2.6123</v>
      </c>
      <c r="JB369">
        <v>1.49658</v>
      </c>
      <c r="JC369">
        <v>2.34619</v>
      </c>
      <c r="JD369">
        <v>1.54907</v>
      </c>
      <c r="JE369">
        <v>2.41821</v>
      </c>
      <c r="JF369">
        <v>32.7535</v>
      </c>
      <c r="JG369">
        <v>15.533</v>
      </c>
      <c r="JH369">
        <v>18</v>
      </c>
      <c r="JI369">
        <v>481.91</v>
      </c>
      <c r="JJ369">
        <v>500.635</v>
      </c>
      <c r="JK369">
        <v>31.2437</v>
      </c>
      <c r="JL369">
        <v>27.5129</v>
      </c>
      <c r="JM369">
        <v>30.0002</v>
      </c>
      <c r="JN369">
        <v>27.6938</v>
      </c>
      <c r="JO369">
        <v>27.6745</v>
      </c>
      <c r="JP369">
        <v>22.8484</v>
      </c>
      <c r="JQ369">
        <v>19.4172</v>
      </c>
      <c r="JR369">
        <v>75.2698</v>
      </c>
      <c r="JS369">
        <v>31.2429</v>
      </c>
      <c r="JT369">
        <v>420</v>
      </c>
      <c r="JU369">
        <v>24.0027</v>
      </c>
      <c r="JV369">
        <v>102.323</v>
      </c>
      <c r="JW369">
        <v>91.4979</v>
      </c>
    </row>
    <row r="370" spans="1:283">
      <c r="A370">
        <v>352</v>
      </c>
      <c r="B370">
        <v>1761011906.1</v>
      </c>
      <c r="C370">
        <v>2240.099999904633</v>
      </c>
      <c r="D370" t="s">
        <v>1151</v>
      </c>
      <c r="E370" t="s">
        <v>1152</v>
      </c>
      <c r="F370">
        <v>5</v>
      </c>
      <c r="G370" t="s">
        <v>1109</v>
      </c>
      <c r="H370">
        <v>1761011898.1</v>
      </c>
      <c r="I370">
        <f>(J370)/1000</f>
        <v>0</v>
      </c>
      <c r="J370">
        <f>1000*DJ370*AH370*(DF370-DG370)/(100*CY370*(1000-AH370*DF370))</f>
        <v>0</v>
      </c>
      <c r="K370">
        <f>DJ370*AH370*(DE370-DD370*(1000-AH370*DG370)/(1000-AH370*DF370))/(100*CY370)</f>
        <v>0</v>
      </c>
      <c r="L370">
        <f>DD370 - IF(AH370&gt;1, K370*CY370*100.0/(AJ370), 0)</f>
        <v>0</v>
      </c>
      <c r="M370">
        <f>((S370-I370/2)*L370-K370)/(S370+I370/2)</f>
        <v>0</v>
      </c>
      <c r="N370">
        <f>M370*(DK370+DL370)/1000.0</f>
        <v>0</v>
      </c>
      <c r="O370">
        <f>(DD370 - IF(AH370&gt;1, K370*CY370*100.0/(AJ370), 0))*(DK370+DL370)/1000.0</f>
        <v>0</v>
      </c>
      <c r="P370">
        <f>2.0/((1/R370-1/Q370)+SIGN(R370)*SQRT((1/R370-1/Q370)*(1/R370-1/Q370) + 4*CZ370/((CZ370+1)*(CZ370+1))*(2*1/R370*1/Q370-1/Q370*1/Q370)))</f>
        <v>0</v>
      </c>
      <c r="Q370">
        <f>IF(LEFT(DA370,1)&lt;&gt;"0",IF(LEFT(DA370,1)="1",3.0,DB370),$D$5+$E$5*(DR370*DK370/($K$5*1000))+$F$5*(DR370*DK370/($K$5*1000))*MAX(MIN(CY370,$J$5),$I$5)*MAX(MIN(CY370,$J$5),$I$5)+$G$5*MAX(MIN(CY370,$J$5),$I$5)*(DR370*DK370/($K$5*1000))+$H$5*(DR370*DK370/($K$5*1000))*(DR370*DK370/($K$5*1000)))</f>
        <v>0</v>
      </c>
      <c r="R370">
        <f>I370*(1000-(1000*0.61365*exp(17.502*V370/(240.97+V370))/(DK370+DL370)+DF370)/2)/(1000*0.61365*exp(17.502*V370/(240.97+V370))/(DK370+DL370)-DF370)</f>
        <v>0</v>
      </c>
      <c r="S370">
        <f>1/((CZ370+1)/(P370/1.6)+1/(Q370/1.37)) + CZ370/((CZ370+1)/(P370/1.6) + CZ370/(Q370/1.37))</f>
        <v>0</v>
      </c>
      <c r="T370">
        <f>(CU370*CX370)</f>
        <v>0</v>
      </c>
      <c r="U370">
        <f>(DM370+(T370+2*0.95*5.67E-8*(((DM370+$B$9)+273)^4-(DM370+273)^4)-44100*I370)/(1.84*29.3*Q370+8*0.95*5.67E-8*(DM370+273)^3))</f>
        <v>0</v>
      </c>
      <c r="V370">
        <f>($C$9*DN370+$D$9*DO370+$E$9*U370)</f>
        <v>0</v>
      </c>
      <c r="W370">
        <f>0.61365*exp(17.502*V370/(240.97+V370))</f>
        <v>0</v>
      </c>
      <c r="X370">
        <f>(Y370/Z370*100)</f>
        <v>0</v>
      </c>
      <c r="Y370">
        <f>DF370*(DK370+DL370)/1000</f>
        <v>0</v>
      </c>
      <c r="Z370">
        <f>0.61365*exp(17.502*DM370/(240.97+DM370))</f>
        <v>0</v>
      </c>
      <c r="AA370">
        <f>(W370-DF370*(DK370+DL370)/1000)</f>
        <v>0</v>
      </c>
      <c r="AB370">
        <f>(-I370*44100)</f>
        <v>0</v>
      </c>
      <c r="AC370">
        <f>2*29.3*Q370*0.92*(DM370-V370)</f>
        <v>0</v>
      </c>
      <c r="AD370">
        <f>2*0.95*5.67E-8*(((DM370+$B$9)+273)^4-(V370+273)^4)</f>
        <v>0</v>
      </c>
      <c r="AE370">
        <f>T370+AD370+AB370+AC370</f>
        <v>0</v>
      </c>
      <c r="AF370">
        <v>1</v>
      </c>
      <c r="AG370">
        <v>0</v>
      </c>
      <c r="AH370">
        <f>IF(AF370*$H$15&gt;=AJ370,1.0,(AJ370/(AJ370-AF370*$H$15)))</f>
        <v>0</v>
      </c>
      <c r="AI370">
        <f>(AH370-1)*100</f>
        <v>0</v>
      </c>
      <c r="AJ370">
        <f>MAX(0,($B$15+$C$15*DR370)/(1+$D$15*DR370)*DK370/(DM370+273)*$E$15)</f>
        <v>0</v>
      </c>
      <c r="AK370" t="s">
        <v>420</v>
      </c>
      <c r="AL370" t="s">
        <v>420</v>
      </c>
      <c r="AM370">
        <v>0</v>
      </c>
      <c r="AN370">
        <v>0</v>
      </c>
      <c r="AO370">
        <f>1-AM370/AN370</f>
        <v>0</v>
      </c>
      <c r="AP370">
        <v>0</v>
      </c>
      <c r="AQ370" t="s">
        <v>420</v>
      </c>
      <c r="AR370" t="s">
        <v>420</v>
      </c>
      <c r="AS370">
        <v>0</v>
      </c>
      <c r="AT370">
        <v>0</v>
      </c>
      <c r="AU370">
        <f>1-AS370/AT370</f>
        <v>0</v>
      </c>
      <c r="AV370">
        <v>0.5</v>
      </c>
      <c r="AW370">
        <f>CV370</f>
        <v>0</v>
      </c>
      <c r="AX370">
        <f>K370</f>
        <v>0</v>
      </c>
      <c r="AY370">
        <f>AU370*AV370*AW370</f>
        <v>0</v>
      </c>
      <c r="AZ370">
        <f>(AX370-AP370)/AW370</f>
        <v>0</v>
      </c>
      <c r="BA370">
        <f>(AN370-AT370)/AT370</f>
        <v>0</v>
      </c>
      <c r="BB370">
        <f>AM370/(AO370+AM370/AT370)</f>
        <v>0</v>
      </c>
      <c r="BC370" t="s">
        <v>420</v>
      </c>
      <c r="BD370">
        <v>0</v>
      </c>
      <c r="BE370">
        <f>IF(BD370&lt;&gt;0, BD370, BB370)</f>
        <v>0</v>
      </c>
      <c r="BF370">
        <f>1-BE370/AT370</f>
        <v>0</v>
      </c>
      <c r="BG370">
        <f>(AT370-AS370)/(AT370-BE370)</f>
        <v>0</v>
      </c>
      <c r="BH370">
        <f>(AN370-AT370)/(AN370-BE370)</f>
        <v>0</v>
      </c>
      <c r="BI370">
        <f>(AT370-AS370)/(AT370-AM370)</f>
        <v>0</v>
      </c>
      <c r="BJ370">
        <f>(AN370-AT370)/(AN370-AM370)</f>
        <v>0</v>
      </c>
      <c r="BK370">
        <f>(BG370*BE370/AS370)</f>
        <v>0</v>
      </c>
      <c r="BL370">
        <f>(1-BK370)</f>
        <v>0</v>
      </c>
      <c r="CU370">
        <f>$B$13*DS370+$C$13*DT370+$F$13*EE370*(1-EH370)</f>
        <v>0</v>
      </c>
      <c r="CV370">
        <f>CU370*CW370</f>
        <v>0</v>
      </c>
      <c r="CW370">
        <f>($B$13*$D$11+$C$13*$D$11+$F$13*((ER370+EJ370)/MAX(ER370+EJ370+ES370, 0.1)*$I$11+ES370/MAX(ER370+EJ370+ES370, 0.1)*$J$11))/($B$13+$C$13+$F$13)</f>
        <v>0</v>
      </c>
      <c r="CX370">
        <f>($B$13*$K$11+$C$13*$K$11+$F$13*((ER370+EJ370)/MAX(ER370+EJ370+ES370, 0.1)*$P$11+ES370/MAX(ER370+EJ370+ES370, 0.1)*$Q$11))/($B$13+$C$13+$F$13)</f>
        <v>0</v>
      </c>
      <c r="CY370">
        <v>5.36</v>
      </c>
      <c r="CZ370">
        <v>0.5</v>
      </c>
      <c r="DA370" t="s">
        <v>421</v>
      </c>
      <c r="DB370">
        <v>2</v>
      </c>
      <c r="DC370">
        <v>1761011898.1</v>
      </c>
      <c r="DD370">
        <v>420.5888333333333</v>
      </c>
      <c r="DE370">
        <v>420.004625</v>
      </c>
      <c r="DF370">
        <v>23.9521375</v>
      </c>
      <c r="DG370">
        <v>23.9472875</v>
      </c>
      <c r="DH370">
        <v>421.9089999999999</v>
      </c>
      <c r="DI370">
        <v>23.759925</v>
      </c>
      <c r="DJ370">
        <v>500.018875</v>
      </c>
      <c r="DK370">
        <v>90.56091250000001</v>
      </c>
      <c r="DL370">
        <v>0.03454165</v>
      </c>
      <c r="DM370">
        <v>30.3931875</v>
      </c>
      <c r="DN370">
        <v>30.01537916666667</v>
      </c>
      <c r="DO370">
        <v>999.9</v>
      </c>
      <c r="DP370">
        <v>0</v>
      </c>
      <c r="DQ370">
        <v>0</v>
      </c>
      <c r="DR370">
        <v>9997.004999999999</v>
      </c>
      <c r="DS370">
        <v>0</v>
      </c>
      <c r="DT370">
        <v>0.242856</v>
      </c>
      <c r="DU370">
        <v>0.5841230000000001</v>
      </c>
      <c r="DV370">
        <v>430.9100416666667</v>
      </c>
      <c r="DW370">
        <v>430.3095</v>
      </c>
      <c r="DX370">
        <v>0.004851179166666667</v>
      </c>
      <c r="DY370">
        <v>420.004625</v>
      </c>
      <c r="DZ370">
        <v>23.9472875</v>
      </c>
      <c r="EA370">
        <v>2.169127083333333</v>
      </c>
      <c r="EB370">
        <v>2.168687083333333</v>
      </c>
      <c r="EC370">
        <v>18.73610416666667</v>
      </c>
      <c r="ED370">
        <v>18.73285833333334</v>
      </c>
      <c r="EE370">
        <v>0.00500078</v>
      </c>
      <c r="EF370">
        <v>0</v>
      </c>
      <c r="EG370">
        <v>0</v>
      </c>
      <c r="EH370">
        <v>0</v>
      </c>
      <c r="EI370">
        <v>797.8083333333334</v>
      </c>
      <c r="EJ370">
        <v>0.00500078</v>
      </c>
      <c r="EK370">
        <v>-15.99166666666667</v>
      </c>
      <c r="EL370">
        <v>-0.5499999999999999</v>
      </c>
      <c r="EM370">
        <v>35.32529166666666</v>
      </c>
      <c r="EN370">
        <v>39.19508333333333</v>
      </c>
      <c r="EO370">
        <v>37.924125</v>
      </c>
      <c r="EP370">
        <v>39.32533333333333</v>
      </c>
      <c r="EQ370">
        <v>38.42154166666666</v>
      </c>
      <c r="ER370">
        <v>0</v>
      </c>
      <c r="ES370">
        <v>0</v>
      </c>
      <c r="ET370">
        <v>0</v>
      </c>
      <c r="EU370">
        <v>1761011904.7</v>
      </c>
      <c r="EV370">
        <v>0</v>
      </c>
      <c r="EW370">
        <v>799.46</v>
      </c>
      <c r="EX370">
        <v>-35.73076946918924</v>
      </c>
      <c r="EY370">
        <v>-3.523076809369584</v>
      </c>
      <c r="EZ370">
        <v>-17.532</v>
      </c>
      <c r="FA370">
        <v>15</v>
      </c>
      <c r="FB370">
        <v>1761011703.6</v>
      </c>
      <c r="FC370" t="s">
        <v>1110</v>
      </c>
      <c r="FD370">
        <v>1761011703.1</v>
      </c>
      <c r="FE370">
        <v>1761011703.6</v>
      </c>
      <c r="FF370">
        <v>12</v>
      </c>
      <c r="FG370">
        <v>-0.097</v>
      </c>
      <c r="FH370">
        <v>0.005</v>
      </c>
      <c r="FI370">
        <v>-1.321</v>
      </c>
      <c r="FJ370">
        <v>0.183</v>
      </c>
      <c r="FK370">
        <v>420</v>
      </c>
      <c r="FL370">
        <v>24</v>
      </c>
      <c r="FM370">
        <v>0.12</v>
      </c>
      <c r="FN370">
        <v>0.01</v>
      </c>
      <c r="FO370">
        <v>0.571074725</v>
      </c>
      <c r="FP370">
        <v>0.3493481313320785</v>
      </c>
      <c r="FQ370">
        <v>0.06084097527653032</v>
      </c>
      <c r="FR370">
        <v>1</v>
      </c>
      <c r="FS370">
        <v>799.9176470588236</v>
      </c>
      <c r="FT370">
        <v>-11.79526365835183</v>
      </c>
      <c r="FU370">
        <v>6.736706761695926</v>
      </c>
      <c r="FV370">
        <v>0</v>
      </c>
      <c r="FW370">
        <v>0.009897801475000001</v>
      </c>
      <c r="FX370">
        <v>-0.0913626826604127</v>
      </c>
      <c r="FY370">
        <v>0.01309272545870975</v>
      </c>
      <c r="FZ370">
        <v>1</v>
      </c>
      <c r="GA370">
        <v>2</v>
      </c>
      <c r="GB370">
        <v>3</v>
      </c>
      <c r="GC370" t="s">
        <v>482</v>
      </c>
      <c r="GD370">
        <v>3.10957</v>
      </c>
      <c r="GE370">
        <v>2.72635</v>
      </c>
      <c r="GF370">
        <v>0.0886692</v>
      </c>
      <c r="GG370">
        <v>0.0884191</v>
      </c>
      <c r="GH370">
        <v>0.108542</v>
      </c>
      <c r="GI370">
        <v>0.109544</v>
      </c>
      <c r="GJ370">
        <v>23923.2</v>
      </c>
      <c r="GK370">
        <v>21684.3</v>
      </c>
      <c r="GL370">
        <v>26808.2</v>
      </c>
      <c r="GM370">
        <v>23993.4</v>
      </c>
      <c r="GN370">
        <v>38184.4</v>
      </c>
      <c r="GO370">
        <v>31513.4</v>
      </c>
      <c r="GP370">
        <v>46791.4</v>
      </c>
      <c r="GQ370">
        <v>37927.5</v>
      </c>
      <c r="GR370">
        <v>1.89368</v>
      </c>
      <c r="GS370">
        <v>1.87803</v>
      </c>
      <c r="GT370">
        <v>0.113472</v>
      </c>
      <c r="GU370">
        <v>0</v>
      </c>
      <c r="GV370">
        <v>28.1575</v>
      </c>
      <c r="GW370">
        <v>999.9</v>
      </c>
      <c r="GX370">
        <v>61.8</v>
      </c>
      <c r="GY370">
        <v>29.4</v>
      </c>
      <c r="GZ370">
        <v>28.0873</v>
      </c>
      <c r="HA370">
        <v>61.0909</v>
      </c>
      <c r="HB370">
        <v>21.2179</v>
      </c>
      <c r="HC370">
        <v>1</v>
      </c>
      <c r="HD370">
        <v>0.020935</v>
      </c>
      <c r="HE370">
        <v>-1.89895</v>
      </c>
      <c r="HF370">
        <v>20.3277</v>
      </c>
      <c r="HG370">
        <v>5.22223</v>
      </c>
      <c r="HH370">
        <v>11.979</v>
      </c>
      <c r="HI370">
        <v>4.9655</v>
      </c>
      <c r="HJ370">
        <v>3.276</v>
      </c>
      <c r="HK370">
        <v>9999</v>
      </c>
      <c r="HL370">
        <v>9999</v>
      </c>
      <c r="HM370">
        <v>9999</v>
      </c>
      <c r="HN370">
        <v>999.9</v>
      </c>
      <c r="HO370">
        <v>1.86366</v>
      </c>
      <c r="HP370">
        <v>1.85976</v>
      </c>
      <c r="HQ370">
        <v>1.85805</v>
      </c>
      <c r="HR370">
        <v>1.85944</v>
      </c>
      <c r="HS370">
        <v>1.85959</v>
      </c>
      <c r="HT370">
        <v>1.85806</v>
      </c>
      <c r="HU370">
        <v>1.85715</v>
      </c>
      <c r="HV370">
        <v>1.85211</v>
      </c>
      <c r="HW370">
        <v>0</v>
      </c>
      <c r="HX370">
        <v>0</v>
      </c>
      <c r="HY370">
        <v>0</v>
      </c>
      <c r="HZ370">
        <v>0</v>
      </c>
      <c r="IA370" t="s">
        <v>424</v>
      </c>
      <c r="IB370" t="s">
        <v>425</v>
      </c>
      <c r="IC370" t="s">
        <v>426</v>
      </c>
      <c r="ID370" t="s">
        <v>426</v>
      </c>
      <c r="IE370" t="s">
        <v>426</v>
      </c>
      <c r="IF370" t="s">
        <v>426</v>
      </c>
      <c r="IG370">
        <v>0</v>
      </c>
      <c r="IH370">
        <v>100</v>
      </c>
      <c r="II370">
        <v>100</v>
      </c>
      <c r="IJ370">
        <v>-1.32</v>
      </c>
      <c r="IK370">
        <v>0.1927</v>
      </c>
      <c r="IL370">
        <v>-2.110863740708843</v>
      </c>
      <c r="IM370">
        <v>0.001328113201692861</v>
      </c>
      <c r="IN370">
        <v>1.538283238170363E-06</v>
      </c>
      <c r="IO370">
        <v>-5.795655626708063E-10</v>
      </c>
      <c r="IP370">
        <v>-0.0653189058624434</v>
      </c>
      <c r="IQ370">
        <v>-0.004593102289677449</v>
      </c>
      <c r="IR370">
        <v>0.0008253994458280543</v>
      </c>
      <c r="IS370">
        <v>-7.403632370499484E-06</v>
      </c>
      <c r="IT370">
        <v>2</v>
      </c>
      <c r="IU370">
        <v>1985</v>
      </c>
      <c r="IV370">
        <v>1</v>
      </c>
      <c r="IW370">
        <v>27</v>
      </c>
      <c r="IX370">
        <v>3.4</v>
      </c>
      <c r="IY370">
        <v>3.4</v>
      </c>
      <c r="IZ370">
        <v>1.13647</v>
      </c>
      <c r="JA370">
        <v>2.6062</v>
      </c>
      <c r="JB370">
        <v>1.49658</v>
      </c>
      <c r="JC370">
        <v>2.34619</v>
      </c>
      <c r="JD370">
        <v>1.54907</v>
      </c>
      <c r="JE370">
        <v>2.45483</v>
      </c>
      <c r="JF370">
        <v>32.7535</v>
      </c>
      <c r="JG370">
        <v>15.5505</v>
      </c>
      <c r="JH370">
        <v>18</v>
      </c>
      <c r="JI370">
        <v>481.679</v>
      </c>
      <c r="JJ370">
        <v>500.818</v>
      </c>
      <c r="JK370">
        <v>31.2384</v>
      </c>
      <c r="JL370">
        <v>27.5129</v>
      </c>
      <c r="JM370">
        <v>30.0001</v>
      </c>
      <c r="JN370">
        <v>27.6938</v>
      </c>
      <c r="JO370">
        <v>27.6745</v>
      </c>
      <c r="JP370">
        <v>22.8485</v>
      </c>
      <c r="JQ370">
        <v>19.4172</v>
      </c>
      <c r="JR370">
        <v>75.2698</v>
      </c>
      <c r="JS370">
        <v>31.2312</v>
      </c>
      <c r="JT370">
        <v>420</v>
      </c>
      <c r="JU370">
        <v>24.0012</v>
      </c>
      <c r="JV370">
        <v>102.323</v>
      </c>
      <c r="JW370">
        <v>91.4975</v>
      </c>
    </row>
    <row r="371" spans="1:283">
      <c r="A371">
        <v>353</v>
      </c>
      <c r="B371">
        <v>1761011908.1</v>
      </c>
      <c r="C371">
        <v>2242.099999904633</v>
      </c>
      <c r="D371" t="s">
        <v>1153</v>
      </c>
      <c r="E371" t="s">
        <v>1154</v>
      </c>
      <c r="F371">
        <v>5</v>
      </c>
      <c r="G371" t="s">
        <v>1109</v>
      </c>
      <c r="H371">
        <v>1761011900.1</v>
      </c>
      <c r="I371">
        <f>(J371)/1000</f>
        <v>0</v>
      </c>
      <c r="J371">
        <f>1000*DJ371*AH371*(DF371-DG371)/(100*CY371*(1000-AH371*DF371))</f>
        <v>0</v>
      </c>
      <c r="K371">
        <f>DJ371*AH371*(DE371-DD371*(1000-AH371*DG371)/(1000-AH371*DF371))/(100*CY371)</f>
        <v>0</v>
      </c>
      <c r="L371">
        <f>DD371 - IF(AH371&gt;1, K371*CY371*100.0/(AJ371), 0)</f>
        <v>0</v>
      </c>
      <c r="M371">
        <f>((S371-I371/2)*L371-K371)/(S371+I371/2)</f>
        <v>0</v>
      </c>
      <c r="N371">
        <f>M371*(DK371+DL371)/1000.0</f>
        <v>0</v>
      </c>
      <c r="O371">
        <f>(DD371 - IF(AH371&gt;1, K371*CY371*100.0/(AJ371), 0))*(DK371+DL371)/1000.0</f>
        <v>0</v>
      </c>
      <c r="P371">
        <f>2.0/((1/R371-1/Q371)+SIGN(R371)*SQRT((1/R371-1/Q371)*(1/R371-1/Q371) + 4*CZ371/((CZ371+1)*(CZ371+1))*(2*1/R371*1/Q371-1/Q371*1/Q371)))</f>
        <v>0</v>
      </c>
      <c r="Q371">
        <f>IF(LEFT(DA371,1)&lt;&gt;"0",IF(LEFT(DA371,1)="1",3.0,DB371),$D$5+$E$5*(DR371*DK371/($K$5*1000))+$F$5*(DR371*DK371/($K$5*1000))*MAX(MIN(CY371,$J$5),$I$5)*MAX(MIN(CY371,$J$5),$I$5)+$G$5*MAX(MIN(CY371,$J$5),$I$5)*(DR371*DK371/($K$5*1000))+$H$5*(DR371*DK371/($K$5*1000))*(DR371*DK371/($K$5*1000)))</f>
        <v>0</v>
      </c>
      <c r="R371">
        <f>I371*(1000-(1000*0.61365*exp(17.502*V371/(240.97+V371))/(DK371+DL371)+DF371)/2)/(1000*0.61365*exp(17.502*V371/(240.97+V371))/(DK371+DL371)-DF371)</f>
        <v>0</v>
      </c>
      <c r="S371">
        <f>1/((CZ371+1)/(P371/1.6)+1/(Q371/1.37)) + CZ371/((CZ371+1)/(P371/1.6) + CZ371/(Q371/1.37))</f>
        <v>0</v>
      </c>
      <c r="T371">
        <f>(CU371*CX371)</f>
        <v>0</v>
      </c>
      <c r="U371">
        <f>(DM371+(T371+2*0.95*5.67E-8*(((DM371+$B$9)+273)^4-(DM371+273)^4)-44100*I371)/(1.84*29.3*Q371+8*0.95*5.67E-8*(DM371+273)^3))</f>
        <v>0</v>
      </c>
      <c r="V371">
        <f>($C$9*DN371+$D$9*DO371+$E$9*U371)</f>
        <v>0</v>
      </c>
      <c r="W371">
        <f>0.61365*exp(17.502*V371/(240.97+V371))</f>
        <v>0</v>
      </c>
      <c r="X371">
        <f>(Y371/Z371*100)</f>
        <v>0</v>
      </c>
      <c r="Y371">
        <f>DF371*(DK371+DL371)/1000</f>
        <v>0</v>
      </c>
      <c r="Z371">
        <f>0.61365*exp(17.502*DM371/(240.97+DM371))</f>
        <v>0</v>
      </c>
      <c r="AA371">
        <f>(W371-DF371*(DK371+DL371)/1000)</f>
        <v>0</v>
      </c>
      <c r="AB371">
        <f>(-I371*44100)</f>
        <v>0</v>
      </c>
      <c r="AC371">
        <f>2*29.3*Q371*0.92*(DM371-V371)</f>
        <v>0</v>
      </c>
      <c r="AD371">
        <f>2*0.95*5.67E-8*(((DM371+$B$9)+273)^4-(V371+273)^4)</f>
        <v>0</v>
      </c>
      <c r="AE371">
        <f>T371+AD371+AB371+AC371</f>
        <v>0</v>
      </c>
      <c r="AF371">
        <v>1</v>
      </c>
      <c r="AG371">
        <v>0</v>
      </c>
      <c r="AH371">
        <f>IF(AF371*$H$15&gt;=AJ371,1.0,(AJ371/(AJ371-AF371*$H$15)))</f>
        <v>0</v>
      </c>
      <c r="AI371">
        <f>(AH371-1)*100</f>
        <v>0</v>
      </c>
      <c r="AJ371">
        <f>MAX(0,($B$15+$C$15*DR371)/(1+$D$15*DR371)*DK371/(DM371+273)*$E$15)</f>
        <v>0</v>
      </c>
      <c r="AK371" t="s">
        <v>420</v>
      </c>
      <c r="AL371" t="s">
        <v>420</v>
      </c>
      <c r="AM371">
        <v>0</v>
      </c>
      <c r="AN371">
        <v>0</v>
      </c>
      <c r="AO371">
        <f>1-AM371/AN371</f>
        <v>0</v>
      </c>
      <c r="AP371">
        <v>0</v>
      </c>
      <c r="AQ371" t="s">
        <v>420</v>
      </c>
      <c r="AR371" t="s">
        <v>420</v>
      </c>
      <c r="AS371">
        <v>0</v>
      </c>
      <c r="AT371">
        <v>0</v>
      </c>
      <c r="AU371">
        <f>1-AS371/AT371</f>
        <v>0</v>
      </c>
      <c r="AV371">
        <v>0.5</v>
      </c>
      <c r="AW371">
        <f>CV371</f>
        <v>0</v>
      </c>
      <c r="AX371">
        <f>K371</f>
        <v>0</v>
      </c>
      <c r="AY371">
        <f>AU371*AV371*AW371</f>
        <v>0</v>
      </c>
      <c r="AZ371">
        <f>(AX371-AP371)/AW371</f>
        <v>0</v>
      </c>
      <c r="BA371">
        <f>(AN371-AT371)/AT371</f>
        <v>0</v>
      </c>
      <c r="BB371">
        <f>AM371/(AO371+AM371/AT371)</f>
        <v>0</v>
      </c>
      <c r="BC371" t="s">
        <v>420</v>
      </c>
      <c r="BD371">
        <v>0</v>
      </c>
      <c r="BE371">
        <f>IF(BD371&lt;&gt;0, BD371, BB371)</f>
        <v>0</v>
      </c>
      <c r="BF371">
        <f>1-BE371/AT371</f>
        <v>0</v>
      </c>
      <c r="BG371">
        <f>(AT371-AS371)/(AT371-BE371)</f>
        <v>0</v>
      </c>
      <c r="BH371">
        <f>(AN371-AT371)/(AN371-BE371)</f>
        <v>0</v>
      </c>
      <c r="BI371">
        <f>(AT371-AS371)/(AT371-AM371)</f>
        <v>0</v>
      </c>
      <c r="BJ371">
        <f>(AN371-AT371)/(AN371-AM371)</f>
        <v>0</v>
      </c>
      <c r="BK371">
        <f>(BG371*BE371/AS371)</f>
        <v>0</v>
      </c>
      <c r="BL371">
        <f>(1-BK371)</f>
        <v>0</v>
      </c>
      <c r="CU371">
        <f>$B$13*DS371+$C$13*DT371+$F$13*EE371*(1-EH371)</f>
        <v>0</v>
      </c>
      <c r="CV371">
        <f>CU371*CW371</f>
        <v>0</v>
      </c>
      <c r="CW371">
        <f>($B$13*$D$11+$C$13*$D$11+$F$13*((ER371+EJ371)/MAX(ER371+EJ371+ES371, 0.1)*$I$11+ES371/MAX(ER371+EJ371+ES371, 0.1)*$J$11))/($B$13+$C$13+$F$13)</f>
        <v>0</v>
      </c>
      <c r="CX371">
        <f>($B$13*$K$11+$C$13*$K$11+$F$13*((ER371+EJ371)/MAX(ER371+EJ371+ES371, 0.1)*$P$11+ES371/MAX(ER371+EJ371+ES371, 0.1)*$Q$11))/($B$13+$C$13+$F$13)</f>
        <v>0</v>
      </c>
      <c r="CY371">
        <v>5.36</v>
      </c>
      <c r="CZ371">
        <v>0.5</v>
      </c>
      <c r="DA371" t="s">
        <v>421</v>
      </c>
      <c r="DB371">
        <v>2</v>
      </c>
      <c r="DC371">
        <v>1761011900.1</v>
      </c>
      <c r="DD371">
        <v>420.5982083333333</v>
      </c>
      <c r="DE371">
        <v>420.0083750000001</v>
      </c>
      <c r="DF371">
        <v>23.95685833333333</v>
      </c>
      <c r="DG371">
        <v>23.95334583333333</v>
      </c>
      <c r="DH371">
        <v>421.9184166666667</v>
      </c>
      <c r="DI371">
        <v>23.7645375</v>
      </c>
      <c r="DJ371">
        <v>500.0035416666666</v>
      </c>
      <c r="DK371">
        <v>90.56048333333335</v>
      </c>
      <c r="DL371">
        <v>0.03459699166666667</v>
      </c>
      <c r="DM371">
        <v>30.39013333333333</v>
      </c>
      <c r="DN371">
        <v>30.01325</v>
      </c>
      <c r="DO371">
        <v>999.9</v>
      </c>
      <c r="DP371">
        <v>0</v>
      </c>
      <c r="DQ371">
        <v>0</v>
      </c>
      <c r="DR371">
        <v>9995.550000000001</v>
      </c>
      <c r="DS371">
        <v>0</v>
      </c>
      <c r="DT371">
        <v>0.242856</v>
      </c>
      <c r="DU371">
        <v>0.5897623749999999</v>
      </c>
      <c r="DV371">
        <v>430.92175</v>
      </c>
      <c r="DW371">
        <v>430.3160416666666</v>
      </c>
      <c r="DX371">
        <v>0.0035102375</v>
      </c>
      <c r="DY371">
        <v>420.0083750000001</v>
      </c>
      <c r="DZ371">
        <v>23.95334583333333</v>
      </c>
      <c r="EA371">
        <v>2.169544166666667</v>
      </c>
      <c r="EB371">
        <v>2.169225</v>
      </c>
      <c r="EC371">
        <v>18.73917916666667</v>
      </c>
      <c r="ED371">
        <v>18.73682916666667</v>
      </c>
      <c r="EE371">
        <v>0.00500078</v>
      </c>
      <c r="EF371">
        <v>0</v>
      </c>
      <c r="EG371">
        <v>0</v>
      </c>
      <c r="EH371">
        <v>0</v>
      </c>
      <c r="EI371">
        <v>798.3708333333334</v>
      </c>
      <c r="EJ371">
        <v>0.00500078</v>
      </c>
      <c r="EK371">
        <v>-16.95416666666667</v>
      </c>
      <c r="EL371">
        <v>-0.6583333333333333</v>
      </c>
      <c r="EM371">
        <v>35.34091666666666</v>
      </c>
      <c r="EN371">
        <v>39.23420833333333</v>
      </c>
      <c r="EO371">
        <v>37.93195833333333</v>
      </c>
      <c r="EP371">
        <v>39.37995833333333</v>
      </c>
      <c r="EQ371">
        <v>38.42679166666667</v>
      </c>
      <c r="ER371">
        <v>0</v>
      </c>
      <c r="ES371">
        <v>0</v>
      </c>
      <c r="ET371">
        <v>0</v>
      </c>
      <c r="EU371">
        <v>1761011907.1</v>
      </c>
      <c r="EV371">
        <v>0</v>
      </c>
      <c r="EW371">
        <v>798.4760000000001</v>
      </c>
      <c r="EX371">
        <v>-35.23076949862458</v>
      </c>
      <c r="EY371">
        <v>22.18461563399088</v>
      </c>
      <c r="EZ371">
        <v>-17.4</v>
      </c>
      <c r="FA371">
        <v>15</v>
      </c>
      <c r="FB371">
        <v>1761011703.6</v>
      </c>
      <c r="FC371" t="s">
        <v>1110</v>
      </c>
      <c r="FD371">
        <v>1761011703.1</v>
      </c>
      <c r="FE371">
        <v>1761011703.6</v>
      </c>
      <c r="FF371">
        <v>12</v>
      </c>
      <c r="FG371">
        <v>-0.097</v>
      </c>
      <c r="FH371">
        <v>0.005</v>
      </c>
      <c r="FI371">
        <v>-1.321</v>
      </c>
      <c r="FJ371">
        <v>0.183</v>
      </c>
      <c r="FK371">
        <v>420</v>
      </c>
      <c r="FL371">
        <v>24</v>
      </c>
      <c r="FM371">
        <v>0.12</v>
      </c>
      <c r="FN371">
        <v>0.01</v>
      </c>
      <c r="FO371">
        <v>0.5806200487804877</v>
      </c>
      <c r="FP371">
        <v>0.1859526689895465</v>
      </c>
      <c r="FQ371">
        <v>0.05338312698987511</v>
      </c>
      <c r="FR371">
        <v>1</v>
      </c>
      <c r="FS371">
        <v>798.7470588235294</v>
      </c>
      <c r="FT371">
        <v>-14.7899161540939</v>
      </c>
      <c r="FU371">
        <v>6.840202753019983</v>
      </c>
      <c r="FV371">
        <v>0</v>
      </c>
      <c r="FW371">
        <v>0.008763662414634147</v>
      </c>
      <c r="FX371">
        <v>-0.04947223875261321</v>
      </c>
      <c r="FY371">
        <v>0.01198921852211478</v>
      </c>
      <c r="FZ371">
        <v>1</v>
      </c>
      <c r="GA371">
        <v>2</v>
      </c>
      <c r="GB371">
        <v>3</v>
      </c>
      <c r="GC371" t="s">
        <v>482</v>
      </c>
      <c r="GD371">
        <v>3.10975</v>
      </c>
      <c r="GE371">
        <v>2.72635</v>
      </c>
      <c r="GF371">
        <v>0.08867750000000001</v>
      </c>
      <c r="GG371">
        <v>0.08842270000000001</v>
      </c>
      <c r="GH371">
        <v>0.108552</v>
      </c>
      <c r="GI371">
        <v>0.109546</v>
      </c>
      <c r="GJ371">
        <v>23923.1</v>
      </c>
      <c r="GK371">
        <v>21684.1</v>
      </c>
      <c r="GL371">
        <v>26808.3</v>
      </c>
      <c r="GM371">
        <v>23993.4</v>
      </c>
      <c r="GN371">
        <v>38184</v>
      </c>
      <c r="GO371">
        <v>31513.3</v>
      </c>
      <c r="GP371">
        <v>46791.5</v>
      </c>
      <c r="GQ371">
        <v>37927.4</v>
      </c>
      <c r="GR371">
        <v>1.8939</v>
      </c>
      <c r="GS371">
        <v>1.87752</v>
      </c>
      <c r="GT371">
        <v>0.113077</v>
      </c>
      <c r="GU371">
        <v>0</v>
      </c>
      <c r="GV371">
        <v>28.1593</v>
      </c>
      <c r="GW371">
        <v>999.9</v>
      </c>
      <c r="GX371">
        <v>61.8</v>
      </c>
      <c r="GY371">
        <v>29.4</v>
      </c>
      <c r="GZ371">
        <v>28.0863</v>
      </c>
      <c r="HA371">
        <v>61.3409</v>
      </c>
      <c r="HB371">
        <v>21.1619</v>
      </c>
      <c r="HC371">
        <v>1</v>
      </c>
      <c r="HD371">
        <v>0.0208638</v>
      </c>
      <c r="HE371">
        <v>-1.89933</v>
      </c>
      <c r="HF371">
        <v>20.3277</v>
      </c>
      <c r="HG371">
        <v>5.22223</v>
      </c>
      <c r="HH371">
        <v>11.9791</v>
      </c>
      <c r="HI371">
        <v>4.9656</v>
      </c>
      <c r="HJ371">
        <v>3.276</v>
      </c>
      <c r="HK371">
        <v>9999</v>
      </c>
      <c r="HL371">
        <v>9999</v>
      </c>
      <c r="HM371">
        <v>9999</v>
      </c>
      <c r="HN371">
        <v>999.9</v>
      </c>
      <c r="HO371">
        <v>1.86365</v>
      </c>
      <c r="HP371">
        <v>1.85976</v>
      </c>
      <c r="HQ371">
        <v>1.85804</v>
      </c>
      <c r="HR371">
        <v>1.85944</v>
      </c>
      <c r="HS371">
        <v>1.85959</v>
      </c>
      <c r="HT371">
        <v>1.85806</v>
      </c>
      <c r="HU371">
        <v>1.85715</v>
      </c>
      <c r="HV371">
        <v>1.85211</v>
      </c>
      <c r="HW371">
        <v>0</v>
      </c>
      <c r="HX371">
        <v>0</v>
      </c>
      <c r="HY371">
        <v>0</v>
      </c>
      <c r="HZ371">
        <v>0</v>
      </c>
      <c r="IA371" t="s">
        <v>424</v>
      </c>
      <c r="IB371" t="s">
        <v>425</v>
      </c>
      <c r="IC371" t="s">
        <v>426</v>
      </c>
      <c r="ID371" t="s">
        <v>426</v>
      </c>
      <c r="IE371" t="s">
        <v>426</v>
      </c>
      <c r="IF371" t="s">
        <v>426</v>
      </c>
      <c r="IG371">
        <v>0</v>
      </c>
      <c r="IH371">
        <v>100</v>
      </c>
      <c r="II371">
        <v>100</v>
      </c>
      <c r="IJ371">
        <v>-1.32</v>
      </c>
      <c r="IK371">
        <v>0.1927</v>
      </c>
      <c r="IL371">
        <v>-2.110863740708843</v>
      </c>
      <c r="IM371">
        <v>0.001328113201692861</v>
      </c>
      <c r="IN371">
        <v>1.538283238170363E-06</v>
      </c>
      <c r="IO371">
        <v>-5.795655626708063E-10</v>
      </c>
      <c r="IP371">
        <v>-0.0653189058624434</v>
      </c>
      <c r="IQ371">
        <v>-0.004593102289677449</v>
      </c>
      <c r="IR371">
        <v>0.0008253994458280543</v>
      </c>
      <c r="IS371">
        <v>-7.403632370499484E-06</v>
      </c>
      <c r="IT371">
        <v>2</v>
      </c>
      <c r="IU371">
        <v>1985</v>
      </c>
      <c r="IV371">
        <v>1</v>
      </c>
      <c r="IW371">
        <v>27</v>
      </c>
      <c r="IX371">
        <v>3.4</v>
      </c>
      <c r="IY371">
        <v>3.4</v>
      </c>
      <c r="IZ371">
        <v>1.13647</v>
      </c>
      <c r="JA371">
        <v>2.60864</v>
      </c>
      <c r="JB371">
        <v>1.49658</v>
      </c>
      <c r="JC371">
        <v>2.34619</v>
      </c>
      <c r="JD371">
        <v>1.54907</v>
      </c>
      <c r="JE371">
        <v>2.33521</v>
      </c>
      <c r="JF371">
        <v>32.7535</v>
      </c>
      <c r="JG371">
        <v>15.5242</v>
      </c>
      <c r="JH371">
        <v>18</v>
      </c>
      <c r="JI371">
        <v>481.809</v>
      </c>
      <c r="JJ371">
        <v>500.486</v>
      </c>
      <c r="JK371">
        <v>31.234</v>
      </c>
      <c r="JL371">
        <v>27.5129</v>
      </c>
      <c r="JM371">
        <v>30.0001</v>
      </c>
      <c r="JN371">
        <v>27.6938</v>
      </c>
      <c r="JO371">
        <v>27.6745</v>
      </c>
      <c r="JP371">
        <v>22.8477</v>
      </c>
      <c r="JQ371">
        <v>19.4172</v>
      </c>
      <c r="JR371">
        <v>75.2698</v>
      </c>
      <c r="JS371">
        <v>31.2312</v>
      </c>
      <c r="JT371">
        <v>420</v>
      </c>
      <c r="JU371">
        <v>24.0012</v>
      </c>
      <c r="JV371">
        <v>102.323</v>
      </c>
      <c r="JW371">
        <v>91.4973</v>
      </c>
    </row>
    <row r="372" spans="1:283">
      <c r="A372">
        <v>354</v>
      </c>
      <c r="B372">
        <v>1761011910.1</v>
      </c>
      <c r="C372">
        <v>2244.099999904633</v>
      </c>
      <c r="D372" t="s">
        <v>1155</v>
      </c>
      <c r="E372" t="s">
        <v>1156</v>
      </c>
      <c r="F372">
        <v>5</v>
      </c>
      <c r="G372" t="s">
        <v>1109</v>
      </c>
      <c r="H372">
        <v>1761011902.1</v>
      </c>
      <c r="I372">
        <f>(J372)/1000</f>
        <v>0</v>
      </c>
      <c r="J372">
        <f>1000*DJ372*AH372*(DF372-DG372)/(100*CY372*(1000-AH372*DF372))</f>
        <v>0</v>
      </c>
      <c r="K372">
        <f>DJ372*AH372*(DE372-DD372*(1000-AH372*DG372)/(1000-AH372*DF372))/(100*CY372)</f>
        <v>0</v>
      </c>
      <c r="L372">
        <f>DD372 - IF(AH372&gt;1, K372*CY372*100.0/(AJ372), 0)</f>
        <v>0</v>
      </c>
      <c r="M372">
        <f>((S372-I372/2)*L372-K372)/(S372+I372/2)</f>
        <v>0</v>
      </c>
      <c r="N372">
        <f>M372*(DK372+DL372)/1000.0</f>
        <v>0</v>
      </c>
      <c r="O372">
        <f>(DD372 - IF(AH372&gt;1, K372*CY372*100.0/(AJ372), 0))*(DK372+DL372)/1000.0</f>
        <v>0</v>
      </c>
      <c r="P372">
        <f>2.0/((1/R372-1/Q372)+SIGN(R372)*SQRT((1/R372-1/Q372)*(1/R372-1/Q372) + 4*CZ372/((CZ372+1)*(CZ372+1))*(2*1/R372*1/Q372-1/Q372*1/Q372)))</f>
        <v>0</v>
      </c>
      <c r="Q372">
        <f>IF(LEFT(DA372,1)&lt;&gt;"0",IF(LEFT(DA372,1)="1",3.0,DB372),$D$5+$E$5*(DR372*DK372/($K$5*1000))+$F$5*(DR372*DK372/($K$5*1000))*MAX(MIN(CY372,$J$5),$I$5)*MAX(MIN(CY372,$J$5),$I$5)+$G$5*MAX(MIN(CY372,$J$5),$I$5)*(DR372*DK372/($K$5*1000))+$H$5*(DR372*DK372/($K$5*1000))*(DR372*DK372/($K$5*1000)))</f>
        <v>0</v>
      </c>
      <c r="R372">
        <f>I372*(1000-(1000*0.61365*exp(17.502*V372/(240.97+V372))/(DK372+DL372)+DF372)/2)/(1000*0.61365*exp(17.502*V372/(240.97+V372))/(DK372+DL372)-DF372)</f>
        <v>0</v>
      </c>
      <c r="S372">
        <f>1/((CZ372+1)/(P372/1.6)+1/(Q372/1.37)) + CZ372/((CZ372+1)/(P372/1.6) + CZ372/(Q372/1.37))</f>
        <v>0</v>
      </c>
      <c r="T372">
        <f>(CU372*CX372)</f>
        <v>0</v>
      </c>
      <c r="U372">
        <f>(DM372+(T372+2*0.95*5.67E-8*(((DM372+$B$9)+273)^4-(DM372+273)^4)-44100*I372)/(1.84*29.3*Q372+8*0.95*5.67E-8*(DM372+273)^3))</f>
        <v>0</v>
      </c>
      <c r="V372">
        <f>($C$9*DN372+$D$9*DO372+$E$9*U372)</f>
        <v>0</v>
      </c>
      <c r="W372">
        <f>0.61365*exp(17.502*V372/(240.97+V372))</f>
        <v>0</v>
      </c>
      <c r="X372">
        <f>(Y372/Z372*100)</f>
        <v>0</v>
      </c>
      <c r="Y372">
        <f>DF372*(DK372+DL372)/1000</f>
        <v>0</v>
      </c>
      <c r="Z372">
        <f>0.61365*exp(17.502*DM372/(240.97+DM372))</f>
        <v>0</v>
      </c>
      <c r="AA372">
        <f>(W372-DF372*(DK372+DL372)/1000)</f>
        <v>0</v>
      </c>
      <c r="AB372">
        <f>(-I372*44100)</f>
        <v>0</v>
      </c>
      <c r="AC372">
        <f>2*29.3*Q372*0.92*(DM372-V372)</f>
        <v>0</v>
      </c>
      <c r="AD372">
        <f>2*0.95*5.67E-8*(((DM372+$B$9)+273)^4-(V372+273)^4)</f>
        <v>0</v>
      </c>
      <c r="AE372">
        <f>T372+AD372+AB372+AC372</f>
        <v>0</v>
      </c>
      <c r="AF372">
        <v>1</v>
      </c>
      <c r="AG372">
        <v>0</v>
      </c>
      <c r="AH372">
        <f>IF(AF372*$H$15&gt;=AJ372,1.0,(AJ372/(AJ372-AF372*$H$15)))</f>
        <v>0</v>
      </c>
      <c r="AI372">
        <f>(AH372-1)*100</f>
        <v>0</v>
      </c>
      <c r="AJ372">
        <f>MAX(0,($B$15+$C$15*DR372)/(1+$D$15*DR372)*DK372/(DM372+273)*$E$15)</f>
        <v>0</v>
      </c>
      <c r="AK372" t="s">
        <v>420</v>
      </c>
      <c r="AL372" t="s">
        <v>420</v>
      </c>
      <c r="AM372">
        <v>0</v>
      </c>
      <c r="AN372">
        <v>0</v>
      </c>
      <c r="AO372">
        <f>1-AM372/AN372</f>
        <v>0</v>
      </c>
      <c r="AP372">
        <v>0</v>
      </c>
      <c r="AQ372" t="s">
        <v>420</v>
      </c>
      <c r="AR372" t="s">
        <v>420</v>
      </c>
      <c r="AS372">
        <v>0</v>
      </c>
      <c r="AT372">
        <v>0</v>
      </c>
      <c r="AU372">
        <f>1-AS372/AT372</f>
        <v>0</v>
      </c>
      <c r="AV372">
        <v>0.5</v>
      </c>
      <c r="AW372">
        <f>CV372</f>
        <v>0</v>
      </c>
      <c r="AX372">
        <f>K372</f>
        <v>0</v>
      </c>
      <c r="AY372">
        <f>AU372*AV372*AW372</f>
        <v>0</v>
      </c>
      <c r="AZ372">
        <f>(AX372-AP372)/AW372</f>
        <v>0</v>
      </c>
      <c r="BA372">
        <f>(AN372-AT372)/AT372</f>
        <v>0</v>
      </c>
      <c r="BB372">
        <f>AM372/(AO372+AM372/AT372)</f>
        <v>0</v>
      </c>
      <c r="BC372" t="s">
        <v>420</v>
      </c>
      <c r="BD372">
        <v>0</v>
      </c>
      <c r="BE372">
        <f>IF(BD372&lt;&gt;0, BD372, BB372)</f>
        <v>0</v>
      </c>
      <c r="BF372">
        <f>1-BE372/AT372</f>
        <v>0</v>
      </c>
      <c r="BG372">
        <f>(AT372-AS372)/(AT372-BE372)</f>
        <v>0</v>
      </c>
      <c r="BH372">
        <f>(AN372-AT372)/(AN372-BE372)</f>
        <v>0</v>
      </c>
      <c r="BI372">
        <f>(AT372-AS372)/(AT372-AM372)</f>
        <v>0</v>
      </c>
      <c r="BJ372">
        <f>(AN372-AT372)/(AN372-AM372)</f>
        <v>0</v>
      </c>
      <c r="BK372">
        <f>(BG372*BE372/AS372)</f>
        <v>0</v>
      </c>
      <c r="BL372">
        <f>(1-BK372)</f>
        <v>0</v>
      </c>
      <c r="CU372">
        <f>$B$13*DS372+$C$13*DT372+$F$13*EE372*(1-EH372)</f>
        <v>0</v>
      </c>
      <c r="CV372">
        <f>CU372*CW372</f>
        <v>0</v>
      </c>
      <c r="CW372">
        <f>($B$13*$D$11+$C$13*$D$11+$F$13*((ER372+EJ372)/MAX(ER372+EJ372+ES372, 0.1)*$I$11+ES372/MAX(ER372+EJ372+ES372, 0.1)*$J$11))/($B$13+$C$13+$F$13)</f>
        <v>0</v>
      </c>
      <c r="CX372">
        <f>($B$13*$K$11+$C$13*$K$11+$F$13*((ER372+EJ372)/MAX(ER372+EJ372+ES372, 0.1)*$P$11+ES372/MAX(ER372+EJ372+ES372, 0.1)*$Q$11))/($B$13+$C$13+$F$13)</f>
        <v>0</v>
      </c>
      <c r="CY372">
        <v>5.36</v>
      </c>
      <c r="CZ372">
        <v>0.5</v>
      </c>
      <c r="DA372" t="s">
        <v>421</v>
      </c>
      <c r="DB372">
        <v>2</v>
      </c>
      <c r="DC372">
        <v>1761011902.1</v>
      </c>
      <c r="DD372">
        <v>420.6120416666666</v>
      </c>
      <c r="DE372">
        <v>420.00875</v>
      </c>
      <c r="DF372">
        <v>23.96184166666667</v>
      </c>
      <c r="DG372">
        <v>23.95724166666666</v>
      </c>
      <c r="DH372">
        <v>421.9321666666667</v>
      </c>
      <c r="DI372">
        <v>23.76941666666667</v>
      </c>
      <c r="DJ372">
        <v>500.0005</v>
      </c>
      <c r="DK372">
        <v>90.56011666666666</v>
      </c>
      <c r="DL372">
        <v>0.03465246666666667</v>
      </c>
      <c r="DM372">
        <v>30.38700416666667</v>
      </c>
      <c r="DN372">
        <v>30.01149583333334</v>
      </c>
      <c r="DO372">
        <v>999.9</v>
      </c>
      <c r="DP372">
        <v>0</v>
      </c>
      <c r="DQ372">
        <v>0</v>
      </c>
      <c r="DR372">
        <v>9995.158333333335</v>
      </c>
      <c r="DS372">
        <v>0</v>
      </c>
      <c r="DT372">
        <v>0.242856</v>
      </c>
      <c r="DU372">
        <v>0.6032371666666666</v>
      </c>
      <c r="DV372">
        <v>430.9381666666666</v>
      </c>
      <c r="DW372">
        <v>430.318125</v>
      </c>
      <c r="DX372">
        <v>0.00459774375</v>
      </c>
      <c r="DY372">
        <v>420.00875</v>
      </c>
      <c r="DZ372">
        <v>23.95724166666666</v>
      </c>
      <c r="EA372">
        <v>2.169987083333333</v>
      </c>
      <c r="EB372">
        <v>2.169569583333333</v>
      </c>
      <c r="EC372">
        <v>18.74244166666667</v>
      </c>
      <c r="ED372">
        <v>18.73936666666667</v>
      </c>
      <c r="EE372">
        <v>0.00500078</v>
      </c>
      <c r="EF372">
        <v>0</v>
      </c>
      <c r="EG372">
        <v>0</v>
      </c>
      <c r="EH372">
        <v>0</v>
      </c>
      <c r="EI372">
        <v>796.7875</v>
      </c>
      <c r="EJ372">
        <v>0.00500078</v>
      </c>
      <c r="EK372">
        <v>-17.00833333333333</v>
      </c>
      <c r="EL372">
        <v>-0.6375</v>
      </c>
      <c r="EM372">
        <v>35.34879166666666</v>
      </c>
      <c r="EN372">
        <v>39.26545833333333</v>
      </c>
      <c r="EO372">
        <v>37.942375</v>
      </c>
      <c r="EP372">
        <v>39.42683333333333</v>
      </c>
      <c r="EQ372">
        <v>38.44766666666666</v>
      </c>
      <c r="ER372">
        <v>0</v>
      </c>
      <c r="ES372">
        <v>0</v>
      </c>
      <c r="ET372">
        <v>0</v>
      </c>
      <c r="EU372">
        <v>1761011908.9</v>
      </c>
      <c r="EV372">
        <v>0</v>
      </c>
      <c r="EW372">
        <v>797.5153846153845</v>
      </c>
      <c r="EX372">
        <v>-22.81025666310631</v>
      </c>
      <c r="EY372">
        <v>22.71111140041113</v>
      </c>
      <c r="EZ372">
        <v>-16.61923076923077</v>
      </c>
      <c r="FA372">
        <v>15</v>
      </c>
      <c r="FB372">
        <v>1761011703.6</v>
      </c>
      <c r="FC372" t="s">
        <v>1110</v>
      </c>
      <c r="FD372">
        <v>1761011703.1</v>
      </c>
      <c r="FE372">
        <v>1761011703.6</v>
      </c>
      <c r="FF372">
        <v>12</v>
      </c>
      <c r="FG372">
        <v>-0.097</v>
      </c>
      <c r="FH372">
        <v>0.005</v>
      </c>
      <c r="FI372">
        <v>-1.321</v>
      </c>
      <c r="FJ372">
        <v>0.183</v>
      </c>
      <c r="FK372">
        <v>420</v>
      </c>
      <c r="FL372">
        <v>24</v>
      </c>
      <c r="FM372">
        <v>0.12</v>
      </c>
      <c r="FN372">
        <v>0.01</v>
      </c>
      <c r="FO372">
        <v>0.585109</v>
      </c>
      <c r="FP372">
        <v>0.1499304765478396</v>
      </c>
      <c r="FQ372">
        <v>0.05255354798251018</v>
      </c>
      <c r="FR372">
        <v>1</v>
      </c>
      <c r="FS372">
        <v>798.4441176470588</v>
      </c>
      <c r="FT372">
        <v>-18.54698265673024</v>
      </c>
      <c r="FU372">
        <v>6.975933046447058</v>
      </c>
      <c r="FV372">
        <v>0</v>
      </c>
      <c r="FW372">
        <v>0.007449863975000001</v>
      </c>
      <c r="FX372">
        <v>-0.006077573212007516</v>
      </c>
      <c r="FY372">
        <v>0.01068474979009363</v>
      </c>
      <c r="FZ372">
        <v>1</v>
      </c>
      <c r="GA372">
        <v>2</v>
      </c>
      <c r="GB372">
        <v>3</v>
      </c>
      <c r="GC372" t="s">
        <v>482</v>
      </c>
      <c r="GD372">
        <v>3.10962</v>
      </c>
      <c r="GE372">
        <v>2.72635</v>
      </c>
      <c r="GF372">
        <v>0.088682</v>
      </c>
      <c r="GG372">
        <v>0.0884269</v>
      </c>
      <c r="GH372">
        <v>0.108561</v>
      </c>
      <c r="GI372">
        <v>0.109546</v>
      </c>
      <c r="GJ372">
        <v>23923.1</v>
      </c>
      <c r="GK372">
        <v>21683.9</v>
      </c>
      <c r="GL372">
        <v>26808.5</v>
      </c>
      <c r="GM372">
        <v>23993.2</v>
      </c>
      <c r="GN372">
        <v>38183.8</v>
      </c>
      <c r="GO372">
        <v>31513.1</v>
      </c>
      <c r="GP372">
        <v>46791.8</v>
      </c>
      <c r="GQ372">
        <v>37927.3</v>
      </c>
      <c r="GR372">
        <v>1.89373</v>
      </c>
      <c r="GS372">
        <v>1.87768</v>
      </c>
      <c r="GT372">
        <v>0.112697</v>
      </c>
      <c r="GU372">
        <v>0</v>
      </c>
      <c r="GV372">
        <v>28.1611</v>
      </c>
      <c r="GW372">
        <v>999.9</v>
      </c>
      <c r="GX372">
        <v>61.8</v>
      </c>
      <c r="GY372">
        <v>29.4</v>
      </c>
      <c r="GZ372">
        <v>28.0869</v>
      </c>
      <c r="HA372">
        <v>61.5009</v>
      </c>
      <c r="HB372">
        <v>21.4423</v>
      </c>
      <c r="HC372">
        <v>1</v>
      </c>
      <c r="HD372">
        <v>0.0208943</v>
      </c>
      <c r="HE372">
        <v>-1.89834</v>
      </c>
      <c r="HF372">
        <v>20.3277</v>
      </c>
      <c r="HG372">
        <v>5.22268</v>
      </c>
      <c r="HH372">
        <v>11.9788</v>
      </c>
      <c r="HI372">
        <v>4.9656</v>
      </c>
      <c r="HJ372">
        <v>3.276</v>
      </c>
      <c r="HK372">
        <v>9999</v>
      </c>
      <c r="HL372">
        <v>9999</v>
      </c>
      <c r="HM372">
        <v>9999</v>
      </c>
      <c r="HN372">
        <v>999.9</v>
      </c>
      <c r="HO372">
        <v>1.86365</v>
      </c>
      <c r="HP372">
        <v>1.85977</v>
      </c>
      <c r="HQ372">
        <v>1.85805</v>
      </c>
      <c r="HR372">
        <v>1.85944</v>
      </c>
      <c r="HS372">
        <v>1.85959</v>
      </c>
      <c r="HT372">
        <v>1.85807</v>
      </c>
      <c r="HU372">
        <v>1.85715</v>
      </c>
      <c r="HV372">
        <v>1.85211</v>
      </c>
      <c r="HW372">
        <v>0</v>
      </c>
      <c r="HX372">
        <v>0</v>
      </c>
      <c r="HY372">
        <v>0</v>
      </c>
      <c r="HZ372">
        <v>0</v>
      </c>
      <c r="IA372" t="s">
        <v>424</v>
      </c>
      <c r="IB372" t="s">
        <v>425</v>
      </c>
      <c r="IC372" t="s">
        <v>426</v>
      </c>
      <c r="ID372" t="s">
        <v>426</v>
      </c>
      <c r="IE372" t="s">
        <v>426</v>
      </c>
      <c r="IF372" t="s">
        <v>426</v>
      </c>
      <c r="IG372">
        <v>0</v>
      </c>
      <c r="IH372">
        <v>100</v>
      </c>
      <c r="II372">
        <v>100</v>
      </c>
      <c r="IJ372">
        <v>-1.32</v>
      </c>
      <c r="IK372">
        <v>0.1927</v>
      </c>
      <c r="IL372">
        <v>-2.110863740708843</v>
      </c>
      <c r="IM372">
        <v>0.001328113201692861</v>
      </c>
      <c r="IN372">
        <v>1.538283238170363E-06</v>
      </c>
      <c r="IO372">
        <v>-5.795655626708063E-10</v>
      </c>
      <c r="IP372">
        <v>-0.0653189058624434</v>
      </c>
      <c r="IQ372">
        <v>-0.004593102289677449</v>
      </c>
      <c r="IR372">
        <v>0.0008253994458280543</v>
      </c>
      <c r="IS372">
        <v>-7.403632370499484E-06</v>
      </c>
      <c r="IT372">
        <v>2</v>
      </c>
      <c r="IU372">
        <v>1985</v>
      </c>
      <c r="IV372">
        <v>1</v>
      </c>
      <c r="IW372">
        <v>27</v>
      </c>
      <c r="IX372">
        <v>3.5</v>
      </c>
      <c r="IY372">
        <v>3.4</v>
      </c>
      <c r="IZ372">
        <v>1.13647</v>
      </c>
      <c r="JA372">
        <v>2.60742</v>
      </c>
      <c r="JB372">
        <v>1.49658</v>
      </c>
      <c r="JC372">
        <v>2.34619</v>
      </c>
      <c r="JD372">
        <v>1.54907</v>
      </c>
      <c r="JE372">
        <v>2.43286</v>
      </c>
      <c r="JF372">
        <v>32.7535</v>
      </c>
      <c r="JG372">
        <v>15.5417</v>
      </c>
      <c r="JH372">
        <v>18</v>
      </c>
      <c r="JI372">
        <v>481.708</v>
      </c>
      <c r="JJ372">
        <v>500.586</v>
      </c>
      <c r="JK372">
        <v>31.2293</v>
      </c>
      <c r="JL372">
        <v>27.5129</v>
      </c>
      <c r="JM372">
        <v>30.0001</v>
      </c>
      <c r="JN372">
        <v>27.6938</v>
      </c>
      <c r="JO372">
        <v>27.6745</v>
      </c>
      <c r="JP372">
        <v>22.8458</v>
      </c>
      <c r="JQ372">
        <v>19.4172</v>
      </c>
      <c r="JR372">
        <v>75.643</v>
      </c>
      <c r="JS372">
        <v>31.2312</v>
      </c>
      <c r="JT372">
        <v>420</v>
      </c>
      <c r="JU372">
        <v>24.0012</v>
      </c>
      <c r="JV372">
        <v>102.324</v>
      </c>
      <c r="JW372">
        <v>91.49679999999999</v>
      </c>
    </row>
    <row r="373" spans="1:283">
      <c r="A373">
        <v>355</v>
      </c>
      <c r="B373">
        <v>1761011912.1</v>
      </c>
      <c r="C373">
        <v>2246.099999904633</v>
      </c>
      <c r="D373" t="s">
        <v>1157</v>
      </c>
      <c r="E373" t="s">
        <v>1158</v>
      </c>
      <c r="F373">
        <v>5</v>
      </c>
      <c r="G373" t="s">
        <v>1109</v>
      </c>
      <c r="H373">
        <v>1761011904.1</v>
      </c>
      <c r="I373">
        <f>(J373)/1000</f>
        <v>0</v>
      </c>
      <c r="J373">
        <f>1000*DJ373*AH373*(DF373-DG373)/(100*CY373*(1000-AH373*DF373))</f>
        <v>0</v>
      </c>
      <c r="K373">
        <f>DJ373*AH373*(DE373-DD373*(1000-AH373*DG373)/(1000-AH373*DF373))/(100*CY373)</f>
        <v>0</v>
      </c>
      <c r="L373">
        <f>DD373 - IF(AH373&gt;1, K373*CY373*100.0/(AJ373), 0)</f>
        <v>0</v>
      </c>
      <c r="M373">
        <f>((S373-I373/2)*L373-K373)/(S373+I373/2)</f>
        <v>0</v>
      </c>
      <c r="N373">
        <f>M373*(DK373+DL373)/1000.0</f>
        <v>0</v>
      </c>
      <c r="O373">
        <f>(DD373 - IF(AH373&gt;1, K373*CY373*100.0/(AJ373), 0))*(DK373+DL373)/1000.0</f>
        <v>0</v>
      </c>
      <c r="P373">
        <f>2.0/((1/R373-1/Q373)+SIGN(R373)*SQRT((1/R373-1/Q373)*(1/R373-1/Q373) + 4*CZ373/((CZ373+1)*(CZ373+1))*(2*1/R373*1/Q373-1/Q373*1/Q373)))</f>
        <v>0</v>
      </c>
      <c r="Q373">
        <f>IF(LEFT(DA373,1)&lt;&gt;"0",IF(LEFT(DA373,1)="1",3.0,DB373),$D$5+$E$5*(DR373*DK373/($K$5*1000))+$F$5*(DR373*DK373/($K$5*1000))*MAX(MIN(CY373,$J$5),$I$5)*MAX(MIN(CY373,$J$5),$I$5)+$G$5*MAX(MIN(CY373,$J$5),$I$5)*(DR373*DK373/($K$5*1000))+$H$5*(DR373*DK373/($K$5*1000))*(DR373*DK373/($K$5*1000)))</f>
        <v>0</v>
      </c>
      <c r="R373">
        <f>I373*(1000-(1000*0.61365*exp(17.502*V373/(240.97+V373))/(DK373+DL373)+DF373)/2)/(1000*0.61365*exp(17.502*V373/(240.97+V373))/(DK373+DL373)-DF373)</f>
        <v>0</v>
      </c>
      <c r="S373">
        <f>1/((CZ373+1)/(P373/1.6)+1/(Q373/1.37)) + CZ373/((CZ373+1)/(P373/1.6) + CZ373/(Q373/1.37))</f>
        <v>0</v>
      </c>
      <c r="T373">
        <f>(CU373*CX373)</f>
        <v>0</v>
      </c>
      <c r="U373">
        <f>(DM373+(T373+2*0.95*5.67E-8*(((DM373+$B$9)+273)^4-(DM373+273)^4)-44100*I373)/(1.84*29.3*Q373+8*0.95*5.67E-8*(DM373+273)^3))</f>
        <v>0</v>
      </c>
      <c r="V373">
        <f>($C$9*DN373+$D$9*DO373+$E$9*U373)</f>
        <v>0</v>
      </c>
      <c r="W373">
        <f>0.61365*exp(17.502*V373/(240.97+V373))</f>
        <v>0</v>
      </c>
      <c r="X373">
        <f>(Y373/Z373*100)</f>
        <v>0</v>
      </c>
      <c r="Y373">
        <f>DF373*(DK373+DL373)/1000</f>
        <v>0</v>
      </c>
      <c r="Z373">
        <f>0.61365*exp(17.502*DM373/(240.97+DM373))</f>
        <v>0</v>
      </c>
      <c r="AA373">
        <f>(W373-DF373*(DK373+DL373)/1000)</f>
        <v>0</v>
      </c>
      <c r="AB373">
        <f>(-I373*44100)</f>
        <v>0</v>
      </c>
      <c r="AC373">
        <f>2*29.3*Q373*0.92*(DM373-V373)</f>
        <v>0</v>
      </c>
      <c r="AD373">
        <f>2*0.95*5.67E-8*(((DM373+$B$9)+273)^4-(V373+273)^4)</f>
        <v>0</v>
      </c>
      <c r="AE373">
        <f>T373+AD373+AB373+AC373</f>
        <v>0</v>
      </c>
      <c r="AF373">
        <v>1</v>
      </c>
      <c r="AG373">
        <v>0</v>
      </c>
      <c r="AH373">
        <f>IF(AF373*$H$15&gt;=AJ373,1.0,(AJ373/(AJ373-AF373*$H$15)))</f>
        <v>0</v>
      </c>
      <c r="AI373">
        <f>(AH373-1)*100</f>
        <v>0</v>
      </c>
      <c r="AJ373">
        <f>MAX(0,($B$15+$C$15*DR373)/(1+$D$15*DR373)*DK373/(DM373+273)*$E$15)</f>
        <v>0</v>
      </c>
      <c r="AK373" t="s">
        <v>420</v>
      </c>
      <c r="AL373" t="s">
        <v>420</v>
      </c>
      <c r="AM373">
        <v>0</v>
      </c>
      <c r="AN373">
        <v>0</v>
      </c>
      <c r="AO373">
        <f>1-AM373/AN373</f>
        <v>0</v>
      </c>
      <c r="AP373">
        <v>0</v>
      </c>
      <c r="AQ373" t="s">
        <v>420</v>
      </c>
      <c r="AR373" t="s">
        <v>420</v>
      </c>
      <c r="AS373">
        <v>0</v>
      </c>
      <c r="AT373">
        <v>0</v>
      </c>
      <c r="AU373">
        <f>1-AS373/AT373</f>
        <v>0</v>
      </c>
      <c r="AV373">
        <v>0.5</v>
      </c>
      <c r="AW373">
        <f>CV373</f>
        <v>0</v>
      </c>
      <c r="AX373">
        <f>K373</f>
        <v>0</v>
      </c>
      <c r="AY373">
        <f>AU373*AV373*AW373</f>
        <v>0</v>
      </c>
      <c r="AZ373">
        <f>(AX373-AP373)/AW373</f>
        <v>0</v>
      </c>
      <c r="BA373">
        <f>(AN373-AT373)/AT373</f>
        <v>0</v>
      </c>
      <c r="BB373">
        <f>AM373/(AO373+AM373/AT373)</f>
        <v>0</v>
      </c>
      <c r="BC373" t="s">
        <v>420</v>
      </c>
      <c r="BD373">
        <v>0</v>
      </c>
      <c r="BE373">
        <f>IF(BD373&lt;&gt;0, BD373, BB373)</f>
        <v>0</v>
      </c>
      <c r="BF373">
        <f>1-BE373/AT373</f>
        <v>0</v>
      </c>
      <c r="BG373">
        <f>(AT373-AS373)/(AT373-BE373)</f>
        <v>0</v>
      </c>
      <c r="BH373">
        <f>(AN373-AT373)/(AN373-BE373)</f>
        <v>0</v>
      </c>
      <c r="BI373">
        <f>(AT373-AS373)/(AT373-AM373)</f>
        <v>0</v>
      </c>
      <c r="BJ373">
        <f>(AN373-AT373)/(AN373-AM373)</f>
        <v>0</v>
      </c>
      <c r="BK373">
        <f>(BG373*BE373/AS373)</f>
        <v>0</v>
      </c>
      <c r="BL373">
        <f>(1-BK373)</f>
        <v>0</v>
      </c>
      <c r="CU373">
        <f>$B$13*DS373+$C$13*DT373+$F$13*EE373*(1-EH373)</f>
        <v>0</v>
      </c>
      <c r="CV373">
        <f>CU373*CW373</f>
        <v>0</v>
      </c>
      <c r="CW373">
        <f>($B$13*$D$11+$C$13*$D$11+$F$13*((ER373+EJ373)/MAX(ER373+EJ373+ES373, 0.1)*$I$11+ES373/MAX(ER373+EJ373+ES373, 0.1)*$J$11))/($B$13+$C$13+$F$13)</f>
        <v>0</v>
      </c>
      <c r="CX373">
        <f>($B$13*$K$11+$C$13*$K$11+$F$13*((ER373+EJ373)/MAX(ER373+EJ373+ES373, 0.1)*$P$11+ES373/MAX(ER373+EJ373+ES373, 0.1)*$Q$11))/($B$13+$C$13+$F$13)</f>
        <v>0</v>
      </c>
      <c r="CY373">
        <v>5.36</v>
      </c>
      <c r="CZ373">
        <v>0.5</v>
      </c>
      <c r="DA373" t="s">
        <v>421</v>
      </c>
      <c r="DB373">
        <v>2</v>
      </c>
      <c r="DC373">
        <v>1761011904.1</v>
      </c>
      <c r="DD373">
        <v>420.6157916666666</v>
      </c>
      <c r="DE373">
        <v>420.0115833333332</v>
      </c>
      <c r="DF373">
        <v>23.96655416666667</v>
      </c>
      <c r="DG373">
        <v>23.9590625</v>
      </c>
      <c r="DH373">
        <v>421.9359166666666</v>
      </c>
      <c r="DI373">
        <v>23.774025</v>
      </c>
      <c r="DJ373">
        <v>500.0047916666666</v>
      </c>
      <c r="DK373">
        <v>90.55990416666667</v>
      </c>
      <c r="DL373">
        <v>0.03467701666666666</v>
      </c>
      <c r="DM373">
        <v>30.38399166666666</v>
      </c>
      <c r="DN373">
        <v>30.00875</v>
      </c>
      <c r="DO373">
        <v>999.9</v>
      </c>
      <c r="DP373">
        <v>0</v>
      </c>
      <c r="DQ373">
        <v>0</v>
      </c>
      <c r="DR373">
        <v>9996.252083333333</v>
      </c>
      <c r="DS373">
        <v>0</v>
      </c>
      <c r="DT373">
        <v>0.242856</v>
      </c>
      <c r="DU373">
        <v>0.6042010000000001</v>
      </c>
      <c r="DV373">
        <v>430.944125</v>
      </c>
      <c r="DW373">
        <v>430.3217916666667</v>
      </c>
      <c r="DX373">
        <v>0.00748880875</v>
      </c>
      <c r="DY373">
        <v>420.0115833333332</v>
      </c>
      <c r="DZ373">
        <v>23.9590625</v>
      </c>
      <c r="EA373">
        <v>2.170408333333333</v>
      </c>
      <c r="EB373">
        <v>2.16973</v>
      </c>
      <c r="EC373">
        <v>18.74555416666666</v>
      </c>
      <c r="ED373">
        <v>18.74055</v>
      </c>
      <c r="EE373">
        <v>0.00500078</v>
      </c>
      <c r="EF373">
        <v>0</v>
      </c>
      <c r="EG373">
        <v>0</v>
      </c>
      <c r="EH373">
        <v>0</v>
      </c>
      <c r="EI373">
        <v>797.2166666666666</v>
      </c>
      <c r="EJ373">
        <v>0.00500078</v>
      </c>
      <c r="EK373">
        <v>-17.33333333333333</v>
      </c>
      <c r="EL373">
        <v>-0.5499999999999999</v>
      </c>
      <c r="EM373">
        <v>35.36183333333333</v>
      </c>
      <c r="EN373">
        <v>39.30445833333334</v>
      </c>
      <c r="EO373">
        <v>37.84866666666667</v>
      </c>
      <c r="EP373">
        <v>39.46854166666667</v>
      </c>
      <c r="EQ373">
        <v>38.465875</v>
      </c>
      <c r="ER373">
        <v>0</v>
      </c>
      <c r="ES373">
        <v>0</v>
      </c>
      <c r="ET373">
        <v>0</v>
      </c>
      <c r="EU373">
        <v>1761011910.7</v>
      </c>
      <c r="EV373">
        <v>0</v>
      </c>
      <c r="EW373">
        <v>798.284</v>
      </c>
      <c r="EX373">
        <v>-10.50000047989397</v>
      </c>
      <c r="EY373">
        <v>11.02307740847271</v>
      </c>
      <c r="EZ373">
        <v>-17.488</v>
      </c>
      <c r="FA373">
        <v>15</v>
      </c>
      <c r="FB373">
        <v>1761011703.6</v>
      </c>
      <c r="FC373" t="s">
        <v>1110</v>
      </c>
      <c r="FD373">
        <v>1761011703.1</v>
      </c>
      <c r="FE373">
        <v>1761011703.6</v>
      </c>
      <c r="FF373">
        <v>12</v>
      </c>
      <c r="FG373">
        <v>-0.097</v>
      </c>
      <c r="FH373">
        <v>0.005</v>
      </c>
      <c r="FI373">
        <v>-1.321</v>
      </c>
      <c r="FJ373">
        <v>0.183</v>
      </c>
      <c r="FK373">
        <v>420</v>
      </c>
      <c r="FL373">
        <v>24</v>
      </c>
      <c r="FM373">
        <v>0.12</v>
      </c>
      <c r="FN373">
        <v>0.01</v>
      </c>
      <c r="FO373">
        <v>0.5853539512195123</v>
      </c>
      <c r="FP373">
        <v>0.1057270662020908</v>
      </c>
      <c r="FQ373">
        <v>0.05220421948975203</v>
      </c>
      <c r="FR373">
        <v>1</v>
      </c>
      <c r="FS373">
        <v>799.2882352941176</v>
      </c>
      <c r="FT373">
        <v>-19.26356028157769</v>
      </c>
      <c r="FU373">
        <v>7.351701071896151</v>
      </c>
      <c r="FV373">
        <v>0</v>
      </c>
      <c r="FW373">
        <v>0.006884225829268292</v>
      </c>
      <c r="FX373">
        <v>0.05502689563066201</v>
      </c>
      <c r="FY373">
        <v>0.009313931787805169</v>
      </c>
      <c r="FZ373">
        <v>1</v>
      </c>
      <c r="GA373">
        <v>2</v>
      </c>
      <c r="GB373">
        <v>3</v>
      </c>
      <c r="GC373" t="s">
        <v>482</v>
      </c>
      <c r="GD373">
        <v>3.10957</v>
      </c>
      <c r="GE373">
        <v>2.72633</v>
      </c>
      <c r="GF373">
        <v>0.08868139999999999</v>
      </c>
      <c r="GG373">
        <v>0.08843040000000001</v>
      </c>
      <c r="GH373">
        <v>0.108569</v>
      </c>
      <c r="GI373">
        <v>0.10955</v>
      </c>
      <c r="GJ373">
        <v>23923.1</v>
      </c>
      <c r="GK373">
        <v>21683.8</v>
      </c>
      <c r="GL373">
        <v>26808.5</v>
      </c>
      <c r="GM373">
        <v>23993.1</v>
      </c>
      <c r="GN373">
        <v>38183.4</v>
      </c>
      <c r="GO373">
        <v>31512.9</v>
      </c>
      <c r="GP373">
        <v>46791.8</v>
      </c>
      <c r="GQ373">
        <v>37927.2</v>
      </c>
      <c r="GR373">
        <v>1.89347</v>
      </c>
      <c r="GS373">
        <v>1.87803</v>
      </c>
      <c r="GT373">
        <v>0.112489</v>
      </c>
      <c r="GU373">
        <v>0</v>
      </c>
      <c r="GV373">
        <v>28.1623</v>
      </c>
      <c r="GW373">
        <v>999.9</v>
      </c>
      <c r="GX373">
        <v>61.8</v>
      </c>
      <c r="GY373">
        <v>29.4</v>
      </c>
      <c r="GZ373">
        <v>28.0883</v>
      </c>
      <c r="HA373">
        <v>61.3609</v>
      </c>
      <c r="HB373">
        <v>21.2139</v>
      </c>
      <c r="HC373">
        <v>1</v>
      </c>
      <c r="HD373">
        <v>0.0208587</v>
      </c>
      <c r="HE373">
        <v>-1.92239</v>
      </c>
      <c r="HF373">
        <v>20.3275</v>
      </c>
      <c r="HG373">
        <v>5.22268</v>
      </c>
      <c r="HH373">
        <v>11.9782</v>
      </c>
      <c r="HI373">
        <v>4.96555</v>
      </c>
      <c r="HJ373">
        <v>3.276</v>
      </c>
      <c r="HK373">
        <v>9999</v>
      </c>
      <c r="HL373">
        <v>9999</v>
      </c>
      <c r="HM373">
        <v>9999</v>
      </c>
      <c r="HN373">
        <v>999.9</v>
      </c>
      <c r="HO373">
        <v>1.86363</v>
      </c>
      <c r="HP373">
        <v>1.85977</v>
      </c>
      <c r="HQ373">
        <v>1.85806</v>
      </c>
      <c r="HR373">
        <v>1.85944</v>
      </c>
      <c r="HS373">
        <v>1.85959</v>
      </c>
      <c r="HT373">
        <v>1.85807</v>
      </c>
      <c r="HU373">
        <v>1.85715</v>
      </c>
      <c r="HV373">
        <v>1.85211</v>
      </c>
      <c r="HW373">
        <v>0</v>
      </c>
      <c r="HX373">
        <v>0</v>
      </c>
      <c r="HY373">
        <v>0</v>
      </c>
      <c r="HZ373">
        <v>0</v>
      </c>
      <c r="IA373" t="s">
        <v>424</v>
      </c>
      <c r="IB373" t="s">
        <v>425</v>
      </c>
      <c r="IC373" t="s">
        <v>426</v>
      </c>
      <c r="ID373" t="s">
        <v>426</v>
      </c>
      <c r="IE373" t="s">
        <v>426</v>
      </c>
      <c r="IF373" t="s">
        <v>426</v>
      </c>
      <c r="IG373">
        <v>0</v>
      </c>
      <c r="IH373">
        <v>100</v>
      </c>
      <c r="II373">
        <v>100</v>
      </c>
      <c r="IJ373">
        <v>-1.32</v>
      </c>
      <c r="IK373">
        <v>0.1929</v>
      </c>
      <c r="IL373">
        <v>-2.110863740708843</v>
      </c>
      <c r="IM373">
        <v>0.001328113201692861</v>
      </c>
      <c r="IN373">
        <v>1.538283238170363E-06</v>
      </c>
      <c r="IO373">
        <v>-5.795655626708063E-10</v>
      </c>
      <c r="IP373">
        <v>-0.0653189058624434</v>
      </c>
      <c r="IQ373">
        <v>-0.004593102289677449</v>
      </c>
      <c r="IR373">
        <v>0.0008253994458280543</v>
      </c>
      <c r="IS373">
        <v>-7.403632370499484E-06</v>
      </c>
      <c r="IT373">
        <v>2</v>
      </c>
      <c r="IU373">
        <v>1985</v>
      </c>
      <c r="IV373">
        <v>1</v>
      </c>
      <c r="IW373">
        <v>27</v>
      </c>
      <c r="IX373">
        <v>3.5</v>
      </c>
      <c r="IY373">
        <v>3.5</v>
      </c>
      <c r="IZ373">
        <v>1.13647</v>
      </c>
      <c r="JA373">
        <v>2.59888</v>
      </c>
      <c r="JB373">
        <v>1.49658</v>
      </c>
      <c r="JC373">
        <v>2.34619</v>
      </c>
      <c r="JD373">
        <v>1.54907</v>
      </c>
      <c r="JE373">
        <v>2.46948</v>
      </c>
      <c r="JF373">
        <v>32.7535</v>
      </c>
      <c r="JG373">
        <v>15.5417</v>
      </c>
      <c r="JH373">
        <v>18</v>
      </c>
      <c r="JI373">
        <v>481.563</v>
      </c>
      <c r="JJ373">
        <v>500.818</v>
      </c>
      <c r="JK373">
        <v>31.2252</v>
      </c>
      <c r="JL373">
        <v>27.5129</v>
      </c>
      <c r="JM373">
        <v>30.0001</v>
      </c>
      <c r="JN373">
        <v>27.6938</v>
      </c>
      <c r="JO373">
        <v>27.6745</v>
      </c>
      <c r="JP373">
        <v>22.8457</v>
      </c>
      <c r="JQ373">
        <v>19.4172</v>
      </c>
      <c r="JR373">
        <v>75.643</v>
      </c>
      <c r="JS373">
        <v>31.2302</v>
      </c>
      <c r="JT373">
        <v>420</v>
      </c>
      <c r="JU373">
        <v>24.0012</v>
      </c>
      <c r="JV373">
        <v>102.324</v>
      </c>
      <c r="JW373">
        <v>91.4966</v>
      </c>
    </row>
    <row r="374" spans="1:283">
      <c r="A374">
        <v>356</v>
      </c>
      <c r="B374">
        <v>1761011914.1</v>
      </c>
      <c r="C374">
        <v>2248.099999904633</v>
      </c>
      <c r="D374" t="s">
        <v>1159</v>
      </c>
      <c r="E374" t="s">
        <v>1160</v>
      </c>
      <c r="F374">
        <v>5</v>
      </c>
      <c r="G374" t="s">
        <v>1109</v>
      </c>
      <c r="H374">
        <v>1761011906.1</v>
      </c>
      <c r="I374">
        <f>(J374)/1000</f>
        <v>0</v>
      </c>
      <c r="J374">
        <f>1000*DJ374*AH374*(DF374-DG374)/(100*CY374*(1000-AH374*DF374))</f>
        <v>0</v>
      </c>
      <c r="K374">
        <f>DJ374*AH374*(DE374-DD374*(1000-AH374*DG374)/(1000-AH374*DF374))/(100*CY374)</f>
        <v>0</v>
      </c>
      <c r="L374">
        <f>DD374 - IF(AH374&gt;1, K374*CY374*100.0/(AJ374), 0)</f>
        <v>0</v>
      </c>
      <c r="M374">
        <f>((S374-I374/2)*L374-K374)/(S374+I374/2)</f>
        <v>0</v>
      </c>
      <c r="N374">
        <f>M374*(DK374+DL374)/1000.0</f>
        <v>0</v>
      </c>
      <c r="O374">
        <f>(DD374 - IF(AH374&gt;1, K374*CY374*100.0/(AJ374), 0))*(DK374+DL374)/1000.0</f>
        <v>0</v>
      </c>
      <c r="P374">
        <f>2.0/((1/R374-1/Q374)+SIGN(R374)*SQRT((1/R374-1/Q374)*(1/R374-1/Q374) + 4*CZ374/((CZ374+1)*(CZ374+1))*(2*1/R374*1/Q374-1/Q374*1/Q374)))</f>
        <v>0</v>
      </c>
      <c r="Q374">
        <f>IF(LEFT(DA374,1)&lt;&gt;"0",IF(LEFT(DA374,1)="1",3.0,DB374),$D$5+$E$5*(DR374*DK374/($K$5*1000))+$F$5*(DR374*DK374/($K$5*1000))*MAX(MIN(CY374,$J$5),$I$5)*MAX(MIN(CY374,$J$5),$I$5)+$G$5*MAX(MIN(CY374,$J$5),$I$5)*(DR374*DK374/($K$5*1000))+$H$5*(DR374*DK374/($K$5*1000))*(DR374*DK374/($K$5*1000)))</f>
        <v>0</v>
      </c>
      <c r="R374">
        <f>I374*(1000-(1000*0.61365*exp(17.502*V374/(240.97+V374))/(DK374+DL374)+DF374)/2)/(1000*0.61365*exp(17.502*V374/(240.97+V374))/(DK374+DL374)-DF374)</f>
        <v>0</v>
      </c>
      <c r="S374">
        <f>1/((CZ374+1)/(P374/1.6)+1/(Q374/1.37)) + CZ374/((CZ374+1)/(P374/1.6) + CZ374/(Q374/1.37))</f>
        <v>0</v>
      </c>
      <c r="T374">
        <f>(CU374*CX374)</f>
        <v>0</v>
      </c>
      <c r="U374">
        <f>(DM374+(T374+2*0.95*5.67E-8*(((DM374+$B$9)+273)^4-(DM374+273)^4)-44100*I374)/(1.84*29.3*Q374+8*0.95*5.67E-8*(DM374+273)^3))</f>
        <v>0</v>
      </c>
      <c r="V374">
        <f>($C$9*DN374+$D$9*DO374+$E$9*U374)</f>
        <v>0</v>
      </c>
      <c r="W374">
        <f>0.61365*exp(17.502*V374/(240.97+V374))</f>
        <v>0</v>
      </c>
      <c r="X374">
        <f>(Y374/Z374*100)</f>
        <v>0</v>
      </c>
      <c r="Y374">
        <f>DF374*(DK374+DL374)/1000</f>
        <v>0</v>
      </c>
      <c r="Z374">
        <f>0.61365*exp(17.502*DM374/(240.97+DM374))</f>
        <v>0</v>
      </c>
      <c r="AA374">
        <f>(W374-DF374*(DK374+DL374)/1000)</f>
        <v>0</v>
      </c>
      <c r="AB374">
        <f>(-I374*44100)</f>
        <v>0</v>
      </c>
      <c r="AC374">
        <f>2*29.3*Q374*0.92*(DM374-V374)</f>
        <v>0</v>
      </c>
      <c r="AD374">
        <f>2*0.95*5.67E-8*(((DM374+$B$9)+273)^4-(V374+273)^4)</f>
        <v>0</v>
      </c>
      <c r="AE374">
        <f>T374+AD374+AB374+AC374</f>
        <v>0</v>
      </c>
      <c r="AF374">
        <v>1</v>
      </c>
      <c r="AG374">
        <v>0</v>
      </c>
      <c r="AH374">
        <f>IF(AF374*$H$15&gt;=AJ374,1.0,(AJ374/(AJ374-AF374*$H$15)))</f>
        <v>0</v>
      </c>
      <c r="AI374">
        <f>(AH374-1)*100</f>
        <v>0</v>
      </c>
      <c r="AJ374">
        <f>MAX(0,($B$15+$C$15*DR374)/(1+$D$15*DR374)*DK374/(DM374+273)*$E$15)</f>
        <v>0</v>
      </c>
      <c r="AK374" t="s">
        <v>420</v>
      </c>
      <c r="AL374" t="s">
        <v>420</v>
      </c>
      <c r="AM374">
        <v>0</v>
      </c>
      <c r="AN374">
        <v>0</v>
      </c>
      <c r="AO374">
        <f>1-AM374/AN374</f>
        <v>0</v>
      </c>
      <c r="AP374">
        <v>0</v>
      </c>
      <c r="AQ374" t="s">
        <v>420</v>
      </c>
      <c r="AR374" t="s">
        <v>420</v>
      </c>
      <c r="AS374">
        <v>0</v>
      </c>
      <c r="AT374">
        <v>0</v>
      </c>
      <c r="AU374">
        <f>1-AS374/AT374</f>
        <v>0</v>
      </c>
      <c r="AV374">
        <v>0.5</v>
      </c>
      <c r="AW374">
        <f>CV374</f>
        <v>0</v>
      </c>
      <c r="AX374">
        <f>K374</f>
        <v>0</v>
      </c>
      <c r="AY374">
        <f>AU374*AV374*AW374</f>
        <v>0</v>
      </c>
      <c r="AZ374">
        <f>(AX374-AP374)/AW374</f>
        <v>0</v>
      </c>
      <c r="BA374">
        <f>(AN374-AT374)/AT374</f>
        <v>0</v>
      </c>
      <c r="BB374">
        <f>AM374/(AO374+AM374/AT374)</f>
        <v>0</v>
      </c>
      <c r="BC374" t="s">
        <v>420</v>
      </c>
      <c r="BD374">
        <v>0</v>
      </c>
      <c r="BE374">
        <f>IF(BD374&lt;&gt;0, BD374, BB374)</f>
        <v>0</v>
      </c>
      <c r="BF374">
        <f>1-BE374/AT374</f>
        <v>0</v>
      </c>
      <c r="BG374">
        <f>(AT374-AS374)/(AT374-BE374)</f>
        <v>0</v>
      </c>
      <c r="BH374">
        <f>(AN374-AT374)/(AN374-BE374)</f>
        <v>0</v>
      </c>
      <c r="BI374">
        <f>(AT374-AS374)/(AT374-AM374)</f>
        <v>0</v>
      </c>
      <c r="BJ374">
        <f>(AN374-AT374)/(AN374-AM374)</f>
        <v>0</v>
      </c>
      <c r="BK374">
        <f>(BG374*BE374/AS374)</f>
        <v>0</v>
      </c>
      <c r="BL374">
        <f>(1-BK374)</f>
        <v>0</v>
      </c>
      <c r="CU374">
        <f>$B$13*DS374+$C$13*DT374+$F$13*EE374*(1-EH374)</f>
        <v>0</v>
      </c>
      <c r="CV374">
        <f>CU374*CW374</f>
        <v>0</v>
      </c>
      <c r="CW374">
        <f>($B$13*$D$11+$C$13*$D$11+$F$13*((ER374+EJ374)/MAX(ER374+EJ374+ES374, 0.1)*$I$11+ES374/MAX(ER374+EJ374+ES374, 0.1)*$J$11))/($B$13+$C$13+$F$13)</f>
        <v>0</v>
      </c>
      <c r="CX374">
        <f>($B$13*$K$11+$C$13*$K$11+$F$13*((ER374+EJ374)/MAX(ER374+EJ374+ES374, 0.1)*$P$11+ES374/MAX(ER374+EJ374+ES374, 0.1)*$Q$11))/($B$13+$C$13+$F$13)</f>
        <v>0</v>
      </c>
      <c r="CY374">
        <v>5.36</v>
      </c>
      <c r="CZ374">
        <v>0.5</v>
      </c>
      <c r="DA374" t="s">
        <v>421</v>
      </c>
      <c r="DB374">
        <v>2</v>
      </c>
      <c r="DC374">
        <v>1761011906.1</v>
      </c>
      <c r="DD374">
        <v>420.606875</v>
      </c>
      <c r="DE374">
        <v>420.0149166666667</v>
      </c>
      <c r="DF374">
        <v>23.97075416666667</v>
      </c>
      <c r="DG374">
        <v>23.9595375</v>
      </c>
      <c r="DH374">
        <v>421.9270416666666</v>
      </c>
      <c r="DI374">
        <v>23.7781375</v>
      </c>
      <c r="DJ374">
        <v>500.0206666666666</v>
      </c>
      <c r="DK374">
        <v>90.55987916666668</v>
      </c>
      <c r="DL374">
        <v>0.03463568750000001</v>
      </c>
      <c r="DM374">
        <v>30.38127916666666</v>
      </c>
      <c r="DN374">
        <v>30.00607916666667</v>
      </c>
      <c r="DO374">
        <v>999.9</v>
      </c>
      <c r="DP374">
        <v>0</v>
      </c>
      <c r="DQ374">
        <v>0</v>
      </c>
      <c r="DR374">
        <v>10000.31666666667</v>
      </c>
      <c r="DS374">
        <v>0</v>
      </c>
      <c r="DT374">
        <v>0.242856</v>
      </c>
      <c r="DU374">
        <v>0.5920092499999999</v>
      </c>
      <c r="DV374">
        <v>430.936875</v>
      </c>
      <c r="DW374">
        <v>430.3253333333334</v>
      </c>
      <c r="DX374">
        <v>0.01122347333333333</v>
      </c>
      <c r="DY374">
        <v>420.0149166666667</v>
      </c>
      <c r="DZ374">
        <v>23.9595375</v>
      </c>
      <c r="EA374">
        <v>2.170788333333333</v>
      </c>
      <c r="EB374">
        <v>2.169772083333334</v>
      </c>
      <c r="EC374">
        <v>18.74835416666667</v>
      </c>
      <c r="ED374">
        <v>18.74085416666667</v>
      </c>
      <c r="EE374">
        <v>0.00500078</v>
      </c>
      <c r="EF374">
        <v>0</v>
      </c>
      <c r="EG374">
        <v>0</v>
      </c>
      <c r="EH374">
        <v>0</v>
      </c>
      <c r="EI374">
        <v>797.9708333333333</v>
      </c>
      <c r="EJ374">
        <v>0.00500078</v>
      </c>
      <c r="EK374">
        <v>-18.25416666666667</v>
      </c>
      <c r="EL374">
        <v>-0.7124999999999999</v>
      </c>
      <c r="EM374">
        <v>35.38</v>
      </c>
      <c r="EN374">
        <v>39.33829166666666</v>
      </c>
      <c r="EO374">
        <v>37.885125</v>
      </c>
      <c r="EP374">
        <v>39.51279166666666</v>
      </c>
      <c r="EQ374">
        <v>38.465875</v>
      </c>
      <c r="ER374">
        <v>0</v>
      </c>
      <c r="ES374">
        <v>0</v>
      </c>
      <c r="ET374">
        <v>0</v>
      </c>
      <c r="EU374">
        <v>1761011913.1</v>
      </c>
      <c r="EV374">
        <v>0</v>
      </c>
      <c r="EW374">
        <v>797.804</v>
      </c>
      <c r="EX374">
        <v>30.03076895515381</v>
      </c>
      <c r="EY374">
        <v>-5.97692278891627</v>
      </c>
      <c r="EZ374">
        <v>-17.836</v>
      </c>
      <c r="FA374">
        <v>15</v>
      </c>
      <c r="FB374">
        <v>1761011703.6</v>
      </c>
      <c r="FC374" t="s">
        <v>1110</v>
      </c>
      <c r="FD374">
        <v>1761011703.1</v>
      </c>
      <c r="FE374">
        <v>1761011703.6</v>
      </c>
      <c r="FF374">
        <v>12</v>
      </c>
      <c r="FG374">
        <v>-0.097</v>
      </c>
      <c r="FH374">
        <v>0.005</v>
      </c>
      <c r="FI374">
        <v>-1.321</v>
      </c>
      <c r="FJ374">
        <v>0.183</v>
      </c>
      <c r="FK374">
        <v>420</v>
      </c>
      <c r="FL374">
        <v>24</v>
      </c>
      <c r="FM374">
        <v>0.12</v>
      </c>
      <c r="FN374">
        <v>0.01</v>
      </c>
      <c r="FO374">
        <v>0.593344125</v>
      </c>
      <c r="FP374">
        <v>-0.1105034634146365</v>
      </c>
      <c r="FQ374">
        <v>0.04224079918940189</v>
      </c>
      <c r="FR374">
        <v>1</v>
      </c>
      <c r="FS374">
        <v>799.464705882353</v>
      </c>
      <c r="FT374">
        <v>-16.36669236293864</v>
      </c>
      <c r="FU374">
        <v>7.409647223202893</v>
      </c>
      <c r="FV374">
        <v>0</v>
      </c>
      <c r="FW374">
        <v>0.007087036975</v>
      </c>
      <c r="FX374">
        <v>0.09501783544840529</v>
      </c>
      <c r="FY374">
        <v>0.009719614329963482</v>
      </c>
      <c r="FZ374">
        <v>1</v>
      </c>
      <c r="GA374">
        <v>2</v>
      </c>
      <c r="GB374">
        <v>3</v>
      </c>
      <c r="GC374" t="s">
        <v>482</v>
      </c>
      <c r="GD374">
        <v>3.10986</v>
      </c>
      <c r="GE374">
        <v>2.72623</v>
      </c>
      <c r="GF374">
        <v>0.088675</v>
      </c>
      <c r="GG374">
        <v>0.0884226</v>
      </c>
      <c r="GH374">
        <v>0.108581</v>
      </c>
      <c r="GI374">
        <v>0.109551</v>
      </c>
      <c r="GJ374">
        <v>23923.2</v>
      </c>
      <c r="GK374">
        <v>21683.9</v>
      </c>
      <c r="GL374">
        <v>26808.4</v>
      </c>
      <c r="GM374">
        <v>23993.1</v>
      </c>
      <c r="GN374">
        <v>38183</v>
      </c>
      <c r="GO374">
        <v>31512.7</v>
      </c>
      <c r="GP374">
        <v>46791.8</v>
      </c>
      <c r="GQ374">
        <v>37927</v>
      </c>
      <c r="GR374">
        <v>1.89368</v>
      </c>
      <c r="GS374">
        <v>1.87777</v>
      </c>
      <c r="GT374">
        <v>0.11228</v>
      </c>
      <c r="GU374">
        <v>0</v>
      </c>
      <c r="GV374">
        <v>28.1629</v>
      </c>
      <c r="GW374">
        <v>999.9</v>
      </c>
      <c r="GX374">
        <v>61.8</v>
      </c>
      <c r="GY374">
        <v>29.4</v>
      </c>
      <c r="GZ374">
        <v>28.0858</v>
      </c>
      <c r="HA374">
        <v>61.2809</v>
      </c>
      <c r="HB374">
        <v>21.2099</v>
      </c>
      <c r="HC374">
        <v>1</v>
      </c>
      <c r="HD374">
        <v>0.0208435</v>
      </c>
      <c r="HE374">
        <v>-1.93636</v>
      </c>
      <c r="HF374">
        <v>20.3275</v>
      </c>
      <c r="HG374">
        <v>5.22253</v>
      </c>
      <c r="HH374">
        <v>11.9784</v>
      </c>
      <c r="HI374">
        <v>4.9655</v>
      </c>
      <c r="HJ374">
        <v>3.276</v>
      </c>
      <c r="HK374">
        <v>9999</v>
      </c>
      <c r="HL374">
        <v>9999</v>
      </c>
      <c r="HM374">
        <v>9999</v>
      </c>
      <c r="HN374">
        <v>999.9</v>
      </c>
      <c r="HO374">
        <v>1.86362</v>
      </c>
      <c r="HP374">
        <v>1.85976</v>
      </c>
      <c r="HQ374">
        <v>1.85806</v>
      </c>
      <c r="HR374">
        <v>1.85943</v>
      </c>
      <c r="HS374">
        <v>1.85959</v>
      </c>
      <c r="HT374">
        <v>1.85806</v>
      </c>
      <c r="HU374">
        <v>1.85715</v>
      </c>
      <c r="HV374">
        <v>1.85211</v>
      </c>
      <c r="HW374">
        <v>0</v>
      </c>
      <c r="HX374">
        <v>0</v>
      </c>
      <c r="HY374">
        <v>0</v>
      </c>
      <c r="HZ374">
        <v>0</v>
      </c>
      <c r="IA374" t="s">
        <v>424</v>
      </c>
      <c r="IB374" t="s">
        <v>425</v>
      </c>
      <c r="IC374" t="s">
        <v>426</v>
      </c>
      <c r="ID374" t="s">
        <v>426</v>
      </c>
      <c r="IE374" t="s">
        <v>426</v>
      </c>
      <c r="IF374" t="s">
        <v>426</v>
      </c>
      <c r="IG374">
        <v>0</v>
      </c>
      <c r="IH374">
        <v>100</v>
      </c>
      <c r="II374">
        <v>100</v>
      </c>
      <c r="IJ374">
        <v>-1.32</v>
      </c>
      <c r="IK374">
        <v>0.1929</v>
      </c>
      <c r="IL374">
        <v>-2.110863740708843</v>
      </c>
      <c r="IM374">
        <v>0.001328113201692861</v>
      </c>
      <c r="IN374">
        <v>1.538283238170363E-06</v>
      </c>
      <c r="IO374">
        <v>-5.795655626708063E-10</v>
      </c>
      <c r="IP374">
        <v>-0.0653189058624434</v>
      </c>
      <c r="IQ374">
        <v>-0.004593102289677449</v>
      </c>
      <c r="IR374">
        <v>0.0008253994458280543</v>
      </c>
      <c r="IS374">
        <v>-7.403632370499484E-06</v>
      </c>
      <c r="IT374">
        <v>2</v>
      </c>
      <c r="IU374">
        <v>1985</v>
      </c>
      <c r="IV374">
        <v>1</v>
      </c>
      <c r="IW374">
        <v>27</v>
      </c>
      <c r="IX374">
        <v>3.5</v>
      </c>
      <c r="IY374">
        <v>3.5</v>
      </c>
      <c r="IZ374">
        <v>1.13647</v>
      </c>
      <c r="JA374">
        <v>2.6123</v>
      </c>
      <c r="JB374">
        <v>1.49658</v>
      </c>
      <c r="JC374">
        <v>2.34619</v>
      </c>
      <c r="JD374">
        <v>1.54907</v>
      </c>
      <c r="JE374">
        <v>2.34619</v>
      </c>
      <c r="JF374">
        <v>32.7535</v>
      </c>
      <c r="JG374">
        <v>15.5242</v>
      </c>
      <c r="JH374">
        <v>18</v>
      </c>
      <c r="JI374">
        <v>481.679</v>
      </c>
      <c r="JJ374">
        <v>500.652</v>
      </c>
      <c r="JK374">
        <v>31.2241</v>
      </c>
      <c r="JL374">
        <v>27.513</v>
      </c>
      <c r="JM374">
        <v>30</v>
      </c>
      <c r="JN374">
        <v>27.6938</v>
      </c>
      <c r="JO374">
        <v>27.6745</v>
      </c>
      <c r="JP374">
        <v>22.8482</v>
      </c>
      <c r="JQ374">
        <v>19.4172</v>
      </c>
      <c r="JR374">
        <v>75.643</v>
      </c>
      <c r="JS374">
        <v>31.2302</v>
      </c>
      <c r="JT374">
        <v>420</v>
      </c>
      <c r="JU374">
        <v>24.0012</v>
      </c>
      <c r="JV374">
        <v>102.324</v>
      </c>
      <c r="JW374">
        <v>91.4962</v>
      </c>
    </row>
    <row r="375" spans="1:283">
      <c r="A375">
        <v>357</v>
      </c>
      <c r="B375">
        <v>1761011916.1</v>
      </c>
      <c r="C375">
        <v>2250.099999904633</v>
      </c>
      <c r="D375" t="s">
        <v>1161</v>
      </c>
      <c r="E375" t="s">
        <v>1162</v>
      </c>
      <c r="F375">
        <v>5</v>
      </c>
      <c r="G375" t="s">
        <v>1109</v>
      </c>
      <c r="H375">
        <v>1761011908.1</v>
      </c>
      <c r="I375">
        <f>(J375)/1000</f>
        <v>0</v>
      </c>
      <c r="J375">
        <f>1000*DJ375*AH375*(DF375-DG375)/(100*CY375*(1000-AH375*DF375))</f>
        <v>0</v>
      </c>
      <c r="K375">
        <f>DJ375*AH375*(DE375-DD375*(1000-AH375*DG375)/(1000-AH375*DF375))/(100*CY375)</f>
        <v>0</v>
      </c>
      <c r="L375">
        <f>DD375 - IF(AH375&gt;1, K375*CY375*100.0/(AJ375), 0)</f>
        <v>0</v>
      </c>
      <c r="M375">
        <f>((S375-I375/2)*L375-K375)/(S375+I375/2)</f>
        <v>0</v>
      </c>
      <c r="N375">
        <f>M375*(DK375+DL375)/1000.0</f>
        <v>0</v>
      </c>
      <c r="O375">
        <f>(DD375 - IF(AH375&gt;1, K375*CY375*100.0/(AJ375), 0))*(DK375+DL375)/1000.0</f>
        <v>0</v>
      </c>
      <c r="P375">
        <f>2.0/((1/R375-1/Q375)+SIGN(R375)*SQRT((1/R375-1/Q375)*(1/R375-1/Q375) + 4*CZ375/((CZ375+1)*(CZ375+1))*(2*1/R375*1/Q375-1/Q375*1/Q375)))</f>
        <v>0</v>
      </c>
      <c r="Q375">
        <f>IF(LEFT(DA375,1)&lt;&gt;"0",IF(LEFT(DA375,1)="1",3.0,DB375),$D$5+$E$5*(DR375*DK375/($K$5*1000))+$F$5*(DR375*DK375/($K$5*1000))*MAX(MIN(CY375,$J$5),$I$5)*MAX(MIN(CY375,$J$5),$I$5)+$G$5*MAX(MIN(CY375,$J$5),$I$5)*(DR375*DK375/($K$5*1000))+$H$5*(DR375*DK375/($K$5*1000))*(DR375*DK375/($K$5*1000)))</f>
        <v>0</v>
      </c>
      <c r="R375">
        <f>I375*(1000-(1000*0.61365*exp(17.502*V375/(240.97+V375))/(DK375+DL375)+DF375)/2)/(1000*0.61365*exp(17.502*V375/(240.97+V375))/(DK375+DL375)-DF375)</f>
        <v>0</v>
      </c>
      <c r="S375">
        <f>1/((CZ375+1)/(P375/1.6)+1/(Q375/1.37)) + CZ375/((CZ375+1)/(P375/1.6) + CZ375/(Q375/1.37))</f>
        <v>0</v>
      </c>
      <c r="T375">
        <f>(CU375*CX375)</f>
        <v>0</v>
      </c>
      <c r="U375">
        <f>(DM375+(T375+2*0.95*5.67E-8*(((DM375+$B$9)+273)^4-(DM375+273)^4)-44100*I375)/(1.84*29.3*Q375+8*0.95*5.67E-8*(DM375+273)^3))</f>
        <v>0</v>
      </c>
      <c r="V375">
        <f>($C$9*DN375+$D$9*DO375+$E$9*U375)</f>
        <v>0</v>
      </c>
      <c r="W375">
        <f>0.61365*exp(17.502*V375/(240.97+V375))</f>
        <v>0</v>
      </c>
      <c r="X375">
        <f>(Y375/Z375*100)</f>
        <v>0</v>
      </c>
      <c r="Y375">
        <f>DF375*(DK375+DL375)/1000</f>
        <v>0</v>
      </c>
      <c r="Z375">
        <f>0.61365*exp(17.502*DM375/(240.97+DM375))</f>
        <v>0</v>
      </c>
      <c r="AA375">
        <f>(W375-DF375*(DK375+DL375)/1000)</f>
        <v>0</v>
      </c>
      <c r="AB375">
        <f>(-I375*44100)</f>
        <v>0</v>
      </c>
      <c r="AC375">
        <f>2*29.3*Q375*0.92*(DM375-V375)</f>
        <v>0</v>
      </c>
      <c r="AD375">
        <f>2*0.95*5.67E-8*(((DM375+$B$9)+273)^4-(V375+273)^4)</f>
        <v>0</v>
      </c>
      <c r="AE375">
        <f>T375+AD375+AB375+AC375</f>
        <v>0</v>
      </c>
      <c r="AF375">
        <v>1</v>
      </c>
      <c r="AG375">
        <v>0</v>
      </c>
      <c r="AH375">
        <f>IF(AF375*$H$15&gt;=AJ375,1.0,(AJ375/(AJ375-AF375*$H$15)))</f>
        <v>0</v>
      </c>
      <c r="AI375">
        <f>(AH375-1)*100</f>
        <v>0</v>
      </c>
      <c r="AJ375">
        <f>MAX(0,($B$15+$C$15*DR375)/(1+$D$15*DR375)*DK375/(DM375+273)*$E$15)</f>
        <v>0</v>
      </c>
      <c r="AK375" t="s">
        <v>420</v>
      </c>
      <c r="AL375" t="s">
        <v>420</v>
      </c>
      <c r="AM375">
        <v>0</v>
      </c>
      <c r="AN375">
        <v>0</v>
      </c>
      <c r="AO375">
        <f>1-AM375/AN375</f>
        <v>0</v>
      </c>
      <c r="AP375">
        <v>0</v>
      </c>
      <c r="AQ375" t="s">
        <v>420</v>
      </c>
      <c r="AR375" t="s">
        <v>420</v>
      </c>
      <c r="AS375">
        <v>0</v>
      </c>
      <c r="AT375">
        <v>0</v>
      </c>
      <c r="AU375">
        <f>1-AS375/AT375</f>
        <v>0</v>
      </c>
      <c r="AV375">
        <v>0.5</v>
      </c>
      <c r="AW375">
        <f>CV375</f>
        <v>0</v>
      </c>
      <c r="AX375">
        <f>K375</f>
        <v>0</v>
      </c>
      <c r="AY375">
        <f>AU375*AV375*AW375</f>
        <v>0</v>
      </c>
      <c r="AZ375">
        <f>(AX375-AP375)/AW375</f>
        <v>0</v>
      </c>
      <c r="BA375">
        <f>(AN375-AT375)/AT375</f>
        <v>0</v>
      </c>
      <c r="BB375">
        <f>AM375/(AO375+AM375/AT375)</f>
        <v>0</v>
      </c>
      <c r="BC375" t="s">
        <v>420</v>
      </c>
      <c r="BD375">
        <v>0</v>
      </c>
      <c r="BE375">
        <f>IF(BD375&lt;&gt;0, BD375, BB375)</f>
        <v>0</v>
      </c>
      <c r="BF375">
        <f>1-BE375/AT375</f>
        <v>0</v>
      </c>
      <c r="BG375">
        <f>(AT375-AS375)/(AT375-BE375)</f>
        <v>0</v>
      </c>
      <c r="BH375">
        <f>(AN375-AT375)/(AN375-BE375)</f>
        <v>0</v>
      </c>
      <c r="BI375">
        <f>(AT375-AS375)/(AT375-AM375)</f>
        <v>0</v>
      </c>
      <c r="BJ375">
        <f>(AN375-AT375)/(AN375-AM375)</f>
        <v>0</v>
      </c>
      <c r="BK375">
        <f>(BG375*BE375/AS375)</f>
        <v>0</v>
      </c>
      <c r="BL375">
        <f>(1-BK375)</f>
        <v>0</v>
      </c>
      <c r="CU375">
        <f>$B$13*DS375+$C$13*DT375+$F$13*EE375*(1-EH375)</f>
        <v>0</v>
      </c>
      <c r="CV375">
        <f>CU375*CW375</f>
        <v>0</v>
      </c>
      <c r="CW375">
        <f>($B$13*$D$11+$C$13*$D$11+$F$13*((ER375+EJ375)/MAX(ER375+EJ375+ES375, 0.1)*$I$11+ES375/MAX(ER375+EJ375+ES375, 0.1)*$J$11))/($B$13+$C$13+$F$13)</f>
        <v>0</v>
      </c>
      <c r="CX375">
        <f>($B$13*$K$11+$C$13*$K$11+$F$13*((ER375+EJ375)/MAX(ER375+EJ375+ES375, 0.1)*$P$11+ES375/MAX(ER375+EJ375+ES375, 0.1)*$Q$11))/($B$13+$C$13+$F$13)</f>
        <v>0</v>
      </c>
      <c r="CY375">
        <v>5.36</v>
      </c>
      <c r="CZ375">
        <v>0.5</v>
      </c>
      <c r="DA375" t="s">
        <v>421</v>
      </c>
      <c r="DB375">
        <v>2</v>
      </c>
      <c r="DC375">
        <v>1761011908.1</v>
      </c>
      <c r="DD375">
        <v>420.5943333333333</v>
      </c>
      <c r="DE375">
        <v>420.00925</v>
      </c>
      <c r="DF375">
        <v>23.97418333333333</v>
      </c>
      <c r="DG375">
        <v>23.9594375</v>
      </c>
      <c r="DH375">
        <v>421.9145</v>
      </c>
      <c r="DI375">
        <v>23.78149583333333</v>
      </c>
      <c r="DJ375">
        <v>500.041625</v>
      </c>
      <c r="DK375">
        <v>90.56015833333333</v>
      </c>
      <c r="DL375">
        <v>0.034599875</v>
      </c>
      <c r="DM375">
        <v>30.378825</v>
      </c>
      <c r="DN375">
        <v>30.00365</v>
      </c>
      <c r="DO375">
        <v>999.9</v>
      </c>
      <c r="DP375">
        <v>0</v>
      </c>
      <c r="DQ375">
        <v>0</v>
      </c>
      <c r="DR375">
        <v>9999.665833333334</v>
      </c>
      <c r="DS375">
        <v>0</v>
      </c>
      <c r="DT375">
        <v>0.242856</v>
      </c>
      <c r="DU375">
        <v>0.5850944166666667</v>
      </c>
      <c r="DV375">
        <v>430.9255</v>
      </c>
      <c r="DW375">
        <v>430.3194166666667</v>
      </c>
      <c r="DX375">
        <v>0.01475612166666667</v>
      </c>
      <c r="DY375">
        <v>420.00925</v>
      </c>
      <c r="DZ375">
        <v>23.9594375</v>
      </c>
      <c r="EA375">
        <v>2.171105833333333</v>
      </c>
      <c r="EB375">
        <v>2.169769583333333</v>
      </c>
      <c r="EC375">
        <v>18.7506875</v>
      </c>
      <c r="ED375">
        <v>18.74083333333333</v>
      </c>
      <c r="EE375">
        <v>0.00500078</v>
      </c>
      <c r="EF375">
        <v>0</v>
      </c>
      <c r="EG375">
        <v>0</v>
      </c>
      <c r="EH375">
        <v>0</v>
      </c>
      <c r="EI375">
        <v>797.9041666666666</v>
      </c>
      <c r="EJ375">
        <v>0.00500078</v>
      </c>
      <c r="EK375">
        <v>-19.1125</v>
      </c>
      <c r="EL375">
        <v>-0.8125</v>
      </c>
      <c r="EM375">
        <v>35.38520833333333</v>
      </c>
      <c r="EN375">
        <v>39.36691666666666</v>
      </c>
      <c r="EO375">
        <v>37.91904166666666</v>
      </c>
      <c r="EP375">
        <v>39.564875</v>
      </c>
      <c r="EQ375">
        <v>38.47633333333333</v>
      </c>
      <c r="ER375">
        <v>0</v>
      </c>
      <c r="ES375">
        <v>0</v>
      </c>
      <c r="ET375">
        <v>0</v>
      </c>
      <c r="EU375">
        <v>1761011914.9</v>
      </c>
      <c r="EV375">
        <v>0</v>
      </c>
      <c r="EW375">
        <v>798.623076923077</v>
      </c>
      <c r="EX375">
        <v>30.44786299003825</v>
      </c>
      <c r="EY375">
        <v>-21.10769217029465</v>
      </c>
      <c r="EZ375">
        <v>-18.29230769230769</v>
      </c>
      <c r="FA375">
        <v>15</v>
      </c>
      <c r="FB375">
        <v>1761011703.6</v>
      </c>
      <c r="FC375" t="s">
        <v>1110</v>
      </c>
      <c r="FD375">
        <v>1761011703.1</v>
      </c>
      <c r="FE375">
        <v>1761011703.6</v>
      </c>
      <c r="FF375">
        <v>12</v>
      </c>
      <c r="FG375">
        <v>-0.097</v>
      </c>
      <c r="FH375">
        <v>0.005</v>
      </c>
      <c r="FI375">
        <v>-1.321</v>
      </c>
      <c r="FJ375">
        <v>0.183</v>
      </c>
      <c r="FK375">
        <v>420</v>
      </c>
      <c r="FL375">
        <v>24</v>
      </c>
      <c r="FM375">
        <v>0.12</v>
      </c>
      <c r="FN375">
        <v>0.01</v>
      </c>
      <c r="FO375">
        <v>0.5990868536585364</v>
      </c>
      <c r="FP375">
        <v>-0.2202745505226469</v>
      </c>
      <c r="FQ375">
        <v>0.03651579525694158</v>
      </c>
      <c r="FR375">
        <v>1</v>
      </c>
      <c r="FS375">
        <v>798.520588235294</v>
      </c>
      <c r="FT375">
        <v>8.71963314210014</v>
      </c>
      <c r="FU375">
        <v>6.527488455472918</v>
      </c>
      <c r="FV375">
        <v>0</v>
      </c>
      <c r="FW375">
        <v>0.009832982390243902</v>
      </c>
      <c r="FX375">
        <v>0.1058689733519163</v>
      </c>
      <c r="FY375">
        <v>0.01059262784719113</v>
      </c>
      <c r="FZ375">
        <v>0</v>
      </c>
      <c r="GA375">
        <v>1</v>
      </c>
      <c r="GB375">
        <v>3</v>
      </c>
      <c r="GC375" t="s">
        <v>459</v>
      </c>
      <c r="GD375">
        <v>3.10975</v>
      </c>
      <c r="GE375">
        <v>2.72612</v>
      </c>
      <c r="GF375">
        <v>0.08866739999999999</v>
      </c>
      <c r="GG375">
        <v>0.0884118</v>
      </c>
      <c r="GH375">
        <v>0.108584</v>
      </c>
      <c r="GI375">
        <v>0.109551</v>
      </c>
      <c r="GJ375">
        <v>23923.3</v>
      </c>
      <c r="GK375">
        <v>21684.1</v>
      </c>
      <c r="GL375">
        <v>26808.3</v>
      </c>
      <c r="GM375">
        <v>23993</v>
      </c>
      <c r="GN375">
        <v>38182.9</v>
      </c>
      <c r="GO375">
        <v>31512.4</v>
      </c>
      <c r="GP375">
        <v>46791.9</v>
      </c>
      <c r="GQ375">
        <v>37926.6</v>
      </c>
      <c r="GR375">
        <v>1.89375</v>
      </c>
      <c r="GS375">
        <v>1.8778</v>
      </c>
      <c r="GT375">
        <v>0.112608</v>
      </c>
      <c r="GU375">
        <v>0</v>
      </c>
      <c r="GV375">
        <v>28.1635</v>
      </c>
      <c r="GW375">
        <v>999.9</v>
      </c>
      <c r="GX375">
        <v>61.8</v>
      </c>
      <c r="GY375">
        <v>29.4</v>
      </c>
      <c r="GZ375">
        <v>28.088</v>
      </c>
      <c r="HA375">
        <v>61.5609</v>
      </c>
      <c r="HB375">
        <v>21.3822</v>
      </c>
      <c r="HC375">
        <v>1</v>
      </c>
      <c r="HD375">
        <v>0.0208689</v>
      </c>
      <c r="HE375">
        <v>-1.94607</v>
      </c>
      <c r="HF375">
        <v>20.3274</v>
      </c>
      <c r="HG375">
        <v>5.22253</v>
      </c>
      <c r="HH375">
        <v>11.9791</v>
      </c>
      <c r="HI375">
        <v>4.96545</v>
      </c>
      <c r="HJ375">
        <v>3.276</v>
      </c>
      <c r="HK375">
        <v>9999</v>
      </c>
      <c r="HL375">
        <v>9999</v>
      </c>
      <c r="HM375">
        <v>9999</v>
      </c>
      <c r="HN375">
        <v>999.9</v>
      </c>
      <c r="HO375">
        <v>1.86364</v>
      </c>
      <c r="HP375">
        <v>1.85975</v>
      </c>
      <c r="HQ375">
        <v>1.85806</v>
      </c>
      <c r="HR375">
        <v>1.85944</v>
      </c>
      <c r="HS375">
        <v>1.85959</v>
      </c>
      <c r="HT375">
        <v>1.85806</v>
      </c>
      <c r="HU375">
        <v>1.85715</v>
      </c>
      <c r="HV375">
        <v>1.85211</v>
      </c>
      <c r="HW375">
        <v>0</v>
      </c>
      <c r="HX375">
        <v>0</v>
      </c>
      <c r="HY375">
        <v>0</v>
      </c>
      <c r="HZ375">
        <v>0</v>
      </c>
      <c r="IA375" t="s">
        <v>424</v>
      </c>
      <c r="IB375" t="s">
        <v>425</v>
      </c>
      <c r="IC375" t="s">
        <v>426</v>
      </c>
      <c r="ID375" t="s">
        <v>426</v>
      </c>
      <c r="IE375" t="s">
        <v>426</v>
      </c>
      <c r="IF375" t="s">
        <v>426</v>
      </c>
      <c r="IG375">
        <v>0</v>
      </c>
      <c r="IH375">
        <v>100</v>
      </c>
      <c r="II375">
        <v>100</v>
      </c>
      <c r="IJ375">
        <v>-1.32</v>
      </c>
      <c r="IK375">
        <v>0.1929</v>
      </c>
      <c r="IL375">
        <v>-2.110863740708843</v>
      </c>
      <c r="IM375">
        <v>0.001328113201692861</v>
      </c>
      <c r="IN375">
        <v>1.538283238170363E-06</v>
      </c>
      <c r="IO375">
        <v>-5.795655626708063E-10</v>
      </c>
      <c r="IP375">
        <v>-0.0653189058624434</v>
      </c>
      <c r="IQ375">
        <v>-0.004593102289677449</v>
      </c>
      <c r="IR375">
        <v>0.0008253994458280543</v>
      </c>
      <c r="IS375">
        <v>-7.403632370499484E-06</v>
      </c>
      <c r="IT375">
        <v>2</v>
      </c>
      <c r="IU375">
        <v>1985</v>
      </c>
      <c r="IV375">
        <v>1</v>
      </c>
      <c r="IW375">
        <v>27</v>
      </c>
      <c r="IX375">
        <v>3.5</v>
      </c>
      <c r="IY375">
        <v>3.5</v>
      </c>
      <c r="IZ375">
        <v>1.13647</v>
      </c>
      <c r="JA375">
        <v>2.6062</v>
      </c>
      <c r="JB375">
        <v>1.49658</v>
      </c>
      <c r="JC375">
        <v>2.34619</v>
      </c>
      <c r="JD375">
        <v>1.54907</v>
      </c>
      <c r="JE375">
        <v>2.45972</v>
      </c>
      <c r="JF375">
        <v>32.7535</v>
      </c>
      <c r="JG375">
        <v>15.5417</v>
      </c>
      <c r="JH375">
        <v>18</v>
      </c>
      <c r="JI375">
        <v>481.727</v>
      </c>
      <c r="JJ375">
        <v>500.668</v>
      </c>
      <c r="JK375">
        <v>31.2241</v>
      </c>
      <c r="JL375">
        <v>27.5136</v>
      </c>
      <c r="JM375">
        <v>30.0001</v>
      </c>
      <c r="JN375">
        <v>27.6944</v>
      </c>
      <c r="JO375">
        <v>27.6745</v>
      </c>
      <c r="JP375">
        <v>22.8492</v>
      </c>
      <c r="JQ375">
        <v>19.4172</v>
      </c>
      <c r="JR375">
        <v>75.643</v>
      </c>
      <c r="JS375">
        <v>31.6039</v>
      </c>
      <c r="JT375">
        <v>420</v>
      </c>
      <c r="JU375">
        <v>24.0012</v>
      </c>
      <c r="JV375">
        <v>102.324</v>
      </c>
      <c r="JW375">
        <v>91.49550000000001</v>
      </c>
    </row>
    <row r="376" spans="1:283">
      <c r="A376">
        <v>358</v>
      </c>
      <c r="B376">
        <v>1761011918.1</v>
      </c>
      <c r="C376">
        <v>2252.099999904633</v>
      </c>
      <c r="D376" t="s">
        <v>1163</v>
      </c>
      <c r="E376" t="s">
        <v>1164</v>
      </c>
      <c r="F376">
        <v>5</v>
      </c>
      <c r="G376" t="s">
        <v>1109</v>
      </c>
      <c r="H376">
        <v>1761011910.1</v>
      </c>
      <c r="I376">
        <f>(J376)/1000</f>
        <v>0</v>
      </c>
      <c r="J376">
        <f>1000*DJ376*AH376*(DF376-DG376)/(100*CY376*(1000-AH376*DF376))</f>
        <v>0</v>
      </c>
      <c r="K376">
        <f>DJ376*AH376*(DE376-DD376*(1000-AH376*DG376)/(1000-AH376*DF376))/(100*CY376)</f>
        <v>0</v>
      </c>
      <c r="L376">
        <f>DD376 - IF(AH376&gt;1, K376*CY376*100.0/(AJ376), 0)</f>
        <v>0</v>
      </c>
      <c r="M376">
        <f>((S376-I376/2)*L376-K376)/(S376+I376/2)</f>
        <v>0</v>
      </c>
      <c r="N376">
        <f>M376*(DK376+DL376)/1000.0</f>
        <v>0</v>
      </c>
      <c r="O376">
        <f>(DD376 - IF(AH376&gt;1, K376*CY376*100.0/(AJ376), 0))*(DK376+DL376)/1000.0</f>
        <v>0</v>
      </c>
      <c r="P376">
        <f>2.0/((1/R376-1/Q376)+SIGN(R376)*SQRT((1/R376-1/Q376)*(1/R376-1/Q376) + 4*CZ376/((CZ376+1)*(CZ376+1))*(2*1/R376*1/Q376-1/Q376*1/Q376)))</f>
        <v>0</v>
      </c>
      <c r="Q376">
        <f>IF(LEFT(DA376,1)&lt;&gt;"0",IF(LEFT(DA376,1)="1",3.0,DB376),$D$5+$E$5*(DR376*DK376/($K$5*1000))+$F$5*(DR376*DK376/($K$5*1000))*MAX(MIN(CY376,$J$5),$I$5)*MAX(MIN(CY376,$J$5),$I$5)+$G$5*MAX(MIN(CY376,$J$5),$I$5)*(DR376*DK376/($K$5*1000))+$H$5*(DR376*DK376/($K$5*1000))*(DR376*DK376/($K$5*1000)))</f>
        <v>0</v>
      </c>
      <c r="R376">
        <f>I376*(1000-(1000*0.61365*exp(17.502*V376/(240.97+V376))/(DK376+DL376)+DF376)/2)/(1000*0.61365*exp(17.502*V376/(240.97+V376))/(DK376+DL376)-DF376)</f>
        <v>0</v>
      </c>
      <c r="S376">
        <f>1/((CZ376+1)/(P376/1.6)+1/(Q376/1.37)) + CZ376/((CZ376+1)/(P376/1.6) + CZ376/(Q376/1.37))</f>
        <v>0</v>
      </c>
      <c r="T376">
        <f>(CU376*CX376)</f>
        <v>0</v>
      </c>
      <c r="U376">
        <f>(DM376+(T376+2*0.95*5.67E-8*(((DM376+$B$9)+273)^4-(DM376+273)^4)-44100*I376)/(1.84*29.3*Q376+8*0.95*5.67E-8*(DM376+273)^3))</f>
        <v>0</v>
      </c>
      <c r="V376">
        <f>($C$9*DN376+$D$9*DO376+$E$9*U376)</f>
        <v>0</v>
      </c>
      <c r="W376">
        <f>0.61365*exp(17.502*V376/(240.97+V376))</f>
        <v>0</v>
      </c>
      <c r="X376">
        <f>(Y376/Z376*100)</f>
        <v>0</v>
      </c>
      <c r="Y376">
        <f>DF376*(DK376+DL376)/1000</f>
        <v>0</v>
      </c>
      <c r="Z376">
        <f>0.61365*exp(17.502*DM376/(240.97+DM376))</f>
        <v>0</v>
      </c>
      <c r="AA376">
        <f>(W376-DF376*(DK376+DL376)/1000)</f>
        <v>0</v>
      </c>
      <c r="AB376">
        <f>(-I376*44100)</f>
        <v>0</v>
      </c>
      <c r="AC376">
        <f>2*29.3*Q376*0.92*(DM376-V376)</f>
        <v>0</v>
      </c>
      <c r="AD376">
        <f>2*0.95*5.67E-8*(((DM376+$B$9)+273)^4-(V376+273)^4)</f>
        <v>0</v>
      </c>
      <c r="AE376">
        <f>T376+AD376+AB376+AC376</f>
        <v>0</v>
      </c>
      <c r="AF376">
        <v>1</v>
      </c>
      <c r="AG376">
        <v>0</v>
      </c>
      <c r="AH376">
        <f>IF(AF376*$H$15&gt;=AJ376,1.0,(AJ376/(AJ376-AF376*$H$15)))</f>
        <v>0</v>
      </c>
      <c r="AI376">
        <f>(AH376-1)*100</f>
        <v>0</v>
      </c>
      <c r="AJ376">
        <f>MAX(0,($B$15+$C$15*DR376)/(1+$D$15*DR376)*DK376/(DM376+273)*$E$15)</f>
        <v>0</v>
      </c>
      <c r="AK376" t="s">
        <v>420</v>
      </c>
      <c r="AL376" t="s">
        <v>420</v>
      </c>
      <c r="AM376">
        <v>0</v>
      </c>
      <c r="AN376">
        <v>0</v>
      </c>
      <c r="AO376">
        <f>1-AM376/AN376</f>
        <v>0</v>
      </c>
      <c r="AP376">
        <v>0</v>
      </c>
      <c r="AQ376" t="s">
        <v>420</v>
      </c>
      <c r="AR376" t="s">
        <v>420</v>
      </c>
      <c r="AS376">
        <v>0</v>
      </c>
      <c r="AT376">
        <v>0</v>
      </c>
      <c r="AU376">
        <f>1-AS376/AT376</f>
        <v>0</v>
      </c>
      <c r="AV376">
        <v>0.5</v>
      </c>
      <c r="AW376">
        <f>CV376</f>
        <v>0</v>
      </c>
      <c r="AX376">
        <f>K376</f>
        <v>0</v>
      </c>
      <c r="AY376">
        <f>AU376*AV376*AW376</f>
        <v>0</v>
      </c>
      <c r="AZ376">
        <f>(AX376-AP376)/AW376</f>
        <v>0</v>
      </c>
      <c r="BA376">
        <f>(AN376-AT376)/AT376</f>
        <v>0</v>
      </c>
      <c r="BB376">
        <f>AM376/(AO376+AM376/AT376)</f>
        <v>0</v>
      </c>
      <c r="BC376" t="s">
        <v>420</v>
      </c>
      <c r="BD376">
        <v>0</v>
      </c>
      <c r="BE376">
        <f>IF(BD376&lt;&gt;0, BD376, BB376)</f>
        <v>0</v>
      </c>
      <c r="BF376">
        <f>1-BE376/AT376</f>
        <v>0</v>
      </c>
      <c r="BG376">
        <f>(AT376-AS376)/(AT376-BE376)</f>
        <v>0</v>
      </c>
      <c r="BH376">
        <f>(AN376-AT376)/(AN376-BE376)</f>
        <v>0</v>
      </c>
      <c r="BI376">
        <f>(AT376-AS376)/(AT376-AM376)</f>
        <v>0</v>
      </c>
      <c r="BJ376">
        <f>(AN376-AT376)/(AN376-AM376)</f>
        <v>0</v>
      </c>
      <c r="BK376">
        <f>(BG376*BE376/AS376)</f>
        <v>0</v>
      </c>
      <c r="BL376">
        <f>(1-BK376)</f>
        <v>0</v>
      </c>
      <c r="CU376">
        <f>$B$13*DS376+$C$13*DT376+$F$13*EE376*(1-EH376)</f>
        <v>0</v>
      </c>
      <c r="CV376">
        <f>CU376*CW376</f>
        <v>0</v>
      </c>
      <c r="CW376">
        <f>($B$13*$D$11+$C$13*$D$11+$F$13*((ER376+EJ376)/MAX(ER376+EJ376+ES376, 0.1)*$I$11+ES376/MAX(ER376+EJ376+ES376, 0.1)*$J$11))/($B$13+$C$13+$F$13)</f>
        <v>0</v>
      </c>
      <c r="CX376">
        <f>($B$13*$K$11+$C$13*$K$11+$F$13*((ER376+EJ376)/MAX(ER376+EJ376+ES376, 0.1)*$P$11+ES376/MAX(ER376+EJ376+ES376, 0.1)*$Q$11))/($B$13+$C$13+$F$13)</f>
        <v>0</v>
      </c>
      <c r="CY376">
        <v>5.36</v>
      </c>
      <c r="CZ376">
        <v>0.5</v>
      </c>
      <c r="DA376" t="s">
        <v>421</v>
      </c>
      <c r="DB376">
        <v>2</v>
      </c>
      <c r="DC376">
        <v>1761011910.1</v>
      </c>
      <c r="DD376">
        <v>420.5838333333333</v>
      </c>
      <c r="DE376">
        <v>420.0060416666667</v>
      </c>
      <c r="DF376">
        <v>23.97684166666666</v>
      </c>
      <c r="DG376">
        <v>23.95981666666667</v>
      </c>
      <c r="DH376">
        <v>421.904</v>
      </c>
      <c r="DI376">
        <v>23.78409583333334</v>
      </c>
      <c r="DJ376">
        <v>500.0204583333334</v>
      </c>
      <c r="DK376">
        <v>90.56048333333332</v>
      </c>
      <c r="DL376">
        <v>0.03461319166666666</v>
      </c>
      <c r="DM376">
        <v>30.3765375</v>
      </c>
      <c r="DN376">
        <v>30.0017125</v>
      </c>
      <c r="DO376">
        <v>999.9</v>
      </c>
      <c r="DP376">
        <v>0</v>
      </c>
      <c r="DQ376">
        <v>0</v>
      </c>
      <c r="DR376">
        <v>9993.699583333333</v>
      </c>
      <c r="DS376">
        <v>0</v>
      </c>
      <c r="DT376">
        <v>0.242856</v>
      </c>
      <c r="DU376">
        <v>0.5777905416666668</v>
      </c>
      <c r="DV376">
        <v>430.915875</v>
      </c>
      <c r="DW376">
        <v>430.3163333333334</v>
      </c>
      <c r="DX376">
        <v>0.01702960083333334</v>
      </c>
      <c r="DY376">
        <v>420.0060416666667</v>
      </c>
      <c r="DZ376">
        <v>23.95981666666667</v>
      </c>
      <c r="EA376">
        <v>2.171354166666667</v>
      </c>
      <c r="EB376">
        <v>2.169812083333333</v>
      </c>
      <c r="EC376">
        <v>18.75251666666667</v>
      </c>
      <c r="ED376">
        <v>18.74115</v>
      </c>
      <c r="EE376">
        <v>0.00500078</v>
      </c>
      <c r="EF376">
        <v>0</v>
      </c>
      <c r="EG376">
        <v>0</v>
      </c>
      <c r="EH376">
        <v>0</v>
      </c>
      <c r="EI376">
        <v>798.9041666666666</v>
      </c>
      <c r="EJ376">
        <v>0.00500078</v>
      </c>
      <c r="EK376">
        <v>-19.41666666666667</v>
      </c>
      <c r="EL376">
        <v>-0.9583333333333334</v>
      </c>
      <c r="EM376">
        <v>35.40083333333333</v>
      </c>
      <c r="EN376">
        <v>39.40333333333333</v>
      </c>
      <c r="EO376">
        <v>37.91904166666666</v>
      </c>
      <c r="EP376">
        <v>39.61175</v>
      </c>
      <c r="EQ376">
        <v>38.48679166666667</v>
      </c>
      <c r="ER376">
        <v>0</v>
      </c>
      <c r="ES376">
        <v>0</v>
      </c>
      <c r="ET376">
        <v>0</v>
      </c>
      <c r="EU376">
        <v>1761011916.7</v>
      </c>
      <c r="EV376">
        <v>0</v>
      </c>
      <c r="EW376">
        <v>798.8359999999999</v>
      </c>
      <c r="EX376">
        <v>34.81538439713908</v>
      </c>
      <c r="EY376">
        <v>-22.9615384340286</v>
      </c>
      <c r="EZ376">
        <v>-18.124</v>
      </c>
      <c r="FA376">
        <v>15</v>
      </c>
      <c r="FB376">
        <v>1761011703.6</v>
      </c>
      <c r="FC376" t="s">
        <v>1110</v>
      </c>
      <c r="FD376">
        <v>1761011703.1</v>
      </c>
      <c r="FE376">
        <v>1761011703.6</v>
      </c>
      <c r="FF376">
        <v>12</v>
      </c>
      <c r="FG376">
        <v>-0.097</v>
      </c>
      <c r="FH376">
        <v>0.005</v>
      </c>
      <c r="FI376">
        <v>-1.321</v>
      </c>
      <c r="FJ376">
        <v>0.183</v>
      </c>
      <c r="FK376">
        <v>420</v>
      </c>
      <c r="FL376">
        <v>24</v>
      </c>
      <c r="FM376">
        <v>0.12</v>
      </c>
      <c r="FN376">
        <v>0.01</v>
      </c>
      <c r="FO376">
        <v>0.5953621</v>
      </c>
      <c r="FP376">
        <v>-0.1911892232645407</v>
      </c>
      <c r="FQ376">
        <v>0.03462480608739926</v>
      </c>
      <c r="FR376">
        <v>1</v>
      </c>
      <c r="FS376">
        <v>799.4058823529411</v>
      </c>
      <c r="FT376">
        <v>10.80519470510911</v>
      </c>
      <c r="FU376">
        <v>6.389050430065794</v>
      </c>
      <c r="FV376">
        <v>0</v>
      </c>
      <c r="FW376">
        <v>0.01249608645</v>
      </c>
      <c r="FX376">
        <v>0.09568186984615384</v>
      </c>
      <c r="FY376">
        <v>0.009498699179768012</v>
      </c>
      <c r="FZ376">
        <v>1</v>
      </c>
      <c r="GA376">
        <v>2</v>
      </c>
      <c r="GB376">
        <v>3</v>
      </c>
      <c r="GC376" t="s">
        <v>482</v>
      </c>
      <c r="GD376">
        <v>3.1096</v>
      </c>
      <c r="GE376">
        <v>2.72614</v>
      </c>
      <c r="GF376">
        <v>0.08866250000000001</v>
      </c>
      <c r="GG376">
        <v>0.088421</v>
      </c>
      <c r="GH376">
        <v>0.108584</v>
      </c>
      <c r="GI376">
        <v>0.109565</v>
      </c>
      <c r="GJ376">
        <v>23923.4</v>
      </c>
      <c r="GK376">
        <v>21683.7</v>
      </c>
      <c r="GL376">
        <v>26808.2</v>
      </c>
      <c r="GM376">
        <v>23992.9</v>
      </c>
      <c r="GN376">
        <v>38182.8</v>
      </c>
      <c r="GO376">
        <v>31511.8</v>
      </c>
      <c r="GP376">
        <v>46791.8</v>
      </c>
      <c r="GQ376">
        <v>37926.5</v>
      </c>
      <c r="GR376">
        <v>1.8938</v>
      </c>
      <c r="GS376">
        <v>1.87795</v>
      </c>
      <c r="GT376">
        <v>0.112809</v>
      </c>
      <c r="GU376">
        <v>0</v>
      </c>
      <c r="GV376">
        <v>28.1647</v>
      </c>
      <c r="GW376">
        <v>999.9</v>
      </c>
      <c r="GX376">
        <v>61.8</v>
      </c>
      <c r="GY376">
        <v>29.4</v>
      </c>
      <c r="GZ376">
        <v>28.086</v>
      </c>
      <c r="HA376">
        <v>61.3909</v>
      </c>
      <c r="HB376">
        <v>21.1458</v>
      </c>
      <c r="HC376">
        <v>1</v>
      </c>
      <c r="HD376">
        <v>0.0211357</v>
      </c>
      <c r="HE376">
        <v>-2.78522</v>
      </c>
      <c r="HF376">
        <v>20.3121</v>
      </c>
      <c r="HG376">
        <v>5.22268</v>
      </c>
      <c r="HH376">
        <v>11.9796</v>
      </c>
      <c r="HI376">
        <v>4.9657</v>
      </c>
      <c r="HJ376">
        <v>3.276</v>
      </c>
      <c r="HK376">
        <v>9999</v>
      </c>
      <c r="HL376">
        <v>9999</v>
      </c>
      <c r="HM376">
        <v>9999</v>
      </c>
      <c r="HN376">
        <v>999.9</v>
      </c>
      <c r="HO376">
        <v>1.86361</v>
      </c>
      <c r="HP376">
        <v>1.85975</v>
      </c>
      <c r="HQ376">
        <v>1.85806</v>
      </c>
      <c r="HR376">
        <v>1.85942</v>
      </c>
      <c r="HS376">
        <v>1.85959</v>
      </c>
      <c r="HT376">
        <v>1.85806</v>
      </c>
      <c r="HU376">
        <v>1.85715</v>
      </c>
      <c r="HV376">
        <v>1.85211</v>
      </c>
      <c r="HW376">
        <v>0</v>
      </c>
      <c r="HX376">
        <v>0</v>
      </c>
      <c r="HY376">
        <v>0</v>
      </c>
      <c r="HZ376">
        <v>0</v>
      </c>
      <c r="IA376" t="s">
        <v>424</v>
      </c>
      <c r="IB376" t="s">
        <v>425</v>
      </c>
      <c r="IC376" t="s">
        <v>426</v>
      </c>
      <c r="ID376" t="s">
        <v>426</v>
      </c>
      <c r="IE376" t="s">
        <v>426</v>
      </c>
      <c r="IF376" t="s">
        <v>426</v>
      </c>
      <c r="IG376">
        <v>0</v>
      </c>
      <c r="IH376">
        <v>100</v>
      </c>
      <c r="II376">
        <v>100</v>
      </c>
      <c r="IJ376">
        <v>-1.32</v>
      </c>
      <c r="IK376">
        <v>0.1929</v>
      </c>
      <c r="IL376">
        <v>-2.110863740708843</v>
      </c>
      <c r="IM376">
        <v>0.001328113201692861</v>
      </c>
      <c r="IN376">
        <v>1.538283238170363E-06</v>
      </c>
      <c r="IO376">
        <v>-5.795655626708063E-10</v>
      </c>
      <c r="IP376">
        <v>-0.0653189058624434</v>
      </c>
      <c r="IQ376">
        <v>-0.004593102289677449</v>
      </c>
      <c r="IR376">
        <v>0.0008253994458280543</v>
      </c>
      <c r="IS376">
        <v>-7.403632370499484E-06</v>
      </c>
      <c r="IT376">
        <v>2</v>
      </c>
      <c r="IU376">
        <v>1985</v>
      </c>
      <c r="IV376">
        <v>1</v>
      </c>
      <c r="IW376">
        <v>27</v>
      </c>
      <c r="IX376">
        <v>3.6</v>
      </c>
      <c r="IY376">
        <v>3.6</v>
      </c>
      <c r="IZ376">
        <v>1.13647</v>
      </c>
      <c r="JA376">
        <v>2.60132</v>
      </c>
      <c r="JB376">
        <v>1.49658</v>
      </c>
      <c r="JC376">
        <v>2.34619</v>
      </c>
      <c r="JD376">
        <v>1.54907</v>
      </c>
      <c r="JE376">
        <v>2.45361</v>
      </c>
      <c r="JF376">
        <v>32.7535</v>
      </c>
      <c r="JG376">
        <v>15.5155</v>
      </c>
      <c r="JH376">
        <v>18</v>
      </c>
      <c r="JI376">
        <v>481.76</v>
      </c>
      <c r="JJ376">
        <v>500.768</v>
      </c>
      <c r="JK376">
        <v>31.2567</v>
      </c>
      <c r="JL376">
        <v>27.5146</v>
      </c>
      <c r="JM376">
        <v>30.0004</v>
      </c>
      <c r="JN376">
        <v>27.6951</v>
      </c>
      <c r="JO376">
        <v>27.6745</v>
      </c>
      <c r="JP376">
        <v>22.8478</v>
      </c>
      <c r="JQ376">
        <v>19.4172</v>
      </c>
      <c r="JR376">
        <v>75.643</v>
      </c>
      <c r="JS376">
        <v>31.6039</v>
      </c>
      <c r="JT376">
        <v>420</v>
      </c>
      <c r="JU376">
        <v>24.0012</v>
      </c>
      <c r="JV376">
        <v>102.323</v>
      </c>
      <c r="JW376">
        <v>91.49509999999999</v>
      </c>
    </row>
    <row r="377" spans="1:283">
      <c r="A377">
        <v>359</v>
      </c>
      <c r="B377">
        <v>1761011920.1</v>
      </c>
      <c r="C377">
        <v>2254.099999904633</v>
      </c>
      <c r="D377" t="s">
        <v>1165</v>
      </c>
      <c r="E377" t="s">
        <v>1166</v>
      </c>
      <c r="F377">
        <v>5</v>
      </c>
      <c r="G377" t="s">
        <v>1109</v>
      </c>
      <c r="H377">
        <v>1761011912.1</v>
      </c>
      <c r="I377">
        <f>(J377)/1000</f>
        <v>0</v>
      </c>
      <c r="J377">
        <f>1000*DJ377*AH377*(DF377-DG377)/(100*CY377*(1000-AH377*DF377))</f>
        <v>0</v>
      </c>
      <c r="K377">
        <f>DJ377*AH377*(DE377-DD377*(1000-AH377*DG377)/(1000-AH377*DF377))/(100*CY377)</f>
        <v>0</v>
      </c>
      <c r="L377">
        <f>DD377 - IF(AH377&gt;1, K377*CY377*100.0/(AJ377), 0)</f>
        <v>0</v>
      </c>
      <c r="M377">
        <f>((S377-I377/2)*L377-K377)/(S377+I377/2)</f>
        <v>0</v>
      </c>
      <c r="N377">
        <f>M377*(DK377+DL377)/1000.0</f>
        <v>0</v>
      </c>
      <c r="O377">
        <f>(DD377 - IF(AH377&gt;1, K377*CY377*100.0/(AJ377), 0))*(DK377+DL377)/1000.0</f>
        <v>0</v>
      </c>
      <c r="P377">
        <f>2.0/((1/R377-1/Q377)+SIGN(R377)*SQRT((1/R377-1/Q377)*(1/R377-1/Q377) + 4*CZ377/((CZ377+1)*(CZ377+1))*(2*1/R377*1/Q377-1/Q377*1/Q377)))</f>
        <v>0</v>
      </c>
      <c r="Q377">
        <f>IF(LEFT(DA377,1)&lt;&gt;"0",IF(LEFT(DA377,1)="1",3.0,DB377),$D$5+$E$5*(DR377*DK377/($K$5*1000))+$F$5*(DR377*DK377/($K$5*1000))*MAX(MIN(CY377,$J$5),$I$5)*MAX(MIN(CY377,$J$5),$I$5)+$G$5*MAX(MIN(CY377,$J$5),$I$5)*(DR377*DK377/($K$5*1000))+$H$5*(DR377*DK377/($K$5*1000))*(DR377*DK377/($K$5*1000)))</f>
        <v>0</v>
      </c>
      <c r="R377">
        <f>I377*(1000-(1000*0.61365*exp(17.502*V377/(240.97+V377))/(DK377+DL377)+DF377)/2)/(1000*0.61365*exp(17.502*V377/(240.97+V377))/(DK377+DL377)-DF377)</f>
        <v>0</v>
      </c>
      <c r="S377">
        <f>1/((CZ377+1)/(P377/1.6)+1/(Q377/1.37)) + CZ377/((CZ377+1)/(P377/1.6) + CZ377/(Q377/1.37))</f>
        <v>0</v>
      </c>
      <c r="T377">
        <f>(CU377*CX377)</f>
        <v>0</v>
      </c>
      <c r="U377">
        <f>(DM377+(T377+2*0.95*5.67E-8*(((DM377+$B$9)+273)^4-(DM377+273)^4)-44100*I377)/(1.84*29.3*Q377+8*0.95*5.67E-8*(DM377+273)^3))</f>
        <v>0</v>
      </c>
      <c r="V377">
        <f>($C$9*DN377+$D$9*DO377+$E$9*U377)</f>
        <v>0</v>
      </c>
      <c r="W377">
        <f>0.61365*exp(17.502*V377/(240.97+V377))</f>
        <v>0</v>
      </c>
      <c r="X377">
        <f>(Y377/Z377*100)</f>
        <v>0</v>
      </c>
      <c r="Y377">
        <f>DF377*(DK377+DL377)/1000</f>
        <v>0</v>
      </c>
      <c r="Z377">
        <f>0.61365*exp(17.502*DM377/(240.97+DM377))</f>
        <v>0</v>
      </c>
      <c r="AA377">
        <f>(W377-DF377*(DK377+DL377)/1000)</f>
        <v>0</v>
      </c>
      <c r="AB377">
        <f>(-I377*44100)</f>
        <v>0</v>
      </c>
      <c r="AC377">
        <f>2*29.3*Q377*0.92*(DM377-V377)</f>
        <v>0</v>
      </c>
      <c r="AD377">
        <f>2*0.95*5.67E-8*(((DM377+$B$9)+273)^4-(V377+273)^4)</f>
        <v>0</v>
      </c>
      <c r="AE377">
        <f>T377+AD377+AB377+AC377</f>
        <v>0</v>
      </c>
      <c r="AF377">
        <v>1</v>
      </c>
      <c r="AG377">
        <v>0</v>
      </c>
      <c r="AH377">
        <f>IF(AF377*$H$15&gt;=AJ377,1.0,(AJ377/(AJ377-AF377*$H$15)))</f>
        <v>0</v>
      </c>
      <c r="AI377">
        <f>(AH377-1)*100</f>
        <v>0</v>
      </c>
      <c r="AJ377">
        <f>MAX(0,($B$15+$C$15*DR377)/(1+$D$15*DR377)*DK377/(DM377+273)*$E$15)</f>
        <v>0</v>
      </c>
      <c r="AK377" t="s">
        <v>420</v>
      </c>
      <c r="AL377" t="s">
        <v>420</v>
      </c>
      <c r="AM377">
        <v>0</v>
      </c>
      <c r="AN377">
        <v>0</v>
      </c>
      <c r="AO377">
        <f>1-AM377/AN377</f>
        <v>0</v>
      </c>
      <c r="AP377">
        <v>0</v>
      </c>
      <c r="AQ377" t="s">
        <v>420</v>
      </c>
      <c r="AR377" t="s">
        <v>420</v>
      </c>
      <c r="AS377">
        <v>0</v>
      </c>
      <c r="AT377">
        <v>0</v>
      </c>
      <c r="AU377">
        <f>1-AS377/AT377</f>
        <v>0</v>
      </c>
      <c r="AV377">
        <v>0.5</v>
      </c>
      <c r="AW377">
        <f>CV377</f>
        <v>0</v>
      </c>
      <c r="AX377">
        <f>K377</f>
        <v>0</v>
      </c>
      <c r="AY377">
        <f>AU377*AV377*AW377</f>
        <v>0</v>
      </c>
      <c r="AZ377">
        <f>(AX377-AP377)/AW377</f>
        <v>0</v>
      </c>
      <c r="BA377">
        <f>(AN377-AT377)/AT377</f>
        <v>0</v>
      </c>
      <c r="BB377">
        <f>AM377/(AO377+AM377/AT377)</f>
        <v>0</v>
      </c>
      <c r="BC377" t="s">
        <v>420</v>
      </c>
      <c r="BD377">
        <v>0</v>
      </c>
      <c r="BE377">
        <f>IF(BD377&lt;&gt;0, BD377, BB377)</f>
        <v>0</v>
      </c>
      <c r="BF377">
        <f>1-BE377/AT377</f>
        <v>0</v>
      </c>
      <c r="BG377">
        <f>(AT377-AS377)/(AT377-BE377)</f>
        <v>0</v>
      </c>
      <c r="BH377">
        <f>(AN377-AT377)/(AN377-BE377)</f>
        <v>0</v>
      </c>
      <c r="BI377">
        <f>(AT377-AS377)/(AT377-AM377)</f>
        <v>0</v>
      </c>
      <c r="BJ377">
        <f>(AN377-AT377)/(AN377-AM377)</f>
        <v>0</v>
      </c>
      <c r="BK377">
        <f>(BG377*BE377/AS377)</f>
        <v>0</v>
      </c>
      <c r="BL377">
        <f>(1-BK377)</f>
        <v>0</v>
      </c>
      <c r="CU377">
        <f>$B$13*DS377+$C$13*DT377+$F$13*EE377*(1-EH377)</f>
        <v>0</v>
      </c>
      <c r="CV377">
        <f>CU377*CW377</f>
        <v>0</v>
      </c>
      <c r="CW377">
        <f>($B$13*$D$11+$C$13*$D$11+$F$13*((ER377+EJ377)/MAX(ER377+EJ377+ES377, 0.1)*$I$11+ES377/MAX(ER377+EJ377+ES377, 0.1)*$J$11))/($B$13+$C$13+$F$13)</f>
        <v>0</v>
      </c>
      <c r="CX377">
        <f>($B$13*$K$11+$C$13*$K$11+$F$13*((ER377+EJ377)/MAX(ER377+EJ377+ES377, 0.1)*$P$11+ES377/MAX(ER377+EJ377+ES377, 0.1)*$Q$11))/($B$13+$C$13+$F$13)</f>
        <v>0</v>
      </c>
      <c r="CY377">
        <v>5.36</v>
      </c>
      <c r="CZ377">
        <v>0.5</v>
      </c>
      <c r="DA377" t="s">
        <v>421</v>
      </c>
      <c r="DB377">
        <v>2</v>
      </c>
      <c r="DC377">
        <v>1761011912.1</v>
      </c>
      <c r="DD377">
        <v>420.5749583333334</v>
      </c>
      <c r="DE377">
        <v>420.0040416666666</v>
      </c>
      <c r="DF377">
        <v>23.979225</v>
      </c>
      <c r="DG377">
        <v>23.96080416666667</v>
      </c>
      <c r="DH377">
        <v>421.895125</v>
      </c>
      <c r="DI377">
        <v>23.786425</v>
      </c>
      <c r="DJ377">
        <v>499.9762916666667</v>
      </c>
      <c r="DK377">
        <v>90.56066666666668</v>
      </c>
      <c r="DL377">
        <v>0.03465551666666666</v>
      </c>
      <c r="DM377">
        <v>30.37444166666667</v>
      </c>
      <c r="DN377">
        <v>30.0000875</v>
      </c>
      <c r="DO377">
        <v>999.9</v>
      </c>
      <c r="DP377">
        <v>0</v>
      </c>
      <c r="DQ377">
        <v>0</v>
      </c>
      <c r="DR377">
        <v>9991.9025</v>
      </c>
      <c r="DS377">
        <v>0</v>
      </c>
      <c r="DT377">
        <v>0.242856</v>
      </c>
      <c r="DU377">
        <v>0.5709139583333332</v>
      </c>
      <c r="DV377">
        <v>430.9078333333334</v>
      </c>
      <c r="DW377">
        <v>430.3147083333333</v>
      </c>
      <c r="DX377">
        <v>0.01842443041666667</v>
      </c>
      <c r="DY377">
        <v>420.0040416666666</v>
      </c>
      <c r="DZ377">
        <v>23.96080416666667</v>
      </c>
      <c r="EA377">
        <v>2.171574583333333</v>
      </c>
      <c r="EB377">
        <v>2.169905833333333</v>
      </c>
      <c r="EC377">
        <v>18.7541375</v>
      </c>
      <c r="ED377">
        <v>18.74184166666667</v>
      </c>
      <c r="EE377">
        <v>0.00500078</v>
      </c>
      <c r="EF377">
        <v>0</v>
      </c>
      <c r="EG377">
        <v>0</v>
      </c>
      <c r="EH377">
        <v>0</v>
      </c>
      <c r="EI377">
        <v>798.6666666666666</v>
      </c>
      <c r="EJ377">
        <v>0.00500078</v>
      </c>
      <c r="EK377">
        <v>-18.4875</v>
      </c>
      <c r="EL377">
        <v>-0.7999999999999999</v>
      </c>
      <c r="EM377">
        <v>35.40858333333333</v>
      </c>
      <c r="EN377">
        <v>39.43458333333333</v>
      </c>
      <c r="EO377">
        <v>37.952875</v>
      </c>
      <c r="EP377">
        <v>39.65341666666666</v>
      </c>
      <c r="EQ377">
        <v>38.52587500000001</v>
      </c>
      <c r="ER377">
        <v>0</v>
      </c>
      <c r="ES377">
        <v>0</v>
      </c>
      <c r="ET377">
        <v>0</v>
      </c>
      <c r="EU377">
        <v>1761011919.1</v>
      </c>
      <c r="EV377">
        <v>0</v>
      </c>
      <c r="EW377">
        <v>798.26</v>
      </c>
      <c r="EX377">
        <v>1.130769026984995</v>
      </c>
      <c r="EY377">
        <v>2.538461438015376</v>
      </c>
      <c r="EZ377">
        <v>-16.744</v>
      </c>
      <c r="FA377">
        <v>15</v>
      </c>
      <c r="FB377">
        <v>1761011703.6</v>
      </c>
      <c r="FC377" t="s">
        <v>1110</v>
      </c>
      <c r="FD377">
        <v>1761011703.1</v>
      </c>
      <c r="FE377">
        <v>1761011703.6</v>
      </c>
      <c r="FF377">
        <v>12</v>
      </c>
      <c r="FG377">
        <v>-0.097</v>
      </c>
      <c r="FH377">
        <v>0.005</v>
      </c>
      <c r="FI377">
        <v>-1.321</v>
      </c>
      <c r="FJ377">
        <v>0.183</v>
      </c>
      <c r="FK377">
        <v>420</v>
      </c>
      <c r="FL377">
        <v>24</v>
      </c>
      <c r="FM377">
        <v>0.12</v>
      </c>
      <c r="FN377">
        <v>0.01</v>
      </c>
      <c r="FO377">
        <v>0.5803513170731708</v>
      </c>
      <c r="FP377">
        <v>-0.1995399721254342</v>
      </c>
      <c r="FQ377">
        <v>0.03536985802907647</v>
      </c>
      <c r="FR377">
        <v>1</v>
      </c>
      <c r="FS377">
        <v>798.220588235294</v>
      </c>
      <c r="FT377">
        <v>14.98395709748491</v>
      </c>
      <c r="FU377">
        <v>6.207669801130023</v>
      </c>
      <c r="FV377">
        <v>0</v>
      </c>
      <c r="FW377">
        <v>0.01511982873170732</v>
      </c>
      <c r="FX377">
        <v>0.06691748629965158</v>
      </c>
      <c r="FY377">
        <v>0.00734403061742103</v>
      </c>
      <c r="FZ377">
        <v>1</v>
      </c>
      <c r="GA377">
        <v>2</v>
      </c>
      <c r="GB377">
        <v>3</v>
      </c>
      <c r="GC377" t="s">
        <v>482</v>
      </c>
      <c r="GD377">
        <v>3.10971</v>
      </c>
      <c r="GE377">
        <v>2.72639</v>
      </c>
      <c r="GF377">
        <v>0.0886665</v>
      </c>
      <c r="GG377">
        <v>0.08842220000000001</v>
      </c>
      <c r="GH377">
        <v>0.108591</v>
      </c>
      <c r="GI377">
        <v>0.109577</v>
      </c>
      <c r="GJ377">
        <v>23923.3</v>
      </c>
      <c r="GK377">
        <v>21683.5</v>
      </c>
      <c r="GL377">
        <v>26808.3</v>
      </c>
      <c r="GM377">
        <v>23992.7</v>
      </c>
      <c r="GN377">
        <v>38182.4</v>
      </c>
      <c r="GO377">
        <v>31511.2</v>
      </c>
      <c r="GP377">
        <v>46791.6</v>
      </c>
      <c r="GQ377">
        <v>37926.2</v>
      </c>
      <c r="GR377">
        <v>1.894</v>
      </c>
      <c r="GS377">
        <v>1.87768</v>
      </c>
      <c r="GT377">
        <v>0.112429</v>
      </c>
      <c r="GU377">
        <v>0</v>
      </c>
      <c r="GV377">
        <v>28.1653</v>
      </c>
      <c r="GW377">
        <v>999.9</v>
      </c>
      <c r="GX377">
        <v>61.8</v>
      </c>
      <c r="GY377">
        <v>29.4</v>
      </c>
      <c r="GZ377">
        <v>28.0881</v>
      </c>
      <c r="HA377">
        <v>61.3409</v>
      </c>
      <c r="HB377">
        <v>21.2941</v>
      </c>
      <c r="HC377">
        <v>1</v>
      </c>
      <c r="HD377">
        <v>0.0219639</v>
      </c>
      <c r="HE377">
        <v>-3.3188</v>
      </c>
      <c r="HF377">
        <v>20.3035</v>
      </c>
      <c r="HG377">
        <v>5.22268</v>
      </c>
      <c r="HH377">
        <v>11.9797</v>
      </c>
      <c r="HI377">
        <v>4.9658</v>
      </c>
      <c r="HJ377">
        <v>3.276</v>
      </c>
      <c r="HK377">
        <v>9999</v>
      </c>
      <c r="HL377">
        <v>9999</v>
      </c>
      <c r="HM377">
        <v>9999</v>
      </c>
      <c r="HN377">
        <v>999.9</v>
      </c>
      <c r="HO377">
        <v>1.86359</v>
      </c>
      <c r="HP377">
        <v>1.85974</v>
      </c>
      <c r="HQ377">
        <v>1.85806</v>
      </c>
      <c r="HR377">
        <v>1.85941</v>
      </c>
      <c r="HS377">
        <v>1.85959</v>
      </c>
      <c r="HT377">
        <v>1.85806</v>
      </c>
      <c r="HU377">
        <v>1.85715</v>
      </c>
      <c r="HV377">
        <v>1.85211</v>
      </c>
      <c r="HW377">
        <v>0</v>
      </c>
      <c r="HX377">
        <v>0</v>
      </c>
      <c r="HY377">
        <v>0</v>
      </c>
      <c r="HZ377">
        <v>0</v>
      </c>
      <c r="IA377" t="s">
        <v>424</v>
      </c>
      <c r="IB377" t="s">
        <v>425</v>
      </c>
      <c r="IC377" t="s">
        <v>426</v>
      </c>
      <c r="ID377" t="s">
        <v>426</v>
      </c>
      <c r="IE377" t="s">
        <v>426</v>
      </c>
      <c r="IF377" t="s">
        <v>426</v>
      </c>
      <c r="IG377">
        <v>0</v>
      </c>
      <c r="IH377">
        <v>100</v>
      </c>
      <c r="II377">
        <v>100</v>
      </c>
      <c r="IJ377">
        <v>-1.32</v>
      </c>
      <c r="IK377">
        <v>0.193</v>
      </c>
      <c r="IL377">
        <v>-2.110863740708843</v>
      </c>
      <c r="IM377">
        <v>0.001328113201692861</v>
      </c>
      <c r="IN377">
        <v>1.538283238170363E-06</v>
      </c>
      <c r="IO377">
        <v>-5.795655626708063E-10</v>
      </c>
      <c r="IP377">
        <v>-0.0653189058624434</v>
      </c>
      <c r="IQ377">
        <v>-0.004593102289677449</v>
      </c>
      <c r="IR377">
        <v>0.0008253994458280543</v>
      </c>
      <c r="IS377">
        <v>-7.403632370499484E-06</v>
      </c>
      <c r="IT377">
        <v>2</v>
      </c>
      <c r="IU377">
        <v>1985</v>
      </c>
      <c r="IV377">
        <v>1</v>
      </c>
      <c r="IW377">
        <v>27</v>
      </c>
      <c r="IX377">
        <v>3.6</v>
      </c>
      <c r="IY377">
        <v>3.6</v>
      </c>
      <c r="IZ377">
        <v>1.13647</v>
      </c>
      <c r="JA377">
        <v>2.61353</v>
      </c>
      <c r="JB377">
        <v>1.49658</v>
      </c>
      <c r="JC377">
        <v>2.34619</v>
      </c>
      <c r="JD377">
        <v>1.54907</v>
      </c>
      <c r="JE377">
        <v>2.39868</v>
      </c>
      <c r="JF377">
        <v>32.7535</v>
      </c>
      <c r="JG377">
        <v>15.5067</v>
      </c>
      <c r="JH377">
        <v>18</v>
      </c>
      <c r="JI377">
        <v>481.88</v>
      </c>
      <c r="JJ377">
        <v>500.586</v>
      </c>
      <c r="JK377">
        <v>31.3985</v>
      </c>
      <c r="JL377">
        <v>27.5152</v>
      </c>
      <c r="JM377">
        <v>30.001</v>
      </c>
      <c r="JN377">
        <v>27.6957</v>
      </c>
      <c r="JO377">
        <v>27.6745</v>
      </c>
      <c r="JP377">
        <v>22.8491</v>
      </c>
      <c r="JQ377">
        <v>19.4172</v>
      </c>
      <c r="JR377">
        <v>75.643</v>
      </c>
      <c r="JS377">
        <v>31.6039</v>
      </c>
      <c r="JT377">
        <v>420</v>
      </c>
      <c r="JU377">
        <v>24.0012</v>
      </c>
      <c r="JV377">
        <v>102.323</v>
      </c>
      <c r="JW377">
        <v>91.4945</v>
      </c>
    </row>
    <row r="378" spans="1:283">
      <c r="A378">
        <v>360</v>
      </c>
      <c r="B378">
        <v>1761011922.1</v>
      </c>
      <c r="C378">
        <v>2256.099999904633</v>
      </c>
      <c r="D378" t="s">
        <v>1167</v>
      </c>
      <c r="E378" t="s">
        <v>1168</v>
      </c>
      <c r="F378">
        <v>5</v>
      </c>
      <c r="G378" t="s">
        <v>1109</v>
      </c>
      <c r="H378">
        <v>1761011914.1</v>
      </c>
      <c r="I378">
        <f>(J378)/1000</f>
        <v>0</v>
      </c>
      <c r="J378">
        <f>1000*DJ378*AH378*(DF378-DG378)/(100*CY378*(1000-AH378*DF378))</f>
        <v>0</v>
      </c>
      <c r="K378">
        <f>DJ378*AH378*(DE378-DD378*(1000-AH378*DG378)/(1000-AH378*DF378))/(100*CY378)</f>
        <v>0</v>
      </c>
      <c r="L378">
        <f>DD378 - IF(AH378&gt;1, K378*CY378*100.0/(AJ378), 0)</f>
        <v>0</v>
      </c>
      <c r="M378">
        <f>((S378-I378/2)*L378-K378)/(S378+I378/2)</f>
        <v>0</v>
      </c>
      <c r="N378">
        <f>M378*(DK378+DL378)/1000.0</f>
        <v>0</v>
      </c>
      <c r="O378">
        <f>(DD378 - IF(AH378&gt;1, K378*CY378*100.0/(AJ378), 0))*(DK378+DL378)/1000.0</f>
        <v>0</v>
      </c>
      <c r="P378">
        <f>2.0/((1/R378-1/Q378)+SIGN(R378)*SQRT((1/R378-1/Q378)*(1/R378-1/Q378) + 4*CZ378/((CZ378+1)*(CZ378+1))*(2*1/R378*1/Q378-1/Q378*1/Q378)))</f>
        <v>0</v>
      </c>
      <c r="Q378">
        <f>IF(LEFT(DA378,1)&lt;&gt;"0",IF(LEFT(DA378,1)="1",3.0,DB378),$D$5+$E$5*(DR378*DK378/($K$5*1000))+$F$5*(DR378*DK378/($K$5*1000))*MAX(MIN(CY378,$J$5),$I$5)*MAX(MIN(CY378,$J$5),$I$5)+$G$5*MAX(MIN(CY378,$J$5),$I$5)*(DR378*DK378/($K$5*1000))+$H$5*(DR378*DK378/($K$5*1000))*(DR378*DK378/($K$5*1000)))</f>
        <v>0</v>
      </c>
      <c r="R378">
        <f>I378*(1000-(1000*0.61365*exp(17.502*V378/(240.97+V378))/(DK378+DL378)+DF378)/2)/(1000*0.61365*exp(17.502*V378/(240.97+V378))/(DK378+DL378)-DF378)</f>
        <v>0</v>
      </c>
      <c r="S378">
        <f>1/((CZ378+1)/(P378/1.6)+1/(Q378/1.37)) + CZ378/((CZ378+1)/(P378/1.6) + CZ378/(Q378/1.37))</f>
        <v>0</v>
      </c>
      <c r="T378">
        <f>(CU378*CX378)</f>
        <v>0</v>
      </c>
      <c r="U378">
        <f>(DM378+(T378+2*0.95*5.67E-8*(((DM378+$B$9)+273)^4-(DM378+273)^4)-44100*I378)/(1.84*29.3*Q378+8*0.95*5.67E-8*(DM378+273)^3))</f>
        <v>0</v>
      </c>
      <c r="V378">
        <f>($C$9*DN378+$D$9*DO378+$E$9*U378)</f>
        <v>0</v>
      </c>
      <c r="W378">
        <f>0.61365*exp(17.502*V378/(240.97+V378))</f>
        <v>0</v>
      </c>
      <c r="X378">
        <f>(Y378/Z378*100)</f>
        <v>0</v>
      </c>
      <c r="Y378">
        <f>DF378*(DK378+DL378)/1000</f>
        <v>0</v>
      </c>
      <c r="Z378">
        <f>0.61365*exp(17.502*DM378/(240.97+DM378))</f>
        <v>0</v>
      </c>
      <c r="AA378">
        <f>(W378-DF378*(DK378+DL378)/1000)</f>
        <v>0</v>
      </c>
      <c r="AB378">
        <f>(-I378*44100)</f>
        <v>0</v>
      </c>
      <c r="AC378">
        <f>2*29.3*Q378*0.92*(DM378-V378)</f>
        <v>0</v>
      </c>
      <c r="AD378">
        <f>2*0.95*5.67E-8*(((DM378+$B$9)+273)^4-(V378+273)^4)</f>
        <v>0</v>
      </c>
      <c r="AE378">
        <f>T378+AD378+AB378+AC378</f>
        <v>0</v>
      </c>
      <c r="AF378">
        <v>0</v>
      </c>
      <c r="AG378">
        <v>0</v>
      </c>
      <c r="AH378">
        <f>IF(AF378*$H$15&gt;=AJ378,1.0,(AJ378/(AJ378-AF378*$H$15)))</f>
        <v>0</v>
      </c>
      <c r="AI378">
        <f>(AH378-1)*100</f>
        <v>0</v>
      </c>
      <c r="AJ378">
        <f>MAX(0,($B$15+$C$15*DR378)/(1+$D$15*DR378)*DK378/(DM378+273)*$E$15)</f>
        <v>0</v>
      </c>
      <c r="AK378" t="s">
        <v>420</v>
      </c>
      <c r="AL378" t="s">
        <v>420</v>
      </c>
      <c r="AM378">
        <v>0</v>
      </c>
      <c r="AN378">
        <v>0</v>
      </c>
      <c r="AO378">
        <f>1-AM378/AN378</f>
        <v>0</v>
      </c>
      <c r="AP378">
        <v>0</v>
      </c>
      <c r="AQ378" t="s">
        <v>420</v>
      </c>
      <c r="AR378" t="s">
        <v>420</v>
      </c>
      <c r="AS378">
        <v>0</v>
      </c>
      <c r="AT378">
        <v>0</v>
      </c>
      <c r="AU378">
        <f>1-AS378/AT378</f>
        <v>0</v>
      </c>
      <c r="AV378">
        <v>0.5</v>
      </c>
      <c r="AW378">
        <f>CV378</f>
        <v>0</v>
      </c>
      <c r="AX378">
        <f>K378</f>
        <v>0</v>
      </c>
      <c r="AY378">
        <f>AU378*AV378*AW378</f>
        <v>0</v>
      </c>
      <c r="AZ378">
        <f>(AX378-AP378)/AW378</f>
        <v>0</v>
      </c>
      <c r="BA378">
        <f>(AN378-AT378)/AT378</f>
        <v>0</v>
      </c>
      <c r="BB378">
        <f>AM378/(AO378+AM378/AT378)</f>
        <v>0</v>
      </c>
      <c r="BC378" t="s">
        <v>420</v>
      </c>
      <c r="BD378">
        <v>0</v>
      </c>
      <c r="BE378">
        <f>IF(BD378&lt;&gt;0, BD378, BB378)</f>
        <v>0</v>
      </c>
      <c r="BF378">
        <f>1-BE378/AT378</f>
        <v>0</v>
      </c>
      <c r="BG378">
        <f>(AT378-AS378)/(AT378-BE378)</f>
        <v>0</v>
      </c>
      <c r="BH378">
        <f>(AN378-AT378)/(AN378-BE378)</f>
        <v>0</v>
      </c>
      <c r="BI378">
        <f>(AT378-AS378)/(AT378-AM378)</f>
        <v>0</v>
      </c>
      <c r="BJ378">
        <f>(AN378-AT378)/(AN378-AM378)</f>
        <v>0</v>
      </c>
      <c r="BK378">
        <f>(BG378*BE378/AS378)</f>
        <v>0</v>
      </c>
      <c r="BL378">
        <f>(1-BK378)</f>
        <v>0</v>
      </c>
      <c r="CU378">
        <f>$B$13*DS378+$C$13*DT378+$F$13*EE378*(1-EH378)</f>
        <v>0</v>
      </c>
      <c r="CV378">
        <f>CU378*CW378</f>
        <v>0</v>
      </c>
      <c r="CW378">
        <f>($B$13*$D$11+$C$13*$D$11+$F$13*((ER378+EJ378)/MAX(ER378+EJ378+ES378, 0.1)*$I$11+ES378/MAX(ER378+EJ378+ES378, 0.1)*$J$11))/($B$13+$C$13+$F$13)</f>
        <v>0</v>
      </c>
      <c r="CX378">
        <f>($B$13*$K$11+$C$13*$K$11+$F$13*((ER378+EJ378)/MAX(ER378+EJ378+ES378, 0.1)*$P$11+ES378/MAX(ER378+EJ378+ES378, 0.1)*$Q$11))/($B$13+$C$13+$F$13)</f>
        <v>0</v>
      </c>
      <c r="CY378">
        <v>5.36</v>
      </c>
      <c r="CZ378">
        <v>0.5</v>
      </c>
      <c r="DA378" t="s">
        <v>421</v>
      </c>
      <c r="DB378">
        <v>2</v>
      </c>
      <c r="DC378">
        <v>1761011914.1</v>
      </c>
      <c r="DD378">
        <v>420.5715</v>
      </c>
      <c r="DE378">
        <v>420.0009583333334</v>
      </c>
      <c r="DF378">
        <v>23.98168333333333</v>
      </c>
      <c r="DG378">
        <v>23.96209166666667</v>
      </c>
      <c r="DH378">
        <v>421.8916666666667</v>
      </c>
      <c r="DI378">
        <v>23.78883333333333</v>
      </c>
      <c r="DJ378">
        <v>499.9830416666667</v>
      </c>
      <c r="DK378">
        <v>90.56093333333332</v>
      </c>
      <c r="DL378">
        <v>0.03466889166666667</v>
      </c>
      <c r="DM378">
        <v>30.37274583333333</v>
      </c>
      <c r="DN378">
        <v>29.99902916666666</v>
      </c>
      <c r="DO378">
        <v>999.9</v>
      </c>
      <c r="DP378">
        <v>0</v>
      </c>
      <c r="DQ378">
        <v>0</v>
      </c>
      <c r="DR378">
        <v>9994.325416666667</v>
      </c>
      <c r="DS378">
        <v>0</v>
      </c>
      <c r="DT378">
        <v>0.242856</v>
      </c>
      <c r="DU378">
        <v>0.5705299583333333</v>
      </c>
      <c r="DV378">
        <v>430.9052916666666</v>
      </c>
      <c r="DW378">
        <v>430.312125</v>
      </c>
      <c r="DX378">
        <v>0.0195958625</v>
      </c>
      <c r="DY378">
        <v>420.0009583333334</v>
      </c>
      <c r="DZ378">
        <v>23.96209166666667</v>
      </c>
      <c r="EA378">
        <v>2.17180375</v>
      </c>
      <c r="EB378">
        <v>2.170029583333333</v>
      </c>
      <c r="EC378">
        <v>18.755825</v>
      </c>
      <c r="ED378">
        <v>18.74275416666667</v>
      </c>
      <c r="EE378">
        <v>0.00500078</v>
      </c>
      <c r="EF378">
        <v>0</v>
      </c>
      <c r="EG378">
        <v>0</v>
      </c>
      <c r="EH378">
        <v>0</v>
      </c>
      <c r="EI378">
        <v>798.9291666666668</v>
      </c>
      <c r="EJ378">
        <v>0.00500078</v>
      </c>
      <c r="EK378">
        <v>-17.82083333333334</v>
      </c>
      <c r="EL378">
        <v>-0.5791666666666667</v>
      </c>
      <c r="EM378">
        <v>35.41895833333333</v>
      </c>
      <c r="EN378">
        <v>39.47108333333333</v>
      </c>
      <c r="EO378">
        <v>37.96325</v>
      </c>
      <c r="EP378">
        <v>39.70291666666666</v>
      </c>
      <c r="EQ378">
        <v>38.51808333333333</v>
      </c>
      <c r="ER378">
        <v>0</v>
      </c>
      <c r="ES378">
        <v>0</v>
      </c>
      <c r="ET378">
        <v>0</v>
      </c>
      <c r="EU378">
        <v>1761011920.9</v>
      </c>
      <c r="EV378">
        <v>0</v>
      </c>
      <c r="EW378">
        <v>798.9807692307693</v>
      </c>
      <c r="EX378">
        <v>2.847863251877585</v>
      </c>
      <c r="EY378">
        <v>12.66324772125212</v>
      </c>
      <c r="EZ378">
        <v>-16.88461538461538</v>
      </c>
      <c r="FA378">
        <v>15</v>
      </c>
      <c r="FB378">
        <v>1761011703.6</v>
      </c>
      <c r="FC378" t="s">
        <v>1110</v>
      </c>
      <c r="FD378">
        <v>1761011703.1</v>
      </c>
      <c r="FE378">
        <v>1761011703.6</v>
      </c>
      <c r="FF378">
        <v>12</v>
      </c>
      <c r="FG378">
        <v>-0.097</v>
      </c>
      <c r="FH378">
        <v>0.005</v>
      </c>
      <c r="FI378">
        <v>-1.321</v>
      </c>
      <c r="FJ378">
        <v>0.183</v>
      </c>
      <c r="FK378">
        <v>420</v>
      </c>
      <c r="FL378">
        <v>24</v>
      </c>
      <c r="FM378">
        <v>0.12</v>
      </c>
      <c r="FN378">
        <v>0.01</v>
      </c>
      <c r="FO378">
        <v>0.5706901500000001</v>
      </c>
      <c r="FP378">
        <v>-0.1320997148217637</v>
      </c>
      <c r="FQ378">
        <v>0.02925669192471186</v>
      </c>
      <c r="FR378">
        <v>1</v>
      </c>
      <c r="FS378">
        <v>797.935294117647</v>
      </c>
      <c r="FT378">
        <v>1.668449115652185</v>
      </c>
      <c r="FU378">
        <v>6.52632147325876</v>
      </c>
      <c r="FV378">
        <v>0</v>
      </c>
      <c r="FW378">
        <v>0.0168793665</v>
      </c>
      <c r="FX378">
        <v>0.04769636150093805</v>
      </c>
      <c r="FY378">
        <v>0.005603162695539702</v>
      </c>
      <c r="FZ378">
        <v>1</v>
      </c>
      <c r="GA378">
        <v>2</v>
      </c>
      <c r="GB378">
        <v>3</v>
      </c>
      <c r="GC378" t="s">
        <v>482</v>
      </c>
      <c r="GD378">
        <v>3.10971</v>
      </c>
      <c r="GE378">
        <v>2.72658</v>
      </c>
      <c r="GF378">
        <v>0.08867269999999999</v>
      </c>
      <c r="GG378">
        <v>0.0884206</v>
      </c>
      <c r="GH378">
        <v>0.108605</v>
      </c>
      <c r="GI378">
        <v>0.10958</v>
      </c>
      <c r="GJ378">
        <v>23923.1</v>
      </c>
      <c r="GK378">
        <v>21683.5</v>
      </c>
      <c r="GL378">
        <v>26808.2</v>
      </c>
      <c r="GM378">
        <v>23992.6</v>
      </c>
      <c r="GN378">
        <v>38181.7</v>
      </c>
      <c r="GO378">
        <v>31510.8</v>
      </c>
      <c r="GP378">
        <v>46791.5</v>
      </c>
      <c r="GQ378">
        <v>37926</v>
      </c>
      <c r="GR378">
        <v>1.89408</v>
      </c>
      <c r="GS378">
        <v>1.87755</v>
      </c>
      <c r="GT378">
        <v>0.112727</v>
      </c>
      <c r="GU378">
        <v>0</v>
      </c>
      <c r="GV378">
        <v>28.1653</v>
      </c>
      <c r="GW378">
        <v>999.9</v>
      </c>
      <c r="GX378">
        <v>61.8</v>
      </c>
      <c r="GY378">
        <v>29.4</v>
      </c>
      <c r="GZ378">
        <v>28.0877</v>
      </c>
      <c r="HA378">
        <v>61.6809</v>
      </c>
      <c r="HB378">
        <v>21.3381</v>
      </c>
      <c r="HC378">
        <v>1</v>
      </c>
      <c r="HD378">
        <v>0.0220706</v>
      </c>
      <c r="HE378">
        <v>-2.78974</v>
      </c>
      <c r="HF378">
        <v>20.3141</v>
      </c>
      <c r="HG378">
        <v>5.22268</v>
      </c>
      <c r="HH378">
        <v>11.9797</v>
      </c>
      <c r="HI378">
        <v>4.96555</v>
      </c>
      <c r="HJ378">
        <v>3.276</v>
      </c>
      <c r="HK378">
        <v>9999</v>
      </c>
      <c r="HL378">
        <v>9999</v>
      </c>
      <c r="HM378">
        <v>9999</v>
      </c>
      <c r="HN378">
        <v>999.9</v>
      </c>
      <c r="HO378">
        <v>1.8636</v>
      </c>
      <c r="HP378">
        <v>1.85974</v>
      </c>
      <c r="HQ378">
        <v>1.85806</v>
      </c>
      <c r="HR378">
        <v>1.85943</v>
      </c>
      <c r="HS378">
        <v>1.85959</v>
      </c>
      <c r="HT378">
        <v>1.85806</v>
      </c>
      <c r="HU378">
        <v>1.85715</v>
      </c>
      <c r="HV378">
        <v>1.85211</v>
      </c>
      <c r="HW378">
        <v>0</v>
      </c>
      <c r="HX378">
        <v>0</v>
      </c>
      <c r="HY378">
        <v>0</v>
      </c>
      <c r="HZ378">
        <v>0</v>
      </c>
      <c r="IA378" t="s">
        <v>424</v>
      </c>
      <c r="IB378" t="s">
        <v>425</v>
      </c>
      <c r="IC378" t="s">
        <v>426</v>
      </c>
      <c r="ID378" t="s">
        <v>426</v>
      </c>
      <c r="IE378" t="s">
        <v>426</v>
      </c>
      <c r="IF378" t="s">
        <v>426</v>
      </c>
      <c r="IG378">
        <v>0</v>
      </c>
      <c r="IH378">
        <v>100</v>
      </c>
      <c r="II378">
        <v>100</v>
      </c>
      <c r="IJ378">
        <v>-1.32</v>
      </c>
      <c r="IK378">
        <v>0.1931</v>
      </c>
      <c r="IL378">
        <v>-2.110863740708843</v>
      </c>
      <c r="IM378">
        <v>0.001328113201692861</v>
      </c>
      <c r="IN378">
        <v>1.538283238170363E-06</v>
      </c>
      <c r="IO378">
        <v>-5.795655626708063E-10</v>
      </c>
      <c r="IP378">
        <v>-0.0653189058624434</v>
      </c>
      <c r="IQ378">
        <v>-0.004593102289677449</v>
      </c>
      <c r="IR378">
        <v>0.0008253994458280543</v>
      </c>
      <c r="IS378">
        <v>-7.403632370499484E-06</v>
      </c>
      <c r="IT378">
        <v>2</v>
      </c>
      <c r="IU378">
        <v>1985</v>
      </c>
      <c r="IV378">
        <v>1</v>
      </c>
      <c r="IW378">
        <v>27</v>
      </c>
      <c r="IX378">
        <v>3.6</v>
      </c>
      <c r="IY378">
        <v>3.6</v>
      </c>
      <c r="IZ378">
        <v>1.13647</v>
      </c>
      <c r="JA378">
        <v>2.60376</v>
      </c>
      <c r="JB378">
        <v>1.49658</v>
      </c>
      <c r="JC378">
        <v>2.34619</v>
      </c>
      <c r="JD378">
        <v>1.54907</v>
      </c>
      <c r="JE378">
        <v>2.46704</v>
      </c>
      <c r="JF378">
        <v>32.7535</v>
      </c>
      <c r="JG378">
        <v>15.533</v>
      </c>
      <c r="JH378">
        <v>18</v>
      </c>
      <c r="JI378">
        <v>481.928</v>
      </c>
      <c r="JJ378">
        <v>500.503</v>
      </c>
      <c r="JK378">
        <v>31.5517</v>
      </c>
      <c r="JL378">
        <v>27.5152</v>
      </c>
      <c r="JM378">
        <v>30.0007</v>
      </c>
      <c r="JN378">
        <v>27.6962</v>
      </c>
      <c r="JO378">
        <v>27.6745</v>
      </c>
      <c r="JP378">
        <v>22.8475</v>
      </c>
      <c r="JQ378">
        <v>19.4172</v>
      </c>
      <c r="JR378">
        <v>75.643</v>
      </c>
      <c r="JS378">
        <v>31.5449</v>
      </c>
      <c r="JT378">
        <v>420</v>
      </c>
      <c r="JU378">
        <v>24.0012</v>
      </c>
      <c r="JV378">
        <v>102.323</v>
      </c>
      <c r="JW378">
        <v>91.494</v>
      </c>
    </row>
    <row r="379" spans="1:283">
      <c r="A379">
        <v>361</v>
      </c>
      <c r="B379">
        <v>1761012096.1</v>
      </c>
      <c r="C379">
        <v>2430.099999904633</v>
      </c>
      <c r="D379" t="s">
        <v>1169</v>
      </c>
      <c r="E379" t="s">
        <v>1170</v>
      </c>
      <c r="F379">
        <v>5</v>
      </c>
      <c r="G379" t="s">
        <v>1171</v>
      </c>
      <c r="H379">
        <v>1761012088.349999</v>
      </c>
      <c r="I379">
        <f>(J379)/1000</f>
        <v>0</v>
      </c>
      <c r="J379">
        <f>1000*DJ379*AH379*(DF379-DG379)/(100*CY379*(1000-AH379*DF379))</f>
        <v>0</v>
      </c>
      <c r="K379">
        <f>DJ379*AH379*(DE379-DD379*(1000-AH379*DG379)/(1000-AH379*DF379))/(100*CY379)</f>
        <v>0</v>
      </c>
      <c r="L379">
        <f>DD379 - IF(AH379&gt;1, K379*CY379*100.0/(AJ379), 0)</f>
        <v>0</v>
      </c>
      <c r="M379">
        <f>((S379-I379/2)*L379-K379)/(S379+I379/2)</f>
        <v>0</v>
      </c>
      <c r="N379">
        <f>M379*(DK379+DL379)/1000.0</f>
        <v>0</v>
      </c>
      <c r="O379">
        <f>(DD379 - IF(AH379&gt;1, K379*CY379*100.0/(AJ379), 0))*(DK379+DL379)/1000.0</f>
        <v>0</v>
      </c>
      <c r="P379">
        <f>2.0/((1/R379-1/Q379)+SIGN(R379)*SQRT((1/R379-1/Q379)*(1/R379-1/Q379) + 4*CZ379/((CZ379+1)*(CZ379+1))*(2*1/R379*1/Q379-1/Q379*1/Q379)))</f>
        <v>0</v>
      </c>
      <c r="Q379">
        <f>IF(LEFT(DA379,1)&lt;&gt;"0",IF(LEFT(DA379,1)="1",3.0,DB379),$D$5+$E$5*(DR379*DK379/($K$5*1000))+$F$5*(DR379*DK379/($K$5*1000))*MAX(MIN(CY379,$J$5),$I$5)*MAX(MIN(CY379,$J$5),$I$5)+$G$5*MAX(MIN(CY379,$J$5),$I$5)*(DR379*DK379/($K$5*1000))+$H$5*(DR379*DK379/($K$5*1000))*(DR379*DK379/($K$5*1000)))</f>
        <v>0</v>
      </c>
      <c r="R379">
        <f>I379*(1000-(1000*0.61365*exp(17.502*V379/(240.97+V379))/(DK379+DL379)+DF379)/2)/(1000*0.61365*exp(17.502*V379/(240.97+V379))/(DK379+DL379)-DF379)</f>
        <v>0</v>
      </c>
      <c r="S379">
        <f>1/((CZ379+1)/(P379/1.6)+1/(Q379/1.37)) + CZ379/((CZ379+1)/(P379/1.6) + CZ379/(Q379/1.37))</f>
        <v>0</v>
      </c>
      <c r="T379">
        <f>(CU379*CX379)</f>
        <v>0</v>
      </c>
      <c r="U379">
        <f>(DM379+(T379+2*0.95*5.67E-8*(((DM379+$B$9)+273)^4-(DM379+273)^4)-44100*I379)/(1.84*29.3*Q379+8*0.95*5.67E-8*(DM379+273)^3))</f>
        <v>0</v>
      </c>
      <c r="V379">
        <f>($C$9*DN379+$D$9*DO379+$E$9*U379)</f>
        <v>0</v>
      </c>
      <c r="W379">
        <f>0.61365*exp(17.502*V379/(240.97+V379))</f>
        <v>0</v>
      </c>
      <c r="X379">
        <f>(Y379/Z379*100)</f>
        <v>0</v>
      </c>
      <c r="Y379">
        <f>DF379*(DK379+DL379)/1000</f>
        <v>0</v>
      </c>
      <c r="Z379">
        <f>0.61365*exp(17.502*DM379/(240.97+DM379))</f>
        <v>0</v>
      </c>
      <c r="AA379">
        <f>(W379-DF379*(DK379+DL379)/1000)</f>
        <v>0</v>
      </c>
      <c r="AB379">
        <f>(-I379*44100)</f>
        <v>0</v>
      </c>
      <c r="AC379">
        <f>2*29.3*Q379*0.92*(DM379-V379)</f>
        <v>0</v>
      </c>
      <c r="AD379">
        <f>2*0.95*5.67E-8*(((DM379+$B$9)+273)^4-(V379+273)^4)</f>
        <v>0</v>
      </c>
      <c r="AE379">
        <f>T379+AD379+AB379+AC379</f>
        <v>0</v>
      </c>
      <c r="AF379">
        <v>1</v>
      </c>
      <c r="AG379">
        <v>0</v>
      </c>
      <c r="AH379">
        <f>IF(AF379*$H$15&gt;=AJ379,1.0,(AJ379/(AJ379-AF379*$H$15)))</f>
        <v>0</v>
      </c>
      <c r="AI379">
        <f>(AH379-1)*100</f>
        <v>0</v>
      </c>
      <c r="AJ379">
        <f>MAX(0,($B$15+$C$15*DR379)/(1+$D$15*DR379)*DK379/(DM379+273)*$E$15)</f>
        <v>0</v>
      </c>
      <c r="AK379" t="s">
        <v>420</v>
      </c>
      <c r="AL379" t="s">
        <v>420</v>
      </c>
      <c r="AM379">
        <v>0</v>
      </c>
      <c r="AN379">
        <v>0</v>
      </c>
      <c r="AO379">
        <f>1-AM379/AN379</f>
        <v>0</v>
      </c>
      <c r="AP379">
        <v>0</v>
      </c>
      <c r="AQ379" t="s">
        <v>420</v>
      </c>
      <c r="AR379" t="s">
        <v>420</v>
      </c>
      <c r="AS379">
        <v>0</v>
      </c>
      <c r="AT379">
        <v>0</v>
      </c>
      <c r="AU379">
        <f>1-AS379/AT379</f>
        <v>0</v>
      </c>
      <c r="AV379">
        <v>0.5</v>
      </c>
      <c r="AW379">
        <f>CV379</f>
        <v>0</v>
      </c>
      <c r="AX379">
        <f>K379</f>
        <v>0</v>
      </c>
      <c r="AY379">
        <f>AU379*AV379*AW379</f>
        <v>0</v>
      </c>
      <c r="AZ379">
        <f>(AX379-AP379)/AW379</f>
        <v>0</v>
      </c>
      <c r="BA379">
        <f>(AN379-AT379)/AT379</f>
        <v>0</v>
      </c>
      <c r="BB379">
        <f>AM379/(AO379+AM379/AT379)</f>
        <v>0</v>
      </c>
      <c r="BC379" t="s">
        <v>420</v>
      </c>
      <c r="BD379">
        <v>0</v>
      </c>
      <c r="BE379">
        <f>IF(BD379&lt;&gt;0, BD379, BB379)</f>
        <v>0</v>
      </c>
      <c r="BF379">
        <f>1-BE379/AT379</f>
        <v>0</v>
      </c>
      <c r="BG379">
        <f>(AT379-AS379)/(AT379-BE379)</f>
        <v>0</v>
      </c>
      <c r="BH379">
        <f>(AN379-AT379)/(AN379-BE379)</f>
        <v>0</v>
      </c>
      <c r="BI379">
        <f>(AT379-AS379)/(AT379-AM379)</f>
        <v>0</v>
      </c>
      <c r="BJ379">
        <f>(AN379-AT379)/(AN379-AM379)</f>
        <v>0</v>
      </c>
      <c r="BK379">
        <f>(BG379*BE379/AS379)</f>
        <v>0</v>
      </c>
      <c r="BL379">
        <f>(1-BK379)</f>
        <v>0</v>
      </c>
      <c r="CU379">
        <f>$B$13*DS379+$C$13*DT379+$F$13*EE379*(1-EH379)</f>
        <v>0</v>
      </c>
      <c r="CV379">
        <f>CU379*CW379</f>
        <v>0</v>
      </c>
      <c r="CW379">
        <f>($B$13*$D$11+$C$13*$D$11+$F$13*((ER379+EJ379)/MAX(ER379+EJ379+ES379, 0.1)*$I$11+ES379/MAX(ER379+EJ379+ES379, 0.1)*$J$11))/($B$13+$C$13+$F$13)</f>
        <v>0</v>
      </c>
      <c r="CX379">
        <f>($B$13*$K$11+$C$13*$K$11+$F$13*((ER379+EJ379)/MAX(ER379+EJ379+ES379, 0.1)*$P$11+ES379/MAX(ER379+EJ379+ES379, 0.1)*$Q$11))/($B$13+$C$13+$F$13)</f>
        <v>0</v>
      </c>
      <c r="CY379">
        <v>1.65</v>
      </c>
      <c r="CZ379">
        <v>0.5</v>
      </c>
      <c r="DA379" t="s">
        <v>421</v>
      </c>
      <c r="DB379">
        <v>2</v>
      </c>
      <c r="DC379">
        <v>1761012088.349999</v>
      </c>
      <c r="DD379">
        <v>420.2540999999999</v>
      </c>
      <c r="DE379">
        <v>419.9532</v>
      </c>
      <c r="DF379">
        <v>23.24238333333333</v>
      </c>
      <c r="DG379">
        <v>23.34533333333333</v>
      </c>
      <c r="DH379">
        <v>421.7342333333333</v>
      </c>
      <c r="DI379">
        <v>23.07177</v>
      </c>
      <c r="DJ379">
        <v>500.0149666666666</v>
      </c>
      <c r="DK379">
        <v>90.56472666666669</v>
      </c>
      <c r="DL379">
        <v>0.03393340999999999</v>
      </c>
      <c r="DM379">
        <v>29.91269666666667</v>
      </c>
      <c r="DN379">
        <v>30.03813333333333</v>
      </c>
      <c r="DO379">
        <v>999.9000000000002</v>
      </c>
      <c r="DP379">
        <v>0</v>
      </c>
      <c r="DQ379">
        <v>0</v>
      </c>
      <c r="DR379">
        <v>9998.305333333334</v>
      </c>
      <c r="DS379">
        <v>0</v>
      </c>
      <c r="DT379">
        <v>0.2428559999999999</v>
      </c>
      <c r="DU379">
        <v>0.3008066333333334</v>
      </c>
      <c r="DV379">
        <v>430.2541999999999</v>
      </c>
      <c r="DW379">
        <v>429.9915666666667</v>
      </c>
      <c r="DX379">
        <v>-0.1029536533333333</v>
      </c>
      <c r="DY379">
        <v>419.9532</v>
      </c>
      <c r="DZ379">
        <v>23.34533333333333</v>
      </c>
      <c r="EA379">
        <v>2.104941</v>
      </c>
      <c r="EB379">
        <v>2.114263333333333</v>
      </c>
      <c r="EC379">
        <v>18.25660333333333</v>
      </c>
      <c r="ED379">
        <v>18.32703333333334</v>
      </c>
      <c r="EE379">
        <v>0.005000780000000002</v>
      </c>
      <c r="EF379">
        <v>0</v>
      </c>
      <c r="EG379">
        <v>0</v>
      </c>
      <c r="EH379">
        <v>0</v>
      </c>
      <c r="EI379">
        <v>120.8</v>
      </c>
      <c r="EJ379">
        <v>0.005000780000000002</v>
      </c>
      <c r="EK379">
        <v>-11.40666666666667</v>
      </c>
      <c r="EL379">
        <v>-0.3533333333333334</v>
      </c>
      <c r="EM379">
        <v>35.94139999999999</v>
      </c>
      <c r="EN379">
        <v>39.72466666666666</v>
      </c>
      <c r="EO379">
        <v>38.57053333333332</v>
      </c>
      <c r="EP379">
        <v>40.39559999999999</v>
      </c>
      <c r="EQ379">
        <v>38.68719999999999</v>
      </c>
      <c r="ER379">
        <v>0</v>
      </c>
      <c r="ES379">
        <v>0</v>
      </c>
      <c r="ET379">
        <v>0</v>
      </c>
      <c r="EU379">
        <v>1761012094.9</v>
      </c>
      <c r="EV379">
        <v>0</v>
      </c>
      <c r="EW379">
        <v>120.4230769230769</v>
      </c>
      <c r="EX379">
        <v>7.535043043445556</v>
      </c>
      <c r="EY379">
        <v>-6.663248297678591</v>
      </c>
      <c r="EZ379">
        <v>-11.22692307692308</v>
      </c>
      <c r="FA379">
        <v>15</v>
      </c>
      <c r="FB379">
        <v>1761011957.1</v>
      </c>
      <c r="FC379" t="s">
        <v>1172</v>
      </c>
      <c r="FD379">
        <v>1761011957.1</v>
      </c>
      <c r="FE379">
        <v>1761011957.1</v>
      </c>
      <c r="FF379">
        <v>13</v>
      </c>
      <c r="FG379">
        <v>-0.16</v>
      </c>
      <c r="FH379">
        <v>-0.007</v>
      </c>
      <c r="FI379">
        <v>-1.481</v>
      </c>
      <c r="FJ379">
        <v>0.186</v>
      </c>
      <c r="FK379">
        <v>420</v>
      </c>
      <c r="FL379">
        <v>24</v>
      </c>
      <c r="FM379">
        <v>0.15</v>
      </c>
      <c r="FN379">
        <v>0.03</v>
      </c>
      <c r="FO379">
        <v>0.3083488048780488</v>
      </c>
      <c r="FP379">
        <v>-0.06864016724738674</v>
      </c>
      <c r="FQ379">
        <v>0.03631833555417074</v>
      </c>
      <c r="FR379">
        <v>1</v>
      </c>
      <c r="FS379">
        <v>119.8323529411765</v>
      </c>
      <c r="FT379">
        <v>18.03666936677851</v>
      </c>
      <c r="FU379">
        <v>6.944643326640762</v>
      </c>
      <c r="FV379">
        <v>0</v>
      </c>
      <c r="FW379">
        <v>-0.07521768487804878</v>
      </c>
      <c r="FX379">
        <v>-0.4024392280139373</v>
      </c>
      <c r="FY379">
        <v>0.05096006796299116</v>
      </c>
      <c r="FZ379">
        <v>0</v>
      </c>
      <c r="GA379">
        <v>1</v>
      </c>
      <c r="GB379">
        <v>3</v>
      </c>
      <c r="GC379" t="s">
        <v>459</v>
      </c>
      <c r="GD379">
        <v>3.10936</v>
      </c>
      <c r="GE379">
        <v>2.72575</v>
      </c>
      <c r="GF379">
        <v>0.0886376</v>
      </c>
      <c r="GG379">
        <v>0.0884081</v>
      </c>
      <c r="GH379">
        <v>0.106446</v>
      </c>
      <c r="GI379">
        <v>0.107711</v>
      </c>
      <c r="GJ379">
        <v>23924.9</v>
      </c>
      <c r="GK379">
        <v>21683</v>
      </c>
      <c r="GL379">
        <v>26809.4</v>
      </c>
      <c r="GM379">
        <v>23991.9</v>
      </c>
      <c r="GN379">
        <v>38277.8</v>
      </c>
      <c r="GO379">
        <v>31577.1</v>
      </c>
      <c r="GP379">
        <v>46794.3</v>
      </c>
      <c r="GQ379">
        <v>37925.4</v>
      </c>
      <c r="GR379">
        <v>1.8919</v>
      </c>
      <c r="GS379">
        <v>1.8776</v>
      </c>
      <c r="GT379">
        <v>0.112623</v>
      </c>
      <c r="GU379">
        <v>0</v>
      </c>
      <c r="GV379">
        <v>28.19</v>
      </c>
      <c r="GW379">
        <v>999.9</v>
      </c>
      <c r="GX379">
        <v>62.1</v>
      </c>
      <c r="GY379">
        <v>29.4</v>
      </c>
      <c r="GZ379">
        <v>28.2217</v>
      </c>
      <c r="HA379">
        <v>61.4109</v>
      </c>
      <c r="HB379">
        <v>21.3221</v>
      </c>
      <c r="HC379">
        <v>1</v>
      </c>
      <c r="HD379">
        <v>0.0214888</v>
      </c>
      <c r="HE379">
        <v>-1.48958</v>
      </c>
      <c r="HF379">
        <v>20.33</v>
      </c>
      <c r="HG379">
        <v>5.22208</v>
      </c>
      <c r="HH379">
        <v>11.9775</v>
      </c>
      <c r="HI379">
        <v>4.96545</v>
      </c>
      <c r="HJ379">
        <v>3.2759</v>
      </c>
      <c r="HK379">
        <v>9999</v>
      </c>
      <c r="HL379">
        <v>9999</v>
      </c>
      <c r="HM379">
        <v>9999</v>
      </c>
      <c r="HN379">
        <v>999.9</v>
      </c>
      <c r="HO379">
        <v>1.86363</v>
      </c>
      <c r="HP379">
        <v>1.85974</v>
      </c>
      <c r="HQ379">
        <v>1.85804</v>
      </c>
      <c r="HR379">
        <v>1.85942</v>
      </c>
      <c r="HS379">
        <v>1.85959</v>
      </c>
      <c r="HT379">
        <v>1.85806</v>
      </c>
      <c r="HU379">
        <v>1.85715</v>
      </c>
      <c r="HV379">
        <v>1.85211</v>
      </c>
      <c r="HW379">
        <v>0</v>
      </c>
      <c r="HX379">
        <v>0</v>
      </c>
      <c r="HY379">
        <v>0</v>
      </c>
      <c r="HZ379">
        <v>0</v>
      </c>
      <c r="IA379" t="s">
        <v>424</v>
      </c>
      <c r="IB379" t="s">
        <v>425</v>
      </c>
      <c r="IC379" t="s">
        <v>426</v>
      </c>
      <c r="ID379" t="s">
        <v>426</v>
      </c>
      <c r="IE379" t="s">
        <v>426</v>
      </c>
      <c r="IF379" t="s">
        <v>426</v>
      </c>
      <c r="IG379">
        <v>0</v>
      </c>
      <c r="IH379">
        <v>100</v>
      </c>
      <c r="II379">
        <v>100</v>
      </c>
      <c r="IJ379">
        <v>-1.48</v>
      </c>
      <c r="IK379">
        <v>0.1718</v>
      </c>
      <c r="IL379">
        <v>-2.270430513628176</v>
      </c>
      <c r="IM379">
        <v>0.001328113201692861</v>
      </c>
      <c r="IN379">
        <v>1.538283238170363E-06</v>
      </c>
      <c r="IO379">
        <v>-5.795655626708063E-10</v>
      </c>
      <c r="IP379">
        <v>-0.07185721746206786</v>
      </c>
      <c r="IQ379">
        <v>-0.004593102289677449</v>
      </c>
      <c r="IR379">
        <v>0.0008253994458280543</v>
      </c>
      <c r="IS379">
        <v>-7.403632370499484E-06</v>
      </c>
      <c r="IT379">
        <v>2</v>
      </c>
      <c r="IU379">
        <v>1985</v>
      </c>
      <c r="IV379">
        <v>1</v>
      </c>
      <c r="IW379">
        <v>27</v>
      </c>
      <c r="IX379">
        <v>2.3</v>
      </c>
      <c r="IY379">
        <v>2.3</v>
      </c>
      <c r="IZ379">
        <v>1.13647</v>
      </c>
      <c r="JA379">
        <v>2.60864</v>
      </c>
      <c r="JB379">
        <v>1.49658</v>
      </c>
      <c r="JC379">
        <v>2.34619</v>
      </c>
      <c r="JD379">
        <v>1.54907</v>
      </c>
      <c r="JE379">
        <v>2.42554</v>
      </c>
      <c r="JF379">
        <v>32.7535</v>
      </c>
      <c r="JG379">
        <v>15.498</v>
      </c>
      <c r="JH379">
        <v>18</v>
      </c>
      <c r="JI379">
        <v>480.782</v>
      </c>
      <c r="JJ379">
        <v>500.657</v>
      </c>
      <c r="JK379">
        <v>30.9595</v>
      </c>
      <c r="JL379">
        <v>27.5363</v>
      </c>
      <c r="JM379">
        <v>29.9998</v>
      </c>
      <c r="JN379">
        <v>27.7103</v>
      </c>
      <c r="JO379">
        <v>27.6884</v>
      </c>
      <c r="JP379">
        <v>22.8434</v>
      </c>
      <c r="JQ379">
        <v>21.4596</v>
      </c>
      <c r="JR379">
        <v>76.01479999999999</v>
      </c>
      <c r="JS379">
        <v>30.9925</v>
      </c>
      <c r="JT379">
        <v>420</v>
      </c>
      <c r="JU379">
        <v>23.3722</v>
      </c>
      <c r="JV379">
        <v>102.329</v>
      </c>
      <c r="JW379">
        <v>91.49209999999999</v>
      </c>
    </row>
    <row r="380" spans="1:283">
      <c r="A380">
        <v>362</v>
      </c>
      <c r="B380">
        <v>1761012098.1</v>
      </c>
      <c r="C380">
        <v>2432.099999904633</v>
      </c>
      <c r="D380" t="s">
        <v>1173</v>
      </c>
      <c r="E380" t="s">
        <v>1174</v>
      </c>
      <c r="F380">
        <v>5</v>
      </c>
      <c r="G380" t="s">
        <v>1171</v>
      </c>
      <c r="H380">
        <v>1761012090.151724</v>
      </c>
      <c r="I380">
        <f>(J380)/1000</f>
        <v>0</v>
      </c>
      <c r="J380">
        <f>1000*DJ380*AH380*(DF380-DG380)/(100*CY380*(1000-AH380*DF380))</f>
        <v>0</v>
      </c>
      <c r="K380">
        <f>DJ380*AH380*(DE380-DD380*(1000-AH380*DG380)/(1000-AH380*DF380))/(100*CY380)</f>
        <v>0</v>
      </c>
      <c r="L380">
        <f>DD380 - IF(AH380&gt;1, K380*CY380*100.0/(AJ380), 0)</f>
        <v>0</v>
      </c>
      <c r="M380">
        <f>((S380-I380/2)*L380-K380)/(S380+I380/2)</f>
        <v>0</v>
      </c>
      <c r="N380">
        <f>M380*(DK380+DL380)/1000.0</f>
        <v>0</v>
      </c>
      <c r="O380">
        <f>(DD380 - IF(AH380&gt;1, K380*CY380*100.0/(AJ380), 0))*(DK380+DL380)/1000.0</f>
        <v>0</v>
      </c>
      <c r="P380">
        <f>2.0/((1/R380-1/Q380)+SIGN(R380)*SQRT((1/R380-1/Q380)*(1/R380-1/Q380) + 4*CZ380/((CZ380+1)*(CZ380+1))*(2*1/R380*1/Q380-1/Q380*1/Q380)))</f>
        <v>0</v>
      </c>
      <c r="Q380">
        <f>IF(LEFT(DA380,1)&lt;&gt;"0",IF(LEFT(DA380,1)="1",3.0,DB380),$D$5+$E$5*(DR380*DK380/($K$5*1000))+$F$5*(DR380*DK380/($K$5*1000))*MAX(MIN(CY380,$J$5),$I$5)*MAX(MIN(CY380,$J$5),$I$5)+$G$5*MAX(MIN(CY380,$J$5),$I$5)*(DR380*DK380/($K$5*1000))+$H$5*(DR380*DK380/($K$5*1000))*(DR380*DK380/($K$5*1000)))</f>
        <v>0</v>
      </c>
      <c r="R380">
        <f>I380*(1000-(1000*0.61365*exp(17.502*V380/(240.97+V380))/(DK380+DL380)+DF380)/2)/(1000*0.61365*exp(17.502*V380/(240.97+V380))/(DK380+DL380)-DF380)</f>
        <v>0</v>
      </c>
      <c r="S380">
        <f>1/((CZ380+1)/(P380/1.6)+1/(Q380/1.37)) + CZ380/((CZ380+1)/(P380/1.6) + CZ380/(Q380/1.37))</f>
        <v>0</v>
      </c>
      <c r="T380">
        <f>(CU380*CX380)</f>
        <v>0</v>
      </c>
      <c r="U380">
        <f>(DM380+(T380+2*0.95*5.67E-8*(((DM380+$B$9)+273)^4-(DM380+273)^4)-44100*I380)/(1.84*29.3*Q380+8*0.95*5.67E-8*(DM380+273)^3))</f>
        <v>0</v>
      </c>
      <c r="V380">
        <f>($C$9*DN380+$D$9*DO380+$E$9*U380)</f>
        <v>0</v>
      </c>
      <c r="W380">
        <f>0.61365*exp(17.502*V380/(240.97+V380))</f>
        <v>0</v>
      </c>
      <c r="X380">
        <f>(Y380/Z380*100)</f>
        <v>0</v>
      </c>
      <c r="Y380">
        <f>DF380*(DK380+DL380)/1000</f>
        <v>0</v>
      </c>
      <c r="Z380">
        <f>0.61365*exp(17.502*DM380/(240.97+DM380))</f>
        <v>0</v>
      </c>
      <c r="AA380">
        <f>(W380-DF380*(DK380+DL380)/1000)</f>
        <v>0</v>
      </c>
      <c r="AB380">
        <f>(-I380*44100)</f>
        <v>0</v>
      </c>
      <c r="AC380">
        <f>2*29.3*Q380*0.92*(DM380-V380)</f>
        <v>0</v>
      </c>
      <c r="AD380">
        <f>2*0.95*5.67E-8*(((DM380+$B$9)+273)^4-(V380+273)^4)</f>
        <v>0</v>
      </c>
      <c r="AE380">
        <f>T380+AD380+AB380+AC380</f>
        <v>0</v>
      </c>
      <c r="AF380">
        <v>1</v>
      </c>
      <c r="AG380">
        <v>0</v>
      </c>
      <c r="AH380">
        <f>IF(AF380*$H$15&gt;=AJ380,1.0,(AJ380/(AJ380-AF380*$H$15)))</f>
        <v>0</v>
      </c>
      <c r="AI380">
        <f>(AH380-1)*100</f>
        <v>0</v>
      </c>
      <c r="AJ380">
        <f>MAX(0,($B$15+$C$15*DR380)/(1+$D$15*DR380)*DK380/(DM380+273)*$E$15)</f>
        <v>0</v>
      </c>
      <c r="AK380" t="s">
        <v>420</v>
      </c>
      <c r="AL380" t="s">
        <v>420</v>
      </c>
      <c r="AM380">
        <v>0</v>
      </c>
      <c r="AN380">
        <v>0</v>
      </c>
      <c r="AO380">
        <f>1-AM380/AN380</f>
        <v>0</v>
      </c>
      <c r="AP380">
        <v>0</v>
      </c>
      <c r="AQ380" t="s">
        <v>420</v>
      </c>
      <c r="AR380" t="s">
        <v>420</v>
      </c>
      <c r="AS380">
        <v>0</v>
      </c>
      <c r="AT380">
        <v>0</v>
      </c>
      <c r="AU380">
        <f>1-AS380/AT380</f>
        <v>0</v>
      </c>
      <c r="AV380">
        <v>0.5</v>
      </c>
      <c r="AW380">
        <f>CV380</f>
        <v>0</v>
      </c>
      <c r="AX380">
        <f>K380</f>
        <v>0</v>
      </c>
      <c r="AY380">
        <f>AU380*AV380*AW380</f>
        <v>0</v>
      </c>
      <c r="AZ380">
        <f>(AX380-AP380)/AW380</f>
        <v>0</v>
      </c>
      <c r="BA380">
        <f>(AN380-AT380)/AT380</f>
        <v>0</v>
      </c>
      <c r="BB380">
        <f>AM380/(AO380+AM380/AT380)</f>
        <v>0</v>
      </c>
      <c r="BC380" t="s">
        <v>420</v>
      </c>
      <c r="BD380">
        <v>0</v>
      </c>
      <c r="BE380">
        <f>IF(BD380&lt;&gt;0, BD380, BB380)</f>
        <v>0</v>
      </c>
      <c r="BF380">
        <f>1-BE380/AT380</f>
        <v>0</v>
      </c>
      <c r="BG380">
        <f>(AT380-AS380)/(AT380-BE380)</f>
        <v>0</v>
      </c>
      <c r="BH380">
        <f>(AN380-AT380)/(AN380-BE380)</f>
        <v>0</v>
      </c>
      <c r="BI380">
        <f>(AT380-AS380)/(AT380-AM380)</f>
        <v>0</v>
      </c>
      <c r="BJ380">
        <f>(AN380-AT380)/(AN380-AM380)</f>
        <v>0</v>
      </c>
      <c r="BK380">
        <f>(BG380*BE380/AS380)</f>
        <v>0</v>
      </c>
      <c r="BL380">
        <f>(1-BK380)</f>
        <v>0</v>
      </c>
      <c r="CU380">
        <f>$B$13*DS380+$C$13*DT380+$F$13*EE380*(1-EH380)</f>
        <v>0</v>
      </c>
      <c r="CV380">
        <f>CU380*CW380</f>
        <v>0</v>
      </c>
      <c r="CW380">
        <f>($B$13*$D$11+$C$13*$D$11+$F$13*((ER380+EJ380)/MAX(ER380+EJ380+ES380, 0.1)*$I$11+ES380/MAX(ER380+EJ380+ES380, 0.1)*$J$11))/($B$13+$C$13+$F$13)</f>
        <v>0</v>
      </c>
      <c r="CX380">
        <f>($B$13*$K$11+$C$13*$K$11+$F$13*((ER380+EJ380)/MAX(ER380+EJ380+ES380, 0.1)*$P$11+ES380/MAX(ER380+EJ380+ES380, 0.1)*$Q$11))/($B$13+$C$13+$F$13)</f>
        <v>0</v>
      </c>
      <c r="CY380">
        <v>1.65</v>
      </c>
      <c r="CZ380">
        <v>0.5</v>
      </c>
      <c r="DA380" t="s">
        <v>421</v>
      </c>
      <c r="DB380">
        <v>2</v>
      </c>
      <c r="DC380">
        <v>1761012090.151724</v>
      </c>
      <c r="DD380">
        <v>420.2492413793103</v>
      </c>
      <c r="DE380">
        <v>419.958</v>
      </c>
      <c r="DF380">
        <v>23.25577241379311</v>
      </c>
      <c r="DG380">
        <v>23.36221034482758</v>
      </c>
      <c r="DH380">
        <v>421.7293793103448</v>
      </c>
      <c r="DI380">
        <v>23.08486896551724</v>
      </c>
      <c r="DJ380">
        <v>499.9961724137931</v>
      </c>
      <c r="DK380">
        <v>90.56507931034484</v>
      </c>
      <c r="DL380">
        <v>0.03397612068965517</v>
      </c>
      <c r="DM380">
        <v>29.91374827586207</v>
      </c>
      <c r="DN380">
        <v>30.04062413793103</v>
      </c>
      <c r="DO380">
        <v>999.9000000000002</v>
      </c>
      <c r="DP380">
        <v>0</v>
      </c>
      <c r="DQ380">
        <v>0</v>
      </c>
      <c r="DR380">
        <v>9997.10551724138</v>
      </c>
      <c r="DS380">
        <v>0</v>
      </c>
      <c r="DT380">
        <v>0.242856</v>
      </c>
      <c r="DU380">
        <v>0.291130275862069</v>
      </c>
      <c r="DV380">
        <v>430.2551034482759</v>
      </c>
      <c r="DW380">
        <v>430.0039310344828</v>
      </c>
      <c r="DX380">
        <v>-0.1064458344827586</v>
      </c>
      <c r="DY380">
        <v>419.958</v>
      </c>
      <c r="DZ380">
        <v>23.36221034482758</v>
      </c>
      <c r="EA380">
        <v>2.106161379310345</v>
      </c>
      <c r="EB380">
        <v>2.1158</v>
      </c>
      <c r="EC380">
        <v>18.26583793103448</v>
      </c>
      <c r="ED380">
        <v>18.33863448275862</v>
      </c>
      <c r="EE380">
        <v>0.005000780000000002</v>
      </c>
      <c r="EF380">
        <v>0</v>
      </c>
      <c r="EG380">
        <v>0</v>
      </c>
      <c r="EH380">
        <v>0</v>
      </c>
      <c r="EI380">
        <v>121.1862068965517</v>
      </c>
      <c r="EJ380">
        <v>0.005000780000000002</v>
      </c>
      <c r="EK380">
        <v>-12.14827586206897</v>
      </c>
      <c r="EL380">
        <v>-0.5689655172413793</v>
      </c>
      <c r="EM380">
        <v>35.91562068965517</v>
      </c>
      <c r="EN380">
        <v>39.66779310344827</v>
      </c>
      <c r="EO380">
        <v>38.49537931034482</v>
      </c>
      <c r="EP380">
        <v>40.31444827586206</v>
      </c>
      <c r="EQ380">
        <v>38.65058620689655</v>
      </c>
      <c r="ER380">
        <v>0</v>
      </c>
      <c r="ES380">
        <v>0</v>
      </c>
      <c r="ET380">
        <v>0</v>
      </c>
      <c r="EU380">
        <v>1761012096.7</v>
      </c>
      <c r="EV380">
        <v>0</v>
      </c>
      <c r="EW380">
        <v>120.856</v>
      </c>
      <c r="EX380">
        <v>-1.207692054601982</v>
      </c>
      <c r="EY380">
        <v>12.17692265449425</v>
      </c>
      <c r="EZ380">
        <v>-12.08</v>
      </c>
      <c r="FA380">
        <v>15</v>
      </c>
      <c r="FB380">
        <v>1761011957.1</v>
      </c>
      <c r="FC380" t="s">
        <v>1172</v>
      </c>
      <c r="FD380">
        <v>1761011957.1</v>
      </c>
      <c r="FE380">
        <v>1761011957.1</v>
      </c>
      <c r="FF380">
        <v>13</v>
      </c>
      <c r="FG380">
        <v>-0.16</v>
      </c>
      <c r="FH380">
        <v>-0.007</v>
      </c>
      <c r="FI380">
        <v>-1.481</v>
      </c>
      <c r="FJ380">
        <v>0.186</v>
      </c>
      <c r="FK380">
        <v>420</v>
      </c>
      <c r="FL380">
        <v>24</v>
      </c>
      <c r="FM380">
        <v>0.15</v>
      </c>
      <c r="FN380">
        <v>0.03</v>
      </c>
      <c r="FO380">
        <v>0.30791775</v>
      </c>
      <c r="FP380">
        <v>-0.1649774409005632</v>
      </c>
      <c r="FQ380">
        <v>0.0371282351417018</v>
      </c>
      <c r="FR380">
        <v>1</v>
      </c>
      <c r="FS380">
        <v>120.2323529411765</v>
      </c>
      <c r="FT380">
        <v>3.711230109309987</v>
      </c>
      <c r="FU380">
        <v>6.533790926822845</v>
      </c>
      <c r="FV380">
        <v>0</v>
      </c>
      <c r="FW380">
        <v>-0.086009787</v>
      </c>
      <c r="FX380">
        <v>-0.2376121071669793</v>
      </c>
      <c r="FY380">
        <v>0.03858520021367534</v>
      </c>
      <c r="FZ380">
        <v>0</v>
      </c>
      <c r="GA380">
        <v>1</v>
      </c>
      <c r="GB380">
        <v>3</v>
      </c>
      <c r="GC380" t="s">
        <v>459</v>
      </c>
      <c r="GD380">
        <v>3.10973</v>
      </c>
      <c r="GE380">
        <v>2.72568</v>
      </c>
      <c r="GF380">
        <v>0.0886385</v>
      </c>
      <c r="GG380">
        <v>0.08841640000000001</v>
      </c>
      <c r="GH380">
        <v>0.106477</v>
      </c>
      <c r="GI380">
        <v>0.107719</v>
      </c>
      <c r="GJ380">
        <v>23924.9</v>
      </c>
      <c r="GK380">
        <v>21682.9</v>
      </c>
      <c r="GL380">
        <v>26809.4</v>
      </c>
      <c r="GM380">
        <v>23992</v>
      </c>
      <c r="GN380">
        <v>38276.5</v>
      </c>
      <c r="GO380">
        <v>31576.9</v>
      </c>
      <c r="GP380">
        <v>46794.4</v>
      </c>
      <c r="GQ380">
        <v>37925.5</v>
      </c>
      <c r="GR380">
        <v>1.89223</v>
      </c>
      <c r="GS380">
        <v>1.8772</v>
      </c>
      <c r="GT380">
        <v>0.112288</v>
      </c>
      <c r="GU380">
        <v>0</v>
      </c>
      <c r="GV380">
        <v>28.1936</v>
      </c>
      <c r="GW380">
        <v>999.9</v>
      </c>
      <c r="GX380">
        <v>62.1</v>
      </c>
      <c r="GY380">
        <v>29.4</v>
      </c>
      <c r="GZ380">
        <v>28.2224</v>
      </c>
      <c r="HA380">
        <v>61.2409</v>
      </c>
      <c r="HB380">
        <v>21.1138</v>
      </c>
      <c r="HC380">
        <v>1</v>
      </c>
      <c r="HD380">
        <v>0.0214837</v>
      </c>
      <c r="HE380">
        <v>-1.62865</v>
      </c>
      <c r="HF380">
        <v>20.3286</v>
      </c>
      <c r="HG380">
        <v>5.22223</v>
      </c>
      <c r="HH380">
        <v>11.9773</v>
      </c>
      <c r="HI380">
        <v>4.96555</v>
      </c>
      <c r="HJ380">
        <v>3.276</v>
      </c>
      <c r="HK380">
        <v>9999</v>
      </c>
      <c r="HL380">
        <v>9999</v>
      </c>
      <c r="HM380">
        <v>9999</v>
      </c>
      <c r="HN380">
        <v>999.9</v>
      </c>
      <c r="HO380">
        <v>1.86362</v>
      </c>
      <c r="HP380">
        <v>1.85974</v>
      </c>
      <c r="HQ380">
        <v>1.85805</v>
      </c>
      <c r="HR380">
        <v>1.85944</v>
      </c>
      <c r="HS380">
        <v>1.85959</v>
      </c>
      <c r="HT380">
        <v>1.85806</v>
      </c>
      <c r="HU380">
        <v>1.85715</v>
      </c>
      <c r="HV380">
        <v>1.85211</v>
      </c>
      <c r="HW380">
        <v>0</v>
      </c>
      <c r="HX380">
        <v>0</v>
      </c>
      <c r="HY380">
        <v>0</v>
      </c>
      <c r="HZ380">
        <v>0</v>
      </c>
      <c r="IA380" t="s">
        <v>424</v>
      </c>
      <c r="IB380" t="s">
        <v>425</v>
      </c>
      <c r="IC380" t="s">
        <v>426</v>
      </c>
      <c r="ID380" t="s">
        <v>426</v>
      </c>
      <c r="IE380" t="s">
        <v>426</v>
      </c>
      <c r="IF380" t="s">
        <v>426</v>
      </c>
      <c r="IG380">
        <v>0</v>
      </c>
      <c r="IH380">
        <v>100</v>
      </c>
      <c r="II380">
        <v>100</v>
      </c>
      <c r="IJ380">
        <v>-1.481</v>
      </c>
      <c r="IK380">
        <v>0.172</v>
      </c>
      <c r="IL380">
        <v>-2.270430513628176</v>
      </c>
      <c r="IM380">
        <v>0.001328113201692861</v>
      </c>
      <c r="IN380">
        <v>1.538283238170363E-06</v>
      </c>
      <c r="IO380">
        <v>-5.795655626708063E-10</v>
      </c>
      <c r="IP380">
        <v>-0.07185721746206786</v>
      </c>
      <c r="IQ380">
        <v>-0.004593102289677449</v>
      </c>
      <c r="IR380">
        <v>0.0008253994458280543</v>
      </c>
      <c r="IS380">
        <v>-7.403632370499484E-06</v>
      </c>
      <c r="IT380">
        <v>2</v>
      </c>
      <c r="IU380">
        <v>1985</v>
      </c>
      <c r="IV380">
        <v>1</v>
      </c>
      <c r="IW380">
        <v>27</v>
      </c>
      <c r="IX380">
        <v>2.4</v>
      </c>
      <c r="IY380">
        <v>2.4</v>
      </c>
      <c r="IZ380">
        <v>1.13647</v>
      </c>
      <c r="JA380">
        <v>2.60376</v>
      </c>
      <c r="JB380">
        <v>1.49658</v>
      </c>
      <c r="JC380">
        <v>2.34619</v>
      </c>
      <c r="JD380">
        <v>1.54907</v>
      </c>
      <c r="JE380">
        <v>2.46948</v>
      </c>
      <c r="JF380">
        <v>32.7535</v>
      </c>
      <c r="JG380">
        <v>15.5067</v>
      </c>
      <c r="JH380">
        <v>18</v>
      </c>
      <c r="JI380">
        <v>480.97</v>
      </c>
      <c r="JJ380">
        <v>500.392</v>
      </c>
      <c r="JK380">
        <v>30.9354</v>
      </c>
      <c r="JL380">
        <v>27.5363</v>
      </c>
      <c r="JM380">
        <v>30</v>
      </c>
      <c r="JN380">
        <v>27.7103</v>
      </c>
      <c r="JO380">
        <v>27.6884</v>
      </c>
      <c r="JP380">
        <v>22.8428</v>
      </c>
      <c r="JQ380">
        <v>21.4596</v>
      </c>
      <c r="JR380">
        <v>76.01479999999999</v>
      </c>
      <c r="JS380">
        <v>30.9634</v>
      </c>
      <c r="JT380">
        <v>420</v>
      </c>
      <c r="JU380">
        <v>23.3722</v>
      </c>
      <c r="JV380">
        <v>102.329</v>
      </c>
      <c r="JW380">
        <v>91.49250000000001</v>
      </c>
    </row>
    <row r="381" spans="1:283">
      <c r="A381">
        <v>363</v>
      </c>
      <c r="B381">
        <v>1761012100.1</v>
      </c>
      <c r="C381">
        <v>2434.099999904633</v>
      </c>
      <c r="D381" t="s">
        <v>1175</v>
      </c>
      <c r="E381" t="s">
        <v>1176</v>
      </c>
      <c r="F381">
        <v>5</v>
      </c>
      <c r="G381" t="s">
        <v>1171</v>
      </c>
      <c r="H381">
        <v>1761012092.010714</v>
      </c>
      <c r="I381">
        <f>(J381)/1000</f>
        <v>0</v>
      </c>
      <c r="J381">
        <f>1000*DJ381*AH381*(DF381-DG381)/(100*CY381*(1000-AH381*DF381))</f>
        <v>0</v>
      </c>
      <c r="K381">
        <f>DJ381*AH381*(DE381-DD381*(1000-AH381*DG381)/(1000-AH381*DF381))/(100*CY381)</f>
        <v>0</v>
      </c>
      <c r="L381">
        <f>DD381 - IF(AH381&gt;1, K381*CY381*100.0/(AJ381), 0)</f>
        <v>0</v>
      </c>
      <c r="M381">
        <f>((S381-I381/2)*L381-K381)/(S381+I381/2)</f>
        <v>0</v>
      </c>
      <c r="N381">
        <f>M381*(DK381+DL381)/1000.0</f>
        <v>0</v>
      </c>
      <c r="O381">
        <f>(DD381 - IF(AH381&gt;1, K381*CY381*100.0/(AJ381), 0))*(DK381+DL381)/1000.0</f>
        <v>0</v>
      </c>
      <c r="P381">
        <f>2.0/((1/R381-1/Q381)+SIGN(R381)*SQRT((1/R381-1/Q381)*(1/R381-1/Q381) + 4*CZ381/((CZ381+1)*(CZ381+1))*(2*1/R381*1/Q381-1/Q381*1/Q381)))</f>
        <v>0</v>
      </c>
      <c r="Q381">
        <f>IF(LEFT(DA381,1)&lt;&gt;"0",IF(LEFT(DA381,1)="1",3.0,DB381),$D$5+$E$5*(DR381*DK381/($K$5*1000))+$F$5*(DR381*DK381/($K$5*1000))*MAX(MIN(CY381,$J$5),$I$5)*MAX(MIN(CY381,$J$5),$I$5)+$G$5*MAX(MIN(CY381,$J$5),$I$5)*(DR381*DK381/($K$5*1000))+$H$5*(DR381*DK381/($K$5*1000))*(DR381*DK381/($K$5*1000)))</f>
        <v>0</v>
      </c>
      <c r="R381">
        <f>I381*(1000-(1000*0.61365*exp(17.502*V381/(240.97+V381))/(DK381+DL381)+DF381)/2)/(1000*0.61365*exp(17.502*V381/(240.97+V381))/(DK381+DL381)-DF381)</f>
        <v>0</v>
      </c>
      <c r="S381">
        <f>1/((CZ381+1)/(P381/1.6)+1/(Q381/1.37)) + CZ381/((CZ381+1)/(P381/1.6) + CZ381/(Q381/1.37))</f>
        <v>0</v>
      </c>
      <c r="T381">
        <f>(CU381*CX381)</f>
        <v>0</v>
      </c>
      <c r="U381">
        <f>(DM381+(T381+2*0.95*5.67E-8*(((DM381+$B$9)+273)^4-(DM381+273)^4)-44100*I381)/(1.84*29.3*Q381+8*0.95*5.67E-8*(DM381+273)^3))</f>
        <v>0</v>
      </c>
      <c r="V381">
        <f>($C$9*DN381+$D$9*DO381+$E$9*U381)</f>
        <v>0</v>
      </c>
      <c r="W381">
        <f>0.61365*exp(17.502*V381/(240.97+V381))</f>
        <v>0</v>
      </c>
      <c r="X381">
        <f>(Y381/Z381*100)</f>
        <v>0</v>
      </c>
      <c r="Y381">
        <f>DF381*(DK381+DL381)/1000</f>
        <v>0</v>
      </c>
      <c r="Z381">
        <f>0.61365*exp(17.502*DM381/(240.97+DM381))</f>
        <v>0</v>
      </c>
      <c r="AA381">
        <f>(W381-DF381*(DK381+DL381)/1000)</f>
        <v>0</v>
      </c>
      <c r="AB381">
        <f>(-I381*44100)</f>
        <v>0</v>
      </c>
      <c r="AC381">
        <f>2*29.3*Q381*0.92*(DM381-V381)</f>
        <v>0</v>
      </c>
      <c r="AD381">
        <f>2*0.95*5.67E-8*(((DM381+$B$9)+273)^4-(V381+273)^4)</f>
        <v>0</v>
      </c>
      <c r="AE381">
        <f>T381+AD381+AB381+AC381</f>
        <v>0</v>
      </c>
      <c r="AF381">
        <v>2</v>
      </c>
      <c r="AG381">
        <v>0</v>
      </c>
      <c r="AH381">
        <f>IF(AF381*$H$15&gt;=AJ381,1.0,(AJ381/(AJ381-AF381*$H$15)))</f>
        <v>0</v>
      </c>
      <c r="AI381">
        <f>(AH381-1)*100</f>
        <v>0</v>
      </c>
      <c r="AJ381">
        <f>MAX(0,($B$15+$C$15*DR381)/(1+$D$15*DR381)*DK381/(DM381+273)*$E$15)</f>
        <v>0</v>
      </c>
      <c r="AK381" t="s">
        <v>420</v>
      </c>
      <c r="AL381" t="s">
        <v>420</v>
      </c>
      <c r="AM381">
        <v>0</v>
      </c>
      <c r="AN381">
        <v>0</v>
      </c>
      <c r="AO381">
        <f>1-AM381/AN381</f>
        <v>0</v>
      </c>
      <c r="AP381">
        <v>0</v>
      </c>
      <c r="AQ381" t="s">
        <v>420</v>
      </c>
      <c r="AR381" t="s">
        <v>420</v>
      </c>
      <c r="AS381">
        <v>0</v>
      </c>
      <c r="AT381">
        <v>0</v>
      </c>
      <c r="AU381">
        <f>1-AS381/AT381</f>
        <v>0</v>
      </c>
      <c r="AV381">
        <v>0.5</v>
      </c>
      <c r="AW381">
        <f>CV381</f>
        <v>0</v>
      </c>
      <c r="AX381">
        <f>K381</f>
        <v>0</v>
      </c>
      <c r="AY381">
        <f>AU381*AV381*AW381</f>
        <v>0</v>
      </c>
      <c r="AZ381">
        <f>(AX381-AP381)/AW381</f>
        <v>0</v>
      </c>
      <c r="BA381">
        <f>(AN381-AT381)/AT381</f>
        <v>0</v>
      </c>
      <c r="BB381">
        <f>AM381/(AO381+AM381/AT381)</f>
        <v>0</v>
      </c>
      <c r="BC381" t="s">
        <v>420</v>
      </c>
      <c r="BD381">
        <v>0</v>
      </c>
      <c r="BE381">
        <f>IF(BD381&lt;&gt;0, BD381, BB381)</f>
        <v>0</v>
      </c>
      <c r="BF381">
        <f>1-BE381/AT381</f>
        <v>0</v>
      </c>
      <c r="BG381">
        <f>(AT381-AS381)/(AT381-BE381)</f>
        <v>0</v>
      </c>
      <c r="BH381">
        <f>(AN381-AT381)/(AN381-BE381)</f>
        <v>0</v>
      </c>
      <c r="BI381">
        <f>(AT381-AS381)/(AT381-AM381)</f>
        <v>0</v>
      </c>
      <c r="BJ381">
        <f>(AN381-AT381)/(AN381-AM381)</f>
        <v>0</v>
      </c>
      <c r="BK381">
        <f>(BG381*BE381/AS381)</f>
        <v>0</v>
      </c>
      <c r="BL381">
        <f>(1-BK381)</f>
        <v>0</v>
      </c>
      <c r="CU381">
        <f>$B$13*DS381+$C$13*DT381+$F$13*EE381*(1-EH381)</f>
        <v>0</v>
      </c>
      <c r="CV381">
        <f>CU381*CW381</f>
        <v>0</v>
      </c>
      <c r="CW381">
        <f>($B$13*$D$11+$C$13*$D$11+$F$13*((ER381+EJ381)/MAX(ER381+EJ381+ES381, 0.1)*$I$11+ES381/MAX(ER381+EJ381+ES381, 0.1)*$J$11))/($B$13+$C$13+$F$13)</f>
        <v>0</v>
      </c>
      <c r="CX381">
        <f>($B$13*$K$11+$C$13*$K$11+$F$13*((ER381+EJ381)/MAX(ER381+EJ381+ES381, 0.1)*$P$11+ES381/MAX(ER381+EJ381+ES381, 0.1)*$Q$11))/($B$13+$C$13+$F$13)</f>
        <v>0</v>
      </c>
      <c r="CY381">
        <v>1.65</v>
      </c>
      <c r="CZ381">
        <v>0.5</v>
      </c>
      <c r="DA381" t="s">
        <v>421</v>
      </c>
      <c r="DB381">
        <v>2</v>
      </c>
      <c r="DC381">
        <v>1761012092.010714</v>
      </c>
      <c r="DD381">
        <v>420.2467857142857</v>
      </c>
      <c r="DE381">
        <v>419.96225</v>
      </c>
      <c r="DF381">
        <v>23.2699</v>
      </c>
      <c r="DG381">
        <v>23.37367857142857</v>
      </c>
      <c r="DH381">
        <v>421.7268928571429</v>
      </c>
      <c r="DI381">
        <v>23.09869285714286</v>
      </c>
      <c r="DJ381">
        <v>500.0118214285714</v>
      </c>
      <c r="DK381">
        <v>90.56526071428571</v>
      </c>
      <c r="DL381">
        <v>0.03395532142857142</v>
      </c>
      <c r="DM381">
        <v>29.913475</v>
      </c>
      <c r="DN381">
        <v>30.04101785714285</v>
      </c>
      <c r="DO381">
        <v>999.9000000000002</v>
      </c>
      <c r="DP381">
        <v>0</v>
      </c>
      <c r="DQ381">
        <v>0</v>
      </c>
      <c r="DR381">
        <v>9998.988928571427</v>
      </c>
      <c r="DS381">
        <v>0</v>
      </c>
      <c r="DT381">
        <v>0.242856</v>
      </c>
      <c r="DU381">
        <v>0.2843834642857143</v>
      </c>
      <c r="DV381">
        <v>430.2587857142858</v>
      </c>
      <c r="DW381">
        <v>430.0133571428572</v>
      </c>
      <c r="DX381">
        <v>-0.1037830035714286</v>
      </c>
      <c r="DY381">
        <v>419.96225</v>
      </c>
      <c r="DZ381">
        <v>23.37367857142857</v>
      </c>
      <c r="EA381">
        <v>2.107445</v>
      </c>
      <c r="EB381">
        <v>2.116842857142857</v>
      </c>
      <c r="EC381">
        <v>18.27555</v>
      </c>
      <c r="ED381">
        <v>18.34649642857142</v>
      </c>
      <c r="EE381">
        <v>0.005000780000000002</v>
      </c>
      <c r="EF381">
        <v>0</v>
      </c>
      <c r="EG381">
        <v>0</v>
      </c>
      <c r="EH381">
        <v>0</v>
      </c>
      <c r="EI381">
        <v>121.5107142857143</v>
      </c>
      <c r="EJ381">
        <v>0.005000780000000002</v>
      </c>
      <c r="EK381">
        <v>-12.08571428571429</v>
      </c>
      <c r="EL381">
        <v>-0.7107142857142855</v>
      </c>
      <c r="EM381">
        <v>35.897</v>
      </c>
      <c r="EN381">
        <v>39.61353571428571</v>
      </c>
      <c r="EO381">
        <v>38.4685</v>
      </c>
      <c r="EP381">
        <v>40.23417857142856</v>
      </c>
      <c r="EQ381">
        <v>38.59125</v>
      </c>
      <c r="ER381">
        <v>0</v>
      </c>
      <c r="ES381">
        <v>0</v>
      </c>
      <c r="ET381">
        <v>0</v>
      </c>
      <c r="EU381">
        <v>1761012099.1</v>
      </c>
      <c r="EV381">
        <v>0</v>
      </c>
      <c r="EW381">
        <v>122.268</v>
      </c>
      <c r="EX381">
        <v>-6.861538547924114</v>
      </c>
      <c r="EY381">
        <v>-7.584615484215145</v>
      </c>
      <c r="EZ381">
        <v>-12.544</v>
      </c>
      <c r="FA381">
        <v>15</v>
      </c>
      <c r="FB381">
        <v>1761011957.1</v>
      </c>
      <c r="FC381" t="s">
        <v>1172</v>
      </c>
      <c r="FD381">
        <v>1761011957.1</v>
      </c>
      <c r="FE381">
        <v>1761011957.1</v>
      </c>
      <c r="FF381">
        <v>13</v>
      </c>
      <c r="FG381">
        <v>-0.16</v>
      </c>
      <c r="FH381">
        <v>-0.007</v>
      </c>
      <c r="FI381">
        <v>-1.481</v>
      </c>
      <c r="FJ381">
        <v>0.186</v>
      </c>
      <c r="FK381">
        <v>420</v>
      </c>
      <c r="FL381">
        <v>24</v>
      </c>
      <c r="FM381">
        <v>0.15</v>
      </c>
      <c r="FN381">
        <v>0.03</v>
      </c>
      <c r="FO381">
        <v>0.2968213902439024</v>
      </c>
      <c r="FP381">
        <v>-0.2101440209059225</v>
      </c>
      <c r="FQ381">
        <v>0.04048639137572275</v>
      </c>
      <c r="FR381">
        <v>1</v>
      </c>
      <c r="FS381">
        <v>120.7117647058824</v>
      </c>
      <c r="FT381">
        <v>8.391138413073334</v>
      </c>
      <c r="FU381">
        <v>6.879798419835995</v>
      </c>
      <c r="FV381">
        <v>0</v>
      </c>
      <c r="FW381">
        <v>-0.09279604390243902</v>
      </c>
      <c r="FX381">
        <v>-0.0402542006968641</v>
      </c>
      <c r="FY381">
        <v>0.02700365594738797</v>
      </c>
      <c r="FZ381">
        <v>1</v>
      </c>
      <c r="GA381">
        <v>2</v>
      </c>
      <c r="GB381">
        <v>3</v>
      </c>
      <c r="GC381" t="s">
        <v>482</v>
      </c>
      <c r="GD381">
        <v>3.10972</v>
      </c>
      <c r="GE381">
        <v>2.72555</v>
      </c>
      <c r="GF381">
        <v>0.0886488</v>
      </c>
      <c r="GG381">
        <v>0.0884209</v>
      </c>
      <c r="GH381">
        <v>0.106502</v>
      </c>
      <c r="GI381">
        <v>0.107724</v>
      </c>
      <c r="GJ381">
        <v>23924.6</v>
      </c>
      <c r="GK381">
        <v>21682.9</v>
      </c>
      <c r="GL381">
        <v>26809.4</v>
      </c>
      <c r="GM381">
        <v>23992.1</v>
      </c>
      <c r="GN381">
        <v>38275.5</v>
      </c>
      <c r="GO381">
        <v>31576.7</v>
      </c>
      <c r="GP381">
        <v>46794.4</v>
      </c>
      <c r="GQ381">
        <v>37925.5</v>
      </c>
      <c r="GR381">
        <v>1.89202</v>
      </c>
      <c r="GS381">
        <v>1.87717</v>
      </c>
      <c r="GT381">
        <v>0.112526</v>
      </c>
      <c r="GU381">
        <v>0</v>
      </c>
      <c r="GV381">
        <v>28.1966</v>
      </c>
      <c r="GW381">
        <v>999.9</v>
      </c>
      <c r="GX381">
        <v>62.1</v>
      </c>
      <c r="GY381">
        <v>29.4</v>
      </c>
      <c r="GZ381">
        <v>28.2223</v>
      </c>
      <c r="HA381">
        <v>61.2209</v>
      </c>
      <c r="HB381">
        <v>21.0457</v>
      </c>
      <c r="HC381">
        <v>1</v>
      </c>
      <c r="HD381">
        <v>0.0218191</v>
      </c>
      <c r="HE381">
        <v>-1.71296</v>
      </c>
      <c r="HF381">
        <v>20.3277</v>
      </c>
      <c r="HG381">
        <v>5.22208</v>
      </c>
      <c r="HH381">
        <v>11.9781</v>
      </c>
      <c r="HI381">
        <v>4.96545</v>
      </c>
      <c r="HJ381">
        <v>3.276</v>
      </c>
      <c r="HK381">
        <v>9999</v>
      </c>
      <c r="HL381">
        <v>9999</v>
      </c>
      <c r="HM381">
        <v>9999</v>
      </c>
      <c r="HN381">
        <v>999.9</v>
      </c>
      <c r="HO381">
        <v>1.86363</v>
      </c>
      <c r="HP381">
        <v>1.85974</v>
      </c>
      <c r="HQ381">
        <v>1.85806</v>
      </c>
      <c r="HR381">
        <v>1.85944</v>
      </c>
      <c r="HS381">
        <v>1.85959</v>
      </c>
      <c r="HT381">
        <v>1.85806</v>
      </c>
      <c r="HU381">
        <v>1.85715</v>
      </c>
      <c r="HV381">
        <v>1.85211</v>
      </c>
      <c r="HW381">
        <v>0</v>
      </c>
      <c r="HX381">
        <v>0</v>
      </c>
      <c r="HY381">
        <v>0</v>
      </c>
      <c r="HZ381">
        <v>0</v>
      </c>
      <c r="IA381" t="s">
        <v>424</v>
      </c>
      <c r="IB381" t="s">
        <v>425</v>
      </c>
      <c r="IC381" t="s">
        <v>426</v>
      </c>
      <c r="ID381" t="s">
        <v>426</v>
      </c>
      <c r="IE381" t="s">
        <v>426</v>
      </c>
      <c r="IF381" t="s">
        <v>426</v>
      </c>
      <c r="IG381">
        <v>0</v>
      </c>
      <c r="IH381">
        <v>100</v>
      </c>
      <c r="II381">
        <v>100</v>
      </c>
      <c r="IJ381">
        <v>-1.48</v>
      </c>
      <c r="IK381">
        <v>0.1722</v>
      </c>
      <c r="IL381">
        <v>-2.270430513628176</v>
      </c>
      <c r="IM381">
        <v>0.001328113201692861</v>
      </c>
      <c r="IN381">
        <v>1.538283238170363E-06</v>
      </c>
      <c r="IO381">
        <v>-5.795655626708063E-10</v>
      </c>
      <c r="IP381">
        <v>-0.07185721746206786</v>
      </c>
      <c r="IQ381">
        <v>-0.004593102289677449</v>
      </c>
      <c r="IR381">
        <v>0.0008253994458280543</v>
      </c>
      <c r="IS381">
        <v>-7.403632370499484E-06</v>
      </c>
      <c r="IT381">
        <v>2</v>
      </c>
      <c r="IU381">
        <v>1985</v>
      </c>
      <c r="IV381">
        <v>1</v>
      </c>
      <c r="IW381">
        <v>27</v>
      </c>
      <c r="IX381">
        <v>2.4</v>
      </c>
      <c r="IY381">
        <v>2.4</v>
      </c>
      <c r="IZ381">
        <v>1.13647</v>
      </c>
      <c r="JA381">
        <v>2.60498</v>
      </c>
      <c r="JB381">
        <v>1.49658</v>
      </c>
      <c r="JC381">
        <v>2.34619</v>
      </c>
      <c r="JD381">
        <v>1.54907</v>
      </c>
      <c r="JE381">
        <v>2.38525</v>
      </c>
      <c r="JF381">
        <v>32.7535</v>
      </c>
      <c r="JG381">
        <v>15.498</v>
      </c>
      <c r="JH381">
        <v>18</v>
      </c>
      <c r="JI381">
        <v>480.854</v>
      </c>
      <c r="JJ381">
        <v>500.376</v>
      </c>
      <c r="JK381">
        <v>30.9246</v>
      </c>
      <c r="JL381">
        <v>27.5363</v>
      </c>
      <c r="JM381">
        <v>30.0002</v>
      </c>
      <c r="JN381">
        <v>27.7103</v>
      </c>
      <c r="JO381">
        <v>27.6884</v>
      </c>
      <c r="JP381">
        <v>22.8407</v>
      </c>
      <c r="JQ381">
        <v>21.4596</v>
      </c>
      <c r="JR381">
        <v>76.01479999999999</v>
      </c>
      <c r="JS381">
        <v>30.9634</v>
      </c>
      <c r="JT381">
        <v>420</v>
      </c>
      <c r="JU381">
        <v>23.3722</v>
      </c>
      <c r="JV381">
        <v>102.329</v>
      </c>
      <c r="JW381">
        <v>91.49250000000001</v>
      </c>
    </row>
    <row r="382" spans="1:283">
      <c r="A382">
        <v>364</v>
      </c>
      <c r="B382">
        <v>1761012102.1</v>
      </c>
      <c r="C382">
        <v>2436.099999904633</v>
      </c>
      <c r="D382" t="s">
        <v>1177</v>
      </c>
      <c r="E382" t="s">
        <v>1178</v>
      </c>
      <c r="F382">
        <v>5</v>
      </c>
      <c r="G382" t="s">
        <v>1171</v>
      </c>
      <c r="H382">
        <v>1761012093.933333</v>
      </c>
      <c r="I382">
        <f>(J382)/1000</f>
        <v>0</v>
      </c>
      <c r="J382">
        <f>1000*DJ382*AH382*(DF382-DG382)/(100*CY382*(1000-AH382*DF382))</f>
        <v>0</v>
      </c>
      <c r="K382">
        <f>DJ382*AH382*(DE382-DD382*(1000-AH382*DG382)/(1000-AH382*DF382))/(100*CY382)</f>
        <v>0</v>
      </c>
      <c r="L382">
        <f>DD382 - IF(AH382&gt;1, K382*CY382*100.0/(AJ382), 0)</f>
        <v>0</v>
      </c>
      <c r="M382">
        <f>((S382-I382/2)*L382-K382)/(S382+I382/2)</f>
        <v>0</v>
      </c>
      <c r="N382">
        <f>M382*(DK382+DL382)/1000.0</f>
        <v>0</v>
      </c>
      <c r="O382">
        <f>(DD382 - IF(AH382&gt;1, K382*CY382*100.0/(AJ382), 0))*(DK382+DL382)/1000.0</f>
        <v>0</v>
      </c>
      <c r="P382">
        <f>2.0/((1/R382-1/Q382)+SIGN(R382)*SQRT((1/R382-1/Q382)*(1/R382-1/Q382) + 4*CZ382/((CZ382+1)*(CZ382+1))*(2*1/R382*1/Q382-1/Q382*1/Q382)))</f>
        <v>0</v>
      </c>
      <c r="Q382">
        <f>IF(LEFT(DA382,1)&lt;&gt;"0",IF(LEFT(DA382,1)="1",3.0,DB382),$D$5+$E$5*(DR382*DK382/($K$5*1000))+$F$5*(DR382*DK382/($K$5*1000))*MAX(MIN(CY382,$J$5),$I$5)*MAX(MIN(CY382,$J$5),$I$5)+$G$5*MAX(MIN(CY382,$J$5),$I$5)*(DR382*DK382/($K$5*1000))+$H$5*(DR382*DK382/($K$5*1000))*(DR382*DK382/($K$5*1000)))</f>
        <v>0</v>
      </c>
      <c r="R382">
        <f>I382*(1000-(1000*0.61365*exp(17.502*V382/(240.97+V382))/(DK382+DL382)+DF382)/2)/(1000*0.61365*exp(17.502*V382/(240.97+V382))/(DK382+DL382)-DF382)</f>
        <v>0</v>
      </c>
      <c r="S382">
        <f>1/((CZ382+1)/(P382/1.6)+1/(Q382/1.37)) + CZ382/((CZ382+1)/(P382/1.6) + CZ382/(Q382/1.37))</f>
        <v>0</v>
      </c>
      <c r="T382">
        <f>(CU382*CX382)</f>
        <v>0</v>
      </c>
      <c r="U382">
        <f>(DM382+(T382+2*0.95*5.67E-8*(((DM382+$B$9)+273)^4-(DM382+273)^4)-44100*I382)/(1.84*29.3*Q382+8*0.95*5.67E-8*(DM382+273)^3))</f>
        <v>0</v>
      </c>
      <c r="V382">
        <f>($C$9*DN382+$D$9*DO382+$E$9*U382)</f>
        <v>0</v>
      </c>
      <c r="W382">
        <f>0.61365*exp(17.502*V382/(240.97+V382))</f>
        <v>0</v>
      </c>
      <c r="X382">
        <f>(Y382/Z382*100)</f>
        <v>0</v>
      </c>
      <c r="Y382">
        <f>DF382*(DK382+DL382)/1000</f>
        <v>0</v>
      </c>
      <c r="Z382">
        <f>0.61365*exp(17.502*DM382/(240.97+DM382))</f>
        <v>0</v>
      </c>
      <c r="AA382">
        <f>(W382-DF382*(DK382+DL382)/1000)</f>
        <v>0</v>
      </c>
      <c r="AB382">
        <f>(-I382*44100)</f>
        <v>0</v>
      </c>
      <c r="AC382">
        <f>2*29.3*Q382*0.92*(DM382-V382)</f>
        <v>0</v>
      </c>
      <c r="AD382">
        <f>2*0.95*5.67E-8*(((DM382+$B$9)+273)^4-(V382+273)^4)</f>
        <v>0</v>
      </c>
      <c r="AE382">
        <f>T382+AD382+AB382+AC382</f>
        <v>0</v>
      </c>
      <c r="AF382">
        <v>1</v>
      </c>
      <c r="AG382">
        <v>0</v>
      </c>
      <c r="AH382">
        <f>IF(AF382*$H$15&gt;=AJ382,1.0,(AJ382/(AJ382-AF382*$H$15)))</f>
        <v>0</v>
      </c>
      <c r="AI382">
        <f>(AH382-1)*100</f>
        <v>0</v>
      </c>
      <c r="AJ382">
        <f>MAX(0,($B$15+$C$15*DR382)/(1+$D$15*DR382)*DK382/(DM382+273)*$E$15)</f>
        <v>0</v>
      </c>
      <c r="AK382" t="s">
        <v>420</v>
      </c>
      <c r="AL382" t="s">
        <v>420</v>
      </c>
      <c r="AM382">
        <v>0</v>
      </c>
      <c r="AN382">
        <v>0</v>
      </c>
      <c r="AO382">
        <f>1-AM382/AN382</f>
        <v>0</v>
      </c>
      <c r="AP382">
        <v>0</v>
      </c>
      <c r="AQ382" t="s">
        <v>420</v>
      </c>
      <c r="AR382" t="s">
        <v>420</v>
      </c>
      <c r="AS382">
        <v>0</v>
      </c>
      <c r="AT382">
        <v>0</v>
      </c>
      <c r="AU382">
        <f>1-AS382/AT382</f>
        <v>0</v>
      </c>
      <c r="AV382">
        <v>0.5</v>
      </c>
      <c r="AW382">
        <f>CV382</f>
        <v>0</v>
      </c>
      <c r="AX382">
        <f>K382</f>
        <v>0</v>
      </c>
      <c r="AY382">
        <f>AU382*AV382*AW382</f>
        <v>0</v>
      </c>
      <c r="AZ382">
        <f>(AX382-AP382)/AW382</f>
        <v>0</v>
      </c>
      <c r="BA382">
        <f>(AN382-AT382)/AT382</f>
        <v>0</v>
      </c>
      <c r="BB382">
        <f>AM382/(AO382+AM382/AT382)</f>
        <v>0</v>
      </c>
      <c r="BC382" t="s">
        <v>420</v>
      </c>
      <c r="BD382">
        <v>0</v>
      </c>
      <c r="BE382">
        <f>IF(BD382&lt;&gt;0, BD382, BB382)</f>
        <v>0</v>
      </c>
      <c r="BF382">
        <f>1-BE382/AT382</f>
        <v>0</v>
      </c>
      <c r="BG382">
        <f>(AT382-AS382)/(AT382-BE382)</f>
        <v>0</v>
      </c>
      <c r="BH382">
        <f>(AN382-AT382)/(AN382-BE382)</f>
        <v>0</v>
      </c>
      <c r="BI382">
        <f>(AT382-AS382)/(AT382-AM382)</f>
        <v>0</v>
      </c>
      <c r="BJ382">
        <f>(AN382-AT382)/(AN382-AM382)</f>
        <v>0</v>
      </c>
      <c r="BK382">
        <f>(BG382*BE382/AS382)</f>
        <v>0</v>
      </c>
      <c r="BL382">
        <f>(1-BK382)</f>
        <v>0</v>
      </c>
      <c r="CU382">
        <f>$B$13*DS382+$C$13*DT382+$F$13*EE382*(1-EH382)</f>
        <v>0</v>
      </c>
      <c r="CV382">
        <f>CU382*CW382</f>
        <v>0</v>
      </c>
      <c r="CW382">
        <f>($B$13*$D$11+$C$13*$D$11+$F$13*((ER382+EJ382)/MAX(ER382+EJ382+ES382, 0.1)*$I$11+ES382/MAX(ER382+EJ382+ES382, 0.1)*$J$11))/($B$13+$C$13+$F$13)</f>
        <v>0</v>
      </c>
      <c r="CX382">
        <f>($B$13*$K$11+$C$13*$K$11+$F$13*((ER382+EJ382)/MAX(ER382+EJ382+ES382, 0.1)*$P$11+ES382/MAX(ER382+EJ382+ES382, 0.1)*$Q$11))/($B$13+$C$13+$F$13)</f>
        <v>0</v>
      </c>
      <c r="CY382">
        <v>1.65</v>
      </c>
      <c r="CZ382">
        <v>0.5</v>
      </c>
      <c r="DA382" t="s">
        <v>421</v>
      </c>
      <c r="DB382">
        <v>2</v>
      </c>
      <c r="DC382">
        <v>1761012093.933333</v>
      </c>
      <c r="DD382">
        <v>420.2508518518518</v>
      </c>
      <c r="DE382">
        <v>419.965037037037</v>
      </c>
      <c r="DF382">
        <v>23.28327777777777</v>
      </c>
      <c r="DG382">
        <v>23.37979259259259</v>
      </c>
      <c r="DH382">
        <v>421.731</v>
      </c>
      <c r="DI382">
        <v>23.11178518518518</v>
      </c>
      <c r="DJ382">
        <v>500.0214814814815</v>
      </c>
      <c r="DK382">
        <v>90.56541481481482</v>
      </c>
      <c r="DL382">
        <v>0.03388338518518518</v>
      </c>
      <c r="DM382">
        <v>29.91195185185186</v>
      </c>
      <c r="DN382">
        <v>30.03957407407408</v>
      </c>
      <c r="DO382">
        <v>999.9000000000001</v>
      </c>
      <c r="DP382">
        <v>0</v>
      </c>
      <c r="DQ382">
        <v>0</v>
      </c>
      <c r="DR382">
        <v>10000.48481481481</v>
      </c>
      <c r="DS382">
        <v>0</v>
      </c>
      <c r="DT382">
        <v>0.242856</v>
      </c>
      <c r="DU382">
        <v>0.2857337777777777</v>
      </c>
      <c r="DV382">
        <v>430.2688888888889</v>
      </c>
      <c r="DW382">
        <v>430.0188518518519</v>
      </c>
      <c r="DX382">
        <v>-0.09651694814814814</v>
      </c>
      <c r="DY382">
        <v>419.965037037037</v>
      </c>
      <c r="DZ382">
        <v>23.37979259259259</v>
      </c>
      <c r="EA382">
        <v>2.10866</v>
      </c>
      <c r="EB382">
        <v>2.11740037037037</v>
      </c>
      <c r="EC382">
        <v>18.28473333333334</v>
      </c>
      <c r="ED382">
        <v>18.3507</v>
      </c>
      <c r="EE382">
        <v>0.005000780000000001</v>
      </c>
      <c r="EF382">
        <v>0</v>
      </c>
      <c r="EG382">
        <v>0</v>
      </c>
      <c r="EH382">
        <v>0</v>
      </c>
      <c r="EI382">
        <v>120.7518518518518</v>
      </c>
      <c r="EJ382">
        <v>0.005000780000000001</v>
      </c>
      <c r="EK382">
        <v>-10.57037037037037</v>
      </c>
      <c r="EL382">
        <v>-0.4481481481481481</v>
      </c>
      <c r="EM382">
        <v>35.877</v>
      </c>
      <c r="EN382">
        <v>39.55296296296296</v>
      </c>
      <c r="EO382">
        <v>38.40025925925926</v>
      </c>
      <c r="EP382">
        <v>40.15251851851851</v>
      </c>
      <c r="EQ382">
        <v>38.54144444444445</v>
      </c>
      <c r="ER382">
        <v>0</v>
      </c>
      <c r="ES382">
        <v>0</v>
      </c>
      <c r="ET382">
        <v>0</v>
      </c>
      <c r="EU382">
        <v>1761012100.9</v>
      </c>
      <c r="EV382">
        <v>0</v>
      </c>
      <c r="EW382">
        <v>121.3807692307692</v>
      </c>
      <c r="EX382">
        <v>-14.43760703411021</v>
      </c>
      <c r="EY382">
        <v>-21.49401713661162</v>
      </c>
      <c r="EZ382">
        <v>-11.58076923076923</v>
      </c>
      <c r="FA382">
        <v>15</v>
      </c>
      <c r="FB382">
        <v>1761011957.1</v>
      </c>
      <c r="FC382" t="s">
        <v>1172</v>
      </c>
      <c r="FD382">
        <v>1761011957.1</v>
      </c>
      <c r="FE382">
        <v>1761011957.1</v>
      </c>
      <c r="FF382">
        <v>13</v>
      </c>
      <c r="FG382">
        <v>-0.16</v>
      </c>
      <c r="FH382">
        <v>-0.007</v>
      </c>
      <c r="FI382">
        <v>-1.481</v>
      </c>
      <c r="FJ382">
        <v>0.186</v>
      </c>
      <c r="FK382">
        <v>420</v>
      </c>
      <c r="FL382">
        <v>24</v>
      </c>
      <c r="FM382">
        <v>0.15</v>
      </c>
      <c r="FN382">
        <v>0.03</v>
      </c>
      <c r="FO382">
        <v>0.286743175</v>
      </c>
      <c r="FP382">
        <v>-0.1220117335834905</v>
      </c>
      <c r="FQ382">
        <v>0.03316628467652617</v>
      </c>
      <c r="FR382">
        <v>1</v>
      </c>
      <c r="FS382">
        <v>120.9235294117647</v>
      </c>
      <c r="FT382">
        <v>10.11764713050725</v>
      </c>
      <c r="FU382">
        <v>7.196202381792996</v>
      </c>
      <c r="FV382">
        <v>0</v>
      </c>
      <c r="FW382">
        <v>-0.09671306500000001</v>
      </c>
      <c r="FX382">
        <v>0.09905148292682917</v>
      </c>
      <c r="FY382">
        <v>0.02106762003723427</v>
      </c>
      <c r="FZ382">
        <v>1</v>
      </c>
      <c r="GA382">
        <v>2</v>
      </c>
      <c r="GB382">
        <v>3</v>
      </c>
      <c r="GC382" t="s">
        <v>482</v>
      </c>
      <c r="GD382">
        <v>3.10947</v>
      </c>
      <c r="GE382">
        <v>2.72522</v>
      </c>
      <c r="GF382">
        <v>0.0886509</v>
      </c>
      <c r="GG382">
        <v>0.0884269</v>
      </c>
      <c r="GH382">
        <v>0.106528</v>
      </c>
      <c r="GI382">
        <v>0.107727</v>
      </c>
      <c r="GJ382">
        <v>23924.5</v>
      </c>
      <c r="GK382">
        <v>21682.6</v>
      </c>
      <c r="GL382">
        <v>26809.3</v>
      </c>
      <c r="GM382">
        <v>23992</v>
      </c>
      <c r="GN382">
        <v>38274.4</v>
      </c>
      <c r="GO382">
        <v>31576.5</v>
      </c>
      <c r="GP382">
        <v>46794.4</v>
      </c>
      <c r="GQ382">
        <v>37925.4</v>
      </c>
      <c r="GR382">
        <v>1.89207</v>
      </c>
      <c r="GS382">
        <v>1.87742</v>
      </c>
      <c r="GT382">
        <v>0.112332</v>
      </c>
      <c r="GU382">
        <v>0</v>
      </c>
      <c r="GV382">
        <v>28.1996</v>
      </c>
      <c r="GW382">
        <v>999.9</v>
      </c>
      <c r="GX382">
        <v>62.1</v>
      </c>
      <c r="GY382">
        <v>29.4</v>
      </c>
      <c r="GZ382">
        <v>28.2206</v>
      </c>
      <c r="HA382">
        <v>61.0809</v>
      </c>
      <c r="HB382">
        <v>21.2981</v>
      </c>
      <c r="HC382">
        <v>1</v>
      </c>
      <c r="HD382">
        <v>0.0221494</v>
      </c>
      <c r="HE382">
        <v>-1.75946</v>
      </c>
      <c r="HF382">
        <v>20.3265</v>
      </c>
      <c r="HG382">
        <v>5.21804</v>
      </c>
      <c r="HH382">
        <v>11.9778</v>
      </c>
      <c r="HI382">
        <v>4.96475</v>
      </c>
      <c r="HJ382">
        <v>3.27523</v>
      </c>
      <c r="HK382">
        <v>9999</v>
      </c>
      <c r="HL382">
        <v>9999</v>
      </c>
      <c r="HM382">
        <v>9999</v>
      </c>
      <c r="HN382">
        <v>999.9</v>
      </c>
      <c r="HO382">
        <v>1.86363</v>
      </c>
      <c r="HP382">
        <v>1.85974</v>
      </c>
      <c r="HQ382">
        <v>1.85806</v>
      </c>
      <c r="HR382">
        <v>1.85944</v>
      </c>
      <c r="HS382">
        <v>1.85959</v>
      </c>
      <c r="HT382">
        <v>1.85806</v>
      </c>
      <c r="HU382">
        <v>1.85714</v>
      </c>
      <c r="HV382">
        <v>1.85211</v>
      </c>
      <c r="HW382">
        <v>0</v>
      </c>
      <c r="HX382">
        <v>0</v>
      </c>
      <c r="HY382">
        <v>0</v>
      </c>
      <c r="HZ382">
        <v>0</v>
      </c>
      <c r="IA382" t="s">
        <v>424</v>
      </c>
      <c r="IB382" t="s">
        <v>425</v>
      </c>
      <c r="IC382" t="s">
        <v>426</v>
      </c>
      <c r="ID382" t="s">
        <v>426</v>
      </c>
      <c r="IE382" t="s">
        <v>426</v>
      </c>
      <c r="IF382" t="s">
        <v>426</v>
      </c>
      <c r="IG382">
        <v>0</v>
      </c>
      <c r="IH382">
        <v>100</v>
      </c>
      <c r="II382">
        <v>100</v>
      </c>
      <c r="IJ382">
        <v>-1.48</v>
      </c>
      <c r="IK382">
        <v>0.1724</v>
      </c>
      <c r="IL382">
        <v>-2.270430513628176</v>
      </c>
      <c r="IM382">
        <v>0.001328113201692861</v>
      </c>
      <c r="IN382">
        <v>1.538283238170363E-06</v>
      </c>
      <c r="IO382">
        <v>-5.795655626708063E-10</v>
      </c>
      <c r="IP382">
        <v>-0.07185721746206786</v>
      </c>
      <c r="IQ382">
        <v>-0.004593102289677449</v>
      </c>
      <c r="IR382">
        <v>0.0008253994458280543</v>
      </c>
      <c r="IS382">
        <v>-7.403632370499484E-06</v>
      </c>
      <c r="IT382">
        <v>2</v>
      </c>
      <c r="IU382">
        <v>1985</v>
      </c>
      <c r="IV382">
        <v>1</v>
      </c>
      <c r="IW382">
        <v>27</v>
      </c>
      <c r="IX382">
        <v>2.4</v>
      </c>
      <c r="IY382">
        <v>2.4</v>
      </c>
      <c r="IZ382">
        <v>1.13647</v>
      </c>
      <c r="JA382">
        <v>2.6123</v>
      </c>
      <c r="JB382">
        <v>1.49658</v>
      </c>
      <c r="JC382">
        <v>2.34619</v>
      </c>
      <c r="JD382">
        <v>1.54907</v>
      </c>
      <c r="JE382">
        <v>2.4292</v>
      </c>
      <c r="JF382">
        <v>32.7535</v>
      </c>
      <c r="JG382">
        <v>15.498</v>
      </c>
      <c r="JH382">
        <v>18</v>
      </c>
      <c r="JI382">
        <v>480.887</v>
      </c>
      <c r="JJ382">
        <v>500.551</v>
      </c>
      <c r="JK382">
        <v>30.9192</v>
      </c>
      <c r="JL382">
        <v>27.5357</v>
      </c>
      <c r="JM382">
        <v>30.0003</v>
      </c>
      <c r="JN382">
        <v>27.7108</v>
      </c>
      <c r="JO382">
        <v>27.6896</v>
      </c>
      <c r="JP382">
        <v>22.8399</v>
      </c>
      <c r="JQ382">
        <v>21.4596</v>
      </c>
      <c r="JR382">
        <v>76.01479999999999</v>
      </c>
      <c r="JS382">
        <v>30.9634</v>
      </c>
      <c r="JT382">
        <v>420</v>
      </c>
      <c r="JU382">
        <v>23.3722</v>
      </c>
      <c r="JV382">
        <v>102.329</v>
      </c>
      <c r="JW382">
        <v>91.4922</v>
      </c>
    </row>
    <row r="383" spans="1:283">
      <c r="A383">
        <v>365</v>
      </c>
      <c r="B383">
        <v>1761012104.1</v>
      </c>
      <c r="C383">
        <v>2438.099999904633</v>
      </c>
      <c r="D383" t="s">
        <v>1179</v>
      </c>
      <c r="E383" t="s">
        <v>1180</v>
      </c>
      <c r="F383">
        <v>5</v>
      </c>
      <c r="G383" t="s">
        <v>1171</v>
      </c>
      <c r="H383">
        <v>1761012095.926923</v>
      </c>
      <c r="I383">
        <f>(J383)/1000</f>
        <v>0</v>
      </c>
      <c r="J383">
        <f>1000*DJ383*AH383*(DF383-DG383)/(100*CY383*(1000-AH383*DF383))</f>
        <v>0</v>
      </c>
      <c r="K383">
        <f>DJ383*AH383*(DE383-DD383*(1000-AH383*DG383)/(1000-AH383*DF383))/(100*CY383)</f>
        <v>0</v>
      </c>
      <c r="L383">
        <f>DD383 - IF(AH383&gt;1, K383*CY383*100.0/(AJ383), 0)</f>
        <v>0</v>
      </c>
      <c r="M383">
        <f>((S383-I383/2)*L383-K383)/(S383+I383/2)</f>
        <v>0</v>
      </c>
      <c r="N383">
        <f>M383*(DK383+DL383)/1000.0</f>
        <v>0</v>
      </c>
      <c r="O383">
        <f>(DD383 - IF(AH383&gt;1, K383*CY383*100.0/(AJ383), 0))*(DK383+DL383)/1000.0</f>
        <v>0</v>
      </c>
      <c r="P383">
        <f>2.0/((1/R383-1/Q383)+SIGN(R383)*SQRT((1/R383-1/Q383)*(1/R383-1/Q383) + 4*CZ383/((CZ383+1)*(CZ383+1))*(2*1/R383*1/Q383-1/Q383*1/Q383)))</f>
        <v>0</v>
      </c>
      <c r="Q383">
        <f>IF(LEFT(DA383,1)&lt;&gt;"0",IF(LEFT(DA383,1)="1",3.0,DB383),$D$5+$E$5*(DR383*DK383/($K$5*1000))+$F$5*(DR383*DK383/($K$5*1000))*MAX(MIN(CY383,$J$5),$I$5)*MAX(MIN(CY383,$J$5),$I$5)+$G$5*MAX(MIN(CY383,$J$5),$I$5)*(DR383*DK383/($K$5*1000))+$H$5*(DR383*DK383/($K$5*1000))*(DR383*DK383/($K$5*1000)))</f>
        <v>0</v>
      </c>
      <c r="R383">
        <f>I383*(1000-(1000*0.61365*exp(17.502*V383/(240.97+V383))/(DK383+DL383)+DF383)/2)/(1000*0.61365*exp(17.502*V383/(240.97+V383))/(DK383+DL383)-DF383)</f>
        <v>0</v>
      </c>
      <c r="S383">
        <f>1/((CZ383+1)/(P383/1.6)+1/(Q383/1.37)) + CZ383/((CZ383+1)/(P383/1.6) + CZ383/(Q383/1.37))</f>
        <v>0</v>
      </c>
      <c r="T383">
        <f>(CU383*CX383)</f>
        <v>0</v>
      </c>
      <c r="U383">
        <f>(DM383+(T383+2*0.95*5.67E-8*(((DM383+$B$9)+273)^4-(DM383+273)^4)-44100*I383)/(1.84*29.3*Q383+8*0.95*5.67E-8*(DM383+273)^3))</f>
        <v>0</v>
      </c>
      <c r="V383">
        <f>($C$9*DN383+$D$9*DO383+$E$9*U383)</f>
        <v>0</v>
      </c>
      <c r="W383">
        <f>0.61365*exp(17.502*V383/(240.97+V383))</f>
        <v>0</v>
      </c>
      <c r="X383">
        <f>(Y383/Z383*100)</f>
        <v>0</v>
      </c>
      <c r="Y383">
        <f>DF383*(DK383+DL383)/1000</f>
        <v>0</v>
      </c>
      <c r="Z383">
        <f>0.61365*exp(17.502*DM383/(240.97+DM383))</f>
        <v>0</v>
      </c>
      <c r="AA383">
        <f>(W383-DF383*(DK383+DL383)/1000)</f>
        <v>0</v>
      </c>
      <c r="AB383">
        <f>(-I383*44100)</f>
        <v>0</v>
      </c>
      <c r="AC383">
        <f>2*29.3*Q383*0.92*(DM383-V383)</f>
        <v>0</v>
      </c>
      <c r="AD383">
        <f>2*0.95*5.67E-8*(((DM383+$B$9)+273)^4-(V383+273)^4)</f>
        <v>0</v>
      </c>
      <c r="AE383">
        <f>T383+AD383+AB383+AC383</f>
        <v>0</v>
      </c>
      <c r="AF383">
        <v>1</v>
      </c>
      <c r="AG383">
        <v>0</v>
      </c>
      <c r="AH383">
        <f>IF(AF383*$H$15&gt;=AJ383,1.0,(AJ383/(AJ383-AF383*$H$15)))</f>
        <v>0</v>
      </c>
      <c r="AI383">
        <f>(AH383-1)*100</f>
        <v>0</v>
      </c>
      <c r="AJ383">
        <f>MAX(0,($B$15+$C$15*DR383)/(1+$D$15*DR383)*DK383/(DM383+273)*$E$15)</f>
        <v>0</v>
      </c>
      <c r="AK383" t="s">
        <v>420</v>
      </c>
      <c r="AL383" t="s">
        <v>420</v>
      </c>
      <c r="AM383">
        <v>0</v>
      </c>
      <c r="AN383">
        <v>0</v>
      </c>
      <c r="AO383">
        <f>1-AM383/AN383</f>
        <v>0</v>
      </c>
      <c r="AP383">
        <v>0</v>
      </c>
      <c r="AQ383" t="s">
        <v>420</v>
      </c>
      <c r="AR383" t="s">
        <v>420</v>
      </c>
      <c r="AS383">
        <v>0</v>
      </c>
      <c r="AT383">
        <v>0</v>
      </c>
      <c r="AU383">
        <f>1-AS383/AT383</f>
        <v>0</v>
      </c>
      <c r="AV383">
        <v>0.5</v>
      </c>
      <c r="AW383">
        <f>CV383</f>
        <v>0</v>
      </c>
      <c r="AX383">
        <f>K383</f>
        <v>0</v>
      </c>
      <c r="AY383">
        <f>AU383*AV383*AW383</f>
        <v>0</v>
      </c>
      <c r="AZ383">
        <f>(AX383-AP383)/AW383</f>
        <v>0</v>
      </c>
      <c r="BA383">
        <f>(AN383-AT383)/AT383</f>
        <v>0</v>
      </c>
      <c r="BB383">
        <f>AM383/(AO383+AM383/AT383)</f>
        <v>0</v>
      </c>
      <c r="BC383" t="s">
        <v>420</v>
      </c>
      <c r="BD383">
        <v>0</v>
      </c>
      <c r="BE383">
        <f>IF(BD383&lt;&gt;0, BD383, BB383)</f>
        <v>0</v>
      </c>
      <c r="BF383">
        <f>1-BE383/AT383</f>
        <v>0</v>
      </c>
      <c r="BG383">
        <f>(AT383-AS383)/(AT383-BE383)</f>
        <v>0</v>
      </c>
      <c r="BH383">
        <f>(AN383-AT383)/(AN383-BE383)</f>
        <v>0</v>
      </c>
      <c r="BI383">
        <f>(AT383-AS383)/(AT383-AM383)</f>
        <v>0</v>
      </c>
      <c r="BJ383">
        <f>(AN383-AT383)/(AN383-AM383)</f>
        <v>0</v>
      </c>
      <c r="BK383">
        <f>(BG383*BE383/AS383)</f>
        <v>0</v>
      </c>
      <c r="BL383">
        <f>(1-BK383)</f>
        <v>0</v>
      </c>
      <c r="CU383">
        <f>$B$13*DS383+$C$13*DT383+$F$13*EE383*(1-EH383)</f>
        <v>0</v>
      </c>
      <c r="CV383">
        <f>CU383*CW383</f>
        <v>0</v>
      </c>
      <c r="CW383">
        <f>($B$13*$D$11+$C$13*$D$11+$F$13*((ER383+EJ383)/MAX(ER383+EJ383+ES383, 0.1)*$I$11+ES383/MAX(ER383+EJ383+ES383, 0.1)*$J$11))/($B$13+$C$13+$F$13)</f>
        <v>0</v>
      </c>
      <c r="CX383">
        <f>($B$13*$K$11+$C$13*$K$11+$F$13*((ER383+EJ383)/MAX(ER383+EJ383+ES383, 0.1)*$P$11+ES383/MAX(ER383+EJ383+ES383, 0.1)*$Q$11))/($B$13+$C$13+$F$13)</f>
        <v>0</v>
      </c>
      <c r="CY383">
        <v>1.65</v>
      </c>
      <c r="CZ383">
        <v>0.5</v>
      </c>
      <c r="DA383" t="s">
        <v>421</v>
      </c>
      <c r="DB383">
        <v>2</v>
      </c>
      <c r="DC383">
        <v>1761012095.926923</v>
      </c>
      <c r="DD383">
        <v>420.2598846153846</v>
      </c>
      <c r="DE383">
        <v>419.9738076923077</v>
      </c>
      <c r="DF383">
        <v>23.29493461538462</v>
      </c>
      <c r="DG383">
        <v>23.38296538461539</v>
      </c>
      <c r="DH383">
        <v>421.7400384615384</v>
      </c>
      <c r="DI383">
        <v>23.12319615384615</v>
      </c>
      <c r="DJ383">
        <v>500.0236923076923</v>
      </c>
      <c r="DK383">
        <v>90.56543846153846</v>
      </c>
      <c r="DL383">
        <v>0.03379359999999999</v>
      </c>
      <c r="DM383">
        <v>29.90925384615385</v>
      </c>
      <c r="DN383">
        <v>30.03592692307692</v>
      </c>
      <c r="DO383">
        <v>999.9000000000001</v>
      </c>
      <c r="DP383">
        <v>0</v>
      </c>
      <c r="DQ383">
        <v>0</v>
      </c>
      <c r="DR383">
        <v>10001.79961538462</v>
      </c>
      <c r="DS383">
        <v>0</v>
      </c>
      <c r="DT383">
        <v>0.242856</v>
      </c>
      <c r="DU383">
        <v>0.2860353846153846</v>
      </c>
      <c r="DV383">
        <v>430.2832692307692</v>
      </c>
      <c r="DW383">
        <v>430.0291923076923</v>
      </c>
      <c r="DX383">
        <v>-0.08802794615384615</v>
      </c>
      <c r="DY383">
        <v>419.9738076923077</v>
      </c>
      <c r="DZ383">
        <v>23.38296538461539</v>
      </c>
      <c r="EA383">
        <v>2.109716538461539</v>
      </c>
      <c r="EB383">
        <v>2.117688076923077</v>
      </c>
      <c r="EC383">
        <v>18.29271538461538</v>
      </c>
      <c r="ED383">
        <v>18.35285769230769</v>
      </c>
      <c r="EE383">
        <v>0.005000780000000001</v>
      </c>
      <c r="EF383">
        <v>0</v>
      </c>
      <c r="EG383">
        <v>0</v>
      </c>
      <c r="EH383">
        <v>0</v>
      </c>
      <c r="EI383">
        <v>120.5846153846154</v>
      </c>
      <c r="EJ383">
        <v>0.005000780000000001</v>
      </c>
      <c r="EK383">
        <v>-11.05384615384616</v>
      </c>
      <c r="EL383">
        <v>-0.3692307692307693</v>
      </c>
      <c r="EM383">
        <v>35.85057692307692</v>
      </c>
      <c r="EN383">
        <v>39.49492307692307</v>
      </c>
      <c r="EO383">
        <v>38.36757692307692</v>
      </c>
      <c r="EP383">
        <v>40.06703846153846</v>
      </c>
      <c r="EQ383">
        <v>38.49019230769231</v>
      </c>
      <c r="ER383">
        <v>0</v>
      </c>
      <c r="ES383">
        <v>0</v>
      </c>
      <c r="ET383">
        <v>0</v>
      </c>
      <c r="EU383">
        <v>1761012102.7</v>
      </c>
      <c r="EV383">
        <v>0</v>
      </c>
      <c r="EW383">
        <v>121.232</v>
      </c>
      <c r="EX383">
        <v>-25.55384618502409</v>
      </c>
      <c r="EY383">
        <v>16.67692288985625</v>
      </c>
      <c r="EZ383">
        <v>-12.124</v>
      </c>
      <c r="FA383">
        <v>15</v>
      </c>
      <c r="FB383">
        <v>1761011957.1</v>
      </c>
      <c r="FC383" t="s">
        <v>1172</v>
      </c>
      <c r="FD383">
        <v>1761011957.1</v>
      </c>
      <c r="FE383">
        <v>1761011957.1</v>
      </c>
      <c r="FF383">
        <v>13</v>
      </c>
      <c r="FG383">
        <v>-0.16</v>
      </c>
      <c r="FH383">
        <v>-0.007</v>
      </c>
      <c r="FI383">
        <v>-1.481</v>
      </c>
      <c r="FJ383">
        <v>0.186</v>
      </c>
      <c r="FK383">
        <v>420</v>
      </c>
      <c r="FL383">
        <v>24</v>
      </c>
      <c r="FM383">
        <v>0.15</v>
      </c>
      <c r="FN383">
        <v>0.03</v>
      </c>
      <c r="FO383">
        <v>0.2792306097560975</v>
      </c>
      <c r="FP383">
        <v>-0.0916891149825781</v>
      </c>
      <c r="FQ383">
        <v>0.03096783418864669</v>
      </c>
      <c r="FR383">
        <v>1</v>
      </c>
      <c r="FS383">
        <v>121.3794117647059</v>
      </c>
      <c r="FT383">
        <v>-12.93048132471914</v>
      </c>
      <c r="FU383">
        <v>6.264924740722782</v>
      </c>
      <c r="FV383">
        <v>0</v>
      </c>
      <c r="FW383">
        <v>-0.09510017073170732</v>
      </c>
      <c r="FX383">
        <v>0.2088538724738674</v>
      </c>
      <c r="FY383">
        <v>0.02225937961544547</v>
      </c>
      <c r="FZ383">
        <v>0</v>
      </c>
      <c r="GA383">
        <v>1</v>
      </c>
      <c r="GB383">
        <v>3</v>
      </c>
      <c r="GC383" t="s">
        <v>459</v>
      </c>
      <c r="GD383">
        <v>3.10958</v>
      </c>
      <c r="GE383">
        <v>2.72504</v>
      </c>
      <c r="GF383">
        <v>0.0886536</v>
      </c>
      <c r="GG383">
        <v>0.0884244</v>
      </c>
      <c r="GH383">
        <v>0.106546</v>
      </c>
      <c r="GI383">
        <v>0.107727</v>
      </c>
      <c r="GJ383">
        <v>23924.4</v>
      </c>
      <c r="GK383">
        <v>21682.6</v>
      </c>
      <c r="GL383">
        <v>26809.3</v>
      </c>
      <c r="GM383">
        <v>23991.8</v>
      </c>
      <c r="GN383">
        <v>38273.4</v>
      </c>
      <c r="GO383">
        <v>31576.4</v>
      </c>
      <c r="GP383">
        <v>46794.2</v>
      </c>
      <c r="GQ383">
        <v>37925.2</v>
      </c>
      <c r="GR383">
        <v>1.89233</v>
      </c>
      <c r="GS383">
        <v>1.8773</v>
      </c>
      <c r="GT383">
        <v>0.111692</v>
      </c>
      <c r="GU383">
        <v>0</v>
      </c>
      <c r="GV383">
        <v>28.2026</v>
      </c>
      <c r="GW383">
        <v>999.9</v>
      </c>
      <c r="GX383">
        <v>62.1</v>
      </c>
      <c r="GY383">
        <v>29.4</v>
      </c>
      <c r="GZ383">
        <v>28.2237</v>
      </c>
      <c r="HA383">
        <v>61.3009</v>
      </c>
      <c r="HB383">
        <v>21.1098</v>
      </c>
      <c r="HC383">
        <v>1</v>
      </c>
      <c r="HD383">
        <v>0.0222409</v>
      </c>
      <c r="HE383">
        <v>-1.81773</v>
      </c>
      <c r="HF383">
        <v>20.3258</v>
      </c>
      <c r="HG383">
        <v>5.21804</v>
      </c>
      <c r="HH383">
        <v>11.9773</v>
      </c>
      <c r="HI383">
        <v>4.96485</v>
      </c>
      <c r="HJ383">
        <v>3.27523</v>
      </c>
      <c r="HK383">
        <v>9999</v>
      </c>
      <c r="HL383">
        <v>9999</v>
      </c>
      <c r="HM383">
        <v>9999</v>
      </c>
      <c r="HN383">
        <v>999.9</v>
      </c>
      <c r="HO383">
        <v>1.86363</v>
      </c>
      <c r="HP383">
        <v>1.85975</v>
      </c>
      <c r="HQ383">
        <v>1.85805</v>
      </c>
      <c r="HR383">
        <v>1.85944</v>
      </c>
      <c r="HS383">
        <v>1.85959</v>
      </c>
      <c r="HT383">
        <v>1.85806</v>
      </c>
      <c r="HU383">
        <v>1.85714</v>
      </c>
      <c r="HV383">
        <v>1.85211</v>
      </c>
      <c r="HW383">
        <v>0</v>
      </c>
      <c r="HX383">
        <v>0</v>
      </c>
      <c r="HY383">
        <v>0</v>
      </c>
      <c r="HZ383">
        <v>0</v>
      </c>
      <c r="IA383" t="s">
        <v>424</v>
      </c>
      <c r="IB383" t="s">
        <v>425</v>
      </c>
      <c r="IC383" t="s">
        <v>426</v>
      </c>
      <c r="ID383" t="s">
        <v>426</v>
      </c>
      <c r="IE383" t="s">
        <v>426</v>
      </c>
      <c r="IF383" t="s">
        <v>426</v>
      </c>
      <c r="IG383">
        <v>0</v>
      </c>
      <c r="IH383">
        <v>100</v>
      </c>
      <c r="II383">
        <v>100</v>
      </c>
      <c r="IJ383">
        <v>-1.48</v>
      </c>
      <c r="IK383">
        <v>0.1725</v>
      </c>
      <c r="IL383">
        <v>-2.270430513628176</v>
      </c>
      <c r="IM383">
        <v>0.001328113201692861</v>
      </c>
      <c r="IN383">
        <v>1.538283238170363E-06</v>
      </c>
      <c r="IO383">
        <v>-5.795655626708063E-10</v>
      </c>
      <c r="IP383">
        <v>-0.07185721746206786</v>
      </c>
      <c r="IQ383">
        <v>-0.004593102289677449</v>
      </c>
      <c r="IR383">
        <v>0.0008253994458280543</v>
      </c>
      <c r="IS383">
        <v>-7.403632370499484E-06</v>
      </c>
      <c r="IT383">
        <v>2</v>
      </c>
      <c r="IU383">
        <v>1985</v>
      </c>
      <c r="IV383">
        <v>1</v>
      </c>
      <c r="IW383">
        <v>27</v>
      </c>
      <c r="IX383">
        <v>2.5</v>
      </c>
      <c r="IY383">
        <v>2.5</v>
      </c>
      <c r="IZ383">
        <v>1.13647</v>
      </c>
      <c r="JA383">
        <v>2.60498</v>
      </c>
      <c r="JB383">
        <v>1.49658</v>
      </c>
      <c r="JC383">
        <v>2.34619</v>
      </c>
      <c r="JD383">
        <v>1.54907</v>
      </c>
      <c r="JE383">
        <v>2.46216</v>
      </c>
      <c r="JF383">
        <v>32.7535</v>
      </c>
      <c r="JG383">
        <v>15.5067</v>
      </c>
      <c r="JH383">
        <v>18</v>
      </c>
      <c r="JI383">
        <v>481.036</v>
      </c>
      <c r="JJ383">
        <v>500.478</v>
      </c>
      <c r="JK383">
        <v>30.9167</v>
      </c>
      <c r="JL383">
        <v>27.5357</v>
      </c>
      <c r="JM383">
        <v>30.0002</v>
      </c>
      <c r="JN383">
        <v>27.7115</v>
      </c>
      <c r="JO383">
        <v>27.6908</v>
      </c>
      <c r="JP383">
        <v>22.8398</v>
      </c>
      <c r="JQ383">
        <v>21.4596</v>
      </c>
      <c r="JR383">
        <v>76.01479999999999</v>
      </c>
      <c r="JS383">
        <v>30.9346</v>
      </c>
      <c r="JT383">
        <v>420</v>
      </c>
      <c r="JU383">
        <v>23.3722</v>
      </c>
      <c r="JV383">
        <v>102.328</v>
      </c>
      <c r="JW383">
        <v>91.49169999999999</v>
      </c>
    </row>
    <row r="384" spans="1:283">
      <c r="A384">
        <v>366</v>
      </c>
      <c r="B384">
        <v>1761012106.1</v>
      </c>
      <c r="C384">
        <v>2440.099999904633</v>
      </c>
      <c r="D384" t="s">
        <v>1181</v>
      </c>
      <c r="E384" t="s">
        <v>1182</v>
      </c>
      <c r="F384">
        <v>5</v>
      </c>
      <c r="G384" t="s">
        <v>1171</v>
      </c>
      <c r="H384">
        <v>1761012098</v>
      </c>
      <c r="I384">
        <f>(J384)/1000</f>
        <v>0</v>
      </c>
      <c r="J384">
        <f>1000*DJ384*AH384*(DF384-DG384)/(100*CY384*(1000-AH384*DF384))</f>
        <v>0</v>
      </c>
      <c r="K384">
        <f>DJ384*AH384*(DE384-DD384*(1000-AH384*DG384)/(1000-AH384*DF384))/(100*CY384)</f>
        <v>0</v>
      </c>
      <c r="L384">
        <f>DD384 - IF(AH384&gt;1, K384*CY384*100.0/(AJ384), 0)</f>
        <v>0</v>
      </c>
      <c r="M384">
        <f>((S384-I384/2)*L384-K384)/(S384+I384/2)</f>
        <v>0</v>
      </c>
      <c r="N384">
        <f>M384*(DK384+DL384)/1000.0</f>
        <v>0</v>
      </c>
      <c r="O384">
        <f>(DD384 - IF(AH384&gt;1, K384*CY384*100.0/(AJ384), 0))*(DK384+DL384)/1000.0</f>
        <v>0</v>
      </c>
      <c r="P384">
        <f>2.0/((1/R384-1/Q384)+SIGN(R384)*SQRT((1/R384-1/Q384)*(1/R384-1/Q384) + 4*CZ384/((CZ384+1)*(CZ384+1))*(2*1/R384*1/Q384-1/Q384*1/Q384)))</f>
        <v>0</v>
      </c>
      <c r="Q384">
        <f>IF(LEFT(DA384,1)&lt;&gt;"0",IF(LEFT(DA384,1)="1",3.0,DB384),$D$5+$E$5*(DR384*DK384/($K$5*1000))+$F$5*(DR384*DK384/($K$5*1000))*MAX(MIN(CY384,$J$5),$I$5)*MAX(MIN(CY384,$J$5),$I$5)+$G$5*MAX(MIN(CY384,$J$5),$I$5)*(DR384*DK384/($K$5*1000))+$H$5*(DR384*DK384/($K$5*1000))*(DR384*DK384/($K$5*1000)))</f>
        <v>0</v>
      </c>
      <c r="R384">
        <f>I384*(1000-(1000*0.61365*exp(17.502*V384/(240.97+V384))/(DK384+DL384)+DF384)/2)/(1000*0.61365*exp(17.502*V384/(240.97+V384))/(DK384+DL384)-DF384)</f>
        <v>0</v>
      </c>
      <c r="S384">
        <f>1/((CZ384+1)/(P384/1.6)+1/(Q384/1.37)) + CZ384/((CZ384+1)/(P384/1.6) + CZ384/(Q384/1.37))</f>
        <v>0</v>
      </c>
      <c r="T384">
        <f>(CU384*CX384)</f>
        <v>0</v>
      </c>
      <c r="U384">
        <f>(DM384+(T384+2*0.95*5.67E-8*(((DM384+$B$9)+273)^4-(DM384+273)^4)-44100*I384)/(1.84*29.3*Q384+8*0.95*5.67E-8*(DM384+273)^3))</f>
        <v>0</v>
      </c>
      <c r="V384">
        <f>($C$9*DN384+$D$9*DO384+$E$9*U384)</f>
        <v>0</v>
      </c>
      <c r="W384">
        <f>0.61365*exp(17.502*V384/(240.97+V384))</f>
        <v>0</v>
      </c>
      <c r="X384">
        <f>(Y384/Z384*100)</f>
        <v>0</v>
      </c>
      <c r="Y384">
        <f>DF384*(DK384+DL384)/1000</f>
        <v>0</v>
      </c>
      <c r="Z384">
        <f>0.61365*exp(17.502*DM384/(240.97+DM384))</f>
        <v>0</v>
      </c>
      <c r="AA384">
        <f>(W384-DF384*(DK384+DL384)/1000)</f>
        <v>0</v>
      </c>
      <c r="AB384">
        <f>(-I384*44100)</f>
        <v>0</v>
      </c>
      <c r="AC384">
        <f>2*29.3*Q384*0.92*(DM384-V384)</f>
        <v>0</v>
      </c>
      <c r="AD384">
        <f>2*0.95*5.67E-8*(((DM384+$B$9)+273)^4-(V384+273)^4)</f>
        <v>0</v>
      </c>
      <c r="AE384">
        <f>T384+AD384+AB384+AC384</f>
        <v>0</v>
      </c>
      <c r="AF384">
        <v>1</v>
      </c>
      <c r="AG384">
        <v>0</v>
      </c>
      <c r="AH384">
        <f>IF(AF384*$H$15&gt;=AJ384,1.0,(AJ384/(AJ384-AF384*$H$15)))</f>
        <v>0</v>
      </c>
      <c r="AI384">
        <f>(AH384-1)*100</f>
        <v>0</v>
      </c>
      <c r="AJ384">
        <f>MAX(0,($B$15+$C$15*DR384)/(1+$D$15*DR384)*DK384/(DM384+273)*$E$15)</f>
        <v>0</v>
      </c>
      <c r="AK384" t="s">
        <v>420</v>
      </c>
      <c r="AL384" t="s">
        <v>420</v>
      </c>
      <c r="AM384">
        <v>0</v>
      </c>
      <c r="AN384">
        <v>0</v>
      </c>
      <c r="AO384">
        <f>1-AM384/AN384</f>
        <v>0</v>
      </c>
      <c r="AP384">
        <v>0</v>
      </c>
      <c r="AQ384" t="s">
        <v>420</v>
      </c>
      <c r="AR384" t="s">
        <v>420</v>
      </c>
      <c r="AS384">
        <v>0</v>
      </c>
      <c r="AT384">
        <v>0</v>
      </c>
      <c r="AU384">
        <f>1-AS384/AT384</f>
        <v>0</v>
      </c>
      <c r="AV384">
        <v>0.5</v>
      </c>
      <c r="AW384">
        <f>CV384</f>
        <v>0</v>
      </c>
      <c r="AX384">
        <f>K384</f>
        <v>0</v>
      </c>
      <c r="AY384">
        <f>AU384*AV384*AW384</f>
        <v>0</v>
      </c>
      <c r="AZ384">
        <f>(AX384-AP384)/AW384</f>
        <v>0</v>
      </c>
      <c r="BA384">
        <f>(AN384-AT384)/AT384</f>
        <v>0</v>
      </c>
      <c r="BB384">
        <f>AM384/(AO384+AM384/AT384)</f>
        <v>0</v>
      </c>
      <c r="BC384" t="s">
        <v>420</v>
      </c>
      <c r="BD384">
        <v>0</v>
      </c>
      <c r="BE384">
        <f>IF(BD384&lt;&gt;0, BD384, BB384)</f>
        <v>0</v>
      </c>
      <c r="BF384">
        <f>1-BE384/AT384</f>
        <v>0</v>
      </c>
      <c r="BG384">
        <f>(AT384-AS384)/(AT384-BE384)</f>
        <v>0</v>
      </c>
      <c r="BH384">
        <f>(AN384-AT384)/(AN384-BE384)</f>
        <v>0</v>
      </c>
      <c r="BI384">
        <f>(AT384-AS384)/(AT384-AM384)</f>
        <v>0</v>
      </c>
      <c r="BJ384">
        <f>(AN384-AT384)/(AN384-AM384)</f>
        <v>0</v>
      </c>
      <c r="BK384">
        <f>(BG384*BE384/AS384)</f>
        <v>0</v>
      </c>
      <c r="BL384">
        <f>(1-BK384)</f>
        <v>0</v>
      </c>
      <c r="CU384">
        <f>$B$13*DS384+$C$13*DT384+$F$13*EE384*(1-EH384)</f>
        <v>0</v>
      </c>
      <c r="CV384">
        <f>CU384*CW384</f>
        <v>0</v>
      </c>
      <c r="CW384">
        <f>($B$13*$D$11+$C$13*$D$11+$F$13*((ER384+EJ384)/MAX(ER384+EJ384+ES384, 0.1)*$I$11+ES384/MAX(ER384+EJ384+ES384, 0.1)*$J$11))/($B$13+$C$13+$F$13)</f>
        <v>0</v>
      </c>
      <c r="CX384">
        <f>($B$13*$K$11+$C$13*$K$11+$F$13*((ER384+EJ384)/MAX(ER384+EJ384+ES384, 0.1)*$P$11+ES384/MAX(ER384+EJ384+ES384, 0.1)*$Q$11))/($B$13+$C$13+$F$13)</f>
        <v>0</v>
      </c>
      <c r="CY384">
        <v>1.65</v>
      </c>
      <c r="CZ384">
        <v>0.5</v>
      </c>
      <c r="DA384" t="s">
        <v>421</v>
      </c>
      <c r="DB384">
        <v>2</v>
      </c>
      <c r="DC384">
        <v>1761012098</v>
      </c>
      <c r="DD384">
        <v>420.26688</v>
      </c>
      <c r="DE384">
        <v>419.98592</v>
      </c>
      <c r="DF384">
        <v>23.30494</v>
      </c>
      <c r="DG384">
        <v>23.38460000000001</v>
      </c>
      <c r="DH384">
        <v>421.74708</v>
      </c>
      <c r="DI384">
        <v>23.132992</v>
      </c>
      <c r="DJ384">
        <v>500.0160800000001</v>
      </c>
      <c r="DK384">
        <v>90.56543599999999</v>
      </c>
      <c r="DL384">
        <v>0.033762972</v>
      </c>
      <c r="DM384">
        <v>29.9058</v>
      </c>
      <c r="DN384">
        <v>30.031272</v>
      </c>
      <c r="DO384">
        <v>999.9</v>
      </c>
      <c r="DP384">
        <v>0</v>
      </c>
      <c r="DQ384">
        <v>0</v>
      </c>
      <c r="DR384">
        <v>9998.6996</v>
      </c>
      <c r="DS384">
        <v>0</v>
      </c>
      <c r="DT384">
        <v>0.242856</v>
      </c>
      <c r="DU384">
        <v>0.28094728</v>
      </c>
      <c r="DV384">
        <v>430.29488</v>
      </c>
      <c r="DW384">
        <v>430.04232</v>
      </c>
      <c r="DX384">
        <v>-0.07965440400000001</v>
      </c>
      <c r="DY384">
        <v>419.98592</v>
      </c>
      <c r="DZ384">
        <v>23.38460000000001</v>
      </c>
      <c r="EA384">
        <v>2.1106228</v>
      </c>
      <c r="EB384">
        <v>2.117836</v>
      </c>
      <c r="EC384">
        <v>18.299556</v>
      </c>
      <c r="ED384">
        <v>18.353968</v>
      </c>
      <c r="EE384">
        <v>0.00500078</v>
      </c>
      <c r="EF384">
        <v>0</v>
      </c>
      <c r="EG384">
        <v>0</v>
      </c>
      <c r="EH384">
        <v>0</v>
      </c>
      <c r="EI384">
        <v>119.216</v>
      </c>
      <c r="EJ384">
        <v>0.00500078</v>
      </c>
      <c r="EK384">
        <v>-10.344</v>
      </c>
      <c r="EL384">
        <v>-0.264</v>
      </c>
      <c r="EM384">
        <v>35.8296</v>
      </c>
      <c r="EN384">
        <v>39.4348</v>
      </c>
      <c r="EO384">
        <v>38.28484</v>
      </c>
      <c r="EP384">
        <v>39.9822</v>
      </c>
      <c r="EQ384">
        <v>38.45484</v>
      </c>
      <c r="ER384">
        <v>0</v>
      </c>
      <c r="ES384">
        <v>0</v>
      </c>
      <c r="ET384">
        <v>0</v>
      </c>
      <c r="EU384">
        <v>1761012105.1</v>
      </c>
      <c r="EV384">
        <v>0</v>
      </c>
      <c r="EW384">
        <v>119.612</v>
      </c>
      <c r="EX384">
        <v>-3.184615428584255</v>
      </c>
      <c r="EY384">
        <v>3.661538749051525</v>
      </c>
      <c r="EZ384">
        <v>-11.972</v>
      </c>
      <c r="FA384">
        <v>15</v>
      </c>
      <c r="FB384">
        <v>1761011957.1</v>
      </c>
      <c r="FC384" t="s">
        <v>1172</v>
      </c>
      <c r="FD384">
        <v>1761011957.1</v>
      </c>
      <c r="FE384">
        <v>1761011957.1</v>
      </c>
      <c r="FF384">
        <v>13</v>
      </c>
      <c r="FG384">
        <v>-0.16</v>
      </c>
      <c r="FH384">
        <v>-0.007</v>
      </c>
      <c r="FI384">
        <v>-1.481</v>
      </c>
      <c r="FJ384">
        <v>0.186</v>
      </c>
      <c r="FK384">
        <v>420</v>
      </c>
      <c r="FL384">
        <v>24</v>
      </c>
      <c r="FM384">
        <v>0.15</v>
      </c>
      <c r="FN384">
        <v>0.03</v>
      </c>
      <c r="FO384">
        <v>0.2797378249999999</v>
      </c>
      <c r="FP384">
        <v>-0.09281557598499035</v>
      </c>
      <c r="FQ384">
        <v>0.02806626855932891</v>
      </c>
      <c r="FR384">
        <v>1</v>
      </c>
      <c r="FS384">
        <v>120.9294117647059</v>
      </c>
      <c r="FT384">
        <v>-16.40336128726785</v>
      </c>
      <c r="FU384">
        <v>6.61751372414696</v>
      </c>
      <c r="FV384">
        <v>0</v>
      </c>
      <c r="FW384">
        <v>-0.09085169749999999</v>
      </c>
      <c r="FX384">
        <v>0.2484306652908072</v>
      </c>
      <c r="FY384">
        <v>0.02403271365357528</v>
      </c>
      <c r="FZ384">
        <v>0</v>
      </c>
      <c r="GA384">
        <v>1</v>
      </c>
      <c r="GB384">
        <v>3</v>
      </c>
      <c r="GC384" t="s">
        <v>459</v>
      </c>
      <c r="GD384">
        <v>3.1096</v>
      </c>
      <c r="GE384">
        <v>2.72541</v>
      </c>
      <c r="GF384">
        <v>0.0886527</v>
      </c>
      <c r="GG384">
        <v>0.08842410000000001</v>
      </c>
      <c r="GH384">
        <v>0.106553</v>
      </c>
      <c r="GI384">
        <v>0.107724</v>
      </c>
      <c r="GJ384">
        <v>23924.4</v>
      </c>
      <c r="GK384">
        <v>21682.6</v>
      </c>
      <c r="GL384">
        <v>26809.2</v>
      </c>
      <c r="GM384">
        <v>23991.9</v>
      </c>
      <c r="GN384">
        <v>38272.9</v>
      </c>
      <c r="GO384">
        <v>31576.3</v>
      </c>
      <c r="GP384">
        <v>46794</v>
      </c>
      <c r="GQ384">
        <v>37925</v>
      </c>
      <c r="GR384">
        <v>1.89215</v>
      </c>
      <c r="GS384">
        <v>1.87725</v>
      </c>
      <c r="GT384">
        <v>0.111431</v>
      </c>
      <c r="GU384">
        <v>0</v>
      </c>
      <c r="GV384">
        <v>28.205</v>
      </c>
      <c r="GW384">
        <v>999.9</v>
      </c>
      <c r="GX384">
        <v>62.1</v>
      </c>
      <c r="GY384">
        <v>29.4</v>
      </c>
      <c r="GZ384">
        <v>28.2228</v>
      </c>
      <c r="HA384">
        <v>61.0109</v>
      </c>
      <c r="HB384">
        <v>21.0817</v>
      </c>
      <c r="HC384">
        <v>1</v>
      </c>
      <c r="HD384">
        <v>0.0222612</v>
      </c>
      <c r="HE384">
        <v>-1.81436</v>
      </c>
      <c r="HF384">
        <v>20.3263</v>
      </c>
      <c r="HG384">
        <v>5.22208</v>
      </c>
      <c r="HH384">
        <v>11.9775</v>
      </c>
      <c r="HI384">
        <v>4.9656</v>
      </c>
      <c r="HJ384">
        <v>3.276</v>
      </c>
      <c r="HK384">
        <v>9999</v>
      </c>
      <c r="HL384">
        <v>9999</v>
      </c>
      <c r="HM384">
        <v>9999</v>
      </c>
      <c r="HN384">
        <v>999.9</v>
      </c>
      <c r="HO384">
        <v>1.86366</v>
      </c>
      <c r="HP384">
        <v>1.85975</v>
      </c>
      <c r="HQ384">
        <v>1.85804</v>
      </c>
      <c r="HR384">
        <v>1.85944</v>
      </c>
      <c r="HS384">
        <v>1.85959</v>
      </c>
      <c r="HT384">
        <v>1.85806</v>
      </c>
      <c r="HU384">
        <v>1.85715</v>
      </c>
      <c r="HV384">
        <v>1.85211</v>
      </c>
      <c r="HW384">
        <v>0</v>
      </c>
      <c r="HX384">
        <v>0</v>
      </c>
      <c r="HY384">
        <v>0</v>
      </c>
      <c r="HZ384">
        <v>0</v>
      </c>
      <c r="IA384" t="s">
        <v>424</v>
      </c>
      <c r="IB384" t="s">
        <v>425</v>
      </c>
      <c r="IC384" t="s">
        <v>426</v>
      </c>
      <c r="ID384" t="s">
        <v>426</v>
      </c>
      <c r="IE384" t="s">
        <v>426</v>
      </c>
      <c r="IF384" t="s">
        <v>426</v>
      </c>
      <c r="IG384">
        <v>0</v>
      </c>
      <c r="IH384">
        <v>100</v>
      </c>
      <c r="II384">
        <v>100</v>
      </c>
      <c r="IJ384">
        <v>-1.48</v>
      </c>
      <c r="IK384">
        <v>0.1726</v>
      </c>
      <c r="IL384">
        <v>-2.270430513628176</v>
      </c>
      <c r="IM384">
        <v>0.001328113201692861</v>
      </c>
      <c r="IN384">
        <v>1.538283238170363E-06</v>
      </c>
      <c r="IO384">
        <v>-5.795655626708063E-10</v>
      </c>
      <c r="IP384">
        <v>-0.07185721746206786</v>
      </c>
      <c r="IQ384">
        <v>-0.004593102289677449</v>
      </c>
      <c r="IR384">
        <v>0.0008253994458280543</v>
      </c>
      <c r="IS384">
        <v>-7.403632370499484E-06</v>
      </c>
      <c r="IT384">
        <v>2</v>
      </c>
      <c r="IU384">
        <v>1985</v>
      </c>
      <c r="IV384">
        <v>1</v>
      </c>
      <c r="IW384">
        <v>27</v>
      </c>
      <c r="IX384">
        <v>2.5</v>
      </c>
      <c r="IY384">
        <v>2.5</v>
      </c>
      <c r="IZ384">
        <v>1.13525</v>
      </c>
      <c r="JA384">
        <v>2.6062</v>
      </c>
      <c r="JB384">
        <v>1.49658</v>
      </c>
      <c r="JC384">
        <v>2.34619</v>
      </c>
      <c r="JD384">
        <v>1.54907</v>
      </c>
      <c r="JE384">
        <v>2.37915</v>
      </c>
      <c r="JF384">
        <v>32.7535</v>
      </c>
      <c r="JG384">
        <v>15.4892</v>
      </c>
      <c r="JH384">
        <v>18</v>
      </c>
      <c r="JI384">
        <v>480.94</v>
      </c>
      <c r="JJ384">
        <v>500.446</v>
      </c>
      <c r="JK384">
        <v>30.9159</v>
      </c>
      <c r="JL384">
        <v>27.5363</v>
      </c>
      <c r="JM384">
        <v>30.0003</v>
      </c>
      <c r="JN384">
        <v>27.7121</v>
      </c>
      <c r="JO384">
        <v>27.6908</v>
      </c>
      <c r="JP384">
        <v>22.8378</v>
      </c>
      <c r="JQ384">
        <v>21.4596</v>
      </c>
      <c r="JR384">
        <v>76.01479999999999</v>
      </c>
      <c r="JS384">
        <v>30.9346</v>
      </c>
      <c r="JT384">
        <v>420</v>
      </c>
      <c r="JU384">
        <v>23.3722</v>
      </c>
      <c r="JV384">
        <v>102.328</v>
      </c>
      <c r="JW384">
        <v>91.4915</v>
      </c>
    </row>
    <row r="385" spans="1:283">
      <c r="A385">
        <v>367</v>
      </c>
      <c r="B385">
        <v>1761012108.1</v>
      </c>
      <c r="C385">
        <v>2442.099999904633</v>
      </c>
      <c r="D385" t="s">
        <v>1183</v>
      </c>
      <c r="E385" t="s">
        <v>1184</v>
      </c>
      <c r="F385">
        <v>5</v>
      </c>
      <c r="G385" t="s">
        <v>1171</v>
      </c>
      <c r="H385">
        <v>1761012100.1625</v>
      </c>
      <c r="I385">
        <f>(J385)/1000</f>
        <v>0</v>
      </c>
      <c r="J385">
        <f>1000*DJ385*AH385*(DF385-DG385)/(100*CY385*(1000-AH385*DF385))</f>
        <v>0</v>
      </c>
      <c r="K385">
        <f>DJ385*AH385*(DE385-DD385*(1000-AH385*DG385)/(1000-AH385*DF385))/(100*CY385)</f>
        <v>0</v>
      </c>
      <c r="L385">
        <f>DD385 - IF(AH385&gt;1, K385*CY385*100.0/(AJ385), 0)</f>
        <v>0</v>
      </c>
      <c r="M385">
        <f>((S385-I385/2)*L385-K385)/(S385+I385/2)</f>
        <v>0</v>
      </c>
      <c r="N385">
        <f>M385*(DK385+DL385)/1000.0</f>
        <v>0</v>
      </c>
      <c r="O385">
        <f>(DD385 - IF(AH385&gt;1, K385*CY385*100.0/(AJ385), 0))*(DK385+DL385)/1000.0</f>
        <v>0</v>
      </c>
      <c r="P385">
        <f>2.0/((1/R385-1/Q385)+SIGN(R385)*SQRT((1/R385-1/Q385)*(1/R385-1/Q385) + 4*CZ385/((CZ385+1)*(CZ385+1))*(2*1/R385*1/Q385-1/Q385*1/Q385)))</f>
        <v>0</v>
      </c>
      <c r="Q385">
        <f>IF(LEFT(DA385,1)&lt;&gt;"0",IF(LEFT(DA385,1)="1",3.0,DB385),$D$5+$E$5*(DR385*DK385/($K$5*1000))+$F$5*(DR385*DK385/($K$5*1000))*MAX(MIN(CY385,$J$5),$I$5)*MAX(MIN(CY385,$J$5),$I$5)+$G$5*MAX(MIN(CY385,$J$5),$I$5)*(DR385*DK385/($K$5*1000))+$H$5*(DR385*DK385/($K$5*1000))*(DR385*DK385/($K$5*1000)))</f>
        <v>0</v>
      </c>
      <c r="R385">
        <f>I385*(1000-(1000*0.61365*exp(17.502*V385/(240.97+V385))/(DK385+DL385)+DF385)/2)/(1000*0.61365*exp(17.502*V385/(240.97+V385))/(DK385+DL385)-DF385)</f>
        <v>0</v>
      </c>
      <c r="S385">
        <f>1/((CZ385+1)/(P385/1.6)+1/(Q385/1.37)) + CZ385/((CZ385+1)/(P385/1.6) + CZ385/(Q385/1.37))</f>
        <v>0</v>
      </c>
      <c r="T385">
        <f>(CU385*CX385)</f>
        <v>0</v>
      </c>
      <c r="U385">
        <f>(DM385+(T385+2*0.95*5.67E-8*(((DM385+$B$9)+273)^4-(DM385+273)^4)-44100*I385)/(1.84*29.3*Q385+8*0.95*5.67E-8*(DM385+273)^3))</f>
        <v>0</v>
      </c>
      <c r="V385">
        <f>($C$9*DN385+$D$9*DO385+$E$9*U385)</f>
        <v>0</v>
      </c>
      <c r="W385">
        <f>0.61365*exp(17.502*V385/(240.97+V385))</f>
        <v>0</v>
      </c>
      <c r="X385">
        <f>(Y385/Z385*100)</f>
        <v>0</v>
      </c>
      <c r="Y385">
        <f>DF385*(DK385+DL385)/1000</f>
        <v>0</v>
      </c>
      <c r="Z385">
        <f>0.61365*exp(17.502*DM385/(240.97+DM385))</f>
        <v>0</v>
      </c>
      <c r="AA385">
        <f>(W385-DF385*(DK385+DL385)/1000)</f>
        <v>0</v>
      </c>
      <c r="AB385">
        <f>(-I385*44100)</f>
        <v>0</v>
      </c>
      <c r="AC385">
        <f>2*29.3*Q385*0.92*(DM385-V385)</f>
        <v>0</v>
      </c>
      <c r="AD385">
        <f>2*0.95*5.67E-8*(((DM385+$B$9)+273)^4-(V385+273)^4)</f>
        <v>0</v>
      </c>
      <c r="AE385">
        <f>T385+AD385+AB385+AC385</f>
        <v>0</v>
      </c>
      <c r="AF385">
        <v>1</v>
      </c>
      <c r="AG385">
        <v>0</v>
      </c>
      <c r="AH385">
        <f>IF(AF385*$H$15&gt;=AJ385,1.0,(AJ385/(AJ385-AF385*$H$15)))</f>
        <v>0</v>
      </c>
      <c r="AI385">
        <f>(AH385-1)*100</f>
        <v>0</v>
      </c>
      <c r="AJ385">
        <f>MAX(0,($B$15+$C$15*DR385)/(1+$D$15*DR385)*DK385/(DM385+273)*$E$15)</f>
        <v>0</v>
      </c>
      <c r="AK385" t="s">
        <v>420</v>
      </c>
      <c r="AL385" t="s">
        <v>420</v>
      </c>
      <c r="AM385">
        <v>0</v>
      </c>
      <c r="AN385">
        <v>0</v>
      </c>
      <c r="AO385">
        <f>1-AM385/AN385</f>
        <v>0</v>
      </c>
      <c r="AP385">
        <v>0</v>
      </c>
      <c r="AQ385" t="s">
        <v>420</v>
      </c>
      <c r="AR385" t="s">
        <v>420</v>
      </c>
      <c r="AS385">
        <v>0</v>
      </c>
      <c r="AT385">
        <v>0</v>
      </c>
      <c r="AU385">
        <f>1-AS385/AT385</f>
        <v>0</v>
      </c>
      <c r="AV385">
        <v>0.5</v>
      </c>
      <c r="AW385">
        <f>CV385</f>
        <v>0</v>
      </c>
      <c r="AX385">
        <f>K385</f>
        <v>0</v>
      </c>
      <c r="AY385">
        <f>AU385*AV385*AW385</f>
        <v>0</v>
      </c>
      <c r="AZ385">
        <f>(AX385-AP385)/AW385</f>
        <v>0</v>
      </c>
      <c r="BA385">
        <f>(AN385-AT385)/AT385</f>
        <v>0</v>
      </c>
      <c r="BB385">
        <f>AM385/(AO385+AM385/AT385)</f>
        <v>0</v>
      </c>
      <c r="BC385" t="s">
        <v>420</v>
      </c>
      <c r="BD385">
        <v>0</v>
      </c>
      <c r="BE385">
        <f>IF(BD385&lt;&gt;0, BD385, BB385)</f>
        <v>0</v>
      </c>
      <c r="BF385">
        <f>1-BE385/AT385</f>
        <v>0</v>
      </c>
      <c r="BG385">
        <f>(AT385-AS385)/(AT385-BE385)</f>
        <v>0</v>
      </c>
      <c r="BH385">
        <f>(AN385-AT385)/(AN385-BE385)</f>
        <v>0</v>
      </c>
      <c r="BI385">
        <f>(AT385-AS385)/(AT385-AM385)</f>
        <v>0</v>
      </c>
      <c r="BJ385">
        <f>(AN385-AT385)/(AN385-AM385)</f>
        <v>0</v>
      </c>
      <c r="BK385">
        <f>(BG385*BE385/AS385)</f>
        <v>0</v>
      </c>
      <c r="BL385">
        <f>(1-BK385)</f>
        <v>0</v>
      </c>
      <c r="CU385">
        <f>$B$13*DS385+$C$13*DT385+$F$13*EE385*(1-EH385)</f>
        <v>0</v>
      </c>
      <c r="CV385">
        <f>CU385*CW385</f>
        <v>0</v>
      </c>
      <c r="CW385">
        <f>($B$13*$D$11+$C$13*$D$11+$F$13*((ER385+EJ385)/MAX(ER385+EJ385+ES385, 0.1)*$I$11+ES385/MAX(ER385+EJ385+ES385, 0.1)*$J$11))/($B$13+$C$13+$F$13)</f>
        <v>0</v>
      </c>
      <c r="CX385">
        <f>($B$13*$K$11+$C$13*$K$11+$F$13*((ER385+EJ385)/MAX(ER385+EJ385+ES385, 0.1)*$P$11+ES385/MAX(ER385+EJ385+ES385, 0.1)*$Q$11))/($B$13+$C$13+$F$13)</f>
        <v>0</v>
      </c>
      <c r="CY385">
        <v>1.65</v>
      </c>
      <c r="CZ385">
        <v>0.5</v>
      </c>
      <c r="DA385" t="s">
        <v>421</v>
      </c>
      <c r="DB385">
        <v>2</v>
      </c>
      <c r="DC385">
        <v>1761012100.1625</v>
      </c>
      <c r="DD385">
        <v>420.2735833333333</v>
      </c>
      <c r="DE385">
        <v>419.9950833333334</v>
      </c>
      <c r="DF385">
        <v>23.31365416666667</v>
      </c>
      <c r="DG385">
        <v>23.38549583333334</v>
      </c>
      <c r="DH385">
        <v>421.7537083333333</v>
      </c>
      <c r="DI385">
        <v>23.14152916666666</v>
      </c>
      <c r="DJ385">
        <v>499.99375</v>
      </c>
      <c r="DK385">
        <v>90.56577916666667</v>
      </c>
      <c r="DL385">
        <v>0.03377824583333333</v>
      </c>
      <c r="DM385">
        <v>29.90247083333333</v>
      </c>
      <c r="DN385">
        <v>30.02770833333333</v>
      </c>
      <c r="DO385">
        <v>999.9</v>
      </c>
      <c r="DP385">
        <v>0</v>
      </c>
      <c r="DQ385">
        <v>0</v>
      </c>
      <c r="DR385">
        <v>9999.088333333333</v>
      </c>
      <c r="DS385">
        <v>0</v>
      </c>
      <c r="DT385">
        <v>0.242856</v>
      </c>
      <c r="DU385">
        <v>0.2784309583333334</v>
      </c>
      <c r="DV385">
        <v>430.3054999999999</v>
      </c>
      <c r="DW385">
        <v>430.052125</v>
      </c>
      <c r="DX385">
        <v>-0.07182852916666667</v>
      </c>
      <c r="DY385">
        <v>419.9950833333334</v>
      </c>
      <c r="DZ385">
        <v>23.38549583333334</v>
      </c>
      <c r="EA385">
        <v>2.111420416666667</v>
      </c>
      <c r="EB385">
        <v>2.117924583333334</v>
      </c>
      <c r="EC385">
        <v>18.30557916666666</v>
      </c>
      <c r="ED385">
        <v>18.35463333333334</v>
      </c>
      <c r="EE385">
        <v>0.00500078</v>
      </c>
      <c r="EF385">
        <v>0</v>
      </c>
      <c r="EG385">
        <v>0</v>
      </c>
      <c r="EH385">
        <v>0</v>
      </c>
      <c r="EI385">
        <v>119.5875</v>
      </c>
      <c r="EJ385">
        <v>0.00500078</v>
      </c>
      <c r="EK385">
        <v>-10.70416666666667</v>
      </c>
      <c r="EL385">
        <v>-0.3625</v>
      </c>
      <c r="EM385">
        <v>35.80166666666667</v>
      </c>
      <c r="EN385">
        <v>39.37475</v>
      </c>
      <c r="EO385">
        <v>38.229</v>
      </c>
      <c r="EP385">
        <v>39.903375</v>
      </c>
      <c r="EQ385">
        <v>38.41391666666667</v>
      </c>
      <c r="ER385">
        <v>0</v>
      </c>
      <c r="ES385">
        <v>0</v>
      </c>
      <c r="ET385">
        <v>0</v>
      </c>
      <c r="EU385">
        <v>1761012106.9</v>
      </c>
      <c r="EV385">
        <v>0</v>
      </c>
      <c r="EW385">
        <v>119.8076923076923</v>
      </c>
      <c r="EX385">
        <v>-16.13675223247456</v>
      </c>
      <c r="EY385">
        <v>1.664957541215593</v>
      </c>
      <c r="EZ385">
        <v>-12.31923076923077</v>
      </c>
      <c r="FA385">
        <v>15</v>
      </c>
      <c r="FB385">
        <v>1761011957.1</v>
      </c>
      <c r="FC385" t="s">
        <v>1172</v>
      </c>
      <c r="FD385">
        <v>1761011957.1</v>
      </c>
      <c r="FE385">
        <v>1761011957.1</v>
      </c>
      <c r="FF385">
        <v>13</v>
      </c>
      <c r="FG385">
        <v>-0.16</v>
      </c>
      <c r="FH385">
        <v>-0.007</v>
      </c>
      <c r="FI385">
        <v>-1.481</v>
      </c>
      <c r="FJ385">
        <v>0.186</v>
      </c>
      <c r="FK385">
        <v>420</v>
      </c>
      <c r="FL385">
        <v>24</v>
      </c>
      <c r="FM385">
        <v>0.15</v>
      </c>
      <c r="FN385">
        <v>0.03</v>
      </c>
      <c r="FO385">
        <v>0.281969</v>
      </c>
      <c r="FP385">
        <v>-0.1001474006968641</v>
      </c>
      <c r="FQ385">
        <v>0.02725285864799883</v>
      </c>
      <c r="FR385">
        <v>1</v>
      </c>
      <c r="FS385">
        <v>120.4705882352941</v>
      </c>
      <c r="FT385">
        <v>-15.05576777417859</v>
      </c>
      <c r="FU385">
        <v>6.486253763866579</v>
      </c>
      <c r="FV385">
        <v>0</v>
      </c>
      <c r="FW385">
        <v>-0.08269191463414634</v>
      </c>
      <c r="FX385">
        <v>0.2313228480836237</v>
      </c>
      <c r="FY385">
        <v>0.02307544105113001</v>
      </c>
      <c r="FZ385">
        <v>0</v>
      </c>
      <c r="GA385">
        <v>1</v>
      </c>
      <c r="GB385">
        <v>3</v>
      </c>
      <c r="GC385" t="s">
        <v>459</v>
      </c>
      <c r="GD385">
        <v>3.10951</v>
      </c>
      <c r="GE385">
        <v>2.72567</v>
      </c>
      <c r="GF385">
        <v>0.0886506</v>
      </c>
      <c r="GG385">
        <v>0.0884236</v>
      </c>
      <c r="GH385">
        <v>0.106565</v>
      </c>
      <c r="GI385">
        <v>0.107726</v>
      </c>
      <c r="GJ385">
        <v>23924.3</v>
      </c>
      <c r="GK385">
        <v>21682.6</v>
      </c>
      <c r="GL385">
        <v>26809.1</v>
      </c>
      <c r="GM385">
        <v>23991.9</v>
      </c>
      <c r="GN385">
        <v>38272.5</v>
      </c>
      <c r="GO385">
        <v>31576.2</v>
      </c>
      <c r="GP385">
        <v>46794</v>
      </c>
      <c r="GQ385">
        <v>37925</v>
      </c>
      <c r="GR385">
        <v>1.89228</v>
      </c>
      <c r="GS385">
        <v>1.87717</v>
      </c>
      <c r="GT385">
        <v>0.11123</v>
      </c>
      <c r="GU385">
        <v>0</v>
      </c>
      <c r="GV385">
        <v>28.2074</v>
      </c>
      <c r="GW385">
        <v>999.9</v>
      </c>
      <c r="GX385">
        <v>62.1</v>
      </c>
      <c r="GY385">
        <v>29.4</v>
      </c>
      <c r="GZ385">
        <v>28.2237</v>
      </c>
      <c r="HA385">
        <v>61.5309</v>
      </c>
      <c r="HB385">
        <v>21.2941</v>
      </c>
      <c r="HC385">
        <v>1</v>
      </c>
      <c r="HD385">
        <v>0.0223653</v>
      </c>
      <c r="HE385">
        <v>-1.84036</v>
      </c>
      <c r="HF385">
        <v>20.3262</v>
      </c>
      <c r="HG385">
        <v>5.22223</v>
      </c>
      <c r="HH385">
        <v>11.9766</v>
      </c>
      <c r="HI385">
        <v>4.96565</v>
      </c>
      <c r="HJ385">
        <v>3.276</v>
      </c>
      <c r="HK385">
        <v>9999</v>
      </c>
      <c r="HL385">
        <v>9999</v>
      </c>
      <c r="HM385">
        <v>9999</v>
      </c>
      <c r="HN385">
        <v>999.9</v>
      </c>
      <c r="HO385">
        <v>1.86365</v>
      </c>
      <c r="HP385">
        <v>1.85974</v>
      </c>
      <c r="HQ385">
        <v>1.85804</v>
      </c>
      <c r="HR385">
        <v>1.85944</v>
      </c>
      <c r="HS385">
        <v>1.85959</v>
      </c>
      <c r="HT385">
        <v>1.85806</v>
      </c>
      <c r="HU385">
        <v>1.85715</v>
      </c>
      <c r="HV385">
        <v>1.8521</v>
      </c>
      <c r="HW385">
        <v>0</v>
      </c>
      <c r="HX385">
        <v>0</v>
      </c>
      <c r="HY385">
        <v>0</v>
      </c>
      <c r="HZ385">
        <v>0</v>
      </c>
      <c r="IA385" t="s">
        <v>424</v>
      </c>
      <c r="IB385" t="s">
        <v>425</v>
      </c>
      <c r="IC385" t="s">
        <v>426</v>
      </c>
      <c r="ID385" t="s">
        <v>426</v>
      </c>
      <c r="IE385" t="s">
        <v>426</v>
      </c>
      <c r="IF385" t="s">
        <v>426</v>
      </c>
      <c r="IG385">
        <v>0</v>
      </c>
      <c r="IH385">
        <v>100</v>
      </c>
      <c r="II385">
        <v>100</v>
      </c>
      <c r="IJ385">
        <v>-1.48</v>
      </c>
      <c r="IK385">
        <v>0.1726</v>
      </c>
      <c r="IL385">
        <v>-2.270430513628176</v>
      </c>
      <c r="IM385">
        <v>0.001328113201692861</v>
      </c>
      <c r="IN385">
        <v>1.538283238170363E-06</v>
      </c>
      <c r="IO385">
        <v>-5.795655626708063E-10</v>
      </c>
      <c r="IP385">
        <v>-0.07185721746206786</v>
      </c>
      <c r="IQ385">
        <v>-0.004593102289677449</v>
      </c>
      <c r="IR385">
        <v>0.0008253994458280543</v>
      </c>
      <c r="IS385">
        <v>-7.403632370499484E-06</v>
      </c>
      <c r="IT385">
        <v>2</v>
      </c>
      <c r="IU385">
        <v>1985</v>
      </c>
      <c r="IV385">
        <v>1</v>
      </c>
      <c r="IW385">
        <v>27</v>
      </c>
      <c r="IX385">
        <v>2.5</v>
      </c>
      <c r="IY385">
        <v>2.5</v>
      </c>
      <c r="IZ385">
        <v>1.13647</v>
      </c>
      <c r="JA385">
        <v>2.60864</v>
      </c>
      <c r="JB385">
        <v>1.49658</v>
      </c>
      <c r="JC385">
        <v>2.34619</v>
      </c>
      <c r="JD385">
        <v>1.54907</v>
      </c>
      <c r="JE385">
        <v>2.44751</v>
      </c>
      <c r="JF385">
        <v>32.7535</v>
      </c>
      <c r="JG385">
        <v>15.498</v>
      </c>
      <c r="JH385">
        <v>18</v>
      </c>
      <c r="JI385">
        <v>481.016</v>
      </c>
      <c r="JJ385">
        <v>500.396</v>
      </c>
      <c r="JK385">
        <v>30.9117</v>
      </c>
      <c r="JL385">
        <v>27.5363</v>
      </c>
      <c r="JM385">
        <v>30.0003</v>
      </c>
      <c r="JN385">
        <v>27.7126</v>
      </c>
      <c r="JO385">
        <v>27.6908</v>
      </c>
      <c r="JP385">
        <v>22.8387</v>
      </c>
      <c r="JQ385">
        <v>21.4596</v>
      </c>
      <c r="JR385">
        <v>76.01479999999999</v>
      </c>
      <c r="JS385">
        <v>30.9126</v>
      </c>
      <c r="JT385">
        <v>420</v>
      </c>
      <c r="JU385">
        <v>23.3721</v>
      </c>
      <c r="JV385">
        <v>102.328</v>
      </c>
      <c r="JW385">
        <v>91.4914</v>
      </c>
    </row>
    <row r="386" spans="1:283">
      <c r="A386">
        <v>368</v>
      </c>
      <c r="B386">
        <v>1761012110.1</v>
      </c>
      <c r="C386">
        <v>2444.099999904633</v>
      </c>
      <c r="D386" t="s">
        <v>1185</v>
      </c>
      <c r="E386" t="s">
        <v>1186</v>
      </c>
      <c r="F386">
        <v>5</v>
      </c>
      <c r="G386" t="s">
        <v>1171</v>
      </c>
      <c r="H386">
        <v>1761012102.426086</v>
      </c>
      <c r="I386">
        <f>(J386)/1000</f>
        <v>0</v>
      </c>
      <c r="J386">
        <f>1000*DJ386*AH386*(DF386-DG386)/(100*CY386*(1000-AH386*DF386))</f>
        <v>0</v>
      </c>
      <c r="K386">
        <f>DJ386*AH386*(DE386-DD386*(1000-AH386*DG386)/(1000-AH386*DF386))/(100*CY386)</f>
        <v>0</v>
      </c>
      <c r="L386">
        <f>DD386 - IF(AH386&gt;1, K386*CY386*100.0/(AJ386), 0)</f>
        <v>0</v>
      </c>
      <c r="M386">
        <f>((S386-I386/2)*L386-K386)/(S386+I386/2)</f>
        <v>0</v>
      </c>
      <c r="N386">
        <f>M386*(DK386+DL386)/1000.0</f>
        <v>0</v>
      </c>
      <c r="O386">
        <f>(DD386 - IF(AH386&gt;1, K386*CY386*100.0/(AJ386), 0))*(DK386+DL386)/1000.0</f>
        <v>0</v>
      </c>
      <c r="P386">
        <f>2.0/((1/R386-1/Q386)+SIGN(R386)*SQRT((1/R386-1/Q386)*(1/R386-1/Q386) + 4*CZ386/((CZ386+1)*(CZ386+1))*(2*1/R386*1/Q386-1/Q386*1/Q386)))</f>
        <v>0</v>
      </c>
      <c r="Q386">
        <f>IF(LEFT(DA386,1)&lt;&gt;"0",IF(LEFT(DA386,1)="1",3.0,DB386),$D$5+$E$5*(DR386*DK386/($K$5*1000))+$F$5*(DR386*DK386/($K$5*1000))*MAX(MIN(CY386,$J$5),$I$5)*MAX(MIN(CY386,$J$5),$I$5)+$G$5*MAX(MIN(CY386,$J$5),$I$5)*(DR386*DK386/($K$5*1000))+$H$5*(DR386*DK386/($K$5*1000))*(DR386*DK386/($K$5*1000)))</f>
        <v>0</v>
      </c>
      <c r="R386">
        <f>I386*(1000-(1000*0.61365*exp(17.502*V386/(240.97+V386))/(DK386+DL386)+DF386)/2)/(1000*0.61365*exp(17.502*V386/(240.97+V386))/(DK386+DL386)-DF386)</f>
        <v>0</v>
      </c>
      <c r="S386">
        <f>1/((CZ386+1)/(P386/1.6)+1/(Q386/1.37)) + CZ386/((CZ386+1)/(P386/1.6) + CZ386/(Q386/1.37))</f>
        <v>0</v>
      </c>
      <c r="T386">
        <f>(CU386*CX386)</f>
        <v>0</v>
      </c>
      <c r="U386">
        <f>(DM386+(T386+2*0.95*5.67E-8*(((DM386+$B$9)+273)^4-(DM386+273)^4)-44100*I386)/(1.84*29.3*Q386+8*0.95*5.67E-8*(DM386+273)^3))</f>
        <v>0</v>
      </c>
      <c r="V386">
        <f>($C$9*DN386+$D$9*DO386+$E$9*U386)</f>
        <v>0</v>
      </c>
      <c r="W386">
        <f>0.61365*exp(17.502*V386/(240.97+V386))</f>
        <v>0</v>
      </c>
      <c r="X386">
        <f>(Y386/Z386*100)</f>
        <v>0</v>
      </c>
      <c r="Y386">
        <f>DF386*(DK386+DL386)/1000</f>
        <v>0</v>
      </c>
      <c r="Z386">
        <f>0.61365*exp(17.502*DM386/(240.97+DM386))</f>
        <v>0</v>
      </c>
      <c r="AA386">
        <f>(W386-DF386*(DK386+DL386)/1000)</f>
        <v>0</v>
      </c>
      <c r="AB386">
        <f>(-I386*44100)</f>
        <v>0</v>
      </c>
      <c r="AC386">
        <f>2*29.3*Q386*0.92*(DM386-V386)</f>
        <v>0</v>
      </c>
      <c r="AD386">
        <f>2*0.95*5.67E-8*(((DM386+$B$9)+273)^4-(V386+273)^4)</f>
        <v>0</v>
      </c>
      <c r="AE386">
        <f>T386+AD386+AB386+AC386</f>
        <v>0</v>
      </c>
      <c r="AF386">
        <v>1</v>
      </c>
      <c r="AG386">
        <v>0</v>
      </c>
      <c r="AH386">
        <f>IF(AF386*$H$15&gt;=AJ386,1.0,(AJ386/(AJ386-AF386*$H$15)))</f>
        <v>0</v>
      </c>
      <c r="AI386">
        <f>(AH386-1)*100</f>
        <v>0</v>
      </c>
      <c r="AJ386">
        <f>MAX(0,($B$15+$C$15*DR386)/(1+$D$15*DR386)*DK386/(DM386+273)*$E$15)</f>
        <v>0</v>
      </c>
      <c r="AK386" t="s">
        <v>420</v>
      </c>
      <c r="AL386" t="s">
        <v>420</v>
      </c>
      <c r="AM386">
        <v>0</v>
      </c>
      <c r="AN386">
        <v>0</v>
      </c>
      <c r="AO386">
        <f>1-AM386/AN386</f>
        <v>0</v>
      </c>
      <c r="AP386">
        <v>0</v>
      </c>
      <c r="AQ386" t="s">
        <v>420</v>
      </c>
      <c r="AR386" t="s">
        <v>420</v>
      </c>
      <c r="AS386">
        <v>0</v>
      </c>
      <c r="AT386">
        <v>0</v>
      </c>
      <c r="AU386">
        <f>1-AS386/AT386</f>
        <v>0</v>
      </c>
      <c r="AV386">
        <v>0.5</v>
      </c>
      <c r="AW386">
        <f>CV386</f>
        <v>0</v>
      </c>
      <c r="AX386">
        <f>K386</f>
        <v>0</v>
      </c>
      <c r="AY386">
        <f>AU386*AV386*AW386</f>
        <v>0</v>
      </c>
      <c r="AZ386">
        <f>(AX386-AP386)/AW386</f>
        <v>0</v>
      </c>
      <c r="BA386">
        <f>(AN386-AT386)/AT386</f>
        <v>0</v>
      </c>
      <c r="BB386">
        <f>AM386/(AO386+AM386/AT386)</f>
        <v>0</v>
      </c>
      <c r="BC386" t="s">
        <v>420</v>
      </c>
      <c r="BD386">
        <v>0</v>
      </c>
      <c r="BE386">
        <f>IF(BD386&lt;&gt;0, BD386, BB386)</f>
        <v>0</v>
      </c>
      <c r="BF386">
        <f>1-BE386/AT386</f>
        <v>0</v>
      </c>
      <c r="BG386">
        <f>(AT386-AS386)/(AT386-BE386)</f>
        <v>0</v>
      </c>
      <c r="BH386">
        <f>(AN386-AT386)/(AN386-BE386)</f>
        <v>0</v>
      </c>
      <c r="BI386">
        <f>(AT386-AS386)/(AT386-AM386)</f>
        <v>0</v>
      </c>
      <c r="BJ386">
        <f>(AN386-AT386)/(AN386-AM386)</f>
        <v>0</v>
      </c>
      <c r="BK386">
        <f>(BG386*BE386/AS386)</f>
        <v>0</v>
      </c>
      <c r="BL386">
        <f>(1-BK386)</f>
        <v>0</v>
      </c>
      <c r="CU386">
        <f>$B$13*DS386+$C$13*DT386+$F$13*EE386*(1-EH386)</f>
        <v>0</v>
      </c>
      <c r="CV386">
        <f>CU386*CW386</f>
        <v>0</v>
      </c>
      <c r="CW386">
        <f>($B$13*$D$11+$C$13*$D$11+$F$13*((ER386+EJ386)/MAX(ER386+EJ386+ES386, 0.1)*$I$11+ES386/MAX(ER386+EJ386+ES386, 0.1)*$J$11))/($B$13+$C$13+$F$13)</f>
        <v>0</v>
      </c>
      <c r="CX386">
        <f>($B$13*$K$11+$C$13*$K$11+$F$13*((ER386+EJ386)/MAX(ER386+EJ386+ES386, 0.1)*$P$11+ES386/MAX(ER386+EJ386+ES386, 0.1)*$Q$11))/($B$13+$C$13+$F$13)</f>
        <v>0</v>
      </c>
      <c r="CY386">
        <v>1.65</v>
      </c>
      <c r="CZ386">
        <v>0.5</v>
      </c>
      <c r="DA386" t="s">
        <v>421</v>
      </c>
      <c r="DB386">
        <v>2</v>
      </c>
      <c r="DC386">
        <v>1761012102.426086</v>
      </c>
      <c r="DD386">
        <v>420.2810869565216</v>
      </c>
      <c r="DE386">
        <v>420.007</v>
      </c>
      <c r="DF386">
        <v>23.32146086956522</v>
      </c>
      <c r="DG386">
        <v>23.38649130434782</v>
      </c>
      <c r="DH386">
        <v>421.7612173913044</v>
      </c>
      <c r="DI386">
        <v>23.14917391304348</v>
      </c>
      <c r="DJ386">
        <v>500.0089565217392</v>
      </c>
      <c r="DK386">
        <v>90.56615217391305</v>
      </c>
      <c r="DL386">
        <v>0.03379010434782609</v>
      </c>
      <c r="DM386">
        <v>29.89991739130436</v>
      </c>
      <c r="DN386">
        <v>30.0246</v>
      </c>
      <c r="DO386">
        <v>999.9000000000003</v>
      </c>
      <c r="DP386">
        <v>0</v>
      </c>
      <c r="DQ386">
        <v>0</v>
      </c>
      <c r="DR386">
        <v>10003.23434782609</v>
      </c>
      <c r="DS386">
        <v>0</v>
      </c>
      <c r="DT386">
        <v>0.2428559999999999</v>
      </c>
      <c r="DU386">
        <v>0.2741022608695652</v>
      </c>
      <c r="DV386">
        <v>430.3167391304349</v>
      </c>
      <c r="DW386">
        <v>430.064695652174</v>
      </c>
      <c r="DX386">
        <v>-0.06501579565217393</v>
      </c>
      <c r="DY386">
        <v>420.007</v>
      </c>
      <c r="DZ386">
        <v>23.38649130434782</v>
      </c>
      <c r="EA386">
        <v>2.112136956521739</v>
      </c>
      <c r="EB386">
        <v>2.118024347826087</v>
      </c>
      <c r="EC386">
        <v>18.31098695652173</v>
      </c>
      <c r="ED386">
        <v>18.35538260869566</v>
      </c>
      <c r="EE386">
        <v>0.005000779999999999</v>
      </c>
      <c r="EF386">
        <v>0</v>
      </c>
      <c r="EG386">
        <v>0</v>
      </c>
      <c r="EH386">
        <v>0</v>
      </c>
      <c r="EI386">
        <v>120.3347826086956</v>
      </c>
      <c r="EJ386">
        <v>0.005000779999999999</v>
      </c>
      <c r="EK386">
        <v>-11.69130434782609</v>
      </c>
      <c r="EL386">
        <v>-0.2913043478260869</v>
      </c>
      <c r="EM386">
        <v>35.77947826086957</v>
      </c>
      <c r="EN386">
        <v>39.31230434782609</v>
      </c>
      <c r="EO386">
        <v>38.10856521739131</v>
      </c>
      <c r="EP386">
        <v>39.81495652173913</v>
      </c>
      <c r="EQ386">
        <v>38.37491304347827</v>
      </c>
      <c r="ER386">
        <v>0</v>
      </c>
      <c r="ES386">
        <v>0</v>
      </c>
      <c r="ET386">
        <v>0</v>
      </c>
      <c r="EU386">
        <v>1761012108.7</v>
      </c>
      <c r="EV386">
        <v>0</v>
      </c>
      <c r="EW386">
        <v>120.504</v>
      </c>
      <c r="EX386">
        <v>9.499999758524826</v>
      </c>
      <c r="EY386">
        <v>-22.80769208455698</v>
      </c>
      <c r="EZ386">
        <v>-13.292</v>
      </c>
      <c r="FA386">
        <v>15</v>
      </c>
      <c r="FB386">
        <v>1761011957.1</v>
      </c>
      <c r="FC386" t="s">
        <v>1172</v>
      </c>
      <c r="FD386">
        <v>1761011957.1</v>
      </c>
      <c r="FE386">
        <v>1761011957.1</v>
      </c>
      <c r="FF386">
        <v>13</v>
      </c>
      <c r="FG386">
        <v>-0.16</v>
      </c>
      <c r="FH386">
        <v>-0.007</v>
      </c>
      <c r="FI386">
        <v>-1.481</v>
      </c>
      <c r="FJ386">
        <v>0.186</v>
      </c>
      <c r="FK386">
        <v>420</v>
      </c>
      <c r="FL386">
        <v>24</v>
      </c>
      <c r="FM386">
        <v>0.15</v>
      </c>
      <c r="FN386">
        <v>0.03</v>
      </c>
      <c r="FO386">
        <v>0.28189695</v>
      </c>
      <c r="FP386">
        <v>-0.1196389868667918</v>
      </c>
      <c r="FQ386">
        <v>0.02587385788295785</v>
      </c>
      <c r="FR386">
        <v>1</v>
      </c>
      <c r="FS386">
        <v>121.0794117647059</v>
      </c>
      <c r="FT386">
        <v>-8.967150523176771</v>
      </c>
      <c r="FU386">
        <v>6.672585679778061</v>
      </c>
      <c r="FV386">
        <v>0</v>
      </c>
      <c r="FW386">
        <v>-0.07637309</v>
      </c>
      <c r="FX386">
        <v>0.2097299459662289</v>
      </c>
      <c r="FY386">
        <v>0.0205572344762592</v>
      </c>
      <c r="FZ386">
        <v>0</v>
      </c>
      <c r="GA386">
        <v>1</v>
      </c>
      <c r="GB386">
        <v>3</v>
      </c>
      <c r="GC386" t="s">
        <v>459</v>
      </c>
      <c r="GD386">
        <v>3.1096</v>
      </c>
      <c r="GE386">
        <v>2.72576</v>
      </c>
      <c r="GF386">
        <v>0.0886566</v>
      </c>
      <c r="GG386">
        <v>0.0884125</v>
      </c>
      <c r="GH386">
        <v>0.106577</v>
      </c>
      <c r="GI386">
        <v>0.107736</v>
      </c>
      <c r="GJ386">
        <v>23924.3</v>
      </c>
      <c r="GK386">
        <v>21683</v>
      </c>
      <c r="GL386">
        <v>26809.2</v>
      </c>
      <c r="GM386">
        <v>23991.9</v>
      </c>
      <c r="GN386">
        <v>38272</v>
      </c>
      <c r="GO386">
        <v>31576</v>
      </c>
      <c r="GP386">
        <v>46794.1</v>
      </c>
      <c r="GQ386">
        <v>37925.2</v>
      </c>
      <c r="GR386">
        <v>1.89235</v>
      </c>
      <c r="GS386">
        <v>1.87728</v>
      </c>
      <c r="GT386">
        <v>0.110939</v>
      </c>
      <c r="GU386">
        <v>0</v>
      </c>
      <c r="GV386">
        <v>28.2092</v>
      </c>
      <c r="GW386">
        <v>999.9</v>
      </c>
      <c r="GX386">
        <v>62.1</v>
      </c>
      <c r="GY386">
        <v>29.4</v>
      </c>
      <c r="GZ386">
        <v>28.2192</v>
      </c>
      <c r="HA386">
        <v>61.5109</v>
      </c>
      <c r="HB386">
        <v>21.0938</v>
      </c>
      <c r="HC386">
        <v>1</v>
      </c>
      <c r="HD386">
        <v>0.0224492</v>
      </c>
      <c r="HE386">
        <v>-1.8358</v>
      </c>
      <c r="HF386">
        <v>20.3263</v>
      </c>
      <c r="HG386">
        <v>5.22208</v>
      </c>
      <c r="HH386">
        <v>11.9769</v>
      </c>
      <c r="HI386">
        <v>4.9656</v>
      </c>
      <c r="HJ386">
        <v>3.27598</v>
      </c>
      <c r="HK386">
        <v>9999</v>
      </c>
      <c r="HL386">
        <v>9999</v>
      </c>
      <c r="HM386">
        <v>9999</v>
      </c>
      <c r="HN386">
        <v>999.9</v>
      </c>
      <c r="HO386">
        <v>1.86364</v>
      </c>
      <c r="HP386">
        <v>1.85974</v>
      </c>
      <c r="HQ386">
        <v>1.85804</v>
      </c>
      <c r="HR386">
        <v>1.85943</v>
      </c>
      <c r="HS386">
        <v>1.85959</v>
      </c>
      <c r="HT386">
        <v>1.85806</v>
      </c>
      <c r="HU386">
        <v>1.85715</v>
      </c>
      <c r="HV386">
        <v>1.8521</v>
      </c>
      <c r="HW386">
        <v>0</v>
      </c>
      <c r="HX386">
        <v>0</v>
      </c>
      <c r="HY386">
        <v>0</v>
      </c>
      <c r="HZ386">
        <v>0</v>
      </c>
      <c r="IA386" t="s">
        <v>424</v>
      </c>
      <c r="IB386" t="s">
        <v>425</v>
      </c>
      <c r="IC386" t="s">
        <v>426</v>
      </c>
      <c r="ID386" t="s">
        <v>426</v>
      </c>
      <c r="IE386" t="s">
        <v>426</v>
      </c>
      <c r="IF386" t="s">
        <v>426</v>
      </c>
      <c r="IG386">
        <v>0</v>
      </c>
      <c r="IH386">
        <v>100</v>
      </c>
      <c r="II386">
        <v>100</v>
      </c>
      <c r="IJ386">
        <v>-1.48</v>
      </c>
      <c r="IK386">
        <v>0.1727</v>
      </c>
      <c r="IL386">
        <v>-2.270430513628176</v>
      </c>
      <c r="IM386">
        <v>0.001328113201692861</v>
      </c>
      <c r="IN386">
        <v>1.538283238170363E-06</v>
      </c>
      <c r="IO386">
        <v>-5.795655626708063E-10</v>
      </c>
      <c r="IP386">
        <v>-0.07185721746206786</v>
      </c>
      <c r="IQ386">
        <v>-0.004593102289677449</v>
      </c>
      <c r="IR386">
        <v>0.0008253994458280543</v>
      </c>
      <c r="IS386">
        <v>-7.403632370499484E-06</v>
      </c>
      <c r="IT386">
        <v>2</v>
      </c>
      <c r="IU386">
        <v>1985</v>
      </c>
      <c r="IV386">
        <v>1</v>
      </c>
      <c r="IW386">
        <v>27</v>
      </c>
      <c r="IX386">
        <v>2.5</v>
      </c>
      <c r="IY386">
        <v>2.5</v>
      </c>
      <c r="IZ386">
        <v>1.13525</v>
      </c>
      <c r="JA386">
        <v>2.60132</v>
      </c>
      <c r="JB386">
        <v>1.49658</v>
      </c>
      <c r="JC386">
        <v>2.34619</v>
      </c>
      <c r="JD386">
        <v>1.54907</v>
      </c>
      <c r="JE386">
        <v>2.47559</v>
      </c>
      <c r="JF386">
        <v>32.7535</v>
      </c>
      <c r="JG386">
        <v>15.5067</v>
      </c>
      <c r="JH386">
        <v>18</v>
      </c>
      <c r="JI386">
        <v>481.059</v>
      </c>
      <c r="JJ386">
        <v>500.462</v>
      </c>
      <c r="JK386">
        <v>30.9093</v>
      </c>
      <c r="JL386">
        <v>27.5363</v>
      </c>
      <c r="JM386">
        <v>30.0003</v>
      </c>
      <c r="JN386">
        <v>27.7126</v>
      </c>
      <c r="JO386">
        <v>27.6908</v>
      </c>
      <c r="JP386">
        <v>22.8404</v>
      </c>
      <c r="JQ386">
        <v>21.4596</v>
      </c>
      <c r="JR386">
        <v>76.01479999999999</v>
      </c>
      <c r="JS386">
        <v>30.9126</v>
      </c>
      <c r="JT386">
        <v>420</v>
      </c>
      <c r="JU386">
        <v>23.3692</v>
      </c>
      <c r="JV386">
        <v>102.328</v>
      </c>
      <c r="JW386">
        <v>91.4918</v>
      </c>
    </row>
    <row r="387" spans="1:283">
      <c r="A387">
        <v>369</v>
      </c>
      <c r="B387">
        <v>1761012112.1</v>
      </c>
      <c r="C387">
        <v>2446.099999904633</v>
      </c>
      <c r="D387" t="s">
        <v>1187</v>
      </c>
      <c r="E387" t="s">
        <v>1188</v>
      </c>
      <c r="F387">
        <v>5</v>
      </c>
      <c r="G387" t="s">
        <v>1171</v>
      </c>
      <c r="H387">
        <v>1761012104.1</v>
      </c>
      <c r="I387">
        <f>(J387)/1000</f>
        <v>0</v>
      </c>
      <c r="J387">
        <f>1000*DJ387*AH387*(DF387-DG387)/(100*CY387*(1000-AH387*DF387))</f>
        <v>0</v>
      </c>
      <c r="K387">
        <f>DJ387*AH387*(DE387-DD387*(1000-AH387*DG387)/(1000-AH387*DF387))/(100*CY387)</f>
        <v>0</v>
      </c>
      <c r="L387">
        <f>DD387 - IF(AH387&gt;1, K387*CY387*100.0/(AJ387), 0)</f>
        <v>0</v>
      </c>
      <c r="M387">
        <f>((S387-I387/2)*L387-K387)/(S387+I387/2)</f>
        <v>0</v>
      </c>
      <c r="N387">
        <f>M387*(DK387+DL387)/1000.0</f>
        <v>0</v>
      </c>
      <c r="O387">
        <f>(DD387 - IF(AH387&gt;1, K387*CY387*100.0/(AJ387), 0))*(DK387+DL387)/1000.0</f>
        <v>0</v>
      </c>
      <c r="P387">
        <f>2.0/((1/R387-1/Q387)+SIGN(R387)*SQRT((1/R387-1/Q387)*(1/R387-1/Q387) + 4*CZ387/((CZ387+1)*(CZ387+1))*(2*1/R387*1/Q387-1/Q387*1/Q387)))</f>
        <v>0</v>
      </c>
      <c r="Q387">
        <f>IF(LEFT(DA387,1)&lt;&gt;"0",IF(LEFT(DA387,1)="1",3.0,DB387),$D$5+$E$5*(DR387*DK387/($K$5*1000))+$F$5*(DR387*DK387/($K$5*1000))*MAX(MIN(CY387,$J$5),$I$5)*MAX(MIN(CY387,$J$5),$I$5)+$G$5*MAX(MIN(CY387,$J$5),$I$5)*(DR387*DK387/($K$5*1000))+$H$5*(DR387*DK387/($K$5*1000))*(DR387*DK387/($K$5*1000)))</f>
        <v>0</v>
      </c>
      <c r="R387">
        <f>I387*(1000-(1000*0.61365*exp(17.502*V387/(240.97+V387))/(DK387+DL387)+DF387)/2)/(1000*0.61365*exp(17.502*V387/(240.97+V387))/(DK387+DL387)-DF387)</f>
        <v>0</v>
      </c>
      <c r="S387">
        <f>1/((CZ387+1)/(P387/1.6)+1/(Q387/1.37)) + CZ387/((CZ387+1)/(P387/1.6) + CZ387/(Q387/1.37))</f>
        <v>0</v>
      </c>
      <c r="T387">
        <f>(CU387*CX387)</f>
        <v>0</v>
      </c>
      <c r="U387">
        <f>(DM387+(T387+2*0.95*5.67E-8*(((DM387+$B$9)+273)^4-(DM387+273)^4)-44100*I387)/(1.84*29.3*Q387+8*0.95*5.67E-8*(DM387+273)^3))</f>
        <v>0</v>
      </c>
      <c r="V387">
        <f>($C$9*DN387+$D$9*DO387+$E$9*U387)</f>
        <v>0</v>
      </c>
      <c r="W387">
        <f>0.61365*exp(17.502*V387/(240.97+V387))</f>
        <v>0</v>
      </c>
      <c r="X387">
        <f>(Y387/Z387*100)</f>
        <v>0</v>
      </c>
      <c r="Y387">
        <f>DF387*(DK387+DL387)/1000</f>
        <v>0</v>
      </c>
      <c r="Z387">
        <f>0.61365*exp(17.502*DM387/(240.97+DM387))</f>
        <v>0</v>
      </c>
      <c r="AA387">
        <f>(W387-DF387*(DK387+DL387)/1000)</f>
        <v>0</v>
      </c>
      <c r="AB387">
        <f>(-I387*44100)</f>
        <v>0</v>
      </c>
      <c r="AC387">
        <f>2*29.3*Q387*0.92*(DM387-V387)</f>
        <v>0</v>
      </c>
      <c r="AD387">
        <f>2*0.95*5.67E-8*(((DM387+$B$9)+273)^4-(V387+273)^4)</f>
        <v>0</v>
      </c>
      <c r="AE387">
        <f>T387+AD387+AB387+AC387</f>
        <v>0</v>
      </c>
      <c r="AF387">
        <v>1</v>
      </c>
      <c r="AG387">
        <v>0</v>
      </c>
      <c r="AH387">
        <f>IF(AF387*$H$15&gt;=AJ387,1.0,(AJ387/(AJ387-AF387*$H$15)))</f>
        <v>0</v>
      </c>
      <c r="AI387">
        <f>(AH387-1)*100</f>
        <v>0</v>
      </c>
      <c r="AJ387">
        <f>MAX(0,($B$15+$C$15*DR387)/(1+$D$15*DR387)*DK387/(DM387+273)*$E$15)</f>
        <v>0</v>
      </c>
      <c r="AK387" t="s">
        <v>420</v>
      </c>
      <c r="AL387" t="s">
        <v>420</v>
      </c>
      <c r="AM387">
        <v>0</v>
      </c>
      <c r="AN387">
        <v>0</v>
      </c>
      <c r="AO387">
        <f>1-AM387/AN387</f>
        <v>0</v>
      </c>
      <c r="AP387">
        <v>0</v>
      </c>
      <c r="AQ387" t="s">
        <v>420</v>
      </c>
      <c r="AR387" t="s">
        <v>420</v>
      </c>
      <c r="AS387">
        <v>0</v>
      </c>
      <c r="AT387">
        <v>0</v>
      </c>
      <c r="AU387">
        <f>1-AS387/AT387</f>
        <v>0</v>
      </c>
      <c r="AV387">
        <v>0.5</v>
      </c>
      <c r="AW387">
        <f>CV387</f>
        <v>0</v>
      </c>
      <c r="AX387">
        <f>K387</f>
        <v>0</v>
      </c>
      <c r="AY387">
        <f>AU387*AV387*AW387</f>
        <v>0</v>
      </c>
      <c r="AZ387">
        <f>(AX387-AP387)/AW387</f>
        <v>0</v>
      </c>
      <c r="BA387">
        <f>(AN387-AT387)/AT387</f>
        <v>0</v>
      </c>
      <c r="BB387">
        <f>AM387/(AO387+AM387/AT387)</f>
        <v>0</v>
      </c>
      <c r="BC387" t="s">
        <v>420</v>
      </c>
      <c r="BD387">
        <v>0</v>
      </c>
      <c r="BE387">
        <f>IF(BD387&lt;&gt;0, BD387, BB387)</f>
        <v>0</v>
      </c>
      <c r="BF387">
        <f>1-BE387/AT387</f>
        <v>0</v>
      </c>
      <c r="BG387">
        <f>(AT387-AS387)/(AT387-BE387)</f>
        <v>0</v>
      </c>
      <c r="BH387">
        <f>(AN387-AT387)/(AN387-BE387)</f>
        <v>0</v>
      </c>
      <c r="BI387">
        <f>(AT387-AS387)/(AT387-AM387)</f>
        <v>0</v>
      </c>
      <c r="BJ387">
        <f>(AN387-AT387)/(AN387-AM387)</f>
        <v>0</v>
      </c>
      <c r="BK387">
        <f>(BG387*BE387/AS387)</f>
        <v>0</v>
      </c>
      <c r="BL387">
        <f>(1-BK387)</f>
        <v>0</v>
      </c>
      <c r="CU387">
        <f>$B$13*DS387+$C$13*DT387+$F$13*EE387*(1-EH387)</f>
        <v>0</v>
      </c>
      <c r="CV387">
        <f>CU387*CW387</f>
        <v>0</v>
      </c>
      <c r="CW387">
        <f>($B$13*$D$11+$C$13*$D$11+$F$13*((ER387+EJ387)/MAX(ER387+EJ387+ES387, 0.1)*$I$11+ES387/MAX(ER387+EJ387+ES387, 0.1)*$J$11))/($B$13+$C$13+$F$13)</f>
        <v>0</v>
      </c>
      <c r="CX387">
        <f>($B$13*$K$11+$C$13*$K$11+$F$13*((ER387+EJ387)/MAX(ER387+EJ387+ES387, 0.1)*$P$11+ES387/MAX(ER387+EJ387+ES387, 0.1)*$Q$11))/($B$13+$C$13+$F$13)</f>
        <v>0</v>
      </c>
      <c r="CY387">
        <v>1.65</v>
      </c>
      <c r="CZ387">
        <v>0.5</v>
      </c>
      <c r="DA387" t="s">
        <v>421</v>
      </c>
      <c r="DB387">
        <v>2</v>
      </c>
      <c r="DC387">
        <v>1761012104.1</v>
      </c>
      <c r="DD387">
        <v>420.289125</v>
      </c>
      <c r="DE387">
        <v>420.0073333333333</v>
      </c>
      <c r="DF387">
        <v>23.32605416666667</v>
      </c>
      <c r="DG387">
        <v>23.38741666666667</v>
      </c>
      <c r="DH387">
        <v>421.76925</v>
      </c>
      <c r="DI387">
        <v>23.15366666666666</v>
      </c>
      <c r="DJ387">
        <v>500.0067916666667</v>
      </c>
      <c r="DK387">
        <v>90.56636250000001</v>
      </c>
      <c r="DL387">
        <v>0.0338412875</v>
      </c>
      <c r="DM387">
        <v>29.89905833333333</v>
      </c>
      <c r="DN387">
        <v>30.023175</v>
      </c>
      <c r="DO387">
        <v>999.9</v>
      </c>
      <c r="DP387">
        <v>0</v>
      </c>
      <c r="DQ387">
        <v>0</v>
      </c>
      <c r="DR387">
        <v>10000.9125</v>
      </c>
      <c r="DS387">
        <v>0</v>
      </c>
      <c r="DT387">
        <v>0.242856</v>
      </c>
      <c r="DU387">
        <v>0.2818082083333333</v>
      </c>
      <c r="DV387">
        <v>430.3269166666667</v>
      </c>
      <c r="DW387">
        <v>430.0654583333333</v>
      </c>
      <c r="DX387">
        <v>-0.0613520125</v>
      </c>
      <c r="DY387">
        <v>420.0073333333333</v>
      </c>
      <c r="DZ387">
        <v>23.38741666666667</v>
      </c>
      <c r="EA387">
        <v>2.112557083333333</v>
      </c>
      <c r="EB387">
        <v>2.118112916666667</v>
      </c>
      <c r="EC387">
        <v>18.3141625</v>
      </c>
      <c r="ED387">
        <v>18.35605</v>
      </c>
      <c r="EE387">
        <v>0.00500078</v>
      </c>
      <c r="EF387">
        <v>0</v>
      </c>
      <c r="EG387">
        <v>0</v>
      </c>
      <c r="EH387">
        <v>0</v>
      </c>
      <c r="EI387">
        <v>119.9208333333333</v>
      </c>
      <c r="EJ387">
        <v>0.00500078</v>
      </c>
      <c r="EK387">
        <v>-11.91666666666667</v>
      </c>
      <c r="EL387">
        <v>-0.4375</v>
      </c>
      <c r="EM387">
        <v>35.77041666666667</v>
      </c>
      <c r="EN387">
        <v>39.268</v>
      </c>
      <c r="EO387">
        <v>38.12229166666667</v>
      </c>
      <c r="EP387">
        <v>39.765375</v>
      </c>
      <c r="EQ387">
        <v>38.36966666666667</v>
      </c>
      <c r="ER387">
        <v>0</v>
      </c>
      <c r="ES387">
        <v>0</v>
      </c>
      <c r="ET387">
        <v>0</v>
      </c>
      <c r="EU387">
        <v>1761012111.1</v>
      </c>
      <c r="EV387">
        <v>0</v>
      </c>
      <c r="EW387">
        <v>120.552</v>
      </c>
      <c r="EX387">
        <v>-10.28461553526105</v>
      </c>
      <c r="EY387">
        <v>-19.87692277027066</v>
      </c>
      <c r="EZ387">
        <v>-13.424</v>
      </c>
      <c r="FA387">
        <v>15</v>
      </c>
      <c r="FB387">
        <v>1761011957.1</v>
      </c>
      <c r="FC387" t="s">
        <v>1172</v>
      </c>
      <c r="FD387">
        <v>1761011957.1</v>
      </c>
      <c r="FE387">
        <v>1761011957.1</v>
      </c>
      <c r="FF387">
        <v>13</v>
      </c>
      <c r="FG387">
        <v>-0.16</v>
      </c>
      <c r="FH387">
        <v>-0.007</v>
      </c>
      <c r="FI387">
        <v>-1.481</v>
      </c>
      <c r="FJ387">
        <v>0.186</v>
      </c>
      <c r="FK387">
        <v>420</v>
      </c>
      <c r="FL387">
        <v>24</v>
      </c>
      <c r="FM387">
        <v>0.15</v>
      </c>
      <c r="FN387">
        <v>0.03</v>
      </c>
      <c r="FO387">
        <v>0.2881157073170732</v>
      </c>
      <c r="FP387">
        <v>0.07900202090592325</v>
      </c>
      <c r="FQ387">
        <v>0.03500180593058223</v>
      </c>
      <c r="FR387">
        <v>1</v>
      </c>
      <c r="FS387">
        <v>119.8352941176471</v>
      </c>
      <c r="FT387">
        <v>0.8831168715317774</v>
      </c>
      <c r="FU387">
        <v>6.277920335351846</v>
      </c>
      <c r="FV387">
        <v>1</v>
      </c>
      <c r="FW387">
        <v>-0.06965097317073171</v>
      </c>
      <c r="FX387">
        <v>0.1731262097560975</v>
      </c>
      <c r="FY387">
        <v>0.01769094399866537</v>
      </c>
      <c r="FZ387">
        <v>0</v>
      </c>
      <c r="GA387">
        <v>2</v>
      </c>
      <c r="GB387">
        <v>3</v>
      </c>
      <c r="GC387" t="s">
        <v>482</v>
      </c>
      <c r="GD387">
        <v>3.10945</v>
      </c>
      <c r="GE387">
        <v>2.72589</v>
      </c>
      <c r="GF387">
        <v>0.0886531</v>
      </c>
      <c r="GG387">
        <v>0.0884046</v>
      </c>
      <c r="GH387">
        <v>0.106586</v>
      </c>
      <c r="GI387">
        <v>0.107741</v>
      </c>
      <c r="GJ387">
        <v>23924.5</v>
      </c>
      <c r="GK387">
        <v>21683</v>
      </c>
      <c r="GL387">
        <v>26809.4</v>
      </c>
      <c r="GM387">
        <v>23991.7</v>
      </c>
      <c r="GN387">
        <v>38271.8</v>
      </c>
      <c r="GO387">
        <v>31575.8</v>
      </c>
      <c r="GP387">
        <v>46794.3</v>
      </c>
      <c r="GQ387">
        <v>37925.2</v>
      </c>
      <c r="GR387">
        <v>1.89185</v>
      </c>
      <c r="GS387">
        <v>1.87775</v>
      </c>
      <c r="GT387">
        <v>0.110969</v>
      </c>
      <c r="GU387">
        <v>0</v>
      </c>
      <c r="GV387">
        <v>28.2111</v>
      </c>
      <c r="GW387">
        <v>999.9</v>
      </c>
      <c r="GX387">
        <v>62.2</v>
      </c>
      <c r="GY387">
        <v>29.4</v>
      </c>
      <c r="GZ387">
        <v>28.2659</v>
      </c>
      <c r="HA387">
        <v>61.5509</v>
      </c>
      <c r="HB387">
        <v>21.1659</v>
      </c>
      <c r="HC387">
        <v>1</v>
      </c>
      <c r="HD387">
        <v>0.0224543</v>
      </c>
      <c r="HE387">
        <v>-1.82609</v>
      </c>
      <c r="HF387">
        <v>20.3263</v>
      </c>
      <c r="HG387">
        <v>5.22163</v>
      </c>
      <c r="HH387">
        <v>11.9769</v>
      </c>
      <c r="HI387">
        <v>4.96545</v>
      </c>
      <c r="HJ387">
        <v>3.27595</v>
      </c>
      <c r="HK387">
        <v>9999</v>
      </c>
      <c r="HL387">
        <v>9999</v>
      </c>
      <c r="HM387">
        <v>9999</v>
      </c>
      <c r="HN387">
        <v>999.9</v>
      </c>
      <c r="HO387">
        <v>1.86363</v>
      </c>
      <c r="HP387">
        <v>1.85975</v>
      </c>
      <c r="HQ387">
        <v>1.85804</v>
      </c>
      <c r="HR387">
        <v>1.85943</v>
      </c>
      <c r="HS387">
        <v>1.85959</v>
      </c>
      <c r="HT387">
        <v>1.85806</v>
      </c>
      <c r="HU387">
        <v>1.85715</v>
      </c>
      <c r="HV387">
        <v>1.8521</v>
      </c>
      <c r="HW387">
        <v>0</v>
      </c>
      <c r="HX387">
        <v>0</v>
      </c>
      <c r="HY387">
        <v>0</v>
      </c>
      <c r="HZ387">
        <v>0</v>
      </c>
      <c r="IA387" t="s">
        <v>424</v>
      </c>
      <c r="IB387" t="s">
        <v>425</v>
      </c>
      <c r="IC387" t="s">
        <v>426</v>
      </c>
      <c r="ID387" t="s">
        <v>426</v>
      </c>
      <c r="IE387" t="s">
        <v>426</v>
      </c>
      <c r="IF387" t="s">
        <v>426</v>
      </c>
      <c r="IG387">
        <v>0</v>
      </c>
      <c r="IH387">
        <v>100</v>
      </c>
      <c r="II387">
        <v>100</v>
      </c>
      <c r="IJ387">
        <v>-1.48</v>
      </c>
      <c r="IK387">
        <v>0.1727</v>
      </c>
      <c r="IL387">
        <v>-2.270430513628176</v>
      </c>
      <c r="IM387">
        <v>0.001328113201692861</v>
      </c>
      <c r="IN387">
        <v>1.538283238170363E-06</v>
      </c>
      <c r="IO387">
        <v>-5.795655626708063E-10</v>
      </c>
      <c r="IP387">
        <v>-0.07185721746206786</v>
      </c>
      <c r="IQ387">
        <v>-0.004593102289677449</v>
      </c>
      <c r="IR387">
        <v>0.0008253994458280543</v>
      </c>
      <c r="IS387">
        <v>-7.403632370499484E-06</v>
      </c>
      <c r="IT387">
        <v>2</v>
      </c>
      <c r="IU387">
        <v>1985</v>
      </c>
      <c r="IV387">
        <v>1</v>
      </c>
      <c r="IW387">
        <v>27</v>
      </c>
      <c r="IX387">
        <v>2.6</v>
      </c>
      <c r="IY387">
        <v>2.6</v>
      </c>
      <c r="IZ387">
        <v>1.13647</v>
      </c>
      <c r="JA387">
        <v>2.61353</v>
      </c>
      <c r="JB387">
        <v>1.49658</v>
      </c>
      <c r="JC387">
        <v>2.34619</v>
      </c>
      <c r="JD387">
        <v>1.54907</v>
      </c>
      <c r="JE387">
        <v>2.34619</v>
      </c>
      <c r="JF387">
        <v>32.7535</v>
      </c>
      <c r="JG387">
        <v>15.4892</v>
      </c>
      <c r="JH387">
        <v>18</v>
      </c>
      <c r="JI387">
        <v>480.771</v>
      </c>
      <c r="JJ387">
        <v>500.777</v>
      </c>
      <c r="JK387">
        <v>30.9048</v>
      </c>
      <c r="JL387">
        <v>27.5363</v>
      </c>
      <c r="JM387">
        <v>30.0003</v>
      </c>
      <c r="JN387">
        <v>27.7126</v>
      </c>
      <c r="JO387">
        <v>27.6908</v>
      </c>
      <c r="JP387">
        <v>22.8437</v>
      </c>
      <c r="JQ387">
        <v>21.4596</v>
      </c>
      <c r="JR387">
        <v>76.01479999999999</v>
      </c>
      <c r="JS387">
        <v>30.9126</v>
      </c>
      <c r="JT387">
        <v>420</v>
      </c>
      <c r="JU387">
        <v>23.3675</v>
      </c>
      <c r="JV387">
        <v>102.329</v>
      </c>
      <c r="JW387">
        <v>91.4915</v>
      </c>
    </row>
    <row r="388" spans="1:283">
      <c r="A388">
        <v>370</v>
      </c>
      <c r="B388">
        <v>1761012114.1</v>
      </c>
      <c r="C388">
        <v>2448.099999904633</v>
      </c>
      <c r="D388" t="s">
        <v>1189</v>
      </c>
      <c r="E388" t="s">
        <v>1190</v>
      </c>
      <c r="F388">
        <v>5</v>
      </c>
      <c r="G388" t="s">
        <v>1171</v>
      </c>
      <c r="H388">
        <v>1761012106.1</v>
      </c>
      <c r="I388">
        <f>(J388)/1000</f>
        <v>0</v>
      </c>
      <c r="J388">
        <f>1000*DJ388*AH388*(DF388-DG388)/(100*CY388*(1000-AH388*DF388))</f>
        <v>0</v>
      </c>
      <c r="K388">
        <f>DJ388*AH388*(DE388-DD388*(1000-AH388*DG388)/(1000-AH388*DF388))/(100*CY388)</f>
        <v>0</v>
      </c>
      <c r="L388">
        <f>DD388 - IF(AH388&gt;1, K388*CY388*100.0/(AJ388), 0)</f>
        <v>0</v>
      </c>
      <c r="M388">
        <f>((S388-I388/2)*L388-K388)/(S388+I388/2)</f>
        <v>0</v>
      </c>
      <c r="N388">
        <f>M388*(DK388+DL388)/1000.0</f>
        <v>0</v>
      </c>
      <c r="O388">
        <f>(DD388 - IF(AH388&gt;1, K388*CY388*100.0/(AJ388), 0))*(DK388+DL388)/1000.0</f>
        <v>0</v>
      </c>
      <c r="P388">
        <f>2.0/((1/R388-1/Q388)+SIGN(R388)*SQRT((1/R388-1/Q388)*(1/R388-1/Q388) + 4*CZ388/((CZ388+1)*(CZ388+1))*(2*1/R388*1/Q388-1/Q388*1/Q388)))</f>
        <v>0</v>
      </c>
      <c r="Q388">
        <f>IF(LEFT(DA388,1)&lt;&gt;"0",IF(LEFT(DA388,1)="1",3.0,DB388),$D$5+$E$5*(DR388*DK388/($K$5*1000))+$F$5*(DR388*DK388/($K$5*1000))*MAX(MIN(CY388,$J$5),$I$5)*MAX(MIN(CY388,$J$5),$I$5)+$G$5*MAX(MIN(CY388,$J$5),$I$5)*(DR388*DK388/($K$5*1000))+$H$5*(DR388*DK388/($K$5*1000))*(DR388*DK388/($K$5*1000)))</f>
        <v>0</v>
      </c>
      <c r="R388">
        <f>I388*(1000-(1000*0.61365*exp(17.502*V388/(240.97+V388))/(DK388+DL388)+DF388)/2)/(1000*0.61365*exp(17.502*V388/(240.97+V388))/(DK388+DL388)-DF388)</f>
        <v>0</v>
      </c>
      <c r="S388">
        <f>1/((CZ388+1)/(P388/1.6)+1/(Q388/1.37)) + CZ388/((CZ388+1)/(P388/1.6) + CZ388/(Q388/1.37))</f>
        <v>0</v>
      </c>
      <c r="T388">
        <f>(CU388*CX388)</f>
        <v>0</v>
      </c>
      <c r="U388">
        <f>(DM388+(T388+2*0.95*5.67E-8*(((DM388+$B$9)+273)^4-(DM388+273)^4)-44100*I388)/(1.84*29.3*Q388+8*0.95*5.67E-8*(DM388+273)^3))</f>
        <v>0</v>
      </c>
      <c r="V388">
        <f>($C$9*DN388+$D$9*DO388+$E$9*U388)</f>
        <v>0</v>
      </c>
      <c r="W388">
        <f>0.61365*exp(17.502*V388/(240.97+V388))</f>
        <v>0</v>
      </c>
      <c r="X388">
        <f>(Y388/Z388*100)</f>
        <v>0</v>
      </c>
      <c r="Y388">
        <f>DF388*(DK388+DL388)/1000</f>
        <v>0</v>
      </c>
      <c r="Z388">
        <f>0.61365*exp(17.502*DM388/(240.97+DM388))</f>
        <v>0</v>
      </c>
      <c r="AA388">
        <f>(W388-DF388*(DK388+DL388)/1000)</f>
        <v>0</v>
      </c>
      <c r="AB388">
        <f>(-I388*44100)</f>
        <v>0</v>
      </c>
      <c r="AC388">
        <f>2*29.3*Q388*0.92*(DM388-V388)</f>
        <v>0</v>
      </c>
      <c r="AD388">
        <f>2*0.95*5.67E-8*(((DM388+$B$9)+273)^4-(V388+273)^4)</f>
        <v>0</v>
      </c>
      <c r="AE388">
        <f>T388+AD388+AB388+AC388</f>
        <v>0</v>
      </c>
      <c r="AF388">
        <v>1</v>
      </c>
      <c r="AG388">
        <v>0</v>
      </c>
      <c r="AH388">
        <f>IF(AF388*$H$15&gt;=AJ388,1.0,(AJ388/(AJ388-AF388*$H$15)))</f>
        <v>0</v>
      </c>
      <c r="AI388">
        <f>(AH388-1)*100</f>
        <v>0</v>
      </c>
      <c r="AJ388">
        <f>MAX(0,($B$15+$C$15*DR388)/(1+$D$15*DR388)*DK388/(DM388+273)*$E$15)</f>
        <v>0</v>
      </c>
      <c r="AK388" t="s">
        <v>420</v>
      </c>
      <c r="AL388" t="s">
        <v>420</v>
      </c>
      <c r="AM388">
        <v>0</v>
      </c>
      <c r="AN388">
        <v>0</v>
      </c>
      <c r="AO388">
        <f>1-AM388/AN388</f>
        <v>0</v>
      </c>
      <c r="AP388">
        <v>0</v>
      </c>
      <c r="AQ388" t="s">
        <v>420</v>
      </c>
      <c r="AR388" t="s">
        <v>420</v>
      </c>
      <c r="AS388">
        <v>0</v>
      </c>
      <c r="AT388">
        <v>0</v>
      </c>
      <c r="AU388">
        <f>1-AS388/AT388</f>
        <v>0</v>
      </c>
      <c r="AV388">
        <v>0.5</v>
      </c>
      <c r="AW388">
        <f>CV388</f>
        <v>0</v>
      </c>
      <c r="AX388">
        <f>K388</f>
        <v>0</v>
      </c>
      <c r="AY388">
        <f>AU388*AV388*AW388</f>
        <v>0</v>
      </c>
      <c r="AZ388">
        <f>(AX388-AP388)/AW388</f>
        <v>0</v>
      </c>
      <c r="BA388">
        <f>(AN388-AT388)/AT388</f>
        <v>0</v>
      </c>
      <c r="BB388">
        <f>AM388/(AO388+AM388/AT388)</f>
        <v>0</v>
      </c>
      <c r="BC388" t="s">
        <v>420</v>
      </c>
      <c r="BD388">
        <v>0</v>
      </c>
      <c r="BE388">
        <f>IF(BD388&lt;&gt;0, BD388, BB388)</f>
        <v>0</v>
      </c>
      <c r="BF388">
        <f>1-BE388/AT388</f>
        <v>0</v>
      </c>
      <c r="BG388">
        <f>(AT388-AS388)/(AT388-BE388)</f>
        <v>0</v>
      </c>
      <c r="BH388">
        <f>(AN388-AT388)/(AN388-BE388)</f>
        <v>0</v>
      </c>
      <c r="BI388">
        <f>(AT388-AS388)/(AT388-AM388)</f>
        <v>0</v>
      </c>
      <c r="BJ388">
        <f>(AN388-AT388)/(AN388-AM388)</f>
        <v>0</v>
      </c>
      <c r="BK388">
        <f>(BG388*BE388/AS388)</f>
        <v>0</v>
      </c>
      <c r="BL388">
        <f>(1-BK388)</f>
        <v>0</v>
      </c>
      <c r="CU388">
        <f>$B$13*DS388+$C$13*DT388+$F$13*EE388*(1-EH388)</f>
        <v>0</v>
      </c>
      <c r="CV388">
        <f>CU388*CW388</f>
        <v>0</v>
      </c>
      <c r="CW388">
        <f>($B$13*$D$11+$C$13*$D$11+$F$13*((ER388+EJ388)/MAX(ER388+EJ388+ES388, 0.1)*$I$11+ES388/MAX(ER388+EJ388+ES388, 0.1)*$J$11))/($B$13+$C$13+$F$13)</f>
        <v>0</v>
      </c>
      <c r="CX388">
        <f>($B$13*$K$11+$C$13*$K$11+$F$13*((ER388+EJ388)/MAX(ER388+EJ388+ES388, 0.1)*$P$11+ES388/MAX(ER388+EJ388+ES388, 0.1)*$Q$11))/($B$13+$C$13+$F$13)</f>
        <v>0</v>
      </c>
      <c r="CY388">
        <v>1.65</v>
      </c>
      <c r="CZ388">
        <v>0.5</v>
      </c>
      <c r="DA388" t="s">
        <v>421</v>
      </c>
      <c r="DB388">
        <v>2</v>
      </c>
      <c r="DC388">
        <v>1761012106.1</v>
      </c>
      <c r="DD388">
        <v>420.3018750000001</v>
      </c>
      <c r="DE388">
        <v>420.0060833333334</v>
      </c>
      <c r="DF388">
        <v>23.33105416666666</v>
      </c>
      <c r="DG388">
        <v>23.3884375</v>
      </c>
      <c r="DH388">
        <v>421.7819583333333</v>
      </c>
      <c r="DI388">
        <v>23.15855833333333</v>
      </c>
      <c r="DJ388">
        <v>499.9974166666667</v>
      </c>
      <c r="DK388">
        <v>90.56647500000001</v>
      </c>
      <c r="DL388">
        <v>0.03386409166666667</v>
      </c>
      <c r="DM388">
        <v>29.89822916666667</v>
      </c>
      <c r="DN388">
        <v>30.02257916666666</v>
      </c>
      <c r="DO388">
        <v>999.9</v>
      </c>
      <c r="DP388">
        <v>0</v>
      </c>
      <c r="DQ388">
        <v>0</v>
      </c>
      <c r="DR388">
        <v>9998.180416666666</v>
      </c>
      <c r="DS388">
        <v>0</v>
      </c>
      <c r="DT388">
        <v>0.242856</v>
      </c>
      <c r="DU388">
        <v>0.2958335833333333</v>
      </c>
      <c r="DV388">
        <v>430.3421666666666</v>
      </c>
      <c r="DW388">
        <v>430.0645833333333</v>
      </c>
      <c r="DX388">
        <v>-0.05737566666666667</v>
      </c>
      <c r="DY388">
        <v>420.0060833333334</v>
      </c>
      <c r="DZ388">
        <v>23.3884375</v>
      </c>
      <c r="EA388">
        <v>2.113011666666667</v>
      </c>
      <c r="EB388">
        <v>2.118208333333333</v>
      </c>
      <c r="EC388">
        <v>18.3176</v>
      </c>
      <c r="ED388">
        <v>18.35676666666667</v>
      </c>
      <c r="EE388">
        <v>0.00500078</v>
      </c>
      <c r="EF388">
        <v>0</v>
      </c>
      <c r="EG388">
        <v>0</v>
      </c>
      <c r="EH388">
        <v>0</v>
      </c>
      <c r="EI388">
        <v>119.5041666666667</v>
      </c>
      <c r="EJ388">
        <v>0.00500078</v>
      </c>
      <c r="EK388">
        <v>-11.98333333333333</v>
      </c>
      <c r="EL388">
        <v>-0.4666666666666666</v>
      </c>
      <c r="EM388">
        <v>35.74704166666667</v>
      </c>
      <c r="EN388">
        <v>39.2185</v>
      </c>
      <c r="EO388">
        <v>38.08325</v>
      </c>
      <c r="EP388">
        <v>39.695</v>
      </c>
      <c r="EQ388">
        <v>38.354</v>
      </c>
      <c r="ER388">
        <v>0</v>
      </c>
      <c r="ES388">
        <v>0</v>
      </c>
      <c r="ET388">
        <v>0</v>
      </c>
      <c r="EU388">
        <v>1761012112.9</v>
      </c>
      <c r="EV388">
        <v>0</v>
      </c>
      <c r="EW388">
        <v>119.8307692307692</v>
      </c>
      <c r="EX388">
        <v>3.603418662886163</v>
      </c>
      <c r="EY388">
        <v>-36.98119632951684</v>
      </c>
      <c r="EZ388">
        <v>-13.45769230769231</v>
      </c>
      <c r="FA388">
        <v>15</v>
      </c>
      <c r="FB388">
        <v>1761011957.1</v>
      </c>
      <c r="FC388" t="s">
        <v>1172</v>
      </c>
      <c r="FD388">
        <v>1761011957.1</v>
      </c>
      <c r="FE388">
        <v>1761011957.1</v>
      </c>
      <c r="FF388">
        <v>13</v>
      </c>
      <c r="FG388">
        <v>-0.16</v>
      </c>
      <c r="FH388">
        <v>-0.007</v>
      </c>
      <c r="FI388">
        <v>-1.481</v>
      </c>
      <c r="FJ388">
        <v>0.186</v>
      </c>
      <c r="FK388">
        <v>420</v>
      </c>
      <c r="FL388">
        <v>24</v>
      </c>
      <c r="FM388">
        <v>0.15</v>
      </c>
      <c r="FN388">
        <v>0.03</v>
      </c>
      <c r="FO388">
        <v>0.29373245</v>
      </c>
      <c r="FP388">
        <v>0.2469185966228889</v>
      </c>
      <c r="FQ388">
        <v>0.04407625196347235</v>
      </c>
      <c r="FR388">
        <v>1</v>
      </c>
      <c r="FS388">
        <v>120.1147058823529</v>
      </c>
      <c r="FT388">
        <v>-5.425515733212698</v>
      </c>
      <c r="FU388">
        <v>6.245899000565053</v>
      </c>
      <c r="FV388">
        <v>0</v>
      </c>
      <c r="FW388">
        <v>-0.064661935</v>
      </c>
      <c r="FX388">
        <v>0.1434460772983115</v>
      </c>
      <c r="FY388">
        <v>0.01440493386875743</v>
      </c>
      <c r="FZ388">
        <v>0</v>
      </c>
      <c r="GA388">
        <v>1</v>
      </c>
      <c r="GB388">
        <v>3</v>
      </c>
      <c r="GC388" t="s">
        <v>459</v>
      </c>
      <c r="GD388">
        <v>3.10947</v>
      </c>
      <c r="GE388">
        <v>2.7256</v>
      </c>
      <c r="GF388">
        <v>0.0886517</v>
      </c>
      <c r="GG388">
        <v>0.08841540000000001</v>
      </c>
      <c r="GH388">
        <v>0.106593</v>
      </c>
      <c r="GI388">
        <v>0.107738</v>
      </c>
      <c r="GJ388">
        <v>23924.5</v>
      </c>
      <c r="GK388">
        <v>21682.5</v>
      </c>
      <c r="GL388">
        <v>26809.3</v>
      </c>
      <c r="GM388">
        <v>23991.5</v>
      </c>
      <c r="GN388">
        <v>38271.3</v>
      </c>
      <c r="GO388">
        <v>31575.6</v>
      </c>
      <c r="GP388">
        <v>46794.2</v>
      </c>
      <c r="GQ388">
        <v>37924.7</v>
      </c>
      <c r="GR388">
        <v>1.89193</v>
      </c>
      <c r="GS388">
        <v>1.8776</v>
      </c>
      <c r="GT388">
        <v>0.110544</v>
      </c>
      <c r="GU388">
        <v>0</v>
      </c>
      <c r="GV388">
        <v>28.2135</v>
      </c>
      <c r="GW388">
        <v>999.9</v>
      </c>
      <c r="GX388">
        <v>62.2</v>
      </c>
      <c r="GY388">
        <v>29.4</v>
      </c>
      <c r="GZ388">
        <v>28.269</v>
      </c>
      <c r="HA388">
        <v>61.4709</v>
      </c>
      <c r="HB388">
        <v>21.3101</v>
      </c>
      <c r="HC388">
        <v>1</v>
      </c>
      <c r="HD388">
        <v>0.0225483</v>
      </c>
      <c r="HE388">
        <v>-1.84425</v>
      </c>
      <c r="HF388">
        <v>20.3262</v>
      </c>
      <c r="HG388">
        <v>5.22133</v>
      </c>
      <c r="HH388">
        <v>11.9764</v>
      </c>
      <c r="HI388">
        <v>4.9655</v>
      </c>
      <c r="HJ388">
        <v>3.27598</v>
      </c>
      <c r="HK388">
        <v>9999</v>
      </c>
      <c r="HL388">
        <v>9999</v>
      </c>
      <c r="HM388">
        <v>9999</v>
      </c>
      <c r="HN388">
        <v>999.9</v>
      </c>
      <c r="HO388">
        <v>1.86362</v>
      </c>
      <c r="HP388">
        <v>1.85975</v>
      </c>
      <c r="HQ388">
        <v>1.85805</v>
      </c>
      <c r="HR388">
        <v>1.85944</v>
      </c>
      <c r="HS388">
        <v>1.85959</v>
      </c>
      <c r="HT388">
        <v>1.85806</v>
      </c>
      <c r="HU388">
        <v>1.85715</v>
      </c>
      <c r="HV388">
        <v>1.85211</v>
      </c>
      <c r="HW388">
        <v>0</v>
      </c>
      <c r="HX388">
        <v>0</v>
      </c>
      <c r="HY388">
        <v>0</v>
      </c>
      <c r="HZ388">
        <v>0</v>
      </c>
      <c r="IA388" t="s">
        <v>424</v>
      </c>
      <c r="IB388" t="s">
        <v>425</v>
      </c>
      <c r="IC388" t="s">
        <v>426</v>
      </c>
      <c r="ID388" t="s">
        <v>426</v>
      </c>
      <c r="IE388" t="s">
        <v>426</v>
      </c>
      <c r="IF388" t="s">
        <v>426</v>
      </c>
      <c r="IG388">
        <v>0</v>
      </c>
      <c r="IH388">
        <v>100</v>
      </c>
      <c r="II388">
        <v>100</v>
      </c>
      <c r="IJ388">
        <v>-1.48</v>
      </c>
      <c r="IK388">
        <v>0.1728</v>
      </c>
      <c r="IL388">
        <v>-2.270430513628176</v>
      </c>
      <c r="IM388">
        <v>0.001328113201692861</v>
      </c>
      <c r="IN388">
        <v>1.538283238170363E-06</v>
      </c>
      <c r="IO388">
        <v>-5.795655626708063E-10</v>
      </c>
      <c r="IP388">
        <v>-0.07185721746206786</v>
      </c>
      <c r="IQ388">
        <v>-0.004593102289677449</v>
      </c>
      <c r="IR388">
        <v>0.0008253994458280543</v>
      </c>
      <c r="IS388">
        <v>-7.403632370499484E-06</v>
      </c>
      <c r="IT388">
        <v>2</v>
      </c>
      <c r="IU388">
        <v>1985</v>
      </c>
      <c r="IV388">
        <v>1</v>
      </c>
      <c r="IW388">
        <v>27</v>
      </c>
      <c r="IX388">
        <v>2.6</v>
      </c>
      <c r="IY388">
        <v>2.6</v>
      </c>
      <c r="IZ388">
        <v>1.13647</v>
      </c>
      <c r="JA388">
        <v>2.60986</v>
      </c>
      <c r="JB388">
        <v>1.49658</v>
      </c>
      <c r="JC388">
        <v>2.34619</v>
      </c>
      <c r="JD388">
        <v>1.54907</v>
      </c>
      <c r="JE388">
        <v>2.4646</v>
      </c>
      <c r="JF388">
        <v>32.7535</v>
      </c>
      <c r="JG388">
        <v>15.498</v>
      </c>
      <c r="JH388">
        <v>18</v>
      </c>
      <c r="JI388">
        <v>480.815</v>
      </c>
      <c r="JJ388">
        <v>500.678</v>
      </c>
      <c r="JK388">
        <v>30.9</v>
      </c>
      <c r="JL388">
        <v>27.5363</v>
      </c>
      <c r="JM388">
        <v>30.0002</v>
      </c>
      <c r="JN388">
        <v>27.7126</v>
      </c>
      <c r="JO388">
        <v>27.6908</v>
      </c>
      <c r="JP388">
        <v>22.8419</v>
      </c>
      <c r="JQ388">
        <v>21.4596</v>
      </c>
      <c r="JR388">
        <v>76.01479999999999</v>
      </c>
      <c r="JS388">
        <v>30.8948</v>
      </c>
      <c r="JT388">
        <v>420</v>
      </c>
      <c r="JU388">
        <v>23.3658</v>
      </c>
      <c r="JV388">
        <v>102.328</v>
      </c>
      <c r="JW388">
        <v>91.4905</v>
      </c>
    </row>
    <row r="389" spans="1:283">
      <c r="A389">
        <v>371</v>
      </c>
      <c r="B389">
        <v>1761012116.1</v>
      </c>
      <c r="C389">
        <v>2450.099999904633</v>
      </c>
      <c r="D389" t="s">
        <v>1191</v>
      </c>
      <c r="E389" t="s">
        <v>1192</v>
      </c>
      <c r="F389">
        <v>5</v>
      </c>
      <c r="G389" t="s">
        <v>1171</v>
      </c>
      <c r="H389">
        <v>1761012108.1</v>
      </c>
      <c r="I389">
        <f>(J389)/1000</f>
        <v>0</v>
      </c>
      <c r="J389">
        <f>1000*DJ389*AH389*(DF389-DG389)/(100*CY389*(1000-AH389*DF389))</f>
        <v>0</v>
      </c>
      <c r="K389">
        <f>DJ389*AH389*(DE389-DD389*(1000-AH389*DG389)/(1000-AH389*DF389))/(100*CY389)</f>
        <v>0</v>
      </c>
      <c r="L389">
        <f>DD389 - IF(AH389&gt;1, K389*CY389*100.0/(AJ389), 0)</f>
        <v>0</v>
      </c>
      <c r="M389">
        <f>((S389-I389/2)*L389-K389)/(S389+I389/2)</f>
        <v>0</v>
      </c>
      <c r="N389">
        <f>M389*(DK389+DL389)/1000.0</f>
        <v>0</v>
      </c>
      <c r="O389">
        <f>(DD389 - IF(AH389&gt;1, K389*CY389*100.0/(AJ389), 0))*(DK389+DL389)/1000.0</f>
        <v>0</v>
      </c>
      <c r="P389">
        <f>2.0/((1/R389-1/Q389)+SIGN(R389)*SQRT((1/R389-1/Q389)*(1/R389-1/Q389) + 4*CZ389/((CZ389+1)*(CZ389+1))*(2*1/R389*1/Q389-1/Q389*1/Q389)))</f>
        <v>0</v>
      </c>
      <c r="Q389">
        <f>IF(LEFT(DA389,1)&lt;&gt;"0",IF(LEFT(DA389,1)="1",3.0,DB389),$D$5+$E$5*(DR389*DK389/($K$5*1000))+$F$5*(DR389*DK389/($K$5*1000))*MAX(MIN(CY389,$J$5),$I$5)*MAX(MIN(CY389,$J$5),$I$5)+$G$5*MAX(MIN(CY389,$J$5),$I$5)*(DR389*DK389/($K$5*1000))+$H$5*(DR389*DK389/($K$5*1000))*(DR389*DK389/($K$5*1000)))</f>
        <v>0</v>
      </c>
      <c r="R389">
        <f>I389*(1000-(1000*0.61365*exp(17.502*V389/(240.97+V389))/(DK389+DL389)+DF389)/2)/(1000*0.61365*exp(17.502*V389/(240.97+V389))/(DK389+DL389)-DF389)</f>
        <v>0</v>
      </c>
      <c r="S389">
        <f>1/((CZ389+1)/(P389/1.6)+1/(Q389/1.37)) + CZ389/((CZ389+1)/(P389/1.6) + CZ389/(Q389/1.37))</f>
        <v>0</v>
      </c>
      <c r="T389">
        <f>(CU389*CX389)</f>
        <v>0</v>
      </c>
      <c r="U389">
        <f>(DM389+(T389+2*0.95*5.67E-8*(((DM389+$B$9)+273)^4-(DM389+273)^4)-44100*I389)/(1.84*29.3*Q389+8*0.95*5.67E-8*(DM389+273)^3))</f>
        <v>0</v>
      </c>
      <c r="V389">
        <f>($C$9*DN389+$D$9*DO389+$E$9*U389)</f>
        <v>0</v>
      </c>
      <c r="W389">
        <f>0.61365*exp(17.502*V389/(240.97+V389))</f>
        <v>0</v>
      </c>
      <c r="X389">
        <f>(Y389/Z389*100)</f>
        <v>0</v>
      </c>
      <c r="Y389">
        <f>DF389*(DK389+DL389)/1000</f>
        <v>0</v>
      </c>
      <c r="Z389">
        <f>0.61365*exp(17.502*DM389/(240.97+DM389))</f>
        <v>0</v>
      </c>
      <c r="AA389">
        <f>(W389-DF389*(DK389+DL389)/1000)</f>
        <v>0</v>
      </c>
      <c r="AB389">
        <f>(-I389*44100)</f>
        <v>0</v>
      </c>
      <c r="AC389">
        <f>2*29.3*Q389*0.92*(DM389-V389)</f>
        <v>0</v>
      </c>
      <c r="AD389">
        <f>2*0.95*5.67E-8*(((DM389+$B$9)+273)^4-(V389+273)^4)</f>
        <v>0</v>
      </c>
      <c r="AE389">
        <f>T389+AD389+AB389+AC389</f>
        <v>0</v>
      </c>
      <c r="AF389">
        <v>1</v>
      </c>
      <c r="AG389">
        <v>0</v>
      </c>
      <c r="AH389">
        <f>IF(AF389*$H$15&gt;=AJ389,1.0,(AJ389/(AJ389-AF389*$H$15)))</f>
        <v>0</v>
      </c>
      <c r="AI389">
        <f>(AH389-1)*100</f>
        <v>0</v>
      </c>
      <c r="AJ389">
        <f>MAX(0,($B$15+$C$15*DR389)/(1+$D$15*DR389)*DK389/(DM389+273)*$E$15)</f>
        <v>0</v>
      </c>
      <c r="AK389" t="s">
        <v>420</v>
      </c>
      <c r="AL389" t="s">
        <v>420</v>
      </c>
      <c r="AM389">
        <v>0</v>
      </c>
      <c r="AN389">
        <v>0</v>
      </c>
      <c r="AO389">
        <f>1-AM389/AN389</f>
        <v>0</v>
      </c>
      <c r="AP389">
        <v>0</v>
      </c>
      <c r="AQ389" t="s">
        <v>420</v>
      </c>
      <c r="AR389" t="s">
        <v>420</v>
      </c>
      <c r="AS389">
        <v>0</v>
      </c>
      <c r="AT389">
        <v>0</v>
      </c>
      <c r="AU389">
        <f>1-AS389/AT389</f>
        <v>0</v>
      </c>
      <c r="AV389">
        <v>0.5</v>
      </c>
      <c r="AW389">
        <f>CV389</f>
        <v>0</v>
      </c>
      <c r="AX389">
        <f>K389</f>
        <v>0</v>
      </c>
      <c r="AY389">
        <f>AU389*AV389*AW389</f>
        <v>0</v>
      </c>
      <c r="AZ389">
        <f>(AX389-AP389)/AW389</f>
        <v>0</v>
      </c>
      <c r="BA389">
        <f>(AN389-AT389)/AT389</f>
        <v>0</v>
      </c>
      <c r="BB389">
        <f>AM389/(AO389+AM389/AT389)</f>
        <v>0</v>
      </c>
      <c r="BC389" t="s">
        <v>420</v>
      </c>
      <c r="BD389">
        <v>0</v>
      </c>
      <c r="BE389">
        <f>IF(BD389&lt;&gt;0, BD389, BB389)</f>
        <v>0</v>
      </c>
      <c r="BF389">
        <f>1-BE389/AT389</f>
        <v>0</v>
      </c>
      <c r="BG389">
        <f>(AT389-AS389)/(AT389-BE389)</f>
        <v>0</v>
      </c>
      <c r="BH389">
        <f>(AN389-AT389)/(AN389-BE389)</f>
        <v>0</v>
      </c>
      <c r="BI389">
        <f>(AT389-AS389)/(AT389-AM389)</f>
        <v>0</v>
      </c>
      <c r="BJ389">
        <f>(AN389-AT389)/(AN389-AM389)</f>
        <v>0</v>
      </c>
      <c r="BK389">
        <f>(BG389*BE389/AS389)</f>
        <v>0</v>
      </c>
      <c r="BL389">
        <f>(1-BK389)</f>
        <v>0</v>
      </c>
      <c r="CU389">
        <f>$B$13*DS389+$C$13*DT389+$F$13*EE389*(1-EH389)</f>
        <v>0</v>
      </c>
      <c r="CV389">
        <f>CU389*CW389</f>
        <v>0</v>
      </c>
      <c r="CW389">
        <f>($B$13*$D$11+$C$13*$D$11+$F$13*((ER389+EJ389)/MAX(ER389+EJ389+ES389, 0.1)*$I$11+ES389/MAX(ER389+EJ389+ES389, 0.1)*$J$11))/($B$13+$C$13+$F$13)</f>
        <v>0</v>
      </c>
      <c r="CX389">
        <f>($B$13*$K$11+$C$13*$K$11+$F$13*((ER389+EJ389)/MAX(ER389+EJ389+ES389, 0.1)*$P$11+ES389/MAX(ER389+EJ389+ES389, 0.1)*$Q$11))/($B$13+$C$13+$F$13)</f>
        <v>0</v>
      </c>
      <c r="CY389">
        <v>1.65</v>
      </c>
      <c r="CZ389">
        <v>0.5</v>
      </c>
      <c r="DA389" t="s">
        <v>421</v>
      </c>
      <c r="DB389">
        <v>2</v>
      </c>
      <c r="DC389">
        <v>1761012108.1</v>
      </c>
      <c r="DD389">
        <v>420.3096666666667</v>
      </c>
      <c r="DE389">
        <v>420.0051666666666</v>
      </c>
      <c r="DF389">
        <v>23.33525416666667</v>
      </c>
      <c r="DG389">
        <v>23.3890875</v>
      </c>
      <c r="DH389">
        <v>421.7897916666666</v>
      </c>
      <c r="DI389">
        <v>23.1626625</v>
      </c>
      <c r="DJ389">
        <v>499.9822083333333</v>
      </c>
      <c r="DK389">
        <v>90.56670833333334</v>
      </c>
      <c r="DL389">
        <v>0.033837825</v>
      </c>
      <c r="DM389">
        <v>29.897325</v>
      </c>
      <c r="DN389">
        <v>30.0214</v>
      </c>
      <c r="DO389">
        <v>999.9</v>
      </c>
      <c r="DP389">
        <v>0</v>
      </c>
      <c r="DQ389">
        <v>0</v>
      </c>
      <c r="DR389">
        <v>9998.492916666668</v>
      </c>
      <c r="DS389">
        <v>0</v>
      </c>
      <c r="DT389">
        <v>0.242856</v>
      </c>
      <c r="DU389">
        <v>0.3046188333333333</v>
      </c>
      <c r="DV389">
        <v>430.3520416666667</v>
      </c>
      <c r="DW389">
        <v>430.0639166666667</v>
      </c>
      <c r="DX389">
        <v>-0.05383475416666667</v>
      </c>
      <c r="DY389">
        <v>420.0051666666666</v>
      </c>
      <c r="DZ389">
        <v>23.3890875</v>
      </c>
      <c r="EA389">
        <v>2.113396666666667</v>
      </c>
      <c r="EB389">
        <v>2.118272916666667</v>
      </c>
      <c r="EC389">
        <v>18.32050833333333</v>
      </c>
      <c r="ED389">
        <v>18.35725416666667</v>
      </c>
      <c r="EE389">
        <v>0.00500078</v>
      </c>
      <c r="EF389">
        <v>0</v>
      </c>
      <c r="EG389">
        <v>0</v>
      </c>
      <c r="EH389">
        <v>0</v>
      </c>
      <c r="EI389">
        <v>118.825</v>
      </c>
      <c r="EJ389">
        <v>0.00500078</v>
      </c>
      <c r="EK389">
        <v>-11.9375</v>
      </c>
      <c r="EL389">
        <v>-0.325</v>
      </c>
      <c r="EM389">
        <v>35.72366666666667</v>
      </c>
      <c r="EN389">
        <v>39.171625</v>
      </c>
      <c r="EO389">
        <v>38.04679166666667</v>
      </c>
      <c r="EP389">
        <v>39.62204166666667</v>
      </c>
      <c r="EQ389">
        <v>38.34358333333333</v>
      </c>
      <c r="ER389">
        <v>0</v>
      </c>
      <c r="ES389">
        <v>0</v>
      </c>
      <c r="ET389">
        <v>0</v>
      </c>
      <c r="EU389">
        <v>1761012114.7</v>
      </c>
      <c r="EV389">
        <v>0</v>
      </c>
      <c r="EW389">
        <v>119.368</v>
      </c>
      <c r="EX389">
        <v>6.715384755379461</v>
      </c>
      <c r="EY389">
        <v>-35.36153838879022</v>
      </c>
      <c r="EZ389">
        <v>-13.992</v>
      </c>
      <c r="FA389">
        <v>15</v>
      </c>
      <c r="FB389">
        <v>1761011957.1</v>
      </c>
      <c r="FC389" t="s">
        <v>1172</v>
      </c>
      <c r="FD389">
        <v>1761011957.1</v>
      </c>
      <c r="FE389">
        <v>1761011957.1</v>
      </c>
      <c r="FF389">
        <v>13</v>
      </c>
      <c r="FG389">
        <v>-0.16</v>
      </c>
      <c r="FH389">
        <v>-0.007</v>
      </c>
      <c r="FI389">
        <v>-1.481</v>
      </c>
      <c r="FJ389">
        <v>0.186</v>
      </c>
      <c r="FK389">
        <v>420</v>
      </c>
      <c r="FL389">
        <v>24</v>
      </c>
      <c r="FM389">
        <v>0.15</v>
      </c>
      <c r="FN389">
        <v>0.03</v>
      </c>
      <c r="FO389">
        <v>0.2951101951219512</v>
      </c>
      <c r="FP389">
        <v>0.3345957073170741</v>
      </c>
      <c r="FQ389">
        <v>0.04457986757862546</v>
      </c>
      <c r="FR389">
        <v>1</v>
      </c>
      <c r="FS389">
        <v>119.9705882352941</v>
      </c>
      <c r="FT389">
        <v>-4.171123044267761</v>
      </c>
      <c r="FU389">
        <v>6.554815446397571</v>
      </c>
      <c r="FV389">
        <v>0</v>
      </c>
      <c r="FW389">
        <v>-0.05954686829268294</v>
      </c>
      <c r="FX389">
        <v>0.1167362529616723</v>
      </c>
      <c r="FY389">
        <v>0.0120222881585633</v>
      </c>
      <c r="FZ389">
        <v>0</v>
      </c>
      <c r="GA389">
        <v>1</v>
      </c>
      <c r="GB389">
        <v>3</v>
      </c>
      <c r="GC389" t="s">
        <v>459</v>
      </c>
      <c r="GD389">
        <v>3.10971</v>
      </c>
      <c r="GE389">
        <v>2.7252</v>
      </c>
      <c r="GF389">
        <v>0.088655</v>
      </c>
      <c r="GG389">
        <v>0.0884288</v>
      </c>
      <c r="GH389">
        <v>0.1066</v>
      </c>
      <c r="GI389">
        <v>0.107735</v>
      </c>
      <c r="GJ389">
        <v>23924.3</v>
      </c>
      <c r="GK389">
        <v>21682.2</v>
      </c>
      <c r="GL389">
        <v>26809.2</v>
      </c>
      <c r="GM389">
        <v>23991.5</v>
      </c>
      <c r="GN389">
        <v>38270.9</v>
      </c>
      <c r="GO389">
        <v>31575.4</v>
      </c>
      <c r="GP389">
        <v>46794</v>
      </c>
      <c r="GQ389">
        <v>37924.4</v>
      </c>
      <c r="GR389">
        <v>1.89247</v>
      </c>
      <c r="GS389">
        <v>1.87722</v>
      </c>
      <c r="GT389">
        <v>0.110544</v>
      </c>
      <c r="GU389">
        <v>0</v>
      </c>
      <c r="GV389">
        <v>28.2153</v>
      </c>
      <c r="GW389">
        <v>999.9</v>
      </c>
      <c r="GX389">
        <v>62.2</v>
      </c>
      <c r="GY389">
        <v>29.4</v>
      </c>
      <c r="GZ389">
        <v>28.2645</v>
      </c>
      <c r="HA389">
        <v>61.5109</v>
      </c>
      <c r="HB389">
        <v>21.0537</v>
      </c>
      <c r="HC389">
        <v>1</v>
      </c>
      <c r="HD389">
        <v>0.0227058</v>
      </c>
      <c r="HE389">
        <v>-1.83166</v>
      </c>
      <c r="HF389">
        <v>20.3264</v>
      </c>
      <c r="HG389">
        <v>5.22088</v>
      </c>
      <c r="HH389">
        <v>11.9764</v>
      </c>
      <c r="HI389">
        <v>4.96555</v>
      </c>
      <c r="HJ389">
        <v>3.276</v>
      </c>
      <c r="HK389">
        <v>9999</v>
      </c>
      <c r="HL389">
        <v>9999</v>
      </c>
      <c r="HM389">
        <v>9999</v>
      </c>
      <c r="HN389">
        <v>999.9</v>
      </c>
      <c r="HO389">
        <v>1.8636</v>
      </c>
      <c r="HP389">
        <v>1.85975</v>
      </c>
      <c r="HQ389">
        <v>1.85806</v>
      </c>
      <c r="HR389">
        <v>1.85944</v>
      </c>
      <c r="HS389">
        <v>1.85959</v>
      </c>
      <c r="HT389">
        <v>1.85806</v>
      </c>
      <c r="HU389">
        <v>1.85715</v>
      </c>
      <c r="HV389">
        <v>1.85211</v>
      </c>
      <c r="HW389">
        <v>0</v>
      </c>
      <c r="HX389">
        <v>0</v>
      </c>
      <c r="HY389">
        <v>0</v>
      </c>
      <c r="HZ389">
        <v>0</v>
      </c>
      <c r="IA389" t="s">
        <v>424</v>
      </c>
      <c r="IB389" t="s">
        <v>425</v>
      </c>
      <c r="IC389" t="s">
        <v>426</v>
      </c>
      <c r="ID389" t="s">
        <v>426</v>
      </c>
      <c r="IE389" t="s">
        <v>426</v>
      </c>
      <c r="IF389" t="s">
        <v>426</v>
      </c>
      <c r="IG389">
        <v>0</v>
      </c>
      <c r="IH389">
        <v>100</v>
      </c>
      <c r="II389">
        <v>100</v>
      </c>
      <c r="IJ389">
        <v>-1.48</v>
      </c>
      <c r="IK389">
        <v>0.1728</v>
      </c>
      <c r="IL389">
        <v>-2.270430513628176</v>
      </c>
      <c r="IM389">
        <v>0.001328113201692861</v>
      </c>
      <c r="IN389">
        <v>1.538283238170363E-06</v>
      </c>
      <c r="IO389">
        <v>-5.795655626708063E-10</v>
      </c>
      <c r="IP389">
        <v>-0.07185721746206786</v>
      </c>
      <c r="IQ389">
        <v>-0.004593102289677449</v>
      </c>
      <c r="IR389">
        <v>0.0008253994458280543</v>
      </c>
      <c r="IS389">
        <v>-7.403632370499484E-06</v>
      </c>
      <c r="IT389">
        <v>2</v>
      </c>
      <c r="IU389">
        <v>1985</v>
      </c>
      <c r="IV389">
        <v>1</v>
      </c>
      <c r="IW389">
        <v>27</v>
      </c>
      <c r="IX389">
        <v>2.6</v>
      </c>
      <c r="IY389">
        <v>2.6</v>
      </c>
      <c r="IZ389">
        <v>1.13525</v>
      </c>
      <c r="JA389">
        <v>2.60498</v>
      </c>
      <c r="JB389">
        <v>1.49658</v>
      </c>
      <c r="JC389">
        <v>2.34619</v>
      </c>
      <c r="JD389">
        <v>1.54907</v>
      </c>
      <c r="JE389">
        <v>2.44019</v>
      </c>
      <c r="JF389">
        <v>32.7535</v>
      </c>
      <c r="JG389">
        <v>15.5067</v>
      </c>
      <c r="JH389">
        <v>18</v>
      </c>
      <c r="JI389">
        <v>481.132</v>
      </c>
      <c r="JJ389">
        <v>500.429</v>
      </c>
      <c r="JK389">
        <v>30.8961</v>
      </c>
      <c r="JL389">
        <v>27.5363</v>
      </c>
      <c r="JM389">
        <v>30.0002</v>
      </c>
      <c r="JN389">
        <v>27.7126</v>
      </c>
      <c r="JO389">
        <v>27.6908</v>
      </c>
      <c r="JP389">
        <v>22.8397</v>
      </c>
      <c r="JQ389">
        <v>21.4596</v>
      </c>
      <c r="JR389">
        <v>76.01479999999999</v>
      </c>
      <c r="JS389">
        <v>30.8948</v>
      </c>
      <c r="JT389">
        <v>420</v>
      </c>
      <c r="JU389">
        <v>23.3635</v>
      </c>
      <c r="JV389">
        <v>102.328</v>
      </c>
      <c r="JW389">
        <v>91.48990000000001</v>
      </c>
    </row>
    <row r="390" spans="1:283">
      <c r="A390">
        <v>372</v>
      </c>
      <c r="B390">
        <v>1761012118.1</v>
      </c>
      <c r="C390">
        <v>2452.099999904633</v>
      </c>
      <c r="D390" t="s">
        <v>1193</v>
      </c>
      <c r="E390" t="s">
        <v>1194</v>
      </c>
      <c r="F390">
        <v>5</v>
      </c>
      <c r="G390" t="s">
        <v>1171</v>
      </c>
      <c r="H390">
        <v>1761012110.1</v>
      </c>
      <c r="I390">
        <f>(J390)/1000</f>
        <v>0</v>
      </c>
      <c r="J390">
        <f>1000*DJ390*AH390*(DF390-DG390)/(100*CY390*(1000-AH390*DF390))</f>
        <v>0</v>
      </c>
      <c r="K390">
        <f>DJ390*AH390*(DE390-DD390*(1000-AH390*DG390)/(1000-AH390*DF390))/(100*CY390)</f>
        <v>0</v>
      </c>
      <c r="L390">
        <f>DD390 - IF(AH390&gt;1, K390*CY390*100.0/(AJ390), 0)</f>
        <v>0</v>
      </c>
      <c r="M390">
        <f>((S390-I390/2)*L390-K390)/(S390+I390/2)</f>
        <v>0</v>
      </c>
      <c r="N390">
        <f>M390*(DK390+DL390)/1000.0</f>
        <v>0</v>
      </c>
      <c r="O390">
        <f>(DD390 - IF(AH390&gt;1, K390*CY390*100.0/(AJ390), 0))*(DK390+DL390)/1000.0</f>
        <v>0</v>
      </c>
      <c r="P390">
        <f>2.0/((1/R390-1/Q390)+SIGN(R390)*SQRT((1/R390-1/Q390)*(1/R390-1/Q390) + 4*CZ390/((CZ390+1)*(CZ390+1))*(2*1/R390*1/Q390-1/Q390*1/Q390)))</f>
        <v>0</v>
      </c>
      <c r="Q390">
        <f>IF(LEFT(DA390,1)&lt;&gt;"0",IF(LEFT(DA390,1)="1",3.0,DB390),$D$5+$E$5*(DR390*DK390/($K$5*1000))+$F$5*(DR390*DK390/($K$5*1000))*MAX(MIN(CY390,$J$5),$I$5)*MAX(MIN(CY390,$J$5),$I$5)+$G$5*MAX(MIN(CY390,$J$5),$I$5)*(DR390*DK390/($K$5*1000))+$H$5*(DR390*DK390/($K$5*1000))*(DR390*DK390/($K$5*1000)))</f>
        <v>0</v>
      </c>
      <c r="R390">
        <f>I390*(1000-(1000*0.61365*exp(17.502*V390/(240.97+V390))/(DK390+DL390)+DF390)/2)/(1000*0.61365*exp(17.502*V390/(240.97+V390))/(DK390+DL390)-DF390)</f>
        <v>0</v>
      </c>
      <c r="S390">
        <f>1/((CZ390+1)/(P390/1.6)+1/(Q390/1.37)) + CZ390/((CZ390+1)/(P390/1.6) + CZ390/(Q390/1.37))</f>
        <v>0</v>
      </c>
      <c r="T390">
        <f>(CU390*CX390)</f>
        <v>0</v>
      </c>
      <c r="U390">
        <f>(DM390+(T390+2*0.95*5.67E-8*(((DM390+$B$9)+273)^4-(DM390+273)^4)-44100*I390)/(1.84*29.3*Q390+8*0.95*5.67E-8*(DM390+273)^3))</f>
        <v>0</v>
      </c>
      <c r="V390">
        <f>($C$9*DN390+$D$9*DO390+$E$9*U390)</f>
        <v>0</v>
      </c>
      <c r="W390">
        <f>0.61365*exp(17.502*V390/(240.97+V390))</f>
        <v>0</v>
      </c>
      <c r="X390">
        <f>(Y390/Z390*100)</f>
        <v>0</v>
      </c>
      <c r="Y390">
        <f>DF390*(DK390+DL390)/1000</f>
        <v>0</v>
      </c>
      <c r="Z390">
        <f>0.61365*exp(17.502*DM390/(240.97+DM390))</f>
        <v>0</v>
      </c>
      <c r="AA390">
        <f>(W390-DF390*(DK390+DL390)/1000)</f>
        <v>0</v>
      </c>
      <c r="AB390">
        <f>(-I390*44100)</f>
        <v>0</v>
      </c>
      <c r="AC390">
        <f>2*29.3*Q390*0.92*(DM390-V390)</f>
        <v>0</v>
      </c>
      <c r="AD390">
        <f>2*0.95*5.67E-8*(((DM390+$B$9)+273)^4-(V390+273)^4)</f>
        <v>0</v>
      </c>
      <c r="AE390">
        <f>T390+AD390+AB390+AC390</f>
        <v>0</v>
      </c>
      <c r="AF390">
        <v>1</v>
      </c>
      <c r="AG390">
        <v>0</v>
      </c>
      <c r="AH390">
        <f>IF(AF390*$H$15&gt;=AJ390,1.0,(AJ390/(AJ390-AF390*$H$15)))</f>
        <v>0</v>
      </c>
      <c r="AI390">
        <f>(AH390-1)*100</f>
        <v>0</v>
      </c>
      <c r="AJ390">
        <f>MAX(0,($B$15+$C$15*DR390)/(1+$D$15*DR390)*DK390/(DM390+273)*$E$15)</f>
        <v>0</v>
      </c>
      <c r="AK390" t="s">
        <v>420</v>
      </c>
      <c r="AL390" t="s">
        <v>420</v>
      </c>
      <c r="AM390">
        <v>0</v>
      </c>
      <c r="AN390">
        <v>0</v>
      </c>
      <c r="AO390">
        <f>1-AM390/AN390</f>
        <v>0</v>
      </c>
      <c r="AP390">
        <v>0</v>
      </c>
      <c r="AQ390" t="s">
        <v>420</v>
      </c>
      <c r="AR390" t="s">
        <v>420</v>
      </c>
      <c r="AS390">
        <v>0</v>
      </c>
      <c r="AT390">
        <v>0</v>
      </c>
      <c r="AU390">
        <f>1-AS390/AT390</f>
        <v>0</v>
      </c>
      <c r="AV390">
        <v>0.5</v>
      </c>
      <c r="AW390">
        <f>CV390</f>
        <v>0</v>
      </c>
      <c r="AX390">
        <f>K390</f>
        <v>0</v>
      </c>
      <c r="AY390">
        <f>AU390*AV390*AW390</f>
        <v>0</v>
      </c>
      <c r="AZ390">
        <f>(AX390-AP390)/AW390</f>
        <v>0</v>
      </c>
      <c r="BA390">
        <f>(AN390-AT390)/AT390</f>
        <v>0</v>
      </c>
      <c r="BB390">
        <f>AM390/(AO390+AM390/AT390)</f>
        <v>0</v>
      </c>
      <c r="BC390" t="s">
        <v>420</v>
      </c>
      <c r="BD390">
        <v>0</v>
      </c>
      <c r="BE390">
        <f>IF(BD390&lt;&gt;0, BD390, BB390)</f>
        <v>0</v>
      </c>
      <c r="BF390">
        <f>1-BE390/AT390</f>
        <v>0</v>
      </c>
      <c r="BG390">
        <f>(AT390-AS390)/(AT390-BE390)</f>
        <v>0</v>
      </c>
      <c r="BH390">
        <f>(AN390-AT390)/(AN390-BE390)</f>
        <v>0</v>
      </c>
      <c r="BI390">
        <f>(AT390-AS390)/(AT390-AM390)</f>
        <v>0</v>
      </c>
      <c r="BJ390">
        <f>(AN390-AT390)/(AN390-AM390)</f>
        <v>0</v>
      </c>
      <c r="BK390">
        <f>(BG390*BE390/AS390)</f>
        <v>0</v>
      </c>
      <c r="BL390">
        <f>(1-BK390)</f>
        <v>0</v>
      </c>
      <c r="CU390">
        <f>$B$13*DS390+$C$13*DT390+$F$13*EE390*(1-EH390)</f>
        <v>0</v>
      </c>
      <c r="CV390">
        <f>CU390*CW390</f>
        <v>0</v>
      </c>
      <c r="CW390">
        <f>($B$13*$D$11+$C$13*$D$11+$F$13*((ER390+EJ390)/MAX(ER390+EJ390+ES390, 0.1)*$I$11+ES390/MAX(ER390+EJ390+ES390, 0.1)*$J$11))/($B$13+$C$13+$F$13)</f>
        <v>0</v>
      </c>
      <c r="CX390">
        <f>($B$13*$K$11+$C$13*$K$11+$F$13*((ER390+EJ390)/MAX(ER390+EJ390+ES390, 0.1)*$P$11+ES390/MAX(ER390+EJ390+ES390, 0.1)*$Q$11))/($B$13+$C$13+$F$13)</f>
        <v>0</v>
      </c>
      <c r="CY390">
        <v>1.65</v>
      </c>
      <c r="CZ390">
        <v>0.5</v>
      </c>
      <c r="DA390" t="s">
        <v>421</v>
      </c>
      <c r="DB390">
        <v>2</v>
      </c>
      <c r="DC390">
        <v>1761012110.1</v>
      </c>
      <c r="DD390">
        <v>420.31325</v>
      </c>
      <c r="DE390">
        <v>420.003125</v>
      </c>
      <c r="DF390">
        <v>23.33884166666667</v>
      </c>
      <c r="DG390">
        <v>23.38925833333333</v>
      </c>
      <c r="DH390">
        <v>421.7933333333334</v>
      </c>
      <c r="DI390">
        <v>23.166175</v>
      </c>
      <c r="DJ390">
        <v>499.9919166666667</v>
      </c>
      <c r="DK390">
        <v>90.56689583333332</v>
      </c>
      <c r="DL390">
        <v>0.03382395</v>
      </c>
      <c r="DM390">
        <v>29.8960875</v>
      </c>
      <c r="DN390">
        <v>30.01925</v>
      </c>
      <c r="DO390">
        <v>999.9</v>
      </c>
      <c r="DP390">
        <v>0</v>
      </c>
      <c r="DQ390">
        <v>0</v>
      </c>
      <c r="DR390">
        <v>9997.029583333333</v>
      </c>
      <c r="DS390">
        <v>0</v>
      </c>
      <c r="DT390">
        <v>0.242856</v>
      </c>
      <c r="DU390">
        <v>0.310229</v>
      </c>
      <c r="DV390">
        <v>430.35725</v>
      </c>
      <c r="DW390">
        <v>430.061875</v>
      </c>
      <c r="DX390">
        <v>-0.05042059583333333</v>
      </c>
      <c r="DY390">
        <v>420.003125</v>
      </c>
      <c r="DZ390">
        <v>23.38925833333333</v>
      </c>
      <c r="EA390">
        <v>2.113725416666667</v>
      </c>
      <c r="EB390">
        <v>2.118292916666667</v>
      </c>
      <c r="EC390">
        <v>18.32299583333333</v>
      </c>
      <c r="ED390">
        <v>18.35740416666667</v>
      </c>
      <c r="EE390">
        <v>0.00500078</v>
      </c>
      <c r="EF390">
        <v>0</v>
      </c>
      <c r="EG390">
        <v>0</v>
      </c>
      <c r="EH390">
        <v>0</v>
      </c>
      <c r="EI390">
        <v>118.8791666666667</v>
      </c>
      <c r="EJ390">
        <v>0.00500078</v>
      </c>
      <c r="EK390">
        <v>-12.3875</v>
      </c>
      <c r="EL390">
        <v>-0.5750000000000001</v>
      </c>
      <c r="EM390">
        <v>35.70020833333333</v>
      </c>
      <c r="EN390">
        <v>39.13</v>
      </c>
      <c r="EO390">
        <v>37.98945833333333</v>
      </c>
      <c r="EP390">
        <v>39.55954166666667</v>
      </c>
      <c r="EQ390">
        <v>38.3175</v>
      </c>
      <c r="ER390">
        <v>0</v>
      </c>
      <c r="ES390">
        <v>0</v>
      </c>
      <c r="ET390">
        <v>0</v>
      </c>
      <c r="EU390">
        <v>1761012117.1</v>
      </c>
      <c r="EV390">
        <v>0</v>
      </c>
      <c r="EW390">
        <v>119.456</v>
      </c>
      <c r="EX390">
        <v>3.238461683463967</v>
      </c>
      <c r="EY390">
        <v>-17.55384603205043</v>
      </c>
      <c r="EZ390">
        <v>-14.624</v>
      </c>
      <c r="FA390">
        <v>15</v>
      </c>
      <c r="FB390">
        <v>1761011957.1</v>
      </c>
      <c r="FC390" t="s">
        <v>1172</v>
      </c>
      <c r="FD390">
        <v>1761011957.1</v>
      </c>
      <c r="FE390">
        <v>1761011957.1</v>
      </c>
      <c r="FF390">
        <v>13</v>
      </c>
      <c r="FG390">
        <v>-0.16</v>
      </c>
      <c r="FH390">
        <v>-0.007</v>
      </c>
      <c r="FI390">
        <v>-1.481</v>
      </c>
      <c r="FJ390">
        <v>0.186</v>
      </c>
      <c r="FK390">
        <v>420</v>
      </c>
      <c r="FL390">
        <v>24</v>
      </c>
      <c r="FM390">
        <v>0.15</v>
      </c>
      <c r="FN390">
        <v>0.03</v>
      </c>
      <c r="FO390">
        <v>0.2958023</v>
      </c>
      <c r="FP390">
        <v>0.32410696435272</v>
      </c>
      <c r="FQ390">
        <v>0.04495498498787426</v>
      </c>
      <c r="FR390">
        <v>1</v>
      </c>
      <c r="FS390">
        <v>119.7264705882353</v>
      </c>
      <c r="FT390">
        <v>-14.84033610971149</v>
      </c>
      <c r="FU390">
        <v>6.829146395006413</v>
      </c>
      <c r="FV390">
        <v>0</v>
      </c>
      <c r="FW390">
        <v>-0.05586934</v>
      </c>
      <c r="FX390">
        <v>0.1013000082551596</v>
      </c>
      <c r="FY390">
        <v>0.01014653923780912</v>
      </c>
      <c r="FZ390">
        <v>0</v>
      </c>
      <c r="GA390">
        <v>1</v>
      </c>
      <c r="GB390">
        <v>3</v>
      </c>
      <c r="GC390" t="s">
        <v>459</v>
      </c>
      <c r="GD390">
        <v>3.10962</v>
      </c>
      <c r="GE390">
        <v>2.7252</v>
      </c>
      <c r="GF390">
        <v>0.08865729999999999</v>
      </c>
      <c r="GG390">
        <v>0.0884277</v>
      </c>
      <c r="GH390">
        <v>0.106611</v>
      </c>
      <c r="GI390">
        <v>0.107733</v>
      </c>
      <c r="GJ390">
        <v>23924.3</v>
      </c>
      <c r="GK390">
        <v>21682.2</v>
      </c>
      <c r="GL390">
        <v>26809.3</v>
      </c>
      <c r="GM390">
        <v>23991.5</v>
      </c>
      <c r="GN390">
        <v>38270.5</v>
      </c>
      <c r="GO390">
        <v>31575.4</v>
      </c>
      <c r="GP390">
        <v>46794.1</v>
      </c>
      <c r="GQ390">
        <v>37924.3</v>
      </c>
      <c r="GR390">
        <v>1.8926</v>
      </c>
      <c r="GS390">
        <v>1.87728</v>
      </c>
      <c r="GT390">
        <v>0.110164</v>
      </c>
      <c r="GU390">
        <v>0</v>
      </c>
      <c r="GV390">
        <v>28.2171</v>
      </c>
      <c r="GW390">
        <v>999.9</v>
      </c>
      <c r="GX390">
        <v>62.2</v>
      </c>
      <c r="GY390">
        <v>29.3</v>
      </c>
      <c r="GZ390">
        <v>28.1082</v>
      </c>
      <c r="HA390">
        <v>61.1909</v>
      </c>
      <c r="HB390">
        <v>21.1458</v>
      </c>
      <c r="HC390">
        <v>1</v>
      </c>
      <c r="HD390">
        <v>0.0225813</v>
      </c>
      <c r="HE390">
        <v>-1.843</v>
      </c>
      <c r="HF390">
        <v>20.3261</v>
      </c>
      <c r="HG390">
        <v>5.22058</v>
      </c>
      <c r="HH390">
        <v>11.977</v>
      </c>
      <c r="HI390">
        <v>4.96545</v>
      </c>
      <c r="HJ390">
        <v>3.276</v>
      </c>
      <c r="HK390">
        <v>9999</v>
      </c>
      <c r="HL390">
        <v>9999</v>
      </c>
      <c r="HM390">
        <v>9999</v>
      </c>
      <c r="HN390">
        <v>999.9</v>
      </c>
      <c r="HO390">
        <v>1.86362</v>
      </c>
      <c r="HP390">
        <v>1.85977</v>
      </c>
      <c r="HQ390">
        <v>1.85806</v>
      </c>
      <c r="HR390">
        <v>1.85944</v>
      </c>
      <c r="HS390">
        <v>1.85959</v>
      </c>
      <c r="HT390">
        <v>1.85806</v>
      </c>
      <c r="HU390">
        <v>1.85715</v>
      </c>
      <c r="HV390">
        <v>1.85211</v>
      </c>
      <c r="HW390">
        <v>0</v>
      </c>
      <c r="HX390">
        <v>0</v>
      </c>
      <c r="HY390">
        <v>0</v>
      </c>
      <c r="HZ390">
        <v>0</v>
      </c>
      <c r="IA390" t="s">
        <v>424</v>
      </c>
      <c r="IB390" t="s">
        <v>425</v>
      </c>
      <c r="IC390" t="s">
        <v>426</v>
      </c>
      <c r="ID390" t="s">
        <v>426</v>
      </c>
      <c r="IE390" t="s">
        <v>426</v>
      </c>
      <c r="IF390" t="s">
        <v>426</v>
      </c>
      <c r="IG390">
        <v>0</v>
      </c>
      <c r="IH390">
        <v>100</v>
      </c>
      <c r="II390">
        <v>100</v>
      </c>
      <c r="IJ390">
        <v>-1.48</v>
      </c>
      <c r="IK390">
        <v>0.1729</v>
      </c>
      <c r="IL390">
        <v>-2.270430513628176</v>
      </c>
      <c r="IM390">
        <v>0.001328113201692861</v>
      </c>
      <c r="IN390">
        <v>1.538283238170363E-06</v>
      </c>
      <c r="IO390">
        <v>-5.795655626708063E-10</v>
      </c>
      <c r="IP390">
        <v>-0.07185721746206786</v>
      </c>
      <c r="IQ390">
        <v>-0.004593102289677449</v>
      </c>
      <c r="IR390">
        <v>0.0008253994458280543</v>
      </c>
      <c r="IS390">
        <v>-7.403632370499484E-06</v>
      </c>
      <c r="IT390">
        <v>2</v>
      </c>
      <c r="IU390">
        <v>1985</v>
      </c>
      <c r="IV390">
        <v>1</v>
      </c>
      <c r="IW390">
        <v>27</v>
      </c>
      <c r="IX390">
        <v>2.7</v>
      </c>
      <c r="IY390">
        <v>2.7</v>
      </c>
      <c r="IZ390">
        <v>1.13647</v>
      </c>
      <c r="JA390">
        <v>2.61353</v>
      </c>
      <c r="JB390">
        <v>1.49658</v>
      </c>
      <c r="JC390">
        <v>2.34619</v>
      </c>
      <c r="JD390">
        <v>1.54907</v>
      </c>
      <c r="JE390">
        <v>2.33643</v>
      </c>
      <c r="JF390">
        <v>32.7535</v>
      </c>
      <c r="JG390">
        <v>15.4804</v>
      </c>
      <c r="JH390">
        <v>18</v>
      </c>
      <c r="JI390">
        <v>481.203</v>
      </c>
      <c r="JJ390">
        <v>500.462</v>
      </c>
      <c r="JK390">
        <v>30.8901</v>
      </c>
      <c r="JL390">
        <v>27.5363</v>
      </c>
      <c r="JM390">
        <v>30</v>
      </c>
      <c r="JN390">
        <v>27.7126</v>
      </c>
      <c r="JO390">
        <v>27.6908</v>
      </c>
      <c r="JP390">
        <v>22.8382</v>
      </c>
      <c r="JQ390">
        <v>21.4596</v>
      </c>
      <c r="JR390">
        <v>76.01479999999999</v>
      </c>
      <c r="JS390">
        <v>30.8794</v>
      </c>
      <c r="JT390">
        <v>420</v>
      </c>
      <c r="JU390">
        <v>23.3578</v>
      </c>
      <c r="JV390">
        <v>102.328</v>
      </c>
      <c r="JW390">
        <v>91.48990000000001</v>
      </c>
    </row>
    <row r="391" spans="1:283">
      <c r="A391">
        <v>373</v>
      </c>
      <c r="B391">
        <v>1761012120.1</v>
      </c>
      <c r="C391">
        <v>2454.099999904633</v>
      </c>
      <c r="D391" t="s">
        <v>1195</v>
      </c>
      <c r="E391" t="s">
        <v>1196</v>
      </c>
      <c r="F391">
        <v>5</v>
      </c>
      <c r="G391" t="s">
        <v>1171</v>
      </c>
      <c r="H391">
        <v>1761012112.1</v>
      </c>
      <c r="I391">
        <f>(J391)/1000</f>
        <v>0</v>
      </c>
      <c r="J391">
        <f>1000*DJ391*AH391*(DF391-DG391)/(100*CY391*(1000-AH391*DF391))</f>
        <v>0</v>
      </c>
      <c r="K391">
        <f>DJ391*AH391*(DE391-DD391*(1000-AH391*DG391)/(1000-AH391*DF391))/(100*CY391)</f>
        <v>0</v>
      </c>
      <c r="L391">
        <f>DD391 - IF(AH391&gt;1, K391*CY391*100.0/(AJ391), 0)</f>
        <v>0</v>
      </c>
      <c r="M391">
        <f>((S391-I391/2)*L391-K391)/(S391+I391/2)</f>
        <v>0</v>
      </c>
      <c r="N391">
        <f>M391*(DK391+DL391)/1000.0</f>
        <v>0</v>
      </c>
      <c r="O391">
        <f>(DD391 - IF(AH391&gt;1, K391*CY391*100.0/(AJ391), 0))*(DK391+DL391)/1000.0</f>
        <v>0</v>
      </c>
      <c r="P391">
        <f>2.0/((1/R391-1/Q391)+SIGN(R391)*SQRT((1/R391-1/Q391)*(1/R391-1/Q391) + 4*CZ391/((CZ391+1)*(CZ391+1))*(2*1/R391*1/Q391-1/Q391*1/Q391)))</f>
        <v>0</v>
      </c>
      <c r="Q391">
        <f>IF(LEFT(DA391,1)&lt;&gt;"0",IF(LEFT(DA391,1)="1",3.0,DB391),$D$5+$E$5*(DR391*DK391/($K$5*1000))+$F$5*(DR391*DK391/($K$5*1000))*MAX(MIN(CY391,$J$5),$I$5)*MAX(MIN(CY391,$J$5),$I$5)+$G$5*MAX(MIN(CY391,$J$5),$I$5)*(DR391*DK391/($K$5*1000))+$H$5*(DR391*DK391/($K$5*1000))*(DR391*DK391/($K$5*1000)))</f>
        <v>0</v>
      </c>
      <c r="R391">
        <f>I391*(1000-(1000*0.61365*exp(17.502*V391/(240.97+V391))/(DK391+DL391)+DF391)/2)/(1000*0.61365*exp(17.502*V391/(240.97+V391))/(DK391+DL391)-DF391)</f>
        <v>0</v>
      </c>
      <c r="S391">
        <f>1/((CZ391+1)/(P391/1.6)+1/(Q391/1.37)) + CZ391/((CZ391+1)/(P391/1.6) + CZ391/(Q391/1.37))</f>
        <v>0</v>
      </c>
      <c r="T391">
        <f>(CU391*CX391)</f>
        <v>0</v>
      </c>
      <c r="U391">
        <f>(DM391+(T391+2*0.95*5.67E-8*(((DM391+$B$9)+273)^4-(DM391+273)^4)-44100*I391)/(1.84*29.3*Q391+8*0.95*5.67E-8*(DM391+273)^3))</f>
        <v>0</v>
      </c>
      <c r="V391">
        <f>($C$9*DN391+$D$9*DO391+$E$9*U391)</f>
        <v>0</v>
      </c>
      <c r="W391">
        <f>0.61365*exp(17.502*V391/(240.97+V391))</f>
        <v>0</v>
      </c>
      <c r="X391">
        <f>(Y391/Z391*100)</f>
        <v>0</v>
      </c>
      <c r="Y391">
        <f>DF391*(DK391+DL391)/1000</f>
        <v>0</v>
      </c>
      <c r="Z391">
        <f>0.61365*exp(17.502*DM391/(240.97+DM391))</f>
        <v>0</v>
      </c>
      <c r="AA391">
        <f>(W391-DF391*(DK391+DL391)/1000)</f>
        <v>0</v>
      </c>
      <c r="AB391">
        <f>(-I391*44100)</f>
        <v>0</v>
      </c>
      <c r="AC391">
        <f>2*29.3*Q391*0.92*(DM391-V391)</f>
        <v>0</v>
      </c>
      <c r="AD391">
        <f>2*0.95*5.67E-8*(((DM391+$B$9)+273)^4-(V391+273)^4)</f>
        <v>0</v>
      </c>
      <c r="AE391">
        <f>T391+AD391+AB391+AC391</f>
        <v>0</v>
      </c>
      <c r="AF391">
        <v>1</v>
      </c>
      <c r="AG391">
        <v>0</v>
      </c>
      <c r="AH391">
        <f>IF(AF391*$H$15&gt;=AJ391,1.0,(AJ391/(AJ391-AF391*$H$15)))</f>
        <v>0</v>
      </c>
      <c r="AI391">
        <f>(AH391-1)*100</f>
        <v>0</v>
      </c>
      <c r="AJ391">
        <f>MAX(0,($B$15+$C$15*DR391)/(1+$D$15*DR391)*DK391/(DM391+273)*$E$15)</f>
        <v>0</v>
      </c>
      <c r="AK391" t="s">
        <v>420</v>
      </c>
      <c r="AL391" t="s">
        <v>420</v>
      </c>
      <c r="AM391">
        <v>0</v>
      </c>
      <c r="AN391">
        <v>0</v>
      </c>
      <c r="AO391">
        <f>1-AM391/AN391</f>
        <v>0</v>
      </c>
      <c r="AP391">
        <v>0</v>
      </c>
      <c r="AQ391" t="s">
        <v>420</v>
      </c>
      <c r="AR391" t="s">
        <v>420</v>
      </c>
      <c r="AS391">
        <v>0</v>
      </c>
      <c r="AT391">
        <v>0</v>
      </c>
      <c r="AU391">
        <f>1-AS391/AT391</f>
        <v>0</v>
      </c>
      <c r="AV391">
        <v>0.5</v>
      </c>
      <c r="AW391">
        <f>CV391</f>
        <v>0</v>
      </c>
      <c r="AX391">
        <f>K391</f>
        <v>0</v>
      </c>
      <c r="AY391">
        <f>AU391*AV391*AW391</f>
        <v>0</v>
      </c>
      <c r="AZ391">
        <f>(AX391-AP391)/AW391</f>
        <v>0</v>
      </c>
      <c r="BA391">
        <f>(AN391-AT391)/AT391</f>
        <v>0</v>
      </c>
      <c r="BB391">
        <f>AM391/(AO391+AM391/AT391)</f>
        <v>0</v>
      </c>
      <c r="BC391" t="s">
        <v>420</v>
      </c>
      <c r="BD391">
        <v>0</v>
      </c>
      <c r="BE391">
        <f>IF(BD391&lt;&gt;0, BD391, BB391)</f>
        <v>0</v>
      </c>
      <c r="BF391">
        <f>1-BE391/AT391</f>
        <v>0</v>
      </c>
      <c r="BG391">
        <f>(AT391-AS391)/(AT391-BE391)</f>
        <v>0</v>
      </c>
      <c r="BH391">
        <f>(AN391-AT391)/(AN391-BE391)</f>
        <v>0</v>
      </c>
      <c r="BI391">
        <f>(AT391-AS391)/(AT391-AM391)</f>
        <v>0</v>
      </c>
      <c r="BJ391">
        <f>(AN391-AT391)/(AN391-AM391)</f>
        <v>0</v>
      </c>
      <c r="BK391">
        <f>(BG391*BE391/AS391)</f>
        <v>0</v>
      </c>
      <c r="BL391">
        <f>(1-BK391)</f>
        <v>0</v>
      </c>
      <c r="CU391">
        <f>$B$13*DS391+$C$13*DT391+$F$13*EE391*(1-EH391)</f>
        <v>0</v>
      </c>
      <c r="CV391">
        <f>CU391*CW391</f>
        <v>0</v>
      </c>
      <c r="CW391">
        <f>($B$13*$D$11+$C$13*$D$11+$F$13*((ER391+EJ391)/MAX(ER391+EJ391+ES391, 0.1)*$I$11+ES391/MAX(ER391+EJ391+ES391, 0.1)*$J$11))/($B$13+$C$13+$F$13)</f>
        <v>0</v>
      </c>
      <c r="CX391">
        <f>($B$13*$K$11+$C$13*$K$11+$F$13*((ER391+EJ391)/MAX(ER391+EJ391+ES391, 0.1)*$P$11+ES391/MAX(ER391+EJ391+ES391, 0.1)*$Q$11))/($B$13+$C$13+$F$13)</f>
        <v>0</v>
      </c>
      <c r="CY391">
        <v>1.65</v>
      </c>
      <c r="CZ391">
        <v>0.5</v>
      </c>
      <c r="DA391" t="s">
        <v>421</v>
      </c>
      <c r="DB391">
        <v>2</v>
      </c>
      <c r="DC391">
        <v>1761012112.1</v>
      </c>
      <c r="DD391">
        <v>420.3172500000001</v>
      </c>
      <c r="DE391">
        <v>420.00625</v>
      </c>
      <c r="DF391">
        <v>23.34182083333333</v>
      </c>
      <c r="DG391">
        <v>23.38961666666667</v>
      </c>
      <c r="DH391">
        <v>421.7973333333333</v>
      </c>
      <c r="DI391">
        <v>23.16909583333333</v>
      </c>
      <c r="DJ391">
        <v>499.9991666666667</v>
      </c>
      <c r="DK391">
        <v>90.56684583333333</v>
      </c>
      <c r="DL391">
        <v>0.0338566875</v>
      </c>
      <c r="DM391">
        <v>29.89492916666667</v>
      </c>
      <c r="DN391">
        <v>30.01736666666666</v>
      </c>
      <c r="DO391">
        <v>999.9</v>
      </c>
      <c r="DP391">
        <v>0</v>
      </c>
      <c r="DQ391">
        <v>0</v>
      </c>
      <c r="DR391">
        <v>9995.052083333334</v>
      </c>
      <c r="DS391">
        <v>0</v>
      </c>
      <c r="DT391">
        <v>0.242856</v>
      </c>
      <c r="DU391">
        <v>0.3110987916666667</v>
      </c>
      <c r="DV391">
        <v>430.3626666666667</v>
      </c>
      <c r="DW391">
        <v>430.0652083333334</v>
      </c>
      <c r="DX391">
        <v>-0.04779782916666667</v>
      </c>
      <c r="DY391">
        <v>420.00625</v>
      </c>
      <c r="DZ391">
        <v>23.38961666666667</v>
      </c>
      <c r="EA391">
        <v>2.113994166666667</v>
      </c>
      <c r="EB391">
        <v>2.118324166666667</v>
      </c>
      <c r="EC391">
        <v>18.325025</v>
      </c>
      <c r="ED391">
        <v>18.35764166666667</v>
      </c>
      <c r="EE391">
        <v>0.00500078</v>
      </c>
      <c r="EF391">
        <v>0</v>
      </c>
      <c r="EG391">
        <v>0</v>
      </c>
      <c r="EH391">
        <v>0</v>
      </c>
      <c r="EI391">
        <v>119.2875</v>
      </c>
      <c r="EJ391">
        <v>0.00500078</v>
      </c>
      <c r="EK391">
        <v>-13.91666666666667</v>
      </c>
      <c r="EL391">
        <v>-0.7666666666666666</v>
      </c>
      <c r="EM391">
        <v>35.67941666666666</v>
      </c>
      <c r="EN391">
        <v>39.083125</v>
      </c>
      <c r="EO391">
        <v>37.95554166666667</v>
      </c>
      <c r="EP391">
        <v>39.50229166666666</v>
      </c>
      <c r="EQ391">
        <v>38.31483333333333</v>
      </c>
      <c r="ER391">
        <v>0</v>
      </c>
      <c r="ES391">
        <v>0</v>
      </c>
      <c r="ET391">
        <v>0</v>
      </c>
      <c r="EU391">
        <v>1761012118.9</v>
      </c>
      <c r="EV391">
        <v>0</v>
      </c>
      <c r="EW391">
        <v>120.4115384615385</v>
      </c>
      <c r="EX391">
        <v>-0.7623930054746493</v>
      </c>
      <c r="EY391">
        <v>-12.70769229531943</v>
      </c>
      <c r="EZ391">
        <v>-15.98846153846154</v>
      </c>
      <c r="FA391">
        <v>15</v>
      </c>
      <c r="FB391">
        <v>1761011957.1</v>
      </c>
      <c r="FC391" t="s">
        <v>1172</v>
      </c>
      <c r="FD391">
        <v>1761011957.1</v>
      </c>
      <c r="FE391">
        <v>1761011957.1</v>
      </c>
      <c r="FF391">
        <v>13</v>
      </c>
      <c r="FG391">
        <v>-0.16</v>
      </c>
      <c r="FH391">
        <v>-0.007</v>
      </c>
      <c r="FI391">
        <v>-1.481</v>
      </c>
      <c r="FJ391">
        <v>0.186</v>
      </c>
      <c r="FK391">
        <v>420</v>
      </c>
      <c r="FL391">
        <v>24</v>
      </c>
      <c r="FM391">
        <v>0.15</v>
      </c>
      <c r="FN391">
        <v>0.03</v>
      </c>
      <c r="FO391">
        <v>0.2993216341463414</v>
      </c>
      <c r="FP391">
        <v>0.1584606062717768</v>
      </c>
      <c r="FQ391">
        <v>0.0413914107578455</v>
      </c>
      <c r="FR391">
        <v>1</v>
      </c>
      <c r="FS391">
        <v>119.5823529411765</v>
      </c>
      <c r="FT391">
        <v>2.239877770903543</v>
      </c>
      <c r="FU391">
        <v>6.628834987175141</v>
      </c>
      <c r="FV391">
        <v>0</v>
      </c>
      <c r="FW391">
        <v>-0.05195543170731708</v>
      </c>
      <c r="FX391">
        <v>0.08814017560975614</v>
      </c>
      <c r="FY391">
        <v>0.008969764074838476</v>
      </c>
      <c r="FZ391">
        <v>1</v>
      </c>
      <c r="GA391">
        <v>2</v>
      </c>
      <c r="GB391">
        <v>3</v>
      </c>
      <c r="GC391" t="s">
        <v>482</v>
      </c>
      <c r="GD391">
        <v>3.10947</v>
      </c>
      <c r="GE391">
        <v>2.72533</v>
      </c>
      <c r="GF391">
        <v>0.0886567</v>
      </c>
      <c r="GG391">
        <v>0.0884267</v>
      </c>
      <c r="GH391">
        <v>0.106617</v>
      </c>
      <c r="GI391">
        <v>0.107737</v>
      </c>
      <c r="GJ391">
        <v>23924.2</v>
      </c>
      <c r="GK391">
        <v>21682.1</v>
      </c>
      <c r="GL391">
        <v>26809.2</v>
      </c>
      <c r="GM391">
        <v>23991.3</v>
      </c>
      <c r="GN391">
        <v>38270.1</v>
      </c>
      <c r="GO391">
        <v>31575.4</v>
      </c>
      <c r="GP391">
        <v>46794</v>
      </c>
      <c r="GQ391">
        <v>37924.4</v>
      </c>
      <c r="GR391">
        <v>1.89225</v>
      </c>
      <c r="GS391">
        <v>1.8774</v>
      </c>
      <c r="GT391">
        <v>0.109874</v>
      </c>
      <c r="GU391">
        <v>0</v>
      </c>
      <c r="GV391">
        <v>28.2189</v>
      </c>
      <c r="GW391">
        <v>999.9</v>
      </c>
      <c r="GX391">
        <v>62.2</v>
      </c>
      <c r="GY391">
        <v>29.3</v>
      </c>
      <c r="GZ391">
        <v>28.1044</v>
      </c>
      <c r="HA391">
        <v>61.3809</v>
      </c>
      <c r="HB391">
        <v>21.3181</v>
      </c>
      <c r="HC391">
        <v>1</v>
      </c>
      <c r="HD391">
        <v>0.0223933</v>
      </c>
      <c r="HE391">
        <v>-1.83305</v>
      </c>
      <c r="HF391">
        <v>20.3261</v>
      </c>
      <c r="HG391">
        <v>5.22043</v>
      </c>
      <c r="HH391">
        <v>11.9781</v>
      </c>
      <c r="HI391">
        <v>4.9655</v>
      </c>
      <c r="HJ391">
        <v>3.27595</v>
      </c>
      <c r="HK391">
        <v>9999</v>
      </c>
      <c r="HL391">
        <v>9999</v>
      </c>
      <c r="HM391">
        <v>9999</v>
      </c>
      <c r="HN391">
        <v>999.9</v>
      </c>
      <c r="HO391">
        <v>1.86365</v>
      </c>
      <c r="HP391">
        <v>1.85977</v>
      </c>
      <c r="HQ391">
        <v>1.85806</v>
      </c>
      <c r="HR391">
        <v>1.85944</v>
      </c>
      <c r="HS391">
        <v>1.85959</v>
      </c>
      <c r="HT391">
        <v>1.85806</v>
      </c>
      <c r="HU391">
        <v>1.85715</v>
      </c>
      <c r="HV391">
        <v>1.85211</v>
      </c>
      <c r="HW391">
        <v>0</v>
      </c>
      <c r="HX391">
        <v>0</v>
      </c>
      <c r="HY391">
        <v>0</v>
      </c>
      <c r="HZ391">
        <v>0</v>
      </c>
      <c r="IA391" t="s">
        <v>424</v>
      </c>
      <c r="IB391" t="s">
        <v>425</v>
      </c>
      <c r="IC391" t="s">
        <v>426</v>
      </c>
      <c r="ID391" t="s">
        <v>426</v>
      </c>
      <c r="IE391" t="s">
        <v>426</v>
      </c>
      <c r="IF391" t="s">
        <v>426</v>
      </c>
      <c r="IG391">
        <v>0</v>
      </c>
      <c r="IH391">
        <v>100</v>
      </c>
      <c r="II391">
        <v>100</v>
      </c>
      <c r="IJ391">
        <v>-1.48</v>
      </c>
      <c r="IK391">
        <v>0.173</v>
      </c>
      <c r="IL391">
        <v>-2.270430513628176</v>
      </c>
      <c r="IM391">
        <v>0.001328113201692861</v>
      </c>
      <c r="IN391">
        <v>1.538283238170363E-06</v>
      </c>
      <c r="IO391">
        <v>-5.795655626708063E-10</v>
      </c>
      <c r="IP391">
        <v>-0.07185721746206786</v>
      </c>
      <c r="IQ391">
        <v>-0.004593102289677449</v>
      </c>
      <c r="IR391">
        <v>0.0008253994458280543</v>
      </c>
      <c r="IS391">
        <v>-7.403632370499484E-06</v>
      </c>
      <c r="IT391">
        <v>2</v>
      </c>
      <c r="IU391">
        <v>1985</v>
      </c>
      <c r="IV391">
        <v>1</v>
      </c>
      <c r="IW391">
        <v>27</v>
      </c>
      <c r="IX391">
        <v>2.7</v>
      </c>
      <c r="IY391">
        <v>2.7</v>
      </c>
      <c r="IZ391">
        <v>1.13647</v>
      </c>
      <c r="JA391">
        <v>2.60498</v>
      </c>
      <c r="JB391">
        <v>1.49658</v>
      </c>
      <c r="JC391">
        <v>2.34497</v>
      </c>
      <c r="JD391">
        <v>1.54907</v>
      </c>
      <c r="JE391">
        <v>2.4707</v>
      </c>
      <c r="JF391">
        <v>32.7535</v>
      </c>
      <c r="JG391">
        <v>15.5067</v>
      </c>
      <c r="JH391">
        <v>18</v>
      </c>
      <c r="JI391">
        <v>481.002</v>
      </c>
      <c r="JJ391">
        <v>500.545</v>
      </c>
      <c r="JK391">
        <v>30.8859</v>
      </c>
      <c r="JL391">
        <v>27.5363</v>
      </c>
      <c r="JM391">
        <v>30.0001</v>
      </c>
      <c r="JN391">
        <v>27.7126</v>
      </c>
      <c r="JO391">
        <v>27.6908</v>
      </c>
      <c r="JP391">
        <v>22.8387</v>
      </c>
      <c r="JQ391">
        <v>21.4596</v>
      </c>
      <c r="JR391">
        <v>76.01479999999999</v>
      </c>
      <c r="JS391">
        <v>30.8794</v>
      </c>
      <c r="JT391">
        <v>420</v>
      </c>
      <c r="JU391">
        <v>23.3542</v>
      </c>
      <c r="JV391">
        <v>102.328</v>
      </c>
      <c r="JW391">
        <v>91.4898</v>
      </c>
    </row>
    <row r="392" spans="1:283">
      <c r="A392">
        <v>374</v>
      </c>
      <c r="B392">
        <v>1761012122.1</v>
      </c>
      <c r="C392">
        <v>2456.099999904633</v>
      </c>
      <c r="D392" t="s">
        <v>1197</v>
      </c>
      <c r="E392" t="s">
        <v>1198</v>
      </c>
      <c r="F392">
        <v>5</v>
      </c>
      <c r="G392" t="s">
        <v>1171</v>
      </c>
      <c r="H392">
        <v>1761012114.1</v>
      </c>
      <c r="I392">
        <f>(J392)/1000</f>
        <v>0</v>
      </c>
      <c r="J392">
        <f>1000*DJ392*AH392*(DF392-DG392)/(100*CY392*(1000-AH392*DF392))</f>
        <v>0</v>
      </c>
      <c r="K392">
        <f>DJ392*AH392*(DE392-DD392*(1000-AH392*DG392)/(1000-AH392*DF392))/(100*CY392)</f>
        <v>0</v>
      </c>
      <c r="L392">
        <f>DD392 - IF(AH392&gt;1, K392*CY392*100.0/(AJ392), 0)</f>
        <v>0</v>
      </c>
      <c r="M392">
        <f>((S392-I392/2)*L392-K392)/(S392+I392/2)</f>
        <v>0</v>
      </c>
      <c r="N392">
        <f>M392*(DK392+DL392)/1000.0</f>
        <v>0</v>
      </c>
      <c r="O392">
        <f>(DD392 - IF(AH392&gt;1, K392*CY392*100.0/(AJ392), 0))*(DK392+DL392)/1000.0</f>
        <v>0</v>
      </c>
      <c r="P392">
        <f>2.0/((1/R392-1/Q392)+SIGN(R392)*SQRT((1/R392-1/Q392)*(1/R392-1/Q392) + 4*CZ392/((CZ392+1)*(CZ392+1))*(2*1/R392*1/Q392-1/Q392*1/Q392)))</f>
        <v>0</v>
      </c>
      <c r="Q392">
        <f>IF(LEFT(DA392,1)&lt;&gt;"0",IF(LEFT(DA392,1)="1",3.0,DB392),$D$5+$E$5*(DR392*DK392/($K$5*1000))+$F$5*(DR392*DK392/($K$5*1000))*MAX(MIN(CY392,$J$5),$I$5)*MAX(MIN(CY392,$J$5),$I$5)+$G$5*MAX(MIN(CY392,$J$5),$I$5)*(DR392*DK392/($K$5*1000))+$H$5*(DR392*DK392/($K$5*1000))*(DR392*DK392/($K$5*1000)))</f>
        <v>0</v>
      </c>
      <c r="R392">
        <f>I392*(1000-(1000*0.61365*exp(17.502*V392/(240.97+V392))/(DK392+DL392)+DF392)/2)/(1000*0.61365*exp(17.502*V392/(240.97+V392))/(DK392+DL392)-DF392)</f>
        <v>0</v>
      </c>
      <c r="S392">
        <f>1/((CZ392+1)/(P392/1.6)+1/(Q392/1.37)) + CZ392/((CZ392+1)/(P392/1.6) + CZ392/(Q392/1.37))</f>
        <v>0</v>
      </c>
      <c r="T392">
        <f>(CU392*CX392)</f>
        <v>0</v>
      </c>
      <c r="U392">
        <f>(DM392+(T392+2*0.95*5.67E-8*(((DM392+$B$9)+273)^4-(DM392+273)^4)-44100*I392)/(1.84*29.3*Q392+8*0.95*5.67E-8*(DM392+273)^3))</f>
        <v>0</v>
      </c>
      <c r="V392">
        <f>($C$9*DN392+$D$9*DO392+$E$9*U392)</f>
        <v>0</v>
      </c>
      <c r="W392">
        <f>0.61365*exp(17.502*V392/(240.97+V392))</f>
        <v>0</v>
      </c>
      <c r="X392">
        <f>(Y392/Z392*100)</f>
        <v>0</v>
      </c>
      <c r="Y392">
        <f>DF392*(DK392+DL392)/1000</f>
        <v>0</v>
      </c>
      <c r="Z392">
        <f>0.61365*exp(17.502*DM392/(240.97+DM392))</f>
        <v>0</v>
      </c>
      <c r="AA392">
        <f>(W392-DF392*(DK392+DL392)/1000)</f>
        <v>0</v>
      </c>
      <c r="AB392">
        <f>(-I392*44100)</f>
        <v>0</v>
      </c>
      <c r="AC392">
        <f>2*29.3*Q392*0.92*(DM392-V392)</f>
        <v>0</v>
      </c>
      <c r="AD392">
        <f>2*0.95*5.67E-8*(((DM392+$B$9)+273)^4-(V392+273)^4)</f>
        <v>0</v>
      </c>
      <c r="AE392">
        <f>T392+AD392+AB392+AC392</f>
        <v>0</v>
      </c>
      <c r="AF392">
        <v>1</v>
      </c>
      <c r="AG392">
        <v>0</v>
      </c>
      <c r="AH392">
        <f>IF(AF392*$H$15&gt;=AJ392,1.0,(AJ392/(AJ392-AF392*$H$15)))</f>
        <v>0</v>
      </c>
      <c r="AI392">
        <f>(AH392-1)*100</f>
        <v>0</v>
      </c>
      <c r="AJ392">
        <f>MAX(0,($B$15+$C$15*DR392)/(1+$D$15*DR392)*DK392/(DM392+273)*$E$15)</f>
        <v>0</v>
      </c>
      <c r="AK392" t="s">
        <v>420</v>
      </c>
      <c r="AL392" t="s">
        <v>420</v>
      </c>
      <c r="AM392">
        <v>0</v>
      </c>
      <c r="AN392">
        <v>0</v>
      </c>
      <c r="AO392">
        <f>1-AM392/AN392</f>
        <v>0</v>
      </c>
      <c r="AP392">
        <v>0</v>
      </c>
      <c r="AQ392" t="s">
        <v>420</v>
      </c>
      <c r="AR392" t="s">
        <v>420</v>
      </c>
      <c r="AS392">
        <v>0</v>
      </c>
      <c r="AT392">
        <v>0</v>
      </c>
      <c r="AU392">
        <f>1-AS392/AT392</f>
        <v>0</v>
      </c>
      <c r="AV392">
        <v>0.5</v>
      </c>
      <c r="AW392">
        <f>CV392</f>
        <v>0</v>
      </c>
      <c r="AX392">
        <f>K392</f>
        <v>0</v>
      </c>
      <c r="AY392">
        <f>AU392*AV392*AW392</f>
        <v>0</v>
      </c>
      <c r="AZ392">
        <f>(AX392-AP392)/AW392</f>
        <v>0</v>
      </c>
      <c r="BA392">
        <f>(AN392-AT392)/AT392</f>
        <v>0</v>
      </c>
      <c r="BB392">
        <f>AM392/(AO392+AM392/AT392)</f>
        <v>0</v>
      </c>
      <c r="BC392" t="s">
        <v>420</v>
      </c>
      <c r="BD392">
        <v>0</v>
      </c>
      <c r="BE392">
        <f>IF(BD392&lt;&gt;0, BD392, BB392)</f>
        <v>0</v>
      </c>
      <c r="BF392">
        <f>1-BE392/AT392</f>
        <v>0</v>
      </c>
      <c r="BG392">
        <f>(AT392-AS392)/(AT392-BE392)</f>
        <v>0</v>
      </c>
      <c r="BH392">
        <f>(AN392-AT392)/(AN392-BE392)</f>
        <v>0</v>
      </c>
      <c r="BI392">
        <f>(AT392-AS392)/(AT392-AM392)</f>
        <v>0</v>
      </c>
      <c r="BJ392">
        <f>(AN392-AT392)/(AN392-AM392)</f>
        <v>0</v>
      </c>
      <c r="BK392">
        <f>(BG392*BE392/AS392)</f>
        <v>0</v>
      </c>
      <c r="BL392">
        <f>(1-BK392)</f>
        <v>0</v>
      </c>
      <c r="CU392">
        <f>$B$13*DS392+$C$13*DT392+$F$13*EE392*(1-EH392)</f>
        <v>0</v>
      </c>
      <c r="CV392">
        <f>CU392*CW392</f>
        <v>0</v>
      </c>
      <c r="CW392">
        <f>($B$13*$D$11+$C$13*$D$11+$F$13*((ER392+EJ392)/MAX(ER392+EJ392+ES392, 0.1)*$I$11+ES392/MAX(ER392+EJ392+ES392, 0.1)*$J$11))/($B$13+$C$13+$F$13)</f>
        <v>0</v>
      </c>
      <c r="CX392">
        <f>($B$13*$K$11+$C$13*$K$11+$F$13*((ER392+EJ392)/MAX(ER392+EJ392+ES392, 0.1)*$P$11+ES392/MAX(ER392+EJ392+ES392, 0.1)*$Q$11))/($B$13+$C$13+$F$13)</f>
        <v>0</v>
      </c>
      <c r="CY392">
        <v>1.65</v>
      </c>
      <c r="CZ392">
        <v>0.5</v>
      </c>
      <c r="DA392" t="s">
        <v>421</v>
      </c>
      <c r="DB392">
        <v>2</v>
      </c>
      <c r="DC392">
        <v>1761012114.1</v>
      </c>
      <c r="DD392">
        <v>420.3253333333334</v>
      </c>
      <c r="DE392">
        <v>420.0126666666667</v>
      </c>
      <c r="DF392">
        <v>23.34448333333333</v>
      </c>
      <c r="DG392">
        <v>23.39010833333333</v>
      </c>
      <c r="DH392">
        <v>421.8053750000001</v>
      </c>
      <c r="DI392">
        <v>23.17170416666667</v>
      </c>
      <c r="DJ392">
        <v>499.99475</v>
      </c>
      <c r="DK392">
        <v>90.56669166666666</v>
      </c>
      <c r="DL392">
        <v>0.03387059166666666</v>
      </c>
      <c r="DM392">
        <v>29.89415416666667</v>
      </c>
      <c r="DN392">
        <v>30.01645</v>
      </c>
      <c r="DO392">
        <v>999.9</v>
      </c>
      <c r="DP392">
        <v>0</v>
      </c>
      <c r="DQ392">
        <v>0</v>
      </c>
      <c r="DR392">
        <v>9997.109583333333</v>
      </c>
      <c r="DS392">
        <v>0</v>
      </c>
      <c r="DT392">
        <v>0.242856</v>
      </c>
      <c r="DU392">
        <v>0.3127557083333333</v>
      </c>
      <c r="DV392">
        <v>430.3720833333334</v>
      </c>
      <c r="DW392">
        <v>430.0720416666666</v>
      </c>
      <c r="DX392">
        <v>-0.045629175</v>
      </c>
      <c r="DY392">
        <v>420.0126666666667</v>
      </c>
      <c r="DZ392">
        <v>23.39010833333333</v>
      </c>
      <c r="EA392">
        <v>2.114232083333333</v>
      </c>
      <c r="EB392">
        <v>2.118365416666667</v>
      </c>
      <c r="EC392">
        <v>18.32682083333333</v>
      </c>
      <c r="ED392">
        <v>18.35795416666667</v>
      </c>
      <c r="EE392">
        <v>0.00500078</v>
      </c>
      <c r="EF392">
        <v>0</v>
      </c>
      <c r="EG392">
        <v>0</v>
      </c>
      <c r="EH392">
        <v>0</v>
      </c>
      <c r="EI392">
        <v>119.2791666666667</v>
      </c>
      <c r="EJ392">
        <v>0.00500078</v>
      </c>
      <c r="EK392">
        <v>-14.49166666666667</v>
      </c>
      <c r="EL392">
        <v>-0.9625</v>
      </c>
      <c r="EM392">
        <v>35.65858333333333</v>
      </c>
      <c r="EN392">
        <v>39.03883333333334</v>
      </c>
      <c r="EO392">
        <v>37.91908333333333</v>
      </c>
      <c r="EP392">
        <v>39.434625</v>
      </c>
      <c r="EQ392">
        <v>38.29916666666666</v>
      </c>
      <c r="ER392">
        <v>0</v>
      </c>
      <c r="ES392">
        <v>0</v>
      </c>
      <c r="ET392">
        <v>0</v>
      </c>
      <c r="EU392">
        <v>1761012120.7</v>
      </c>
      <c r="EV392">
        <v>0</v>
      </c>
      <c r="EW392">
        <v>119.988</v>
      </c>
      <c r="EX392">
        <v>-8.153845930711176</v>
      </c>
      <c r="EY392">
        <v>1.215384342731581</v>
      </c>
      <c r="EZ392">
        <v>-16.04</v>
      </c>
      <c r="FA392">
        <v>15</v>
      </c>
      <c r="FB392">
        <v>1761011957.1</v>
      </c>
      <c r="FC392" t="s">
        <v>1172</v>
      </c>
      <c r="FD392">
        <v>1761011957.1</v>
      </c>
      <c r="FE392">
        <v>1761011957.1</v>
      </c>
      <c r="FF392">
        <v>13</v>
      </c>
      <c r="FG392">
        <v>-0.16</v>
      </c>
      <c r="FH392">
        <v>-0.007</v>
      </c>
      <c r="FI392">
        <v>-1.481</v>
      </c>
      <c r="FJ392">
        <v>0.186</v>
      </c>
      <c r="FK392">
        <v>420</v>
      </c>
      <c r="FL392">
        <v>24</v>
      </c>
      <c r="FM392">
        <v>0.15</v>
      </c>
      <c r="FN392">
        <v>0.03</v>
      </c>
      <c r="FO392">
        <v>0.3023201</v>
      </c>
      <c r="FP392">
        <v>0.08819630769230623</v>
      </c>
      <c r="FQ392">
        <v>0.04018146706555151</v>
      </c>
      <c r="FR392">
        <v>1</v>
      </c>
      <c r="FS392">
        <v>119.4411764705882</v>
      </c>
      <c r="FT392">
        <v>4.213903884450652</v>
      </c>
      <c r="FU392">
        <v>6.41331875392502</v>
      </c>
      <c r="FV392">
        <v>0</v>
      </c>
      <c r="FW392">
        <v>-0.0490871875</v>
      </c>
      <c r="FX392">
        <v>0.07679308705440901</v>
      </c>
      <c r="FY392">
        <v>0.007524753465203611</v>
      </c>
      <c r="FZ392">
        <v>1</v>
      </c>
      <c r="GA392">
        <v>2</v>
      </c>
      <c r="GB392">
        <v>3</v>
      </c>
      <c r="GC392" t="s">
        <v>482</v>
      </c>
      <c r="GD392">
        <v>3.10954</v>
      </c>
      <c r="GE392">
        <v>2.7256</v>
      </c>
      <c r="GF392">
        <v>0.088662</v>
      </c>
      <c r="GG392">
        <v>0.08842</v>
      </c>
      <c r="GH392">
        <v>0.106619</v>
      </c>
      <c r="GI392">
        <v>0.107736</v>
      </c>
      <c r="GJ392">
        <v>23924</v>
      </c>
      <c r="GK392">
        <v>21682.1</v>
      </c>
      <c r="GL392">
        <v>26809.1</v>
      </c>
      <c r="GM392">
        <v>23991.2</v>
      </c>
      <c r="GN392">
        <v>38269.8</v>
      </c>
      <c r="GO392">
        <v>31575.2</v>
      </c>
      <c r="GP392">
        <v>46793.7</v>
      </c>
      <c r="GQ392">
        <v>37924.2</v>
      </c>
      <c r="GR392">
        <v>1.8921</v>
      </c>
      <c r="GS392">
        <v>1.87752</v>
      </c>
      <c r="GT392">
        <v>0.110313</v>
      </c>
      <c r="GU392">
        <v>0</v>
      </c>
      <c r="GV392">
        <v>28.2201</v>
      </c>
      <c r="GW392">
        <v>999.9</v>
      </c>
      <c r="GX392">
        <v>62.2</v>
      </c>
      <c r="GY392">
        <v>29.4</v>
      </c>
      <c r="GZ392">
        <v>28.2684</v>
      </c>
      <c r="HA392">
        <v>61.5109</v>
      </c>
      <c r="HB392">
        <v>21.0657</v>
      </c>
      <c r="HC392">
        <v>1</v>
      </c>
      <c r="HD392">
        <v>0.0225432</v>
      </c>
      <c r="HE392">
        <v>-1.82317</v>
      </c>
      <c r="HF392">
        <v>20.3264</v>
      </c>
      <c r="HG392">
        <v>5.21984</v>
      </c>
      <c r="HH392">
        <v>11.9781</v>
      </c>
      <c r="HI392">
        <v>4.96545</v>
      </c>
      <c r="HJ392">
        <v>3.27593</v>
      </c>
      <c r="HK392">
        <v>9999</v>
      </c>
      <c r="HL392">
        <v>9999</v>
      </c>
      <c r="HM392">
        <v>9999</v>
      </c>
      <c r="HN392">
        <v>999.9</v>
      </c>
      <c r="HO392">
        <v>1.86364</v>
      </c>
      <c r="HP392">
        <v>1.85977</v>
      </c>
      <c r="HQ392">
        <v>1.85806</v>
      </c>
      <c r="HR392">
        <v>1.85943</v>
      </c>
      <c r="HS392">
        <v>1.85959</v>
      </c>
      <c r="HT392">
        <v>1.85806</v>
      </c>
      <c r="HU392">
        <v>1.85715</v>
      </c>
      <c r="HV392">
        <v>1.85211</v>
      </c>
      <c r="HW392">
        <v>0</v>
      </c>
      <c r="HX392">
        <v>0</v>
      </c>
      <c r="HY392">
        <v>0</v>
      </c>
      <c r="HZ392">
        <v>0</v>
      </c>
      <c r="IA392" t="s">
        <v>424</v>
      </c>
      <c r="IB392" t="s">
        <v>425</v>
      </c>
      <c r="IC392" t="s">
        <v>426</v>
      </c>
      <c r="ID392" t="s">
        <v>426</v>
      </c>
      <c r="IE392" t="s">
        <v>426</v>
      </c>
      <c r="IF392" t="s">
        <v>426</v>
      </c>
      <c r="IG392">
        <v>0</v>
      </c>
      <c r="IH392">
        <v>100</v>
      </c>
      <c r="II392">
        <v>100</v>
      </c>
      <c r="IJ392">
        <v>-1.48</v>
      </c>
      <c r="IK392">
        <v>0.173</v>
      </c>
      <c r="IL392">
        <v>-2.270430513628176</v>
      </c>
      <c r="IM392">
        <v>0.001328113201692861</v>
      </c>
      <c r="IN392">
        <v>1.538283238170363E-06</v>
      </c>
      <c r="IO392">
        <v>-5.795655626708063E-10</v>
      </c>
      <c r="IP392">
        <v>-0.07185721746206786</v>
      </c>
      <c r="IQ392">
        <v>-0.004593102289677449</v>
      </c>
      <c r="IR392">
        <v>0.0008253994458280543</v>
      </c>
      <c r="IS392">
        <v>-7.403632370499484E-06</v>
      </c>
      <c r="IT392">
        <v>2</v>
      </c>
      <c r="IU392">
        <v>1985</v>
      </c>
      <c r="IV392">
        <v>1</v>
      </c>
      <c r="IW392">
        <v>27</v>
      </c>
      <c r="IX392">
        <v>2.8</v>
      </c>
      <c r="IY392">
        <v>2.8</v>
      </c>
      <c r="IZ392">
        <v>1.13525</v>
      </c>
      <c r="JA392">
        <v>2.60376</v>
      </c>
      <c r="JB392">
        <v>1.49658</v>
      </c>
      <c r="JC392">
        <v>2.34619</v>
      </c>
      <c r="JD392">
        <v>1.54907</v>
      </c>
      <c r="JE392">
        <v>2.41821</v>
      </c>
      <c r="JF392">
        <v>32.7535</v>
      </c>
      <c r="JG392">
        <v>15.5067</v>
      </c>
      <c r="JH392">
        <v>18</v>
      </c>
      <c r="JI392">
        <v>480.915</v>
      </c>
      <c r="JJ392">
        <v>500.628</v>
      </c>
      <c r="JK392">
        <v>30.8804</v>
      </c>
      <c r="JL392">
        <v>27.5363</v>
      </c>
      <c r="JM392">
        <v>30.0001</v>
      </c>
      <c r="JN392">
        <v>27.7126</v>
      </c>
      <c r="JO392">
        <v>27.6908</v>
      </c>
      <c r="JP392">
        <v>22.8401</v>
      </c>
      <c r="JQ392">
        <v>21.4596</v>
      </c>
      <c r="JR392">
        <v>76.01479999999999</v>
      </c>
      <c r="JS392">
        <v>30.8794</v>
      </c>
      <c r="JT392">
        <v>420</v>
      </c>
      <c r="JU392">
        <v>23.3524</v>
      </c>
      <c r="JV392">
        <v>102.327</v>
      </c>
      <c r="JW392">
        <v>91.4893</v>
      </c>
    </row>
    <row r="393" spans="1:283">
      <c r="A393">
        <v>375</v>
      </c>
      <c r="B393">
        <v>1761012124.1</v>
      </c>
      <c r="C393">
        <v>2458.099999904633</v>
      </c>
      <c r="D393" t="s">
        <v>1199</v>
      </c>
      <c r="E393" t="s">
        <v>1200</v>
      </c>
      <c r="F393">
        <v>5</v>
      </c>
      <c r="G393" t="s">
        <v>1171</v>
      </c>
      <c r="H393">
        <v>1761012116.1</v>
      </c>
      <c r="I393">
        <f>(J393)/1000</f>
        <v>0</v>
      </c>
      <c r="J393">
        <f>1000*DJ393*AH393*(DF393-DG393)/(100*CY393*(1000-AH393*DF393))</f>
        <v>0</v>
      </c>
      <c r="K393">
        <f>DJ393*AH393*(DE393-DD393*(1000-AH393*DG393)/(1000-AH393*DF393))/(100*CY393)</f>
        <v>0</v>
      </c>
      <c r="L393">
        <f>DD393 - IF(AH393&gt;1, K393*CY393*100.0/(AJ393), 0)</f>
        <v>0</v>
      </c>
      <c r="M393">
        <f>((S393-I393/2)*L393-K393)/(S393+I393/2)</f>
        <v>0</v>
      </c>
      <c r="N393">
        <f>M393*(DK393+DL393)/1000.0</f>
        <v>0</v>
      </c>
      <c r="O393">
        <f>(DD393 - IF(AH393&gt;1, K393*CY393*100.0/(AJ393), 0))*(DK393+DL393)/1000.0</f>
        <v>0</v>
      </c>
      <c r="P393">
        <f>2.0/((1/R393-1/Q393)+SIGN(R393)*SQRT((1/R393-1/Q393)*(1/R393-1/Q393) + 4*CZ393/((CZ393+1)*(CZ393+1))*(2*1/R393*1/Q393-1/Q393*1/Q393)))</f>
        <v>0</v>
      </c>
      <c r="Q393">
        <f>IF(LEFT(DA393,1)&lt;&gt;"0",IF(LEFT(DA393,1)="1",3.0,DB393),$D$5+$E$5*(DR393*DK393/($K$5*1000))+$F$5*(DR393*DK393/($K$5*1000))*MAX(MIN(CY393,$J$5),$I$5)*MAX(MIN(CY393,$J$5),$I$5)+$G$5*MAX(MIN(CY393,$J$5),$I$5)*(DR393*DK393/($K$5*1000))+$H$5*(DR393*DK393/($K$5*1000))*(DR393*DK393/($K$5*1000)))</f>
        <v>0</v>
      </c>
      <c r="R393">
        <f>I393*(1000-(1000*0.61365*exp(17.502*V393/(240.97+V393))/(DK393+DL393)+DF393)/2)/(1000*0.61365*exp(17.502*V393/(240.97+V393))/(DK393+DL393)-DF393)</f>
        <v>0</v>
      </c>
      <c r="S393">
        <f>1/((CZ393+1)/(P393/1.6)+1/(Q393/1.37)) + CZ393/((CZ393+1)/(P393/1.6) + CZ393/(Q393/1.37))</f>
        <v>0</v>
      </c>
      <c r="T393">
        <f>(CU393*CX393)</f>
        <v>0</v>
      </c>
      <c r="U393">
        <f>(DM393+(T393+2*0.95*5.67E-8*(((DM393+$B$9)+273)^4-(DM393+273)^4)-44100*I393)/(1.84*29.3*Q393+8*0.95*5.67E-8*(DM393+273)^3))</f>
        <v>0</v>
      </c>
      <c r="V393">
        <f>($C$9*DN393+$D$9*DO393+$E$9*U393)</f>
        <v>0</v>
      </c>
      <c r="W393">
        <f>0.61365*exp(17.502*V393/(240.97+V393))</f>
        <v>0</v>
      </c>
      <c r="X393">
        <f>(Y393/Z393*100)</f>
        <v>0</v>
      </c>
      <c r="Y393">
        <f>DF393*(DK393+DL393)/1000</f>
        <v>0</v>
      </c>
      <c r="Z393">
        <f>0.61365*exp(17.502*DM393/(240.97+DM393))</f>
        <v>0</v>
      </c>
      <c r="AA393">
        <f>(W393-DF393*(DK393+DL393)/1000)</f>
        <v>0</v>
      </c>
      <c r="AB393">
        <f>(-I393*44100)</f>
        <v>0</v>
      </c>
      <c r="AC393">
        <f>2*29.3*Q393*0.92*(DM393-V393)</f>
        <v>0</v>
      </c>
      <c r="AD393">
        <f>2*0.95*5.67E-8*(((DM393+$B$9)+273)^4-(V393+273)^4)</f>
        <v>0</v>
      </c>
      <c r="AE393">
        <f>T393+AD393+AB393+AC393</f>
        <v>0</v>
      </c>
      <c r="AF393">
        <v>1</v>
      </c>
      <c r="AG393">
        <v>0</v>
      </c>
      <c r="AH393">
        <f>IF(AF393*$H$15&gt;=AJ393,1.0,(AJ393/(AJ393-AF393*$H$15)))</f>
        <v>0</v>
      </c>
      <c r="AI393">
        <f>(AH393-1)*100</f>
        <v>0</v>
      </c>
      <c r="AJ393">
        <f>MAX(0,($B$15+$C$15*DR393)/(1+$D$15*DR393)*DK393/(DM393+273)*$E$15)</f>
        <v>0</v>
      </c>
      <c r="AK393" t="s">
        <v>420</v>
      </c>
      <c r="AL393" t="s">
        <v>420</v>
      </c>
      <c r="AM393">
        <v>0</v>
      </c>
      <c r="AN393">
        <v>0</v>
      </c>
      <c r="AO393">
        <f>1-AM393/AN393</f>
        <v>0</v>
      </c>
      <c r="AP393">
        <v>0</v>
      </c>
      <c r="AQ393" t="s">
        <v>420</v>
      </c>
      <c r="AR393" t="s">
        <v>420</v>
      </c>
      <c r="AS393">
        <v>0</v>
      </c>
      <c r="AT393">
        <v>0</v>
      </c>
      <c r="AU393">
        <f>1-AS393/AT393</f>
        <v>0</v>
      </c>
      <c r="AV393">
        <v>0.5</v>
      </c>
      <c r="AW393">
        <f>CV393</f>
        <v>0</v>
      </c>
      <c r="AX393">
        <f>K393</f>
        <v>0</v>
      </c>
      <c r="AY393">
        <f>AU393*AV393*AW393</f>
        <v>0</v>
      </c>
      <c r="AZ393">
        <f>(AX393-AP393)/AW393</f>
        <v>0</v>
      </c>
      <c r="BA393">
        <f>(AN393-AT393)/AT393</f>
        <v>0</v>
      </c>
      <c r="BB393">
        <f>AM393/(AO393+AM393/AT393)</f>
        <v>0</v>
      </c>
      <c r="BC393" t="s">
        <v>420</v>
      </c>
      <c r="BD393">
        <v>0</v>
      </c>
      <c r="BE393">
        <f>IF(BD393&lt;&gt;0, BD393, BB393)</f>
        <v>0</v>
      </c>
      <c r="BF393">
        <f>1-BE393/AT393</f>
        <v>0</v>
      </c>
      <c r="BG393">
        <f>(AT393-AS393)/(AT393-BE393)</f>
        <v>0</v>
      </c>
      <c r="BH393">
        <f>(AN393-AT393)/(AN393-BE393)</f>
        <v>0</v>
      </c>
      <c r="BI393">
        <f>(AT393-AS393)/(AT393-AM393)</f>
        <v>0</v>
      </c>
      <c r="BJ393">
        <f>(AN393-AT393)/(AN393-AM393)</f>
        <v>0</v>
      </c>
      <c r="BK393">
        <f>(BG393*BE393/AS393)</f>
        <v>0</v>
      </c>
      <c r="BL393">
        <f>(1-BK393)</f>
        <v>0</v>
      </c>
      <c r="CU393">
        <f>$B$13*DS393+$C$13*DT393+$F$13*EE393*(1-EH393)</f>
        <v>0</v>
      </c>
      <c r="CV393">
        <f>CU393*CW393</f>
        <v>0</v>
      </c>
      <c r="CW393">
        <f>($B$13*$D$11+$C$13*$D$11+$F$13*((ER393+EJ393)/MAX(ER393+EJ393+ES393, 0.1)*$I$11+ES393/MAX(ER393+EJ393+ES393, 0.1)*$J$11))/($B$13+$C$13+$F$13)</f>
        <v>0</v>
      </c>
      <c r="CX393">
        <f>($B$13*$K$11+$C$13*$K$11+$F$13*((ER393+EJ393)/MAX(ER393+EJ393+ES393, 0.1)*$P$11+ES393/MAX(ER393+EJ393+ES393, 0.1)*$Q$11))/($B$13+$C$13+$F$13)</f>
        <v>0</v>
      </c>
      <c r="CY393">
        <v>1.65</v>
      </c>
      <c r="CZ393">
        <v>0.5</v>
      </c>
      <c r="DA393" t="s">
        <v>421</v>
      </c>
      <c r="DB393">
        <v>2</v>
      </c>
      <c r="DC393">
        <v>1761012116.1</v>
      </c>
      <c r="DD393">
        <v>420.3335833333333</v>
      </c>
      <c r="DE393">
        <v>420.0102916666667</v>
      </c>
      <c r="DF393">
        <v>23.34690833333334</v>
      </c>
      <c r="DG393">
        <v>23.3904375</v>
      </c>
      <c r="DH393">
        <v>421.8135833333334</v>
      </c>
      <c r="DI393">
        <v>23.17407916666667</v>
      </c>
      <c r="DJ393">
        <v>499.9914999999999</v>
      </c>
      <c r="DK393">
        <v>90.56639583333333</v>
      </c>
      <c r="DL393">
        <v>0.0338686375</v>
      </c>
      <c r="DM393">
        <v>29.89325833333334</v>
      </c>
      <c r="DN393">
        <v>30.01594166666667</v>
      </c>
      <c r="DO393">
        <v>999.9</v>
      </c>
      <c r="DP393">
        <v>0</v>
      </c>
      <c r="DQ393">
        <v>0</v>
      </c>
      <c r="DR393">
        <v>9997.394999999999</v>
      </c>
      <c r="DS393">
        <v>0</v>
      </c>
      <c r="DT393">
        <v>0.242856</v>
      </c>
      <c r="DU393">
        <v>0.3233707083333333</v>
      </c>
      <c r="DV393">
        <v>430.3815833333333</v>
      </c>
      <c r="DW393">
        <v>430.0696666666667</v>
      </c>
      <c r="DX393">
        <v>-0.04353252083333333</v>
      </c>
      <c r="DY393">
        <v>420.0102916666667</v>
      </c>
      <c r="DZ393">
        <v>23.3904375</v>
      </c>
      <c r="EA393">
        <v>2.114445</v>
      </c>
      <c r="EB393">
        <v>2.118388333333333</v>
      </c>
      <c r="EC393">
        <v>18.328425</v>
      </c>
      <c r="ED393">
        <v>18.35812916666667</v>
      </c>
      <c r="EE393">
        <v>0.00500078</v>
      </c>
      <c r="EF393">
        <v>0</v>
      </c>
      <c r="EG393">
        <v>0</v>
      </c>
      <c r="EH393">
        <v>0</v>
      </c>
      <c r="EI393">
        <v>118.8625</v>
      </c>
      <c r="EJ393">
        <v>0.00500078</v>
      </c>
      <c r="EK393">
        <v>-14.77916666666667</v>
      </c>
      <c r="EL393">
        <v>-0.7999999999999999</v>
      </c>
      <c r="EM393">
        <v>35.64554166666667</v>
      </c>
      <c r="EN393">
        <v>38.99195833333334</v>
      </c>
      <c r="EO393">
        <v>37.90345833333333</v>
      </c>
      <c r="EP393">
        <v>39.36170833333333</v>
      </c>
      <c r="EQ393">
        <v>38.27054166666667</v>
      </c>
      <c r="ER393">
        <v>0</v>
      </c>
      <c r="ES393">
        <v>0</v>
      </c>
      <c r="ET393">
        <v>0</v>
      </c>
      <c r="EU393">
        <v>1761012123.1</v>
      </c>
      <c r="EV393">
        <v>0</v>
      </c>
      <c r="EW393">
        <v>118.812</v>
      </c>
      <c r="EX393">
        <v>0.2769233736530791</v>
      </c>
      <c r="EY393">
        <v>4.09999964084381</v>
      </c>
      <c r="EZ393">
        <v>-15.024</v>
      </c>
      <c r="FA393">
        <v>15</v>
      </c>
      <c r="FB393">
        <v>1761011957.1</v>
      </c>
      <c r="FC393" t="s">
        <v>1172</v>
      </c>
      <c r="FD393">
        <v>1761011957.1</v>
      </c>
      <c r="FE393">
        <v>1761011957.1</v>
      </c>
      <c r="FF393">
        <v>13</v>
      </c>
      <c r="FG393">
        <v>-0.16</v>
      </c>
      <c r="FH393">
        <v>-0.007</v>
      </c>
      <c r="FI393">
        <v>-1.481</v>
      </c>
      <c r="FJ393">
        <v>0.186</v>
      </c>
      <c r="FK393">
        <v>420</v>
      </c>
      <c r="FL393">
        <v>24</v>
      </c>
      <c r="FM393">
        <v>0.15</v>
      </c>
      <c r="FN393">
        <v>0.03</v>
      </c>
      <c r="FO393">
        <v>0.3137437804878048</v>
      </c>
      <c r="FP393">
        <v>0.1071482717770042</v>
      </c>
      <c r="FQ393">
        <v>0.04200531550075143</v>
      </c>
      <c r="FR393">
        <v>1</v>
      </c>
      <c r="FS393">
        <v>119.1676470588235</v>
      </c>
      <c r="FT393">
        <v>-4.221543042351196</v>
      </c>
      <c r="FU393">
        <v>6.320913959800216</v>
      </c>
      <c r="FV393">
        <v>0</v>
      </c>
      <c r="FW393">
        <v>-0.04624533414634147</v>
      </c>
      <c r="FX393">
        <v>0.06846936794425071</v>
      </c>
      <c r="FY393">
        <v>0.006841244986561372</v>
      </c>
      <c r="FZ393">
        <v>1</v>
      </c>
      <c r="GA393">
        <v>2</v>
      </c>
      <c r="GB393">
        <v>3</v>
      </c>
      <c r="GC393" t="s">
        <v>482</v>
      </c>
      <c r="GD393">
        <v>3.1096</v>
      </c>
      <c r="GE393">
        <v>2.72551</v>
      </c>
      <c r="GF393">
        <v>0.0886607</v>
      </c>
      <c r="GG393">
        <v>0.08841590000000001</v>
      </c>
      <c r="GH393">
        <v>0.106619</v>
      </c>
      <c r="GI393">
        <v>0.107732</v>
      </c>
      <c r="GJ393">
        <v>23924</v>
      </c>
      <c r="GK393">
        <v>21682.2</v>
      </c>
      <c r="GL393">
        <v>26809</v>
      </c>
      <c r="GM393">
        <v>23991.2</v>
      </c>
      <c r="GN393">
        <v>38269.7</v>
      </c>
      <c r="GO393">
        <v>31575.4</v>
      </c>
      <c r="GP393">
        <v>46793.5</v>
      </c>
      <c r="GQ393">
        <v>37924.2</v>
      </c>
      <c r="GR393">
        <v>1.89228</v>
      </c>
      <c r="GS393">
        <v>1.87752</v>
      </c>
      <c r="GT393">
        <v>0.110336</v>
      </c>
      <c r="GU393">
        <v>0</v>
      </c>
      <c r="GV393">
        <v>28.2219</v>
      </c>
      <c r="GW393">
        <v>999.9</v>
      </c>
      <c r="GX393">
        <v>62.2</v>
      </c>
      <c r="GY393">
        <v>29.3</v>
      </c>
      <c r="GZ393">
        <v>28.1042</v>
      </c>
      <c r="HA393">
        <v>61.5509</v>
      </c>
      <c r="HB393">
        <v>21.238</v>
      </c>
      <c r="HC393">
        <v>1</v>
      </c>
      <c r="HD393">
        <v>0.0227337</v>
      </c>
      <c r="HE393">
        <v>-1.83452</v>
      </c>
      <c r="HF393">
        <v>20.3263</v>
      </c>
      <c r="HG393">
        <v>5.21909</v>
      </c>
      <c r="HH393">
        <v>11.9775</v>
      </c>
      <c r="HI393">
        <v>4.96545</v>
      </c>
      <c r="HJ393">
        <v>3.27585</v>
      </c>
      <c r="HK393">
        <v>9999</v>
      </c>
      <c r="HL393">
        <v>9999</v>
      </c>
      <c r="HM393">
        <v>9999</v>
      </c>
      <c r="HN393">
        <v>999.9</v>
      </c>
      <c r="HO393">
        <v>1.86362</v>
      </c>
      <c r="HP393">
        <v>1.85976</v>
      </c>
      <c r="HQ393">
        <v>1.85806</v>
      </c>
      <c r="HR393">
        <v>1.85942</v>
      </c>
      <c r="HS393">
        <v>1.85959</v>
      </c>
      <c r="HT393">
        <v>1.85806</v>
      </c>
      <c r="HU393">
        <v>1.85715</v>
      </c>
      <c r="HV393">
        <v>1.85211</v>
      </c>
      <c r="HW393">
        <v>0</v>
      </c>
      <c r="HX393">
        <v>0</v>
      </c>
      <c r="HY393">
        <v>0</v>
      </c>
      <c r="HZ393">
        <v>0</v>
      </c>
      <c r="IA393" t="s">
        <v>424</v>
      </c>
      <c r="IB393" t="s">
        <v>425</v>
      </c>
      <c r="IC393" t="s">
        <v>426</v>
      </c>
      <c r="ID393" t="s">
        <v>426</v>
      </c>
      <c r="IE393" t="s">
        <v>426</v>
      </c>
      <c r="IF393" t="s">
        <v>426</v>
      </c>
      <c r="IG393">
        <v>0</v>
      </c>
      <c r="IH393">
        <v>100</v>
      </c>
      <c r="II393">
        <v>100</v>
      </c>
      <c r="IJ393">
        <v>-1.48</v>
      </c>
      <c r="IK393">
        <v>0.173</v>
      </c>
      <c r="IL393">
        <v>-2.270430513628176</v>
      </c>
      <c r="IM393">
        <v>0.001328113201692861</v>
      </c>
      <c r="IN393">
        <v>1.538283238170363E-06</v>
      </c>
      <c r="IO393">
        <v>-5.795655626708063E-10</v>
      </c>
      <c r="IP393">
        <v>-0.07185721746206786</v>
      </c>
      <c r="IQ393">
        <v>-0.004593102289677449</v>
      </c>
      <c r="IR393">
        <v>0.0008253994458280543</v>
      </c>
      <c r="IS393">
        <v>-7.403632370499484E-06</v>
      </c>
      <c r="IT393">
        <v>2</v>
      </c>
      <c r="IU393">
        <v>1985</v>
      </c>
      <c r="IV393">
        <v>1</v>
      </c>
      <c r="IW393">
        <v>27</v>
      </c>
      <c r="IX393">
        <v>2.8</v>
      </c>
      <c r="IY393">
        <v>2.8</v>
      </c>
      <c r="IZ393">
        <v>1.13647</v>
      </c>
      <c r="JA393">
        <v>2.60864</v>
      </c>
      <c r="JB393">
        <v>1.49658</v>
      </c>
      <c r="JC393">
        <v>2.34619</v>
      </c>
      <c r="JD393">
        <v>1.54907</v>
      </c>
      <c r="JE393">
        <v>2.36938</v>
      </c>
      <c r="JF393">
        <v>32.7535</v>
      </c>
      <c r="JG393">
        <v>15.4892</v>
      </c>
      <c r="JH393">
        <v>18</v>
      </c>
      <c r="JI393">
        <v>481.016</v>
      </c>
      <c r="JJ393">
        <v>500.638</v>
      </c>
      <c r="JK393">
        <v>30.8748</v>
      </c>
      <c r="JL393">
        <v>27.5363</v>
      </c>
      <c r="JM393">
        <v>30.0001</v>
      </c>
      <c r="JN393">
        <v>27.7126</v>
      </c>
      <c r="JO393">
        <v>27.6919</v>
      </c>
      <c r="JP393">
        <v>22.8366</v>
      </c>
      <c r="JQ393">
        <v>21.4596</v>
      </c>
      <c r="JR393">
        <v>76.01479999999999</v>
      </c>
      <c r="JS393">
        <v>30.8654</v>
      </c>
      <c r="JT393">
        <v>420</v>
      </c>
      <c r="JU393">
        <v>23.3497</v>
      </c>
      <c r="JV393">
        <v>102.327</v>
      </c>
      <c r="JW393">
        <v>91.4893</v>
      </c>
    </row>
    <row r="394" spans="1:283">
      <c r="A394">
        <v>376</v>
      </c>
      <c r="B394">
        <v>1761012126.1</v>
      </c>
      <c r="C394">
        <v>2460.099999904633</v>
      </c>
      <c r="D394" t="s">
        <v>1201</v>
      </c>
      <c r="E394" t="s">
        <v>1202</v>
      </c>
      <c r="F394">
        <v>5</v>
      </c>
      <c r="G394" t="s">
        <v>1171</v>
      </c>
      <c r="H394">
        <v>1761012118.1</v>
      </c>
      <c r="I394">
        <f>(J394)/1000</f>
        <v>0</v>
      </c>
      <c r="J394">
        <f>1000*DJ394*AH394*(DF394-DG394)/(100*CY394*(1000-AH394*DF394))</f>
        <v>0</v>
      </c>
      <c r="K394">
        <f>DJ394*AH394*(DE394-DD394*(1000-AH394*DG394)/(1000-AH394*DF394))/(100*CY394)</f>
        <v>0</v>
      </c>
      <c r="L394">
        <f>DD394 - IF(AH394&gt;1, K394*CY394*100.0/(AJ394), 0)</f>
        <v>0</v>
      </c>
      <c r="M394">
        <f>((S394-I394/2)*L394-K394)/(S394+I394/2)</f>
        <v>0</v>
      </c>
      <c r="N394">
        <f>M394*(DK394+DL394)/1000.0</f>
        <v>0</v>
      </c>
      <c r="O394">
        <f>(DD394 - IF(AH394&gt;1, K394*CY394*100.0/(AJ394), 0))*(DK394+DL394)/1000.0</f>
        <v>0</v>
      </c>
      <c r="P394">
        <f>2.0/((1/R394-1/Q394)+SIGN(R394)*SQRT((1/R394-1/Q394)*(1/R394-1/Q394) + 4*CZ394/((CZ394+1)*(CZ394+1))*(2*1/R394*1/Q394-1/Q394*1/Q394)))</f>
        <v>0</v>
      </c>
      <c r="Q394">
        <f>IF(LEFT(DA394,1)&lt;&gt;"0",IF(LEFT(DA394,1)="1",3.0,DB394),$D$5+$E$5*(DR394*DK394/($K$5*1000))+$F$5*(DR394*DK394/($K$5*1000))*MAX(MIN(CY394,$J$5),$I$5)*MAX(MIN(CY394,$J$5),$I$5)+$G$5*MAX(MIN(CY394,$J$5),$I$5)*(DR394*DK394/($K$5*1000))+$H$5*(DR394*DK394/($K$5*1000))*(DR394*DK394/($K$5*1000)))</f>
        <v>0</v>
      </c>
      <c r="R394">
        <f>I394*(1000-(1000*0.61365*exp(17.502*V394/(240.97+V394))/(DK394+DL394)+DF394)/2)/(1000*0.61365*exp(17.502*V394/(240.97+V394))/(DK394+DL394)-DF394)</f>
        <v>0</v>
      </c>
      <c r="S394">
        <f>1/((CZ394+1)/(P394/1.6)+1/(Q394/1.37)) + CZ394/((CZ394+1)/(P394/1.6) + CZ394/(Q394/1.37))</f>
        <v>0</v>
      </c>
      <c r="T394">
        <f>(CU394*CX394)</f>
        <v>0</v>
      </c>
      <c r="U394">
        <f>(DM394+(T394+2*0.95*5.67E-8*(((DM394+$B$9)+273)^4-(DM394+273)^4)-44100*I394)/(1.84*29.3*Q394+8*0.95*5.67E-8*(DM394+273)^3))</f>
        <v>0</v>
      </c>
      <c r="V394">
        <f>($C$9*DN394+$D$9*DO394+$E$9*U394)</f>
        <v>0</v>
      </c>
      <c r="W394">
        <f>0.61365*exp(17.502*V394/(240.97+V394))</f>
        <v>0</v>
      </c>
      <c r="X394">
        <f>(Y394/Z394*100)</f>
        <v>0</v>
      </c>
      <c r="Y394">
        <f>DF394*(DK394+DL394)/1000</f>
        <v>0</v>
      </c>
      <c r="Z394">
        <f>0.61365*exp(17.502*DM394/(240.97+DM394))</f>
        <v>0</v>
      </c>
      <c r="AA394">
        <f>(W394-DF394*(DK394+DL394)/1000)</f>
        <v>0</v>
      </c>
      <c r="AB394">
        <f>(-I394*44100)</f>
        <v>0</v>
      </c>
      <c r="AC394">
        <f>2*29.3*Q394*0.92*(DM394-V394)</f>
        <v>0</v>
      </c>
      <c r="AD394">
        <f>2*0.95*5.67E-8*(((DM394+$B$9)+273)^4-(V394+273)^4)</f>
        <v>0</v>
      </c>
      <c r="AE394">
        <f>T394+AD394+AB394+AC394</f>
        <v>0</v>
      </c>
      <c r="AF394">
        <v>1</v>
      </c>
      <c r="AG394">
        <v>0</v>
      </c>
      <c r="AH394">
        <f>IF(AF394*$H$15&gt;=AJ394,1.0,(AJ394/(AJ394-AF394*$H$15)))</f>
        <v>0</v>
      </c>
      <c r="AI394">
        <f>(AH394-1)*100</f>
        <v>0</v>
      </c>
      <c r="AJ394">
        <f>MAX(0,($B$15+$C$15*DR394)/(1+$D$15*DR394)*DK394/(DM394+273)*$E$15)</f>
        <v>0</v>
      </c>
      <c r="AK394" t="s">
        <v>420</v>
      </c>
      <c r="AL394" t="s">
        <v>420</v>
      </c>
      <c r="AM394">
        <v>0</v>
      </c>
      <c r="AN394">
        <v>0</v>
      </c>
      <c r="AO394">
        <f>1-AM394/AN394</f>
        <v>0</v>
      </c>
      <c r="AP394">
        <v>0</v>
      </c>
      <c r="AQ394" t="s">
        <v>420</v>
      </c>
      <c r="AR394" t="s">
        <v>420</v>
      </c>
      <c r="AS394">
        <v>0</v>
      </c>
      <c r="AT394">
        <v>0</v>
      </c>
      <c r="AU394">
        <f>1-AS394/AT394</f>
        <v>0</v>
      </c>
      <c r="AV394">
        <v>0.5</v>
      </c>
      <c r="AW394">
        <f>CV394</f>
        <v>0</v>
      </c>
      <c r="AX394">
        <f>K394</f>
        <v>0</v>
      </c>
      <c r="AY394">
        <f>AU394*AV394*AW394</f>
        <v>0</v>
      </c>
      <c r="AZ394">
        <f>(AX394-AP394)/AW394</f>
        <v>0</v>
      </c>
      <c r="BA394">
        <f>(AN394-AT394)/AT394</f>
        <v>0</v>
      </c>
      <c r="BB394">
        <f>AM394/(AO394+AM394/AT394)</f>
        <v>0</v>
      </c>
      <c r="BC394" t="s">
        <v>420</v>
      </c>
      <c r="BD394">
        <v>0</v>
      </c>
      <c r="BE394">
        <f>IF(BD394&lt;&gt;0, BD394, BB394)</f>
        <v>0</v>
      </c>
      <c r="BF394">
        <f>1-BE394/AT394</f>
        <v>0</v>
      </c>
      <c r="BG394">
        <f>(AT394-AS394)/(AT394-BE394)</f>
        <v>0</v>
      </c>
      <c r="BH394">
        <f>(AN394-AT394)/(AN394-BE394)</f>
        <v>0</v>
      </c>
      <c r="BI394">
        <f>(AT394-AS394)/(AT394-AM394)</f>
        <v>0</v>
      </c>
      <c r="BJ394">
        <f>(AN394-AT394)/(AN394-AM394)</f>
        <v>0</v>
      </c>
      <c r="BK394">
        <f>(BG394*BE394/AS394)</f>
        <v>0</v>
      </c>
      <c r="BL394">
        <f>(1-BK394)</f>
        <v>0</v>
      </c>
      <c r="CU394">
        <f>$B$13*DS394+$C$13*DT394+$F$13*EE394*(1-EH394)</f>
        <v>0</v>
      </c>
      <c r="CV394">
        <f>CU394*CW394</f>
        <v>0</v>
      </c>
      <c r="CW394">
        <f>($B$13*$D$11+$C$13*$D$11+$F$13*((ER394+EJ394)/MAX(ER394+EJ394+ES394, 0.1)*$I$11+ES394/MAX(ER394+EJ394+ES394, 0.1)*$J$11))/($B$13+$C$13+$F$13)</f>
        <v>0</v>
      </c>
      <c r="CX394">
        <f>($B$13*$K$11+$C$13*$K$11+$F$13*((ER394+EJ394)/MAX(ER394+EJ394+ES394, 0.1)*$P$11+ES394/MAX(ER394+EJ394+ES394, 0.1)*$Q$11))/($B$13+$C$13+$F$13)</f>
        <v>0</v>
      </c>
      <c r="CY394">
        <v>1.65</v>
      </c>
      <c r="CZ394">
        <v>0.5</v>
      </c>
      <c r="DA394" t="s">
        <v>421</v>
      </c>
      <c r="DB394">
        <v>2</v>
      </c>
      <c r="DC394">
        <v>1761012118.1</v>
      </c>
      <c r="DD394">
        <v>420.3397916666666</v>
      </c>
      <c r="DE394">
        <v>420.0138749999999</v>
      </c>
      <c r="DF394">
        <v>23.34906666666667</v>
      </c>
      <c r="DG394">
        <v>23.39085833333333</v>
      </c>
      <c r="DH394">
        <v>421.8197916666666</v>
      </c>
      <c r="DI394">
        <v>23.17619583333334</v>
      </c>
      <c r="DJ394">
        <v>499.9979583333334</v>
      </c>
      <c r="DK394">
        <v>90.56580000000001</v>
      </c>
      <c r="DL394">
        <v>0.03382487083333333</v>
      </c>
      <c r="DM394">
        <v>29.8924125</v>
      </c>
      <c r="DN394">
        <v>30.01677916666667</v>
      </c>
      <c r="DO394">
        <v>999.9</v>
      </c>
      <c r="DP394">
        <v>0</v>
      </c>
      <c r="DQ394">
        <v>0</v>
      </c>
      <c r="DR394">
        <v>9996.585833333333</v>
      </c>
      <c r="DS394">
        <v>0</v>
      </c>
      <c r="DT394">
        <v>0.242856</v>
      </c>
      <c r="DU394">
        <v>0.325958375</v>
      </c>
      <c r="DV394">
        <v>430.3889166666667</v>
      </c>
      <c r="DW394">
        <v>430.0735833333333</v>
      </c>
      <c r="DX394">
        <v>-0.04179540416666666</v>
      </c>
      <c r="DY394">
        <v>420.0138749999999</v>
      </c>
      <c r="DZ394">
        <v>23.39085833333333</v>
      </c>
      <c r="EA394">
        <v>2.114625833333333</v>
      </c>
      <c r="EB394">
        <v>2.118412083333333</v>
      </c>
      <c r="EC394">
        <v>18.32979166666667</v>
      </c>
      <c r="ED394">
        <v>18.35830833333333</v>
      </c>
      <c r="EE394">
        <v>0.00500078</v>
      </c>
      <c r="EF394">
        <v>0</v>
      </c>
      <c r="EG394">
        <v>0</v>
      </c>
      <c r="EH394">
        <v>0</v>
      </c>
      <c r="EI394">
        <v>118.575</v>
      </c>
      <c r="EJ394">
        <v>0.00500078</v>
      </c>
      <c r="EK394">
        <v>-13.96666666666667</v>
      </c>
      <c r="EL394">
        <v>-0.6791666666666666</v>
      </c>
      <c r="EM394">
        <v>35.62216666666666</v>
      </c>
      <c r="EN394">
        <v>38.95025</v>
      </c>
      <c r="EO394">
        <v>37.89304166666667</v>
      </c>
      <c r="EP394">
        <v>39.304375</v>
      </c>
      <c r="EQ394">
        <v>38.23404166666666</v>
      </c>
      <c r="ER394">
        <v>0</v>
      </c>
      <c r="ES394">
        <v>0</v>
      </c>
      <c r="ET394">
        <v>0</v>
      </c>
      <c r="EU394">
        <v>1761012124.9</v>
      </c>
      <c r="EV394">
        <v>0</v>
      </c>
      <c r="EW394">
        <v>120.4269230769231</v>
      </c>
      <c r="EX394">
        <v>22.36239363105839</v>
      </c>
      <c r="EY394">
        <v>-1.032479057337057</v>
      </c>
      <c r="EZ394">
        <v>-15.60769230769231</v>
      </c>
      <c r="FA394">
        <v>15</v>
      </c>
      <c r="FB394">
        <v>1761011957.1</v>
      </c>
      <c r="FC394" t="s">
        <v>1172</v>
      </c>
      <c r="FD394">
        <v>1761011957.1</v>
      </c>
      <c r="FE394">
        <v>1761011957.1</v>
      </c>
      <c r="FF394">
        <v>13</v>
      </c>
      <c r="FG394">
        <v>-0.16</v>
      </c>
      <c r="FH394">
        <v>-0.007</v>
      </c>
      <c r="FI394">
        <v>-1.481</v>
      </c>
      <c r="FJ394">
        <v>0.186</v>
      </c>
      <c r="FK394">
        <v>420</v>
      </c>
      <c r="FL394">
        <v>24</v>
      </c>
      <c r="FM394">
        <v>0.15</v>
      </c>
      <c r="FN394">
        <v>0.03</v>
      </c>
      <c r="FO394">
        <v>0.3193955</v>
      </c>
      <c r="FP394">
        <v>0.07689041651031835</v>
      </c>
      <c r="FQ394">
        <v>0.04175844504348791</v>
      </c>
      <c r="FR394">
        <v>1</v>
      </c>
      <c r="FS394">
        <v>119.9147058823529</v>
      </c>
      <c r="FT394">
        <v>-5.09549264977796</v>
      </c>
      <c r="FU394">
        <v>6.151667987720232</v>
      </c>
      <c r="FV394">
        <v>0</v>
      </c>
      <c r="FW394">
        <v>-0.0444862775</v>
      </c>
      <c r="FX394">
        <v>0.06419228105065668</v>
      </c>
      <c r="FY394">
        <v>0.006315511583295826</v>
      </c>
      <c r="FZ394">
        <v>1</v>
      </c>
      <c r="GA394">
        <v>2</v>
      </c>
      <c r="GB394">
        <v>3</v>
      </c>
      <c r="GC394" t="s">
        <v>482</v>
      </c>
      <c r="GD394">
        <v>3.10961</v>
      </c>
      <c r="GE394">
        <v>2.72527</v>
      </c>
      <c r="GF394">
        <v>0.0886546</v>
      </c>
      <c r="GG394">
        <v>0.08842700000000001</v>
      </c>
      <c r="GH394">
        <v>0.106621</v>
      </c>
      <c r="GI394">
        <v>0.107734</v>
      </c>
      <c r="GJ394">
        <v>23924.2</v>
      </c>
      <c r="GK394">
        <v>21682</v>
      </c>
      <c r="GL394">
        <v>26809.1</v>
      </c>
      <c r="GM394">
        <v>23991.2</v>
      </c>
      <c r="GN394">
        <v>38269.6</v>
      </c>
      <c r="GO394">
        <v>31575.3</v>
      </c>
      <c r="GP394">
        <v>46793.6</v>
      </c>
      <c r="GQ394">
        <v>37924.2</v>
      </c>
      <c r="GR394">
        <v>1.89237</v>
      </c>
      <c r="GS394">
        <v>1.87738</v>
      </c>
      <c r="GT394">
        <v>0.110626</v>
      </c>
      <c r="GU394">
        <v>0</v>
      </c>
      <c r="GV394">
        <v>28.2231</v>
      </c>
      <c r="GW394">
        <v>999.9</v>
      </c>
      <c r="GX394">
        <v>62.2</v>
      </c>
      <c r="GY394">
        <v>29.4</v>
      </c>
      <c r="GZ394">
        <v>28.2679</v>
      </c>
      <c r="HA394">
        <v>61.4109</v>
      </c>
      <c r="HB394">
        <v>21.238</v>
      </c>
      <c r="HC394">
        <v>1</v>
      </c>
      <c r="HD394">
        <v>0.0227134</v>
      </c>
      <c r="HE394">
        <v>-1.8223</v>
      </c>
      <c r="HF394">
        <v>20.3265</v>
      </c>
      <c r="HG394">
        <v>5.21879</v>
      </c>
      <c r="HH394">
        <v>11.9785</v>
      </c>
      <c r="HI394">
        <v>4.9656</v>
      </c>
      <c r="HJ394">
        <v>3.27583</v>
      </c>
      <c r="HK394">
        <v>9999</v>
      </c>
      <c r="HL394">
        <v>9999</v>
      </c>
      <c r="HM394">
        <v>9999</v>
      </c>
      <c r="HN394">
        <v>999.9</v>
      </c>
      <c r="HO394">
        <v>1.8636</v>
      </c>
      <c r="HP394">
        <v>1.85975</v>
      </c>
      <c r="HQ394">
        <v>1.85806</v>
      </c>
      <c r="HR394">
        <v>1.85943</v>
      </c>
      <c r="HS394">
        <v>1.85959</v>
      </c>
      <c r="HT394">
        <v>1.85806</v>
      </c>
      <c r="HU394">
        <v>1.85715</v>
      </c>
      <c r="HV394">
        <v>1.85211</v>
      </c>
      <c r="HW394">
        <v>0</v>
      </c>
      <c r="HX394">
        <v>0</v>
      </c>
      <c r="HY394">
        <v>0</v>
      </c>
      <c r="HZ394">
        <v>0</v>
      </c>
      <c r="IA394" t="s">
        <v>424</v>
      </c>
      <c r="IB394" t="s">
        <v>425</v>
      </c>
      <c r="IC394" t="s">
        <v>426</v>
      </c>
      <c r="ID394" t="s">
        <v>426</v>
      </c>
      <c r="IE394" t="s">
        <v>426</v>
      </c>
      <c r="IF394" t="s">
        <v>426</v>
      </c>
      <c r="IG394">
        <v>0</v>
      </c>
      <c r="IH394">
        <v>100</v>
      </c>
      <c r="II394">
        <v>100</v>
      </c>
      <c r="IJ394">
        <v>-1.48</v>
      </c>
      <c r="IK394">
        <v>0.173</v>
      </c>
      <c r="IL394">
        <v>-2.270430513628176</v>
      </c>
      <c r="IM394">
        <v>0.001328113201692861</v>
      </c>
      <c r="IN394">
        <v>1.538283238170363E-06</v>
      </c>
      <c r="IO394">
        <v>-5.795655626708063E-10</v>
      </c>
      <c r="IP394">
        <v>-0.07185721746206786</v>
      </c>
      <c r="IQ394">
        <v>-0.004593102289677449</v>
      </c>
      <c r="IR394">
        <v>0.0008253994458280543</v>
      </c>
      <c r="IS394">
        <v>-7.403632370499484E-06</v>
      </c>
      <c r="IT394">
        <v>2</v>
      </c>
      <c r="IU394">
        <v>1985</v>
      </c>
      <c r="IV394">
        <v>1</v>
      </c>
      <c r="IW394">
        <v>27</v>
      </c>
      <c r="IX394">
        <v>2.8</v>
      </c>
      <c r="IY394">
        <v>2.8</v>
      </c>
      <c r="IZ394">
        <v>1.13525</v>
      </c>
      <c r="JA394">
        <v>2.6062</v>
      </c>
      <c r="JB394">
        <v>1.49658</v>
      </c>
      <c r="JC394">
        <v>2.34619</v>
      </c>
      <c r="JD394">
        <v>1.54907</v>
      </c>
      <c r="JE394">
        <v>2.46216</v>
      </c>
      <c r="JF394">
        <v>32.7535</v>
      </c>
      <c r="JG394">
        <v>15.5067</v>
      </c>
      <c r="JH394">
        <v>18</v>
      </c>
      <c r="JI394">
        <v>481.074</v>
      </c>
      <c r="JJ394">
        <v>500.549</v>
      </c>
      <c r="JK394">
        <v>30.8704</v>
      </c>
      <c r="JL394">
        <v>27.5363</v>
      </c>
      <c r="JM394">
        <v>30.0001</v>
      </c>
      <c r="JN394">
        <v>27.7126</v>
      </c>
      <c r="JO394">
        <v>27.6931</v>
      </c>
      <c r="JP394">
        <v>22.8351</v>
      </c>
      <c r="JQ394">
        <v>21.4596</v>
      </c>
      <c r="JR394">
        <v>76.01479999999999</v>
      </c>
      <c r="JS394">
        <v>30.8654</v>
      </c>
      <c r="JT394">
        <v>420</v>
      </c>
      <c r="JU394">
        <v>23.3459</v>
      </c>
      <c r="JV394">
        <v>102.327</v>
      </c>
      <c r="JW394">
        <v>91.4894</v>
      </c>
    </row>
    <row r="395" spans="1:283">
      <c r="A395">
        <v>377</v>
      </c>
      <c r="B395">
        <v>1761012128.1</v>
      </c>
      <c r="C395">
        <v>2462.099999904633</v>
      </c>
      <c r="D395" t="s">
        <v>1203</v>
      </c>
      <c r="E395" t="s">
        <v>1204</v>
      </c>
      <c r="F395">
        <v>5</v>
      </c>
      <c r="G395" t="s">
        <v>1171</v>
      </c>
      <c r="H395">
        <v>1761012120.1</v>
      </c>
      <c r="I395">
        <f>(J395)/1000</f>
        <v>0</v>
      </c>
      <c r="J395">
        <f>1000*DJ395*AH395*(DF395-DG395)/(100*CY395*(1000-AH395*DF395))</f>
        <v>0</v>
      </c>
      <c r="K395">
        <f>DJ395*AH395*(DE395-DD395*(1000-AH395*DG395)/(1000-AH395*DF395))/(100*CY395)</f>
        <v>0</v>
      </c>
      <c r="L395">
        <f>DD395 - IF(AH395&gt;1, K395*CY395*100.0/(AJ395), 0)</f>
        <v>0</v>
      </c>
      <c r="M395">
        <f>((S395-I395/2)*L395-K395)/(S395+I395/2)</f>
        <v>0</v>
      </c>
      <c r="N395">
        <f>M395*(DK395+DL395)/1000.0</f>
        <v>0</v>
      </c>
      <c r="O395">
        <f>(DD395 - IF(AH395&gt;1, K395*CY395*100.0/(AJ395), 0))*(DK395+DL395)/1000.0</f>
        <v>0</v>
      </c>
      <c r="P395">
        <f>2.0/((1/R395-1/Q395)+SIGN(R395)*SQRT((1/R395-1/Q395)*(1/R395-1/Q395) + 4*CZ395/((CZ395+1)*(CZ395+1))*(2*1/R395*1/Q395-1/Q395*1/Q395)))</f>
        <v>0</v>
      </c>
      <c r="Q395">
        <f>IF(LEFT(DA395,1)&lt;&gt;"0",IF(LEFT(DA395,1)="1",3.0,DB395),$D$5+$E$5*(DR395*DK395/($K$5*1000))+$F$5*(DR395*DK395/($K$5*1000))*MAX(MIN(CY395,$J$5),$I$5)*MAX(MIN(CY395,$J$5),$I$5)+$G$5*MAX(MIN(CY395,$J$5),$I$5)*(DR395*DK395/($K$5*1000))+$H$5*(DR395*DK395/($K$5*1000))*(DR395*DK395/($K$5*1000)))</f>
        <v>0</v>
      </c>
      <c r="R395">
        <f>I395*(1000-(1000*0.61365*exp(17.502*V395/(240.97+V395))/(DK395+DL395)+DF395)/2)/(1000*0.61365*exp(17.502*V395/(240.97+V395))/(DK395+DL395)-DF395)</f>
        <v>0</v>
      </c>
      <c r="S395">
        <f>1/((CZ395+1)/(P395/1.6)+1/(Q395/1.37)) + CZ395/((CZ395+1)/(P395/1.6) + CZ395/(Q395/1.37))</f>
        <v>0</v>
      </c>
      <c r="T395">
        <f>(CU395*CX395)</f>
        <v>0</v>
      </c>
      <c r="U395">
        <f>(DM395+(T395+2*0.95*5.67E-8*(((DM395+$B$9)+273)^4-(DM395+273)^4)-44100*I395)/(1.84*29.3*Q395+8*0.95*5.67E-8*(DM395+273)^3))</f>
        <v>0</v>
      </c>
      <c r="V395">
        <f>($C$9*DN395+$D$9*DO395+$E$9*U395)</f>
        <v>0</v>
      </c>
      <c r="W395">
        <f>0.61365*exp(17.502*V395/(240.97+V395))</f>
        <v>0</v>
      </c>
      <c r="X395">
        <f>(Y395/Z395*100)</f>
        <v>0</v>
      </c>
      <c r="Y395">
        <f>DF395*(DK395+DL395)/1000</f>
        <v>0</v>
      </c>
      <c r="Z395">
        <f>0.61365*exp(17.502*DM395/(240.97+DM395))</f>
        <v>0</v>
      </c>
      <c r="AA395">
        <f>(W395-DF395*(DK395+DL395)/1000)</f>
        <v>0</v>
      </c>
      <c r="AB395">
        <f>(-I395*44100)</f>
        <v>0</v>
      </c>
      <c r="AC395">
        <f>2*29.3*Q395*0.92*(DM395-V395)</f>
        <v>0</v>
      </c>
      <c r="AD395">
        <f>2*0.95*5.67E-8*(((DM395+$B$9)+273)^4-(V395+273)^4)</f>
        <v>0</v>
      </c>
      <c r="AE395">
        <f>T395+AD395+AB395+AC395</f>
        <v>0</v>
      </c>
      <c r="AF395">
        <v>1</v>
      </c>
      <c r="AG395">
        <v>0</v>
      </c>
      <c r="AH395">
        <f>IF(AF395*$H$15&gt;=AJ395,1.0,(AJ395/(AJ395-AF395*$H$15)))</f>
        <v>0</v>
      </c>
      <c r="AI395">
        <f>(AH395-1)*100</f>
        <v>0</v>
      </c>
      <c r="AJ395">
        <f>MAX(0,($B$15+$C$15*DR395)/(1+$D$15*DR395)*DK395/(DM395+273)*$E$15)</f>
        <v>0</v>
      </c>
      <c r="AK395" t="s">
        <v>420</v>
      </c>
      <c r="AL395" t="s">
        <v>420</v>
      </c>
      <c r="AM395">
        <v>0</v>
      </c>
      <c r="AN395">
        <v>0</v>
      </c>
      <c r="AO395">
        <f>1-AM395/AN395</f>
        <v>0</v>
      </c>
      <c r="AP395">
        <v>0</v>
      </c>
      <c r="AQ395" t="s">
        <v>420</v>
      </c>
      <c r="AR395" t="s">
        <v>420</v>
      </c>
      <c r="AS395">
        <v>0</v>
      </c>
      <c r="AT395">
        <v>0</v>
      </c>
      <c r="AU395">
        <f>1-AS395/AT395</f>
        <v>0</v>
      </c>
      <c r="AV395">
        <v>0.5</v>
      </c>
      <c r="AW395">
        <f>CV395</f>
        <v>0</v>
      </c>
      <c r="AX395">
        <f>K395</f>
        <v>0</v>
      </c>
      <c r="AY395">
        <f>AU395*AV395*AW395</f>
        <v>0</v>
      </c>
      <c r="AZ395">
        <f>(AX395-AP395)/AW395</f>
        <v>0</v>
      </c>
      <c r="BA395">
        <f>(AN395-AT395)/AT395</f>
        <v>0</v>
      </c>
      <c r="BB395">
        <f>AM395/(AO395+AM395/AT395)</f>
        <v>0</v>
      </c>
      <c r="BC395" t="s">
        <v>420</v>
      </c>
      <c r="BD395">
        <v>0</v>
      </c>
      <c r="BE395">
        <f>IF(BD395&lt;&gt;0, BD395, BB395)</f>
        <v>0</v>
      </c>
      <c r="BF395">
        <f>1-BE395/AT395</f>
        <v>0</v>
      </c>
      <c r="BG395">
        <f>(AT395-AS395)/(AT395-BE395)</f>
        <v>0</v>
      </c>
      <c r="BH395">
        <f>(AN395-AT395)/(AN395-BE395)</f>
        <v>0</v>
      </c>
      <c r="BI395">
        <f>(AT395-AS395)/(AT395-AM395)</f>
        <v>0</v>
      </c>
      <c r="BJ395">
        <f>(AN395-AT395)/(AN395-AM395)</f>
        <v>0</v>
      </c>
      <c r="BK395">
        <f>(BG395*BE395/AS395)</f>
        <v>0</v>
      </c>
      <c r="BL395">
        <f>(1-BK395)</f>
        <v>0</v>
      </c>
      <c r="CU395">
        <f>$B$13*DS395+$C$13*DT395+$F$13*EE395*(1-EH395)</f>
        <v>0</v>
      </c>
      <c r="CV395">
        <f>CU395*CW395</f>
        <v>0</v>
      </c>
      <c r="CW395">
        <f>($B$13*$D$11+$C$13*$D$11+$F$13*((ER395+EJ395)/MAX(ER395+EJ395+ES395, 0.1)*$I$11+ES395/MAX(ER395+EJ395+ES395, 0.1)*$J$11))/($B$13+$C$13+$F$13)</f>
        <v>0</v>
      </c>
      <c r="CX395">
        <f>($B$13*$K$11+$C$13*$K$11+$F$13*((ER395+EJ395)/MAX(ER395+EJ395+ES395, 0.1)*$P$11+ES395/MAX(ER395+EJ395+ES395, 0.1)*$Q$11))/($B$13+$C$13+$F$13)</f>
        <v>0</v>
      </c>
      <c r="CY395">
        <v>1.65</v>
      </c>
      <c r="CZ395">
        <v>0.5</v>
      </c>
      <c r="DA395" t="s">
        <v>421</v>
      </c>
      <c r="DB395">
        <v>2</v>
      </c>
      <c r="DC395">
        <v>1761012120.1</v>
      </c>
      <c r="DD395">
        <v>420.3439583333334</v>
      </c>
      <c r="DE395">
        <v>420.025625</v>
      </c>
      <c r="DF395">
        <v>23.351025</v>
      </c>
      <c r="DG395">
        <v>23.39102083333333</v>
      </c>
      <c r="DH395">
        <v>421.8239583333334</v>
      </c>
      <c r="DI395">
        <v>23.17811666666667</v>
      </c>
      <c r="DJ395">
        <v>500.0082083333334</v>
      </c>
      <c r="DK395">
        <v>90.56522499999998</v>
      </c>
      <c r="DL395">
        <v>0.0337241</v>
      </c>
      <c r="DM395">
        <v>29.89144583333334</v>
      </c>
      <c r="DN395">
        <v>30.01797916666667</v>
      </c>
      <c r="DO395">
        <v>999.9</v>
      </c>
      <c r="DP395">
        <v>0</v>
      </c>
      <c r="DQ395">
        <v>0</v>
      </c>
      <c r="DR395">
        <v>10001.95041666667</v>
      </c>
      <c r="DS395">
        <v>0</v>
      </c>
      <c r="DT395">
        <v>0.242856</v>
      </c>
      <c r="DU395">
        <v>0.3183697083333333</v>
      </c>
      <c r="DV395">
        <v>430.394125</v>
      </c>
      <c r="DW395">
        <v>430.0857083333333</v>
      </c>
      <c r="DX395">
        <v>-0.03998866666666667</v>
      </c>
      <c r="DY395">
        <v>420.025625</v>
      </c>
      <c r="DZ395">
        <v>23.39102083333333</v>
      </c>
      <c r="EA395">
        <v>2.114790833333334</v>
      </c>
      <c r="EB395">
        <v>2.118412916666667</v>
      </c>
      <c r="EC395">
        <v>18.3310375</v>
      </c>
      <c r="ED395">
        <v>18.35832083333333</v>
      </c>
      <c r="EE395">
        <v>0.00500078</v>
      </c>
      <c r="EF395">
        <v>0</v>
      </c>
      <c r="EG395">
        <v>0</v>
      </c>
      <c r="EH395">
        <v>0</v>
      </c>
      <c r="EI395">
        <v>119.3375</v>
      </c>
      <c r="EJ395">
        <v>0.00500078</v>
      </c>
      <c r="EK395">
        <v>-13.93333333333333</v>
      </c>
      <c r="EL395">
        <v>-0.5791666666666667</v>
      </c>
      <c r="EM395">
        <v>35.59354166666667</v>
      </c>
      <c r="EN395">
        <v>38.91120833333333</v>
      </c>
      <c r="EO395">
        <v>37.85133333333333</v>
      </c>
      <c r="EP395">
        <v>39.241875</v>
      </c>
      <c r="EQ395">
        <v>38.18979166666666</v>
      </c>
      <c r="ER395">
        <v>0</v>
      </c>
      <c r="ES395">
        <v>0</v>
      </c>
      <c r="ET395">
        <v>0</v>
      </c>
      <c r="EU395">
        <v>1761012126.7</v>
      </c>
      <c r="EV395">
        <v>0</v>
      </c>
      <c r="EW395">
        <v>120.74</v>
      </c>
      <c r="EX395">
        <v>24.40000055080836</v>
      </c>
      <c r="EY395">
        <v>18.93076858459376</v>
      </c>
      <c r="EZ395">
        <v>-15.312</v>
      </c>
      <c r="FA395">
        <v>15</v>
      </c>
      <c r="FB395">
        <v>1761011957.1</v>
      </c>
      <c r="FC395" t="s">
        <v>1172</v>
      </c>
      <c r="FD395">
        <v>1761011957.1</v>
      </c>
      <c r="FE395">
        <v>1761011957.1</v>
      </c>
      <c r="FF395">
        <v>13</v>
      </c>
      <c r="FG395">
        <v>-0.16</v>
      </c>
      <c r="FH395">
        <v>-0.007</v>
      </c>
      <c r="FI395">
        <v>-1.481</v>
      </c>
      <c r="FJ395">
        <v>0.186</v>
      </c>
      <c r="FK395">
        <v>420</v>
      </c>
      <c r="FL395">
        <v>24</v>
      </c>
      <c r="FM395">
        <v>0.15</v>
      </c>
      <c r="FN395">
        <v>0.03</v>
      </c>
      <c r="FO395">
        <v>0.3192838780487805</v>
      </c>
      <c r="FP395">
        <v>-0.03806326829268227</v>
      </c>
      <c r="FQ395">
        <v>0.04131103428229476</v>
      </c>
      <c r="FR395">
        <v>1</v>
      </c>
      <c r="FS395">
        <v>120.7264705882353</v>
      </c>
      <c r="FT395">
        <v>7.974026160934812</v>
      </c>
      <c r="FU395">
        <v>7.265118468874546</v>
      </c>
      <c r="FV395">
        <v>0</v>
      </c>
      <c r="FW395">
        <v>-0.04259941219512195</v>
      </c>
      <c r="FX395">
        <v>0.05726413379790933</v>
      </c>
      <c r="FY395">
        <v>0.005900001056188211</v>
      </c>
      <c r="FZ395">
        <v>1</v>
      </c>
      <c r="GA395">
        <v>2</v>
      </c>
      <c r="GB395">
        <v>3</v>
      </c>
      <c r="GC395" t="s">
        <v>482</v>
      </c>
      <c r="GD395">
        <v>3.10962</v>
      </c>
      <c r="GE395">
        <v>2.7255</v>
      </c>
      <c r="GF395">
        <v>0.088655</v>
      </c>
      <c r="GG395">
        <v>0.08842179999999999</v>
      </c>
      <c r="GH395">
        <v>0.106625</v>
      </c>
      <c r="GI395">
        <v>0.107735</v>
      </c>
      <c r="GJ395">
        <v>23924.1</v>
      </c>
      <c r="GK395">
        <v>21682.1</v>
      </c>
      <c r="GL395">
        <v>26808.9</v>
      </c>
      <c r="GM395">
        <v>23991.2</v>
      </c>
      <c r="GN395">
        <v>38269.6</v>
      </c>
      <c r="GO395">
        <v>31575.1</v>
      </c>
      <c r="GP395">
        <v>46793.7</v>
      </c>
      <c r="GQ395">
        <v>37924</v>
      </c>
      <c r="GR395">
        <v>1.89233</v>
      </c>
      <c r="GS395">
        <v>1.87738</v>
      </c>
      <c r="GT395">
        <v>0.110716</v>
      </c>
      <c r="GU395">
        <v>0</v>
      </c>
      <c r="GV395">
        <v>28.2237</v>
      </c>
      <c r="GW395">
        <v>999.9</v>
      </c>
      <c r="GX395">
        <v>62.2</v>
      </c>
      <c r="GY395">
        <v>29.4</v>
      </c>
      <c r="GZ395">
        <v>28.2678</v>
      </c>
      <c r="HA395">
        <v>61.3909</v>
      </c>
      <c r="HB395">
        <v>21.0417</v>
      </c>
      <c r="HC395">
        <v>1</v>
      </c>
      <c r="HD395">
        <v>0.022688</v>
      </c>
      <c r="HE395">
        <v>-1.82746</v>
      </c>
      <c r="HF395">
        <v>20.3265</v>
      </c>
      <c r="HG395">
        <v>5.21864</v>
      </c>
      <c r="HH395">
        <v>11.979</v>
      </c>
      <c r="HI395">
        <v>4.96555</v>
      </c>
      <c r="HJ395">
        <v>3.27595</v>
      </c>
      <c r="HK395">
        <v>9999</v>
      </c>
      <c r="HL395">
        <v>9999</v>
      </c>
      <c r="HM395">
        <v>9999</v>
      </c>
      <c r="HN395">
        <v>999.9</v>
      </c>
      <c r="HO395">
        <v>1.86359</v>
      </c>
      <c r="HP395">
        <v>1.85975</v>
      </c>
      <c r="HQ395">
        <v>1.85805</v>
      </c>
      <c r="HR395">
        <v>1.85943</v>
      </c>
      <c r="HS395">
        <v>1.85959</v>
      </c>
      <c r="HT395">
        <v>1.85806</v>
      </c>
      <c r="HU395">
        <v>1.85715</v>
      </c>
      <c r="HV395">
        <v>1.85211</v>
      </c>
      <c r="HW395">
        <v>0</v>
      </c>
      <c r="HX395">
        <v>0</v>
      </c>
      <c r="HY395">
        <v>0</v>
      </c>
      <c r="HZ395">
        <v>0</v>
      </c>
      <c r="IA395" t="s">
        <v>424</v>
      </c>
      <c r="IB395" t="s">
        <v>425</v>
      </c>
      <c r="IC395" t="s">
        <v>426</v>
      </c>
      <c r="ID395" t="s">
        <v>426</v>
      </c>
      <c r="IE395" t="s">
        <v>426</v>
      </c>
      <c r="IF395" t="s">
        <v>426</v>
      </c>
      <c r="IG395">
        <v>0</v>
      </c>
      <c r="IH395">
        <v>100</v>
      </c>
      <c r="II395">
        <v>100</v>
      </c>
      <c r="IJ395">
        <v>-1.48</v>
      </c>
      <c r="IK395">
        <v>0.1731</v>
      </c>
      <c r="IL395">
        <v>-2.270430513628176</v>
      </c>
      <c r="IM395">
        <v>0.001328113201692861</v>
      </c>
      <c r="IN395">
        <v>1.538283238170363E-06</v>
      </c>
      <c r="IO395">
        <v>-5.795655626708063E-10</v>
      </c>
      <c r="IP395">
        <v>-0.07185721746206786</v>
      </c>
      <c r="IQ395">
        <v>-0.004593102289677449</v>
      </c>
      <c r="IR395">
        <v>0.0008253994458280543</v>
      </c>
      <c r="IS395">
        <v>-7.403632370499484E-06</v>
      </c>
      <c r="IT395">
        <v>2</v>
      </c>
      <c r="IU395">
        <v>1985</v>
      </c>
      <c r="IV395">
        <v>1</v>
      </c>
      <c r="IW395">
        <v>27</v>
      </c>
      <c r="IX395">
        <v>2.9</v>
      </c>
      <c r="IY395">
        <v>2.9</v>
      </c>
      <c r="IZ395">
        <v>1.13525</v>
      </c>
      <c r="JA395">
        <v>2.6062</v>
      </c>
      <c r="JB395">
        <v>1.49658</v>
      </c>
      <c r="JC395">
        <v>2.34619</v>
      </c>
      <c r="JD395">
        <v>1.54907</v>
      </c>
      <c r="JE395">
        <v>2.41943</v>
      </c>
      <c r="JF395">
        <v>32.7535</v>
      </c>
      <c r="JG395">
        <v>15.498</v>
      </c>
      <c r="JH395">
        <v>18</v>
      </c>
      <c r="JI395">
        <v>481.049</v>
      </c>
      <c r="JJ395">
        <v>500.549</v>
      </c>
      <c r="JK395">
        <v>30.8651</v>
      </c>
      <c r="JL395">
        <v>27.5363</v>
      </c>
      <c r="JM395">
        <v>30.0001</v>
      </c>
      <c r="JN395">
        <v>27.7132</v>
      </c>
      <c r="JO395">
        <v>27.6931</v>
      </c>
      <c r="JP395">
        <v>22.8364</v>
      </c>
      <c r="JQ395">
        <v>21.4596</v>
      </c>
      <c r="JR395">
        <v>76.01479999999999</v>
      </c>
      <c r="JS395">
        <v>30.8413</v>
      </c>
      <c r="JT395">
        <v>420</v>
      </c>
      <c r="JU395">
        <v>23.3477</v>
      </c>
      <c r="JV395">
        <v>102.327</v>
      </c>
      <c r="JW395">
        <v>91.48909999999999</v>
      </c>
    </row>
    <row r="396" spans="1:283">
      <c r="A396">
        <v>378</v>
      </c>
      <c r="B396">
        <v>1761012130.1</v>
      </c>
      <c r="C396">
        <v>2464.099999904633</v>
      </c>
      <c r="D396" t="s">
        <v>1205</v>
      </c>
      <c r="E396" t="s">
        <v>1206</v>
      </c>
      <c r="F396">
        <v>5</v>
      </c>
      <c r="G396" t="s">
        <v>1171</v>
      </c>
      <c r="H396">
        <v>1761012122.1</v>
      </c>
      <c r="I396">
        <f>(J396)/1000</f>
        <v>0</v>
      </c>
      <c r="J396">
        <f>1000*DJ396*AH396*(DF396-DG396)/(100*CY396*(1000-AH396*DF396))</f>
        <v>0</v>
      </c>
      <c r="K396">
        <f>DJ396*AH396*(DE396-DD396*(1000-AH396*DG396)/(1000-AH396*DF396))/(100*CY396)</f>
        <v>0</v>
      </c>
      <c r="L396">
        <f>DD396 - IF(AH396&gt;1, K396*CY396*100.0/(AJ396), 0)</f>
        <v>0</v>
      </c>
      <c r="M396">
        <f>((S396-I396/2)*L396-K396)/(S396+I396/2)</f>
        <v>0</v>
      </c>
      <c r="N396">
        <f>M396*(DK396+DL396)/1000.0</f>
        <v>0</v>
      </c>
      <c r="O396">
        <f>(DD396 - IF(AH396&gt;1, K396*CY396*100.0/(AJ396), 0))*(DK396+DL396)/1000.0</f>
        <v>0</v>
      </c>
      <c r="P396">
        <f>2.0/((1/R396-1/Q396)+SIGN(R396)*SQRT((1/R396-1/Q396)*(1/R396-1/Q396) + 4*CZ396/((CZ396+1)*(CZ396+1))*(2*1/R396*1/Q396-1/Q396*1/Q396)))</f>
        <v>0</v>
      </c>
      <c r="Q396">
        <f>IF(LEFT(DA396,1)&lt;&gt;"0",IF(LEFT(DA396,1)="1",3.0,DB396),$D$5+$E$5*(DR396*DK396/($K$5*1000))+$F$5*(DR396*DK396/($K$5*1000))*MAX(MIN(CY396,$J$5),$I$5)*MAX(MIN(CY396,$J$5),$I$5)+$G$5*MAX(MIN(CY396,$J$5),$I$5)*(DR396*DK396/($K$5*1000))+$H$5*(DR396*DK396/($K$5*1000))*(DR396*DK396/($K$5*1000)))</f>
        <v>0</v>
      </c>
      <c r="R396">
        <f>I396*(1000-(1000*0.61365*exp(17.502*V396/(240.97+V396))/(DK396+DL396)+DF396)/2)/(1000*0.61365*exp(17.502*V396/(240.97+V396))/(DK396+DL396)-DF396)</f>
        <v>0</v>
      </c>
      <c r="S396">
        <f>1/((CZ396+1)/(P396/1.6)+1/(Q396/1.37)) + CZ396/((CZ396+1)/(P396/1.6) + CZ396/(Q396/1.37))</f>
        <v>0</v>
      </c>
      <c r="T396">
        <f>(CU396*CX396)</f>
        <v>0</v>
      </c>
      <c r="U396">
        <f>(DM396+(T396+2*0.95*5.67E-8*(((DM396+$B$9)+273)^4-(DM396+273)^4)-44100*I396)/(1.84*29.3*Q396+8*0.95*5.67E-8*(DM396+273)^3))</f>
        <v>0</v>
      </c>
      <c r="V396">
        <f>($C$9*DN396+$D$9*DO396+$E$9*U396)</f>
        <v>0</v>
      </c>
      <c r="W396">
        <f>0.61365*exp(17.502*V396/(240.97+V396))</f>
        <v>0</v>
      </c>
      <c r="X396">
        <f>(Y396/Z396*100)</f>
        <v>0</v>
      </c>
      <c r="Y396">
        <f>DF396*(DK396+DL396)/1000</f>
        <v>0</v>
      </c>
      <c r="Z396">
        <f>0.61365*exp(17.502*DM396/(240.97+DM396))</f>
        <v>0</v>
      </c>
      <c r="AA396">
        <f>(W396-DF396*(DK396+DL396)/1000)</f>
        <v>0</v>
      </c>
      <c r="AB396">
        <f>(-I396*44100)</f>
        <v>0</v>
      </c>
      <c r="AC396">
        <f>2*29.3*Q396*0.92*(DM396-V396)</f>
        <v>0</v>
      </c>
      <c r="AD396">
        <f>2*0.95*5.67E-8*(((DM396+$B$9)+273)^4-(V396+273)^4)</f>
        <v>0</v>
      </c>
      <c r="AE396">
        <f>T396+AD396+AB396+AC396</f>
        <v>0</v>
      </c>
      <c r="AF396">
        <v>1</v>
      </c>
      <c r="AG396">
        <v>0</v>
      </c>
      <c r="AH396">
        <f>IF(AF396*$H$15&gt;=AJ396,1.0,(AJ396/(AJ396-AF396*$H$15)))</f>
        <v>0</v>
      </c>
      <c r="AI396">
        <f>(AH396-1)*100</f>
        <v>0</v>
      </c>
      <c r="AJ396">
        <f>MAX(0,($B$15+$C$15*DR396)/(1+$D$15*DR396)*DK396/(DM396+273)*$E$15)</f>
        <v>0</v>
      </c>
      <c r="AK396" t="s">
        <v>420</v>
      </c>
      <c r="AL396" t="s">
        <v>420</v>
      </c>
      <c r="AM396">
        <v>0</v>
      </c>
      <c r="AN396">
        <v>0</v>
      </c>
      <c r="AO396">
        <f>1-AM396/AN396</f>
        <v>0</v>
      </c>
      <c r="AP396">
        <v>0</v>
      </c>
      <c r="AQ396" t="s">
        <v>420</v>
      </c>
      <c r="AR396" t="s">
        <v>420</v>
      </c>
      <c r="AS396">
        <v>0</v>
      </c>
      <c r="AT396">
        <v>0</v>
      </c>
      <c r="AU396">
        <f>1-AS396/AT396</f>
        <v>0</v>
      </c>
      <c r="AV396">
        <v>0.5</v>
      </c>
      <c r="AW396">
        <f>CV396</f>
        <v>0</v>
      </c>
      <c r="AX396">
        <f>K396</f>
        <v>0</v>
      </c>
      <c r="AY396">
        <f>AU396*AV396*AW396</f>
        <v>0</v>
      </c>
      <c r="AZ396">
        <f>(AX396-AP396)/AW396</f>
        <v>0</v>
      </c>
      <c r="BA396">
        <f>(AN396-AT396)/AT396</f>
        <v>0</v>
      </c>
      <c r="BB396">
        <f>AM396/(AO396+AM396/AT396)</f>
        <v>0</v>
      </c>
      <c r="BC396" t="s">
        <v>420</v>
      </c>
      <c r="BD396">
        <v>0</v>
      </c>
      <c r="BE396">
        <f>IF(BD396&lt;&gt;0, BD396, BB396)</f>
        <v>0</v>
      </c>
      <c r="BF396">
        <f>1-BE396/AT396</f>
        <v>0</v>
      </c>
      <c r="BG396">
        <f>(AT396-AS396)/(AT396-BE396)</f>
        <v>0</v>
      </c>
      <c r="BH396">
        <f>(AN396-AT396)/(AN396-BE396)</f>
        <v>0</v>
      </c>
      <c r="BI396">
        <f>(AT396-AS396)/(AT396-AM396)</f>
        <v>0</v>
      </c>
      <c r="BJ396">
        <f>(AN396-AT396)/(AN396-AM396)</f>
        <v>0</v>
      </c>
      <c r="BK396">
        <f>(BG396*BE396/AS396)</f>
        <v>0</v>
      </c>
      <c r="BL396">
        <f>(1-BK396)</f>
        <v>0</v>
      </c>
      <c r="CU396">
        <f>$B$13*DS396+$C$13*DT396+$F$13*EE396*(1-EH396)</f>
        <v>0</v>
      </c>
      <c r="CV396">
        <f>CU396*CW396</f>
        <v>0</v>
      </c>
      <c r="CW396">
        <f>($B$13*$D$11+$C$13*$D$11+$F$13*((ER396+EJ396)/MAX(ER396+EJ396+ES396, 0.1)*$I$11+ES396/MAX(ER396+EJ396+ES396, 0.1)*$J$11))/($B$13+$C$13+$F$13)</f>
        <v>0</v>
      </c>
      <c r="CX396">
        <f>($B$13*$K$11+$C$13*$K$11+$F$13*((ER396+EJ396)/MAX(ER396+EJ396+ES396, 0.1)*$P$11+ES396/MAX(ER396+EJ396+ES396, 0.1)*$Q$11))/($B$13+$C$13+$F$13)</f>
        <v>0</v>
      </c>
      <c r="CY396">
        <v>1.65</v>
      </c>
      <c r="CZ396">
        <v>0.5</v>
      </c>
      <c r="DA396" t="s">
        <v>421</v>
      </c>
      <c r="DB396">
        <v>2</v>
      </c>
      <c r="DC396">
        <v>1761012122.1</v>
      </c>
      <c r="DD396">
        <v>420.3489583333333</v>
      </c>
      <c r="DE396">
        <v>420.0312916666667</v>
      </c>
      <c r="DF396">
        <v>23.35256666666667</v>
      </c>
      <c r="DG396">
        <v>23.39092916666667</v>
      </c>
      <c r="DH396">
        <v>421.8289166666667</v>
      </c>
      <c r="DI396">
        <v>23.17962916666667</v>
      </c>
      <c r="DJ396">
        <v>500.0216666666667</v>
      </c>
      <c r="DK396">
        <v>90.56482916666666</v>
      </c>
      <c r="DL396">
        <v>0.033659875</v>
      </c>
      <c r="DM396">
        <v>29.89037916666667</v>
      </c>
      <c r="DN396">
        <v>30.0187125</v>
      </c>
      <c r="DO396">
        <v>999.9</v>
      </c>
      <c r="DP396">
        <v>0</v>
      </c>
      <c r="DQ396">
        <v>0</v>
      </c>
      <c r="DR396">
        <v>10003.82416666667</v>
      </c>
      <c r="DS396">
        <v>0</v>
      </c>
      <c r="DT396">
        <v>0.242856</v>
      </c>
      <c r="DU396">
        <v>0.31767925</v>
      </c>
      <c r="DV396">
        <v>430.3999166666667</v>
      </c>
      <c r="DW396">
        <v>430.0915</v>
      </c>
      <c r="DX396">
        <v>-0.03834882083333333</v>
      </c>
      <c r="DY396">
        <v>420.0312916666667</v>
      </c>
      <c r="DZ396">
        <v>23.39092916666667</v>
      </c>
      <c r="EA396">
        <v>2.114921666666667</v>
      </c>
      <c r="EB396">
        <v>2.118395</v>
      </c>
      <c r="EC396">
        <v>18.332025</v>
      </c>
      <c r="ED396">
        <v>18.35818333333333</v>
      </c>
      <c r="EE396">
        <v>0.00500078</v>
      </c>
      <c r="EF396">
        <v>0</v>
      </c>
      <c r="EG396">
        <v>0</v>
      </c>
      <c r="EH396">
        <v>0</v>
      </c>
      <c r="EI396">
        <v>120.0416666666667</v>
      </c>
      <c r="EJ396">
        <v>0.00500078</v>
      </c>
      <c r="EK396">
        <v>-14.13333333333333</v>
      </c>
      <c r="EL396">
        <v>-0.4666666666666667</v>
      </c>
      <c r="EM396">
        <v>35.564875</v>
      </c>
      <c r="EN396">
        <v>38.86695833333334</v>
      </c>
      <c r="EO396">
        <v>37.86433333333333</v>
      </c>
      <c r="EP396">
        <v>39.179375</v>
      </c>
      <c r="EQ396">
        <v>38.14554166666667</v>
      </c>
      <c r="ER396">
        <v>0</v>
      </c>
      <c r="ES396">
        <v>0</v>
      </c>
      <c r="ET396">
        <v>0</v>
      </c>
      <c r="EU396">
        <v>1761012129.1</v>
      </c>
      <c r="EV396">
        <v>0</v>
      </c>
      <c r="EW396">
        <v>121.396</v>
      </c>
      <c r="EX396">
        <v>18.65384673844189</v>
      </c>
      <c r="EY396">
        <v>10.95384544211728</v>
      </c>
      <c r="EZ396">
        <v>-14.852</v>
      </c>
      <c r="FA396">
        <v>15</v>
      </c>
      <c r="FB396">
        <v>1761011957.1</v>
      </c>
      <c r="FC396" t="s">
        <v>1172</v>
      </c>
      <c r="FD396">
        <v>1761011957.1</v>
      </c>
      <c r="FE396">
        <v>1761011957.1</v>
      </c>
      <c r="FF396">
        <v>13</v>
      </c>
      <c r="FG396">
        <v>-0.16</v>
      </c>
      <c r="FH396">
        <v>-0.007</v>
      </c>
      <c r="FI396">
        <v>-1.481</v>
      </c>
      <c r="FJ396">
        <v>0.186</v>
      </c>
      <c r="FK396">
        <v>420</v>
      </c>
      <c r="FL396">
        <v>24</v>
      </c>
      <c r="FM396">
        <v>0.15</v>
      </c>
      <c r="FN396">
        <v>0.03</v>
      </c>
      <c r="FO396">
        <v>0.324808575</v>
      </c>
      <c r="FP396">
        <v>-0.09370796622889341</v>
      </c>
      <c r="FQ396">
        <v>0.04046162917066458</v>
      </c>
      <c r="FR396">
        <v>1</v>
      </c>
      <c r="FS396">
        <v>120.7088235294118</v>
      </c>
      <c r="FT396">
        <v>14.99618047001376</v>
      </c>
      <c r="FU396">
        <v>7.052340773149214</v>
      </c>
      <c r="FV396">
        <v>0</v>
      </c>
      <c r="FW396">
        <v>-0.04115204</v>
      </c>
      <c r="FX396">
        <v>0.05286776735459681</v>
      </c>
      <c r="FY396">
        <v>0.00542324189806245</v>
      </c>
      <c r="FZ396">
        <v>1</v>
      </c>
      <c r="GA396">
        <v>2</v>
      </c>
      <c r="GB396">
        <v>3</v>
      </c>
      <c r="GC396" t="s">
        <v>482</v>
      </c>
      <c r="GD396">
        <v>3.10955</v>
      </c>
      <c r="GE396">
        <v>2.72531</v>
      </c>
      <c r="GF396">
        <v>0.08865770000000001</v>
      </c>
      <c r="GG396">
        <v>0.08841069999999999</v>
      </c>
      <c r="GH396">
        <v>0.106624</v>
      </c>
      <c r="GI396">
        <v>0.107737</v>
      </c>
      <c r="GJ396">
        <v>23923.9</v>
      </c>
      <c r="GK396">
        <v>21682.2</v>
      </c>
      <c r="GL396">
        <v>26808.9</v>
      </c>
      <c r="GM396">
        <v>23991.1</v>
      </c>
      <c r="GN396">
        <v>38269.4</v>
      </c>
      <c r="GO396">
        <v>31575</v>
      </c>
      <c r="GP396">
        <v>46793.5</v>
      </c>
      <c r="GQ396">
        <v>37924</v>
      </c>
      <c r="GR396">
        <v>1.89242</v>
      </c>
      <c r="GS396">
        <v>1.8772</v>
      </c>
      <c r="GT396">
        <v>0.11038</v>
      </c>
      <c r="GU396">
        <v>0</v>
      </c>
      <c r="GV396">
        <v>28.2249</v>
      </c>
      <c r="GW396">
        <v>999.9</v>
      </c>
      <c r="GX396">
        <v>62.2</v>
      </c>
      <c r="GY396">
        <v>29.4</v>
      </c>
      <c r="GZ396">
        <v>28.2689</v>
      </c>
      <c r="HA396">
        <v>61.2509</v>
      </c>
      <c r="HB396">
        <v>21.242</v>
      </c>
      <c r="HC396">
        <v>1</v>
      </c>
      <c r="HD396">
        <v>0.0226753</v>
      </c>
      <c r="HE396">
        <v>-1.79389</v>
      </c>
      <c r="HF396">
        <v>20.3268</v>
      </c>
      <c r="HG396">
        <v>5.21849</v>
      </c>
      <c r="HH396">
        <v>11.979</v>
      </c>
      <c r="HI396">
        <v>4.96555</v>
      </c>
      <c r="HJ396">
        <v>3.27598</v>
      </c>
      <c r="HK396">
        <v>9999</v>
      </c>
      <c r="HL396">
        <v>9999</v>
      </c>
      <c r="HM396">
        <v>9999</v>
      </c>
      <c r="HN396">
        <v>999.9</v>
      </c>
      <c r="HO396">
        <v>1.8636</v>
      </c>
      <c r="HP396">
        <v>1.85976</v>
      </c>
      <c r="HQ396">
        <v>1.85805</v>
      </c>
      <c r="HR396">
        <v>1.85942</v>
      </c>
      <c r="HS396">
        <v>1.85959</v>
      </c>
      <c r="HT396">
        <v>1.85806</v>
      </c>
      <c r="HU396">
        <v>1.85715</v>
      </c>
      <c r="HV396">
        <v>1.85211</v>
      </c>
      <c r="HW396">
        <v>0</v>
      </c>
      <c r="HX396">
        <v>0</v>
      </c>
      <c r="HY396">
        <v>0</v>
      </c>
      <c r="HZ396">
        <v>0</v>
      </c>
      <c r="IA396" t="s">
        <v>424</v>
      </c>
      <c r="IB396" t="s">
        <v>425</v>
      </c>
      <c r="IC396" t="s">
        <v>426</v>
      </c>
      <c r="ID396" t="s">
        <v>426</v>
      </c>
      <c r="IE396" t="s">
        <v>426</v>
      </c>
      <c r="IF396" t="s">
        <v>426</v>
      </c>
      <c r="IG396">
        <v>0</v>
      </c>
      <c r="IH396">
        <v>100</v>
      </c>
      <c r="II396">
        <v>100</v>
      </c>
      <c r="IJ396">
        <v>-1.48</v>
      </c>
      <c r="IK396">
        <v>0.173</v>
      </c>
      <c r="IL396">
        <v>-2.270430513628176</v>
      </c>
      <c r="IM396">
        <v>0.001328113201692861</v>
      </c>
      <c r="IN396">
        <v>1.538283238170363E-06</v>
      </c>
      <c r="IO396">
        <v>-5.795655626708063E-10</v>
      </c>
      <c r="IP396">
        <v>-0.07185721746206786</v>
      </c>
      <c r="IQ396">
        <v>-0.004593102289677449</v>
      </c>
      <c r="IR396">
        <v>0.0008253994458280543</v>
      </c>
      <c r="IS396">
        <v>-7.403632370499484E-06</v>
      </c>
      <c r="IT396">
        <v>2</v>
      </c>
      <c r="IU396">
        <v>1985</v>
      </c>
      <c r="IV396">
        <v>1</v>
      </c>
      <c r="IW396">
        <v>27</v>
      </c>
      <c r="IX396">
        <v>2.9</v>
      </c>
      <c r="IY396">
        <v>2.9</v>
      </c>
      <c r="IZ396">
        <v>1.13647</v>
      </c>
      <c r="JA396">
        <v>2.6123</v>
      </c>
      <c r="JB396">
        <v>1.49658</v>
      </c>
      <c r="JC396">
        <v>2.34619</v>
      </c>
      <c r="JD396">
        <v>1.54907</v>
      </c>
      <c r="JE396">
        <v>2.39136</v>
      </c>
      <c r="JF396">
        <v>32.7535</v>
      </c>
      <c r="JG396">
        <v>15.4892</v>
      </c>
      <c r="JH396">
        <v>18</v>
      </c>
      <c r="JI396">
        <v>481.108</v>
      </c>
      <c r="JJ396">
        <v>500.433</v>
      </c>
      <c r="JK396">
        <v>30.8594</v>
      </c>
      <c r="JL396">
        <v>27.5363</v>
      </c>
      <c r="JM396">
        <v>30.0001</v>
      </c>
      <c r="JN396">
        <v>27.7133</v>
      </c>
      <c r="JO396">
        <v>27.6931</v>
      </c>
      <c r="JP396">
        <v>22.8374</v>
      </c>
      <c r="JQ396">
        <v>21.4596</v>
      </c>
      <c r="JR396">
        <v>76.01479999999999</v>
      </c>
      <c r="JS396">
        <v>30.8413</v>
      </c>
      <c r="JT396">
        <v>420</v>
      </c>
      <c r="JU396">
        <v>23.3436</v>
      </c>
      <c r="JV396">
        <v>102.327</v>
      </c>
      <c r="JW396">
        <v>91.4888</v>
      </c>
    </row>
    <row r="397" spans="1:283">
      <c r="A397">
        <v>379</v>
      </c>
      <c r="B397">
        <v>1761012132.1</v>
      </c>
      <c r="C397">
        <v>2466.099999904633</v>
      </c>
      <c r="D397" t="s">
        <v>1207</v>
      </c>
      <c r="E397" t="s">
        <v>1208</v>
      </c>
      <c r="F397">
        <v>5</v>
      </c>
      <c r="G397" t="s">
        <v>1171</v>
      </c>
      <c r="H397">
        <v>1761012124.1</v>
      </c>
      <c r="I397">
        <f>(J397)/1000</f>
        <v>0</v>
      </c>
      <c r="J397">
        <f>1000*DJ397*AH397*(DF397-DG397)/(100*CY397*(1000-AH397*DF397))</f>
        <v>0</v>
      </c>
      <c r="K397">
        <f>DJ397*AH397*(DE397-DD397*(1000-AH397*DG397)/(1000-AH397*DF397))/(100*CY397)</f>
        <v>0</v>
      </c>
      <c r="L397">
        <f>DD397 - IF(AH397&gt;1, K397*CY397*100.0/(AJ397), 0)</f>
        <v>0</v>
      </c>
      <c r="M397">
        <f>((S397-I397/2)*L397-K397)/(S397+I397/2)</f>
        <v>0</v>
      </c>
      <c r="N397">
        <f>M397*(DK397+DL397)/1000.0</f>
        <v>0</v>
      </c>
      <c r="O397">
        <f>(DD397 - IF(AH397&gt;1, K397*CY397*100.0/(AJ397), 0))*(DK397+DL397)/1000.0</f>
        <v>0</v>
      </c>
      <c r="P397">
        <f>2.0/((1/R397-1/Q397)+SIGN(R397)*SQRT((1/R397-1/Q397)*(1/R397-1/Q397) + 4*CZ397/((CZ397+1)*(CZ397+1))*(2*1/R397*1/Q397-1/Q397*1/Q397)))</f>
        <v>0</v>
      </c>
      <c r="Q397">
        <f>IF(LEFT(DA397,1)&lt;&gt;"0",IF(LEFT(DA397,1)="1",3.0,DB397),$D$5+$E$5*(DR397*DK397/($K$5*1000))+$F$5*(DR397*DK397/($K$5*1000))*MAX(MIN(CY397,$J$5),$I$5)*MAX(MIN(CY397,$J$5),$I$5)+$G$5*MAX(MIN(CY397,$J$5),$I$5)*(DR397*DK397/($K$5*1000))+$H$5*(DR397*DK397/($K$5*1000))*(DR397*DK397/($K$5*1000)))</f>
        <v>0</v>
      </c>
      <c r="R397">
        <f>I397*(1000-(1000*0.61365*exp(17.502*V397/(240.97+V397))/(DK397+DL397)+DF397)/2)/(1000*0.61365*exp(17.502*V397/(240.97+V397))/(DK397+DL397)-DF397)</f>
        <v>0</v>
      </c>
      <c r="S397">
        <f>1/((CZ397+1)/(P397/1.6)+1/(Q397/1.37)) + CZ397/((CZ397+1)/(P397/1.6) + CZ397/(Q397/1.37))</f>
        <v>0</v>
      </c>
      <c r="T397">
        <f>(CU397*CX397)</f>
        <v>0</v>
      </c>
      <c r="U397">
        <f>(DM397+(T397+2*0.95*5.67E-8*(((DM397+$B$9)+273)^4-(DM397+273)^4)-44100*I397)/(1.84*29.3*Q397+8*0.95*5.67E-8*(DM397+273)^3))</f>
        <v>0</v>
      </c>
      <c r="V397">
        <f>($C$9*DN397+$D$9*DO397+$E$9*U397)</f>
        <v>0</v>
      </c>
      <c r="W397">
        <f>0.61365*exp(17.502*V397/(240.97+V397))</f>
        <v>0</v>
      </c>
      <c r="X397">
        <f>(Y397/Z397*100)</f>
        <v>0</v>
      </c>
      <c r="Y397">
        <f>DF397*(DK397+DL397)/1000</f>
        <v>0</v>
      </c>
      <c r="Z397">
        <f>0.61365*exp(17.502*DM397/(240.97+DM397))</f>
        <v>0</v>
      </c>
      <c r="AA397">
        <f>(W397-DF397*(DK397+DL397)/1000)</f>
        <v>0</v>
      </c>
      <c r="AB397">
        <f>(-I397*44100)</f>
        <v>0</v>
      </c>
      <c r="AC397">
        <f>2*29.3*Q397*0.92*(DM397-V397)</f>
        <v>0</v>
      </c>
      <c r="AD397">
        <f>2*0.95*5.67E-8*(((DM397+$B$9)+273)^4-(V397+273)^4)</f>
        <v>0</v>
      </c>
      <c r="AE397">
        <f>T397+AD397+AB397+AC397</f>
        <v>0</v>
      </c>
      <c r="AF397">
        <v>1</v>
      </c>
      <c r="AG397">
        <v>0</v>
      </c>
      <c r="AH397">
        <f>IF(AF397*$H$15&gt;=AJ397,1.0,(AJ397/(AJ397-AF397*$H$15)))</f>
        <v>0</v>
      </c>
      <c r="AI397">
        <f>(AH397-1)*100</f>
        <v>0</v>
      </c>
      <c r="AJ397">
        <f>MAX(0,($B$15+$C$15*DR397)/(1+$D$15*DR397)*DK397/(DM397+273)*$E$15)</f>
        <v>0</v>
      </c>
      <c r="AK397" t="s">
        <v>420</v>
      </c>
      <c r="AL397" t="s">
        <v>420</v>
      </c>
      <c r="AM397">
        <v>0</v>
      </c>
      <c r="AN397">
        <v>0</v>
      </c>
      <c r="AO397">
        <f>1-AM397/AN397</f>
        <v>0</v>
      </c>
      <c r="AP397">
        <v>0</v>
      </c>
      <c r="AQ397" t="s">
        <v>420</v>
      </c>
      <c r="AR397" t="s">
        <v>420</v>
      </c>
      <c r="AS397">
        <v>0</v>
      </c>
      <c r="AT397">
        <v>0</v>
      </c>
      <c r="AU397">
        <f>1-AS397/AT397</f>
        <v>0</v>
      </c>
      <c r="AV397">
        <v>0.5</v>
      </c>
      <c r="AW397">
        <f>CV397</f>
        <v>0</v>
      </c>
      <c r="AX397">
        <f>K397</f>
        <v>0</v>
      </c>
      <c r="AY397">
        <f>AU397*AV397*AW397</f>
        <v>0</v>
      </c>
      <c r="AZ397">
        <f>(AX397-AP397)/AW397</f>
        <v>0</v>
      </c>
      <c r="BA397">
        <f>(AN397-AT397)/AT397</f>
        <v>0</v>
      </c>
      <c r="BB397">
        <f>AM397/(AO397+AM397/AT397)</f>
        <v>0</v>
      </c>
      <c r="BC397" t="s">
        <v>420</v>
      </c>
      <c r="BD397">
        <v>0</v>
      </c>
      <c r="BE397">
        <f>IF(BD397&lt;&gt;0, BD397, BB397)</f>
        <v>0</v>
      </c>
      <c r="BF397">
        <f>1-BE397/AT397</f>
        <v>0</v>
      </c>
      <c r="BG397">
        <f>(AT397-AS397)/(AT397-BE397)</f>
        <v>0</v>
      </c>
      <c r="BH397">
        <f>(AN397-AT397)/(AN397-BE397)</f>
        <v>0</v>
      </c>
      <c r="BI397">
        <f>(AT397-AS397)/(AT397-AM397)</f>
        <v>0</v>
      </c>
      <c r="BJ397">
        <f>(AN397-AT397)/(AN397-AM397)</f>
        <v>0</v>
      </c>
      <c r="BK397">
        <f>(BG397*BE397/AS397)</f>
        <v>0</v>
      </c>
      <c r="BL397">
        <f>(1-BK397)</f>
        <v>0</v>
      </c>
      <c r="CU397">
        <f>$B$13*DS397+$C$13*DT397+$F$13*EE397*(1-EH397)</f>
        <v>0</v>
      </c>
      <c r="CV397">
        <f>CU397*CW397</f>
        <v>0</v>
      </c>
      <c r="CW397">
        <f>($B$13*$D$11+$C$13*$D$11+$F$13*((ER397+EJ397)/MAX(ER397+EJ397+ES397, 0.1)*$I$11+ES397/MAX(ER397+EJ397+ES397, 0.1)*$J$11))/($B$13+$C$13+$F$13)</f>
        <v>0</v>
      </c>
      <c r="CX397">
        <f>($B$13*$K$11+$C$13*$K$11+$F$13*((ER397+EJ397)/MAX(ER397+EJ397+ES397, 0.1)*$P$11+ES397/MAX(ER397+EJ397+ES397, 0.1)*$Q$11))/($B$13+$C$13+$F$13)</f>
        <v>0</v>
      </c>
      <c r="CY397">
        <v>1.65</v>
      </c>
      <c r="CZ397">
        <v>0.5</v>
      </c>
      <c r="DA397" t="s">
        <v>421</v>
      </c>
      <c r="DB397">
        <v>2</v>
      </c>
      <c r="DC397">
        <v>1761012124.1</v>
      </c>
      <c r="DD397">
        <v>420.352</v>
      </c>
      <c r="DE397">
        <v>420.0259583333333</v>
      </c>
      <c r="DF397">
        <v>23.35375416666666</v>
      </c>
      <c r="DG397">
        <v>23.39112083333333</v>
      </c>
      <c r="DH397">
        <v>421.8319166666667</v>
      </c>
      <c r="DI397">
        <v>23.1808</v>
      </c>
      <c r="DJ397">
        <v>500.0251250000001</v>
      </c>
      <c r="DK397">
        <v>90.56464166666667</v>
      </c>
      <c r="DL397">
        <v>0.03364138333333334</v>
      </c>
      <c r="DM397">
        <v>29.8892875</v>
      </c>
      <c r="DN397">
        <v>30.01947916666667</v>
      </c>
      <c r="DO397">
        <v>999.9</v>
      </c>
      <c r="DP397">
        <v>0</v>
      </c>
      <c r="DQ397">
        <v>0</v>
      </c>
      <c r="DR397">
        <v>10002.05458333333</v>
      </c>
      <c r="DS397">
        <v>0</v>
      </c>
      <c r="DT397">
        <v>0.242856</v>
      </c>
      <c r="DU397">
        <v>0.326018125</v>
      </c>
      <c r="DV397">
        <v>430.4035416666667</v>
      </c>
      <c r="DW397">
        <v>430.0861666666667</v>
      </c>
      <c r="DX397">
        <v>-0.03734150416666667</v>
      </c>
      <c r="DY397">
        <v>420.0259583333333</v>
      </c>
      <c r="DZ397">
        <v>23.39112083333333</v>
      </c>
      <c r="EA397">
        <v>2.115025416666667</v>
      </c>
      <c r="EB397">
        <v>2.118407916666667</v>
      </c>
      <c r="EC397">
        <v>18.3328</v>
      </c>
      <c r="ED397">
        <v>18.358275</v>
      </c>
      <c r="EE397">
        <v>0.00500078</v>
      </c>
      <c r="EF397">
        <v>0</v>
      </c>
      <c r="EG397">
        <v>0</v>
      </c>
      <c r="EH397">
        <v>0</v>
      </c>
      <c r="EI397">
        <v>121.4625</v>
      </c>
      <c r="EJ397">
        <v>0.00500078</v>
      </c>
      <c r="EK397">
        <v>-14.20416666666667</v>
      </c>
      <c r="EL397">
        <v>-0.5208333333333334</v>
      </c>
      <c r="EM397">
        <v>35.541375</v>
      </c>
      <c r="EN397">
        <v>38.82525</v>
      </c>
      <c r="EO397">
        <v>37.81745833333333</v>
      </c>
      <c r="EP397">
        <v>39.1195</v>
      </c>
      <c r="EQ397">
        <v>38.10125</v>
      </c>
      <c r="ER397">
        <v>0</v>
      </c>
      <c r="ES397">
        <v>0</v>
      </c>
      <c r="ET397">
        <v>0</v>
      </c>
      <c r="EU397">
        <v>1761012130.9</v>
      </c>
      <c r="EV397">
        <v>0</v>
      </c>
      <c r="EW397">
        <v>122.3653846153846</v>
      </c>
      <c r="EX397">
        <v>20.84444493116733</v>
      </c>
      <c r="EY397">
        <v>20.49914461161362</v>
      </c>
      <c r="EZ397">
        <v>-14.93846153846154</v>
      </c>
      <c r="FA397">
        <v>15</v>
      </c>
      <c r="FB397">
        <v>1761011957.1</v>
      </c>
      <c r="FC397" t="s">
        <v>1172</v>
      </c>
      <c r="FD397">
        <v>1761011957.1</v>
      </c>
      <c r="FE397">
        <v>1761011957.1</v>
      </c>
      <c r="FF397">
        <v>13</v>
      </c>
      <c r="FG397">
        <v>-0.16</v>
      </c>
      <c r="FH397">
        <v>-0.007</v>
      </c>
      <c r="FI397">
        <v>-1.481</v>
      </c>
      <c r="FJ397">
        <v>0.186</v>
      </c>
      <c r="FK397">
        <v>420</v>
      </c>
      <c r="FL397">
        <v>24</v>
      </c>
      <c r="FM397">
        <v>0.15</v>
      </c>
      <c r="FN397">
        <v>0.03</v>
      </c>
      <c r="FO397">
        <v>0.3296889024390244</v>
      </c>
      <c r="FP397">
        <v>0.06932489895470471</v>
      </c>
      <c r="FQ397">
        <v>0.04369968470043361</v>
      </c>
      <c r="FR397">
        <v>1</v>
      </c>
      <c r="FS397">
        <v>121</v>
      </c>
      <c r="FT397">
        <v>22.24293377067353</v>
      </c>
      <c r="FU397">
        <v>6.86876990442976</v>
      </c>
      <c r="FV397">
        <v>0</v>
      </c>
      <c r="FW397">
        <v>-0.03955910243902439</v>
      </c>
      <c r="FX397">
        <v>0.04001066759581877</v>
      </c>
      <c r="FY397">
        <v>0.004439571617023086</v>
      </c>
      <c r="FZ397">
        <v>1</v>
      </c>
      <c r="GA397">
        <v>2</v>
      </c>
      <c r="GB397">
        <v>3</v>
      </c>
      <c r="GC397" t="s">
        <v>482</v>
      </c>
      <c r="GD397">
        <v>3.10961</v>
      </c>
      <c r="GE397">
        <v>2.72497</v>
      </c>
      <c r="GF397">
        <v>0.08865439999999999</v>
      </c>
      <c r="GG397">
        <v>0.08840820000000001</v>
      </c>
      <c r="GH397">
        <v>0.10663</v>
      </c>
      <c r="GI397">
        <v>0.107743</v>
      </c>
      <c r="GJ397">
        <v>23924.1</v>
      </c>
      <c r="GK397">
        <v>21682.2</v>
      </c>
      <c r="GL397">
        <v>26809</v>
      </c>
      <c r="GM397">
        <v>23991</v>
      </c>
      <c r="GN397">
        <v>38269.2</v>
      </c>
      <c r="GO397">
        <v>31574.8</v>
      </c>
      <c r="GP397">
        <v>46793.6</v>
      </c>
      <c r="GQ397">
        <v>37924</v>
      </c>
      <c r="GR397">
        <v>1.89245</v>
      </c>
      <c r="GS397">
        <v>1.87713</v>
      </c>
      <c r="GT397">
        <v>0.110008</v>
      </c>
      <c r="GU397">
        <v>0</v>
      </c>
      <c r="GV397">
        <v>28.2261</v>
      </c>
      <c r="GW397">
        <v>999.9</v>
      </c>
      <c r="GX397">
        <v>62.2</v>
      </c>
      <c r="GY397">
        <v>29.3</v>
      </c>
      <c r="GZ397">
        <v>28.103</v>
      </c>
      <c r="HA397">
        <v>61.3209</v>
      </c>
      <c r="HB397">
        <v>21.1699</v>
      </c>
      <c r="HC397">
        <v>1</v>
      </c>
      <c r="HD397">
        <v>0.0224035</v>
      </c>
      <c r="HE397">
        <v>-1.77327</v>
      </c>
      <c r="HF397">
        <v>20.3269</v>
      </c>
      <c r="HG397">
        <v>5.21819</v>
      </c>
      <c r="HH397">
        <v>11.9798</v>
      </c>
      <c r="HI397">
        <v>4.9656</v>
      </c>
      <c r="HJ397">
        <v>3.27595</v>
      </c>
      <c r="HK397">
        <v>9999</v>
      </c>
      <c r="HL397">
        <v>9999</v>
      </c>
      <c r="HM397">
        <v>9999</v>
      </c>
      <c r="HN397">
        <v>999.9</v>
      </c>
      <c r="HO397">
        <v>1.8636</v>
      </c>
      <c r="HP397">
        <v>1.85976</v>
      </c>
      <c r="HQ397">
        <v>1.85806</v>
      </c>
      <c r="HR397">
        <v>1.8594</v>
      </c>
      <c r="HS397">
        <v>1.85959</v>
      </c>
      <c r="HT397">
        <v>1.85806</v>
      </c>
      <c r="HU397">
        <v>1.85715</v>
      </c>
      <c r="HV397">
        <v>1.85211</v>
      </c>
      <c r="HW397">
        <v>0</v>
      </c>
      <c r="HX397">
        <v>0</v>
      </c>
      <c r="HY397">
        <v>0</v>
      </c>
      <c r="HZ397">
        <v>0</v>
      </c>
      <c r="IA397" t="s">
        <v>424</v>
      </c>
      <c r="IB397" t="s">
        <v>425</v>
      </c>
      <c r="IC397" t="s">
        <v>426</v>
      </c>
      <c r="ID397" t="s">
        <v>426</v>
      </c>
      <c r="IE397" t="s">
        <v>426</v>
      </c>
      <c r="IF397" t="s">
        <v>426</v>
      </c>
      <c r="IG397">
        <v>0</v>
      </c>
      <c r="IH397">
        <v>100</v>
      </c>
      <c r="II397">
        <v>100</v>
      </c>
      <c r="IJ397">
        <v>-1.48</v>
      </c>
      <c r="IK397">
        <v>0.173</v>
      </c>
      <c r="IL397">
        <v>-2.270430513628176</v>
      </c>
      <c r="IM397">
        <v>0.001328113201692861</v>
      </c>
      <c r="IN397">
        <v>1.538283238170363E-06</v>
      </c>
      <c r="IO397">
        <v>-5.795655626708063E-10</v>
      </c>
      <c r="IP397">
        <v>-0.07185721746206786</v>
      </c>
      <c r="IQ397">
        <v>-0.004593102289677449</v>
      </c>
      <c r="IR397">
        <v>0.0008253994458280543</v>
      </c>
      <c r="IS397">
        <v>-7.403632370499484E-06</v>
      </c>
      <c r="IT397">
        <v>2</v>
      </c>
      <c r="IU397">
        <v>1985</v>
      </c>
      <c r="IV397">
        <v>1</v>
      </c>
      <c r="IW397">
        <v>27</v>
      </c>
      <c r="IX397">
        <v>2.9</v>
      </c>
      <c r="IY397">
        <v>2.9</v>
      </c>
      <c r="IZ397">
        <v>1.13647</v>
      </c>
      <c r="JA397">
        <v>2.60254</v>
      </c>
      <c r="JB397">
        <v>1.49658</v>
      </c>
      <c r="JC397">
        <v>2.34619</v>
      </c>
      <c r="JD397">
        <v>1.54907</v>
      </c>
      <c r="JE397">
        <v>2.46826</v>
      </c>
      <c r="JF397">
        <v>32.7535</v>
      </c>
      <c r="JG397">
        <v>15.5067</v>
      </c>
      <c r="JH397">
        <v>18</v>
      </c>
      <c r="JI397">
        <v>481.126</v>
      </c>
      <c r="JJ397">
        <v>500.383</v>
      </c>
      <c r="JK397">
        <v>30.8491</v>
      </c>
      <c r="JL397">
        <v>27.5363</v>
      </c>
      <c r="JM397">
        <v>30.0001</v>
      </c>
      <c r="JN397">
        <v>27.7139</v>
      </c>
      <c r="JO397">
        <v>27.6931</v>
      </c>
      <c r="JP397">
        <v>22.8385</v>
      </c>
      <c r="JQ397">
        <v>21.4596</v>
      </c>
      <c r="JR397">
        <v>76.01479999999999</v>
      </c>
      <c r="JS397">
        <v>30.8413</v>
      </c>
      <c r="JT397">
        <v>420</v>
      </c>
      <c r="JU397">
        <v>23.339</v>
      </c>
      <c r="JV397">
        <v>102.327</v>
      </c>
      <c r="JW397">
        <v>91.48869999999999</v>
      </c>
    </row>
    <row r="398" spans="1:283">
      <c r="A398">
        <v>380</v>
      </c>
      <c r="B398">
        <v>1761012134.1</v>
      </c>
      <c r="C398">
        <v>2468.099999904633</v>
      </c>
      <c r="D398" t="s">
        <v>1209</v>
      </c>
      <c r="E398" t="s">
        <v>1210</v>
      </c>
      <c r="F398">
        <v>5</v>
      </c>
      <c r="G398" t="s">
        <v>1171</v>
      </c>
      <c r="H398">
        <v>1761012126.1</v>
      </c>
      <c r="I398">
        <f>(J398)/1000</f>
        <v>0</v>
      </c>
      <c r="J398">
        <f>1000*DJ398*AH398*(DF398-DG398)/(100*CY398*(1000-AH398*DF398))</f>
        <v>0</v>
      </c>
      <c r="K398">
        <f>DJ398*AH398*(DE398-DD398*(1000-AH398*DG398)/(1000-AH398*DF398))/(100*CY398)</f>
        <v>0</v>
      </c>
      <c r="L398">
        <f>DD398 - IF(AH398&gt;1, K398*CY398*100.0/(AJ398), 0)</f>
        <v>0</v>
      </c>
      <c r="M398">
        <f>((S398-I398/2)*L398-K398)/(S398+I398/2)</f>
        <v>0</v>
      </c>
      <c r="N398">
        <f>M398*(DK398+DL398)/1000.0</f>
        <v>0</v>
      </c>
      <c r="O398">
        <f>(DD398 - IF(AH398&gt;1, K398*CY398*100.0/(AJ398), 0))*(DK398+DL398)/1000.0</f>
        <v>0</v>
      </c>
      <c r="P398">
        <f>2.0/((1/R398-1/Q398)+SIGN(R398)*SQRT((1/R398-1/Q398)*(1/R398-1/Q398) + 4*CZ398/((CZ398+1)*(CZ398+1))*(2*1/R398*1/Q398-1/Q398*1/Q398)))</f>
        <v>0</v>
      </c>
      <c r="Q398">
        <f>IF(LEFT(DA398,1)&lt;&gt;"0",IF(LEFT(DA398,1)="1",3.0,DB398),$D$5+$E$5*(DR398*DK398/($K$5*1000))+$F$5*(DR398*DK398/($K$5*1000))*MAX(MIN(CY398,$J$5),$I$5)*MAX(MIN(CY398,$J$5),$I$5)+$G$5*MAX(MIN(CY398,$J$5),$I$5)*(DR398*DK398/($K$5*1000))+$H$5*(DR398*DK398/($K$5*1000))*(DR398*DK398/($K$5*1000)))</f>
        <v>0</v>
      </c>
      <c r="R398">
        <f>I398*(1000-(1000*0.61365*exp(17.502*V398/(240.97+V398))/(DK398+DL398)+DF398)/2)/(1000*0.61365*exp(17.502*V398/(240.97+V398))/(DK398+DL398)-DF398)</f>
        <v>0</v>
      </c>
      <c r="S398">
        <f>1/((CZ398+1)/(P398/1.6)+1/(Q398/1.37)) + CZ398/((CZ398+1)/(P398/1.6) + CZ398/(Q398/1.37))</f>
        <v>0</v>
      </c>
      <c r="T398">
        <f>(CU398*CX398)</f>
        <v>0</v>
      </c>
      <c r="U398">
        <f>(DM398+(T398+2*0.95*5.67E-8*(((DM398+$B$9)+273)^4-(DM398+273)^4)-44100*I398)/(1.84*29.3*Q398+8*0.95*5.67E-8*(DM398+273)^3))</f>
        <v>0</v>
      </c>
      <c r="V398">
        <f>($C$9*DN398+$D$9*DO398+$E$9*U398)</f>
        <v>0</v>
      </c>
      <c r="W398">
        <f>0.61365*exp(17.502*V398/(240.97+V398))</f>
        <v>0</v>
      </c>
      <c r="X398">
        <f>(Y398/Z398*100)</f>
        <v>0</v>
      </c>
      <c r="Y398">
        <f>DF398*(DK398+DL398)/1000</f>
        <v>0</v>
      </c>
      <c r="Z398">
        <f>0.61365*exp(17.502*DM398/(240.97+DM398))</f>
        <v>0</v>
      </c>
      <c r="AA398">
        <f>(W398-DF398*(DK398+DL398)/1000)</f>
        <v>0</v>
      </c>
      <c r="AB398">
        <f>(-I398*44100)</f>
        <v>0</v>
      </c>
      <c r="AC398">
        <f>2*29.3*Q398*0.92*(DM398-V398)</f>
        <v>0</v>
      </c>
      <c r="AD398">
        <f>2*0.95*5.67E-8*(((DM398+$B$9)+273)^4-(V398+273)^4)</f>
        <v>0</v>
      </c>
      <c r="AE398">
        <f>T398+AD398+AB398+AC398</f>
        <v>0</v>
      </c>
      <c r="AF398">
        <v>1</v>
      </c>
      <c r="AG398">
        <v>0</v>
      </c>
      <c r="AH398">
        <f>IF(AF398*$H$15&gt;=AJ398,1.0,(AJ398/(AJ398-AF398*$H$15)))</f>
        <v>0</v>
      </c>
      <c r="AI398">
        <f>(AH398-1)*100</f>
        <v>0</v>
      </c>
      <c r="AJ398">
        <f>MAX(0,($B$15+$C$15*DR398)/(1+$D$15*DR398)*DK398/(DM398+273)*$E$15)</f>
        <v>0</v>
      </c>
      <c r="AK398" t="s">
        <v>420</v>
      </c>
      <c r="AL398" t="s">
        <v>420</v>
      </c>
      <c r="AM398">
        <v>0</v>
      </c>
      <c r="AN398">
        <v>0</v>
      </c>
      <c r="AO398">
        <f>1-AM398/AN398</f>
        <v>0</v>
      </c>
      <c r="AP398">
        <v>0</v>
      </c>
      <c r="AQ398" t="s">
        <v>420</v>
      </c>
      <c r="AR398" t="s">
        <v>420</v>
      </c>
      <c r="AS398">
        <v>0</v>
      </c>
      <c r="AT398">
        <v>0</v>
      </c>
      <c r="AU398">
        <f>1-AS398/AT398</f>
        <v>0</v>
      </c>
      <c r="AV398">
        <v>0.5</v>
      </c>
      <c r="AW398">
        <f>CV398</f>
        <v>0</v>
      </c>
      <c r="AX398">
        <f>K398</f>
        <v>0</v>
      </c>
      <c r="AY398">
        <f>AU398*AV398*AW398</f>
        <v>0</v>
      </c>
      <c r="AZ398">
        <f>(AX398-AP398)/AW398</f>
        <v>0</v>
      </c>
      <c r="BA398">
        <f>(AN398-AT398)/AT398</f>
        <v>0</v>
      </c>
      <c r="BB398">
        <f>AM398/(AO398+AM398/AT398)</f>
        <v>0</v>
      </c>
      <c r="BC398" t="s">
        <v>420</v>
      </c>
      <c r="BD398">
        <v>0</v>
      </c>
      <c r="BE398">
        <f>IF(BD398&lt;&gt;0, BD398, BB398)</f>
        <v>0</v>
      </c>
      <c r="BF398">
        <f>1-BE398/AT398</f>
        <v>0</v>
      </c>
      <c r="BG398">
        <f>(AT398-AS398)/(AT398-BE398)</f>
        <v>0</v>
      </c>
      <c r="BH398">
        <f>(AN398-AT398)/(AN398-BE398)</f>
        <v>0</v>
      </c>
      <c r="BI398">
        <f>(AT398-AS398)/(AT398-AM398)</f>
        <v>0</v>
      </c>
      <c r="BJ398">
        <f>(AN398-AT398)/(AN398-AM398)</f>
        <v>0</v>
      </c>
      <c r="BK398">
        <f>(BG398*BE398/AS398)</f>
        <v>0</v>
      </c>
      <c r="BL398">
        <f>(1-BK398)</f>
        <v>0</v>
      </c>
      <c r="CU398">
        <f>$B$13*DS398+$C$13*DT398+$F$13*EE398*(1-EH398)</f>
        <v>0</v>
      </c>
      <c r="CV398">
        <f>CU398*CW398</f>
        <v>0</v>
      </c>
      <c r="CW398">
        <f>($B$13*$D$11+$C$13*$D$11+$F$13*((ER398+EJ398)/MAX(ER398+EJ398+ES398, 0.1)*$I$11+ES398/MAX(ER398+EJ398+ES398, 0.1)*$J$11))/($B$13+$C$13+$F$13)</f>
        <v>0</v>
      </c>
      <c r="CX398">
        <f>($B$13*$K$11+$C$13*$K$11+$F$13*((ER398+EJ398)/MAX(ER398+EJ398+ES398, 0.1)*$P$11+ES398/MAX(ER398+EJ398+ES398, 0.1)*$Q$11))/($B$13+$C$13+$F$13)</f>
        <v>0</v>
      </c>
      <c r="CY398">
        <v>1.65</v>
      </c>
      <c r="CZ398">
        <v>0.5</v>
      </c>
      <c r="DA398" t="s">
        <v>421</v>
      </c>
      <c r="DB398">
        <v>2</v>
      </c>
      <c r="DC398">
        <v>1761012126.1</v>
      </c>
      <c r="DD398">
        <v>420.3484583333334</v>
      </c>
      <c r="DE398">
        <v>420.01375</v>
      </c>
      <c r="DF398">
        <v>23.35485</v>
      </c>
      <c r="DG398">
        <v>23.391675</v>
      </c>
      <c r="DH398">
        <v>421.8284583333332</v>
      </c>
      <c r="DI398">
        <v>23.18187083333333</v>
      </c>
      <c r="DJ398">
        <v>500.0079166666667</v>
      </c>
      <c r="DK398">
        <v>90.56457499999999</v>
      </c>
      <c r="DL398">
        <v>0.03365009583333333</v>
      </c>
      <c r="DM398">
        <v>29.88812083333333</v>
      </c>
      <c r="DN398">
        <v>30.0192625</v>
      </c>
      <c r="DO398">
        <v>999.9</v>
      </c>
      <c r="DP398">
        <v>0</v>
      </c>
      <c r="DQ398">
        <v>0</v>
      </c>
      <c r="DR398">
        <v>10001.42958333333</v>
      </c>
      <c r="DS398">
        <v>0</v>
      </c>
      <c r="DT398">
        <v>0.242856</v>
      </c>
      <c r="DU398">
        <v>0.3346825416666667</v>
      </c>
      <c r="DV398">
        <v>430.4005</v>
      </c>
      <c r="DW398">
        <v>430.0740000000001</v>
      </c>
      <c r="DX398">
        <v>-0.0368051375</v>
      </c>
      <c r="DY398">
        <v>420.01375</v>
      </c>
      <c r="DZ398">
        <v>23.391675</v>
      </c>
      <c r="EA398">
        <v>2.115122916666667</v>
      </c>
      <c r="EB398">
        <v>2.118457083333333</v>
      </c>
      <c r="EC398">
        <v>18.33353333333333</v>
      </c>
      <c r="ED398">
        <v>18.35864166666667</v>
      </c>
      <c r="EE398">
        <v>0.00500078</v>
      </c>
      <c r="EF398">
        <v>0</v>
      </c>
      <c r="EG398">
        <v>0</v>
      </c>
      <c r="EH398">
        <v>0</v>
      </c>
      <c r="EI398">
        <v>121.8708333333333</v>
      </c>
      <c r="EJ398">
        <v>0.00500078</v>
      </c>
      <c r="EK398">
        <v>-15.39166666666667</v>
      </c>
      <c r="EL398">
        <v>-0.6625</v>
      </c>
      <c r="EM398">
        <v>35.523125</v>
      </c>
      <c r="EN398">
        <v>38.78095833333333</v>
      </c>
      <c r="EO398">
        <v>37.82791666666666</v>
      </c>
      <c r="EP398">
        <v>39.064875</v>
      </c>
      <c r="EQ398">
        <v>38.05179166666667</v>
      </c>
      <c r="ER398">
        <v>0</v>
      </c>
      <c r="ES398">
        <v>0</v>
      </c>
      <c r="ET398">
        <v>0</v>
      </c>
      <c r="EU398">
        <v>1761012132.7</v>
      </c>
      <c r="EV398">
        <v>0</v>
      </c>
      <c r="EW398">
        <v>122.092</v>
      </c>
      <c r="EX398">
        <v>22.36923142885541</v>
      </c>
      <c r="EY398">
        <v>-11.30000075315815</v>
      </c>
      <c r="EZ398">
        <v>-15.08</v>
      </c>
      <c r="FA398">
        <v>15</v>
      </c>
      <c r="FB398">
        <v>1761011957.1</v>
      </c>
      <c r="FC398" t="s">
        <v>1172</v>
      </c>
      <c r="FD398">
        <v>1761011957.1</v>
      </c>
      <c r="FE398">
        <v>1761011957.1</v>
      </c>
      <c r="FF398">
        <v>13</v>
      </c>
      <c r="FG398">
        <v>-0.16</v>
      </c>
      <c r="FH398">
        <v>-0.007</v>
      </c>
      <c r="FI398">
        <v>-1.481</v>
      </c>
      <c r="FJ398">
        <v>0.186</v>
      </c>
      <c r="FK398">
        <v>420</v>
      </c>
      <c r="FL398">
        <v>24</v>
      </c>
      <c r="FM398">
        <v>0.15</v>
      </c>
      <c r="FN398">
        <v>0.03</v>
      </c>
      <c r="FO398">
        <v>0.3291596829268293</v>
      </c>
      <c r="FP398">
        <v>0.1617363763066205</v>
      </c>
      <c r="FQ398">
        <v>0.04297874712189453</v>
      </c>
      <c r="FR398">
        <v>1</v>
      </c>
      <c r="FS398">
        <v>121.1911764705882</v>
      </c>
      <c r="FT398">
        <v>21.91749454878526</v>
      </c>
      <c r="FU398">
        <v>6.794520614482146</v>
      </c>
      <c r="FV398">
        <v>0</v>
      </c>
      <c r="FW398">
        <v>-0.03891223170731708</v>
      </c>
      <c r="FX398">
        <v>0.03361005156794415</v>
      </c>
      <c r="FY398">
        <v>0.003857566996047463</v>
      </c>
      <c r="FZ398">
        <v>1</v>
      </c>
      <c r="GA398">
        <v>2</v>
      </c>
      <c r="GB398">
        <v>3</v>
      </c>
      <c r="GC398" t="s">
        <v>482</v>
      </c>
      <c r="GD398">
        <v>3.1095</v>
      </c>
      <c r="GE398">
        <v>2.72532</v>
      </c>
      <c r="GF398">
        <v>0.0886468</v>
      </c>
      <c r="GG398">
        <v>0.0884089</v>
      </c>
      <c r="GH398">
        <v>0.106635</v>
      </c>
      <c r="GI398">
        <v>0.107745</v>
      </c>
      <c r="GJ398">
        <v>23924.3</v>
      </c>
      <c r="GK398">
        <v>21682.3</v>
      </c>
      <c r="GL398">
        <v>26808.9</v>
      </c>
      <c r="GM398">
        <v>23991.1</v>
      </c>
      <c r="GN398">
        <v>38269.1</v>
      </c>
      <c r="GO398">
        <v>31574.9</v>
      </c>
      <c r="GP398">
        <v>46793.7</v>
      </c>
      <c r="GQ398">
        <v>37924.2</v>
      </c>
      <c r="GR398">
        <v>1.89193</v>
      </c>
      <c r="GS398">
        <v>1.8775</v>
      </c>
      <c r="GT398">
        <v>0.10927</v>
      </c>
      <c r="GU398">
        <v>0</v>
      </c>
      <c r="GV398">
        <v>28.2273</v>
      </c>
      <c r="GW398">
        <v>999.9</v>
      </c>
      <c r="GX398">
        <v>62.2</v>
      </c>
      <c r="GY398">
        <v>29.3</v>
      </c>
      <c r="GZ398">
        <v>28.104</v>
      </c>
      <c r="HA398">
        <v>61.2409</v>
      </c>
      <c r="HB398">
        <v>21.0697</v>
      </c>
      <c r="HC398">
        <v>1</v>
      </c>
      <c r="HD398">
        <v>0.0225102</v>
      </c>
      <c r="HE398">
        <v>-1.78717</v>
      </c>
      <c r="HF398">
        <v>20.3268</v>
      </c>
      <c r="HG398">
        <v>5.21774</v>
      </c>
      <c r="HH398">
        <v>11.9796</v>
      </c>
      <c r="HI398">
        <v>4.9655</v>
      </c>
      <c r="HJ398">
        <v>3.27595</v>
      </c>
      <c r="HK398">
        <v>9999</v>
      </c>
      <c r="HL398">
        <v>9999</v>
      </c>
      <c r="HM398">
        <v>9999</v>
      </c>
      <c r="HN398">
        <v>999.9</v>
      </c>
      <c r="HO398">
        <v>1.86359</v>
      </c>
      <c r="HP398">
        <v>1.85975</v>
      </c>
      <c r="HQ398">
        <v>1.85806</v>
      </c>
      <c r="HR398">
        <v>1.85941</v>
      </c>
      <c r="HS398">
        <v>1.85959</v>
      </c>
      <c r="HT398">
        <v>1.85806</v>
      </c>
      <c r="HU398">
        <v>1.85715</v>
      </c>
      <c r="HV398">
        <v>1.8521</v>
      </c>
      <c r="HW398">
        <v>0</v>
      </c>
      <c r="HX398">
        <v>0</v>
      </c>
      <c r="HY398">
        <v>0</v>
      </c>
      <c r="HZ398">
        <v>0</v>
      </c>
      <c r="IA398" t="s">
        <v>424</v>
      </c>
      <c r="IB398" t="s">
        <v>425</v>
      </c>
      <c r="IC398" t="s">
        <v>426</v>
      </c>
      <c r="ID398" t="s">
        <v>426</v>
      </c>
      <c r="IE398" t="s">
        <v>426</v>
      </c>
      <c r="IF398" t="s">
        <v>426</v>
      </c>
      <c r="IG398">
        <v>0</v>
      </c>
      <c r="IH398">
        <v>100</v>
      </c>
      <c r="II398">
        <v>100</v>
      </c>
      <c r="IJ398">
        <v>-1.48</v>
      </c>
      <c r="IK398">
        <v>0.1731</v>
      </c>
      <c r="IL398">
        <v>-2.270430513628176</v>
      </c>
      <c r="IM398">
        <v>0.001328113201692861</v>
      </c>
      <c r="IN398">
        <v>1.538283238170363E-06</v>
      </c>
      <c r="IO398">
        <v>-5.795655626708063E-10</v>
      </c>
      <c r="IP398">
        <v>-0.07185721746206786</v>
      </c>
      <c r="IQ398">
        <v>-0.004593102289677449</v>
      </c>
      <c r="IR398">
        <v>0.0008253994458280543</v>
      </c>
      <c r="IS398">
        <v>-7.403632370499484E-06</v>
      </c>
      <c r="IT398">
        <v>2</v>
      </c>
      <c r="IU398">
        <v>1985</v>
      </c>
      <c r="IV398">
        <v>1</v>
      </c>
      <c r="IW398">
        <v>27</v>
      </c>
      <c r="IX398">
        <v>3</v>
      </c>
      <c r="IY398">
        <v>3</v>
      </c>
      <c r="IZ398">
        <v>1.13525</v>
      </c>
      <c r="JA398">
        <v>2.6062</v>
      </c>
      <c r="JB398">
        <v>1.49658</v>
      </c>
      <c r="JC398">
        <v>2.34619</v>
      </c>
      <c r="JD398">
        <v>1.54907</v>
      </c>
      <c r="JE398">
        <v>2.40845</v>
      </c>
      <c r="JF398">
        <v>32.7535</v>
      </c>
      <c r="JG398">
        <v>15.498</v>
      </c>
      <c r="JH398">
        <v>18</v>
      </c>
      <c r="JI398">
        <v>480.832</v>
      </c>
      <c r="JJ398">
        <v>500.632</v>
      </c>
      <c r="JK398">
        <v>30.8391</v>
      </c>
      <c r="JL398">
        <v>27.5363</v>
      </c>
      <c r="JM398">
        <v>30.0002</v>
      </c>
      <c r="JN398">
        <v>27.7149</v>
      </c>
      <c r="JO398">
        <v>27.6931</v>
      </c>
      <c r="JP398">
        <v>22.8384</v>
      </c>
      <c r="JQ398">
        <v>21.4596</v>
      </c>
      <c r="JR398">
        <v>76.01479999999999</v>
      </c>
      <c r="JS398">
        <v>30.8198</v>
      </c>
      <c r="JT398">
        <v>420</v>
      </c>
      <c r="JU398">
        <v>23.3354</v>
      </c>
      <c r="JV398">
        <v>102.327</v>
      </c>
      <c r="JW398">
        <v>91.48909999999999</v>
      </c>
    </row>
    <row r="399" spans="1:283">
      <c r="A399">
        <v>381</v>
      </c>
      <c r="B399">
        <v>1761012136.1</v>
      </c>
      <c r="C399">
        <v>2470.099999904633</v>
      </c>
      <c r="D399" t="s">
        <v>1211</v>
      </c>
      <c r="E399" t="s">
        <v>1212</v>
      </c>
      <c r="F399">
        <v>5</v>
      </c>
      <c r="G399" t="s">
        <v>1171</v>
      </c>
      <c r="H399">
        <v>1761012128.1</v>
      </c>
      <c r="I399">
        <f>(J399)/1000</f>
        <v>0</v>
      </c>
      <c r="J399">
        <f>1000*DJ399*AH399*(DF399-DG399)/(100*CY399*(1000-AH399*DF399))</f>
        <v>0</v>
      </c>
      <c r="K399">
        <f>DJ399*AH399*(DE399-DD399*(1000-AH399*DG399)/(1000-AH399*DF399))/(100*CY399)</f>
        <v>0</v>
      </c>
      <c r="L399">
        <f>DD399 - IF(AH399&gt;1, K399*CY399*100.0/(AJ399), 0)</f>
        <v>0</v>
      </c>
      <c r="M399">
        <f>((S399-I399/2)*L399-K399)/(S399+I399/2)</f>
        <v>0</v>
      </c>
      <c r="N399">
        <f>M399*(DK399+DL399)/1000.0</f>
        <v>0</v>
      </c>
      <c r="O399">
        <f>(DD399 - IF(AH399&gt;1, K399*CY399*100.0/(AJ399), 0))*(DK399+DL399)/1000.0</f>
        <v>0</v>
      </c>
      <c r="P399">
        <f>2.0/((1/R399-1/Q399)+SIGN(R399)*SQRT((1/R399-1/Q399)*(1/R399-1/Q399) + 4*CZ399/((CZ399+1)*(CZ399+1))*(2*1/R399*1/Q399-1/Q399*1/Q399)))</f>
        <v>0</v>
      </c>
      <c r="Q399">
        <f>IF(LEFT(DA399,1)&lt;&gt;"0",IF(LEFT(DA399,1)="1",3.0,DB399),$D$5+$E$5*(DR399*DK399/($K$5*1000))+$F$5*(DR399*DK399/($K$5*1000))*MAX(MIN(CY399,$J$5),$I$5)*MAX(MIN(CY399,$J$5),$I$5)+$G$5*MAX(MIN(CY399,$J$5),$I$5)*(DR399*DK399/($K$5*1000))+$H$5*(DR399*DK399/($K$5*1000))*(DR399*DK399/($K$5*1000)))</f>
        <v>0</v>
      </c>
      <c r="R399">
        <f>I399*(1000-(1000*0.61365*exp(17.502*V399/(240.97+V399))/(DK399+DL399)+DF399)/2)/(1000*0.61365*exp(17.502*V399/(240.97+V399))/(DK399+DL399)-DF399)</f>
        <v>0</v>
      </c>
      <c r="S399">
        <f>1/((CZ399+1)/(P399/1.6)+1/(Q399/1.37)) + CZ399/((CZ399+1)/(P399/1.6) + CZ399/(Q399/1.37))</f>
        <v>0</v>
      </c>
      <c r="T399">
        <f>(CU399*CX399)</f>
        <v>0</v>
      </c>
      <c r="U399">
        <f>(DM399+(T399+2*0.95*5.67E-8*(((DM399+$B$9)+273)^4-(DM399+273)^4)-44100*I399)/(1.84*29.3*Q399+8*0.95*5.67E-8*(DM399+273)^3))</f>
        <v>0</v>
      </c>
      <c r="V399">
        <f>($C$9*DN399+$D$9*DO399+$E$9*U399)</f>
        <v>0</v>
      </c>
      <c r="W399">
        <f>0.61365*exp(17.502*V399/(240.97+V399))</f>
        <v>0</v>
      </c>
      <c r="X399">
        <f>(Y399/Z399*100)</f>
        <v>0</v>
      </c>
      <c r="Y399">
        <f>DF399*(DK399+DL399)/1000</f>
        <v>0</v>
      </c>
      <c r="Z399">
        <f>0.61365*exp(17.502*DM399/(240.97+DM399))</f>
        <v>0</v>
      </c>
      <c r="AA399">
        <f>(W399-DF399*(DK399+DL399)/1000)</f>
        <v>0</v>
      </c>
      <c r="AB399">
        <f>(-I399*44100)</f>
        <v>0</v>
      </c>
      <c r="AC399">
        <f>2*29.3*Q399*0.92*(DM399-V399)</f>
        <v>0</v>
      </c>
      <c r="AD399">
        <f>2*0.95*5.67E-8*(((DM399+$B$9)+273)^4-(V399+273)^4)</f>
        <v>0</v>
      </c>
      <c r="AE399">
        <f>T399+AD399+AB399+AC399</f>
        <v>0</v>
      </c>
      <c r="AF399">
        <v>1</v>
      </c>
      <c r="AG399">
        <v>0</v>
      </c>
      <c r="AH399">
        <f>IF(AF399*$H$15&gt;=AJ399,1.0,(AJ399/(AJ399-AF399*$H$15)))</f>
        <v>0</v>
      </c>
      <c r="AI399">
        <f>(AH399-1)*100</f>
        <v>0</v>
      </c>
      <c r="AJ399">
        <f>MAX(0,($B$15+$C$15*DR399)/(1+$D$15*DR399)*DK399/(DM399+273)*$E$15)</f>
        <v>0</v>
      </c>
      <c r="AK399" t="s">
        <v>420</v>
      </c>
      <c r="AL399" t="s">
        <v>420</v>
      </c>
      <c r="AM399">
        <v>0</v>
      </c>
      <c r="AN399">
        <v>0</v>
      </c>
      <c r="AO399">
        <f>1-AM399/AN399</f>
        <v>0</v>
      </c>
      <c r="AP399">
        <v>0</v>
      </c>
      <c r="AQ399" t="s">
        <v>420</v>
      </c>
      <c r="AR399" t="s">
        <v>420</v>
      </c>
      <c r="AS399">
        <v>0</v>
      </c>
      <c r="AT399">
        <v>0</v>
      </c>
      <c r="AU399">
        <f>1-AS399/AT399</f>
        <v>0</v>
      </c>
      <c r="AV399">
        <v>0.5</v>
      </c>
      <c r="AW399">
        <f>CV399</f>
        <v>0</v>
      </c>
      <c r="AX399">
        <f>K399</f>
        <v>0</v>
      </c>
      <c r="AY399">
        <f>AU399*AV399*AW399</f>
        <v>0</v>
      </c>
      <c r="AZ399">
        <f>(AX399-AP399)/AW399</f>
        <v>0</v>
      </c>
      <c r="BA399">
        <f>(AN399-AT399)/AT399</f>
        <v>0</v>
      </c>
      <c r="BB399">
        <f>AM399/(AO399+AM399/AT399)</f>
        <v>0</v>
      </c>
      <c r="BC399" t="s">
        <v>420</v>
      </c>
      <c r="BD399">
        <v>0</v>
      </c>
      <c r="BE399">
        <f>IF(BD399&lt;&gt;0, BD399, BB399)</f>
        <v>0</v>
      </c>
      <c r="BF399">
        <f>1-BE399/AT399</f>
        <v>0</v>
      </c>
      <c r="BG399">
        <f>(AT399-AS399)/(AT399-BE399)</f>
        <v>0</v>
      </c>
      <c r="BH399">
        <f>(AN399-AT399)/(AN399-BE399)</f>
        <v>0</v>
      </c>
      <c r="BI399">
        <f>(AT399-AS399)/(AT399-AM399)</f>
        <v>0</v>
      </c>
      <c r="BJ399">
        <f>(AN399-AT399)/(AN399-AM399)</f>
        <v>0</v>
      </c>
      <c r="BK399">
        <f>(BG399*BE399/AS399)</f>
        <v>0</v>
      </c>
      <c r="BL399">
        <f>(1-BK399)</f>
        <v>0</v>
      </c>
      <c r="CU399">
        <f>$B$13*DS399+$C$13*DT399+$F$13*EE399*(1-EH399)</f>
        <v>0</v>
      </c>
      <c r="CV399">
        <f>CU399*CW399</f>
        <v>0</v>
      </c>
      <c r="CW399">
        <f>($B$13*$D$11+$C$13*$D$11+$F$13*((ER399+EJ399)/MAX(ER399+EJ399+ES399, 0.1)*$I$11+ES399/MAX(ER399+EJ399+ES399, 0.1)*$J$11))/($B$13+$C$13+$F$13)</f>
        <v>0</v>
      </c>
      <c r="CX399">
        <f>($B$13*$K$11+$C$13*$K$11+$F$13*((ER399+EJ399)/MAX(ER399+EJ399+ES399, 0.1)*$P$11+ES399/MAX(ER399+EJ399+ES399, 0.1)*$Q$11))/($B$13+$C$13+$F$13)</f>
        <v>0</v>
      </c>
      <c r="CY399">
        <v>1.65</v>
      </c>
      <c r="CZ399">
        <v>0.5</v>
      </c>
      <c r="DA399" t="s">
        <v>421</v>
      </c>
      <c r="DB399">
        <v>2</v>
      </c>
      <c r="DC399">
        <v>1761012128.1</v>
      </c>
      <c r="DD399">
        <v>420.342875</v>
      </c>
      <c r="DE399">
        <v>420.002375</v>
      </c>
      <c r="DF399">
        <v>23.35564166666667</v>
      </c>
      <c r="DG399">
        <v>23.39202083333333</v>
      </c>
      <c r="DH399">
        <v>421.822875</v>
      </c>
      <c r="DI399">
        <v>23.1826375</v>
      </c>
      <c r="DJ399">
        <v>499.9992083333333</v>
      </c>
      <c r="DK399">
        <v>90.56464999999999</v>
      </c>
      <c r="DL399">
        <v>0.03365000833333334</v>
      </c>
      <c r="DM399">
        <v>29.88690833333333</v>
      </c>
      <c r="DN399">
        <v>30.01834166666667</v>
      </c>
      <c r="DO399">
        <v>999.9</v>
      </c>
      <c r="DP399">
        <v>0</v>
      </c>
      <c r="DQ399">
        <v>0</v>
      </c>
      <c r="DR399">
        <v>10003.66958333333</v>
      </c>
      <c r="DS399">
        <v>0</v>
      </c>
      <c r="DT399">
        <v>0.242856</v>
      </c>
      <c r="DU399">
        <v>0.340423625</v>
      </c>
      <c r="DV399">
        <v>430.3950833333333</v>
      </c>
      <c r="DW399">
        <v>430.0625416666667</v>
      </c>
      <c r="DX399">
        <v>-0.03637002916666666</v>
      </c>
      <c r="DY399">
        <v>420.002375</v>
      </c>
      <c r="DZ399">
        <v>23.39202083333333</v>
      </c>
      <c r="EA399">
        <v>2.115195833333333</v>
      </c>
      <c r="EB399">
        <v>2.118490416666666</v>
      </c>
      <c r="EC399">
        <v>18.33408333333333</v>
      </c>
      <c r="ED399">
        <v>18.35889583333333</v>
      </c>
      <c r="EE399">
        <v>0.00500078</v>
      </c>
      <c r="EF399">
        <v>0</v>
      </c>
      <c r="EG399">
        <v>0</v>
      </c>
      <c r="EH399">
        <v>0</v>
      </c>
      <c r="EI399">
        <v>121.475</v>
      </c>
      <c r="EJ399">
        <v>0.00500078</v>
      </c>
      <c r="EK399">
        <v>-14.88333333333333</v>
      </c>
      <c r="EL399">
        <v>-0.7291666666666666</v>
      </c>
      <c r="EM399">
        <v>35.51008333333333</v>
      </c>
      <c r="EN399">
        <v>38.747125</v>
      </c>
      <c r="EO399">
        <v>37.79929166666667</v>
      </c>
      <c r="EP399">
        <v>39.00495833333333</v>
      </c>
      <c r="EQ399">
        <v>38.00758333333334</v>
      </c>
      <c r="ER399">
        <v>0</v>
      </c>
      <c r="ES399">
        <v>0</v>
      </c>
      <c r="ET399">
        <v>0</v>
      </c>
      <c r="EU399">
        <v>1761012135.1</v>
      </c>
      <c r="EV399">
        <v>0</v>
      </c>
      <c r="EW399">
        <v>122.552</v>
      </c>
      <c r="EX399">
        <v>12.56923114877257</v>
      </c>
      <c r="EY399">
        <v>-34.4692312377209</v>
      </c>
      <c r="EZ399">
        <v>-15.552</v>
      </c>
      <c r="FA399">
        <v>15</v>
      </c>
      <c r="FB399">
        <v>1761011957.1</v>
      </c>
      <c r="FC399" t="s">
        <v>1172</v>
      </c>
      <c r="FD399">
        <v>1761011957.1</v>
      </c>
      <c r="FE399">
        <v>1761011957.1</v>
      </c>
      <c r="FF399">
        <v>13</v>
      </c>
      <c r="FG399">
        <v>-0.16</v>
      </c>
      <c r="FH399">
        <v>-0.007</v>
      </c>
      <c r="FI399">
        <v>-1.481</v>
      </c>
      <c r="FJ399">
        <v>0.186</v>
      </c>
      <c r="FK399">
        <v>420</v>
      </c>
      <c r="FL399">
        <v>24</v>
      </c>
      <c r="FM399">
        <v>0.15</v>
      </c>
      <c r="FN399">
        <v>0.03</v>
      </c>
      <c r="FO399">
        <v>0.3272750243902439</v>
      </c>
      <c r="FP399">
        <v>0.2358204041811853</v>
      </c>
      <c r="FQ399">
        <v>0.04264334442764797</v>
      </c>
      <c r="FR399">
        <v>1</v>
      </c>
      <c r="FS399">
        <v>121.6294117647059</v>
      </c>
      <c r="FT399">
        <v>8.213904024636591</v>
      </c>
      <c r="FU399">
        <v>6.400437917543783</v>
      </c>
      <c r="FV399">
        <v>0</v>
      </c>
      <c r="FW399">
        <v>-0.03733248292682927</v>
      </c>
      <c r="FX399">
        <v>0.01687874425087097</v>
      </c>
      <c r="FY399">
        <v>0.002080310031526427</v>
      </c>
      <c r="FZ399">
        <v>1</v>
      </c>
      <c r="GA399">
        <v>2</v>
      </c>
      <c r="GB399">
        <v>3</v>
      </c>
      <c r="GC399" t="s">
        <v>482</v>
      </c>
      <c r="GD399">
        <v>3.10957</v>
      </c>
      <c r="GE399">
        <v>2.72538</v>
      </c>
      <c r="GF399">
        <v>0.08865290000000001</v>
      </c>
      <c r="GG399">
        <v>0.08841980000000001</v>
      </c>
      <c r="GH399">
        <v>0.106632</v>
      </c>
      <c r="GI399">
        <v>0.107746</v>
      </c>
      <c r="GJ399">
        <v>23924.2</v>
      </c>
      <c r="GK399">
        <v>21682.1</v>
      </c>
      <c r="GL399">
        <v>26809</v>
      </c>
      <c r="GM399">
        <v>23991.2</v>
      </c>
      <c r="GN399">
        <v>38269.3</v>
      </c>
      <c r="GO399">
        <v>31574.9</v>
      </c>
      <c r="GP399">
        <v>46793.8</v>
      </c>
      <c r="GQ399">
        <v>37924.2</v>
      </c>
      <c r="GR399">
        <v>1.89215</v>
      </c>
      <c r="GS399">
        <v>1.87728</v>
      </c>
      <c r="GT399">
        <v>0.108898</v>
      </c>
      <c r="GU399">
        <v>0</v>
      </c>
      <c r="GV399">
        <v>28.2285</v>
      </c>
      <c r="GW399">
        <v>999.9</v>
      </c>
      <c r="GX399">
        <v>62.2</v>
      </c>
      <c r="GY399">
        <v>29.3</v>
      </c>
      <c r="GZ399">
        <v>28.1042</v>
      </c>
      <c r="HA399">
        <v>61.5209</v>
      </c>
      <c r="HB399">
        <v>21.23</v>
      </c>
      <c r="HC399">
        <v>1</v>
      </c>
      <c r="HD399">
        <v>0.0227871</v>
      </c>
      <c r="HE399">
        <v>-1.76899</v>
      </c>
      <c r="HF399">
        <v>20.3271</v>
      </c>
      <c r="HG399">
        <v>5.21759</v>
      </c>
      <c r="HH399">
        <v>11.9787</v>
      </c>
      <c r="HI399">
        <v>4.9655</v>
      </c>
      <c r="HJ399">
        <v>3.27598</v>
      </c>
      <c r="HK399">
        <v>9999</v>
      </c>
      <c r="HL399">
        <v>9999</v>
      </c>
      <c r="HM399">
        <v>9999</v>
      </c>
      <c r="HN399">
        <v>999.9</v>
      </c>
      <c r="HO399">
        <v>1.86361</v>
      </c>
      <c r="HP399">
        <v>1.85976</v>
      </c>
      <c r="HQ399">
        <v>1.85805</v>
      </c>
      <c r="HR399">
        <v>1.85942</v>
      </c>
      <c r="HS399">
        <v>1.85959</v>
      </c>
      <c r="HT399">
        <v>1.85806</v>
      </c>
      <c r="HU399">
        <v>1.85715</v>
      </c>
      <c r="HV399">
        <v>1.85211</v>
      </c>
      <c r="HW399">
        <v>0</v>
      </c>
      <c r="HX399">
        <v>0</v>
      </c>
      <c r="HY399">
        <v>0</v>
      </c>
      <c r="HZ399">
        <v>0</v>
      </c>
      <c r="IA399" t="s">
        <v>424</v>
      </c>
      <c r="IB399" t="s">
        <v>425</v>
      </c>
      <c r="IC399" t="s">
        <v>426</v>
      </c>
      <c r="ID399" t="s">
        <v>426</v>
      </c>
      <c r="IE399" t="s">
        <v>426</v>
      </c>
      <c r="IF399" t="s">
        <v>426</v>
      </c>
      <c r="IG399">
        <v>0</v>
      </c>
      <c r="IH399">
        <v>100</v>
      </c>
      <c r="II399">
        <v>100</v>
      </c>
      <c r="IJ399">
        <v>-1.48</v>
      </c>
      <c r="IK399">
        <v>0.173</v>
      </c>
      <c r="IL399">
        <v>-2.270430513628176</v>
      </c>
      <c r="IM399">
        <v>0.001328113201692861</v>
      </c>
      <c r="IN399">
        <v>1.538283238170363E-06</v>
      </c>
      <c r="IO399">
        <v>-5.795655626708063E-10</v>
      </c>
      <c r="IP399">
        <v>-0.07185721746206786</v>
      </c>
      <c r="IQ399">
        <v>-0.004593102289677449</v>
      </c>
      <c r="IR399">
        <v>0.0008253994458280543</v>
      </c>
      <c r="IS399">
        <v>-7.403632370499484E-06</v>
      </c>
      <c r="IT399">
        <v>2</v>
      </c>
      <c r="IU399">
        <v>1985</v>
      </c>
      <c r="IV399">
        <v>1</v>
      </c>
      <c r="IW399">
        <v>27</v>
      </c>
      <c r="IX399">
        <v>3</v>
      </c>
      <c r="IY399">
        <v>3</v>
      </c>
      <c r="IZ399">
        <v>1.13647</v>
      </c>
      <c r="JA399">
        <v>2.60986</v>
      </c>
      <c r="JB399">
        <v>1.49658</v>
      </c>
      <c r="JC399">
        <v>2.34619</v>
      </c>
      <c r="JD399">
        <v>1.54907</v>
      </c>
      <c r="JE399">
        <v>2.41089</v>
      </c>
      <c r="JF399">
        <v>32.7535</v>
      </c>
      <c r="JG399">
        <v>15.4892</v>
      </c>
      <c r="JH399">
        <v>18</v>
      </c>
      <c r="JI399">
        <v>480.962</v>
      </c>
      <c r="JJ399">
        <v>500.483</v>
      </c>
      <c r="JK399">
        <v>30.8306</v>
      </c>
      <c r="JL399">
        <v>27.5363</v>
      </c>
      <c r="JM399">
        <v>30.0002</v>
      </c>
      <c r="JN399">
        <v>27.7149</v>
      </c>
      <c r="JO399">
        <v>27.6931</v>
      </c>
      <c r="JP399">
        <v>22.8382</v>
      </c>
      <c r="JQ399">
        <v>21.4596</v>
      </c>
      <c r="JR399">
        <v>76.01479999999999</v>
      </c>
      <c r="JS399">
        <v>30.8198</v>
      </c>
      <c r="JT399">
        <v>420</v>
      </c>
      <c r="JU399">
        <v>23.3347</v>
      </c>
      <c r="JV399">
        <v>102.327</v>
      </c>
      <c r="JW399">
        <v>91.4893</v>
      </c>
    </row>
    <row r="400" spans="1:283">
      <c r="A400">
        <v>382</v>
      </c>
      <c r="B400">
        <v>1761012138.1</v>
      </c>
      <c r="C400">
        <v>2472.099999904633</v>
      </c>
      <c r="D400" t="s">
        <v>1213</v>
      </c>
      <c r="E400" t="s">
        <v>1214</v>
      </c>
      <c r="F400">
        <v>5</v>
      </c>
      <c r="G400" t="s">
        <v>1171</v>
      </c>
      <c r="H400">
        <v>1761012130.1</v>
      </c>
      <c r="I400">
        <f>(J400)/1000</f>
        <v>0</v>
      </c>
      <c r="J400">
        <f>1000*DJ400*AH400*(DF400-DG400)/(100*CY400*(1000-AH400*DF400))</f>
        <v>0</v>
      </c>
      <c r="K400">
        <f>DJ400*AH400*(DE400-DD400*(1000-AH400*DG400)/(1000-AH400*DF400))/(100*CY400)</f>
        <v>0</v>
      </c>
      <c r="L400">
        <f>DD400 - IF(AH400&gt;1, K400*CY400*100.0/(AJ400), 0)</f>
        <v>0</v>
      </c>
      <c r="M400">
        <f>((S400-I400/2)*L400-K400)/(S400+I400/2)</f>
        <v>0</v>
      </c>
      <c r="N400">
        <f>M400*(DK400+DL400)/1000.0</f>
        <v>0</v>
      </c>
      <c r="O400">
        <f>(DD400 - IF(AH400&gt;1, K400*CY400*100.0/(AJ400), 0))*(DK400+DL400)/1000.0</f>
        <v>0</v>
      </c>
      <c r="P400">
        <f>2.0/((1/R400-1/Q400)+SIGN(R400)*SQRT((1/R400-1/Q400)*(1/R400-1/Q400) + 4*CZ400/((CZ400+1)*(CZ400+1))*(2*1/R400*1/Q400-1/Q400*1/Q400)))</f>
        <v>0</v>
      </c>
      <c r="Q400">
        <f>IF(LEFT(DA400,1)&lt;&gt;"0",IF(LEFT(DA400,1)="1",3.0,DB400),$D$5+$E$5*(DR400*DK400/($K$5*1000))+$F$5*(DR400*DK400/($K$5*1000))*MAX(MIN(CY400,$J$5),$I$5)*MAX(MIN(CY400,$J$5),$I$5)+$G$5*MAX(MIN(CY400,$J$5),$I$5)*(DR400*DK400/($K$5*1000))+$H$5*(DR400*DK400/($K$5*1000))*(DR400*DK400/($K$5*1000)))</f>
        <v>0</v>
      </c>
      <c r="R400">
        <f>I400*(1000-(1000*0.61365*exp(17.502*V400/(240.97+V400))/(DK400+DL400)+DF400)/2)/(1000*0.61365*exp(17.502*V400/(240.97+V400))/(DK400+DL400)-DF400)</f>
        <v>0</v>
      </c>
      <c r="S400">
        <f>1/((CZ400+1)/(P400/1.6)+1/(Q400/1.37)) + CZ400/((CZ400+1)/(P400/1.6) + CZ400/(Q400/1.37))</f>
        <v>0</v>
      </c>
      <c r="T400">
        <f>(CU400*CX400)</f>
        <v>0</v>
      </c>
      <c r="U400">
        <f>(DM400+(T400+2*0.95*5.67E-8*(((DM400+$B$9)+273)^4-(DM400+273)^4)-44100*I400)/(1.84*29.3*Q400+8*0.95*5.67E-8*(DM400+273)^3))</f>
        <v>0</v>
      </c>
      <c r="V400">
        <f>($C$9*DN400+$D$9*DO400+$E$9*U400)</f>
        <v>0</v>
      </c>
      <c r="W400">
        <f>0.61365*exp(17.502*V400/(240.97+V400))</f>
        <v>0</v>
      </c>
      <c r="X400">
        <f>(Y400/Z400*100)</f>
        <v>0</v>
      </c>
      <c r="Y400">
        <f>DF400*(DK400+DL400)/1000</f>
        <v>0</v>
      </c>
      <c r="Z400">
        <f>0.61365*exp(17.502*DM400/(240.97+DM400))</f>
        <v>0</v>
      </c>
      <c r="AA400">
        <f>(W400-DF400*(DK400+DL400)/1000)</f>
        <v>0</v>
      </c>
      <c r="AB400">
        <f>(-I400*44100)</f>
        <v>0</v>
      </c>
      <c r="AC400">
        <f>2*29.3*Q400*0.92*(DM400-V400)</f>
        <v>0</v>
      </c>
      <c r="AD400">
        <f>2*0.95*5.67E-8*(((DM400+$B$9)+273)^4-(V400+273)^4)</f>
        <v>0</v>
      </c>
      <c r="AE400">
        <f>T400+AD400+AB400+AC400</f>
        <v>0</v>
      </c>
      <c r="AF400">
        <v>1</v>
      </c>
      <c r="AG400">
        <v>0</v>
      </c>
      <c r="AH400">
        <f>IF(AF400*$H$15&gt;=AJ400,1.0,(AJ400/(AJ400-AF400*$H$15)))</f>
        <v>0</v>
      </c>
      <c r="AI400">
        <f>(AH400-1)*100</f>
        <v>0</v>
      </c>
      <c r="AJ400">
        <f>MAX(0,($B$15+$C$15*DR400)/(1+$D$15*DR400)*DK400/(DM400+273)*$E$15)</f>
        <v>0</v>
      </c>
      <c r="AK400" t="s">
        <v>420</v>
      </c>
      <c r="AL400" t="s">
        <v>420</v>
      </c>
      <c r="AM400">
        <v>0</v>
      </c>
      <c r="AN400">
        <v>0</v>
      </c>
      <c r="AO400">
        <f>1-AM400/AN400</f>
        <v>0</v>
      </c>
      <c r="AP400">
        <v>0</v>
      </c>
      <c r="AQ400" t="s">
        <v>420</v>
      </c>
      <c r="AR400" t="s">
        <v>420</v>
      </c>
      <c r="AS400">
        <v>0</v>
      </c>
      <c r="AT400">
        <v>0</v>
      </c>
      <c r="AU400">
        <f>1-AS400/AT400</f>
        <v>0</v>
      </c>
      <c r="AV400">
        <v>0.5</v>
      </c>
      <c r="AW400">
        <f>CV400</f>
        <v>0</v>
      </c>
      <c r="AX400">
        <f>K400</f>
        <v>0</v>
      </c>
      <c r="AY400">
        <f>AU400*AV400*AW400</f>
        <v>0</v>
      </c>
      <c r="AZ400">
        <f>(AX400-AP400)/AW400</f>
        <v>0</v>
      </c>
      <c r="BA400">
        <f>(AN400-AT400)/AT400</f>
        <v>0</v>
      </c>
      <c r="BB400">
        <f>AM400/(AO400+AM400/AT400)</f>
        <v>0</v>
      </c>
      <c r="BC400" t="s">
        <v>420</v>
      </c>
      <c r="BD400">
        <v>0</v>
      </c>
      <c r="BE400">
        <f>IF(BD400&lt;&gt;0, BD400, BB400)</f>
        <v>0</v>
      </c>
      <c r="BF400">
        <f>1-BE400/AT400</f>
        <v>0</v>
      </c>
      <c r="BG400">
        <f>(AT400-AS400)/(AT400-BE400)</f>
        <v>0</v>
      </c>
      <c r="BH400">
        <f>(AN400-AT400)/(AN400-BE400)</f>
        <v>0</v>
      </c>
      <c r="BI400">
        <f>(AT400-AS400)/(AT400-AM400)</f>
        <v>0</v>
      </c>
      <c r="BJ400">
        <f>(AN400-AT400)/(AN400-AM400)</f>
        <v>0</v>
      </c>
      <c r="BK400">
        <f>(BG400*BE400/AS400)</f>
        <v>0</v>
      </c>
      <c r="BL400">
        <f>(1-BK400)</f>
        <v>0</v>
      </c>
      <c r="CU400">
        <f>$B$13*DS400+$C$13*DT400+$F$13*EE400*(1-EH400)</f>
        <v>0</v>
      </c>
      <c r="CV400">
        <f>CU400*CW400</f>
        <v>0</v>
      </c>
      <c r="CW400">
        <f>($B$13*$D$11+$C$13*$D$11+$F$13*((ER400+EJ400)/MAX(ER400+EJ400+ES400, 0.1)*$I$11+ES400/MAX(ER400+EJ400+ES400, 0.1)*$J$11))/($B$13+$C$13+$F$13)</f>
        <v>0</v>
      </c>
      <c r="CX400">
        <f>($B$13*$K$11+$C$13*$K$11+$F$13*((ER400+EJ400)/MAX(ER400+EJ400+ES400, 0.1)*$P$11+ES400/MAX(ER400+EJ400+ES400, 0.1)*$Q$11))/($B$13+$C$13+$F$13)</f>
        <v>0</v>
      </c>
      <c r="CY400">
        <v>1.65</v>
      </c>
      <c r="CZ400">
        <v>0.5</v>
      </c>
      <c r="DA400" t="s">
        <v>421</v>
      </c>
      <c r="DB400">
        <v>2</v>
      </c>
      <c r="DC400">
        <v>1761012130.1</v>
      </c>
      <c r="DD400">
        <v>420.3368333333333</v>
      </c>
      <c r="DE400">
        <v>419.9958749999999</v>
      </c>
      <c r="DF400">
        <v>23.356125</v>
      </c>
      <c r="DG400">
        <v>23.39227916666666</v>
      </c>
      <c r="DH400">
        <v>421.8168333333334</v>
      </c>
      <c r="DI400">
        <v>23.1831</v>
      </c>
      <c r="DJ400">
        <v>500.00975</v>
      </c>
      <c r="DK400">
        <v>90.5648625</v>
      </c>
      <c r="DL400">
        <v>0.0336200625</v>
      </c>
      <c r="DM400">
        <v>29.885475</v>
      </c>
      <c r="DN400">
        <v>30.01698333333333</v>
      </c>
      <c r="DO400">
        <v>999.9</v>
      </c>
      <c r="DP400">
        <v>0</v>
      </c>
      <c r="DQ400">
        <v>0</v>
      </c>
      <c r="DR400">
        <v>10005.12375</v>
      </c>
      <c r="DS400">
        <v>0</v>
      </c>
      <c r="DT400">
        <v>0.242856</v>
      </c>
      <c r="DU400">
        <v>0.3408826250000001</v>
      </c>
      <c r="DV400">
        <v>430.389125</v>
      </c>
      <c r="DW400">
        <v>430.0559583333333</v>
      </c>
      <c r="DX400">
        <v>-0.03614949166666667</v>
      </c>
      <c r="DY400">
        <v>419.9958749999999</v>
      </c>
      <c r="DZ400">
        <v>23.39227916666666</v>
      </c>
      <c r="EA400">
        <v>2.11524375</v>
      </c>
      <c r="EB400">
        <v>2.118518333333333</v>
      </c>
      <c r="EC400">
        <v>18.33444583333333</v>
      </c>
      <c r="ED400">
        <v>18.35910416666667</v>
      </c>
      <c r="EE400">
        <v>0.00500078</v>
      </c>
      <c r="EF400">
        <v>0</v>
      </c>
      <c r="EG400">
        <v>0</v>
      </c>
      <c r="EH400">
        <v>0</v>
      </c>
      <c r="EI400">
        <v>122.2791666666667</v>
      </c>
      <c r="EJ400">
        <v>0.00500078</v>
      </c>
      <c r="EK400">
        <v>-14.55833333333333</v>
      </c>
      <c r="EL400">
        <v>-0.6708333333333334</v>
      </c>
      <c r="EM400">
        <v>35.491875</v>
      </c>
      <c r="EN400">
        <v>38.70804166666667</v>
      </c>
      <c r="EO400">
        <v>37.79925</v>
      </c>
      <c r="EP400">
        <v>38.95025</v>
      </c>
      <c r="EQ400">
        <v>37.9685</v>
      </c>
      <c r="ER400">
        <v>0</v>
      </c>
      <c r="ES400">
        <v>0</v>
      </c>
      <c r="ET400">
        <v>0</v>
      </c>
      <c r="EU400">
        <v>1761012136.9</v>
      </c>
      <c r="EV400">
        <v>0</v>
      </c>
      <c r="EW400">
        <v>123.5692307692308</v>
      </c>
      <c r="EX400">
        <v>4.567521662923974</v>
      </c>
      <c r="EY400">
        <v>-29.74700882652725</v>
      </c>
      <c r="EZ400">
        <v>-15.98076923076923</v>
      </c>
      <c r="FA400">
        <v>15</v>
      </c>
      <c r="FB400">
        <v>1761011957.1</v>
      </c>
      <c r="FC400" t="s">
        <v>1172</v>
      </c>
      <c r="FD400">
        <v>1761011957.1</v>
      </c>
      <c r="FE400">
        <v>1761011957.1</v>
      </c>
      <c r="FF400">
        <v>13</v>
      </c>
      <c r="FG400">
        <v>-0.16</v>
      </c>
      <c r="FH400">
        <v>-0.007</v>
      </c>
      <c r="FI400">
        <v>-1.481</v>
      </c>
      <c r="FJ400">
        <v>0.186</v>
      </c>
      <c r="FK400">
        <v>420</v>
      </c>
      <c r="FL400">
        <v>24</v>
      </c>
      <c r="FM400">
        <v>0.15</v>
      </c>
      <c r="FN400">
        <v>0.03</v>
      </c>
      <c r="FO400">
        <v>0.328935275</v>
      </c>
      <c r="FP400">
        <v>0.1374813771106943</v>
      </c>
      <c r="FQ400">
        <v>0.04192987323316605</v>
      </c>
      <c r="FR400">
        <v>1</v>
      </c>
      <c r="FS400">
        <v>122.2117647058824</v>
      </c>
      <c r="FT400">
        <v>8.210848171199233</v>
      </c>
      <c r="FU400">
        <v>6.086086577349162</v>
      </c>
      <c r="FV400">
        <v>0</v>
      </c>
      <c r="FW400">
        <v>-0.03671989</v>
      </c>
      <c r="FX400">
        <v>0.01003206529080686</v>
      </c>
      <c r="FY400">
        <v>0.001237837992186377</v>
      </c>
      <c r="FZ400">
        <v>1</v>
      </c>
      <c r="GA400">
        <v>2</v>
      </c>
      <c r="GB400">
        <v>3</v>
      </c>
      <c r="GC400" t="s">
        <v>482</v>
      </c>
      <c r="GD400">
        <v>3.10958</v>
      </c>
      <c r="GE400">
        <v>2.72533</v>
      </c>
      <c r="GF400">
        <v>0.0886566</v>
      </c>
      <c r="GG400">
        <v>0.08841789999999999</v>
      </c>
      <c r="GH400">
        <v>0.106631</v>
      </c>
      <c r="GI400">
        <v>0.107745</v>
      </c>
      <c r="GJ400">
        <v>23924.1</v>
      </c>
      <c r="GK400">
        <v>21682.2</v>
      </c>
      <c r="GL400">
        <v>26809</v>
      </c>
      <c r="GM400">
        <v>23991.2</v>
      </c>
      <c r="GN400">
        <v>38269.3</v>
      </c>
      <c r="GO400">
        <v>31574.8</v>
      </c>
      <c r="GP400">
        <v>46793.7</v>
      </c>
      <c r="GQ400">
        <v>37924.1</v>
      </c>
      <c r="GR400">
        <v>1.89228</v>
      </c>
      <c r="GS400">
        <v>1.87728</v>
      </c>
      <c r="GT400">
        <v>0.108793</v>
      </c>
      <c r="GU400">
        <v>0</v>
      </c>
      <c r="GV400">
        <v>28.2297</v>
      </c>
      <c r="GW400">
        <v>999.9</v>
      </c>
      <c r="GX400">
        <v>62.2</v>
      </c>
      <c r="GY400">
        <v>29.3</v>
      </c>
      <c r="GZ400">
        <v>28.1037</v>
      </c>
      <c r="HA400">
        <v>61.6509</v>
      </c>
      <c r="HB400">
        <v>21.1739</v>
      </c>
      <c r="HC400">
        <v>1</v>
      </c>
      <c r="HD400">
        <v>0.0226728</v>
      </c>
      <c r="HE400">
        <v>-1.78363</v>
      </c>
      <c r="HF400">
        <v>20.327</v>
      </c>
      <c r="HG400">
        <v>5.21759</v>
      </c>
      <c r="HH400">
        <v>11.9788</v>
      </c>
      <c r="HI400">
        <v>4.9655</v>
      </c>
      <c r="HJ400">
        <v>3.27598</v>
      </c>
      <c r="HK400">
        <v>9999</v>
      </c>
      <c r="HL400">
        <v>9999</v>
      </c>
      <c r="HM400">
        <v>9999</v>
      </c>
      <c r="HN400">
        <v>999.9</v>
      </c>
      <c r="HO400">
        <v>1.86364</v>
      </c>
      <c r="HP400">
        <v>1.85975</v>
      </c>
      <c r="HQ400">
        <v>1.85804</v>
      </c>
      <c r="HR400">
        <v>1.85942</v>
      </c>
      <c r="HS400">
        <v>1.85959</v>
      </c>
      <c r="HT400">
        <v>1.85806</v>
      </c>
      <c r="HU400">
        <v>1.85715</v>
      </c>
      <c r="HV400">
        <v>1.85211</v>
      </c>
      <c r="HW400">
        <v>0</v>
      </c>
      <c r="HX400">
        <v>0</v>
      </c>
      <c r="HY400">
        <v>0</v>
      </c>
      <c r="HZ400">
        <v>0</v>
      </c>
      <c r="IA400" t="s">
        <v>424</v>
      </c>
      <c r="IB400" t="s">
        <v>425</v>
      </c>
      <c r="IC400" t="s">
        <v>426</v>
      </c>
      <c r="ID400" t="s">
        <v>426</v>
      </c>
      <c r="IE400" t="s">
        <v>426</v>
      </c>
      <c r="IF400" t="s">
        <v>426</v>
      </c>
      <c r="IG400">
        <v>0</v>
      </c>
      <c r="IH400">
        <v>100</v>
      </c>
      <c r="II400">
        <v>100</v>
      </c>
      <c r="IJ400">
        <v>-1.48</v>
      </c>
      <c r="IK400">
        <v>0.1731</v>
      </c>
      <c r="IL400">
        <v>-2.270430513628176</v>
      </c>
      <c r="IM400">
        <v>0.001328113201692861</v>
      </c>
      <c r="IN400">
        <v>1.538283238170363E-06</v>
      </c>
      <c r="IO400">
        <v>-5.795655626708063E-10</v>
      </c>
      <c r="IP400">
        <v>-0.07185721746206786</v>
      </c>
      <c r="IQ400">
        <v>-0.004593102289677449</v>
      </c>
      <c r="IR400">
        <v>0.0008253994458280543</v>
      </c>
      <c r="IS400">
        <v>-7.403632370499484E-06</v>
      </c>
      <c r="IT400">
        <v>2</v>
      </c>
      <c r="IU400">
        <v>1985</v>
      </c>
      <c r="IV400">
        <v>1</v>
      </c>
      <c r="IW400">
        <v>27</v>
      </c>
      <c r="IX400">
        <v>3</v>
      </c>
      <c r="IY400">
        <v>3</v>
      </c>
      <c r="IZ400">
        <v>1.13647</v>
      </c>
      <c r="JA400">
        <v>2.60376</v>
      </c>
      <c r="JB400">
        <v>1.49658</v>
      </c>
      <c r="JC400">
        <v>2.34619</v>
      </c>
      <c r="JD400">
        <v>1.54907</v>
      </c>
      <c r="JE400">
        <v>2.46338</v>
      </c>
      <c r="JF400">
        <v>32.7535</v>
      </c>
      <c r="JG400">
        <v>15.5067</v>
      </c>
      <c r="JH400">
        <v>18</v>
      </c>
      <c r="JI400">
        <v>481.034</v>
      </c>
      <c r="JJ400">
        <v>500.483</v>
      </c>
      <c r="JK400">
        <v>30.8201</v>
      </c>
      <c r="JL400">
        <v>27.5363</v>
      </c>
      <c r="JM400">
        <v>30</v>
      </c>
      <c r="JN400">
        <v>27.7149</v>
      </c>
      <c r="JO400">
        <v>27.6931</v>
      </c>
      <c r="JP400">
        <v>22.8394</v>
      </c>
      <c r="JQ400">
        <v>21.4596</v>
      </c>
      <c r="JR400">
        <v>76.01479999999999</v>
      </c>
      <c r="JS400">
        <v>30.815</v>
      </c>
      <c r="JT400">
        <v>420</v>
      </c>
      <c r="JU400">
        <v>23.3309</v>
      </c>
      <c r="JV400">
        <v>102.327</v>
      </c>
      <c r="JW400">
        <v>91.4892</v>
      </c>
    </row>
    <row r="401" spans="1:283">
      <c r="A401">
        <v>383</v>
      </c>
      <c r="B401">
        <v>1761012140.1</v>
      </c>
      <c r="C401">
        <v>2474.099999904633</v>
      </c>
      <c r="D401" t="s">
        <v>1215</v>
      </c>
      <c r="E401" t="s">
        <v>1216</v>
      </c>
      <c r="F401">
        <v>5</v>
      </c>
      <c r="G401" t="s">
        <v>1171</v>
      </c>
      <c r="H401">
        <v>1761012132.1</v>
      </c>
      <c r="I401">
        <f>(J401)/1000</f>
        <v>0</v>
      </c>
      <c r="J401">
        <f>1000*DJ401*AH401*(DF401-DG401)/(100*CY401*(1000-AH401*DF401))</f>
        <v>0</v>
      </c>
      <c r="K401">
        <f>DJ401*AH401*(DE401-DD401*(1000-AH401*DG401)/(1000-AH401*DF401))/(100*CY401)</f>
        <v>0</v>
      </c>
      <c r="L401">
        <f>DD401 - IF(AH401&gt;1, K401*CY401*100.0/(AJ401), 0)</f>
        <v>0</v>
      </c>
      <c r="M401">
        <f>((S401-I401/2)*L401-K401)/(S401+I401/2)</f>
        <v>0</v>
      </c>
      <c r="N401">
        <f>M401*(DK401+DL401)/1000.0</f>
        <v>0</v>
      </c>
      <c r="O401">
        <f>(DD401 - IF(AH401&gt;1, K401*CY401*100.0/(AJ401), 0))*(DK401+DL401)/1000.0</f>
        <v>0</v>
      </c>
      <c r="P401">
        <f>2.0/((1/R401-1/Q401)+SIGN(R401)*SQRT((1/R401-1/Q401)*(1/R401-1/Q401) + 4*CZ401/((CZ401+1)*(CZ401+1))*(2*1/R401*1/Q401-1/Q401*1/Q401)))</f>
        <v>0</v>
      </c>
      <c r="Q401">
        <f>IF(LEFT(DA401,1)&lt;&gt;"0",IF(LEFT(DA401,1)="1",3.0,DB401),$D$5+$E$5*(DR401*DK401/($K$5*1000))+$F$5*(DR401*DK401/($K$5*1000))*MAX(MIN(CY401,$J$5),$I$5)*MAX(MIN(CY401,$J$5),$I$5)+$G$5*MAX(MIN(CY401,$J$5),$I$5)*(DR401*DK401/($K$5*1000))+$H$5*(DR401*DK401/($K$5*1000))*(DR401*DK401/($K$5*1000)))</f>
        <v>0</v>
      </c>
      <c r="R401">
        <f>I401*(1000-(1000*0.61365*exp(17.502*V401/(240.97+V401))/(DK401+DL401)+DF401)/2)/(1000*0.61365*exp(17.502*V401/(240.97+V401))/(DK401+DL401)-DF401)</f>
        <v>0</v>
      </c>
      <c r="S401">
        <f>1/((CZ401+1)/(P401/1.6)+1/(Q401/1.37)) + CZ401/((CZ401+1)/(P401/1.6) + CZ401/(Q401/1.37))</f>
        <v>0</v>
      </c>
      <c r="T401">
        <f>(CU401*CX401)</f>
        <v>0</v>
      </c>
      <c r="U401">
        <f>(DM401+(T401+2*0.95*5.67E-8*(((DM401+$B$9)+273)^4-(DM401+273)^4)-44100*I401)/(1.84*29.3*Q401+8*0.95*5.67E-8*(DM401+273)^3))</f>
        <v>0</v>
      </c>
      <c r="V401">
        <f>($C$9*DN401+$D$9*DO401+$E$9*U401)</f>
        <v>0</v>
      </c>
      <c r="W401">
        <f>0.61365*exp(17.502*V401/(240.97+V401))</f>
        <v>0</v>
      </c>
      <c r="X401">
        <f>(Y401/Z401*100)</f>
        <v>0</v>
      </c>
      <c r="Y401">
        <f>DF401*(DK401+DL401)/1000</f>
        <v>0</v>
      </c>
      <c r="Z401">
        <f>0.61365*exp(17.502*DM401/(240.97+DM401))</f>
        <v>0</v>
      </c>
      <c r="AA401">
        <f>(W401-DF401*(DK401+DL401)/1000)</f>
        <v>0</v>
      </c>
      <c r="AB401">
        <f>(-I401*44100)</f>
        <v>0</v>
      </c>
      <c r="AC401">
        <f>2*29.3*Q401*0.92*(DM401-V401)</f>
        <v>0</v>
      </c>
      <c r="AD401">
        <f>2*0.95*5.67E-8*(((DM401+$B$9)+273)^4-(V401+273)^4)</f>
        <v>0</v>
      </c>
      <c r="AE401">
        <f>T401+AD401+AB401+AC401</f>
        <v>0</v>
      </c>
      <c r="AF401">
        <v>1</v>
      </c>
      <c r="AG401">
        <v>0</v>
      </c>
      <c r="AH401">
        <f>IF(AF401*$H$15&gt;=AJ401,1.0,(AJ401/(AJ401-AF401*$H$15)))</f>
        <v>0</v>
      </c>
      <c r="AI401">
        <f>(AH401-1)*100</f>
        <v>0</v>
      </c>
      <c r="AJ401">
        <f>MAX(0,($B$15+$C$15*DR401)/(1+$D$15*DR401)*DK401/(DM401+273)*$E$15)</f>
        <v>0</v>
      </c>
      <c r="AK401" t="s">
        <v>420</v>
      </c>
      <c r="AL401" t="s">
        <v>420</v>
      </c>
      <c r="AM401">
        <v>0</v>
      </c>
      <c r="AN401">
        <v>0</v>
      </c>
      <c r="AO401">
        <f>1-AM401/AN401</f>
        <v>0</v>
      </c>
      <c r="AP401">
        <v>0</v>
      </c>
      <c r="AQ401" t="s">
        <v>420</v>
      </c>
      <c r="AR401" t="s">
        <v>420</v>
      </c>
      <c r="AS401">
        <v>0</v>
      </c>
      <c r="AT401">
        <v>0</v>
      </c>
      <c r="AU401">
        <f>1-AS401/AT401</f>
        <v>0</v>
      </c>
      <c r="AV401">
        <v>0.5</v>
      </c>
      <c r="AW401">
        <f>CV401</f>
        <v>0</v>
      </c>
      <c r="AX401">
        <f>K401</f>
        <v>0</v>
      </c>
      <c r="AY401">
        <f>AU401*AV401*AW401</f>
        <v>0</v>
      </c>
      <c r="AZ401">
        <f>(AX401-AP401)/AW401</f>
        <v>0</v>
      </c>
      <c r="BA401">
        <f>(AN401-AT401)/AT401</f>
        <v>0</v>
      </c>
      <c r="BB401">
        <f>AM401/(AO401+AM401/AT401)</f>
        <v>0</v>
      </c>
      <c r="BC401" t="s">
        <v>420</v>
      </c>
      <c r="BD401">
        <v>0</v>
      </c>
      <c r="BE401">
        <f>IF(BD401&lt;&gt;0, BD401, BB401)</f>
        <v>0</v>
      </c>
      <c r="BF401">
        <f>1-BE401/AT401</f>
        <v>0</v>
      </c>
      <c r="BG401">
        <f>(AT401-AS401)/(AT401-BE401)</f>
        <v>0</v>
      </c>
      <c r="BH401">
        <f>(AN401-AT401)/(AN401-BE401)</f>
        <v>0</v>
      </c>
      <c r="BI401">
        <f>(AT401-AS401)/(AT401-AM401)</f>
        <v>0</v>
      </c>
      <c r="BJ401">
        <f>(AN401-AT401)/(AN401-AM401)</f>
        <v>0</v>
      </c>
      <c r="BK401">
        <f>(BG401*BE401/AS401)</f>
        <v>0</v>
      </c>
      <c r="BL401">
        <f>(1-BK401)</f>
        <v>0</v>
      </c>
      <c r="CU401">
        <f>$B$13*DS401+$C$13*DT401+$F$13*EE401*(1-EH401)</f>
        <v>0</v>
      </c>
      <c r="CV401">
        <f>CU401*CW401</f>
        <v>0</v>
      </c>
      <c r="CW401">
        <f>($B$13*$D$11+$C$13*$D$11+$F$13*((ER401+EJ401)/MAX(ER401+EJ401+ES401, 0.1)*$I$11+ES401/MAX(ER401+EJ401+ES401, 0.1)*$J$11))/($B$13+$C$13+$F$13)</f>
        <v>0</v>
      </c>
      <c r="CX401">
        <f>($B$13*$K$11+$C$13*$K$11+$F$13*((ER401+EJ401)/MAX(ER401+EJ401+ES401, 0.1)*$P$11+ES401/MAX(ER401+EJ401+ES401, 0.1)*$Q$11))/($B$13+$C$13+$F$13)</f>
        <v>0</v>
      </c>
      <c r="CY401">
        <v>1.65</v>
      </c>
      <c r="CZ401">
        <v>0.5</v>
      </c>
      <c r="DA401" t="s">
        <v>421</v>
      </c>
      <c r="DB401">
        <v>2</v>
      </c>
      <c r="DC401">
        <v>1761012132.1</v>
      </c>
      <c r="DD401">
        <v>420.3307083333334</v>
      </c>
      <c r="DE401">
        <v>419.993375</v>
      </c>
      <c r="DF401">
        <v>23.35665833333333</v>
      </c>
      <c r="DG401">
        <v>23.39261666666667</v>
      </c>
      <c r="DH401">
        <v>421.8107916666667</v>
      </c>
      <c r="DI401">
        <v>23.18362083333334</v>
      </c>
      <c r="DJ401">
        <v>500.0127083333334</v>
      </c>
      <c r="DK401">
        <v>90.5650875</v>
      </c>
      <c r="DL401">
        <v>0.03361610833333333</v>
      </c>
      <c r="DM401">
        <v>29.88374583333334</v>
      </c>
      <c r="DN401">
        <v>30.01504166666667</v>
      </c>
      <c r="DO401">
        <v>999.9</v>
      </c>
      <c r="DP401">
        <v>0</v>
      </c>
      <c r="DQ401">
        <v>0</v>
      </c>
      <c r="DR401">
        <v>10002.46833333333</v>
      </c>
      <c r="DS401">
        <v>0</v>
      </c>
      <c r="DT401">
        <v>0.242856</v>
      </c>
      <c r="DU401">
        <v>0.3373044583333333</v>
      </c>
      <c r="DV401">
        <v>430.383125</v>
      </c>
      <c r="DW401">
        <v>430.0535416666667</v>
      </c>
      <c r="DX401">
        <v>-0.03595422916666666</v>
      </c>
      <c r="DY401">
        <v>419.993375</v>
      </c>
      <c r="DZ401">
        <v>23.39261666666667</v>
      </c>
      <c r="EA401">
        <v>2.115297083333333</v>
      </c>
      <c r="EB401">
        <v>2.118554166666666</v>
      </c>
      <c r="EC401">
        <v>18.33485416666667</v>
      </c>
      <c r="ED401">
        <v>18.35937083333333</v>
      </c>
      <c r="EE401">
        <v>0.00500078</v>
      </c>
      <c r="EF401">
        <v>0</v>
      </c>
      <c r="EG401">
        <v>0</v>
      </c>
      <c r="EH401">
        <v>0</v>
      </c>
      <c r="EI401">
        <v>123.15</v>
      </c>
      <c r="EJ401">
        <v>0.00500078</v>
      </c>
      <c r="EK401">
        <v>-14.60416666666667</v>
      </c>
      <c r="EL401">
        <v>-0.5333333333333333</v>
      </c>
      <c r="EM401">
        <v>35.4685</v>
      </c>
      <c r="EN401">
        <v>38.67416666666666</v>
      </c>
      <c r="EO401">
        <v>37.76275</v>
      </c>
      <c r="EP401">
        <v>38.89558333333333</v>
      </c>
      <c r="EQ401">
        <v>37.93458333333333</v>
      </c>
      <c r="ER401">
        <v>0</v>
      </c>
      <c r="ES401">
        <v>0</v>
      </c>
      <c r="ET401">
        <v>0</v>
      </c>
      <c r="EU401">
        <v>1761012138.7</v>
      </c>
      <c r="EV401">
        <v>0</v>
      </c>
      <c r="EW401">
        <v>123.7</v>
      </c>
      <c r="EX401">
        <v>-10.59230727415821</v>
      </c>
      <c r="EY401">
        <v>-18.56153871462895</v>
      </c>
      <c r="EZ401">
        <v>-16.108</v>
      </c>
      <c r="FA401">
        <v>15</v>
      </c>
      <c r="FB401">
        <v>1761011957.1</v>
      </c>
      <c r="FC401" t="s">
        <v>1172</v>
      </c>
      <c r="FD401">
        <v>1761011957.1</v>
      </c>
      <c r="FE401">
        <v>1761011957.1</v>
      </c>
      <c r="FF401">
        <v>13</v>
      </c>
      <c r="FG401">
        <v>-0.16</v>
      </c>
      <c r="FH401">
        <v>-0.007</v>
      </c>
      <c r="FI401">
        <v>-1.481</v>
      </c>
      <c r="FJ401">
        <v>0.186</v>
      </c>
      <c r="FK401">
        <v>420</v>
      </c>
      <c r="FL401">
        <v>24</v>
      </c>
      <c r="FM401">
        <v>0.15</v>
      </c>
      <c r="FN401">
        <v>0.03</v>
      </c>
      <c r="FO401">
        <v>0.3346423902439024</v>
      </c>
      <c r="FP401">
        <v>0.06762915679442491</v>
      </c>
      <c r="FQ401">
        <v>0.03852385749932368</v>
      </c>
      <c r="FR401">
        <v>1</v>
      </c>
      <c r="FS401">
        <v>122.5176470588235</v>
      </c>
      <c r="FT401">
        <v>12.07639442161441</v>
      </c>
      <c r="FU401">
        <v>6.101083345855848</v>
      </c>
      <c r="FV401">
        <v>0</v>
      </c>
      <c r="FW401">
        <v>-0.03628883902439025</v>
      </c>
      <c r="FX401">
        <v>0.006921085714285659</v>
      </c>
      <c r="FY401">
        <v>0.0009766794011462712</v>
      </c>
      <c r="FZ401">
        <v>1</v>
      </c>
      <c r="GA401">
        <v>2</v>
      </c>
      <c r="GB401">
        <v>3</v>
      </c>
      <c r="GC401" t="s">
        <v>482</v>
      </c>
      <c r="GD401">
        <v>3.10944</v>
      </c>
      <c r="GE401">
        <v>2.72559</v>
      </c>
      <c r="GF401">
        <v>0.088654</v>
      </c>
      <c r="GG401">
        <v>0.0884132</v>
      </c>
      <c r="GH401">
        <v>0.106636</v>
      </c>
      <c r="GI401">
        <v>0.107739</v>
      </c>
      <c r="GJ401">
        <v>23924</v>
      </c>
      <c r="GK401">
        <v>21682.2</v>
      </c>
      <c r="GL401">
        <v>26808.8</v>
      </c>
      <c r="GM401">
        <v>23991.1</v>
      </c>
      <c r="GN401">
        <v>38269</v>
      </c>
      <c r="GO401">
        <v>31574.9</v>
      </c>
      <c r="GP401">
        <v>46793.5</v>
      </c>
      <c r="GQ401">
        <v>37923.9</v>
      </c>
      <c r="GR401">
        <v>1.89175</v>
      </c>
      <c r="GS401">
        <v>1.8776</v>
      </c>
      <c r="GT401">
        <v>0.108369</v>
      </c>
      <c r="GU401">
        <v>0</v>
      </c>
      <c r="GV401">
        <v>28.2303</v>
      </c>
      <c r="GW401">
        <v>999.9</v>
      </c>
      <c r="GX401">
        <v>62.2</v>
      </c>
      <c r="GY401">
        <v>29.3</v>
      </c>
      <c r="GZ401">
        <v>28.1039</v>
      </c>
      <c r="HA401">
        <v>61.5109</v>
      </c>
      <c r="HB401">
        <v>21.0817</v>
      </c>
      <c r="HC401">
        <v>1</v>
      </c>
      <c r="HD401">
        <v>0.0226524</v>
      </c>
      <c r="HE401">
        <v>-1.80506</v>
      </c>
      <c r="HF401">
        <v>20.3267</v>
      </c>
      <c r="HG401">
        <v>5.21774</v>
      </c>
      <c r="HH401">
        <v>11.9788</v>
      </c>
      <c r="HI401">
        <v>4.9654</v>
      </c>
      <c r="HJ401">
        <v>3.27598</v>
      </c>
      <c r="HK401">
        <v>9999</v>
      </c>
      <c r="HL401">
        <v>9999</v>
      </c>
      <c r="HM401">
        <v>9999</v>
      </c>
      <c r="HN401">
        <v>999.9</v>
      </c>
      <c r="HO401">
        <v>1.86365</v>
      </c>
      <c r="HP401">
        <v>1.85974</v>
      </c>
      <c r="HQ401">
        <v>1.85804</v>
      </c>
      <c r="HR401">
        <v>1.85944</v>
      </c>
      <c r="HS401">
        <v>1.85959</v>
      </c>
      <c r="HT401">
        <v>1.85806</v>
      </c>
      <c r="HU401">
        <v>1.85715</v>
      </c>
      <c r="HV401">
        <v>1.85211</v>
      </c>
      <c r="HW401">
        <v>0</v>
      </c>
      <c r="HX401">
        <v>0</v>
      </c>
      <c r="HY401">
        <v>0</v>
      </c>
      <c r="HZ401">
        <v>0</v>
      </c>
      <c r="IA401" t="s">
        <v>424</v>
      </c>
      <c r="IB401" t="s">
        <v>425</v>
      </c>
      <c r="IC401" t="s">
        <v>426</v>
      </c>
      <c r="ID401" t="s">
        <v>426</v>
      </c>
      <c r="IE401" t="s">
        <v>426</v>
      </c>
      <c r="IF401" t="s">
        <v>426</v>
      </c>
      <c r="IG401">
        <v>0</v>
      </c>
      <c r="IH401">
        <v>100</v>
      </c>
      <c r="II401">
        <v>100</v>
      </c>
      <c r="IJ401">
        <v>-1.48</v>
      </c>
      <c r="IK401">
        <v>0.1731</v>
      </c>
      <c r="IL401">
        <v>-2.270430513628176</v>
      </c>
      <c r="IM401">
        <v>0.001328113201692861</v>
      </c>
      <c r="IN401">
        <v>1.538283238170363E-06</v>
      </c>
      <c r="IO401">
        <v>-5.795655626708063E-10</v>
      </c>
      <c r="IP401">
        <v>-0.07185721746206786</v>
      </c>
      <c r="IQ401">
        <v>-0.004593102289677449</v>
      </c>
      <c r="IR401">
        <v>0.0008253994458280543</v>
      </c>
      <c r="IS401">
        <v>-7.403632370499484E-06</v>
      </c>
      <c r="IT401">
        <v>2</v>
      </c>
      <c r="IU401">
        <v>1985</v>
      </c>
      <c r="IV401">
        <v>1</v>
      </c>
      <c r="IW401">
        <v>27</v>
      </c>
      <c r="IX401">
        <v>3</v>
      </c>
      <c r="IY401">
        <v>3</v>
      </c>
      <c r="IZ401">
        <v>1.13525</v>
      </c>
      <c r="JA401">
        <v>2.60498</v>
      </c>
      <c r="JB401">
        <v>1.49658</v>
      </c>
      <c r="JC401">
        <v>2.34619</v>
      </c>
      <c r="JD401">
        <v>1.54907</v>
      </c>
      <c r="JE401">
        <v>2.35107</v>
      </c>
      <c r="JF401">
        <v>32.7535</v>
      </c>
      <c r="JG401">
        <v>15.4892</v>
      </c>
      <c r="JH401">
        <v>18</v>
      </c>
      <c r="JI401">
        <v>480.732</v>
      </c>
      <c r="JJ401">
        <v>500.698</v>
      </c>
      <c r="JK401">
        <v>30.8138</v>
      </c>
      <c r="JL401">
        <v>27.5363</v>
      </c>
      <c r="JM401">
        <v>30</v>
      </c>
      <c r="JN401">
        <v>27.7149</v>
      </c>
      <c r="JO401">
        <v>27.6931</v>
      </c>
      <c r="JP401">
        <v>22.8385</v>
      </c>
      <c r="JQ401">
        <v>21.4596</v>
      </c>
      <c r="JR401">
        <v>76.01479999999999</v>
      </c>
      <c r="JS401">
        <v>30.815</v>
      </c>
      <c r="JT401">
        <v>420</v>
      </c>
      <c r="JU401">
        <v>23.3273</v>
      </c>
      <c r="JV401">
        <v>102.327</v>
      </c>
      <c r="JW401">
        <v>91.4888</v>
      </c>
    </row>
    <row r="402" spans="1:283">
      <c r="A402">
        <v>384</v>
      </c>
      <c r="B402">
        <v>1761012142.1</v>
      </c>
      <c r="C402">
        <v>2476.099999904633</v>
      </c>
      <c r="D402" t="s">
        <v>1217</v>
      </c>
      <c r="E402" t="s">
        <v>1218</v>
      </c>
      <c r="F402">
        <v>5</v>
      </c>
      <c r="G402" t="s">
        <v>1171</v>
      </c>
      <c r="H402">
        <v>1761012134.1</v>
      </c>
      <c r="I402">
        <f>(J402)/1000</f>
        <v>0</v>
      </c>
      <c r="J402">
        <f>1000*DJ402*AH402*(DF402-DG402)/(100*CY402*(1000-AH402*DF402))</f>
        <v>0</v>
      </c>
      <c r="K402">
        <f>DJ402*AH402*(DE402-DD402*(1000-AH402*DG402)/(1000-AH402*DF402))/(100*CY402)</f>
        <v>0</v>
      </c>
      <c r="L402">
        <f>DD402 - IF(AH402&gt;1, K402*CY402*100.0/(AJ402), 0)</f>
        <v>0</v>
      </c>
      <c r="M402">
        <f>((S402-I402/2)*L402-K402)/(S402+I402/2)</f>
        <v>0</v>
      </c>
      <c r="N402">
        <f>M402*(DK402+DL402)/1000.0</f>
        <v>0</v>
      </c>
      <c r="O402">
        <f>(DD402 - IF(AH402&gt;1, K402*CY402*100.0/(AJ402), 0))*(DK402+DL402)/1000.0</f>
        <v>0</v>
      </c>
      <c r="P402">
        <f>2.0/((1/R402-1/Q402)+SIGN(R402)*SQRT((1/R402-1/Q402)*(1/R402-1/Q402) + 4*CZ402/((CZ402+1)*(CZ402+1))*(2*1/R402*1/Q402-1/Q402*1/Q402)))</f>
        <v>0</v>
      </c>
      <c r="Q402">
        <f>IF(LEFT(DA402,1)&lt;&gt;"0",IF(LEFT(DA402,1)="1",3.0,DB402),$D$5+$E$5*(DR402*DK402/($K$5*1000))+$F$5*(DR402*DK402/($K$5*1000))*MAX(MIN(CY402,$J$5),$I$5)*MAX(MIN(CY402,$J$5),$I$5)+$G$5*MAX(MIN(CY402,$J$5),$I$5)*(DR402*DK402/($K$5*1000))+$H$5*(DR402*DK402/($K$5*1000))*(DR402*DK402/($K$5*1000)))</f>
        <v>0</v>
      </c>
      <c r="R402">
        <f>I402*(1000-(1000*0.61365*exp(17.502*V402/(240.97+V402))/(DK402+DL402)+DF402)/2)/(1000*0.61365*exp(17.502*V402/(240.97+V402))/(DK402+DL402)-DF402)</f>
        <v>0</v>
      </c>
      <c r="S402">
        <f>1/((CZ402+1)/(P402/1.6)+1/(Q402/1.37)) + CZ402/((CZ402+1)/(P402/1.6) + CZ402/(Q402/1.37))</f>
        <v>0</v>
      </c>
      <c r="T402">
        <f>(CU402*CX402)</f>
        <v>0</v>
      </c>
      <c r="U402">
        <f>(DM402+(T402+2*0.95*5.67E-8*(((DM402+$B$9)+273)^4-(DM402+273)^4)-44100*I402)/(1.84*29.3*Q402+8*0.95*5.67E-8*(DM402+273)^3))</f>
        <v>0</v>
      </c>
      <c r="V402">
        <f>($C$9*DN402+$D$9*DO402+$E$9*U402)</f>
        <v>0</v>
      </c>
      <c r="W402">
        <f>0.61365*exp(17.502*V402/(240.97+V402))</f>
        <v>0</v>
      </c>
      <c r="X402">
        <f>(Y402/Z402*100)</f>
        <v>0</v>
      </c>
      <c r="Y402">
        <f>DF402*(DK402+DL402)/1000</f>
        <v>0</v>
      </c>
      <c r="Z402">
        <f>0.61365*exp(17.502*DM402/(240.97+DM402))</f>
        <v>0</v>
      </c>
      <c r="AA402">
        <f>(W402-DF402*(DK402+DL402)/1000)</f>
        <v>0</v>
      </c>
      <c r="AB402">
        <f>(-I402*44100)</f>
        <v>0</v>
      </c>
      <c r="AC402">
        <f>2*29.3*Q402*0.92*(DM402-V402)</f>
        <v>0</v>
      </c>
      <c r="AD402">
        <f>2*0.95*5.67E-8*(((DM402+$B$9)+273)^4-(V402+273)^4)</f>
        <v>0</v>
      </c>
      <c r="AE402">
        <f>T402+AD402+AB402+AC402</f>
        <v>0</v>
      </c>
      <c r="AF402">
        <v>1</v>
      </c>
      <c r="AG402">
        <v>0</v>
      </c>
      <c r="AH402">
        <f>IF(AF402*$H$15&gt;=AJ402,1.0,(AJ402/(AJ402-AF402*$H$15)))</f>
        <v>0</v>
      </c>
      <c r="AI402">
        <f>(AH402-1)*100</f>
        <v>0</v>
      </c>
      <c r="AJ402">
        <f>MAX(0,($B$15+$C$15*DR402)/(1+$D$15*DR402)*DK402/(DM402+273)*$E$15)</f>
        <v>0</v>
      </c>
      <c r="AK402" t="s">
        <v>420</v>
      </c>
      <c r="AL402" t="s">
        <v>420</v>
      </c>
      <c r="AM402">
        <v>0</v>
      </c>
      <c r="AN402">
        <v>0</v>
      </c>
      <c r="AO402">
        <f>1-AM402/AN402</f>
        <v>0</v>
      </c>
      <c r="AP402">
        <v>0</v>
      </c>
      <c r="AQ402" t="s">
        <v>420</v>
      </c>
      <c r="AR402" t="s">
        <v>420</v>
      </c>
      <c r="AS402">
        <v>0</v>
      </c>
      <c r="AT402">
        <v>0</v>
      </c>
      <c r="AU402">
        <f>1-AS402/AT402</f>
        <v>0</v>
      </c>
      <c r="AV402">
        <v>0.5</v>
      </c>
      <c r="AW402">
        <f>CV402</f>
        <v>0</v>
      </c>
      <c r="AX402">
        <f>K402</f>
        <v>0</v>
      </c>
      <c r="AY402">
        <f>AU402*AV402*AW402</f>
        <v>0</v>
      </c>
      <c r="AZ402">
        <f>(AX402-AP402)/AW402</f>
        <v>0</v>
      </c>
      <c r="BA402">
        <f>(AN402-AT402)/AT402</f>
        <v>0</v>
      </c>
      <c r="BB402">
        <f>AM402/(AO402+AM402/AT402)</f>
        <v>0</v>
      </c>
      <c r="BC402" t="s">
        <v>420</v>
      </c>
      <c r="BD402">
        <v>0</v>
      </c>
      <c r="BE402">
        <f>IF(BD402&lt;&gt;0, BD402, BB402)</f>
        <v>0</v>
      </c>
      <c r="BF402">
        <f>1-BE402/AT402</f>
        <v>0</v>
      </c>
      <c r="BG402">
        <f>(AT402-AS402)/(AT402-BE402)</f>
        <v>0</v>
      </c>
      <c r="BH402">
        <f>(AN402-AT402)/(AN402-BE402)</f>
        <v>0</v>
      </c>
      <c r="BI402">
        <f>(AT402-AS402)/(AT402-AM402)</f>
        <v>0</v>
      </c>
      <c r="BJ402">
        <f>(AN402-AT402)/(AN402-AM402)</f>
        <v>0</v>
      </c>
      <c r="BK402">
        <f>(BG402*BE402/AS402)</f>
        <v>0</v>
      </c>
      <c r="BL402">
        <f>(1-BK402)</f>
        <v>0</v>
      </c>
      <c r="CU402">
        <f>$B$13*DS402+$C$13*DT402+$F$13*EE402*(1-EH402)</f>
        <v>0</v>
      </c>
      <c r="CV402">
        <f>CU402*CW402</f>
        <v>0</v>
      </c>
      <c r="CW402">
        <f>($B$13*$D$11+$C$13*$D$11+$F$13*((ER402+EJ402)/MAX(ER402+EJ402+ES402, 0.1)*$I$11+ES402/MAX(ER402+EJ402+ES402, 0.1)*$J$11))/($B$13+$C$13+$F$13)</f>
        <v>0</v>
      </c>
      <c r="CX402">
        <f>($B$13*$K$11+$C$13*$K$11+$F$13*((ER402+EJ402)/MAX(ER402+EJ402+ES402, 0.1)*$P$11+ES402/MAX(ER402+EJ402+ES402, 0.1)*$Q$11))/($B$13+$C$13+$F$13)</f>
        <v>0</v>
      </c>
      <c r="CY402">
        <v>1.65</v>
      </c>
      <c r="CZ402">
        <v>0.5</v>
      </c>
      <c r="DA402" t="s">
        <v>421</v>
      </c>
      <c r="DB402">
        <v>2</v>
      </c>
      <c r="DC402">
        <v>1761012134.1</v>
      </c>
      <c r="DD402">
        <v>420.3271666666667</v>
      </c>
      <c r="DE402">
        <v>419.9889166666667</v>
      </c>
      <c r="DF402">
        <v>23.35720416666667</v>
      </c>
      <c r="DG402">
        <v>23.39257916666667</v>
      </c>
      <c r="DH402">
        <v>421.80725</v>
      </c>
      <c r="DI402">
        <v>23.18415</v>
      </c>
      <c r="DJ402">
        <v>499.9939583333333</v>
      </c>
      <c r="DK402">
        <v>90.5655125</v>
      </c>
      <c r="DL402">
        <v>0.03365917499999999</v>
      </c>
      <c r="DM402">
        <v>29.8816</v>
      </c>
      <c r="DN402">
        <v>30.01080416666667</v>
      </c>
      <c r="DO402">
        <v>999.9</v>
      </c>
      <c r="DP402">
        <v>0</v>
      </c>
      <c r="DQ402">
        <v>0</v>
      </c>
      <c r="DR402">
        <v>10000.82833333333</v>
      </c>
      <c r="DS402">
        <v>0</v>
      </c>
      <c r="DT402">
        <v>0.242856</v>
      </c>
      <c r="DU402">
        <v>0.3382848333333333</v>
      </c>
      <c r="DV402">
        <v>430.3796666666667</v>
      </c>
      <c r="DW402">
        <v>430.048875</v>
      </c>
      <c r="DX402">
        <v>-0.03537192916666667</v>
      </c>
      <c r="DY402">
        <v>419.9889166666667</v>
      </c>
      <c r="DZ402">
        <v>23.39257916666667</v>
      </c>
      <c r="EA402">
        <v>2.11535625</v>
      </c>
      <c r="EB402">
        <v>2.118560833333333</v>
      </c>
      <c r="EC402">
        <v>18.33530416666666</v>
      </c>
      <c r="ED402">
        <v>18.35941666666666</v>
      </c>
      <c r="EE402">
        <v>0.00500078</v>
      </c>
      <c r="EF402">
        <v>0</v>
      </c>
      <c r="EG402">
        <v>0</v>
      </c>
      <c r="EH402">
        <v>0</v>
      </c>
      <c r="EI402">
        <v>122.3208333333333</v>
      </c>
      <c r="EJ402">
        <v>0.00500078</v>
      </c>
      <c r="EK402">
        <v>-14.72916666666667</v>
      </c>
      <c r="EL402">
        <v>-0.6583333333333333</v>
      </c>
      <c r="EM402">
        <v>35.445</v>
      </c>
      <c r="EN402">
        <v>38.63775</v>
      </c>
      <c r="EO402">
        <v>37.760125</v>
      </c>
      <c r="EP402">
        <v>38.84095833333333</v>
      </c>
      <c r="EQ402">
        <v>37.90854166666666</v>
      </c>
      <c r="ER402">
        <v>0</v>
      </c>
      <c r="ES402">
        <v>0</v>
      </c>
      <c r="ET402">
        <v>0</v>
      </c>
      <c r="EU402">
        <v>1761012141.1</v>
      </c>
      <c r="EV402">
        <v>0</v>
      </c>
      <c r="EW402">
        <v>122.104</v>
      </c>
      <c r="EX402">
        <v>-15.59999996943335</v>
      </c>
      <c r="EY402">
        <v>-6.66153850818757</v>
      </c>
      <c r="EZ402">
        <v>-16.1</v>
      </c>
      <c r="FA402">
        <v>15</v>
      </c>
      <c r="FB402">
        <v>1761011957.1</v>
      </c>
      <c r="FC402" t="s">
        <v>1172</v>
      </c>
      <c r="FD402">
        <v>1761011957.1</v>
      </c>
      <c r="FE402">
        <v>1761011957.1</v>
      </c>
      <c r="FF402">
        <v>13</v>
      </c>
      <c r="FG402">
        <v>-0.16</v>
      </c>
      <c r="FH402">
        <v>-0.007</v>
      </c>
      <c r="FI402">
        <v>-1.481</v>
      </c>
      <c r="FJ402">
        <v>0.186</v>
      </c>
      <c r="FK402">
        <v>420</v>
      </c>
      <c r="FL402">
        <v>24</v>
      </c>
      <c r="FM402">
        <v>0.15</v>
      </c>
      <c r="FN402">
        <v>0.03</v>
      </c>
      <c r="FO402">
        <v>0.340406825</v>
      </c>
      <c r="FP402">
        <v>-0.02436521200750498</v>
      </c>
      <c r="FQ402">
        <v>0.03520046174618133</v>
      </c>
      <c r="FR402">
        <v>1</v>
      </c>
      <c r="FS402">
        <v>122.1352941176471</v>
      </c>
      <c r="FT402">
        <v>5.674560847834636</v>
      </c>
      <c r="FU402">
        <v>6.492252502833946</v>
      </c>
      <c r="FV402">
        <v>0</v>
      </c>
      <c r="FW402">
        <v>-0.03585486249999999</v>
      </c>
      <c r="FX402">
        <v>0.007956881425891352</v>
      </c>
      <c r="FY402">
        <v>0.001120475540047059</v>
      </c>
      <c r="FZ402">
        <v>1</v>
      </c>
      <c r="GA402">
        <v>2</v>
      </c>
      <c r="GB402">
        <v>3</v>
      </c>
      <c r="GC402" t="s">
        <v>482</v>
      </c>
      <c r="GD402">
        <v>3.10953</v>
      </c>
      <c r="GE402">
        <v>2.72556</v>
      </c>
      <c r="GF402">
        <v>0.0886526</v>
      </c>
      <c r="GG402">
        <v>0.0884225</v>
      </c>
      <c r="GH402">
        <v>0.10664</v>
      </c>
      <c r="GI402">
        <v>0.107736</v>
      </c>
      <c r="GJ402">
        <v>23924.1</v>
      </c>
      <c r="GK402">
        <v>21681.8</v>
      </c>
      <c r="GL402">
        <v>26808.9</v>
      </c>
      <c r="GM402">
        <v>23991</v>
      </c>
      <c r="GN402">
        <v>38268.7</v>
      </c>
      <c r="GO402">
        <v>31574.9</v>
      </c>
      <c r="GP402">
        <v>46793.4</v>
      </c>
      <c r="GQ402">
        <v>37923.8</v>
      </c>
      <c r="GR402">
        <v>1.89188</v>
      </c>
      <c r="GS402">
        <v>1.87728</v>
      </c>
      <c r="GT402">
        <v>0.107698</v>
      </c>
      <c r="GU402">
        <v>0</v>
      </c>
      <c r="GV402">
        <v>28.2303</v>
      </c>
      <c r="GW402">
        <v>999.9</v>
      </c>
      <c r="GX402">
        <v>62.2</v>
      </c>
      <c r="GY402">
        <v>29.3</v>
      </c>
      <c r="GZ402">
        <v>28.1039</v>
      </c>
      <c r="HA402">
        <v>61.4009</v>
      </c>
      <c r="HB402">
        <v>21.3141</v>
      </c>
      <c r="HC402">
        <v>1</v>
      </c>
      <c r="HD402">
        <v>0.0226728</v>
      </c>
      <c r="HE402">
        <v>-1.81546</v>
      </c>
      <c r="HF402">
        <v>20.3265</v>
      </c>
      <c r="HG402">
        <v>5.21759</v>
      </c>
      <c r="HH402">
        <v>11.9779</v>
      </c>
      <c r="HI402">
        <v>4.96545</v>
      </c>
      <c r="HJ402">
        <v>3.27583</v>
      </c>
      <c r="HK402">
        <v>9999</v>
      </c>
      <c r="HL402">
        <v>9999</v>
      </c>
      <c r="HM402">
        <v>9999</v>
      </c>
      <c r="HN402">
        <v>999.9</v>
      </c>
      <c r="HO402">
        <v>1.86366</v>
      </c>
      <c r="HP402">
        <v>1.85975</v>
      </c>
      <c r="HQ402">
        <v>1.85805</v>
      </c>
      <c r="HR402">
        <v>1.85944</v>
      </c>
      <c r="HS402">
        <v>1.85959</v>
      </c>
      <c r="HT402">
        <v>1.85806</v>
      </c>
      <c r="HU402">
        <v>1.85715</v>
      </c>
      <c r="HV402">
        <v>1.85211</v>
      </c>
      <c r="HW402">
        <v>0</v>
      </c>
      <c r="HX402">
        <v>0</v>
      </c>
      <c r="HY402">
        <v>0</v>
      </c>
      <c r="HZ402">
        <v>0</v>
      </c>
      <c r="IA402" t="s">
        <v>424</v>
      </c>
      <c r="IB402" t="s">
        <v>425</v>
      </c>
      <c r="IC402" t="s">
        <v>426</v>
      </c>
      <c r="ID402" t="s">
        <v>426</v>
      </c>
      <c r="IE402" t="s">
        <v>426</v>
      </c>
      <c r="IF402" t="s">
        <v>426</v>
      </c>
      <c r="IG402">
        <v>0</v>
      </c>
      <c r="IH402">
        <v>100</v>
      </c>
      <c r="II402">
        <v>100</v>
      </c>
      <c r="IJ402">
        <v>-1.48</v>
      </c>
      <c r="IK402">
        <v>0.1731</v>
      </c>
      <c r="IL402">
        <v>-2.270430513628176</v>
      </c>
      <c r="IM402">
        <v>0.001328113201692861</v>
      </c>
      <c r="IN402">
        <v>1.538283238170363E-06</v>
      </c>
      <c r="IO402">
        <v>-5.795655626708063E-10</v>
      </c>
      <c r="IP402">
        <v>-0.07185721746206786</v>
      </c>
      <c r="IQ402">
        <v>-0.004593102289677449</v>
      </c>
      <c r="IR402">
        <v>0.0008253994458280543</v>
      </c>
      <c r="IS402">
        <v>-7.403632370499484E-06</v>
      </c>
      <c r="IT402">
        <v>2</v>
      </c>
      <c r="IU402">
        <v>1985</v>
      </c>
      <c r="IV402">
        <v>1</v>
      </c>
      <c r="IW402">
        <v>27</v>
      </c>
      <c r="IX402">
        <v>3.1</v>
      </c>
      <c r="IY402">
        <v>3.1</v>
      </c>
      <c r="IZ402">
        <v>1.13647</v>
      </c>
      <c r="JA402">
        <v>2.61108</v>
      </c>
      <c r="JB402">
        <v>1.49658</v>
      </c>
      <c r="JC402">
        <v>2.34619</v>
      </c>
      <c r="JD402">
        <v>1.54907</v>
      </c>
      <c r="JE402">
        <v>2.43408</v>
      </c>
      <c r="JF402">
        <v>32.7535</v>
      </c>
      <c r="JG402">
        <v>15.4892</v>
      </c>
      <c r="JH402">
        <v>18</v>
      </c>
      <c r="JI402">
        <v>480.804</v>
      </c>
      <c r="JJ402">
        <v>500.483</v>
      </c>
      <c r="JK402">
        <v>30.8106</v>
      </c>
      <c r="JL402">
        <v>27.5363</v>
      </c>
      <c r="JM402">
        <v>30</v>
      </c>
      <c r="JN402">
        <v>27.7149</v>
      </c>
      <c r="JO402">
        <v>27.6931</v>
      </c>
      <c r="JP402">
        <v>22.8373</v>
      </c>
      <c r="JQ402">
        <v>21.4596</v>
      </c>
      <c r="JR402">
        <v>76.01479999999999</v>
      </c>
      <c r="JS402">
        <v>30.815</v>
      </c>
      <c r="JT402">
        <v>420</v>
      </c>
      <c r="JU402">
        <v>23.3233</v>
      </c>
      <c r="JV402">
        <v>102.327</v>
      </c>
      <c r="JW402">
        <v>91.4884</v>
      </c>
    </row>
    <row r="403" spans="1:283">
      <c r="A403">
        <v>385</v>
      </c>
      <c r="B403">
        <v>1761012144.1</v>
      </c>
      <c r="C403">
        <v>2478.099999904633</v>
      </c>
      <c r="D403" t="s">
        <v>1219</v>
      </c>
      <c r="E403" t="s">
        <v>1220</v>
      </c>
      <c r="F403">
        <v>5</v>
      </c>
      <c r="G403" t="s">
        <v>1171</v>
      </c>
      <c r="H403">
        <v>1761012136.1</v>
      </c>
      <c r="I403">
        <f>(J403)/1000</f>
        <v>0</v>
      </c>
      <c r="J403">
        <f>1000*DJ403*AH403*(DF403-DG403)/(100*CY403*(1000-AH403*DF403))</f>
        <v>0</v>
      </c>
      <c r="K403">
        <f>DJ403*AH403*(DE403-DD403*(1000-AH403*DG403)/(1000-AH403*DF403))/(100*CY403)</f>
        <v>0</v>
      </c>
      <c r="L403">
        <f>DD403 - IF(AH403&gt;1, K403*CY403*100.0/(AJ403), 0)</f>
        <v>0</v>
      </c>
      <c r="M403">
        <f>((S403-I403/2)*L403-K403)/(S403+I403/2)</f>
        <v>0</v>
      </c>
      <c r="N403">
        <f>M403*(DK403+DL403)/1000.0</f>
        <v>0</v>
      </c>
      <c r="O403">
        <f>(DD403 - IF(AH403&gt;1, K403*CY403*100.0/(AJ403), 0))*(DK403+DL403)/1000.0</f>
        <v>0</v>
      </c>
      <c r="P403">
        <f>2.0/((1/R403-1/Q403)+SIGN(R403)*SQRT((1/R403-1/Q403)*(1/R403-1/Q403) + 4*CZ403/((CZ403+1)*(CZ403+1))*(2*1/R403*1/Q403-1/Q403*1/Q403)))</f>
        <v>0</v>
      </c>
      <c r="Q403">
        <f>IF(LEFT(DA403,1)&lt;&gt;"0",IF(LEFT(DA403,1)="1",3.0,DB403),$D$5+$E$5*(DR403*DK403/($K$5*1000))+$F$5*(DR403*DK403/($K$5*1000))*MAX(MIN(CY403,$J$5),$I$5)*MAX(MIN(CY403,$J$5),$I$5)+$G$5*MAX(MIN(CY403,$J$5),$I$5)*(DR403*DK403/($K$5*1000))+$H$5*(DR403*DK403/($K$5*1000))*(DR403*DK403/($K$5*1000)))</f>
        <v>0</v>
      </c>
      <c r="R403">
        <f>I403*(1000-(1000*0.61365*exp(17.502*V403/(240.97+V403))/(DK403+DL403)+DF403)/2)/(1000*0.61365*exp(17.502*V403/(240.97+V403))/(DK403+DL403)-DF403)</f>
        <v>0</v>
      </c>
      <c r="S403">
        <f>1/((CZ403+1)/(P403/1.6)+1/(Q403/1.37)) + CZ403/((CZ403+1)/(P403/1.6) + CZ403/(Q403/1.37))</f>
        <v>0</v>
      </c>
      <c r="T403">
        <f>(CU403*CX403)</f>
        <v>0</v>
      </c>
      <c r="U403">
        <f>(DM403+(T403+2*0.95*5.67E-8*(((DM403+$B$9)+273)^4-(DM403+273)^4)-44100*I403)/(1.84*29.3*Q403+8*0.95*5.67E-8*(DM403+273)^3))</f>
        <v>0</v>
      </c>
      <c r="V403">
        <f>($C$9*DN403+$D$9*DO403+$E$9*U403)</f>
        <v>0</v>
      </c>
      <c r="W403">
        <f>0.61365*exp(17.502*V403/(240.97+V403))</f>
        <v>0</v>
      </c>
      <c r="X403">
        <f>(Y403/Z403*100)</f>
        <v>0</v>
      </c>
      <c r="Y403">
        <f>DF403*(DK403+DL403)/1000</f>
        <v>0</v>
      </c>
      <c r="Z403">
        <f>0.61365*exp(17.502*DM403/(240.97+DM403))</f>
        <v>0</v>
      </c>
      <c r="AA403">
        <f>(W403-DF403*(DK403+DL403)/1000)</f>
        <v>0</v>
      </c>
      <c r="AB403">
        <f>(-I403*44100)</f>
        <v>0</v>
      </c>
      <c r="AC403">
        <f>2*29.3*Q403*0.92*(DM403-V403)</f>
        <v>0</v>
      </c>
      <c r="AD403">
        <f>2*0.95*5.67E-8*(((DM403+$B$9)+273)^4-(V403+273)^4)</f>
        <v>0</v>
      </c>
      <c r="AE403">
        <f>T403+AD403+AB403+AC403</f>
        <v>0</v>
      </c>
      <c r="AF403">
        <v>1</v>
      </c>
      <c r="AG403">
        <v>0</v>
      </c>
      <c r="AH403">
        <f>IF(AF403*$H$15&gt;=AJ403,1.0,(AJ403/(AJ403-AF403*$H$15)))</f>
        <v>0</v>
      </c>
      <c r="AI403">
        <f>(AH403-1)*100</f>
        <v>0</v>
      </c>
      <c r="AJ403">
        <f>MAX(0,($B$15+$C$15*DR403)/(1+$D$15*DR403)*DK403/(DM403+273)*$E$15)</f>
        <v>0</v>
      </c>
      <c r="AK403" t="s">
        <v>420</v>
      </c>
      <c r="AL403" t="s">
        <v>420</v>
      </c>
      <c r="AM403">
        <v>0</v>
      </c>
      <c r="AN403">
        <v>0</v>
      </c>
      <c r="AO403">
        <f>1-AM403/AN403</f>
        <v>0</v>
      </c>
      <c r="AP403">
        <v>0</v>
      </c>
      <c r="AQ403" t="s">
        <v>420</v>
      </c>
      <c r="AR403" t="s">
        <v>420</v>
      </c>
      <c r="AS403">
        <v>0</v>
      </c>
      <c r="AT403">
        <v>0</v>
      </c>
      <c r="AU403">
        <f>1-AS403/AT403</f>
        <v>0</v>
      </c>
      <c r="AV403">
        <v>0.5</v>
      </c>
      <c r="AW403">
        <f>CV403</f>
        <v>0</v>
      </c>
      <c r="AX403">
        <f>K403</f>
        <v>0</v>
      </c>
      <c r="AY403">
        <f>AU403*AV403*AW403</f>
        <v>0</v>
      </c>
      <c r="AZ403">
        <f>(AX403-AP403)/AW403</f>
        <v>0</v>
      </c>
      <c r="BA403">
        <f>(AN403-AT403)/AT403</f>
        <v>0</v>
      </c>
      <c r="BB403">
        <f>AM403/(AO403+AM403/AT403)</f>
        <v>0</v>
      </c>
      <c r="BC403" t="s">
        <v>420</v>
      </c>
      <c r="BD403">
        <v>0</v>
      </c>
      <c r="BE403">
        <f>IF(BD403&lt;&gt;0, BD403, BB403)</f>
        <v>0</v>
      </c>
      <c r="BF403">
        <f>1-BE403/AT403</f>
        <v>0</v>
      </c>
      <c r="BG403">
        <f>(AT403-AS403)/(AT403-BE403)</f>
        <v>0</v>
      </c>
      <c r="BH403">
        <f>(AN403-AT403)/(AN403-BE403)</f>
        <v>0</v>
      </c>
      <c r="BI403">
        <f>(AT403-AS403)/(AT403-AM403)</f>
        <v>0</v>
      </c>
      <c r="BJ403">
        <f>(AN403-AT403)/(AN403-AM403)</f>
        <v>0</v>
      </c>
      <c r="BK403">
        <f>(BG403*BE403/AS403)</f>
        <v>0</v>
      </c>
      <c r="BL403">
        <f>(1-BK403)</f>
        <v>0</v>
      </c>
      <c r="CU403">
        <f>$B$13*DS403+$C$13*DT403+$F$13*EE403*(1-EH403)</f>
        <v>0</v>
      </c>
      <c r="CV403">
        <f>CU403*CW403</f>
        <v>0</v>
      </c>
      <c r="CW403">
        <f>($B$13*$D$11+$C$13*$D$11+$F$13*((ER403+EJ403)/MAX(ER403+EJ403+ES403, 0.1)*$I$11+ES403/MAX(ER403+EJ403+ES403, 0.1)*$J$11))/($B$13+$C$13+$F$13)</f>
        <v>0</v>
      </c>
      <c r="CX403">
        <f>($B$13*$K$11+$C$13*$K$11+$F$13*((ER403+EJ403)/MAX(ER403+EJ403+ES403, 0.1)*$P$11+ES403/MAX(ER403+EJ403+ES403, 0.1)*$Q$11))/($B$13+$C$13+$F$13)</f>
        <v>0</v>
      </c>
      <c r="CY403">
        <v>1.65</v>
      </c>
      <c r="CZ403">
        <v>0.5</v>
      </c>
      <c r="DA403" t="s">
        <v>421</v>
      </c>
      <c r="DB403">
        <v>2</v>
      </c>
      <c r="DC403">
        <v>1761012136.1</v>
      </c>
      <c r="DD403">
        <v>420.3236666666667</v>
      </c>
      <c r="DE403">
        <v>419.990875</v>
      </c>
      <c r="DF403">
        <v>23.35775</v>
      </c>
      <c r="DG403">
        <v>23.39245833333333</v>
      </c>
      <c r="DH403">
        <v>421.80375</v>
      </c>
      <c r="DI403">
        <v>23.18468333333333</v>
      </c>
      <c r="DJ403">
        <v>499.9973333333333</v>
      </c>
      <c r="DK403">
        <v>90.56588749999999</v>
      </c>
      <c r="DL403">
        <v>0.0336768625</v>
      </c>
      <c r="DM403">
        <v>29.879075</v>
      </c>
      <c r="DN403">
        <v>30.00502916666666</v>
      </c>
      <c r="DO403">
        <v>999.9</v>
      </c>
      <c r="DP403">
        <v>0</v>
      </c>
      <c r="DQ403">
        <v>0</v>
      </c>
      <c r="DR403">
        <v>10000.825</v>
      </c>
      <c r="DS403">
        <v>0</v>
      </c>
      <c r="DT403">
        <v>0.242856</v>
      </c>
      <c r="DU403">
        <v>0.3328679583333333</v>
      </c>
      <c r="DV403">
        <v>430.3762916666666</v>
      </c>
      <c r="DW403">
        <v>430.0507916666666</v>
      </c>
      <c r="DX403">
        <v>-0.03471270416666667</v>
      </c>
      <c r="DY403">
        <v>419.990875</v>
      </c>
      <c r="DZ403">
        <v>23.39245833333333</v>
      </c>
      <c r="EA403">
        <v>2.115414166666667</v>
      </c>
      <c r="EB403">
        <v>2.118559166666667</v>
      </c>
      <c r="EC403">
        <v>18.3357375</v>
      </c>
      <c r="ED403">
        <v>18.3594</v>
      </c>
      <c r="EE403">
        <v>0.00500078</v>
      </c>
      <c r="EF403">
        <v>0</v>
      </c>
      <c r="EG403">
        <v>0</v>
      </c>
      <c r="EH403">
        <v>0</v>
      </c>
      <c r="EI403">
        <v>122.5458333333333</v>
      </c>
      <c r="EJ403">
        <v>0.00500078</v>
      </c>
      <c r="EK403">
        <v>-14.90833333333333</v>
      </c>
      <c r="EL403">
        <v>-0.6375000000000001</v>
      </c>
      <c r="EM403">
        <v>35.42675</v>
      </c>
      <c r="EN403">
        <v>38.59866666666667</v>
      </c>
      <c r="EO403">
        <v>37.73675</v>
      </c>
      <c r="EP403">
        <v>38.78883333333334</v>
      </c>
      <c r="EQ403">
        <v>37.88766666666667</v>
      </c>
      <c r="ER403">
        <v>0</v>
      </c>
      <c r="ES403">
        <v>0</v>
      </c>
      <c r="ET403">
        <v>0</v>
      </c>
      <c r="EU403">
        <v>1761012142.9</v>
      </c>
      <c r="EV403">
        <v>0</v>
      </c>
      <c r="EW403">
        <v>121.7153846153846</v>
      </c>
      <c r="EX403">
        <v>-24.59487170700723</v>
      </c>
      <c r="EY403">
        <v>8.16068362708995</v>
      </c>
      <c r="EZ403">
        <v>-16.25769230769231</v>
      </c>
      <c r="FA403">
        <v>15</v>
      </c>
      <c r="FB403">
        <v>1761011957.1</v>
      </c>
      <c r="FC403" t="s">
        <v>1172</v>
      </c>
      <c r="FD403">
        <v>1761011957.1</v>
      </c>
      <c r="FE403">
        <v>1761011957.1</v>
      </c>
      <c r="FF403">
        <v>13</v>
      </c>
      <c r="FG403">
        <v>-0.16</v>
      </c>
      <c r="FH403">
        <v>-0.007</v>
      </c>
      <c r="FI403">
        <v>-1.481</v>
      </c>
      <c r="FJ403">
        <v>0.186</v>
      </c>
      <c r="FK403">
        <v>420</v>
      </c>
      <c r="FL403">
        <v>24</v>
      </c>
      <c r="FM403">
        <v>0.15</v>
      </c>
      <c r="FN403">
        <v>0.03</v>
      </c>
      <c r="FO403">
        <v>0.3310539512195122</v>
      </c>
      <c r="FP403">
        <v>-0.1433913031358882</v>
      </c>
      <c r="FQ403">
        <v>0.04097212935401941</v>
      </c>
      <c r="FR403">
        <v>1</v>
      </c>
      <c r="FS403">
        <v>122.8617647058824</v>
      </c>
      <c r="FT403">
        <v>-18.73949560446737</v>
      </c>
      <c r="FU403">
        <v>6.148888694709865</v>
      </c>
      <c r="FV403">
        <v>0</v>
      </c>
      <c r="FW403">
        <v>-0.03516262195121951</v>
      </c>
      <c r="FX403">
        <v>0.01387528013937272</v>
      </c>
      <c r="FY403">
        <v>0.0018248155795242</v>
      </c>
      <c r="FZ403">
        <v>1</v>
      </c>
      <c r="GA403">
        <v>2</v>
      </c>
      <c r="GB403">
        <v>3</v>
      </c>
      <c r="GC403" t="s">
        <v>482</v>
      </c>
      <c r="GD403">
        <v>3.10954</v>
      </c>
      <c r="GE403">
        <v>2.72552</v>
      </c>
      <c r="GF403">
        <v>0.088657</v>
      </c>
      <c r="GG403">
        <v>0.08842800000000001</v>
      </c>
      <c r="GH403">
        <v>0.106641</v>
      </c>
      <c r="GI403">
        <v>0.10774</v>
      </c>
      <c r="GJ403">
        <v>23924.1</v>
      </c>
      <c r="GK403">
        <v>21681.7</v>
      </c>
      <c r="GL403">
        <v>26809</v>
      </c>
      <c r="GM403">
        <v>23991</v>
      </c>
      <c r="GN403">
        <v>38268.6</v>
      </c>
      <c r="GO403">
        <v>31574.8</v>
      </c>
      <c r="GP403">
        <v>46793.4</v>
      </c>
      <c r="GQ403">
        <v>37923.9</v>
      </c>
      <c r="GR403">
        <v>1.8919</v>
      </c>
      <c r="GS403">
        <v>1.87733</v>
      </c>
      <c r="GT403">
        <v>0.107139</v>
      </c>
      <c r="GU403">
        <v>0</v>
      </c>
      <c r="GV403">
        <v>28.2309</v>
      </c>
      <c r="GW403">
        <v>999.9</v>
      </c>
      <c r="GX403">
        <v>62.2</v>
      </c>
      <c r="GY403">
        <v>29.3</v>
      </c>
      <c r="GZ403">
        <v>28.1043</v>
      </c>
      <c r="HA403">
        <v>61.2309</v>
      </c>
      <c r="HB403">
        <v>21.1258</v>
      </c>
      <c r="HC403">
        <v>1</v>
      </c>
      <c r="HD403">
        <v>0.0227287</v>
      </c>
      <c r="HE403">
        <v>-1.98856</v>
      </c>
      <c r="HF403">
        <v>20.3241</v>
      </c>
      <c r="HG403">
        <v>5.21759</v>
      </c>
      <c r="HH403">
        <v>11.9778</v>
      </c>
      <c r="HI403">
        <v>4.96555</v>
      </c>
      <c r="HJ403">
        <v>3.2758</v>
      </c>
      <c r="HK403">
        <v>9999</v>
      </c>
      <c r="HL403">
        <v>9999</v>
      </c>
      <c r="HM403">
        <v>9999</v>
      </c>
      <c r="HN403">
        <v>999.9</v>
      </c>
      <c r="HO403">
        <v>1.86368</v>
      </c>
      <c r="HP403">
        <v>1.85974</v>
      </c>
      <c r="HQ403">
        <v>1.85805</v>
      </c>
      <c r="HR403">
        <v>1.85943</v>
      </c>
      <c r="HS403">
        <v>1.85959</v>
      </c>
      <c r="HT403">
        <v>1.85806</v>
      </c>
      <c r="HU403">
        <v>1.85715</v>
      </c>
      <c r="HV403">
        <v>1.85211</v>
      </c>
      <c r="HW403">
        <v>0</v>
      </c>
      <c r="HX403">
        <v>0</v>
      </c>
      <c r="HY403">
        <v>0</v>
      </c>
      <c r="HZ403">
        <v>0</v>
      </c>
      <c r="IA403" t="s">
        <v>424</v>
      </c>
      <c r="IB403" t="s">
        <v>425</v>
      </c>
      <c r="IC403" t="s">
        <v>426</v>
      </c>
      <c r="ID403" t="s">
        <v>426</v>
      </c>
      <c r="IE403" t="s">
        <v>426</v>
      </c>
      <c r="IF403" t="s">
        <v>426</v>
      </c>
      <c r="IG403">
        <v>0</v>
      </c>
      <c r="IH403">
        <v>100</v>
      </c>
      <c r="II403">
        <v>100</v>
      </c>
      <c r="IJ403">
        <v>-1.48</v>
      </c>
      <c r="IK403">
        <v>0.1731</v>
      </c>
      <c r="IL403">
        <v>-2.270430513628176</v>
      </c>
      <c r="IM403">
        <v>0.001328113201692861</v>
      </c>
      <c r="IN403">
        <v>1.538283238170363E-06</v>
      </c>
      <c r="IO403">
        <v>-5.795655626708063E-10</v>
      </c>
      <c r="IP403">
        <v>-0.07185721746206786</v>
      </c>
      <c r="IQ403">
        <v>-0.004593102289677449</v>
      </c>
      <c r="IR403">
        <v>0.0008253994458280543</v>
      </c>
      <c r="IS403">
        <v>-7.403632370499484E-06</v>
      </c>
      <c r="IT403">
        <v>2</v>
      </c>
      <c r="IU403">
        <v>1985</v>
      </c>
      <c r="IV403">
        <v>1</v>
      </c>
      <c r="IW403">
        <v>27</v>
      </c>
      <c r="IX403">
        <v>3.1</v>
      </c>
      <c r="IY403">
        <v>3.1</v>
      </c>
      <c r="IZ403">
        <v>1.13647</v>
      </c>
      <c r="JA403">
        <v>2.60376</v>
      </c>
      <c r="JB403">
        <v>1.49658</v>
      </c>
      <c r="JC403">
        <v>2.34619</v>
      </c>
      <c r="JD403">
        <v>1.54907</v>
      </c>
      <c r="JE403">
        <v>2.45972</v>
      </c>
      <c r="JF403">
        <v>32.7535</v>
      </c>
      <c r="JG403">
        <v>15.4892</v>
      </c>
      <c r="JH403">
        <v>18</v>
      </c>
      <c r="JI403">
        <v>480.818</v>
      </c>
      <c r="JJ403">
        <v>500.516</v>
      </c>
      <c r="JK403">
        <v>30.8097</v>
      </c>
      <c r="JL403">
        <v>27.5363</v>
      </c>
      <c r="JM403">
        <v>30.0001</v>
      </c>
      <c r="JN403">
        <v>27.7149</v>
      </c>
      <c r="JO403">
        <v>27.6931</v>
      </c>
      <c r="JP403">
        <v>22.8376</v>
      </c>
      <c r="JQ403">
        <v>21.4596</v>
      </c>
      <c r="JR403">
        <v>76.01479999999999</v>
      </c>
      <c r="JS403">
        <v>30.9467</v>
      </c>
      <c r="JT403">
        <v>420</v>
      </c>
      <c r="JU403">
        <v>23.3211</v>
      </c>
      <c r="JV403">
        <v>102.327</v>
      </c>
      <c r="JW403">
        <v>91.4885</v>
      </c>
    </row>
    <row r="404" spans="1:283">
      <c r="A404">
        <v>386</v>
      </c>
      <c r="B404">
        <v>1761012146.1</v>
      </c>
      <c r="C404">
        <v>2480.099999904633</v>
      </c>
      <c r="D404" t="s">
        <v>1221</v>
      </c>
      <c r="E404" t="s">
        <v>1222</v>
      </c>
      <c r="F404">
        <v>5</v>
      </c>
      <c r="G404" t="s">
        <v>1171</v>
      </c>
      <c r="H404">
        <v>1761012138.1</v>
      </c>
      <c r="I404">
        <f>(J404)/1000</f>
        <v>0</v>
      </c>
      <c r="J404">
        <f>1000*DJ404*AH404*(DF404-DG404)/(100*CY404*(1000-AH404*DF404))</f>
        <v>0</v>
      </c>
      <c r="K404">
        <f>DJ404*AH404*(DE404-DD404*(1000-AH404*DG404)/(1000-AH404*DF404))/(100*CY404)</f>
        <v>0</v>
      </c>
      <c r="L404">
        <f>DD404 - IF(AH404&gt;1, K404*CY404*100.0/(AJ404), 0)</f>
        <v>0</v>
      </c>
      <c r="M404">
        <f>((S404-I404/2)*L404-K404)/(S404+I404/2)</f>
        <v>0</v>
      </c>
      <c r="N404">
        <f>M404*(DK404+DL404)/1000.0</f>
        <v>0</v>
      </c>
      <c r="O404">
        <f>(DD404 - IF(AH404&gt;1, K404*CY404*100.0/(AJ404), 0))*(DK404+DL404)/1000.0</f>
        <v>0</v>
      </c>
      <c r="P404">
        <f>2.0/((1/R404-1/Q404)+SIGN(R404)*SQRT((1/R404-1/Q404)*(1/R404-1/Q404) + 4*CZ404/((CZ404+1)*(CZ404+1))*(2*1/R404*1/Q404-1/Q404*1/Q404)))</f>
        <v>0</v>
      </c>
      <c r="Q404">
        <f>IF(LEFT(DA404,1)&lt;&gt;"0",IF(LEFT(DA404,1)="1",3.0,DB404),$D$5+$E$5*(DR404*DK404/($K$5*1000))+$F$5*(DR404*DK404/($K$5*1000))*MAX(MIN(CY404,$J$5),$I$5)*MAX(MIN(CY404,$J$5),$I$5)+$G$5*MAX(MIN(CY404,$J$5),$I$5)*(DR404*DK404/($K$5*1000))+$H$5*(DR404*DK404/($K$5*1000))*(DR404*DK404/($K$5*1000)))</f>
        <v>0</v>
      </c>
      <c r="R404">
        <f>I404*(1000-(1000*0.61365*exp(17.502*V404/(240.97+V404))/(DK404+DL404)+DF404)/2)/(1000*0.61365*exp(17.502*V404/(240.97+V404))/(DK404+DL404)-DF404)</f>
        <v>0</v>
      </c>
      <c r="S404">
        <f>1/((CZ404+1)/(P404/1.6)+1/(Q404/1.37)) + CZ404/((CZ404+1)/(P404/1.6) + CZ404/(Q404/1.37))</f>
        <v>0</v>
      </c>
      <c r="T404">
        <f>(CU404*CX404)</f>
        <v>0</v>
      </c>
      <c r="U404">
        <f>(DM404+(T404+2*0.95*5.67E-8*(((DM404+$B$9)+273)^4-(DM404+273)^4)-44100*I404)/(1.84*29.3*Q404+8*0.95*5.67E-8*(DM404+273)^3))</f>
        <v>0</v>
      </c>
      <c r="V404">
        <f>($C$9*DN404+$D$9*DO404+$E$9*U404)</f>
        <v>0</v>
      </c>
      <c r="W404">
        <f>0.61365*exp(17.502*V404/(240.97+V404))</f>
        <v>0</v>
      </c>
      <c r="X404">
        <f>(Y404/Z404*100)</f>
        <v>0</v>
      </c>
      <c r="Y404">
        <f>DF404*(DK404+DL404)/1000</f>
        <v>0</v>
      </c>
      <c r="Z404">
        <f>0.61365*exp(17.502*DM404/(240.97+DM404))</f>
        <v>0</v>
      </c>
      <c r="AA404">
        <f>(W404-DF404*(DK404+DL404)/1000)</f>
        <v>0</v>
      </c>
      <c r="AB404">
        <f>(-I404*44100)</f>
        <v>0</v>
      </c>
      <c r="AC404">
        <f>2*29.3*Q404*0.92*(DM404-V404)</f>
        <v>0</v>
      </c>
      <c r="AD404">
        <f>2*0.95*5.67E-8*(((DM404+$B$9)+273)^4-(V404+273)^4)</f>
        <v>0</v>
      </c>
      <c r="AE404">
        <f>T404+AD404+AB404+AC404</f>
        <v>0</v>
      </c>
      <c r="AF404">
        <v>1</v>
      </c>
      <c r="AG404">
        <v>0</v>
      </c>
      <c r="AH404">
        <f>IF(AF404*$H$15&gt;=AJ404,1.0,(AJ404/(AJ404-AF404*$H$15)))</f>
        <v>0</v>
      </c>
      <c r="AI404">
        <f>(AH404-1)*100</f>
        <v>0</v>
      </c>
      <c r="AJ404">
        <f>MAX(0,($B$15+$C$15*DR404)/(1+$D$15*DR404)*DK404/(DM404+273)*$E$15)</f>
        <v>0</v>
      </c>
      <c r="AK404" t="s">
        <v>420</v>
      </c>
      <c r="AL404" t="s">
        <v>420</v>
      </c>
      <c r="AM404">
        <v>0</v>
      </c>
      <c r="AN404">
        <v>0</v>
      </c>
      <c r="AO404">
        <f>1-AM404/AN404</f>
        <v>0</v>
      </c>
      <c r="AP404">
        <v>0</v>
      </c>
      <c r="AQ404" t="s">
        <v>420</v>
      </c>
      <c r="AR404" t="s">
        <v>420</v>
      </c>
      <c r="AS404">
        <v>0</v>
      </c>
      <c r="AT404">
        <v>0</v>
      </c>
      <c r="AU404">
        <f>1-AS404/AT404</f>
        <v>0</v>
      </c>
      <c r="AV404">
        <v>0.5</v>
      </c>
      <c r="AW404">
        <f>CV404</f>
        <v>0</v>
      </c>
      <c r="AX404">
        <f>K404</f>
        <v>0</v>
      </c>
      <c r="AY404">
        <f>AU404*AV404*AW404</f>
        <v>0</v>
      </c>
      <c r="AZ404">
        <f>(AX404-AP404)/AW404</f>
        <v>0</v>
      </c>
      <c r="BA404">
        <f>(AN404-AT404)/AT404</f>
        <v>0</v>
      </c>
      <c r="BB404">
        <f>AM404/(AO404+AM404/AT404)</f>
        <v>0</v>
      </c>
      <c r="BC404" t="s">
        <v>420</v>
      </c>
      <c r="BD404">
        <v>0</v>
      </c>
      <c r="BE404">
        <f>IF(BD404&lt;&gt;0, BD404, BB404)</f>
        <v>0</v>
      </c>
      <c r="BF404">
        <f>1-BE404/AT404</f>
        <v>0</v>
      </c>
      <c r="BG404">
        <f>(AT404-AS404)/(AT404-BE404)</f>
        <v>0</v>
      </c>
      <c r="BH404">
        <f>(AN404-AT404)/(AN404-BE404)</f>
        <v>0</v>
      </c>
      <c r="BI404">
        <f>(AT404-AS404)/(AT404-AM404)</f>
        <v>0</v>
      </c>
      <c r="BJ404">
        <f>(AN404-AT404)/(AN404-AM404)</f>
        <v>0</v>
      </c>
      <c r="BK404">
        <f>(BG404*BE404/AS404)</f>
        <v>0</v>
      </c>
      <c r="BL404">
        <f>(1-BK404)</f>
        <v>0</v>
      </c>
      <c r="CU404">
        <f>$B$13*DS404+$C$13*DT404+$F$13*EE404*(1-EH404)</f>
        <v>0</v>
      </c>
      <c r="CV404">
        <f>CU404*CW404</f>
        <v>0</v>
      </c>
      <c r="CW404">
        <f>($B$13*$D$11+$C$13*$D$11+$F$13*((ER404+EJ404)/MAX(ER404+EJ404+ES404, 0.1)*$I$11+ES404/MAX(ER404+EJ404+ES404, 0.1)*$J$11))/($B$13+$C$13+$F$13)</f>
        <v>0</v>
      </c>
      <c r="CX404">
        <f>($B$13*$K$11+$C$13*$K$11+$F$13*((ER404+EJ404)/MAX(ER404+EJ404+ES404, 0.1)*$P$11+ES404/MAX(ER404+EJ404+ES404, 0.1)*$Q$11))/($B$13+$C$13+$F$13)</f>
        <v>0</v>
      </c>
      <c r="CY404">
        <v>1.65</v>
      </c>
      <c r="CZ404">
        <v>0.5</v>
      </c>
      <c r="DA404" t="s">
        <v>421</v>
      </c>
      <c r="DB404">
        <v>2</v>
      </c>
      <c r="DC404">
        <v>1761012138.1</v>
      </c>
      <c r="DD404">
        <v>420.3211249999999</v>
      </c>
      <c r="DE404">
        <v>420.000375</v>
      </c>
      <c r="DF404">
        <v>23.35835833333333</v>
      </c>
      <c r="DG404">
        <v>23.392675</v>
      </c>
      <c r="DH404">
        <v>421.80125</v>
      </c>
      <c r="DI404">
        <v>23.18527916666666</v>
      </c>
      <c r="DJ404">
        <v>500.0017083333334</v>
      </c>
      <c r="DK404">
        <v>90.56617083333333</v>
      </c>
      <c r="DL404">
        <v>0.03368027083333333</v>
      </c>
      <c r="DM404">
        <v>29.87663333333333</v>
      </c>
      <c r="DN404">
        <v>29.99932083333333</v>
      </c>
      <c r="DO404">
        <v>999.9</v>
      </c>
      <c r="DP404">
        <v>0</v>
      </c>
      <c r="DQ404">
        <v>0</v>
      </c>
      <c r="DR404">
        <v>10001.27291666667</v>
      </c>
      <c r="DS404">
        <v>0</v>
      </c>
      <c r="DT404">
        <v>0.242856</v>
      </c>
      <c r="DU404">
        <v>0.320849125</v>
      </c>
      <c r="DV404">
        <v>430.374</v>
      </c>
      <c r="DW404">
        <v>430.0606249999999</v>
      </c>
      <c r="DX404">
        <v>-0.03432265416666667</v>
      </c>
      <c r="DY404">
        <v>420.000375</v>
      </c>
      <c r="DZ404">
        <v>23.392675</v>
      </c>
      <c r="EA404">
        <v>2.115475833333333</v>
      </c>
      <c r="EB404">
        <v>2.118585416666666</v>
      </c>
      <c r="EC404">
        <v>18.3362</v>
      </c>
      <c r="ED404">
        <v>18.3596</v>
      </c>
      <c r="EE404">
        <v>0.00500078</v>
      </c>
      <c r="EF404">
        <v>0</v>
      </c>
      <c r="EG404">
        <v>0</v>
      </c>
      <c r="EH404">
        <v>0</v>
      </c>
      <c r="EI404">
        <v>121.3916666666667</v>
      </c>
      <c r="EJ404">
        <v>0.00500078</v>
      </c>
      <c r="EK404">
        <v>-13.975</v>
      </c>
      <c r="EL404">
        <v>-0.5083333333333333</v>
      </c>
      <c r="EM404">
        <v>35.41891666666667</v>
      </c>
      <c r="EN404">
        <v>38.56741666666667</v>
      </c>
      <c r="EO404">
        <v>37.71070833333334</v>
      </c>
      <c r="EP404">
        <v>38.74195833333334</v>
      </c>
      <c r="EQ404">
        <v>37.861625</v>
      </c>
      <c r="ER404">
        <v>0</v>
      </c>
      <c r="ES404">
        <v>0</v>
      </c>
      <c r="ET404">
        <v>0</v>
      </c>
      <c r="EU404">
        <v>1761012144.7</v>
      </c>
      <c r="EV404">
        <v>0</v>
      </c>
      <c r="EW404">
        <v>120.328</v>
      </c>
      <c r="EX404">
        <v>-35.99230777300301</v>
      </c>
      <c r="EY404">
        <v>28.10769226000861</v>
      </c>
      <c r="EZ404">
        <v>-14.908</v>
      </c>
      <c r="FA404">
        <v>15</v>
      </c>
      <c r="FB404">
        <v>1761011957.1</v>
      </c>
      <c r="FC404" t="s">
        <v>1172</v>
      </c>
      <c r="FD404">
        <v>1761011957.1</v>
      </c>
      <c r="FE404">
        <v>1761011957.1</v>
      </c>
      <c r="FF404">
        <v>13</v>
      </c>
      <c r="FG404">
        <v>-0.16</v>
      </c>
      <c r="FH404">
        <v>-0.007</v>
      </c>
      <c r="FI404">
        <v>-1.481</v>
      </c>
      <c r="FJ404">
        <v>0.186</v>
      </c>
      <c r="FK404">
        <v>420</v>
      </c>
      <c r="FL404">
        <v>24</v>
      </c>
      <c r="FM404">
        <v>0.15</v>
      </c>
      <c r="FN404">
        <v>0.03</v>
      </c>
      <c r="FO404">
        <v>0.323670975</v>
      </c>
      <c r="FP404">
        <v>-0.1816184352720457</v>
      </c>
      <c r="FQ404">
        <v>0.04245983426986468</v>
      </c>
      <c r="FR404">
        <v>1</v>
      </c>
      <c r="FS404">
        <v>122.2117647058823</v>
      </c>
      <c r="FT404">
        <v>-23.85637877079888</v>
      </c>
      <c r="FU404">
        <v>6.366399144122504</v>
      </c>
      <c r="FV404">
        <v>0</v>
      </c>
      <c r="FW404">
        <v>-0.03479251749999999</v>
      </c>
      <c r="FX404">
        <v>0.0159534067542214</v>
      </c>
      <c r="FY404">
        <v>0.001930917749916798</v>
      </c>
      <c r="FZ404">
        <v>1</v>
      </c>
      <c r="GA404">
        <v>2</v>
      </c>
      <c r="GB404">
        <v>3</v>
      </c>
      <c r="GC404" t="s">
        <v>482</v>
      </c>
      <c r="GD404">
        <v>3.1096</v>
      </c>
      <c r="GE404">
        <v>2.72545</v>
      </c>
      <c r="GF404">
        <v>0.08865489999999999</v>
      </c>
      <c r="GG404">
        <v>0.0884249</v>
      </c>
      <c r="GH404">
        <v>0.106642</v>
      </c>
      <c r="GI404">
        <v>0.107742</v>
      </c>
      <c r="GJ404">
        <v>23924</v>
      </c>
      <c r="GK404">
        <v>21681.7</v>
      </c>
      <c r="GL404">
        <v>26808.8</v>
      </c>
      <c r="GM404">
        <v>23990.9</v>
      </c>
      <c r="GN404">
        <v>38268.6</v>
      </c>
      <c r="GO404">
        <v>31574.6</v>
      </c>
      <c r="GP404">
        <v>46793.5</v>
      </c>
      <c r="GQ404">
        <v>37923.7</v>
      </c>
      <c r="GR404">
        <v>1.89237</v>
      </c>
      <c r="GS404">
        <v>1.8774</v>
      </c>
      <c r="GT404">
        <v>0.107348</v>
      </c>
      <c r="GU404">
        <v>0</v>
      </c>
      <c r="GV404">
        <v>28.2321</v>
      </c>
      <c r="GW404">
        <v>999.9</v>
      </c>
      <c r="GX404">
        <v>62.2</v>
      </c>
      <c r="GY404">
        <v>29.4</v>
      </c>
      <c r="GZ404">
        <v>28.2675</v>
      </c>
      <c r="HA404">
        <v>61.4209</v>
      </c>
      <c r="HB404">
        <v>21.1579</v>
      </c>
      <c r="HC404">
        <v>1</v>
      </c>
      <c r="HD404">
        <v>0.0227185</v>
      </c>
      <c r="HE404">
        <v>-2.24826</v>
      </c>
      <c r="HF404">
        <v>20.3207</v>
      </c>
      <c r="HG404">
        <v>5.21759</v>
      </c>
      <c r="HH404">
        <v>11.9784</v>
      </c>
      <c r="HI404">
        <v>4.96555</v>
      </c>
      <c r="HJ404">
        <v>3.27598</v>
      </c>
      <c r="HK404">
        <v>9999</v>
      </c>
      <c r="HL404">
        <v>9999</v>
      </c>
      <c r="HM404">
        <v>9999</v>
      </c>
      <c r="HN404">
        <v>999.9</v>
      </c>
      <c r="HO404">
        <v>1.86365</v>
      </c>
      <c r="HP404">
        <v>1.85974</v>
      </c>
      <c r="HQ404">
        <v>1.85804</v>
      </c>
      <c r="HR404">
        <v>1.85943</v>
      </c>
      <c r="HS404">
        <v>1.85959</v>
      </c>
      <c r="HT404">
        <v>1.85806</v>
      </c>
      <c r="HU404">
        <v>1.85715</v>
      </c>
      <c r="HV404">
        <v>1.85211</v>
      </c>
      <c r="HW404">
        <v>0</v>
      </c>
      <c r="HX404">
        <v>0</v>
      </c>
      <c r="HY404">
        <v>0</v>
      </c>
      <c r="HZ404">
        <v>0</v>
      </c>
      <c r="IA404" t="s">
        <v>424</v>
      </c>
      <c r="IB404" t="s">
        <v>425</v>
      </c>
      <c r="IC404" t="s">
        <v>426</v>
      </c>
      <c r="ID404" t="s">
        <v>426</v>
      </c>
      <c r="IE404" t="s">
        <v>426</v>
      </c>
      <c r="IF404" t="s">
        <v>426</v>
      </c>
      <c r="IG404">
        <v>0</v>
      </c>
      <c r="IH404">
        <v>100</v>
      </c>
      <c r="II404">
        <v>100</v>
      </c>
      <c r="IJ404">
        <v>-1.48</v>
      </c>
      <c r="IK404">
        <v>0.1732</v>
      </c>
      <c r="IL404">
        <v>-2.270430513628176</v>
      </c>
      <c r="IM404">
        <v>0.001328113201692861</v>
      </c>
      <c r="IN404">
        <v>1.538283238170363E-06</v>
      </c>
      <c r="IO404">
        <v>-5.795655626708063E-10</v>
      </c>
      <c r="IP404">
        <v>-0.07185721746206786</v>
      </c>
      <c r="IQ404">
        <v>-0.004593102289677449</v>
      </c>
      <c r="IR404">
        <v>0.0008253994458280543</v>
      </c>
      <c r="IS404">
        <v>-7.403632370499484E-06</v>
      </c>
      <c r="IT404">
        <v>2</v>
      </c>
      <c r="IU404">
        <v>1985</v>
      </c>
      <c r="IV404">
        <v>1</v>
      </c>
      <c r="IW404">
        <v>27</v>
      </c>
      <c r="IX404">
        <v>3.1</v>
      </c>
      <c r="IY404">
        <v>3.1</v>
      </c>
      <c r="IZ404">
        <v>1.13525</v>
      </c>
      <c r="JA404">
        <v>2.61108</v>
      </c>
      <c r="JB404">
        <v>1.49658</v>
      </c>
      <c r="JC404">
        <v>2.34619</v>
      </c>
      <c r="JD404">
        <v>1.54907</v>
      </c>
      <c r="JE404">
        <v>2.34131</v>
      </c>
      <c r="JF404">
        <v>32.7535</v>
      </c>
      <c r="JG404">
        <v>15.4804</v>
      </c>
      <c r="JH404">
        <v>18</v>
      </c>
      <c r="JI404">
        <v>481.092</v>
      </c>
      <c r="JJ404">
        <v>500.575</v>
      </c>
      <c r="JK404">
        <v>30.841</v>
      </c>
      <c r="JL404">
        <v>27.5363</v>
      </c>
      <c r="JM404">
        <v>30.0001</v>
      </c>
      <c r="JN404">
        <v>27.7149</v>
      </c>
      <c r="JO404">
        <v>27.6943</v>
      </c>
      <c r="JP404">
        <v>22.8359</v>
      </c>
      <c r="JQ404">
        <v>21.4596</v>
      </c>
      <c r="JR404">
        <v>76.01479999999999</v>
      </c>
      <c r="JS404">
        <v>30.9467</v>
      </c>
      <c r="JT404">
        <v>420</v>
      </c>
      <c r="JU404">
        <v>23.3175</v>
      </c>
      <c r="JV404">
        <v>102.327</v>
      </c>
      <c r="JW404">
        <v>91.48820000000001</v>
      </c>
    </row>
    <row r="405" spans="1:283">
      <c r="A405">
        <v>387</v>
      </c>
      <c r="B405">
        <v>1761012148.1</v>
      </c>
      <c r="C405">
        <v>2482.099999904633</v>
      </c>
      <c r="D405" t="s">
        <v>1223</v>
      </c>
      <c r="E405" t="s">
        <v>1224</v>
      </c>
      <c r="F405">
        <v>5</v>
      </c>
      <c r="G405" t="s">
        <v>1171</v>
      </c>
      <c r="H405">
        <v>1761012140.1</v>
      </c>
      <c r="I405">
        <f>(J405)/1000</f>
        <v>0</v>
      </c>
      <c r="J405">
        <f>1000*DJ405*AH405*(DF405-DG405)/(100*CY405*(1000-AH405*DF405))</f>
        <v>0</v>
      </c>
      <c r="K405">
        <f>DJ405*AH405*(DE405-DD405*(1000-AH405*DG405)/(1000-AH405*DF405))/(100*CY405)</f>
        <v>0</v>
      </c>
      <c r="L405">
        <f>DD405 - IF(AH405&gt;1, K405*CY405*100.0/(AJ405), 0)</f>
        <v>0</v>
      </c>
      <c r="M405">
        <f>((S405-I405/2)*L405-K405)/(S405+I405/2)</f>
        <v>0</v>
      </c>
      <c r="N405">
        <f>M405*(DK405+DL405)/1000.0</f>
        <v>0</v>
      </c>
      <c r="O405">
        <f>(DD405 - IF(AH405&gt;1, K405*CY405*100.0/(AJ405), 0))*(DK405+DL405)/1000.0</f>
        <v>0</v>
      </c>
      <c r="P405">
        <f>2.0/((1/R405-1/Q405)+SIGN(R405)*SQRT((1/R405-1/Q405)*(1/R405-1/Q405) + 4*CZ405/((CZ405+1)*(CZ405+1))*(2*1/R405*1/Q405-1/Q405*1/Q405)))</f>
        <v>0</v>
      </c>
      <c r="Q405">
        <f>IF(LEFT(DA405,1)&lt;&gt;"0",IF(LEFT(DA405,1)="1",3.0,DB405),$D$5+$E$5*(DR405*DK405/($K$5*1000))+$F$5*(DR405*DK405/($K$5*1000))*MAX(MIN(CY405,$J$5),$I$5)*MAX(MIN(CY405,$J$5),$I$5)+$G$5*MAX(MIN(CY405,$J$5),$I$5)*(DR405*DK405/($K$5*1000))+$H$5*(DR405*DK405/($K$5*1000))*(DR405*DK405/($K$5*1000)))</f>
        <v>0</v>
      </c>
      <c r="R405">
        <f>I405*(1000-(1000*0.61365*exp(17.502*V405/(240.97+V405))/(DK405+DL405)+DF405)/2)/(1000*0.61365*exp(17.502*V405/(240.97+V405))/(DK405+DL405)-DF405)</f>
        <v>0</v>
      </c>
      <c r="S405">
        <f>1/((CZ405+1)/(P405/1.6)+1/(Q405/1.37)) + CZ405/((CZ405+1)/(P405/1.6) + CZ405/(Q405/1.37))</f>
        <v>0</v>
      </c>
      <c r="T405">
        <f>(CU405*CX405)</f>
        <v>0</v>
      </c>
      <c r="U405">
        <f>(DM405+(T405+2*0.95*5.67E-8*(((DM405+$B$9)+273)^4-(DM405+273)^4)-44100*I405)/(1.84*29.3*Q405+8*0.95*5.67E-8*(DM405+273)^3))</f>
        <v>0</v>
      </c>
      <c r="V405">
        <f>($C$9*DN405+$D$9*DO405+$E$9*U405)</f>
        <v>0</v>
      </c>
      <c r="W405">
        <f>0.61365*exp(17.502*V405/(240.97+V405))</f>
        <v>0</v>
      </c>
      <c r="X405">
        <f>(Y405/Z405*100)</f>
        <v>0</v>
      </c>
      <c r="Y405">
        <f>DF405*(DK405+DL405)/1000</f>
        <v>0</v>
      </c>
      <c r="Z405">
        <f>0.61365*exp(17.502*DM405/(240.97+DM405))</f>
        <v>0</v>
      </c>
      <c r="AA405">
        <f>(W405-DF405*(DK405+DL405)/1000)</f>
        <v>0</v>
      </c>
      <c r="AB405">
        <f>(-I405*44100)</f>
        <v>0</v>
      </c>
      <c r="AC405">
        <f>2*29.3*Q405*0.92*(DM405-V405)</f>
        <v>0</v>
      </c>
      <c r="AD405">
        <f>2*0.95*5.67E-8*(((DM405+$B$9)+273)^4-(V405+273)^4)</f>
        <v>0</v>
      </c>
      <c r="AE405">
        <f>T405+AD405+AB405+AC405</f>
        <v>0</v>
      </c>
      <c r="AF405">
        <v>1</v>
      </c>
      <c r="AG405">
        <v>0</v>
      </c>
      <c r="AH405">
        <f>IF(AF405*$H$15&gt;=AJ405,1.0,(AJ405/(AJ405-AF405*$H$15)))</f>
        <v>0</v>
      </c>
      <c r="AI405">
        <f>(AH405-1)*100</f>
        <v>0</v>
      </c>
      <c r="AJ405">
        <f>MAX(0,($B$15+$C$15*DR405)/(1+$D$15*DR405)*DK405/(DM405+273)*$E$15)</f>
        <v>0</v>
      </c>
      <c r="AK405" t="s">
        <v>420</v>
      </c>
      <c r="AL405" t="s">
        <v>420</v>
      </c>
      <c r="AM405">
        <v>0</v>
      </c>
      <c r="AN405">
        <v>0</v>
      </c>
      <c r="AO405">
        <f>1-AM405/AN405</f>
        <v>0</v>
      </c>
      <c r="AP405">
        <v>0</v>
      </c>
      <c r="AQ405" t="s">
        <v>420</v>
      </c>
      <c r="AR405" t="s">
        <v>420</v>
      </c>
      <c r="AS405">
        <v>0</v>
      </c>
      <c r="AT405">
        <v>0</v>
      </c>
      <c r="AU405">
        <f>1-AS405/AT405</f>
        <v>0</v>
      </c>
      <c r="AV405">
        <v>0.5</v>
      </c>
      <c r="AW405">
        <f>CV405</f>
        <v>0</v>
      </c>
      <c r="AX405">
        <f>K405</f>
        <v>0</v>
      </c>
      <c r="AY405">
        <f>AU405*AV405*AW405</f>
        <v>0</v>
      </c>
      <c r="AZ405">
        <f>(AX405-AP405)/AW405</f>
        <v>0</v>
      </c>
      <c r="BA405">
        <f>(AN405-AT405)/AT405</f>
        <v>0</v>
      </c>
      <c r="BB405">
        <f>AM405/(AO405+AM405/AT405)</f>
        <v>0</v>
      </c>
      <c r="BC405" t="s">
        <v>420</v>
      </c>
      <c r="BD405">
        <v>0</v>
      </c>
      <c r="BE405">
        <f>IF(BD405&lt;&gt;0, BD405, BB405)</f>
        <v>0</v>
      </c>
      <c r="BF405">
        <f>1-BE405/AT405</f>
        <v>0</v>
      </c>
      <c r="BG405">
        <f>(AT405-AS405)/(AT405-BE405)</f>
        <v>0</v>
      </c>
      <c r="BH405">
        <f>(AN405-AT405)/(AN405-BE405)</f>
        <v>0</v>
      </c>
      <c r="BI405">
        <f>(AT405-AS405)/(AT405-AM405)</f>
        <v>0</v>
      </c>
      <c r="BJ405">
        <f>(AN405-AT405)/(AN405-AM405)</f>
        <v>0</v>
      </c>
      <c r="BK405">
        <f>(BG405*BE405/AS405)</f>
        <v>0</v>
      </c>
      <c r="BL405">
        <f>(1-BK405)</f>
        <v>0</v>
      </c>
      <c r="CU405">
        <f>$B$13*DS405+$C$13*DT405+$F$13*EE405*(1-EH405)</f>
        <v>0</v>
      </c>
      <c r="CV405">
        <f>CU405*CW405</f>
        <v>0</v>
      </c>
      <c r="CW405">
        <f>($B$13*$D$11+$C$13*$D$11+$F$13*((ER405+EJ405)/MAX(ER405+EJ405+ES405, 0.1)*$I$11+ES405/MAX(ER405+EJ405+ES405, 0.1)*$J$11))/($B$13+$C$13+$F$13)</f>
        <v>0</v>
      </c>
      <c r="CX405">
        <f>($B$13*$K$11+$C$13*$K$11+$F$13*((ER405+EJ405)/MAX(ER405+EJ405+ES405, 0.1)*$P$11+ES405/MAX(ER405+EJ405+ES405, 0.1)*$Q$11))/($B$13+$C$13+$F$13)</f>
        <v>0</v>
      </c>
      <c r="CY405">
        <v>1.65</v>
      </c>
      <c r="CZ405">
        <v>0.5</v>
      </c>
      <c r="DA405" t="s">
        <v>421</v>
      </c>
      <c r="DB405">
        <v>2</v>
      </c>
      <c r="DC405">
        <v>1761012140.1</v>
      </c>
      <c r="DD405">
        <v>420.3166249999999</v>
      </c>
      <c r="DE405">
        <v>420.0066666666667</v>
      </c>
      <c r="DF405">
        <v>23.35904166666667</v>
      </c>
      <c r="DG405">
        <v>23.39281666666666</v>
      </c>
      <c r="DH405">
        <v>421.79675</v>
      </c>
      <c r="DI405">
        <v>23.18595</v>
      </c>
      <c r="DJ405">
        <v>499.99325</v>
      </c>
      <c r="DK405">
        <v>90.56631666666665</v>
      </c>
      <c r="DL405">
        <v>0.03371909166666667</v>
      </c>
      <c r="DM405">
        <v>29.8747375</v>
      </c>
      <c r="DN405">
        <v>29.99458333333333</v>
      </c>
      <c r="DO405">
        <v>999.9</v>
      </c>
      <c r="DP405">
        <v>0</v>
      </c>
      <c r="DQ405">
        <v>0</v>
      </c>
      <c r="DR405">
        <v>10001.63625</v>
      </c>
      <c r="DS405">
        <v>0</v>
      </c>
      <c r="DT405">
        <v>0.242856</v>
      </c>
      <c r="DU405">
        <v>0.3099632916666666</v>
      </c>
      <c r="DV405">
        <v>430.3696666666667</v>
      </c>
      <c r="DW405">
        <v>430.067125</v>
      </c>
      <c r="DX405">
        <v>-0.03378573333333333</v>
      </c>
      <c r="DY405">
        <v>420.0066666666667</v>
      </c>
      <c r="DZ405">
        <v>23.39281666666666</v>
      </c>
      <c r="EA405">
        <v>2.11554125</v>
      </c>
      <c r="EB405">
        <v>2.118601666666667</v>
      </c>
      <c r="EC405">
        <v>18.33669583333333</v>
      </c>
      <c r="ED405">
        <v>18.35972916666666</v>
      </c>
      <c r="EE405">
        <v>0.00500078</v>
      </c>
      <c r="EF405">
        <v>0</v>
      </c>
      <c r="EG405">
        <v>0</v>
      </c>
      <c r="EH405">
        <v>0</v>
      </c>
      <c r="EI405">
        <v>120.75</v>
      </c>
      <c r="EJ405">
        <v>0.00500078</v>
      </c>
      <c r="EK405">
        <v>-15.00416666666667</v>
      </c>
      <c r="EL405">
        <v>-0.5458333333333333</v>
      </c>
      <c r="EM405">
        <v>35.40329166666667</v>
      </c>
      <c r="EN405">
        <v>38.531</v>
      </c>
      <c r="EO405">
        <v>37.69504166666666</v>
      </c>
      <c r="EP405">
        <v>38.69766666666666</v>
      </c>
      <c r="EQ405">
        <v>37.83295833333333</v>
      </c>
      <c r="ER405">
        <v>0</v>
      </c>
      <c r="ES405">
        <v>0</v>
      </c>
      <c r="ET405">
        <v>0</v>
      </c>
      <c r="EU405">
        <v>1761012147.1</v>
      </c>
      <c r="EV405">
        <v>0</v>
      </c>
      <c r="EW405">
        <v>120.492</v>
      </c>
      <c r="EX405">
        <v>-26.77692331893918</v>
      </c>
      <c r="EY405">
        <v>14.6000000965901</v>
      </c>
      <c r="EZ405">
        <v>-16.328</v>
      </c>
      <c r="FA405">
        <v>15</v>
      </c>
      <c r="FB405">
        <v>1761011957.1</v>
      </c>
      <c r="FC405" t="s">
        <v>1172</v>
      </c>
      <c r="FD405">
        <v>1761011957.1</v>
      </c>
      <c r="FE405">
        <v>1761011957.1</v>
      </c>
      <c r="FF405">
        <v>13</v>
      </c>
      <c r="FG405">
        <v>-0.16</v>
      </c>
      <c r="FH405">
        <v>-0.007</v>
      </c>
      <c r="FI405">
        <v>-1.481</v>
      </c>
      <c r="FJ405">
        <v>0.186</v>
      </c>
      <c r="FK405">
        <v>420</v>
      </c>
      <c r="FL405">
        <v>24</v>
      </c>
      <c r="FM405">
        <v>0.15</v>
      </c>
      <c r="FN405">
        <v>0.03</v>
      </c>
      <c r="FO405">
        <v>0.3227189512195122</v>
      </c>
      <c r="FP405">
        <v>-0.2845139999999998</v>
      </c>
      <c r="FQ405">
        <v>0.0421312601612877</v>
      </c>
      <c r="FR405">
        <v>1</v>
      </c>
      <c r="FS405">
        <v>121.2588235294118</v>
      </c>
      <c r="FT405">
        <v>-16.2658518001632</v>
      </c>
      <c r="FU405">
        <v>6.354577675931451</v>
      </c>
      <c r="FV405">
        <v>0</v>
      </c>
      <c r="FW405">
        <v>-0.03426881951219512</v>
      </c>
      <c r="FX405">
        <v>0.01701970662020905</v>
      </c>
      <c r="FY405">
        <v>0.002024686966135453</v>
      </c>
      <c r="FZ405">
        <v>1</v>
      </c>
      <c r="GA405">
        <v>2</v>
      </c>
      <c r="GB405">
        <v>3</v>
      </c>
      <c r="GC405" t="s">
        <v>482</v>
      </c>
      <c r="GD405">
        <v>3.1096</v>
      </c>
      <c r="GE405">
        <v>2.72529</v>
      </c>
      <c r="GF405">
        <v>0.0886448</v>
      </c>
      <c r="GG405">
        <v>0.0884165</v>
      </c>
      <c r="GH405">
        <v>0.106649</v>
      </c>
      <c r="GI405">
        <v>0.107744</v>
      </c>
      <c r="GJ405">
        <v>23924.1</v>
      </c>
      <c r="GK405">
        <v>21681.8</v>
      </c>
      <c r="GL405">
        <v>26808.7</v>
      </c>
      <c r="GM405">
        <v>23990.8</v>
      </c>
      <c r="GN405">
        <v>38268.4</v>
      </c>
      <c r="GO405">
        <v>31574.3</v>
      </c>
      <c r="GP405">
        <v>46793.5</v>
      </c>
      <c r="GQ405">
        <v>37923.5</v>
      </c>
      <c r="GR405">
        <v>1.89272</v>
      </c>
      <c r="GS405">
        <v>1.87733</v>
      </c>
      <c r="GT405">
        <v>0.107907</v>
      </c>
      <c r="GU405">
        <v>0</v>
      </c>
      <c r="GV405">
        <v>28.2327</v>
      </c>
      <c r="GW405">
        <v>999.9</v>
      </c>
      <c r="GX405">
        <v>62.2</v>
      </c>
      <c r="GY405">
        <v>29.3</v>
      </c>
      <c r="GZ405">
        <v>28.103</v>
      </c>
      <c r="HA405">
        <v>61.3709</v>
      </c>
      <c r="HB405">
        <v>21.2941</v>
      </c>
      <c r="HC405">
        <v>1</v>
      </c>
      <c r="HD405">
        <v>0.0227337</v>
      </c>
      <c r="HE405">
        <v>-2.25922</v>
      </c>
      <c r="HF405">
        <v>20.3206</v>
      </c>
      <c r="HG405">
        <v>5.21729</v>
      </c>
      <c r="HH405">
        <v>11.9787</v>
      </c>
      <c r="HI405">
        <v>4.96555</v>
      </c>
      <c r="HJ405">
        <v>3.27595</v>
      </c>
      <c r="HK405">
        <v>9999</v>
      </c>
      <c r="HL405">
        <v>9999</v>
      </c>
      <c r="HM405">
        <v>9999</v>
      </c>
      <c r="HN405">
        <v>999.9</v>
      </c>
      <c r="HO405">
        <v>1.86364</v>
      </c>
      <c r="HP405">
        <v>1.85974</v>
      </c>
      <c r="HQ405">
        <v>1.85804</v>
      </c>
      <c r="HR405">
        <v>1.85944</v>
      </c>
      <c r="HS405">
        <v>1.85959</v>
      </c>
      <c r="HT405">
        <v>1.85806</v>
      </c>
      <c r="HU405">
        <v>1.85715</v>
      </c>
      <c r="HV405">
        <v>1.8521</v>
      </c>
      <c r="HW405">
        <v>0</v>
      </c>
      <c r="HX405">
        <v>0</v>
      </c>
      <c r="HY405">
        <v>0</v>
      </c>
      <c r="HZ405">
        <v>0</v>
      </c>
      <c r="IA405" t="s">
        <v>424</v>
      </c>
      <c r="IB405" t="s">
        <v>425</v>
      </c>
      <c r="IC405" t="s">
        <v>426</v>
      </c>
      <c r="ID405" t="s">
        <v>426</v>
      </c>
      <c r="IE405" t="s">
        <v>426</v>
      </c>
      <c r="IF405" t="s">
        <v>426</v>
      </c>
      <c r="IG405">
        <v>0</v>
      </c>
      <c r="IH405">
        <v>100</v>
      </c>
      <c r="II405">
        <v>100</v>
      </c>
      <c r="IJ405">
        <v>-1.48</v>
      </c>
      <c r="IK405">
        <v>0.1732</v>
      </c>
      <c r="IL405">
        <v>-2.270430513628176</v>
      </c>
      <c r="IM405">
        <v>0.001328113201692861</v>
      </c>
      <c r="IN405">
        <v>1.538283238170363E-06</v>
      </c>
      <c r="IO405">
        <v>-5.795655626708063E-10</v>
      </c>
      <c r="IP405">
        <v>-0.07185721746206786</v>
      </c>
      <c r="IQ405">
        <v>-0.004593102289677449</v>
      </c>
      <c r="IR405">
        <v>0.0008253994458280543</v>
      </c>
      <c r="IS405">
        <v>-7.403632370499484E-06</v>
      </c>
      <c r="IT405">
        <v>2</v>
      </c>
      <c r="IU405">
        <v>1985</v>
      </c>
      <c r="IV405">
        <v>1</v>
      </c>
      <c r="IW405">
        <v>27</v>
      </c>
      <c r="IX405">
        <v>3.2</v>
      </c>
      <c r="IY405">
        <v>3.2</v>
      </c>
      <c r="IZ405">
        <v>1.13647</v>
      </c>
      <c r="JA405">
        <v>2.60986</v>
      </c>
      <c r="JB405">
        <v>1.49658</v>
      </c>
      <c r="JC405">
        <v>2.34619</v>
      </c>
      <c r="JD405">
        <v>1.54907</v>
      </c>
      <c r="JE405">
        <v>2.46948</v>
      </c>
      <c r="JF405">
        <v>32.7535</v>
      </c>
      <c r="JG405">
        <v>15.4892</v>
      </c>
      <c r="JH405">
        <v>18</v>
      </c>
      <c r="JI405">
        <v>481.293</v>
      </c>
      <c r="JJ405">
        <v>500.536</v>
      </c>
      <c r="JK405">
        <v>30.8995</v>
      </c>
      <c r="JL405">
        <v>27.5363</v>
      </c>
      <c r="JM405">
        <v>30.0001</v>
      </c>
      <c r="JN405">
        <v>27.7149</v>
      </c>
      <c r="JO405">
        <v>27.6954</v>
      </c>
      <c r="JP405">
        <v>22.838</v>
      </c>
      <c r="JQ405">
        <v>21.4596</v>
      </c>
      <c r="JR405">
        <v>76.01479999999999</v>
      </c>
      <c r="JS405">
        <v>30.9591</v>
      </c>
      <c r="JT405">
        <v>420</v>
      </c>
      <c r="JU405">
        <v>23.3115</v>
      </c>
      <c r="JV405">
        <v>102.327</v>
      </c>
      <c r="JW405">
        <v>91.4877</v>
      </c>
    </row>
    <row r="406" spans="1:283">
      <c r="A406">
        <v>388</v>
      </c>
      <c r="B406">
        <v>1761012150.1</v>
      </c>
      <c r="C406">
        <v>2484.099999904633</v>
      </c>
      <c r="D406" t="s">
        <v>1225</v>
      </c>
      <c r="E406" t="s">
        <v>1226</v>
      </c>
      <c r="F406">
        <v>5</v>
      </c>
      <c r="G406" t="s">
        <v>1171</v>
      </c>
      <c r="H406">
        <v>1761012142.1</v>
      </c>
      <c r="I406">
        <f>(J406)/1000</f>
        <v>0</v>
      </c>
      <c r="J406">
        <f>1000*DJ406*AH406*(DF406-DG406)/(100*CY406*(1000-AH406*DF406))</f>
        <v>0</v>
      </c>
      <c r="K406">
        <f>DJ406*AH406*(DE406-DD406*(1000-AH406*DG406)/(1000-AH406*DF406))/(100*CY406)</f>
        <v>0</v>
      </c>
      <c r="L406">
        <f>DD406 - IF(AH406&gt;1, K406*CY406*100.0/(AJ406), 0)</f>
        <v>0</v>
      </c>
      <c r="M406">
        <f>((S406-I406/2)*L406-K406)/(S406+I406/2)</f>
        <v>0</v>
      </c>
      <c r="N406">
        <f>M406*(DK406+DL406)/1000.0</f>
        <v>0</v>
      </c>
      <c r="O406">
        <f>(DD406 - IF(AH406&gt;1, K406*CY406*100.0/(AJ406), 0))*(DK406+DL406)/1000.0</f>
        <v>0</v>
      </c>
      <c r="P406">
        <f>2.0/((1/R406-1/Q406)+SIGN(R406)*SQRT((1/R406-1/Q406)*(1/R406-1/Q406) + 4*CZ406/((CZ406+1)*(CZ406+1))*(2*1/R406*1/Q406-1/Q406*1/Q406)))</f>
        <v>0</v>
      </c>
      <c r="Q406">
        <f>IF(LEFT(DA406,1)&lt;&gt;"0",IF(LEFT(DA406,1)="1",3.0,DB406),$D$5+$E$5*(DR406*DK406/($K$5*1000))+$F$5*(DR406*DK406/($K$5*1000))*MAX(MIN(CY406,$J$5),$I$5)*MAX(MIN(CY406,$J$5),$I$5)+$G$5*MAX(MIN(CY406,$J$5),$I$5)*(DR406*DK406/($K$5*1000))+$H$5*(DR406*DK406/($K$5*1000))*(DR406*DK406/($K$5*1000)))</f>
        <v>0</v>
      </c>
      <c r="R406">
        <f>I406*(1000-(1000*0.61365*exp(17.502*V406/(240.97+V406))/(DK406+DL406)+DF406)/2)/(1000*0.61365*exp(17.502*V406/(240.97+V406))/(DK406+DL406)-DF406)</f>
        <v>0</v>
      </c>
      <c r="S406">
        <f>1/((CZ406+1)/(P406/1.6)+1/(Q406/1.37)) + CZ406/((CZ406+1)/(P406/1.6) + CZ406/(Q406/1.37))</f>
        <v>0</v>
      </c>
      <c r="T406">
        <f>(CU406*CX406)</f>
        <v>0</v>
      </c>
      <c r="U406">
        <f>(DM406+(T406+2*0.95*5.67E-8*(((DM406+$B$9)+273)^4-(DM406+273)^4)-44100*I406)/(1.84*29.3*Q406+8*0.95*5.67E-8*(DM406+273)^3))</f>
        <v>0</v>
      </c>
      <c r="V406">
        <f>($C$9*DN406+$D$9*DO406+$E$9*U406)</f>
        <v>0</v>
      </c>
      <c r="W406">
        <f>0.61365*exp(17.502*V406/(240.97+V406))</f>
        <v>0</v>
      </c>
      <c r="X406">
        <f>(Y406/Z406*100)</f>
        <v>0</v>
      </c>
      <c r="Y406">
        <f>DF406*(DK406+DL406)/1000</f>
        <v>0</v>
      </c>
      <c r="Z406">
        <f>0.61365*exp(17.502*DM406/(240.97+DM406))</f>
        <v>0</v>
      </c>
      <c r="AA406">
        <f>(W406-DF406*(DK406+DL406)/1000)</f>
        <v>0</v>
      </c>
      <c r="AB406">
        <f>(-I406*44100)</f>
        <v>0</v>
      </c>
      <c r="AC406">
        <f>2*29.3*Q406*0.92*(DM406-V406)</f>
        <v>0</v>
      </c>
      <c r="AD406">
        <f>2*0.95*5.67E-8*(((DM406+$B$9)+273)^4-(V406+273)^4)</f>
        <v>0</v>
      </c>
      <c r="AE406">
        <f>T406+AD406+AB406+AC406</f>
        <v>0</v>
      </c>
      <c r="AF406">
        <v>1</v>
      </c>
      <c r="AG406">
        <v>0</v>
      </c>
      <c r="AH406">
        <f>IF(AF406*$H$15&gt;=AJ406,1.0,(AJ406/(AJ406-AF406*$H$15)))</f>
        <v>0</v>
      </c>
      <c r="AI406">
        <f>(AH406-1)*100</f>
        <v>0</v>
      </c>
      <c r="AJ406">
        <f>MAX(0,($B$15+$C$15*DR406)/(1+$D$15*DR406)*DK406/(DM406+273)*$E$15)</f>
        <v>0</v>
      </c>
      <c r="AK406" t="s">
        <v>420</v>
      </c>
      <c r="AL406" t="s">
        <v>420</v>
      </c>
      <c r="AM406">
        <v>0</v>
      </c>
      <c r="AN406">
        <v>0</v>
      </c>
      <c r="AO406">
        <f>1-AM406/AN406</f>
        <v>0</v>
      </c>
      <c r="AP406">
        <v>0</v>
      </c>
      <c r="AQ406" t="s">
        <v>420</v>
      </c>
      <c r="AR406" t="s">
        <v>420</v>
      </c>
      <c r="AS406">
        <v>0</v>
      </c>
      <c r="AT406">
        <v>0</v>
      </c>
      <c r="AU406">
        <f>1-AS406/AT406</f>
        <v>0</v>
      </c>
      <c r="AV406">
        <v>0.5</v>
      </c>
      <c r="AW406">
        <f>CV406</f>
        <v>0</v>
      </c>
      <c r="AX406">
        <f>K406</f>
        <v>0</v>
      </c>
      <c r="AY406">
        <f>AU406*AV406*AW406</f>
        <v>0</v>
      </c>
      <c r="AZ406">
        <f>(AX406-AP406)/AW406</f>
        <v>0</v>
      </c>
      <c r="BA406">
        <f>(AN406-AT406)/AT406</f>
        <v>0</v>
      </c>
      <c r="BB406">
        <f>AM406/(AO406+AM406/AT406)</f>
        <v>0</v>
      </c>
      <c r="BC406" t="s">
        <v>420</v>
      </c>
      <c r="BD406">
        <v>0</v>
      </c>
      <c r="BE406">
        <f>IF(BD406&lt;&gt;0, BD406, BB406)</f>
        <v>0</v>
      </c>
      <c r="BF406">
        <f>1-BE406/AT406</f>
        <v>0</v>
      </c>
      <c r="BG406">
        <f>(AT406-AS406)/(AT406-BE406)</f>
        <v>0</v>
      </c>
      <c r="BH406">
        <f>(AN406-AT406)/(AN406-BE406)</f>
        <v>0</v>
      </c>
      <c r="BI406">
        <f>(AT406-AS406)/(AT406-AM406)</f>
        <v>0</v>
      </c>
      <c r="BJ406">
        <f>(AN406-AT406)/(AN406-AM406)</f>
        <v>0</v>
      </c>
      <c r="BK406">
        <f>(BG406*BE406/AS406)</f>
        <v>0</v>
      </c>
      <c r="BL406">
        <f>(1-BK406)</f>
        <v>0</v>
      </c>
      <c r="CU406">
        <f>$B$13*DS406+$C$13*DT406+$F$13*EE406*(1-EH406)</f>
        <v>0</v>
      </c>
      <c r="CV406">
        <f>CU406*CW406</f>
        <v>0</v>
      </c>
      <c r="CW406">
        <f>($B$13*$D$11+$C$13*$D$11+$F$13*((ER406+EJ406)/MAX(ER406+EJ406+ES406, 0.1)*$I$11+ES406/MAX(ER406+EJ406+ES406, 0.1)*$J$11))/($B$13+$C$13+$F$13)</f>
        <v>0</v>
      </c>
      <c r="CX406">
        <f>($B$13*$K$11+$C$13*$K$11+$F$13*((ER406+EJ406)/MAX(ER406+EJ406+ES406, 0.1)*$P$11+ES406/MAX(ER406+EJ406+ES406, 0.1)*$Q$11))/($B$13+$C$13+$F$13)</f>
        <v>0</v>
      </c>
      <c r="CY406">
        <v>1.65</v>
      </c>
      <c r="CZ406">
        <v>0.5</v>
      </c>
      <c r="DA406" t="s">
        <v>421</v>
      </c>
      <c r="DB406">
        <v>2</v>
      </c>
      <c r="DC406">
        <v>1761012142.1</v>
      </c>
      <c r="DD406">
        <v>420.3115</v>
      </c>
      <c r="DE406">
        <v>420.012375</v>
      </c>
      <c r="DF406">
        <v>23.3598875</v>
      </c>
      <c r="DG406">
        <v>23.3927</v>
      </c>
      <c r="DH406">
        <v>421.7915416666667</v>
      </c>
      <c r="DI406">
        <v>23.18677916666667</v>
      </c>
      <c r="DJ406">
        <v>499.9954583333333</v>
      </c>
      <c r="DK406">
        <v>90.56631250000002</v>
      </c>
      <c r="DL406">
        <v>0.03373715416666666</v>
      </c>
      <c r="DM406">
        <v>29.87317083333333</v>
      </c>
      <c r="DN406">
        <v>29.99267916666667</v>
      </c>
      <c r="DO406">
        <v>999.9</v>
      </c>
      <c r="DP406">
        <v>0</v>
      </c>
      <c r="DQ406">
        <v>0</v>
      </c>
      <c r="DR406">
        <v>10002.88375</v>
      </c>
      <c r="DS406">
        <v>0</v>
      </c>
      <c r="DT406">
        <v>0.242856</v>
      </c>
      <c r="DU406">
        <v>0.29913975</v>
      </c>
      <c r="DV406">
        <v>430.36475</v>
      </c>
      <c r="DW406">
        <v>430.0728333333333</v>
      </c>
      <c r="DX406">
        <v>-0.032822525</v>
      </c>
      <c r="DY406">
        <v>420.012375</v>
      </c>
      <c r="DZ406">
        <v>23.3927</v>
      </c>
      <c r="EA406">
        <v>2.115618333333333</v>
      </c>
      <c r="EB406">
        <v>2.118590416666667</v>
      </c>
      <c r="EC406">
        <v>18.33727083333333</v>
      </c>
      <c r="ED406">
        <v>18.35964583333333</v>
      </c>
      <c r="EE406">
        <v>0.00500078</v>
      </c>
      <c r="EF406">
        <v>0</v>
      </c>
      <c r="EG406">
        <v>0</v>
      </c>
      <c r="EH406">
        <v>0</v>
      </c>
      <c r="EI406">
        <v>121.3916666666667</v>
      </c>
      <c r="EJ406">
        <v>0.00500078</v>
      </c>
      <c r="EK406">
        <v>-14.83333333333333</v>
      </c>
      <c r="EL406">
        <v>-0.5083333333333334</v>
      </c>
      <c r="EM406">
        <v>35.3825</v>
      </c>
      <c r="EN406">
        <v>38.49975</v>
      </c>
      <c r="EO406">
        <v>37.67416666666666</v>
      </c>
      <c r="EP406">
        <v>38.65079166666666</v>
      </c>
      <c r="EQ406">
        <v>37.82258333333333</v>
      </c>
      <c r="ER406">
        <v>0</v>
      </c>
      <c r="ES406">
        <v>0</v>
      </c>
      <c r="ET406">
        <v>0</v>
      </c>
      <c r="EU406">
        <v>1761012148.9</v>
      </c>
      <c r="EV406">
        <v>0</v>
      </c>
      <c r="EW406">
        <v>121.3653846153846</v>
      </c>
      <c r="EX406">
        <v>2.273504063039581</v>
      </c>
      <c r="EY406">
        <v>-12.93675198367935</v>
      </c>
      <c r="EZ406">
        <v>-16.58461538461539</v>
      </c>
      <c r="FA406">
        <v>15</v>
      </c>
      <c r="FB406">
        <v>1761011957.1</v>
      </c>
      <c r="FC406" t="s">
        <v>1172</v>
      </c>
      <c r="FD406">
        <v>1761011957.1</v>
      </c>
      <c r="FE406">
        <v>1761011957.1</v>
      </c>
      <c r="FF406">
        <v>13</v>
      </c>
      <c r="FG406">
        <v>-0.16</v>
      </c>
      <c r="FH406">
        <v>-0.007</v>
      </c>
      <c r="FI406">
        <v>-1.481</v>
      </c>
      <c r="FJ406">
        <v>0.186</v>
      </c>
      <c r="FK406">
        <v>420</v>
      </c>
      <c r="FL406">
        <v>24</v>
      </c>
      <c r="FM406">
        <v>0.15</v>
      </c>
      <c r="FN406">
        <v>0.03</v>
      </c>
      <c r="FO406">
        <v>0.3220319268292683</v>
      </c>
      <c r="FP406">
        <v>-0.3405372125435538</v>
      </c>
      <c r="FQ406">
        <v>0.04272826065274925</v>
      </c>
      <c r="FR406">
        <v>1</v>
      </c>
      <c r="FS406">
        <v>120.9941176470588</v>
      </c>
      <c r="FT406">
        <v>-19.88388081498779</v>
      </c>
      <c r="FU406">
        <v>6.409135996486055</v>
      </c>
      <c r="FV406">
        <v>0</v>
      </c>
      <c r="FW406">
        <v>-0.03400476829268292</v>
      </c>
      <c r="FX406">
        <v>0.0188644808362369</v>
      </c>
      <c r="FY406">
        <v>0.002160665580995144</v>
      </c>
      <c r="FZ406">
        <v>1</v>
      </c>
      <c r="GA406">
        <v>2</v>
      </c>
      <c r="GB406">
        <v>3</v>
      </c>
      <c r="GC406" t="s">
        <v>482</v>
      </c>
      <c r="GD406">
        <v>3.10956</v>
      </c>
      <c r="GE406">
        <v>2.72545</v>
      </c>
      <c r="GF406">
        <v>0.08864519999999999</v>
      </c>
      <c r="GG406">
        <v>0.08841359999999999</v>
      </c>
      <c r="GH406">
        <v>0.106661</v>
      </c>
      <c r="GI406">
        <v>0.107744</v>
      </c>
      <c r="GJ406">
        <v>23924.1</v>
      </c>
      <c r="GK406">
        <v>21682</v>
      </c>
      <c r="GL406">
        <v>26808.7</v>
      </c>
      <c r="GM406">
        <v>23990.9</v>
      </c>
      <c r="GN406">
        <v>38267.8</v>
      </c>
      <c r="GO406">
        <v>31574.5</v>
      </c>
      <c r="GP406">
        <v>46793.4</v>
      </c>
      <c r="GQ406">
        <v>37923.6</v>
      </c>
      <c r="GR406">
        <v>1.89235</v>
      </c>
      <c r="GS406">
        <v>1.87757</v>
      </c>
      <c r="GT406">
        <v>0.108346</v>
      </c>
      <c r="GU406">
        <v>0</v>
      </c>
      <c r="GV406">
        <v>28.2327</v>
      </c>
      <c r="GW406">
        <v>999.9</v>
      </c>
      <c r="GX406">
        <v>62.2</v>
      </c>
      <c r="GY406">
        <v>29.3</v>
      </c>
      <c r="GZ406">
        <v>28.1016</v>
      </c>
      <c r="HA406">
        <v>61.2609</v>
      </c>
      <c r="HB406">
        <v>21.0978</v>
      </c>
      <c r="HC406">
        <v>1</v>
      </c>
      <c r="HD406">
        <v>0.0228862</v>
      </c>
      <c r="HE406">
        <v>-2.16636</v>
      </c>
      <c r="HF406">
        <v>20.322</v>
      </c>
      <c r="HG406">
        <v>5.21744</v>
      </c>
      <c r="HH406">
        <v>11.9791</v>
      </c>
      <c r="HI406">
        <v>4.96565</v>
      </c>
      <c r="HJ406">
        <v>3.2759</v>
      </c>
      <c r="HK406">
        <v>9999</v>
      </c>
      <c r="HL406">
        <v>9999</v>
      </c>
      <c r="HM406">
        <v>9999</v>
      </c>
      <c r="HN406">
        <v>999.9</v>
      </c>
      <c r="HO406">
        <v>1.86365</v>
      </c>
      <c r="HP406">
        <v>1.85974</v>
      </c>
      <c r="HQ406">
        <v>1.85804</v>
      </c>
      <c r="HR406">
        <v>1.85944</v>
      </c>
      <c r="HS406">
        <v>1.85959</v>
      </c>
      <c r="HT406">
        <v>1.85806</v>
      </c>
      <c r="HU406">
        <v>1.85715</v>
      </c>
      <c r="HV406">
        <v>1.85211</v>
      </c>
      <c r="HW406">
        <v>0</v>
      </c>
      <c r="HX406">
        <v>0</v>
      </c>
      <c r="HY406">
        <v>0</v>
      </c>
      <c r="HZ406">
        <v>0</v>
      </c>
      <c r="IA406" t="s">
        <v>424</v>
      </c>
      <c r="IB406" t="s">
        <v>425</v>
      </c>
      <c r="IC406" t="s">
        <v>426</v>
      </c>
      <c r="ID406" t="s">
        <v>426</v>
      </c>
      <c r="IE406" t="s">
        <v>426</v>
      </c>
      <c r="IF406" t="s">
        <v>426</v>
      </c>
      <c r="IG406">
        <v>0</v>
      </c>
      <c r="IH406">
        <v>100</v>
      </c>
      <c r="II406">
        <v>100</v>
      </c>
      <c r="IJ406">
        <v>-1.48</v>
      </c>
      <c r="IK406">
        <v>0.1733</v>
      </c>
      <c r="IL406">
        <v>-2.270430513628176</v>
      </c>
      <c r="IM406">
        <v>0.001328113201692861</v>
      </c>
      <c r="IN406">
        <v>1.538283238170363E-06</v>
      </c>
      <c r="IO406">
        <v>-5.795655626708063E-10</v>
      </c>
      <c r="IP406">
        <v>-0.07185721746206786</v>
      </c>
      <c r="IQ406">
        <v>-0.004593102289677449</v>
      </c>
      <c r="IR406">
        <v>0.0008253994458280543</v>
      </c>
      <c r="IS406">
        <v>-7.403632370499484E-06</v>
      </c>
      <c r="IT406">
        <v>2</v>
      </c>
      <c r="IU406">
        <v>1985</v>
      </c>
      <c r="IV406">
        <v>1</v>
      </c>
      <c r="IW406">
        <v>27</v>
      </c>
      <c r="IX406">
        <v>3.2</v>
      </c>
      <c r="IY406">
        <v>3.2</v>
      </c>
      <c r="IZ406">
        <v>1.13525</v>
      </c>
      <c r="JA406">
        <v>2.60498</v>
      </c>
      <c r="JB406">
        <v>1.49658</v>
      </c>
      <c r="JC406">
        <v>2.34619</v>
      </c>
      <c r="JD406">
        <v>1.54907</v>
      </c>
      <c r="JE406">
        <v>2.44751</v>
      </c>
      <c r="JF406">
        <v>32.7535</v>
      </c>
      <c r="JG406">
        <v>15.498</v>
      </c>
      <c r="JH406">
        <v>18</v>
      </c>
      <c r="JI406">
        <v>481.077</v>
      </c>
      <c r="JJ406">
        <v>500.702</v>
      </c>
      <c r="JK406">
        <v>30.9377</v>
      </c>
      <c r="JL406">
        <v>27.5363</v>
      </c>
      <c r="JM406">
        <v>30.0003</v>
      </c>
      <c r="JN406">
        <v>27.7149</v>
      </c>
      <c r="JO406">
        <v>27.6954</v>
      </c>
      <c r="JP406">
        <v>22.8369</v>
      </c>
      <c r="JQ406">
        <v>21.4596</v>
      </c>
      <c r="JR406">
        <v>76.01479999999999</v>
      </c>
      <c r="JS406">
        <v>30.9591</v>
      </c>
      <c r="JT406">
        <v>420</v>
      </c>
      <c r="JU406">
        <v>23.3027</v>
      </c>
      <c r="JV406">
        <v>102.326</v>
      </c>
      <c r="JW406">
        <v>91.488</v>
      </c>
    </row>
    <row r="407" spans="1:283">
      <c r="A407">
        <v>389</v>
      </c>
      <c r="B407">
        <v>1761012152.1</v>
      </c>
      <c r="C407">
        <v>2486.099999904633</v>
      </c>
      <c r="D407" t="s">
        <v>1227</v>
      </c>
      <c r="E407" t="s">
        <v>1228</v>
      </c>
      <c r="F407">
        <v>5</v>
      </c>
      <c r="G407" t="s">
        <v>1171</v>
      </c>
      <c r="H407">
        <v>1761012144.1</v>
      </c>
      <c r="I407">
        <f>(J407)/1000</f>
        <v>0</v>
      </c>
      <c r="J407">
        <f>1000*DJ407*AH407*(DF407-DG407)/(100*CY407*(1000-AH407*DF407))</f>
        <v>0</v>
      </c>
      <c r="K407">
        <f>DJ407*AH407*(DE407-DD407*(1000-AH407*DG407)/(1000-AH407*DF407))/(100*CY407)</f>
        <v>0</v>
      </c>
      <c r="L407">
        <f>DD407 - IF(AH407&gt;1, K407*CY407*100.0/(AJ407), 0)</f>
        <v>0</v>
      </c>
      <c r="M407">
        <f>((S407-I407/2)*L407-K407)/(S407+I407/2)</f>
        <v>0</v>
      </c>
      <c r="N407">
        <f>M407*(DK407+DL407)/1000.0</f>
        <v>0</v>
      </c>
      <c r="O407">
        <f>(DD407 - IF(AH407&gt;1, K407*CY407*100.0/(AJ407), 0))*(DK407+DL407)/1000.0</f>
        <v>0</v>
      </c>
      <c r="P407">
        <f>2.0/((1/R407-1/Q407)+SIGN(R407)*SQRT((1/R407-1/Q407)*(1/R407-1/Q407) + 4*CZ407/((CZ407+1)*(CZ407+1))*(2*1/R407*1/Q407-1/Q407*1/Q407)))</f>
        <v>0</v>
      </c>
      <c r="Q407">
        <f>IF(LEFT(DA407,1)&lt;&gt;"0",IF(LEFT(DA407,1)="1",3.0,DB407),$D$5+$E$5*(DR407*DK407/($K$5*1000))+$F$5*(DR407*DK407/($K$5*1000))*MAX(MIN(CY407,$J$5),$I$5)*MAX(MIN(CY407,$J$5),$I$5)+$G$5*MAX(MIN(CY407,$J$5),$I$5)*(DR407*DK407/($K$5*1000))+$H$5*(DR407*DK407/($K$5*1000))*(DR407*DK407/($K$5*1000)))</f>
        <v>0</v>
      </c>
      <c r="R407">
        <f>I407*(1000-(1000*0.61365*exp(17.502*V407/(240.97+V407))/(DK407+DL407)+DF407)/2)/(1000*0.61365*exp(17.502*V407/(240.97+V407))/(DK407+DL407)-DF407)</f>
        <v>0</v>
      </c>
      <c r="S407">
        <f>1/((CZ407+1)/(P407/1.6)+1/(Q407/1.37)) + CZ407/((CZ407+1)/(P407/1.6) + CZ407/(Q407/1.37))</f>
        <v>0</v>
      </c>
      <c r="T407">
        <f>(CU407*CX407)</f>
        <v>0</v>
      </c>
      <c r="U407">
        <f>(DM407+(T407+2*0.95*5.67E-8*(((DM407+$B$9)+273)^4-(DM407+273)^4)-44100*I407)/(1.84*29.3*Q407+8*0.95*5.67E-8*(DM407+273)^3))</f>
        <v>0</v>
      </c>
      <c r="V407">
        <f>($C$9*DN407+$D$9*DO407+$E$9*U407)</f>
        <v>0</v>
      </c>
      <c r="W407">
        <f>0.61365*exp(17.502*V407/(240.97+V407))</f>
        <v>0</v>
      </c>
      <c r="X407">
        <f>(Y407/Z407*100)</f>
        <v>0</v>
      </c>
      <c r="Y407">
        <f>DF407*(DK407+DL407)/1000</f>
        <v>0</v>
      </c>
      <c r="Z407">
        <f>0.61365*exp(17.502*DM407/(240.97+DM407))</f>
        <v>0</v>
      </c>
      <c r="AA407">
        <f>(W407-DF407*(DK407+DL407)/1000)</f>
        <v>0</v>
      </c>
      <c r="AB407">
        <f>(-I407*44100)</f>
        <v>0</v>
      </c>
      <c r="AC407">
        <f>2*29.3*Q407*0.92*(DM407-V407)</f>
        <v>0</v>
      </c>
      <c r="AD407">
        <f>2*0.95*5.67E-8*(((DM407+$B$9)+273)^4-(V407+273)^4)</f>
        <v>0</v>
      </c>
      <c r="AE407">
        <f>T407+AD407+AB407+AC407</f>
        <v>0</v>
      </c>
      <c r="AF407">
        <v>1</v>
      </c>
      <c r="AG407">
        <v>0</v>
      </c>
      <c r="AH407">
        <f>IF(AF407*$H$15&gt;=AJ407,1.0,(AJ407/(AJ407-AF407*$H$15)))</f>
        <v>0</v>
      </c>
      <c r="AI407">
        <f>(AH407-1)*100</f>
        <v>0</v>
      </c>
      <c r="AJ407">
        <f>MAX(0,($B$15+$C$15*DR407)/(1+$D$15*DR407)*DK407/(DM407+273)*$E$15)</f>
        <v>0</v>
      </c>
      <c r="AK407" t="s">
        <v>420</v>
      </c>
      <c r="AL407" t="s">
        <v>420</v>
      </c>
      <c r="AM407">
        <v>0</v>
      </c>
      <c r="AN407">
        <v>0</v>
      </c>
      <c r="AO407">
        <f>1-AM407/AN407</f>
        <v>0</v>
      </c>
      <c r="AP407">
        <v>0</v>
      </c>
      <c r="AQ407" t="s">
        <v>420</v>
      </c>
      <c r="AR407" t="s">
        <v>420</v>
      </c>
      <c r="AS407">
        <v>0</v>
      </c>
      <c r="AT407">
        <v>0</v>
      </c>
      <c r="AU407">
        <f>1-AS407/AT407</f>
        <v>0</v>
      </c>
      <c r="AV407">
        <v>0.5</v>
      </c>
      <c r="AW407">
        <f>CV407</f>
        <v>0</v>
      </c>
      <c r="AX407">
        <f>K407</f>
        <v>0</v>
      </c>
      <c r="AY407">
        <f>AU407*AV407*AW407</f>
        <v>0</v>
      </c>
      <c r="AZ407">
        <f>(AX407-AP407)/AW407</f>
        <v>0</v>
      </c>
      <c r="BA407">
        <f>(AN407-AT407)/AT407</f>
        <v>0</v>
      </c>
      <c r="BB407">
        <f>AM407/(AO407+AM407/AT407)</f>
        <v>0</v>
      </c>
      <c r="BC407" t="s">
        <v>420</v>
      </c>
      <c r="BD407">
        <v>0</v>
      </c>
      <c r="BE407">
        <f>IF(BD407&lt;&gt;0, BD407, BB407)</f>
        <v>0</v>
      </c>
      <c r="BF407">
        <f>1-BE407/AT407</f>
        <v>0</v>
      </c>
      <c r="BG407">
        <f>(AT407-AS407)/(AT407-BE407)</f>
        <v>0</v>
      </c>
      <c r="BH407">
        <f>(AN407-AT407)/(AN407-BE407)</f>
        <v>0</v>
      </c>
      <c r="BI407">
        <f>(AT407-AS407)/(AT407-AM407)</f>
        <v>0</v>
      </c>
      <c r="BJ407">
        <f>(AN407-AT407)/(AN407-AM407)</f>
        <v>0</v>
      </c>
      <c r="BK407">
        <f>(BG407*BE407/AS407)</f>
        <v>0</v>
      </c>
      <c r="BL407">
        <f>(1-BK407)</f>
        <v>0</v>
      </c>
      <c r="CU407">
        <f>$B$13*DS407+$C$13*DT407+$F$13*EE407*(1-EH407)</f>
        <v>0</v>
      </c>
      <c r="CV407">
        <f>CU407*CW407</f>
        <v>0</v>
      </c>
      <c r="CW407">
        <f>($B$13*$D$11+$C$13*$D$11+$F$13*((ER407+EJ407)/MAX(ER407+EJ407+ES407, 0.1)*$I$11+ES407/MAX(ER407+EJ407+ES407, 0.1)*$J$11))/($B$13+$C$13+$F$13)</f>
        <v>0</v>
      </c>
      <c r="CX407">
        <f>($B$13*$K$11+$C$13*$K$11+$F$13*((ER407+EJ407)/MAX(ER407+EJ407+ES407, 0.1)*$P$11+ES407/MAX(ER407+EJ407+ES407, 0.1)*$Q$11))/($B$13+$C$13+$F$13)</f>
        <v>0</v>
      </c>
      <c r="CY407">
        <v>1.65</v>
      </c>
      <c r="CZ407">
        <v>0.5</v>
      </c>
      <c r="DA407" t="s">
        <v>421</v>
      </c>
      <c r="DB407">
        <v>2</v>
      </c>
      <c r="DC407">
        <v>1761012144.1</v>
      </c>
      <c r="DD407">
        <v>420.3112083333334</v>
      </c>
      <c r="DE407">
        <v>420.0136666666667</v>
      </c>
      <c r="DF407">
        <v>23.361075</v>
      </c>
      <c r="DG407">
        <v>23.39258333333333</v>
      </c>
      <c r="DH407">
        <v>421.79125</v>
      </c>
      <c r="DI407">
        <v>23.18794583333333</v>
      </c>
      <c r="DJ407">
        <v>499.9981666666667</v>
      </c>
      <c r="DK407">
        <v>90.56629583333331</v>
      </c>
      <c r="DL407">
        <v>0.03376861666666667</v>
      </c>
      <c r="DM407">
        <v>29.87194166666667</v>
      </c>
      <c r="DN407">
        <v>29.99247083333333</v>
      </c>
      <c r="DO407">
        <v>999.9</v>
      </c>
      <c r="DP407">
        <v>0</v>
      </c>
      <c r="DQ407">
        <v>0</v>
      </c>
      <c r="DR407">
        <v>9999.161666666667</v>
      </c>
      <c r="DS407">
        <v>0</v>
      </c>
      <c r="DT407">
        <v>0.242856</v>
      </c>
      <c r="DU407">
        <v>0.2976253333333334</v>
      </c>
      <c r="DV407">
        <v>430.3650416666666</v>
      </c>
      <c r="DW407">
        <v>430.0740833333332</v>
      </c>
      <c r="DX407">
        <v>-0.031509075</v>
      </c>
      <c r="DY407">
        <v>420.0136666666667</v>
      </c>
      <c r="DZ407">
        <v>23.39258333333333</v>
      </c>
      <c r="EA407">
        <v>2.115725833333333</v>
      </c>
      <c r="EB407">
        <v>2.118579583333334</v>
      </c>
      <c r="EC407">
        <v>18.33808333333333</v>
      </c>
      <c r="ED407">
        <v>18.35955833333333</v>
      </c>
      <c r="EE407">
        <v>0.00500078</v>
      </c>
      <c r="EF407">
        <v>0</v>
      </c>
      <c r="EG407">
        <v>0</v>
      </c>
      <c r="EH407">
        <v>0</v>
      </c>
      <c r="EI407">
        <v>121.1291666666667</v>
      </c>
      <c r="EJ407">
        <v>0.00500078</v>
      </c>
      <c r="EK407">
        <v>-15.29166666666667</v>
      </c>
      <c r="EL407">
        <v>-0.5750000000000001</v>
      </c>
      <c r="EM407">
        <v>35.35904166666666</v>
      </c>
      <c r="EN407">
        <v>38.4685</v>
      </c>
      <c r="EO407">
        <v>37.661125</v>
      </c>
      <c r="EP407">
        <v>38.60908333333333</v>
      </c>
      <c r="EQ407">
        <v>37.7965</v>
      </c>
      <c r="ER407">
        <v>0</v>
      </c>
      <c r="ES407">
        <v>0</v>
      </c>
      <c r="ET407">
        <v>0</v>
      </c>
      <c r="EU407">
        <v>1761012150.7</v>
      </c>
      <c r="EV407">
        <v>0</v>
      </c>
      <c r="EW407">
        <v>120.632</v>
      </c>
      <c r="EX407">
        <v>-3.438461646055259</v>
      </c>
      <c r="EY407">
        <v>-22.36153850188623</v>
      </c>
      <c r="EZ407">
        <v>-16.856</v>
      </c>
      <c r="FA407">
        <v>15</v>
      </c>
      <c r="FB407">
        <v>1761011957.1</v>
      </c>
      <c r="FC407" t="s">
        <v>1172</v>
      </c>
      <c r="FD407">
        <v>1761011957.1</v>
      </c>
      <c r="FE407">
        <v>1761011957.1</v>
      </c>
      <c r="FF407">
        <v>13</v>
      </c>
      <c r="FG407">
        <v>-0.16</v>
      </c>
      <c r="FH407">
        <v>-0.007</v>
      </c>
      <c r="FI407">
        <v>-1.481</v>
      </c>
      <c r="FJ407">
        <v>0.186</v>
      </c>
      <c r="FK407">
        <v>420</v>
      </c>
      <c r="FL407">
        <v>24</v>
      </c>
      <c r="FM407">
        <v>0.15</v>
      </c>
      <c r="FN407">
        <v>0.03</v>
      </c>
      <c r="FO407">
        <v>0.3097527073170732</v>
      </c>
      <c r="FP407">
        <v>-0.2465093728222995</v>
      </c>
      <c r="FQ407">
        <v>0.03709486399545314</v>
      </c>
      <c r="FR407">
        <v>1</v>
      </c>
      <c r="FS407">
        <v>121.0558823529412</v>
      </c>
      <c r="FT407">
        <v>-6.47364405774993</v>
      </c>
      <c r="FU407">
        <v>7.142630557454082</v>
      </c>
      <c r="FV407">
        <v>0</v>
      </c>
      <c r="FW407">
        <v>-0.03264175853658537</v>
      </c>
      <c r="FX407">
        <v>0.0303557017421603</v>
      </c>
      <c r="FY407">
        <v>0.003282620103052394</v>
      </c>
      <c r="FZ407">
        <v>1</v>
      </c>
      <c r="GA407">
        <v>2</v>
      </c>
      <c r="GB407">
        <v>3</v>
      </c>
      <c r="GC407" t="s">
        <v>482</v>
      </c>
      <c r="GD407">
        <v>3.10958</v>
      </c>
      <c r="GE407">
        <v>2.72546</v>
      </c>
      <c r="GF407">
        <v>0.08864909999999999</v>
      </c>
      <c r="GG407">
        <v>0.0884146</v>
      </c>
      <c r="GH407">
        <v>0.106666</v>
      </c>
      <c r="GI407">
        <v>0.107739</v>
      </c>
      <c r="GJ407">
        <v>23923.9</v>
      </c>
      <c r="GK407">
        <v>21682</v>
      </c>
      <c r="GL407">
        <v>26808.6</v>
      </c>
      <c r="GM407">
        <v>23990.9</v>
      </c>
      <c r="GN407">
        <v>38267.4</v>
      </c>
      <c r="GO407">
        <v>31574.7</v>
      </c>
      <c r="GP407">
        <v>46793.2</v>
      </c>
      <c r="GQ407">
        <v>37923.7</v>
      </c>
      <c r="GR407">
        <v>1.89255</v>
      </c>
      <c r="GS407">
        <v>1.87757</v>
      </c>
      <c r="GT407">
        <v>0.108793</v>
      </c>
      <c r="GU407">
        <v>0</v>
      </c>
      <c r="GV407">
        <v>28.2327</v>
      </c>
      <c r="GW407">
        <v>999.9</v>
      </c>
      <c r="GX407">
        <v>62.2</v>
      </c>
      <c r="GY407">
        <v>29.3</v>
      </c>
      <c r="GZ407">
        <v>28.1041</v>
      </c>
      <c r="HA407">
        <v>61.3009</v>
      </c>
      <c r="HB407">
        <v>21.1779</v>
      </c>
      <c r="HC407">
        <v>1</v>
      </c>
      <c r="HD407">
        <v>0.0230361</v>
      </c>
      <c r="HE407">
        <v>-2.13118</v>
      </c>
      <c r="HF407">
        <v>20.3226</v>
      </c>
      <c r="HG407">
        <v>5.21774</v>
      </c>
      <c r="HH407">
        <v>11.9791</v>
      </c>
      <c r="HI407">
        <v>4.9656</v>
      </c>
      <c r="HJ407">
        <v>3.27593</v>
      </c>
      <c r="HK407">
        <v>9999</v>
      </c>
      <c r="HL407">
        <v>9999</v>
      </c>
      <c r="HM407">
        <v>9999</v>
      </c>
      <c r="HN407">
        <v>999.9</v>
      </c>
      <c r="HO407">
        <v>1.86365</v>
      </c>
      <c r="HP407">
        <v>1.85974</v>
      </c>
      <c r="HQ407">
        <v>1.85804</v>
      </c>
      <c r="HR407">
        <v>1.85944</v>
      </c>
      <c r="HS407">
        <v>1.85959</v>
      </c>
      <c r="HT407">
        <v>1.85806</v>
      </c>
      <c r="HU407">
        <v>1.85715</v>
      </c>
      <c r="HV407">
        <v>1.85211</v>
      </c>
      <c r="HW407">
        <v>0</v>
      </c>
      <c r="HX407">
        <v>0</v>
      </c>
      <c r="HY407">
        <v>0</v>
      </c>
      <c r="HZ407">
        <v>0</v>
      </c>
      <c r="IA407" t="s">
        <v>424</v>
      </c>
      <c r="IB407" t="s">
        <v>425</v>
      </c>
      <c r="IC407" t="s">
        <v>426</v>
      </c>
      <c r="ID407" t="s">
        <v>426</v>
      </c>
      <c r="IE407" t="s">
        <v>426</v>
      </c>
      <c r="IF407" t="s">
        <v>426</v>
      </c>
      <c r="IG407">
        <v>0</v>
      </c>
      <c r="IH407">
        <v>100</v>
      </c>
      <c r="II407">
        <v>100</v>
      </c>
      <c r="IJ407">
        <v>-1.48</v>
      </c>
      <c r="IK407">
        <v>0.1733</v>
      </c>
      <c r="IL407">
        <v>-2.270430513628176</v>
      </c>
      <c r="IM407">
        <v>0.001328113201692861</v>
      </c>
      <c r="IN407">
        <v>1.538283238170363E-06</v>
      </c>
      <c r="IO407">
        <v>-5.795655626708063E-10</v>
      </c>
      <c r="IP407">
        <v>-0.07185721746206786</v>
      </c>
      <c r="IQ407">
        <v>-0.004593102289677449</v>
      </c>
      <c r="IR407">
        <v>0.0008253994458280543</v>
      </c>
      <c r="IS407">
        <v>-7.403632370499484E-06</v>
      </c>
      <c r="IT407">
        <v>2</v>
      </c>
      <c r="IU407">
        <v>1985</v>
      </c>
      <c r="IV407">
        <v>1</v>
      </c>
      <c r="IW407">
        <v>27</v>
      </c>
      <c r="IX407">
        <v>3.2</v>
      </c>
      <c r="IY407">
        <v>3.2</v>
      </c>
      <c r="IZ407">
        <v>1.13647</v>
      </c>
      <c r="JA407">
        <v>2.61353</v>
      </c>
      <c r="JB407">
        <v>1.49658</v>
      </c>
      <c r="JC407">
        <v>2.34619</v>
      </c>
      <c r="JD407">
        <v>1.54907</v>
      </c>
      <c r="JE407">
        <v>2.34619</v>
      </c>
      <c r="JF407">
        <v>32.7535</v>
      </c>
      <c r="JG407">
        <v>15.4804</v>
      </c>
      <c r="JH407">
        <v>18</v>
      </c>
      <c r="JI407">
        <v>481.193</v>
      </c>
      <c r="JJ407">
        <v>500.702</v>
      </c>
      <c r="JK407">
        <v>30.9552</v>
      </c>
      <c r="JL407">
        <v>27.5363</v>
      </c>
      <c r="JM407">
        <v>30.0004</v>
      </c>
      <c r="JN407">
        <v>27.715</v>
      </c>
      <c r="JO407">
        <v>27.6954</v>
      </c>
      <c r="JP407">
        <v>22.8382</v>
      </c>
      <c r="JQ407">
        <v>21.4596</v>
      </c>
      <c r="JR407">
        <v>76.01479999999999</v>
      </c>
      <c r="JS407">
        <v>30.9591</v>
      </c>
      <c r="JT407">
        <v>420</v>
      </c>
      <c r="JU407">
        <v>23.301</v>
      </c>
      <c r="JV407">
        <v>102.326</v>
      </c>
      <c r="JW407">
        <v>91.48820000000001</v>
      </c>
    </row>
    <row r="408" spans="1:283">
      <c r="A408">
        <v>390</v>
      </c>
      <c r="B408">
        <v>1761012154.1</v>
      </c>
      <c r="C408">
        <v>2488.099999904633</v>
      </c>
      <c r="D408" t="s">
        <v>1229</v>
      </c>
      <c r="E408" t="s">
        <v>1230</v>
      </c>
      <c r="F408">
        <v>5</v>
      </c>
      <c r="G408" t="s">
        <v>1171</v>
      </c>
      <c r="H408">
        <v>1761012146.1</v>
      </c>
      <c r="I408">
        <f>(J408)/1000</f>
        <v>0</v>
      </c>
      <c r="J408">
        <f>1000*DJ408*AH408*(DF408-DG408)/(100*CY408*(1000-AH408*DF408))</f>
        <v>0</v>
      </c>
      <c r="K408">
        <f>DJ408*AH408*(DE408-DD408*(1000-AH408*DG408)/(1000-AH408*DF408))/(100*CY408)</f>
        <v>0</v>
      </c>
      <c r="L408">
        <f>DD408 - IF(AH408&gt;1, K408*CY408*100.0/(AJ408), 0)</f>
        <v>0</v>
      </c>
      <c r="M408">
        <f>((S408-I408/2)*L408-K408)/(S408+I408/2)</f>
        <v>0</v>
      </c>
      <c r="N408">
        <f>M408*(DK408+DL408)/1000.0</f>
        <v>0</v>
      </c>
      <c r="O408">
        <f>(DD408 - IF(AH408&gt;1, K408*CY408*100.0/(AJ408), 0))*(DK408+DL408)/1000.0</f>
        <v>0</v>
      </c>
      <c r="P408">
        <f>2.0/((1/R408-1/Q408)+SIGN(R408)*SQRT((1/R408-1/Q408)*(1/R408-1/Q408) + 4*CZ408/((CZ408+1)*(CZ408+1))*(2*1/R408*1/Q408-1/Q408*1/Q408)))</f>
        <v>0</v>
      </c>
      <c r="Q408">
        <f>IF(LEFT(DA408,1)&lt;&gt;"0",IF(LEFT(DA408,1)="1",3.0,DB408),$D$5+$E$5*(DR408*DK408/($K$5*1000))+$F$5*(DR408*DK408/($K$5*1000))*MAX(MIN(CY408,$J$5),$I$5)*MAX(MIN(CY408,$J$5),$I$5)+$G$5*MAX(MIN(CY408,$J$5),$I$5)*(DR408*DK408/($K$5*1000))+$H$5*(DR408*DK408/($K$5*1000))*(DR408*DK408/($K$5*1000)))</f>
        <v>0</v>
      </c>
      <c r="R408">
        <f>I408*(1000-(1000*0.61365*exp(17.502*V408/(240.97+V408))/(DK408+DL408)+DF408)/2)/(1000*0.61365*exp(17.502*V408/(240.97+V408))/(DK408+DL408)-DF408)</f>
        <v>0</v>
      </c>
      <c r="S408">
        <f>1/((CZ408+1)/(P408/1.6)+1/(Q408/1.37)) + CZ408/((CZ408+1)/(P408/1.6) + CZ408/(Q408/1.37))</f>
        <v>0</v>
      </c>
      <c r="T408">
        <f>(CU408*CX408)</f>
        <v>0</v>
      </c>
      <c r="U408">
        <f>(DM408+(T408+2*0.95*5.67E-8*(((DM408+$B$9)+273)^4-(DM408+273)^4)-44100*I408)/(1.84*29.3*Q408+8*0.95*5.67E-8*(DM408+273)^3))</f>
        <v>0</v>
      </c>
      <c r="V408">
        <f>($C$9*DN408+$D$9*DO408+$E$9*U408)</f>
        <v>0</v>
      </c>
      <c r="W408">
        <f>0.61365*exp(17.502*V408/(240.97+V408))</f>
        <v>0</v>
      </c>
      <c r="X408">
        <f>(Y408/Z408*100)</f>
        <v>0</v>
      </c>
      <c r="Y408">
        <f>DF408*(DK408+DL408)/1000</f>
        <v>0</v>
      </c>
      <c r="Z408">
        <f>0.61365*exp(17.502*DM408/(240.97+DM408))</f>
        <v>0</v>
      </c>
      <c r="AA408">
        <f>(W408-DF408*(DK408+DL408)/1000)</f>
        <v>0</v>
      </c>
      <c r="AB408">
        <f>(-I408*44100)</f>
        <v>0</v>
      </c>
      <c r="AC408">
        <f>2*29.3*Q408*0.92*(DM408-V408)</f>
        <v>0</v>
      </c>
      <c r="AD408">
        <f>2*0.95*5.67E-8*(((DM408+$B$9)+273)^4-(V408+273)^4)</f>
        <v>0</v>
      </c>
      <c r="AE408">
        <f>T408+AD408+AB408+AC408</f>
        <v>0</v>
      </c>
      <c r="AF408">
        <v>1</v>
      </c>
      <c r="AG408">
        <v>0</v>
      </c>
      <c r="AH408">
        <f>IF(AF408*$H$15&gt;=AJ408,1.0,(AJ408/(AJ408-AF408*$H$15)))</f>
        <v>0</v>
      </c>
      <c r="AI408">
        <f>(AH408-1)*100</f>
        <v>0</v>
      </c>
      <c r="AJ408">
        <f>MAX(0,($B$15+$C$15*DR408)/(1+$D$15*DR408)*DK408/(DM408+273)*$E$15)</f>
        <v>0</v>
      </c>
      <c r="AK408" t="s">
        <v>420</v>
      </c>
      <c r="AL408" t="s">
        <v>420</v>
      </c>
      <c r="AM408">
        <v>0</v>
      </c>
      <c r="AN408">
        <v>0</v>
      </c>
      <c r="AO408">
        <f>1-AM408/AN408</f>
        <v>0</v>
      </c>
      <c r="AP408">
        <v>0</v>
      </c>
      <c r="AQ408" t="s">
        <v>420</v>
      </c>
      <c r="AR408" t="s">
        <v>420</v>
      </c>
      <c r="AS408">
        <v>0</v>
      </c>
      <c r="AT408">
        <v>0</v>
      </c>
      <c r="AU408">
        <f>1-AS408/AT408</f>
        <v>0</v>
      </c>
      <c r="AV408">
        <v>0.5</v>
      </c>
      <c r="AW408">
        <f>CV408</f>
        <v>0</v>
      </c>
      <c r="AX408">
        <f>K408</f>
        <v>0</v>
      </c>
      <c r="AY408">
        <f>AU408*AV408*AW408</f>
        <v>0</v>
      </c>
      <c r="AZ408">
        <f>(AX408-AP408)/AW408</f>
        <v>0</v>
      </c>
      <c r="BA408">
        <f>(AN408-AT408)/AT408</f>
        <v>0</v>
      </c>
      <c r="BB408">
        <f>AM408/(AO408+AM408/AT408)</f>
        <v>0</v>
      </c>
      <c r="BC408" t="s">
        <v>420</v>
      </c>
      <c r="BD408">
        <v>0</v>
      </c>
      <c r="BE408">
        <f>IF(BD408&lt;&gt;0, BD408, BB408)</f>
        <v>0</v>
      </c>
      <c r="BF408">
        <f>1-BE408/AT408</f>
        <v>0</v>
      </c>
      <c r="BG408">
        <f>(AT408-AS408)/(AT408-BE408)</f>
        <v>0</v>
      </c>
      <c r="BH408">
        <f>(AN408-AT408)/(AN408-BE408)</f>
        <v>0</v>
      </c>
      <c r="BI408">
        <f>(AT408-AS408)/(AT408-AM408)</f>
        <v>0</v>
      </c>
      <c r="BJ408">
        <f>(AN408-AT408)/(AN408-AM408)</f>
        <v>0</v>
      </c>
      <c r="BK408">
        <f>(BG408*BE408/AS408)</f>
        <v>0</v>
      </c>
      <c r="BL408">
        <f>(1-BK408)</f>
        <v>0</v>
      </c>
      <c r="CU408">
        <f>$B$13*DS408+$C$13*DT408+$F$13*EE408*(1-EH408)</f>
        <v>0</v>
      </c>
      <c r="CV408">
        <f>CU408*CW408</f>
        <v>0</v>
      </c>
      <c r="CW408">
        <f>($B$13*$D$11+$C$13*$D$11+$F$13*((ER408+EJ408)/MAX(ER408+EJ408+ES408, 0.1)*$I$11+ES408/MAX(ER408+EJ408+ES408, 0.1)*$J$11))/($B$13+$C$13+$F$13)</f>
        <v>0</v>
      </c>
      <c r="CX408">
        <f>($B$13*$K$11+$C$13*$K$11+$F$13*((ER408+EJ408)/MAX(ER408+EJ408+ES408, 0.1)*$P$11+ES408/MAX(ER408+EJ408+ES408, 0.1)*$Q$11))/($B$13+$C$13+$F$13)</f>
        <v>0</v>
      </c>
      <c r="CY408">
        <v>1.65</v>
      </c>
      <c r="CZ408">
        <v>0.5</v>
      </c>
      <c r="DA408" t="s">
        <v>421</v>
      </c>
      <c r="DB408">
        <v>2</v>
      </c>
      <c r="DC408">
        <v>1761012146.1</v>
      </c>
      <c r="DD408">
        <v>420.308</v>
      </c>
      <c r="DE408">
        <v>420.0089583333333</v>
      </c>
      <c r="DF408">
        <v>23.362575</v>
      </c>
      <c r="DG408">
        <v>23.39239583333334</v>
      </c>
      <c r="DH408">
        <v>421.7880416666667</v>
      </c>
      <c r="DI408">
        <v>23.18941666666667</v>
      </c>
      <c r="DJ408">
        <v>499.9951666666666</v>
      </c>
      <c r="DK408">
        <v>90.56629166666666</v>
      </c>
      <c r="DL408">
        <v>0.03377990833333333</v>
      </c>
      <c r="DM408">
        <v>29.87155</v>
      </c>
      <c r="DN408">
        <v>29.9925</v>
      </c>
      <c r="DO408">
        <v>999.9</v>
      </c>
      <c r="DP408">
        <v>0</v>
      </c>
      <c r="DQ408">
        <v>0</v>
      </c>
      <c r="DR408">
        <v>9997.758333333333</v>
      </c>
      <c r="DS408">
        <v>0</v>
      </c>
      <c r="DT408">
        <v>0.242856</v>
      </c>
      <c r="DU408">
        <v>0.2991385</v>
      </c>
      <c r="DV408">
        <v>430.362375</v>
      </c>
      <c r="DW408">
        <v>430.069125</v>
      </c>
      <c r="DX408">
        <v>-0.02982250416666667</v>
      </c>
      <c r="DY408">
        <v>420.0089583333333</v>
      </c>
      <c r="DZ408">
        <v>23.39239583333334</v>
      </c>
      <c r="EA408">
        <v>2.115861666666667</v>
      </c>
      <c r="EB408">
        <v>2.118562916666666</v>
      </c>
      <c r="EC408">
        <v>18.33910833333333</v>
      </c>
      <c r="ED408">
        <v>18.3594375</v>
      </c>
      <c r="EE408">
        <v>0.00500078</v>
      </c>
      <c r="EF408">
        <v>0</v>
      </c>
      <c r="EG408">
        <v>0</v>
      </c>
      <c r="EH408">
        <v>0</v>
      </c>
      <c r="EI408">
        <v>120.4791666666667</v>
      </c>
      <c r="EJ408">
        <v>0.00500078</v>
      </c>
      <c r="EK408">
        <v>-15.56666666666667</v>
      </c>
      <c r="EL408">
        <v>-0.5499999999999999</v>
      </c>
      <c r="EM408">
        <v>35.33558333333334</v>
      </c>
      <c r="EN408">
        <v>38.43725</v>
      </c>
      <c r="EO408">
        <v>37.63775</v>
      </c>
      <c r="EP408">
        <v>38.57004166666666</v>
      </c>
      <c r="EQ408">
        <v>37.780875</v>
      </c>
      <c r="ER408">
        <v>0</v>
      </c>
      <c r="ES408">
        <v>0</v>
      </c>
      <c r="ET408">
        <v>0</v>
      </c>
      <c r="EU408">
        <v>1761012153.1</v>
      </c>
      <c r="EV408">
        <v>0</v>
      </c>
      <c r="EW408">
        <v>120.084</v>
      </c>
      <c r="EX408">
        <v>21.49999986825863</v>
      </c>
      <c r="EY408">
        <v>-21.82307702096019</v>
      </c>
      <c r="EZ408">
        <v>-16.24</v>
      </c>
      <c r="FA408">
        <v>15</v>
      </c>
      <c r="FB408">
        <v>1761011957.1</v>
      </c>
      <c r="FC408" t="s">
        <v>1172</v>
      </c>
      <c r="FD408">
        <v>1761011957.1</v>
      </c>
      <c r="FE408">
        <v>1761011957.1</v>
      </c>
      <c r="FF408">
        <v>13</v>
      </c>
      <c r="FG408">
        <v>-0.16</v>
      </c>
      <c r="FH408">
        <v>-0.007</v>
      </c>
      <c r="FI408">
        <v>-1.481</v>
      </c>
      <c r="FJ408">
        <v>0.186</v>
      </c>
      <c r="FK408">
        <v>420</v>
      </c>
      <c r="FL408">
        <v>24</v>
      </c>
      <c r="FM408">
        <v>0.15</v>
      </c>
      <c r="FN408">
        <v>0.03</v>
      </c>
      <c r="FO408">
        <v>0.30299845</v>
      </c>
      <c r="FP408">
        <v>-0.1308349643527212</v>
      </c>
      <c r="FQ408">
        <v>0.03007325216945284</v>
      </c>
      <c r="FR408">
        <v>1</v>
      </c>
      <c r="FS408">
        <v>121.0235294117647</v>
      </c>
      <c r="FT408">
        <v>-3.346065733388983</v>
      </c>
      <c r="FU408">
        <v>7.161500780255877</v>
      </c>
      <c r="FV408">
        <v>0</v>
      </c>
      <c r="FW408">
        <v>-0.0315345275</v>
      </c>
      <c r="FX408">
        <v>0.03813551932457802</v>
      </c>
      <c r="FY408">
        <v>0.004006252944272709</v>
      </c>
      <c r="FZ408">
        <v>1</v>
      </c>
      <c r="GA408">
        <v>2</v>
      </c>
      <c r="GB408">
        <v>3</v>
      </c>
      <c r="GC408" t="s">
        <v>482</v>
      </c>
      <c r="GD408">
        <v>3.1096</v>
      </c>
      <c r="GE408">
        <v>2.72526</v>
      </c>
      <c r="GF408">
        <v>0.08864660000000001</v>
      </c>
      <c r="GG408">
        <v>0.0884153</v>
      </c>
      <c r="GH408">
        <v>0.106671</v>
      </c>
      <c r="GI408">
        <v>0.107738</v>
      </c>
      <c r="GJ408">
        <v>23924.1</v>
      </c>
      <c r="GK408">
        <v>21681.8</v>
      </c>
      <c r="GL408">
        <v>26808.7</v>
      </c>
      <c r="GM408">
        <v>23990.8</v>
      </c>
      <c r="GN408">
        <v>38267.1</v>
      </c>
      <c r="GO408">
        <v>31574.6</v>
      </c>
      <c r="GP408">
        <v>46793.2</v>
      </c>
      <c r="GQ408">
        <v>37923.6</v>
      </c>
      <c r="GR408">
        <v>1.89272</v>
      </c>
      <c r="GS408">
        <v>1.87748</v>
      </c>
      <c r="GT408">
        <v>0.108451</v>
      </c>
      <c r="GU408">
        <v>0</v>
      </c>
      <c r="GV408">
        <v>28.2327</v>
      </c>
      <c r="GW408">
        <v>999.9</v>
      </c>
      <c r="GX408">
        <v>62.2</v>
      </c>
      <c r="GY408">
        <v>29.4</v>
      </c>
      <c r="GZ408">
        <v>28.269</v>
      </c>
      <c r="HA408">
        <v>61.5809</v>
      </c>
      <c r="HB408">
        <v>21.2861</v>
      </c>
      <c r="HC408">
        <v>1</v>
      </c>
      <c r="HD408">
        <v>0.0230767</v>
      </c>
      <c r="HE408">
        <v>-2.07269</v>
      </c>
      <c r="HF408">
        <v>20.3234</v>
      </c>
      <c r="HG408">
        <v>5.21774</v>
      </c>
      <c r="HH408">
        <v>11.9785</v>
      </c>
      <c r="HI408">
        <v>4.9655</v>
      </c>
      <c r="HJ408">
        <v>3.27598</v>
      </c>
      <c r="HK408">
        <v>9999</v>
      </c>
      <c r="HL408">
        <v>9999</v>
      </c>
      <c r="HM408">
        <v>9999</v>
      </c>
      <c r="HN408">
        <v>999.9</v>
      </c>
      <c r="HO408">
        <v>1.86365</v>
      </c>
      <c r="HP408">
        <v>1.85975</v>
      </c>
      <c r="HQ408">
        <v>1.85805</v>
      </c>
      <c r="HR408">
        <v>1.85944</v>
      </c>
      <c r="HS408">
        <v>1.85959</v>
      </c>
      <c r="HT408">
        <v>1.85806</v>
      </c>
      <c r="HU408">
        <v>1.85715</v>
      </c>
      <c r="HV408">
        <v>1.85211</v>
      </c>
      <c r="HW408">
        <v>0</v>
      </c>
      <c r="HX408">
        <v>0</v>
      </c>
      <c r="HY408">
        <v>0</v>
      </c>
      <c r="HZ408">
        <v>0</v>
      </c>
      <c r="IA408" t="s">
        <v>424</v>
      </c>
      <c r="IB408" t="s">
        <v>425</v>
      </c>
      <c r="IC408" t="s">
        <v>426</v>
      </c>
      <c r="ID408" t="s">
        <v>426</v>
      </c>
      <c r="IE408" t="s">
        <v>426</v>
      </c>
      <c r="IF408" t="s">
        <v>426</v>
      </c>
      <c r="IG408">
        <v>0</v>
      </c>
      <c r="IH408">
        <v>100</v>
      </c>
      <c r="II408">
        <v>100</v>
      </c>
      <c r="IJ408">
        <v>-1.48</v>
      </c>
      <c r="IK408">
        <v>0.1733</v>
      </c>
      <c r="IL408">
        <v>-2.270430513628176</v>
      </c>
      <c r="IM408">
        <v>0.001328113201692861</v>
      </c>
      <c r="IN408">
        <v>1.538283238170363E-06</v>
      </c>
      <c r="IO408">
        <v>-5.795655626708063E-10</v>
      </c>
      <c r="IP408">
        <v>-0.07185721746206786</v>
      </c>
      <c r="IQ408">
        <v>-0.004593102289677449</v>
      </c>
      <c r="IR408">
        <v>0.0008253994458280543</v>
      </c>
      <c r="IS408">
        <v>-7.403632370499484E-06</v>
      </c>
      <c r="IT408">
        <v>2</v>
      </c>
      <c r="IU408">
        <v>1985</v>
      </c>
      <c r="IV408">
        <v>1</v>
      </c>
      <c r="IW408">
        <v>27</v>
      </c>
      <c r="IX408">
        <v>3.3</v>
      </c>
      <c r="IY408">
        <v>3.3</v>
      </c>
      <c r="IZ408">
        <v>1.13647</v>
      </c>
      <c r="JA408">
        <v>2.60986</v>
      </c>
      <c r="JB408">
        <v>1.49658</v>
      </c>
      <c r="JC408">
        <v>2.34619</v>
      </c>
      <c r="JD408">
        <v>1.54907</v>
      </c>
      <c r="JE408">
        <v>2.46216</v>
      </c>
      <c r="JF408">
        <v>32.7535</v>
      </c>
      <c r="JG408">
        <v>15.4892</v>
      </c>
      <c r="JH408">
        <v>18</v>
      </c>
      <c r="JI408">
        <v>481.303</v>
      </c>
      <c r="JJ408">
        <v>500.636</v>
      </c>
      <c r="JK408">
        <v>30.9661</v>
      </c>
      <c r="JL408">
        <v>27.5363</v>
      </c>
      <c r="JM408">
        <v>30.0004</v>
      </c>
      <c r="JN408">
        <v>27.7162</v>
      </c>
      <c r="JO408">
        <v>27.6954</v>
      </c>
      <c r="JP408">
        <v>22.8377</v>
      </c>
      <c r="JQ408">
        <v>21.4596</v>
      </c>
      <c r="JR408">
        <v>76.01479999999999</v>
      </c>
      <c r="JS408">
        <v>30.9541</v>
      </c>
      <c r="JT408">
        <v>420</v>
      </c>
      <c r="JU408">
        <v>23.2948</v>
      </c>
      <c r="JV408">
        <v>102.326</v>
      </c>
      <c r="JW408">
        <v>91.4877</v>
      </c>
    </row>
    <row r="409" spans="1:283">
      <c r="A409">
        <v>391</v>
      </c>
      <c r="B409">
        <v>1761012383.6</v>
      </c>
      <c r="C409">
        <v>2717.599999904633</v>
      </c>
      <c r="D409" t="s">
        <v>1231</v>
      </c>
      <c r="E409" t="s">
        <v>1232</v>
      </c>
      <c r="F409">
        <v>5</v>
      </c>
      <c r="G409" t="s">
        <v>1233</v>
      </c>
      <c r="H409">
        <v>1761012375.849999</v>
      </c>
      <c r="I409">
        <f>(J409)/1000</f>
        <v>0</v>
      </c>
      <c r="J409">
        <f>1000*DJ409*AH409*(DF409-DG409)/(100*CY409*(1000-AH409*DF409))</f>
        <v>0</v>
      </c>
      <c r="K409">
        <f>DJ409*AH409*(DE409-DD409*(1000-AH409*DG409)/(1000-AH409*DF409))/(100*CY409)</f>
        <v>0</v>
      </c>
      <c r="L409">
        <f>DD409 - IF(AH409&gt;1, K409*CY409*100.0/(AJ409), 0)</f>
        <v>0</v>
      </c>
      <c r="M409">
        <f>((S409-I409/2)*L409-K409)/(S409+I409/2)</f>
        <v>0</v>
      </c>
      <c r="N409">
        <f>M409*(DK409+DL409)/1000.0</f>
        <v>0</v>
      </c>
      <c r="O409">
        <f>(DD409 - IF(AH409&gt;1, K409*CY409*100.0/(AJ409), 0))*(DK409+DL409)/1000.0</f>
        <v>0</v>
      </c>
      <c r="P409">
        <f>2.0/((1/R409-1/Q409)+SIGN(R409)*SQRT((1/R409-1/Q409)*(1/R409-1/Q409) + 4*CZ409/((CZ409+1)*(CZ409+1))*(2*1/R409*1/Q409-1/Q409*1/Q409)))</f>
        <v>0</v>
      </c>
      <c r="Q409">
        <f>IF(LEFT(DA409,1)&lt;&gt;"0",IF(LEFT(DA409,1)="1",3.0,DB409),$D$5+$E$5*(DR409*DK409/($K$5*1000))+$F$5*(DR409*DK409/($K$5*1000))*MAX(MIN(CY409,$J$5),$I$5)*MAX(MIN(CY409,$J$5),$I$5)+$G$5*MAX(MIN(CY409,$J$5),$I$5)*(DR409*DK409/($K$5*1000))+$H$5*(DR409*DK409/($K$5*1000))*(DR409*DK409/($K$5*1000)))</f>
        <v>0</v>
      </c>
      <c r="R409">
        <f>I409*(1000-(1000*0.61365*exp(17.502*V409/(240.97+V409))/(DK409+DL409)+DF409)/2)/(1000*0.61365*exp(17.502*V409/(240.97+V409))/(DK409+DL409)-DF409)</f>
        <v>0</v>
      </c>
      <c r="S409">
        <f>1/((CZ409+1)/(P409/1.6)+1/(Q409/1.37)) + CZ409/((CZ409+1)/(P409/1.6) + CZ409/(Q409/1.37))</f>
        <v>0</v>
      </c>
      <c r="T409">
        <f>(CU409*CX409)</f>
        <v>0</v>
      </c>
      <c r="U409">
        <f>(DM409+(T409+2*0.95*5.67E-8*(((DM409+$B$9)+273)^4-(DM409+273)^4)-44100*I409)/(1.84*29.3*Q409+8*0.95*5.67E-8*(DM409+273)^3))</f>
        <v>0</v>
      </c>
      <c r="V409">
        <f>($C$9*DN409+$D$9*DO409+$E$9*U409)</f>
        <v>0</v>
      </c>
      <c r="W409">
        <f>0.61365*exp(17.502*V409/(240.97+V409))</f>
        <v>0</v>
      </c>
      <c r="X409">
        <f>(Y409/Z409*100)</f>
        <v>0</v>
      </c>
      <c r="Y409">
        <f>DF409*(DK409+DL409)/1000</f>
        <v>0</v>
      </c>
      <c r="Z409">
        <f>0.61365*exp(17.502*DM409/(240.97+DM409))</f>
        <v>0</v>
      </c>
      <c r="AA409">
        <f>(W409-DF409*(DK409+DL409)/1000)</f>
        <v>0</v>
      </c>
      <c r="AB409">
        <f>(-I409*44100)</f>
        <v>0</v>
      </c>
      <c r="AC409">
        <f>2*29.3*Q409*0.92*(DM409-V409)</f>
        <v>0</v>
      </c>
      <c r="AD409">
        <f>2*0.95*5.67E-8*(((DM409+$B$9)+273)^4-(V409+273)^4)</f>
        <v>0</v>
      </c>
      <c r="AE409">
        <f>T409+AD409+AB409+AC409</f>
        <v>0</v>
      </c>
      <c r="AF409">
        <v>1</v>
      </c>
      <c r="AG409">
        <v>0</v>
      </c>
      <c r="AH409">
        <f>IF(AF409*$H$15&gt;=AJ409,1.0,(AJ409/(AJ409-AF409*$H$15)))</f>
        <v>0</v>
      </c>
      <c r="AI409">
        <f>(AH409-1)*100</f>
        <v>0</v>
      </c>
      <c r="AJ409">
        <f>MAX(0,($B$15+$C$15*DR409)/(1+$D$15*DR409)*DK409/(DM409+273)*$E$15)</f>
        <v>0</v>
      </c>
      <c r="AK409" t="s">
        <v>420</v>
      </c>
      <c r="AL409" t="s">
        <v>420</v>
      </c>
      <c r="AM409">
        <v>0</v>
      </c>
      <c r="AN409">
        <v>0</v>
      </c>
      <c r="AO409">
        <f>1-AM409/AN409</f>
        <v>0</v>
      </c>
      <c r="AP409">
        <v>0</v>
      </c>
      <c r="AQ409" t="s">
        <v>420</v>
      </c>
      <c r="AR409" t="s">
        <v>420</v>
      </c>
      <c r="AS409">
        <v>0</v>
      </c>
      <c r="AT409">
        <v>0</v>
      </c>
      <c r="AU409">
        <f>1-AS409/AT409</f>
        <v>0</v>
      </c>
      <c r="AV409">
        <v>0.5</v>
      </c>
      <c r="AW409">
        <f>CV409</f>
        <v>0</v>
      </c>
      <c r="AX409">
        <f>K409</f>
        <v>0</v>
      </c>
      <c r="AY409">
        <f>AU409*AV409*AW409</f>
        <v>0</v>
      </c>
      <c r="AZ409">
        <f>(AX409-AP409)/AW409</f>
        <v>0</v>
      </c>
      <c r="BA409">
        <f>(AN409-AT409)/AT409</f>
        <v>0</v>
      </c>
      <c r="BB409">
        <f>AM409/(AO409+AM409/AT409)</f>
        <v>0</v>
      </c>
      <c r="BC409" t="s">
        <v>420</v>
      </c>
      <c r="BD409">
        <v>0</v>
      </c>
      <c r="BE409">
        <f>IF(BD409&lt;&gt;0, BD409, BB409)</f>
        <v>0</v>
      </c>
      <c r="BF409">
        <f>1-BE409/AT409</f>
        <v>0</v>
      </c>
      <c r="BG409">
        <f>(AT409-AS409)/(AT409-BE409)</f>
        <v>0</v>
      </c>
      <c r="BH409">
        <f>(AN409-AT409)/(AN409-BE409)</f>
        <v>0</v>
      </c>
      <c r="BI409">
        <f>(AT409-AS409)/(AT409-AM409)</f>
        <v>0</v>
      </c>
      <c r="BJ409">
        <f>(AN409-AT409)/(AN409-AM409)</f>
        <v>0</v>
      </c>
      <c r="BK409">
        <f>(BG409*BE409/AS409)</f>
        <v>0</v>
      </c>
      <c r="BL409">
        <f>(1-BK409)</f>
        <v>0</v>
      </c>
      <c r="CU409">
        <f>$B$13*DS409+$C$13*DT409+$F$13*EE409*(1-EH409)</f>
        <v>0</v>
      </c>
      <c r="CV409">
        <f>CU409*CW409</f>
        <v>0</v>
      </c>
      <c r="CW409">
        <f>($B$13*$D$11+$C$13*$D$11+$F$13*((ER409+EJ409)/MAX(ER409+EJ409+ES409, 0.1)*$I$11+ES409/MAX(ER409+EJ409+ES409, 0.1)*$J$11))/($B$13+$C$13+$F$13)</f>
        <v>0</v>
      </c>
      <c r="CX409">
        <f>($B$13*$K$11+$C$13*$K$11+$F$13*((ER409+EJ409)/MAX(ER409+EJ409+ES409, 0.1)*$P$11+ES409/MAX(ER409+EJ409+ES409, 0.1)*$Q$11))/($B$13+$C$13+$F$13)</f>
        <v>0</v>
      </c>
      <c r="CY409">
        <v>1.37</v>
      </c>
      <c r="CZ409">
        <v>0.5</v>
      </c>
      <c r="DA409" t="s">
        <v>421</v>
      </c>
      <c r="DB409">
        <v>2</v>
      </c>
      <c r="DC409">
        <v>1761012375.849999</v>
      </c>
      <c r="DD409">
        <v>420.1952333333335</v>
      </c>
      <c r="DE409">
        <v>420.0052666666667</v>
      </c>
      <c r="DF409">
        <v>23.48863666666666</v>
      </c>
      <c r="DG409">
        <v>23.48091333333333</v>
      </c>
      <c r="DH409">
        <v>421.6755333333334</v>
      </c>
      <c r="DI409">
        <v>23.31279</v>
      </c>
      <c r="DJ409">
        <v>499.9830666666666</v>
      </c>
      <c r="DK409">
        <v>90.56960666666667</v>
      </c>
      <c r="DL409">
        <v>0.03408452666666666</v>
      </c>
      <c r="DM409">
        <v>29.91173</v>
      </c>
      <c r="DN409">
        <v>30.03066666666667</v>
      </c>
      <c r="DO409">
        <v>999.9000000000002</v>
      </c>
      <c r="DP409">
        <v>0</v>
      </c>
      <c r="DQ409">
        <v>0</v>
      </c>
      <c r="DR409">
        <v>9994.955666666667</v>
      </c>
      <c r="DS409">
        <v>0</v>
      </c>
      <c r="DT409">
        <v>0.2428559999999999</v>
      </c>
      <c r="DU409">
        <v>0.1898733</v>
      </c>
      <c r="DV409">
        <v>430.3024666666667</v>
      </c>
      <c r="DW409">
        <v>430.1045999999999</v>
      </c>
      <c r="DX409">
        <v>0.007734104066666666</v>
      </c>
      <c r="DY409">
        <v>420.0052666666667</v>
      </c>
      <c r="DZ409">
        <v>23.48091333333333</v>
      </c>
      <c r="EA409">
        <v>2.127356666666667</v>
      </c>
      <c r="EB409">
        <v>2.126656666666667</v>
      </c>
      <c r="EC409">
        <v>18.42551</v>
      </c>
      <c r="ED409">
        <v>18.42023666666667</v>
      </c>
      <c r="EE409">
        <v>0.005000780000000002</v>
      </c>
      <c r="EF409">
        <v>0</v>
      </c>
      <c r="EG409">
        <v>0</v>
      </c>
      <c r="EH409">
        <v>0</v>
      </c>
      <c r="EI409">
        <v>132.4466666666667</v>
      </c>
      <c r="EJ409">
        <v>0.005000780000000002</v>
      </c>
      <c r="EK409">
        <v>-11.36333333333334</v>
      </c>
      <c r="EL409">
        <v>0.2566666666666667</v>
      </c>
      <c r="EM409">
        <v>36.15183333333333</v>
      </c>
      <c r="EN409">
        <v>40.82476666666666</v>
      </c>
      <c r="EO409">
        <v>38.86009999999999</v>
      </c>
      <c r="EP409">
        <v>41.83103333333332</v>
      </c>
      <c r="EQ409">
        <v>39.43096666666666</v>
      </c>
      <c r="ER409">
        <v>0</v>
      </c>
      <c r="ES409">
        <v>0</v>
      </c>
      <c r="ET409">
        <v>0</v>
      </c>
      <c r="EU409">
        <v>1761012382.3</v>
      </c>
      <c r="EV409">
        <v>0</v>
      </c>
      <c r="EW409">
        <v>131.184</v>
      </c>
      <c r="EX409">
        <v>-22.36153813130259</v>
      </c>
      <c r="EY409">
        <v>12.08461491476149</v>
      </c>
      <c r="EZ409">
        <v>-10.416</v>
      </c>
      <c r="FA409">
        <v>15</v>
      </c>
      <c r="FB409">
        <v>1761011957.1</v>
      </c>
      <c r="FC409" t="s">
        <v>1172</v>
      </c>
      <c r="FD409">
        <v>1761011957.1</v>
      </c>
      <c r="FE409">
        <v>1761011957.1</v>
      </c>
      <c r="FF409">
        <v>13</v>
      </c>
      <c r="FG409">
        <v>-0.16</v>
      </c>
      <c r="FH409">
        <v>-0.007</v>
      </c>
      <c r="FI409">
        <v>-1.481</v>
      </c>
      <c r="FJ409">
        <v>0.186</v>
      </c>
      <c r="FK409">
        <v>420</v>
      </c>
      <c r="FL409">
        <v>24</v>
      </c>
      <c r="FM409">
        <v>0.15</v>
      </c>
      <c r="FN409">
        <v>0.03</v>
      </c>
      <c r="FO409">
        <v>0.1893110487804878</v>
      </c>
      <c r="FP409">
        <v>0.03522514285714339</v>
      </c>
      <c r="FQ409">
        <v>0.03091356926228684</v>
      </c>
      <c r="FR409">
        <v>1</v>
      </c>
      <c r="FS409">
        <v>130.8970588235294</v>
      </c>
      <c r="FT409">
        <v>5.822765687274891</v>
      </c>
      <c r="FU409">
        <v>6.284831660159228</v>
      </c>
      <c r="FV409">
        <v>0</v>
      </c>
      <c r="FW409">
        <v>-0.01263776775609756</v>
      </c>
      <c r="FX409">
        <v>0.3685751430731707</v>
      </c>
      <c r="FY409">
        <v>0.03669000486767954</v>
      </c>
      <c r="FZ409">
        <v>0</v>
      </c>
      <c r="GA409">
        <v>1</v>
      </c>
      <c r="GB409">
        <v>3</v>
      </c>
      <c r="GC409" t="s">
        <v>459</v>
      </c>
      <c r="GD409">
        <v>3.10951</v>
      </c>
      <c r="GE409">
        <v>2.72575</v>
      </c>
      <c r="GF409">
        <v>0.0886358</v>
      </c>
      <c r="GG409">
        <v>0.0884182</v>
      </c>
      <c r="GH409">
        <v>0.10694</v>
      </c>
      <c r="GI409">
        <v>0.107814</v>
      </c>
      <c r="GJ409">
        <v>23920.9</v>
      </c>
      <c r="GK409">
        <v>21676</v>
      </c>
      <c r="GL409">
        <v>26804.8</v>
      </c>
      <c r="GM409">
        <v>23984.4</v>
      </c>
      <c r="GN409">
        <v>38249.3</v>
      </c>
      <c r="GO409">
        <v>31563.3</v>
      </c>
      <c r="GP409">
        <v>46785.7</v>
      </c>
      <c r="GQ409">
        <v>37913.2</v>
      </c>
      <c r="GR409">
        <v>1.8928</v>
      </c>
      <c r="GS409">
        <v>1.87777</v>
      </c>
      <c r="GT409">
        <v>0.105463</v>
      </c>
      <c r="GU409">
        <v>0</v>
      </c>
      <c r="GV409">
        <v>28.3018</v>
      </c>
      <c r="GW409">
        <v>999.9</v>
      </c>
      <c r="GX409">
        <v>62.5</v>
      </c>
      <c r="GY409">
        <v>29.3</v>
      </c>
      <c r="GZ409">
        <v>28.238</v>
      </c>
      <c r="HA409">
        <v>61.3909</v>
      </c>
      <c r="HB409">
        <v>21.0497</v>
      </c>
      <c r="HC409">
        <v>1</v>
      </c>
      <c r="HD409">
        <v>0.0227769</v>
      </c>
      <c r="HE409">
        <v>-1.63021</v>
      </c>
      <c r="HF409">
        <v>20.3306</v>
      </c>
      <c r="HG409">
        <v>5.22178</v>
      </c>
      <c r="HH409">
        <v>11.9797</v>
      </c>
      <c r="HI409">
        <v>4.96575</v>
      </c>
      <c r="HJ409">
        <v>3.276</v>
      </c>
      <c r="HK409">
        <v>9999</v>
      </c>
      <c r="HL409">
        <v>9999</v>
      </c>
      <c r="HM409">
        <v>9999</v>
      </c>
      <c r="HN409">
        <v>999.9</v>
      </c>
      <c r="HO409">
        <v>1.86366</v>
      </c>
      <c r="HP409">
        <v>1.85974</v>
      </c>
      <c r="HQ409">
        <v>1.85806</v>
      </c>
      <c r="HR409">
        <v>1.85944</v>
      </c>
      <c r="HS409">
        <v>1.85959</v>
      </c>
      <c r="HT409">
        <v>1.85806</v>
      </c>
      <c r="HU409">
        <v>1.85715</v>
      </c>
      <c r="HV409">
        <v>1.85211</v>
      </c>
      <c r="HW409">
        <v>0</v>
      </c>
      <c r="HX409">
        <v>0</v>
      </c>
      <c r="HY409">
        <v>0</v>
      </c>
      <c r="HZ409">
        <v>0</v>
      </c>
      <c r="IA409" t="s">
        <v>424</v>
      </c>
      <c r="IB409" t="s">
        <v>425</v>
      </c>
      <c r="IC409" t="s">
        <v>426</v>
      </c>
      <c r="ID409" t="s">
        <v>426</v>
      </c>
      <c r="IE409" t="s">
        <v>426</v>
      </c>
      <c r="IF409" t="s">
        <v>426</v>
      </c>
      <c r="IG409">
        <v>0</v>
      </c>
      <c r="IH409">
        <v>100</v>
      </c>
      <c r="II409">
        <v>100</v>
      </c>
      <c r="IJ409">
        <v>-1.481</v>
      </c>
      <c r="IK409">
        <v>0.1751</v>
      </c>
      <c r="IL409">
        <v>-2.270430513628176</v>
      </c>
      <c r="IM409">
        <v>0.001328113201692861</v>
      </c>
      <c r="IN409">
        <v>1.538283238170363E-06</v>
      </c>
      <c r="IO409">
        <v>-5.795655626708063E-10</v>
      </c>
      <c r="IP409">
        <v>-0.07185721746206786</v>
      </c>
      <c r="IQ409">
        <v>-0.004593102289677449</v>
      </c>
      <c r="IR409">
        <v>0.0008253994458280543</v>
      </c>
      <c r="IS409">
        <v>-7.403632370499484E-06</v>
      </c>
      <c r="IT409">
        <v>2</v>
      </c>
      <c r="IU409">
        <v>1985</v>
      </c>
      <c r="IV409">
        <v>1</v>
      </c>
      <c r="IW409">
        <v>27</v>
      </c>
      <c r="IX409">
        <v>7.1</v>
      </c>
      <c r="IY409">
        <v>7.1</v>
      </c>
      <c r="IZ409">
        <v>1.13525</v>
      </c>
      <c r="JA409">
        <v>2.60498</v>
      </c>
      <c r="JB409">
        <v>1.49658</v>
      </c>
      <c r="JC409">
        <v>2.34619</v>
      </c>
      <c r="JD409">
        <v>1.54907</v>
      </c>
      <c r="JE409">
        <v>2.3999</v>
      </c>
      <c r="JF409">
        <v>32.7535</v>
      </c>
      <c r="JG409">
        <v>15.4717</v>
      </c>
      <c r="JH409">
        <v>18</v>
      </c>
      <c r="JI409">
        <v>481.463</v>
      </c>
      <c r="JJ409">
        <v>500.977</v>
      </c>
      <c r="JK409">
        <v>30.5864</v>
      </c>
      <c r="JL409">
        <v>27.5363</v>
      </c>
      <c r="JM409">
        <v>30.0001</v>
      </c>
      <c r="JN409">
        <v>27.7313</v>
      </c>
      <c r="JO409">
        <v>27.7118</v>
      </c>
      <c r="JP409">
        <v>22.8378</v>
      </c>
      <c r="JQ409">
        <v>21.4507</v>
      </c>
      <c r="JR409">
        <v>76.01479999999999</v>
      </c>
      <c r="JS409">
        <v>30.5952</v>
      </c>
      <c r="JT409">
        <v>420</v>
      </c>
      <c r="JU409">
        <v>23.4318</v>
      </c>
      <c r="JV409">
        <v>102.31</v>
      </c>
      <c r="JW409">
        <v>91.46299999999999</v>
      </c>
    </row>
    <row r="410" spans="1:283">
      <c r="A410">
        <v>392</v>
      </c>
      <c r="B410">
        <v>1761012385.6</v>
      </c>
      <c r="C410">
        <v>2719.599999904633</v>
      </c>
      <c r="D410" t="s">
        <v>1234</v>
      </c>
      <c r="E410" t="s">
        <v>1235</v>
      </c>
      <c r="F410">
        <v>5</v>
      </c>
      <c r="G410" t="s">
        <v>1233</v>
      </c>
      <c r="H410">
        <v>1761012377.651724</v>
      </c>
      <c r="I410">
        <f>(J410)/1000</f>
        <v>0</v>
      </c>
      <c r="J410">
        <f>1000*DJ410*AH410*(DF410-DG410)/(100*CY410*(1000-AH410*DF410))</f>
        <v>0</v>
      </c>
      <c r="K410">
        <f>DJ410*AH410*(DE410-DD410*(1000-AH410*DG410)/(1000-AH410*DF410))/(100*CY410)</f>
        <v>0</v>
      </c>
      <c r="L410">
        <f>DD410 - IF(AH410&gt;1, K410*CY410*100.0/(AJ410), 0)</f>
        <v>0</v>
      </c>
      <c r="M410">
        <f>((S410-I410/2)*L410-K410)/(S410+I410/2)</f>
        <v>0</v>
      </c>
      <c r="N410">
        <f>M410*(DK410+DL410)/1000.0</f>
        <v>0</v>
      </c>
      <c r="O410">
        <f>(DD410 - IF(AH410&gt;1, K410*CY410*100.0/(AJ410), 0))*(DK410+DL410)/1000.0</f>
        <v>0</v>
      </c>
      <c r="P410">
        <f>2.0/((1/R410-1/Q410)+SIGN(R410)*SQRT((1/R410-1/Q410)*(1/R410-1/Q410) + 4*CZ410/((CZ410+1)*(CZ410+1))*(2*1/R410*1/Q410-1/Q410*1/Q410)))</f>
        <v>0</v>
      </c>
      <c r="Q410">
        <f>IF(LEFT(DA410,1)&lt;&gt;"0",IF(LEFT(DA410,1)="1",3.0,DB410),$D$5+$E$5*(DR410*DK410/($K$5*1000))+$F$5*(DR410*DK410/($K$5*1000))*MAX(MIN(CY410,$J$5),$I$5)*MAX(MIN(CY410,$J$5),$I$5)+$G$5*MAX(MIN(CY410,$J$5),$I$5)*(DR410*DK410/($K$5*1000))+$H$5*(DR410*DK410/($K$5*1000))*(DR410*DK410/($K$5*1000)))</f>
        <v>0</v>
      </c>
      <c r="R410">
        <f>I410*(1000-(1000*0.61365*exp(17.502*V410/(240.97+V410))/(DK410+DL410)+DF410)/2)/(1000*0.61365*exp(17.502*V410/(240.97+V410))/(DK410+DL410)-DF410)</f>
        <v>0</v>
      </c>
      <c r="S410">
        <f>1/((CZ410+1)/(P410/1.6)+1/(Q410/1.37)) + CZ410/((CZ410+1)/(P410/1.6) + CZ410/(Q410/1.37))</f>
        <v>0</v>
      </c>
      <c r="T410">
        <f>(CU410*CX410)</f>
        <v>0</v>
      </c>
      <c r="U410">
        <f>(DM410+(T410+2*0.95*5.67E-8*(((DM410+$B$9)+273)^4-(DM410+273)^4)-44100*I410)/(1.84*29.3*Q410+8*0.95*5.67E-8*(DM410+273)^3))</f>
        <v>0</v>
      </c>
      <c r="V410">
        <f>($C$9*DN410+$D$9*DO410+$E$9*U410)</f>
        <v>0</v>
      </c>
      <c r="W410">
        <f>0.61365*exp(17.502*V410/(240.97+V410))</f>
        <v>0</v>
      </c>
      <c r="X410">
        <f>(Y410/Z410*100)</f>
        <v>0</v>
      </c>
      <c r="Y410">
        <f>DF410*(DK410+DL410)/1000</f>
        <v>0</v>
      </c>
      <c r="Z410">
        <f>0.61365*exp(17.502*DM410/(240.97+DM410))</f>
        <v>0</v>
      </c>
      <c r="AA410">
        <f>(W410-DF410*(DK410+DL410)/1000)</f>
        <v>0</v>
      </c>
      <c r="AB410">
        <f>(-I410*44100)</f>
        <v>0</v>
      </c>
      <c r="AC410">
        <f>2*29.3*Q410*0.92*(DM410-V410)</f>
        <v>0</v>
      </c>
      <c r="AD410">
        <f>2*0.95*5.67E-8*(((DM410+$B$9)+273)^4-(V410+273)^4)</f>
        <v>0</v>
      </c>
      <c r="AE410">
        <f>T410+AD410+AB410+AC410</f>
        <v>0</v>
      </c>
      <c r="AF410">
        <v>1</v>
      </c>
      <c r="AG410">
        <v>0</v>
      </c>
      <c r="AH410">
        <f>IF(AF410*$H$15&gt;=AJ410,1.0,(AJ410/(AJ410-AF410*$H$15)))</f>
        <v>0</v>
      </c>
      <c r="AI410">
        <f>(AH410-1)*100</f>
        <v>0</v>
      </c>
      <c r="AJ410">
        <f>MAX(0,($B$15+$C$15*DR410)/(1+$D$15*DR410)*DK410/(DM410+273)*$E$15)</f>
        <v>0</v>
      </c>
      <c r="AK410" t="s">
        <v>420</v>
      </c>
      <c r="AL410" t="s">
        <v>420</v>
      </c>
      <c r="AM410">
        <v>0</v>
      </c>
      <c r="AN410">
        <v>0</v>
      </c>
      <c r="AO410">
        <f>1-AM410/AN410</f>
        <v>0</v>
      </c>
      <c r="AP410">
        <v>0</v>
      </c>
      <c r="AQ410" t="s">
        <v>420</v>
      </c>
      <c r="AR410" t="s">
        <v>420</v>
      </c>
      <c r="AS410">
        <v>0</v>
      </c>
      <c r="AT410">
        <v>0</v>
      </c>
      <c r="AU410">
        <f>1-AS410/AT410</f>
        <v>0</v>
      </c>
      <c r="AV410">
        <v>0.5</v>
      </c>
      <c r="AW410">
        <f>CV410</f>
        <v>0</v>
      </c>
      <c r="AX410">
        <f>K410</f>
        <v>0</v>
      </c>
      <c r="AY410">
        <f>AU410*AV410*AW410</f>
        <v>0</v>
      </c>
      <c r="AZ410">
        <f>(AX410-AP410)/AW410</f>
        <v>0</v>
      </c>
      <c r="BA410">
        <f>(AN410-AT410)/AT410</f>
        <v>0</v>
      </c>
      <c r="BB410">
        <f>AM410/(AO410+AM410/AT410)</f>
        <v>0</v>
      </c>
      <c r="BC410" t="s">
        <v>420</v>
      </c>
      <c r="BD410">
        <v>0</v>
      </c>
      <c r="BE410">
        <f>IF(BD410&lt;&gt;0, BD410, BB410)</f>
        <v>0</v>
      </c>
      <c r="BF410">
        <f>1-BE410/AT410</f>
        <v>0</v>
      </c>
      <c r="BG410">
        <f>(AT410-AS410)/(AT410-BE410)</f>
        <v>0</v>
      </c>
      <c r="BH410">
        <f>(AN410-AT410)/(AN410-BE410)</f>
        <v>0</v>
      </c>
      <c r="BI410">
        <f>(AT410-AS410)/(AT410-AM410)</f>
        <v>0</v>
      </c>
      <c r="BJ410">
        <f>(AN410-AT410)/(AN410-AM410)</f>
        <v>0</v>
      </c>
      <c r="BK410">
        <f>(BG410*BE410/AS410)</f>
        <v>0</v>
      </c>
      <c r="BL410">
        <f>(1-BK410)</f>
        <v>0</v>
      </c>
      <c r="CU410">
        <f>$B$13*DS410+$C$13*DT410+$F$13*EE410*(1-EH410)</f>
        <v>0</v>
      </c>
      <c r="CV410">
        <f>CU410*CW410</f>
        <v>0</v>
      </c>
      <c r="CW410">
        <f>($B$13*$D$11+$C$13*$D$11+$F$13*((ER410+EJ410)/MAX(ER410+EJ410+ES410, 0.1)*$I$11+ES410/MAX(ER410+EJ410+ES410, 0.1)*$J$11))/($B$13+$C$13+$F$13)</f>
        <v>0</v>
      </c>
      <c r="CX410">
        <f>($B$13*$K$11+$C$13*$K$11+$F$13*((ER410+EJ410)/MAX(ER410+EJ410+ES410, 0.1)*$P$11+ES410/MAX(ER410+EJ410+ES410, 0.1)*$Q$11))/($B$13+$C$13+$F$13)</f>
        <v>0</v>
      </c>
      <c r="CY410">
        <v>1.37</v>
      </c>
      <c r="CZ410">
        <v>0.5</v>
      </c>
      <c r="DA410" t="s">
        <v>421</v>
      </c>
      <c r="DB410">
        <v>2</v>
      </c>
      <c r="DC410">
        <v>1761012377.651724</v>
      </c>
      <c r="DD410">
        <v>420.1946896551724</v>
      </c>
      <c r="DE410">
        <v>420.0053793103448</v>
      </c>
      <c r="DF410">
        <v>23.48268965517241</v>
      </c>
      <c r="DG410">
        <v>23.46651379310345</v>
      </c>
      <c r="DH410">
        <v>421.675</v>
      </c>
      <c r="DI410">
        <v>23.30696551724138</v>
      </c>
      <c r="DJ410">
        <v>499.9694482758621</v>
      </c>
      <c r="DK410">
        <v>90.56959655172413</v>
      </c>
      <c r="DL410">
        <v>0.03408060689655173</v>
      </c>
      <c r="DM410">
        <v>29.90747586206897</v>
      </c>
      <c r="DN410">
        <v>30.02548620689655</v>
      </c>
      <c r="DO410">
        <v>999.9000000000002</v>
      </c>
      <c r="DP410">
        <v>0</v>
      </c>
      <c r="DQ410">
        <v>0</v>
      </c>
      <c r="DR410">
        <v>9995.51344827586</v>
      </c>
      <c r="DS410">
        <v>0</v>
      </c>
      <c r="DT410">
        <v>0.242856</v>
      </c>
      <c r="DU410">
        <v>0.1891806206896552</v>
      </c>
      <c r="DV410">
        <v>430.2992758620689</v>
      </c>
      <c r="DW410">
        <v>430.0983793103448</v>
      </c>
      <c r="DX410">
        <v>0.01618364903448276</v>
      </c>
      <c r="DY410">
        <v>420.0053793103448</v>
      </c>
      <c r="DZ410">
        <v>23.46651379310345</v>
      </c>
      <c r="EA410">
        <v>2.126817931034483</v>
      </c>
      <c r="EB410">
        <v>2.12535275862069</v>
      </c>
      <c r="EC410">
        <v>18.42146896551724</v>
      </c>
      <c r="ED410">
        <v>18.41044827586207</v>
      </c>
      <c r="EE410">
        <v>0.005000780000000002</v>
      </c>
      <c r="EF410">
        <v>0</v>
      </c>
      <c r="EG410">
        <v>0</v>
      </c>
      <c r="EH410">
        <v>0</v>
      </c>
      <c r="EI410">
        <v>132.3827586206897</v>
      </c>
      <c r="EJ410">
        <v>0.005000780000000002</v>
      </c>
      <c r="EK410">
        <v>-11.22068965517241</v>
      </c>
      <c r="EL410">
        <v>0.2448275862068966</v>
      </c>
      <c r="EM410">
        <v>36.16789655172413</v>
      </c>
      <c r="EN410">
        <v>40.83813793103448</v>
      </c>
      <c r="EO410">
        <v>38.91775862068965</v>
      </c>
      <c r="EP410">
        <v>41.85324137931033</v>
      </c>
      <c r="EQ410">
        <v>39.43506896551723</v>
      </c>
      <c r="ER410">
        <v>0</v>
      </c>
      <c r="ES410">
        <v>0</v>
      </c>
      <c r="ET410">
        <v>0</v>
      </c>
      <c r="EU410">
        <v>1761012384.7</v>
      </c>
      <c r="EV410">
        <v>0</v>
      </c>
      <c r="EW410">
        <v>130.908</v>
      </c>
      <c r="EX410">
        <v>-12.64615329717977</v>
      </c>
      <c r="EY410">
        <v>-10.93846210760948</v>
      </c>
      <c r="EZ410">
        <v>-10.916</v>
      </c>
      <c r="FA410">
        <v>15</v>
      </c>
      <c r="FB410">
        <v>1761011957.1</v>
      </c>
      <c r="FC410" t="s">
        <v>1172</v>
      </c>
      <c r="FD410">
        <v>1761011957.1</v>
      </c>
      <c r="FE410">
        <v>1761011957.1</v>
      </c>
      <c r="FF410">
        <v>13</v>
      </c>
      <c r="FG410">
        <v>-0.16</v>
      </c>
      <c r="FH410">
        <v>-0.007</v>
      </c>
      <c r="FI410">
        <v>-1.481</v>
      </c>
      <c r="FJ410">
        <v>0.186</v>
      </c>
      <c r="FK410">
        <v>420</v>
      </c>
      <c r="FL410">
        <v>24</v>
      </c>
      <c r="FM410">
        <v>0.15</v>
      </c>
      <c r="FN410">
        <v>0.03</v>
      </c>
      <c r="FO410">
        <v>0.187078925</v>
      </c>
      <c r="FP410">
        <v>0.1086993433395872</v>
      </c>
      <c r="FQ410">
        <v>0.03002015308037877</v>
      </c>
      <c r="FR410">
        <v>1</v>
      </c>
      <c r="FS410">
        <v>131.2588235294118</v>
      </c>
      <c r="FT410">
        <v>-3.08326939519069</v>
      </c>
      <c r="FU410">
        <v>6.793903739948164</v>
      </c>
      <c r="FV410">
        <v>0</v>
      </c>
      <c r="FW410">
        <v>0.00170554555</v>
      </c>
      <c r="FX410">
        <v>0.3262871607354598</v>
      </c>
      <c r="FY410">
        <v>0.03239291422616554</v>
      </c>
      <c r="FZ410">
        <v>0</v>
      </c>
      <c r="GA410">
        <v>1</v>
      </c>
      <c r="GB410">
        <v>3</v>
      </c>
      <c r="GC410" t="s">
        <v>459</v>
      </c>
      <c r="GD410">
        <v>3.10952</v>
      </c>
      <c r="GE410">
        <v>2.72593</v>
      </c>
      <c r="GF410">
        <v>0.0886349</v>
      </c>
      <c r="GG410">
        <v>0.0884161</v>
      </c>
      <c r="GH410">
        <v>0.106902</v>
      </c>
      <c r="GI410">
        <v>0.107806</v>
      </c>
      <c r="GJ410">
        <v>23920.8</v>
      </c>
      <c r="GK410">
        <v>21676</v>
      </c>
      <c r="GL410">
        <v>26804.7</v>
      </c>
      <c r="GM410">
        <v>23984.4</v>
      </c>
      <c r="GN410">
        <v>38251</v>
      </c>
      <c r="GO410">
        <v>31563.7</v>
      </c>
      <c r="GP410">
        <v>46785.8</v>
      </c>
      <c r="GQ410">
        <v>37913.4</v>
      </c>
      <c r="GR410">
        <v>1.89295</v>
      </c>
      <c r="GS410">
        <v>1.87777</v>
      </c>
      <c r="GT410">
        <v>0.105657</v>
      </c>
      <c r="GU410">
        <v>0</v>
      </c>
      <c r="GV410">
        <v>28.3006</v>
      </c>
      <c r="GW410">
        <v>999.9</v>
      </c>
      <c r="GX410">
        <v>62.5</v>
      </c>
      <c r="GY410">
        <v>29.3</v>
      </c>
      <c r="GZ410">
        <v>28.2382</v>
      </c>
      <c r="HA410">
        <v>61.1609</v>
      </c>
      <c r="HB410">
        <v>21.27</v>
      </c>
      <c r="HC410">
        <v>1</v>
      </c>
      <c r="HD410">
        <v>0.022843</v>
      </c>
      <c r="HE410">
        <v>-1.64894</v>
      </c>
      <c r="HF410">
        <v>20.3304</v>
      </c>
      <c r="HG410">
        <v>5.22163</v>
      </c>
      <c r="HH410">
        <v>11.9791</v>
      </c>
      <c r="HI410">
        <v>4.96555</v>
      </c>
      <c r="HJ410">
        <v>3.27598</v>
      </c>
      <c r="HK410">
        <v>9999</v>
      </c>
      <c r="HL410">
        <v>9999</v>
      </c>
      <c r="HM410">
        <v>9999</v>
      </c>
      <c r="HN410">
        <v>999.9</v>
      </c>
      <c r="HO410">
        <v>1.86368</v>
      </c>
      <c r="HP410">
        <v>1.85974</v>
      </c>
      <c r="HQ410">
        <v>1.85806</v>
      </c>
      <c r="HR410">
        <v>1.85944</v>
      </c>
      <c r="HS410">
        <v>1.85959</v>
      </c>
      <c r="HT410">
        <v>1.85806</v>
      </c>
      <c r="HU410">
        <v>1.85715</v>
      </c>
      <c r="HV410">
        <v>1.85211</v>
      </c>
      <c r="HW410">
        <v>0</v>
      </c>
      <c r="HX410">
        <v>0</v>
      </c>
      <c r="HY410">
        <v>0</v>
      </c>
      <c r="HZ410">
        <v>0</v>
      </c>
      <c r="IA410" t="s">
        <v>424</v>
      </c>
      <c r="IB410" t="s">
        <v>425</v>
      </c>
      <c r="IC410" t="s">
        <v>426</v>
      </c>
      <c r="ID410" t="s">
        <v>426</v>
      </c>
      <c r="IE410" t="s">
        <v>426</v>
      </c>
      <c r="IF410" t="s">
        <v>426</v>
      </c>
      <c r="IG410">
        <v>0</v>
      </c>
      <c r="IH410">
        <v>100</v>
      </c>
      <c r="II410">
        <v>100</v>
      </c>
      <c r="IJ410">
        <v>-1.48</v>
      </c>
      <c r="IK410">
        <v>0.1749</v>
      </c>
      <c r="IL410">
        <v>-2.270430513628176</v>
      </c>
      <c r="IM410">
        <v>0.001328113201692861</v>
      </c>
      <c r="IN410">
        <v>1.538283238170363E-06</v>
      </c>
      <c r="IO410">
        <v>-5.795655626708063E-10</v>
      </c>
      <c r="IP410">
        <v>-0.07185721746206786</v>
      </c>
      <c r="IQ410">
        <v>-0.004593102289677449</v>
      </c>
      <c r="IR410">
        <v>0.0008253994458280543</v>
      </c>
      <c r="IS410">
        <v>-7.403632370499484E-06</v>
      </c>
      <c r="IT410">
        <v>2</v>
      </c>
      <c r="IU410">
        <v>1985</v>
      </c>
      <c r="IV410">
        <v>1</v>
      </c>
      <c r="IW410">
        <v>27</v>
      </c>
      <c r="IX410">
        <v>7.1</v>
      </c>
      <c r="IY410">
        <v>7.1</v>
      </c>
      <c r="IZ410">
        <v>1.13647</v>
      </c>
      <c r="JA410">
        <v>2.61475</v>
      </c>
      <c r="JB410">
        <v>1.49658</v>
      </c>
      <c r="JC410">
        <v>2.34619</v>
      </c>
      <c r="JD410">
        <v>1.54907</v>
      </c>
      <c r="JE410">
        <v>2.39746</v>
      </c>
      <c r="JF410">
        <v>32.7535</v>
      </c>
      <c r="JG410">
        <v>15.4629</v>
      </c>
      <c r="JH410">
        <v>18</v>
      </c>
      <c r="JI410">
        <v>481.549</v>
      </c>
      <c r="JJ410">
        <v>500.977</v>
      </c>
      <c r="JK410">
        <v>30.58</v>
      </c>
      <c r="JL410">
        <v>27.5363</v>
      </c>
      <c r="JM410">
        <v>30.0001</v>
      </c>
      <c r="JN410">
        <v>27.7313</v>
      </c>
      <c r="JO410">
        <v>27.7118</v>
      </c>
      <c r="JP410">
        <v>22.8374</v>
      </c>
      <c r="JQ410">
        <v>21.4507</v>
      </c>
      <c r="JR410">
        <v>76.01479999999999</v>
      </c>
      <c r="JS410">
        <v>30.5784</v>
      </c>
      <c r="JT410">
        <v>420</v>
      </c>
      <c r="JU410">
        <v>23.4318</v>
      </c>
      <c r="JV410">
        <v>102.31</v>
      </c>
      <c r="JW410">
        <v>91.4632</v>
      </c>
    </row>
    <row r="411" spans="1:283">
      <c r="A411">
        <v>393</v>
      </c>
      <c r="B411">
        <v>1761012387.6</v>
      </c>
      <c r="C411">
        <v>2721.599999904633</v>
      </c>
      <c r="D411" t="s">
        <v>1236</v>
      </c>
      <c r="E411" t="s">
        <v>1237</v>
      </c>
      <c r="F411">
        <v>5</v>
      </c>
      <c r="G411" t="s">
        <v>1233</v>
      </c>
      <c r="H411">
        <v>1761012379.510714</v>
      </c>
      <c r="I411">
        <f>(J411)/1000</f>
        <v>0</v>
      </c>
      <c r="J411">
        <f>1000*DJ411*AH411*(DF411-DG411)/(100*CY411*(1000-AH411*DF411))</f>
        <v>0</v>
      </c>
      <c r="K411">
        <f>DJ411*AH411*(DE411-DD411*(1000-AH411*DG411)/(1000-AH411*DF411))/(100*CY411)</f>
        <v>0</v>
      </c>
      <c r="L411">
        <f>DD411 - IF(AH411&gt;1, K411*CY411*100.0/(AJ411), 0)</f>
        <v>0</v>
      </c>
      <c r="M411">
        <f>((S411-I411/2)*L411-K411)/(S411+I411/2)</f>
        <v>0</v>
      </c>
      <c r="N411">
        <f>M411*(DK411+DL411)/1000.0</f>
        <v>0</v>
      </c>
      <c r="O411">
        <f>(DD411 - IF(AH411&gt;1, K411*CY411*100.0/(AJ411), 0))*(DK411+DL411)/1000.0</f>
        <v>0</v>
      </c>
      <c r="P411">
        <f>2.0/((1/R411-1/Q411)+SIGN(R411)*SQRT((1/R411-1/Q411)*(1/R411-1/Q411) + 4*CZ411/((CZ411+1)*(CZ411+1))*(2*1/R411*1/Q411-1/Q411*1/Q411)))</f>
        <v>0</v>
      </c>
      <c r="Q411">
        <f>IF(LEFT(DA411,1)&lt;&gt;"0",IF(LEFT(DA411,1)="1",3.0,DB411),$D$5+$E$5*(DR411*DK411/($K$5*1000))+$F$5*(DR411*DK411/($K$5*1000))*MAX(MIN(CY411,$J$5),$I$5)*MAX(MIN(CY411,$J$5),$I$5)+$G$5*MAX(MIN(CY411,$J$5),$I$5)*(DR411*DK411/($K$5*1000))+$H$5*(DR411*DK411/($K$5*1000))*(DR411*DK411/($K$5*1000)))</f>
        <v>0</v>
      </c>
      <c r="R411">
        <f>I411*(1000-(1000*0.61365*exp(17.502*V411/(240.97+V411))/(DK411+DL411)+DF411)/2)/(1000*0.61365*exp(17.502*V411/(240.97+V411))/(DK411+DL411)-DF411)</f>
        <v>0</v>
      </c>
      <c r="S411">
        <f>1/((CZ411+1)/(P411/1.6)+1/(Q411/1.37)) + CZ411/((CZ411+1)/(P411/1.6) + CZ411/(Q411/1.37))</f>
        <v>0</v>
      </c>
      <c r="T411">
        <f>(CU411*CX411)</f>
        <v>0</v>
      </c>
      <c r="U411">
        <f>(DM411+(T411+2*0.95*5.67E-8*(((DM411+$B$9)+273)^4-(DM411+273)^4)-44100*I411)/(1.84*29.3*Q411+8*0.95*5.67E-8*(DM411+273)^3))</f>
        <v>0</v>
      </c>
      <c r="V411">
        <f>($C$9*DN411+$D$9*DO411+$E$9*U411)</f>
        <v>0</v>
      </c>
      <c r="W411">
        <f>0.61365*exp(17.502*V411/(240.97+V411))</f>
        <v>0</v>
      </c>
      <c r="X411">
        <f>(Y411/Z411*100)</f>
        <v>0</v>
      </c>
      <c r="Y411">
        <f>DF411*(DK411+DL411)/1000</f>
        <v>0</v>
      </c>
      <c r="Z411">
        <f>0.61365*exp(17.502*DM411/(240.97+DM411))</f>
        <v>0</v>
      </c>
      <c r="AA411">
        <f>(W411-DF411*(DK411+DL411)/1000)</f>
        <v>0</v>
      </c>
      <c r="AB411">
        <f>(-I411*44100)</f>
        <v>0</v>
      </c>
      <c r="AC411">
        <f>2*29.3*Q411*0.92*(DM411-V411)</f>
        <v>0</v>
      </c>
      <c r="AD411">
        <f>2*0.95*5.67E-8*(((DM411+$B$9)+273)^4-(V411+273)^4)</f>
        <v>0</v>
      </c>
      <c r="AE411">
        <f>T411+AD411+AB411+AC411</f>
        <v>0</v>
      </c>
      <c r="AF411">
        <v>1</v>
      </c>
      <c r="AG411">
        <v>0</v>
      </c>
      <c r="AH411">
        <f>IF(AF411*$H$15&gt;=AJ411,1.0,(AJ411/(AJ411-AF411*$H$15)))</f>
        <v>0</v>
      </c>
      <c r="AI411">
        <f>(AH411-1)*100</f>
        <v>0</v>
      </c>
      <c r="AJ411">
        <f>MAX(0,($B$15+$C$15*DR411)/(1+$D$15*DR411)*DK411/(DM411+273)*$E$15)</f>
        <v>0</v>
      </c>
      <c r="AK411" t="s">
        <v>420</v>
      </c>
      <c r="AL411" t="s">
        <v>420</v>
      </c>
      <c r="AM411">
        <v>0</v>
      </c>
      <c r="AN411">
        <v>0</v>
      </c>
      <c r="AO411">
        <f>1-AM411/AN411</f>
        <v>0</v>
      </c>
      <c r="AP411">
        <v>0</v>
      </c>
      <c r="AQ411" t="s">
        <v>420</v>
      </c>
      <c r="AR411" t="s">
        <v>420</v>
      </c>
      <c r="AS411">
        <v>0</v>
      </c>
      <c r="AT411">
        <v>0</v>
      </c>
      <c r="AU411">
        <f>1-AS411/AT411</f>
        <v>0</v>
      </c>
      <c r="AV411">
        <v>0.5</v>
      </c>
      <c r="AW411">
        <f>CV411</f>
        <v>0</v>
      </c>
      <c r="AX411">
        <f>K411</f>
        <v>0</v>
      </c>
      <c r="AY411">
        <f>AU411*AV411*AW411</f>
        <v>0</v>
      </c>
      <c r="AZ411">
        <f>(AX411-AP411)/AW411</f>
        <v>0</v>
      </c>
      <c r="BA411">
        <f>(AN411-AT411)/AT411</f>
        <v>0</v>
      </c>
      <c r="BB411">
        <f>AM411/(AO411+AM411/AT411)</f>
        <v>0</v>
      </c>
      <c r="BC411" t="s">
        <v>420</v>
      </c>
      <c r="BD411">
        <v>0</v>
      </c>
      <c r="BE411">
        <f>IF(BD411&lt;&gt;0, BD411, BB411)</f>
        <v>0</v>
      </c>
      <c r="BF411">
        <f>1-BE411/AT411</f>
        <v>0</v>
      </c>
      <c r="BG411">
        <f>(AT411-AS411)/(AT411-BE411)</f>
        <v>0</v>
      </c>
      <c r="BH411">
        <f>(AN411-AT411)/(AN411-BE411)</f>
        <v>0</v>
      </c>
      <c r="BI411">
        <f>(AT411-AS411)/(AT411-AM411)</f>
        <v>0</v>
      </c>
      <c r="BJ411">
        <f>(AN411-AT411)/(AN411-AM411)</f>
        <v>0</v>
      </c>
      <c r="BK411">
        <f>(BG411*BE411/AS411)</f>
        <v>0</v>
      </c>
      <c r="BL411">
        <f>(1-BK411)</f>
        <v>0</v>
      </c>
      <c r="CU411">
        <f>$B$13*DS411+$C$13*DT411+$F$13*EE411*(1-EH411)</f>
        <v>0</v>
      </c>
      <c r="CV411">
        <f>CU411*CW411</f>
        <v>0</v>
      </c>
      <c r="CW411">
        <f>($B$13*$D$11+$C$13*$D$11+$F$13*((ER411+EJ411)/MAX(ER411+EJ411+ES411, 0.1)*$I$11+ES411/MAX(ER411+EJ411+ES411, 0.1)*$J$11))/($B$13+$C$13+$F$13)</f>
        <v>0</v>
      </c>
      <c r="CX411">
        <f>($B$13*$K$11+$C$13*$K$11+$F$13*((ER411+EJ411)/MAX(ER411+EJ411+ES411, 0.1)*$P$11+ES411/MAX(ER411+EJ411+ES411, 0.1)*$Q$11))/($B$13+$C$13+$F$13)</f>
        <v>0</v>
      </c>
      <c r="CY411">
        <v>1.37</v>
      </c>
      <c r="CZ411">
        <v>0.5</v>
      </c>
      <c r="DA411" t="s">
        <v>421</v>
      </c>
      <c r="DB411">
        <v>2</v>
      </c>
      <c r="DC411">
        <v>1761012379.510714</v>
      </c>
      <c r="DD411">
        <v>420.1986785714286</v>
      </c>
      <c r="DE411">
        <v>420.0048571428571</v>
      </c>
      <c r="DF411">
        <v>23.47498571428571</v>
      </c>
      <c r="DG411">
        <v>23.45373928571428</v>
      </c>
      <c r="DH411">
        <v>421.6789285714285</v>
      </c>
      <c r="DI411">
        <v>23.29942142857143</v>
      </c>
      <c r="DJ411">
        <v>499.9969285714286</v>
      </c>
      <c r="DK411">
        <v>90.56965714285715</v>
      </c>
      <c r="DL411">
        <v>0.03402399285714285</v>
      </c>
      <c r="DM411">
        <v>29.90311785714286</v>
      </c>
      <c r="DN411">
        <v>30.02120714285714</v>
      </c>
      <c r="DO411">
        <v>999.9000000000002</v>
      </c>
      <c r="DP411">
        <v>0</v>
      </c>
      <c r="DQ411">
        <v>0</v>
      </c>
      <c r="DR411">
        <v>10001.0225</v>
      </c>
      <c r="DS411">
        <v>0</v>
      </c>
      <c r="DT411">
        <v>0.242856</v>
      </c>
      <c r="DU411">
        <v>0.1936918214285714</v>
      </c>
      <c r="DV411">
        <v>430.2999285714286</v>
      </c>
      <c r="DW411">
        <v>430.0922142857143</v>
      </c>
      <c r="DX411">
        <v>0.02125194507142857</v>
      </c>
      <c r="DY411">
        <v>420.0048571428571</v>
      </c>
      <c r="DZ411">
        <v>23.45373928571428</v>
      </c>
      <c r="EA411">
        <v>2.126121071428571</v>
      </c>
      <c r="EB411">
        <v>2.1241975</v>
      </c>
      <c r="EC411">
        <v>18.41624285714286</v>
      </c>
      <c r="ED411">
        <v>18.40177857142857</v>
      </c>
      <c r="EE411">
        <v>0.005000780000000002</v>
      </c>
      <c r="EF411">
        <v>0</v>
      </c>
      <c r="EG411">
        <v>0</v>
      </c>
      <c r="EH411">
        <v>0</v>
      </c>
      <c r="EI411">
        <v>130.5571428571429</v>
      </c>
      <c r="EJ411">
        <v>0.005000780000000002</v>
      </c>
      <c r="EK411">
        <v>-10.85714285714286</v>
      </c>
      <c r="EL411">
        <v>0.3214285714285715</v>
      </c>
      <c r="EM411">
        <v>36.18285714285715</v>
      </c>
      <c r="EN411">
        <v>40.85246428571428</v>
      </c>
      <c r="EO411">
        <v>38.95282142857143</v>
      </c>
      <c r="EP411">
        <v>41.87474999999998</v>
      </c>
      <c r="EQ411">
        <v>39.4395</v>
      </c>
      <c r="ER411">
        <v>0</v>
      </c>
      <c r="ES411">
        <v>0</v>
      </c>
      <c r="ET411">
        <v>0</v>
      </c>
      <c r="EU411">
        <v>1761012386.5</v>
      </c>
      <c r="EV411">
        <v>0</v>
      </c>
      <c r="EW411">
        <v>129.7307692307692</v>
      </c>
      <c r="EX411">
        <v>-19.82222193307073</v>
      </c>
      <c r="EY411">
        <v>5.6512814827419</v>
      </c>
      <c r="EZ411">
        <v>-10.60384615384616</v>
      </c>
      <c r="FA411">
        <v>15</v>
      </c>
      <c r="FB411">
        <v>1761011957.1</v>
      </c>
      <c r="FC411" t="s">
        <v>1172</v>
      </c>
      <c r="FD411">
        <v>1761011957.1</v>
      </c>
      <c r="FE411">
        <v>1761011957.1</v>
      </c>
      <c r="FF411">
        <v>13</v>
      </c>
      <c r="FG411">
        <v>-0.16</v>
      </c>
      <c r="FH411">
        <v>-0.007</v>
      </c>
      <c r="FI411">
        <v>-1.481</v>
      </c>
      <c r="FJ411">
        <v>0.186</v>
      </c>
      <c r="FK411">
        <v>420</v>
      </c>
      <c r="FL411">
        <v>24</v>
      </c>
      <c r="FM411">
        <v>0.15</v>
      </c>
      <c r="FN411">
        <v>0.03</v>
      </c>
      <c r="FO411">
        <v>0.1909038780487805</v>
      </c>
      <c r="FP411">
        <v>0.1019553031358883</v>
      </c>
      <c r="FQ411">
        <v>0.02927854204036667</v>
      </c>
      <c r="FR411">
        <v>1</v>
      </c>
      <c r="FS411">
        <v>131.335294117647</v>
      </c>
      <c r="FT411">
        <v>-17.70206235286136</v>
      </c>
      <c r="FU411">
        <v>6.715254029312718</v>
      </c>
      <c r="FV411">
        <v>0</v>
      </c>
      <c r="FW411">
        <v>0.006411383463414634</v>
      </c>
      <c r="FX411">
        <v>0.2821377825993032</v>
      </c>
      <c r="FY411">
        <v>0.02982976454350991</v>
      </c>
      <c r="FZ411">
        <v>0</v>
      </c>
      <c r="GA411">
        <v>1</v>
      </c>
      <c r="GB411">
        <v>3</v>
      </c>
      <c r="GC411" t="s">
        <v>459</v>
      </c>
      <c r="GD411">
        <v>3.10963</v>
      </c>
      <c r="GE411">
        <v>2.72548</v>
      </c>
      <c r="GF411">
        <v>0.0886383</v>
      </c>
      <c r="GG411">
        <v>0.0884093</v>
      </c>
      <c r="GH411">
        <v>0.106871</v>
      </c>
      <c r="GI411">
        <v>0.107797</v>
      </c>
      <c r="GJ411">
        <v>23920.8</v>
      </c>
      <c r="GK411">
        <v>21676.2</v>
      </c>
      <c r="GL411">
        <v>26804.8</v>
      </c>
      <c r="GM411">
        <v>23984.4</v>
      </c>
      <c r="GN411">
        <v>38252.4</v>
      </c>
      <c r="GO411">
        <v>31564</v>
      </c>
      <c r="GP411">
        <v>46785.8</v>
      </c>
      <c r="GQ411">
        <v>37913.3</v>
      </c>
      <c r="GR411">
        <v>1.89317</v>
      </c>
      <c r="GS411">
        <v>1.87742</v>
      </c>
      <c r="GT411">
        <v>0.105277</v>
      </c>
      <c r="GU411">
        <v>0</v>
      </c>
      <c r="GV411">
        <v>28.3003</v>
      </c>
      <c r="GW411">
        <v>999.9</v>
      </c>
      <c r="GX411">
        <v>62.5</v>
      </c>
      <c r="GY411">
        <v>29.3</v>
      </c>
      <c r="GZ411">
        <v>28.2376</v>
      </c>
      <c r="HA411">
        <v>61.3209</v>
      </c>
      <c r="HB411">
        <v>21.2059</v>
      </c>
      <c r="HC411">
        <v>1</v>
      </c>
      <c r="HD411">
        <v>0.0229675</v>
      </c>
      <c r="HE411">
        <v>-1.65334</v>
      </c>
      <c r="HF411">
        <v>20.3303</v>
      </c>
      <c r="HG411">
        <v>5.22193</v>
      </c>
      <c r="HH411">
        <v>11.9791</v>
      </c>
      <c r="HI411">
        <v>4.96545</v>
      </c>
      <c r="HJ411">
        <v>3.27598</v>
      </c>
      <c r="HK411">
        <v>9999</v>
      </c>
      <c r="HL411">
        <v>9999</v>
      </c>
      <c r="HM411">
        <v>9999</v>
      </c>
      <c r="HN411">
        <v>999.9</v>
      </c>
      <c r="HO411">
        <v>1.86366</v>
      </c>
      <c r="HP411">
        <v>1.85974</v>
      </c>
      <c r="HQ411">
        <v>1.85806</v>
      </c>
      <c r="HR411">
        <v>1.85944</v>
      </c>
      <c r="HS411">
        <v>1.85959</v>
      </c>
      <c r="HT411">
        <v>1.85806</v>
      </c>
      <c r="HU411">
        <v>1.85715</v>
      </c>
      <c r="HV411">
        <v>1.85211</v>
      </c>
      <c r="HW411">
        <v>0</v>
      </c>
      <c r="HX411">
        <v>0</v>
      </c>
      <c r="HY411">
        <v>0</v>
      </c>
      <c r="HZ411">
        <v>0</v>
      </c>
      <c r="IA411" t="s">
        <v>424</v>
      </c>
      <c r="IB411" t="s">
        <v>425</v>
      </c>
      <c r="IC411" t="s">
        <v>426</v>
      </c>
      <c r="ID411" t="s">
        <v>426</v>
      </c>
      <c r="IE411" t="s">
        <v>426</v>
      </c>
      <c r="IF411" t="s">
        <v>426</v>
      </c>
      <c r="IG411">
        <v>0</v>
      </c>
      <c r="IH411">
        <v>100</v>
      </c>
      <c r="II411">
        <v>100</v>
      </c>
      <c r="IJ411">
        <v>-1.481</v>
      </c>
      <c r="IK411">
        <v>0.1746</v>
      </c>
      <c r="IL411">
        <v>-2.270430513628176</v>
      </c>
      <c r="IM411">
        <v>0.001328113201692861</v>
      </c>
      <c r="IN411">
        <v>1.538283238170363E-06</v>
      </c>
      <c r="IO411">
        <v>-5.795655626708063E-10</v>
      </c>
      <c r="IP411">
        <v>-0.07185721746206786</v>
      </c>
      <c r="IQ411">
        <v>-0.004593102289677449</v>
      </c>
      <c r="IR411">
        <v>0.0008253994458280543</v>
      </c>
      <c r="IS411">
        <v>-7.403632370499484E-06</v>
      </c>
      <c r="IT411">
        <v>2</v>
      </c>
      <c r="IU411">
        <v>1985</v>
      </c>
      <c r="IV411">
        <v>1</v>
      </c>
      <c r="IW411">
        <v>27</v>
      </c>
      <c r="IX411">
        <v>7.2</v>
      </c>
      <c r="IY411">
        <v>7.2</v>
      </c>
      <c r="IZ411">
        <v>1.13647</v>
      </c>
      <c r="JA411">
        <v>2.60254</v>
      </c>
      <c r="JB411">
        <v>1.49658</v>
      </c>
      <c r="JC411">
        <v>2.34619</v>
      </c>
      <c r="JD411">
        <v>1.54907</v>
      </c>
      <c r="JE411">
        <v>2.47681</v>
      </c>
      <c r="JF411">
        <v>32.7535</v>
      </c>
      <c r="JG411">
        <v>15.4717</v>
      </c>
      <c r="JH411">
        <v>18</v>
      </c>
      <c r="JI411">
        <v>481.679</v>
      </c>
      <c r="JJ411">
        <v>500.744</v>
      </c>
      <c r="JK411">
        <v>30.5738</v>
      </c>
      <c r="JL411">
        <v>27.5363</v>
      </c>
      <c r="JM411">
        <v>30.0001</v>
      </c>
      <c r="JN411">
        <v>27.7313</v>
      </c>
      <c r="JO411">
        <v>27.7118</v>
      </c>
      <c r="JP411">
        <v>22.8403</v>
      </c>
      <c r="JQ411">
        <v>21.4507</v>
      </c>
      <c r="JR411">
        <v>76.01479999999999</v>
      </c>
      <c r="JS411">
        <v>30.5784</v>
      </c>
      <c r="JT411">
        <v>420</v>
      </c>
      <c r="JU411">
        <v>23.4318</v>
      </c>
      <c r="JV411">
        <v>102.31</v>
      </c>
      <c r="JW411">
        <v>91.4632</v>
      </c>
    </row>
    <row r="412" spans="1:283">
      <c r="A412">
        <v>394</v>
      </c>
      <c r="B412">
        <v>1761012389.6</v>
      </c>
      <c r="C412">
        <v>2723.599999904633</v>
      </c>
      <c r="D412" t="s">
        <v>1238</v>
      </c>
      <c r="E412" t="s">
        <v>1239</v>
      </c>
      <c r="F412">
        <v>5</v>
      </c>
      <c r="G412" t="s">
        <v>1233</v>
      </c>
      <c r="H412">
        <v>1761012381.433333</v>
      </c>
      <c r="I412">
        <f>(J412)/1000</f>
        <v>0</v>
      </c>
      <c r="J412">
        <f>1000*DJ412*AH412*(DF412-DG412)/(100*CY412*(1000-AH412*DF412))</f>
        <v>0</v>
      </c>
      <c r="K412">
        <f>DJ412*AH412*(DE412-DD412*(1000-AH412*DG412)/(1000-AH412*DF412))/(100*CY412)</f>
        <v>0</v>
      </c>
      <c r="L412">
        <f>DD412 - IF(AH412&gt;1, K412*CY412*100.0/(AJ412), 0)</f>
        <v>0</v>
      </c>
      <c r="M412">
        <f>((S412-I412/2)*L412-K412)/(S412+I412/2)</f>
        <v>0</v>
      </c>
      <c r="N412">
        <f>M412*(DK412+DL412)/1000.0</f>
        <v>0</v>
      </c>
      <c r="O412">
        <f>(DD412 - IF(AH412&gt;1, K412*CY412*100.0/(AJ412), 0))*(DK412+DL412)/1000.0</f>
        <v>0</v>
      </c>
      <c r="P412">
        <f>2.0/((1/R412-1/Q412)+SIGN(R412)*SQRT((1/R412-1/Q412)*(1/R412-1/Q412) + 4*CZ412/((CZ412+1)*(CZ412+1))*(2*1/R412*1/Q412-1/Q412*1/Q412)))</f>
        <v>0</v>
      </c>
      <c r="Q412">
        <f>IF(LEFT(DA412,1)&lt;&gt;"0",IF(LEFT(DA412,1)="1",3.0,DB412),$D$5+$E$5*(DR412*DK412/($K$5*1000))+$F$5*(DR412*DK412/($K$5*1000))*MAX(MIN(CY412,$J$5),$I$5)*MAX(MIN(CY412,$J$5),$I$5)+$G$5*MAX(MIN(CY412,$J$5),$I$5)*(DR412*DK412/($K$5*1000))+$H$5*(DR412*DK412/($K$5*1000))*(DR412*DK412/($K$5*1000)))</f>
        <v>0</v>
      </c>
      <c r="R412">
        <f>I412*(1000-(1000*0.61365*exp(17.502*V412/(240.97+V412))/(DK412+DL412)+DF412)/2)/(1000*0.61365*exp(17.502*V412/(240.97+V412))/(DK412+DL412)-DF412)</f>
        <v>0</v>
      </c>
      <c r="S412">
        <f>1/((CZ412+1)/(P412/1.6)+1/(Q412/1.37)) + CZ412/((CZ412+1)/(P412/1.6) + CZ412/(Q412/1.37))</f>
        <v>0</v>
      </c>
      <c r="T412">
        <f>(CU412*CX412)</f>
        <v>0</v>
      </c>
      <c r="U412">
        <f>(DM412+(T412+2*0.95*5.67E-8*(((DM412+$B$9)+273)^4-(DM412+273)^4)-44100*I412)/(1.84*29.3*Q412+8*0.95*5.67E-8*(DM412+273)^3))</f>
        <v>0</v>
      </c>
      <c r="V412">
        <f>($C$9*DN412+$D$9*DO412+$E$9*U412)</f>
        <v>0</v>
      </c>
      <c r="W412">
        <f>0.61365*exp(17.502*V412/(240.97+V412))</f>
        <v>0</v>
      </c>
      <c r="X412">
        <f>(Y412/Z412*100)</f>
        <v>0</v>
      </c>
      <c r="Y412">
        <f>DF412*(DK412+DL412)/1000</f>
        <v>0</v>
      </c>
      <c r="Z412">
        <f>0.61365*exp(17.502*DM412/(240.97+DM412))</f>
        <v>0</v>
      </c>
      <c r="AA412">
        <f>(W412-DF412*(DK412+DL412)/1000)</f>
        <v>0</v>
      </c>
      <c r="AB412">
        <f>(-I412*44100)</f>
        <v>0</v>
      </c>
      <c r="AC412">
        <f>2*29.3*Q412*0.92*(DM412-V412)</f>
        <v>0</v>
      </c>
      <c r="AD412">
        <f>2*0.95*5.67E-8*(((DM412+$B$9)+273)^4-(V412+273)^4)</f>
        <v>0</v>
      </c>
      <c r="AE412">
        <f>T412+AD412+AB412+AC412</f>
        <v>0</v>
      </c>
      <c r="AF412">
        <v>1</v>
      </c>
      <c r="AG412">
        <v>0</v>
      </c>
      <c r="AH412">
        <f>IF(AF412*$H$15&gt;=AJ412,1.0,(AJ412/(AJ412-AF412*$H$15)))</f>
        <v>0</v>
      </c>
      <c r="AI412">
        <f>(AH412-1)*100</f>
        <v>0</v>
      </c>
      <c r="AJ412">
        <f>MAX(0,($B$15+$C$15*DR412)/(1+$D$15*DR412)*DK412/(DM412+273)*$E$15)</f>
        <v>0</v>
      </c>
      <c r="AK412" t="s">
        <v>420</v>
      </c>
      <c r="AL412" t="s">
        <v>420</v>
      </c>
      <c r="AM412">
        <v>0</v>
      </c>
      <c r="AN412">
        <v>0</v>
      </c>
      <c r="AO412">
        <f>1-AM412/AN412</f>
        <v>0</v>
      </c>
      <c r="AP412">
        <v>0</v>
      </c>
      <c r="AQ412" t="s">
        <v>420</v>
      </c>
      <c r="AR412" t="s">
        <v>420</v>
      </c>
      <c r="AS412">
        <v>0</v>
      </c>
      <c r="AT412">
        <v>0</v>
      </c>
      <c r="AU412">
        <f>1-AS412/AT412</f>
        <v>0</v>
      </c>
      <c r="AV412">
        <v>0.5</v>
      </c>
      <c r="AW412">
        <f>CV412</f>
        <v>0</v>
      </c>
      <c r="AX412">
        <f>K412</f>
        <v>0</v>
      </c>
      <c r="AY412">
        <f>AU412*AV412*AW412</f>
        <v>0</v>
      </c>
      <c r="AZ412">
        <f>(AX412-AP412)/AW412</f>
        <v>0</v>
      </c>
      <c r="BA412">
        <f>(AN412-AT412)/AT412</f>
        <v>0</v>
      </c>
      <c r="BB412">
        <f>AM412/(AO412+AM412/AT412)</f>
        <v>0</v>
      </c>
      <c r="BC412" t="s">
        <v>420</v>
      </c>
      <c r="BD412">
        <v>0</v>
      </c>
      <c r="BE412">
        <f>IF(BD412&lt;&gt;0, BD412, BB412)</f>
        <v>0</v>
      </c>
      <c r="BF412">
        <f>1-BE412/AT412</f>
        <v>0</v>
      </c>
      <c r="BG412">
        <f>(AT412-AS412)/(AT412-BE412)</f>
        <v>0</v>
      </c>
      <c r="BH412">
        <f>(AN412-AT412)/(AN412-BE412)</f>
        <v>0</v>
      </c>
      <c r="BI412">
        <f>(AT412-AS412)/(AT412-AM412)</f>
        <v>0</v>
      </c>
      <c r="BJ412">
        <f>(AN412-AT412)/(AN412-AM412)</f>
        <v>0</v>
      </c>
      <c r="BK412">
        <f>(BG412*BE412/AS412)</f>
        <v>0</v>
      </c>
      <c r="BL412">
        <f>(1-BK412)</f>
        <v>0</v>
      </c>
      <c r="CU412">
        <f>$B$13*DS412+$C$13*DT412+$F$13*EE412*(1-EH412)</f>
        <v>0</v>
      </c>
      <c r="CV412">
        <f>CU412*CW412</f>
        <v>0</v>
      </c>
      <c r="CW412">
        <f>($B$13*$D$11+$C$13*$D$11+$F$13*((ER412+EJ412)/MAX(ER412+EJ412+ES412, 0.1)*$I$11+ES412/MAX(ER412+EJ412+ES412, 0.1)*$J$11))/($B$13+$C$13+$F$13)</f>
        <v>0</v>
      </c>
      <c r="CX412">
        <f>($B$13*$K$11+$C$13*$K$11+$F$13*((ER412+EJ412)/MAX(ER412+EJ412+ES412, 0.1)*$P$11+ES412/MAX(ER412+EJ412+ES412, 0.1)*$Q$11))/($B$13+$C$13+$F$13)</f>
        <v>0</v>
      </c>
      <c r="CY412">
        <v>1.37</v>
      </c>
      <c r="CZ412">
        <v>0.5</v>
      </c>
      <c r="DA412" t="s">
        <v>421</v>
      </c>
      <c r="DB412">
        <v>2</v>
      </c>
      <c r="DC412">
        <v>1761012381.433333</v>
      </c>
      <c r="DD412">
        <v>420.2070000000001</v>
      </c>
      <c r="DE412">
        <v>419.9931851851852</v>
      </c>
      <c r="DF412">
        <v>23.46635925925925</v>
      </c>
      <c r="DG412">
        <v>23.44168888888889</v>
      </c>
      <c r="DH412">
        <v>421.6872222222221</v>
      </c>
      <c r="DI412">
        <v>23.29098148148148</v>
      </c>
      <c r="DJ412">
        <v>500.0064074074074</v>
      </c>
      <c r="DK412">
        <v>90.56975555555556</v>
      </c>
      <c r="DL412">
        <v>0.03398038518518519</v>
      </c>
      <c r="DM412">
        <v>29.89855555555555</v>
      </c>
      <c r="DN412">
        <v>30.01782962962963</v>
      </c>
      <c r="DO412">
        <v>999.9000000000001</v>
      </c>
      <c r="DP412">
        <v>0</v>
      </c>
      <c r="DQ412">
        <v>0</v>
      </c>
      <c r="DR412">
        <v>10002.89</v>
      </c>
      <c r="DS412">
        <v>0</v>
      </c>
      <c r="DT412">
        <v>0.242856</v>
      </c>
      <c r="DU412">
        <v>0.2137281851851852</v>
      </c>
      <c r="DV412">
        <v>430.3046296296296</v>
      </c>
      <c r="DW412">
        <v>430.0749259259259</v>
      </c>
      <c r="DX412">
        <v>0.02467634981481481</v>
      </c>
      <c r="DY412">
        <v>419.9931851851852</v>
      </c>
      <c r="DZ412">
        <v>23.44168888888889</v>
      </c>
      <c r="EA412">
        <v>2.125341851851852</v>
      </c>
      <c r="EB412">
        <v>2.123108518518519</v>
      </c>
      <c r="EC412">
        <v>18.4103962962963</v>
      </c>
      <c r="ED412">
        <v>18.39359629629629</v>
      </c>
      <c r="EE412">
        <v>0.005000780000000001</v>
      </c>
      <c r="EF412">
        <v>0</v>
      </c>
      <c r="EG412">
        <v>0</v>
      </c>
      <c r="EH412">
        <v>0</v>
      </c>
      <c r="EI412">
        <v>130.8962962962963</v>
      </c>
      <c r="EJ412">
        <v>0.005000780000000001</v>
      </c>
      <c r="EK412">
        <v>-11.52222222222223</v>
      </c>
      <c r="EL412">
        <v>0.07037037037037039</v>
      </c>
      <c r="EM412">
        <v>36.18733333333333</v>
      </c>
      <c r="EN412">
        <v>40.87014814814815</v>
      </c>
      <c r="EO412">
        <v>38.99507407407408</v>
      </c>
      <c r="EP412">
        <v>41.90251851851851</v>
      </c>
      <c r="EQ412">
        <v>39.44655555555555</v>
      </c>
      <c r="ER412">
        <v>0</v>
      </c>
      <c r="ES412">
        <v>0</v>
      </c>
      <c r="ET412">
        <v>0</v>
      </c>
      <c r="EU412">
        <v>1761012388.3</v>
      </c>
      <c r="EV412">
        <v>0</v>
      </c>
      <c r="EW412">
        <v>130.032</v>
      </c>
      <c r="EX412">
        <v>-11.72307669787279</v>
      </c>
      <c r="EY412">
        <v>11.39230712497023</v>
      </c>
      <c r="EZ412">
        <v>-10.884</v>
      </c>
      <c r="FA412">
        <v>15</v>
      </c>
      <c r="FB412">
        <v>1761011957.1</v>
      </c>
      <c r="FC412" t="s">
        <v>1172</v>
      </c>
      <c r="FD412">
        <v>1761011957.1</v>
      </c>
      <c r="FE412">
        <v>1761011957.1</v>
      </c>
      <c r="FF412">
        <v>13</v>
      </c>
      <c r="FG412">
        <v>-0.16</v>
      </c>
      <c r="FH412">
        <v>-0.007</v>
      </c>
      <c r="FI412">
        <v>-1.481</v>
      </c>
      <c r="FJ412">
        <v>0.186</v>
      </c>
      <c r="FK412">
        <v>420</v>
      </c>
      <c r="FL412">
        <v>24</v>
      </c>
      <c r="FM412">
        <v>0.15</v>
      </c>
      <c r="FN412">
        <v>0.03</v>
      </c>
      <c r="FO412">
        <v>0.203469125</v>
      </c>
      <c r="FP412">
        <v>0.2501946303939954</v>
      </c>
      <c r="FQ412">
        <v>0.04115894198785211</v>
      </c>
      <c r="FR412">
        <v>1</v>
      </c>
      <c r="FS412">
        <v>130.7117647058824</v>
      </c>
      <c r="FT412">
        <v>-16.02444595199046</v>
      </c>
      <c r="FU412">
        <v>6.559759890955583</v>
      </c>
      <c r="FV412">
        <v>0</v>
      </c>
      <c r="FW412">
        <v>0.01623401055</v>
      </c>
      <c r="FX412">
        <v>0.1727289789118199</v>
      </c>
      <c r="FY412">
        <v>0.02093076897232472</v>
      </c>
      <c r="FZ412">
        <v>0</v>
      </c>
      <c r="GA412">
        <v>1</v>
      </c>
      <c r="GB412">
        <v>3</v>
      </c>
      <c r="GC412" t="s">
        <v>459</v>
      </c>
      <c r="GD412">
        <v>3.10963</v>
      </c>
      <c r="GE412">
        <v>2.72547</v>
      </c>
      <c r="GF412">
        <v>0.08863840000000001</v>
      </c>
      <c r="GG412">
        <v>0.08840530000000001</v>
      </c>
      <c r="GH412">
        <v>0.106851</v>
      </c>
      <c r="GI412">
        <v>0.107786</v>
      </c>
      <c r="GJ412">
        <v>23920.8</v>
      </c>
      <c r="GK412">
        <v>21676.3</v>
      </c>
      <c r="GL412">
        <v>26804.8</v>
      </c>
      <c r="GM412">
        <v>23984.4</v>
      </c>
      <c r="GN412">
        <v>38253.3</v>
      </c>
      <c r="GO412">
        <v>31564.3</v>
      </c>
      <c r="GP412">
        <v>46785.8</v>
      </c>
      <c r="GQ412">
        <v>37913.2</v>
      </c>
      <c r="GR412">
        <v>1.89328</v>
      </c>
      <c r="GS412">
        <v>1.8775</v>
      </c>
      <c r="GT412">
        <v>0.104427</v>
      </c>
      <c r="GU412">
        <v>0</v>
      </c>
      <c r="GV412">
        <v>28.3003</v>
      </c>
      <c r="GW412">
        <v>999.9</v>
      </c>
      <c r="GX412">
        <v>62.5</v>
      </c>
      <c r="GY412">
        <v>29.3</v>
      </c>
      <c r="GZ412">
        <v>28.2366</v>
      </c>
      <c r="HA412">
        <v>61.511</v>
      </c>
      <c r="HB412">
        <v>21.0617</v>
      </c>
      <c r="HC412">
        <v>1</v>
      </c>
      <c r="HD412">
        <v>0.0228836</v>
      </c>
      <c r="HE412">
        <v>-1.67505</v>
      </c>
      <c r="HF412">
        <v>20.3293</v>
      </c>
      <c r="HG412">
        <v>5.22163</v>
      </c>
      <c r="HH412">
        <v>11.98</v>
      </c>
      <c r="HI412">
        <v>4.9653</v>
      </c>
      <c r="HJ412">
        <v>3.276</v>
      </c>
      <c r="HK412">
        <v>9999</v>
      </c>
      <c r="HL412">
        <v>9999</v>
      </c>
      <c r="HM412">
        <v>9999</v>
      </c>
      <c r="HN412">
        <v>999.9</v>
      </c>
      <c r="HO412">
        <v>1.86365</v>
      </c>
      <c r="HP412">
        <v>1.85974</v>
      </c>
      <c r="HQ412">
        <v>1.85806</v>
      </c>
      <c r="HR412">
        <v>1.85944</v>
      </c>
      <c r="HS412">
        <v>1.85959</v>
      </c>
      <c r="HT412">
        <v>1.85806</v>
      </c>
      <c r="HU412">
        <v>1.85715</v>
      </c>
      <c r="HV412">
        <v>1.85211</v>
      </c>
      <c r="HW412">
        <v>0</v>
      </c>
      <c r="HX412">
        <v>0</v>
      </c>
      <c r="HY412">
        <v>0</v>
      </c>
      <c r="HZ412">
        <v>0</v>
      </c>
      <c r="IA412" t="s">
        <v>424</v>
      </c>
      <c r="IB412" t="s">
        <v>425</v>
      </c>
      <c r="IC412" t="s">
        <v>426</v>
      </c>
      <c r="ID412" t="s">
        <v>426</v>
      </c>
      <c r="IE412" t="s">
        <v>426</v>
      </c>
      <c r="IF412" t="s">
        <v>426</v>
      </c>
      <c r="IG412">
        <v>0</v>
      </c>
      <c r="IH412">
        <v>100</v>
      </c>
      <c r="II412">
        <v>100</v>
      </c>
      <c r="IJ412">
        <v>-1.481</v>
      </c>
      <c r="IK412">
        <v>0.1745</v>
      </c>
      <c r="IL412">
        <v>-2.270430513628176</v>
      </c>
      <c r="IM412">
        <v>0.001328113201692861</v>
      </c>
      <c r="IN412">
        <v>1.538283238170363E-06</v>
      </c>
      <c r="IO412">
        <v>-5.795655626708063E-10</v>
      </c>
      <c r="IP412">
        <v>-0.07185721746206786</v>
      </c>
      <c r="IQ412">
        <v>-0.004593102289677449</v>
      </c>
      <c r="IR412">
        <v>0.0008253994458280543</v>
      </c>
      <c r="IS412">
        <v>-7.403632370499484E-06</v>
      </c>
      <c r="IT412">
        <v>2</v>
      </c>
      <c r="IU412">
        <v>1985</v>
      </c>
      <c r="IV412">
        <v>1</v>
      </c>
      <c r="IW412">
        <v>27</v>
      </c>
      <c r="IX412">
        <v>7.2</v>
      </c>
      <c r="IY412">
        <v>7.2</v>
      </c>
      <c r="IZ412">
        <v>1.13525</v>
      </c>
      <c r="JA412">
        <v>2.60498</v>
      </c>
      <c r="JB412">
        <v>1.49658</v>
      </c>
      <c r="JC412">
        <v>2.34619</v>
      </c>
      <c r="JD412">
        <v>1.54907</v>
      </c>
      <c r="JE412">
        <v>2.3999</v>
      </c>
      <c r="JF412">
        <v>32.7535</v>
      </c>
      <c r="JG412">
        <v>15.4629</v>
      </c>
      <c r="JH412">
        <v>18</v>
      </c>
      <c r="JI412">
        <v>481.737</v>
      </c>
      <c r="JJ412">
        <v>500.802</v>
      </c>
      <c r="JK412">
        <v>30.5678</v>
      </c>
      <c r="JL412">
        <v>27.5363</v>
      </c>
      <c r="JM412">
        <v>30.0001</v>
      </c>
      <c r="JN412">
        <v>27.7313</v>
      </c>
      <c r="JO412">
        <v>27.7127</v>
      </c>
      <c r="JP412">
        <v>22.8412</v>
      </c>
      <c r="JQ412">
        <v>21.4507</v>
      </c>
      <c r="JR412">
        <v>76.01479999999999</v>
      </c>
      <c r="JS412">
        <v>30.5611</v>
      </c>
      <c r="JT412">
        <v>420</v>
      </c>
      <c r="JU412">
        <v>23.4318</v>
      </c>
      <c r="JV412">
        <v>102.31</v>
      </c>
      <c r="JW412">
        <v>91.46299999999999</v>
      </c>
    </row>
    <row r="413" spans="1:283">
      <c r="A413">
        <v>395</v>
      </c>
      <c r="B413">
        <v>1761012391.5</v>
      </c>
      <c r="C413">
        <v>2725.5</v>
      </c>
      <c r="D413" t="s">
        <v>1240</v>
      </c>
      <c r="E413" t="s">
        <v>1241</v>
      </c>
      <c r="F413">
        <v>5</v>
      </c>
      <c r="G413" t="s">
        <v>1233</v>
      </c>
      <c r="H413">
        <v>1761012383.426923</v>
      </c>
      <c r="I413">
        <f>(J413)/1000</f>
        <v>0</v>
      </c>
      <c r="J413">
        <f>1000*DJ413*AH413*(DF413-DG413)/(100*CY413*(1000-AH413*DF413))</f>
        <v>0</v>
      </c>
      <c r="K413">
        <f>DJ413*AH413*(DE413-DD413*(1000-AH413*DG413)/(1000-AH413*DF413))/(100*CY413)</f>
        <v>0</v>
      </c>
      <c r="L413">
        <f>DD413 - IF(AH413&gt;1, K413*CY413*100.0/(AJ413), 0)</f>
        <v>0</v>
      </c>
      <c r="M413">
        <f>((S413-I413/2)*L413-K413)/(S413+I413/2)</f>
        <v>0</v>
      </c>
      <c r="N413">
        <f>M413*(DK413+DL413)/1000.0</f>
        <v>0</v>
      </c>
      <c r="O413">
        <f>(DD413 - IF(AH413&gt;1, K413*CY413*100.0/(AJ413), 0))*(DK413+DL413)/1000.0</f>
        <v>0</v>
      </c>
      <c r="P413">
        <f>2.0/((1/R413-1/Q413)+SIGN(R413)*SQRT((1/R413-1/Q413)*(1/R413-1/Q413) + 4*CZ413/((CZ413+1)*(CZ413+1))*(2*1/R413*1/Q413-1/Q413*1/Q413)))</f>
        <v>0</v>
      </c>
      <c r="Q413">
        <f>IF(LEFT(DA413,1)&lt;&gt;"0",IF(LEFT(DA413,1)="1",3.0,DB413),$D$5+$E$5*(DR413*DK413/($K$5*1000))+$F$5*(DR413*DK413/($K$5*1000))*MAX(MIN(CY413,$J$5),$I$5)*MAX(MIN(CY413,$J$5),$I$5)+$G$5*MAX(MIN(CY413,$J$5),$I$5)*(DR413*DK413/($K$5*1000))+$H$5*(DR413*DK413/($K$5*1000))*(DR413*DK413/($K$5*1000)))</f>
        <v>0</v>
      </c>
      <c r="R413">
        <f>I413*(1000-(1000*0.61365*exp(17.502*V413/(240.97+V413))/(DK413+DL413)+DF413)/2)/(1000*0.61365*exp(17.502*V413/(240.97+V413))/(DK413+DL413)-DF413)</f>
        <v>0</v>
      </c>
      <c r="S413">
        <f>1/((CZ413+1)/(P413/1.6)+1/(Q413/1.37)) + CZ413/((CZ413+1)/(P413/1.6) + CZ413/(Q413/1.37))</f>
        <v>0</v>
      </c>
      <c r="T413">
        <f>(CU413*CX413)</f>
        <v>0</v>
      </c>
      <c r="U413">
        <f>(DM413+(T413+2*0.95*5.67E-8*(((DM413+$B$9)+273)^4-(DM413+273)^4)-44100*I413)/(1.84*29.3*Q413+8*0.95*5.67E-8*(DM413+273)^3))</f>
        <v>0</v>
      </c>
      <c r="V413">
        <f>($C$9*DN413+$D$9*DO413+$E$9*U413)</f>
        <v>0</v>
      </c>
      <c r="W413">
        <f>0.61365*exp(17.502*V413/(240.97+V413))</f>
        <v>0</v>
      </c>
      <c r="X413">
        <f>(Y413/Z413*100)</f>
        <v>0</v>
      </c>
      <c r="Y413">
        <f>DF413*(DK413+DL413)/1000</f>
        <v>0</v>
      </c>
      <c r="Z413">
        <f>0.61365*exp(17.502*DM413/(240.97+DM413))</f>
        <v>0</v>
      </c>
      <c r="AA413">
        <f>(W413-DF413*(DK413+DL413)/1000)</f>
        <v>0</v>
      </c>
      <c r="AB413">
        <f>(-I413*44100)</f>
        <v>0</v>
      </c>
      <c r="AC413">
        <f>2*29.3*Q413*0.92*(DM413-V413)</f>
        <v>0</v>
      </c>
      <c r="AD413">
        <f>2*0.95*5.67E-8*(((DM413+$B$9)+273)^4-(V413+273)^4)</f>
        <v>0</v>
      </c>
      <c r="AE413">
        <f>T413+AD413+AB413+AC413</f>
        <v>0</v>
      </c>
      <c r="AF413">
        <v>1</v>
      </c>
      <c r="AG413">
        <v>0</v>
      </c>
      <c r="AH413">
        <f>IF(AF413*$H$15&gt;=AJ413,1.0,(AJ413/(AJ413-AF413*$H$15)))</f>
        <v>0</v>
      </c>
      <c r="AI413">
        <f>(AH413-1)*100</f>
        <v>0</v>
      </c>
      <c r="AJ413">
        <f>MAX(0,($B$15+$C$15*DR413)/(1+$D$15*DR413)*DK413/(DM413+273)*$E$15)</f>
        <v>0</v>
      </c>
      <c r="AK413" t="s">
        <v>420</v>
      </c>
      <c r="AL413" t="s">
        <v>420</v>
      </c>
      <c r="AM413">
        <v>0</v>
      </c>
      <c r="AN413">
        <v>0</v>
      </c>
      <c r="AO413">
        <f>1-AM413/AN413</f>
        <v>0</v>
      </c>
      <c r="AP413">
        <v>0</v>
      </c>
      <c r="AQ413" t="s">
        <v>420</v>
      </c>
      <c r="AR413" t="s">
        <v>420</v>
      </c>
      <c r="AS413">
        <v>0</v>
      </c>
      <c r="AT413">
        <v>0</v>
      </c>
      <c r="AU413">
        <f>1-AS413/AT413</f>
        <v>0</v>
      </c>
      <c r="AV413">
        <v>0.5</v>
      </c>
      <c r="AW413">
        <f>CV413</f>
        <v>0</v>
      </c>
      <c r="AX413">
        <f>K413</f>
        <v>0</v>
      </c>
      <c r="AY413">
        <f>AU413*AV413*AW413</f>
        <v>0</v>
      </c>
      <c r="AZ413">
        <f>(AX413-AP413)/AW413</f>
        <v>0</v>
      </c>
      <c r="BA413">
        <f>(AN413-AT413)/AT413</f>
        <v>0</v>
      </c>
      <c r="BB413">
        <f>AM413/(AO413+AM413/AT413)</f>
        <v>0</v>
      </c>
      <c r="BC413" t="s">
        <v>420</v>
      </c>
      <c r="BD413">
        <v>0</v>
      </c>
      <c r="BE413">
        <f>IF(BD413&lt;&gt;0, BD413, BB413)</f>
        <v>0</v>
      </c>
      <c r="BF413">
        <f>1-BE413/AT413</f>
        <v>0</v>
      </c>
      <c r="BG413">
        <f>(AT413-AS413)/(AT413-BE413)</f>
        <v>0</v>
      </c>
      <c r="BH413">
        <f>(AN413-AT413)/(AN413-BE413)</f>
        <v>0</v>
      </c>
      <c r="BI413">
        <f>(AT413-AS413)/(AT413-AM413)</f>
        <v>0</v>
      </c>
      <c r="BJ413">
        <f>(AN413-AT413)/(AN413-AM413)</f>
        <v>0</v>
      </c>
      <c r="BK413">
        <f>(BG413*BE413/AS413)</f>
        <v>0</v>
      </c>
      <c r="BL413">
        <f>(1-BK413)</f>
        <v>0</v>
      </c>
      <c r="CU413">
        <f>$B$13*DS413+$C$13*DT413+$F$13*EE413*(1-EH413)</f>
        <v>0</v>
      </c>
      <c r="CV413">
        <f>CU413*CW413</f>
        <v>0</v>
      </c>
      <c r="CW413">
        <f>($B$13*$D$11+$C$13*$D$11+$F$13*((ER413+EJ413)/MAX(ER413+EJ413+ES413, 0.1)*$I$11+ES413/MAX(ER413+EJ413+ES413, 0.1)*$J$11))/($B$13+$C$13+$F$13)</f>
        <v>0</v>
      </c>
      <c r="CX413">
        <f>($B$13*$K$11+$C$13*$K$11+$F$13*((ER413+EJ413)/MAX(ER413+EJ413+ES413, 0.1)*$P$11+ES413/MAX(ER413+EJ413+ES413, 0.1)*$Q$11))/($B$13+$C$13+$F$13)</f>
        <v>0</v>
      </c>
      <c r="CY413">
        <v>1.37</v>
      </c>
      <c r="CZ413">
        <v>0.5</v>
      </c>
      <c r="DA413" t="s">
        <v>421</v>
      </c>
      <c r="DB413">
        <v>2</v>
      </c>
      <c r="DC413">
        <v>1761012383.426923</v>
      </c>
      <c r="DD413">
        <v>420.2081153846154</v>
      </c>
      <c r="DE413">
        <v>419.9836923076924</v>
      </c>
      <c r="DF413">
        <v>23.45735</v>
      </c>
      <c r="DG413">
        <v>23.42956538461539</v>
      </c>
      <c r="DH413">
        <v>421.6883846153846</v>
      </c>
      <c r="DI413">
        <v>23.28216153846154</v>
      </c>
      <c r="DJ413">
        <v>499.9999615384616</v>
      </c>
      <c r="DK413">
        <v>90.56993076923078</v>
      </c>
      <c r="DL413">
        <v>0.03395997307692307</v>
      </c>
      <c r="DM413">
        <v>29.89403846153846</v>
      </c>
      <c r="DN413">
        <v>30.01346538461538</v>
      </c>
      <c r="DO413">
        <v>999.9000000000001</v>
      </c>
      <c r="DP413">
        <v>0</v>
      </c>
      <c r="DQ413">
        <v>0</v>
      </c>
      <c r="DR413">
        <v>10002.03730769231</v>
      </c>
      <c r="DS413">
        <v>0</v>
      </c>
      <c r="DT413">
        <v>0.242856</v>
      </c>
      <c r="DU413">
        <v>0.2243652692307692</v>
      </c>
      <c r="DV413">
        <v>430.3018076923077</v>
      </c>
      <c r="DW413">
        <v>430.059923076923</v>
      </c>
      <c r="DX413">
        <v>0.027791895</v>
      </c>
      <c r="DY413">
        <v>419.9836923076924</v>
      </c>
      <c r="DZ413">
        <v>23.42956538461539</v>
      </c>
      <c r="EA413">
        <v>2.124530769230769</v>
      </c>
      <c r="EB413">
        <v>2.122014615384615</v>
      </c>
      <c r="EC413">
        <v>18.4043</v>
      </c>
      <c r="ED413">
        <v>18.38538461538462</v>
      </c>
      <c r="EE413">
        <v>0.005000780000000001</v>
      </c>
      <c r="EF413">
        <v>0</v>
      </c>
      <c r="EG413">
        <v>0</v>
      </c>
      <c r="EH413">
        <v>0</v>
      </c>
      <c r="EI413">
        <v>131.4269230769231</v>
      </c>
      <c r="EJ413">
        <v>0.005000780000000001</v>
      </c>
      <c r="EK413">
        <v>-10.46538461538462</v>
      </c>
      <c r="EL413">
        <v>0.1230769230769231</v>
      </c>
      <c r="EM413">
        <v>36.18492307692308</v>
      </c>
      <c r="EN413">
        <v>40.87723076923077</v>
      </c>
      <c r="EO413">
        <v>38.94442307692307</v>
      </c>
      <c r="EP413">
        <v>41.90353846153846</v>
      </c>
      <c r="EQ413">
        <v>39.4516923076923</v>
      </c>
      <c r="ER413">
        <v>0</v>
      </c>
      <c r="ES413">
        <v>0</v>
      </c>
      <c r="ET413">
        <v>0</v>
      </c>
      <c r="EU413">
        <v>1761012390.7</v>
      </c>
      <c r="EV413">
        <v>0</v>
      </c>
      <c r="EW413">
        <v>130.308</v>
      </c>
      <c r="EX413">
        <v>-12.04615363096601</v>
      </c>
      <c r="EY413">
        <v>52.84615348241271</v>
      </c>
      <c r="EZ413">
        <v>-9.372</v>
      </c>
      <c r="FA413">
        <v>15</v>
      </c>
      <c r="FB413">
        <v>1761011957.1</v>
      </c>
      <c r="FC413" t="s">
        <v>1172</v>
      </c>
      <c r="FD413">
        <v>1761011957.1</v>
      </c>
      <c r="FE413">
        <v>1761011957.1</v>
      </c>
      <c r="FF413">
        <v>13</v>
      </c>
      <c r="FG413">
        <v>-0.16</v>
      </c>
      <c r="FH413">
        <v>-0.007</v>
      </c>
      <c r="FI413">
        <v>-1.481</v>
      </c>
      <c r="FJ413">
        <v>0.186</v>
      </c>
      <c r="FK413">
        <v>420</v>
      </c>
      <c r="FL413">
        <v>24</v>
      </c>
      <c r="FM413">
        <v>0.15</v>
      </c>
      <c r="FN413">
        <v>0.03</v>
      </c>
      <c r="FO413">
        <v>0.2087358048780488</v>
      </c>
      <c r="FP413">
        <v>0.3249858188153314</v>
      </c>
      <c r="FQ413">
        <v>0.04524980555905914</v>
      </c>
      <c r="FR413">
        <v>1</v>
      </c>
      <c r="FS413">
        <v>130.7352941176471</v>
      </c>
      <c r="FT413">
        <v>-14.10236800866352</v>
      </c>
      <c r="FU413">
        <v>6.559585816952576</v>
      </c>
      <c r="FV413">
        <v>0</v>
      </c>
      <c r="FW413">
        <v>0.01860050297560976</v>
      </c>
      <c r="FX413">
        <v>0.1241171273519163</v>
      </c>
      <c r="FY413">
        <v>0.01808919220265026</v>
      </c>
      <c r="FZ413">
        <v>0</v>
      </c>
      <c r="GA413">
        <v>1</v>
      </c>
      <c r="GB413">
        <v>3</v>
      </c>
      <c r="GC413" t="s">
        <v>459</v>
      </c>
      <c r="GD413">
        <v>3.10958</v>
      </c>
      <c r="GE413">
        <v>2.72567</v>
      </c>
      <c r="GF413">
        <v>0.08863550000000001</v>
      </c>
      <c r="GG413">
        <v>0.0884258</v>
      </c>
      <c r="GH413">
        <v>0.106834</v>
      </c>
      <c r="GI413">
        <v>0.107788</v>
      </c>
      <c r="GJ413">
        <v>23920.8</v>
      </c>
      <c r="GK413">
        <v>21676</v>
      </c>
      <c r="GL413">
        <v>26804.8</v>
      </c>
      <c r="GM413">
        <v>23984.5</v>
      </c>
      <c r="GN413">
        <v>38254.1</v>
      </c>
      <c r="GO413">
        <v>31564.2</v>
      </c>
      <c r="GP413">
        <v>46785.9</v>
      </c>
      <c r="GQ413">
        <v>37913.3</v>
      </c>
      <c r="GR413">
        <v>1.8932</v>
      </c>
      <c r="GS413">
        <v>1.87755</v>
      </c>
      <c r="GT413">
        <v>0.103384</v>
      </c>
      <c r="GU413">
        <v>0</v>
      </c>
      <c r="GV413">
        <v>28.2995</v>
      </c>
      <c r="GW413">
        <v>999.9</v>
      </c>
      <c r="GX413">
        <v>62.5</v>
      </c>
      <c r="GY413">
        <v>29.3</v>
      </c>
      <c r="GZ413">
        <v>28.2372</v>
      </c>
      <c r="HA413">
        <v>61.431</v>
      </c>
      <c r="HB413">
        <v>21.23</v>
      </c>
      <c r="HC413">
        <v>1</v>
      </c>
      <c r="HD413">
        <v>0.0227896</v>
      </c>
      <c r="HE413">
        <v>-1.66545</v>
      </c>
      <c r="HF413">
        <v>20.3284</v>
      </c>
      <c r="HG413">
        <v>5.22148</v>
      </c>
      <c r="HH413">
        <v>11.9797</v>
      </c>
      <c r="HI413">
        <v>4.9652</v>
      </c>
      <c r="HJ413">
        <v>3.276</v>
      </c>
      <c r="HK413">
        <v>9999</v>
      </c>
      <c r="HL413">
        <v>9999</v>
      </c>
      <c r="HM413">
        <v>9999</v>
      </c>
      <c r="HN413">
        <v>999.9</v>
      </c>
      <c r="HO413">
        <v>1.86366</v>
      </c>
      <c r="HP413">
        <v>1.85974</v>
      </c>
      <c r="HQ413">
        <v>1.85806</v>
      </c>
      <c r="HR413">
        <v>1.85944</v>
      </c>
      <c r="HS413">
        <v>1.85959</v>
      </c>
      <c r="HT413">
        <v>1.85806</v>
      </c>
      <c r="HU413">
        <v>1.85715</v>
      </c>
      <c r="HV413">
        <v>1.85211</v>
      </c>
      <c r="HW413">
        <v>0</v>
      </c>
      <c r="HX413">
        <v>0</v>
      </c>
      <c r="HY413">
        <v>0</v>
      </c>
      <c r="HZ413">
        <v>0</v>
      </c>
      <c r="IA413" t="s">
        <v>424</v>
      </c>
      <c r="IB413" t="s">
        <v>425</v>
      </c>
      <c r="IC413" t="s">
        <v>426</v>
      </c>
      <c r="ID413" t="s">
        <v>426</v>
      </c>
      <c r="IE413" t="s">
        <v>426</v>
      </c>
      <c r="IF413" t="s">
        <v>426</v>
      </c>
      <c r="IG413">
        <v>0</v>
      </c>
      <c r="IH413">
        <v>100</v>
      </c>
      <c r="II413">
        <v>100</v>
      </c>
      <c r="IJ413">
        <v>-1.481</v>
      </c>
      <c r="IK413">
        <v>0.1744</v>
      </c>
      <c r="IL413">
        <v>-2.270430513628176</v>
      </c>
      <c r="IM413">
        <v>0.001328113201692861</v>
      </c>
      <c r="IN413">
        <v>1.538283238170363E-06</v>
      </c>
      <c r="IO413">
        <v>-5.795655626708063E-10</v>
      </c>
      <c r="IP413">
        <v>-0.07185721746206786</v>
      </c>
      <c r="IQ413">
        <v>-0.004593102289677449</v>
      </c>
      <c r="IR413">
        <v>0.0008253994458280543</v>
      </c>
      <c r="IS413">
        <v>-7.403632370499484E-06</v>
      </c>
      <c r="IT413">
        <v>2</v>
      </c>
      <c r="IU413">
        <v>1985</v>
      </c>
      <c r="IV413">
        <v>1</v>
      </c>
      <c r="IW413">
        <v>27</v>
      </c>
      <c r="IX413">
        <v>7.2</v>
      </c>
      <c r="IY413">
        <v>7.2</v>
      </c>
      <c r="IZ413">
        <v>1.13647</v>
      </c>
      <c r="JA413">
        <v>2.6123</v>
      </c>
      <c r="JB413">
        <v>1.49658</v>
      </c>
      <c r="JC413">
        <v>2.34619</v>
      </c>
      <c r="JD413">
        <v>1.54907</v>
      </c>
      <c r="JE413">
        <v>2.39258</v>
      </c>
      <c r="JF413">
        <v>32.7535</v>
      </c>
      <c r="JG413">
        <v>15.4542</v>
      </c>
      <c r="JH413">
        <v>18</v>
      </c>
      <c r="JI413">
        <v>481.693</v>
      </c>
      <c r="JJ413">
        <v>500.844</v>
      </c>
      <c r="JK413">
        <v>30.5637</v>
      </c>
      <c r="JL413">
        <v>27.5363</v>
      </c>
      <c r="JM413">
        <v>30.0001</v>
      </c>
      <c r="JN413">
        <v>27.7313</v>
      </c>
      <c r="JO413">
        <v>27.7138</v>
      </c>
      <c r="JP413">
        <v>22.8349</v>
      </c>
      <c r="JQ413">
        <v>21.4507</v>
      </c>
      <c r="JR413">
        <v>76.01479999999999</v>
      </c>
      <c r="JS413">
        <v>30.5611</v>
      </c>
      <c r="JT413">
        <v>420</v>
      </c>
      <c r="JU413">
        <v>23.4318</v>
      </c>
      <c r="JV413">
        <v>102.31</v>
      </c>
      <c r="JW413">
        <v>91.4633</v>
      </c>
    </row>
    <row r="414" spans="1:283">
      <c r="A414">
        <v>396</v>
      </c>
      <c r="B414">
        <v>1761012394</v>
      </c>
      <c r="C414">
        <v>2728</v>
      </c>
      <c r="D414" t="s">
        <v>1242</v>
      </c>
      <c r="E414" t="s">
        <v>1243</v>
      </c>
      <c r="F414">
        <v>5</v>
      </c>
      <c r="G414" t="s">
        <v>1233</v>
      </c>
      <c r="H414">
        <v>1761012385.796154</v>
      </c>
      <c r="I414">
        <f>(J414)/1000</f>
        <v>0</v>
      </c>
      <c r="J414">
        <f>1000*DJ414*AH414*(DF414-DG414)/(100*CY414*(1000-AH414*DF414))</f>
        <v>0</v>
      </c>
      <c r="K414">
        <f>DJ414*AH414*(DE414-DD414*(1000-AH414*DG414)/(1000-AH414*DF414))/(100*CY414)</f>
        <v>0</v>
      </c>
      <c r="L414">
        <f>DD414 - IF(AH414&gt;1, K414*CY414*100.0/(AJ414), 0)</f>
        <v>0</v>
      </c>
      <c r="M414">
        <f>((S414-I414/2)*L414-K414)/(S414+I414/2)</f>
        <v>0</v>
      </c>
      <c r="N414">
        <f>M414*(DK414+DL414)/1000.0</f>
        <v>0</v>
      </c>
      <c r="O414">
        <f>(DD414 - IF(AH414&gt;1, K414*CY414*100.0/(AJ414), 0))*(DK414+DL414)/1000.0</f>
        <v>0</v>
      </c>
      <c r="P414">
        <f>2.0/((1/R414-1/Q414)+SIGN(R414)*SQRT((1/R414-1/Q414)*(1/R414-1/Q414) + 4*CZ414/((CZ414+1)*(CZ414+1))*(2*1/R414*1/Q414-1/Q414*1/Q414)))</f>
        <v>0</v>
      </c>
      <c r="Q414">
        <f>IF(LEFT(DA414,1)&lt;&gt;"0",IF(LEFT(DA414,1)="1",3.0,DB414),$D$5+$E$5*(DR414*DK414/($K$5*1000))+$F$5*(DR414*DK414/($K$5*1000))*MAX(MIN(CY414,$J$5),$I$5)*MAX(MIN(CY414,$J$5),$I$5)+$G$5*MAX(MIN(CY414,$J$5),$I$5)*(DR414*DK414/($K$5*1000))+$H$5*(DR414*DK414/($K$5*1000))*(DR414*DK414/($K$5*1000)))</f>
        <v>0</v>
      </c>
      <c r="R414">
        <f>I414*(1000-(1000*0.61365*exp(17.502*V414/(240.97+V414))/(DK414+DL414)+DF414)/2)/(1000*0.61365*exp(17.502*V414/(240.97+V414))/(DK414+DL414)-DF414)</f>
        <v>0</v>
      </c>
      <c r="S414">
        <f>1/((CZ414+1)/(P414/1.6)+1/(Q414/1.37)) + CZ414/((CZ414+1)/(P414/1.6) + CZ414/(Q414/1.37))</f>
        <v>0</v>
      </c>
      <c r="T414">
        <f>(CU414*CX414)</f>
        <v>0</v>
      </c>
      <c r="U414">
        <f>(DM414+(T414+2*0.95*5.67E-8*(((DM414+$B$9)+273)^4-(DM414+273)^4)-44100*I414)/(1.84*29.3*Q414+8*0.95*5.67E-8*(DM414+273)^3))</f>
        <v>0</v>
      </c>
      <c r="V414">
        <f>($C$9*DN414+$D$9*DO414+$E$9*U414)</f>
        <v>0</v>
      </c>
      <c r="W414">
        <f>0.61365*exp(17.502*V414/(240.97+V414))</f>
        <v>0</v>
      </c>
      <c r="X414">
        <f>(Y414/Z414*100)</f>
        <v>0</v>
      </c>
      <c r="Y414">
        <f>DF414*(DK414+DL414)/1000</f>
        <v>0</v>
      </c>
      <c r="Z414">
        <f>0.61365*exp(17.502*DM414/(240.97+DM414))</f>
        <v>0</v>
      </c>
      <c r="AA414">
        <f>(W414-DF414*(DK414+DL414)/1000)</f>
        <v>0</v>
      </c>
      <c r="AB414">
        <f>(-I414*44100)</f>
        <v>0</v>
      </c>
      <c r="AC414">
        <f>2*29.3*Q414*0.92*(DM414-V414)</f>
        <v>0</v>
      </c>
      <c r="AD414">
        <f>2*0.95*5.67E-8*(((DM414+$B$9)+273)^4-(V414+273)^4)</f>
        <v>0</v>
      </c>
      <c r="AE414">
        <f>T414+AD414+AB414+AC414</f>
        <v>0</v>
      </c>
      <c r="AF414">
        <v>1</v>
      </c>
      <c r="AG414">
        <v>0</v>
      </c>
      <c r="AH414">
        <f>IF(AF414*$H$15&gt;=AJ414,1.0,(AJ414/(AJ414-AF414*$H$15)))</f>
        <v>0</v>
      </c>
      <c r="AI414">
        <f>(AH414-1)*100</f>
        <v>0</v>
      </c>
      <c r="AJ414">
        <f>MAX(0,($B$15+$C$15*DR414)/(1+$D$15*DR414)*DK414/(DM414+273)*$E$15)</f>
        <v>0</v>
      </c>
      <c r="AK414" t="s">
        <v>420</v>
      </c>
      <c r="AL414" t="s">
        <v>420</v>
      </c>
      <c r="AM414">
        <v>0</v>
      </c>
      <c r="AN414">
        <v>0</v>
      </c>
      <c r="AO414">
        <f>1-AM414/AN414</f>
        <v>0</v>
      </c>
      <c r="AP414">
        <v>0</v>
      </c>
      <c r="AQ414" t="s">
        <v>420</v>
      </c>
      <c r="AR414" t="s">
        <v>420</v>
      </c>
      <c r="AS414">
        <v>0</v>
      </c>
      <c r="AT414">
        <v>0</v>
      </c>
      <c r="AU414">
        <f>1-AS414/AT414</f>
        <v>0</v>
      </c>
      <c r="AV414">
        <v>0.5</v>
      </c>
      <c r="AW414">
        <f>CV414</f>
        <v>0</v>
      </c>
      <c r="AX414">
        <f>K414</f>
        <v>0</v>
      </c>
      <c r="AY414">
        <f>AU414*AV414*AW414</f>
        <v>0</v>
      </c>
      <c r="AZ414">
        <f>(AX414-AP414)/AW414</f>
        <v>0</v>
      </c>
      <c r="BA414">
        <f>(AN414-AT414)/AT414</f>
        <v>0</v>
      </c>
      <c r="BB414">
        <f>AM414/(AO414+AM414/AT414)</f>
        <v>0</v>
      </c>
      <c r="BC414" t="s">
        <v>420</v>
      </c>
      <c r="BD414">
        <v>0</v>
      </c>
      <c r="BE414">
        <f>IF(BD414&lt;&gt;0, BD414, BB414)</f>
        <v>0</v>
      </c>
      <c r="BF414">
        <f>1-BE414/AT414</f>
        <v>0</v>
      </c>
      <c r="BG414">
        <f>(AT414-AS414)/(AT414-BE414)</f>
        <v>0</v>
      </c>
      <c r="BH414">
        <f>(AN414-AT414)/(AN414-BE414)</f>
        <v>0</v>
      </c>
      <c r="BI414">
        <f>(AT414-AS414)/(AT414-AM414)</f>
        <v>0</v>
      </c>
      <c r="BJ414">
        <f>(AN414-AT414)/(AN414-AM414)</f>
        <v>0</v>
      </c>
      <c r="BK414">
        <f>(BG414*BE414/AS414)</f>
        <v>0</v>
      </c>
      <c r="BL414">
        <f>(1-BK414)</f>
        <v>0</v>
      </c>
      <c r="CU414">
        <f>$B$13*DS414+$C$13*DT414+$F$13*EE414*(1-EH414)</f>
        <v>0</v>
      </c>
      <c r="CV414">
        <f>CU414*CW414</f>
        <v>0</v>
      </c>
      <c r="CW414">
        <f>($B$13*$D$11+$C$13*$D$11+$F$13*((ER414+EJ414)/MAX(ER414+EJ414+ES414, 0.1)*$I$11+ES414/MAX(ER414+EJ414+ES414, 0.1)*$J$11))/($B$13+$C$13+$F$13)</f>
        <v>0</v>
      </c>
      <c r="CX414">
        <f>($B$13*$K$11+$C$13*$K$11+$F$13*((ER414+EJ414)/MAX(ER414+EJ414+ES414, 0.1)*$P$11+ES414/MAX(ER414+EJ414+ES414, 0.1)*$Q$11))/($B$13+$C$13+$F$13)</f>
        <v>0</v>
      </c>
      <c r="CY414">
        <v>1.37</v>
      </c>
      <c r="CZ414">
        <v>0.5</v>
      </c>
      <c r="DA414" t="s">
        <v>421</v>
      </c>
      <c r="DB414">
        <v>2</v>
      </c>
      <c r="DC414">
        <v>1761012385.796154</v>
      </c>
      <c r="DD414">
        <v>420.2063461538462</v>
      </c>
      <c r="DE414">
        <v>420.0005384615385</v>
      </c>
      <c r="DF414">
        <v>23.44653461538462</v>
      </c>
      <c r="DG414">
        <v>23.41875769230769</v>
      </c>
      <c r="DH414">
        <v>421.6865384615384</v>
      </c>
      <c r="DI414">
        <v>23.27157307692308</v>
      </c>
      <c r="DJ414">
        <v>500.0106153846154</v>
      </c>
      <c r="DK414">
        <v>90.57025769230769</v>
      </c>
      <c r="DL414">
        <v>0.03395721538461539</v>
      </c>
      <c r="DM414">
        <v>29.88923846153846</v>
      </c>
      <c r="DN414">
        <v>30.00764615384615</v>
      </c>
      <c r="DO414">
        <v>999.9000000000001</v>
      </c>
      <c r="DP414">
        <v>0</v>
      </c>
      <c r="DQ414">
        <v>0</v>
      </c>
      <c r="DR414">
        <v>9998.555384615385</v>
      </c>
      <c r="DS414">
        <v>0</v>
      </c>
      <c r="DT414">
        <v>0.242856</v>
      </c>
      <c r="DU414">
        <v>0.2057495346153846</v>
      </c>
      <c r="DV414">
        <v>430.2951923076923</v>
      </c>
      <c r="DW414">
        <v>430.0723846153847</v>
      </c>
      <c r="DX414">
        <v>0.02777751692307692</v>
      </c>
      <c r="DY414">
        <v>420.0005384615385</v>
      </c>
      <c r="DZ414">
        <v>23.41875769230769</v>
      </c>
      <c r="EA414">
        <v>2.123559230769231</v>
      </c>
      <c r="EB414">
        <v>2.121043846153846</v>
      </c>
      <c r="EC414">
        <v>18.397</v>
      </c>
      <c r="ED414">
        <v>18.37809230769231</v>
      </c>
      <c r="EE414">
        <v>0.005000780000000001</v>
      </c>
      <c r="EF414">
        <v>0</v>
      </c>
      <c r="EG414">
        <v>0</v>
      </c>
      <c r="EH414">
        <v>0</v>
      </c>
      <c r="EI414">
        <v>131</v>
      </c>
      <c r="EJ414">
        <v>0.005000780000000001</v>
      </c>
      <c r="EK414">
        <v>-8.953846153846154</v>
      </c>
      <c r="EL414">
        <v>0.4192307692307692</v>
      </c>
      <c r="EM414">
        <v>36.17773076923077</v>
      </c>
      <c r="EN414">
        <v>40.85565384615385</v>
      </c>
      <c r="EO414">
        <v>38.89630769230769</v>
      </c>
      <c r="EP414">
        <v>41.88907692307692</v>
      </c>
      <c r="EQ414">
        <v>39.45411538461538</v>
      </c>
      <c r="ER414">
        <v>0</v>
      </c>
      <c r="ES414">
        <v>0</v>
      </c>
      <c r="ET414">
        <v>0</v>
      </c>
      <c r="EU414">
        <v>1761012393.1</v>
      </c>
      <c r="EV414">
        <v>0</v>
      </c>
      <c r="EW414">
        <v>129.536</v>
      </c>
      <c r="EX414">
        <v>-0.1999997193994554</v>
      </c>
      <c r="EY414">
        <v>20.86923063067054</v>
      </c>
      <c r="EZ414">
        <v>-7.959999999999999</v>
      </c>
      <c r="FA414">
        <v>15</v>
      </c>
      <c r="FB414">
        <v>1761011957.1</v>
      </c>
      <c r="FC414" t="s">
        <v>1172</v>
      </c>
      <c r="FD414">
        <v>1761011957.1</v>
      </c>
      <c r="FE414">
        <v>1761011957.1</v>
      </c>
      <c r="FF414">
        <v>13</v>
      </c>
      <c r="FG414">
        <v>-0.16</v>
      </c>
      <c r="FH414">
        <v>-0.007</v>
      </c>
      <c r="FI414">
        <v>-1.481</v>
      </c>
      <c r="FJ414">
        <v>0.186</v>
      </c>
      <c r="FK414">
        <v>420</v>
      </c>
      <c r="FL414">
        <v>24</v>
      </c>
      <c r="FM414">
        <v>0.15</v>
      </c>
      <c r="FN414">
        <v>0.03</v>
      </c>
      <c r="FO414">
        <v>0.2057413243902439</v>
      </c>
      <c r="FP414">
        <v>0.1297765527434254</v>
      </c>
      <c r="FQ414">
        <v>0.04943085716111276</v>
      </c>
      <c r="FR414">
        <v>1</v>
      </c>
      <c r="FS414">
        <v>130.0264705882353</v>
      </c>
      <c r="FT414">
        <v>-0.9549272939671078</v>
      </c>
      <c r="FU414">
        <v>5.867974338506452</v>
      </c>
      <c r="FV414">
        <v>1</v>
      </c>
      <c r="FW414">
        <v>0.02133768980487805</v>
      </c>
      <c r="FX414">
        <v>0.04123151468597814</v>
      </c>
      <c r="FY414">
        <v>0.01481410289280491</v>
      </c>
      <c r="FZ414">
        <v>1</v>
      </c>
      <c r="GA414">
        <v>3</v>
      </c>
      <c r="GB414">
        <v>3</v>
      </c>
      <c r="GC414" t="s">
        <v>545</v>
      </c>
      <c r="GD414">
        <v>3.10964</v>
      </c>
      <c r="GE414">
        <v>2.72549</v>
      </c>
      <c r="GF414">
        <v>0.0886435</v>
      </c>
      <c r="GG414">
        <v>0.0884354</v>
      </c>
      <c r="GH414">
        <v>0.106817</v>
      </c>
      <c r="GI414">
        <v>0.107794</v>
      </c>
      <c r="GJ414">
        <v>23920.7</v>
      </c>
      <c r="GK414">
        <v>21675.8</v>
      </c>
      <c r="GL414">
        <v>26804.8</v>
      </c>
      <c r="GM414">
        <v>23984.6</v>
      </c>
      <c r="GN414">
        <v>38254.7</v>
      </c>
      <c r="GO414">
        <v>31564</v>
      </c>
      <c r="GP414">
        <v>46785.8</v>
      </c>
      <c r="GQ414">
        <v>37913.2</v>
      </c>
      <c r="GR414">
        <v>1.89325</v>
      </c>
      <c r="GS414">
        <v>1.87755</v>
      </c>
      <c r="GT414">
        <v>0.103377</v>
      </c>
      <c r="GU414">
        <v>0</v>
      </c>
      <c r="GV414">
        <v>28.2973</v>
      </c>
      <c r="GW414">
        <v>999.9</v>
      </c>
      <c r="GX414">
        <v>62.5</v>
      </c>
      <c r="GY414">
        <v>29.3</v>
      </c>
      <c r="GZ414">
        <v>28.2376</v>
      </c>
      <c r="HA414">
        <v>61.251</v>
      </c>
      <c r="HB414">
        <v>21.222</v>
      </c>
      <c r="HC414">
        <v>1</v>
      </c>
      <c r="HD414">
        <v>0.0228557</v>
      </c>
      <c r="HE414">
        <v>-1.67811</v>
      </c>
      <c r="HF414">
        <v>20.3282</v>
      </c>
      <c r="HG414">
        <v>5.22253</v>
      </c>
      <c r="HH414">
        <v>11.9794</v>
      </c>
      <c r="HI414">
        <v>4.9654</v>
      </c>
      <c r="HJ414">
        <v>3.276</v>
      </c>
      <c r="HK414">
        <v>9999</v>
      </c>
      <c r="HL414">
        <v>9999</v>
      </c>
      <c r="HM414">
        <v>9999</v>
      </c>
      <c r="HN414">
        <v>999.9</v>
      </c>
      <c r="HO414">
        <v>1.86365</v>
      </c>
      <c r="HP414">
        <v>1.85975</v>
      </c>
      <c r="HQ414">
        <v>1.85806</v>
      </c>
      <c r="HR414">
        <v>1.85944</v>
      </c>
      <c r="HS414">
        <v>1.8596</v>
      </c>
      <c r="HT414">
        <v>1.85806</v>
      </c>
      <c r="HU414">
        <v>1.85715</v>
      </c>
      <c r="HV414">
        <v>1.85211</v>
      </c>
      <c r="HW414">
        <v>0</v>
      </c>
      <c r="HX414">
        <v>0</v>
      </c>
      <c r="HY414">
        <v>0</v>
      </c>
      <c r="HZ414">
        <v>0</v>
      </c>
      <c r="IA414" t="s">
        <v>424</v>
      </c>
      <c r="IB414" t="s">
        <v>425</v>
      </c>
      <c r="IC414" t="s">
        <v>426</v>
      </c>
      <c r="ID414" t="s">
        <v>426</v>
      </c>
      <c r="IE414" t="s">
        <v>426</v>
      </c>
      <c r="IF414" t="s">
        <v>426</v>
      </c>
      <c r="IG414">
        <v>0</v>
      </c>
      <c r="IH414">
        <v>100</v>
      </c>
      <c r="II414">
        <v>100</v>
      </c>
      <c r="IJ414">
        <v>-1.48</v>
      </c>
      <c r="IK414">
        <v>0.1743</v>
      </c>
      <c r="IL414">
        <v>-2.270430513628176</v>
      </c>
      <c r="IM414">
        <v>0.001328113201692861</v>
      </c>
      <c r="IN414">
        <v>1.538283238170363E-06</v>
      </c>
      <c r="IO414">
        <v>-5.795655626708063E-10</v>
      </c>
      <c r="IP414">
        <v>-0.07185721746206786</v>
      </c>
      <c r="IQ414">
        <v>-0.004593102289677449</v>
      </c>
      <c r="IR414">
        <v>0.0008253994458280543</v>
      </c>
      <c r="IS414">
        <v>-7.403632370499484E-06</v>
      </c>
      <c r="IT414">
        <v>2</v>
      </c>
      <c r="IU414">
        <v>1985</v>
      </c>
      <c r="IV414">
        <v>1</v>
      </c>
      <c r="IW414">
        <v>27</v>
      </c>
      <c r="IX414">
        <v>7.3</v>
      </c>
      <c r="IY414">
        <v>7.3</v>
      </c>
      <c r="IZ414">
        <v>1.13525</v>
      </c>
      <c r="JA414">
        <v>2.61597</v>
      </c>
      <c r="JB414">
        <v>1.49658</v>
      </c>
      <c r="JC414">
        <v>2.34619</v>
      </c>
      <c r="JD414">
        <v>1.54907</v>
      </c>
      <c r="JE414">
        <v>2.36694</v>
      </c>
      <c r="JF414">
        <v>32.7535</v>
      </c>
      <c r="JG414">
        <v>15.4542</v>
      </c>
      <c r="JH414">
        <v>18</v>
      </c>
      <c r="JI414">
        <v>481.722</v>
      </c>
      <c r="JJ414">
        <v>500.848</v>
      </c>
      <c r="JK414">
        <v>30.5559</v>
      </c>
      <c r="JL414">
        <v>27.5363</v>
      </c>
      <c r="JM414">
        <v>30.0001</v>
      </c>
      <c r="JN414">
        <v>27.7313</v>
      </c>
      <c r="JO414">
        <v>27.7141</v>
      </c>
      <c r="JP414">
        <v>22.8364</v>
      </c>
      <c r="JQ414">
        <v>21.4507</v>
      </c>
      <c r="JR414">
        <v>76.01479999999999</v>
      </c>
      <c r="JS414">
        <v>30.9038</v>
      </c>
      <c r="JT414">
        <v>420</v>
      </c>
      <c r="JU414">
        <v>23.4318</v>
      </c>
      <c r="JV414">
        <v>102.31</v>
      </c>
      <c r="JW414">
        <v>91.4632</v>
      </c>
    </row>
    <row r="415" spans="1:283">
      <c r="A415">
        <v>397</v>
      </c>
      <c r="B415">
        <v>1761012396</v>
      </c>
      <c r="C415">
        <v>2730</v>
      </c>
      <c r="D415" t="s">
        <v>1244</v>
      </c>
      <c r="E415" t="s">
        <v>1245</v>
      </c>
      <c r="F415">
        <v>5</v>
      </c>
      <c r="G415" t="s">
        <v>1233</v>
      </c>
      <c r="H415">
        <v>1761012387.932</v>
      </c>
      <c r="I415">
        <f>(J415)/1000</f>
        <v>0</v>
      </c>
      <c r="J415">
        <f>1000*DJ415*AH415*(DF415-DG415)/(100*CY415*(1000-AH415*DF415))</f>
        <v>0</v>
      </c>
      <c r="K415">
        <f>DJ415*AH415*(DE415-DD415*(1000-AH415*DG415)/(1000-AH415*DF415))/(100*CY415)</f>
        <v>0</v>
      </c>
      <c r="L415">
        <f>DD415 - IF(AH415&gt;1, K415*CY415*100.0/(AJ415), 0)</f>
        <v>0</v>
      </c>
      <c r="M415">
        <f>((S415-I415/2)*L415-K415)/(S415+I415/2)</f>
        <v>0</v>
      </c>
      <c r="N415">
        <f>M415*(DK415+DL415)/1000.0</f>
        <v>0</v>
      </c>
      <c r="O415">
        <f>(DD415 - IF(AH415&gt;1, K415*CY415*100.0/(AJ415), 0))*(DK415+DL415)/1000.0</f>
        <v>0</v>
      </c>
      <c r="P415">
        <f>2.0/((1/R415-1/Q415)+SIGN(R415)*SQRT((1/R415-1/Q415)*(1/R415-1/Q415) + 4*CZ415/((CZ415+1)*(CZ415+1))*(2*1/R415*1/Q415-1/Q415*1/Q415)))</f>
        <v>0</v>
      </c>
      <c r="Q415">
        <f>IF(LEFT(DA415,1)&lt;&gt;"0",IF(LEFT(DA415,1)="1",3.0,DB415),$D$5+$E$5*(DR415*DK415/($K$5*1000))+$F$5*(DR415*DK415/($K$5*1000))*MAX(MIN(CY415,$J$5),$I$5)*MAX(MIN(CY415,$J$5),$I$5)+$G$5*MAX(MIN(CY415,$J$5),$I$5)*(DR415*DK415/($K$5*1000))+$H$5*(DR415*DK415/($K$5*1000))*(DR415*DK415/($K$5*1000)))</f>
        <v>0</v>
      </c>
      <c r="R415">
        <f>I415*(1000-(1000*0.61365*exp(17.502*V415/(240.97+V415))/(DK415+DL415)+DF415)/2)/(1000*0.61365*exp(17.502*V415/(240.97+V415))/(DK415+DL415)-DF415)</f>
        <v>0</v>
      </c>
      <c r="S415">
        <f>1/((CZ415+1)/(P415/1.6)+1/(Q415/1.37)) + CZ415/((CZ415+1)/(P415/1.6) + CZ415/(Q415/1.37))</f>
        <v>0</v>
      </c>
      <c r="T415">
        <f>(CU415*CX415)</f>
        <v>0</v>
      </c>
      <c r="U415">
        <f>(DM415+(T415+2*0.95*5.67E-8*(((DM415+$B$9)+273)^4-(DM415+273)^4)-44100*I415)/(1.84*29.3*Q415+8*0.95*5.67E-8*(DM415+273)^3))</f>
        <v>0</v>
      </c>
      <c r="V415">
        <f>($C$9*DN415+$D$9*DO415+$E$9*U415)</f>
        <v>0</v>
      </c>
      <c r="W415">
        <f>0.61365*exp(17.502*V415/(240.97+V415))</f>
        <v>0</v>
      </c>
      <c r="X415">
        <f>(Y415/Z415*100)</f>
        <v>0</v>
      </c>
      <c r="Y415">
        <f>DF415*(DK415+DL415)/1000</f>
        <v>0</v>
      </c>
      <c r="Z415">
        <f>0.61365*exp(17.502*DM415/(240.97+DM415))</f>
        <v>0</v>
      </c>
      <c r="AA415">
        <f>(W415-DF415*(DK415+DL415)/1000)</f>
        <v>0</v>
      </c>
      <c r="AB415">
        <f>(-I415*44100)</f>
        <v>0</v>
      </c>
      <c r="AC415">
        <f>2*29.3*Q415*0.92*(DM415-V415)</f>
        <v>0</v>
      </c>
      <c r="AD415">
        <f>2*0.95*5.67E-8*(((DM415+$B$9)+273)^4-(V415+273)^4)</f>
        <v>0</v>
      </c>
      <c r="AE415">
        <f>T415+AD415+AB415+AC415</f>
        <v>0</v>
      </c>
      <c r="AF415">
        <v>1</v>
      </c>
      <c r="AG415">
        <v>0</v>
      </c>
      <c r="AH415">
        <f>IF(AF415*$H$15&gt;=AJ415,1.0,(AJ415/(AJ415-AF415*$H$15)))</f>
        <v>0</v>
      </c>
      <c r="AI415">
        <f>(AH415-1)*100</f>
        <v>0</v>
      </c>
      <c r="AJ415">
        <f>MAX(0,($B$15+$C$15*DR415)/(1+$D$15*DR415)*DK415/(DM415+273)*$E$15)</f>
        <v>0</v>
      </c>
      <c r="AK415" t="s">
        <v>420</v>
      </c>
      <c r="AL415" t="s">
        <v>420</v>
      </c>
      <c r="AM415">
        <v>0</v>
      </c>
      <c r="AN415">
        <v>0</v>
      </c>
      <c r="AO415">
        <f>1-AM415/AN415</f>
        <v>0</v>
      </c>
      <c r="AP415">
        <v>0</v>
      </c>
      <c r="AQ415" t="s">
        <v>420</v>
      </c>
      <c r="AR415" t="s">
        <v>420</v>
      </c>
      <c r="AS415">
        <v>0</v>
      </c>
      <c r="AT415">
        <v>0</v>
      </c>
      <c r="AU415">
        <f>1-AS415/AT415</f>
        <v>0</v>
      </c>
      <c r="AV415">
        <v>0.5</v>
      </c>
      <c r="AW415">
        <f>CV415</f>
        <v>0</v>
      </c>
      <c r="AX415">
        <f>K415</f>
        <v>0</v>
      </c>
      <c r="AY415">
        <f>AU415*AV415*AW415</f>
        <v>0</v>
      </c>
      <c r="AZ415">
        <f>(AX415-AP415)/AW415</f>
        <v>0</v>
      </c>
      <c r="BA415">
        <f>(AN415-AT415)/AT415</f>
        <v>0</v>
      </c>
      <c r="BB415">
        <f>AM415/(AO415+AM415/AT415)</f>
        <v>0</v>
      </c>
      <c r="BC415" t="s">
        <v>420</v>
      </c>
      <c r="BD415">
        <v>0</v>
      </c>
      <c r="BE415">
        <f>IF(BD415&lt;&gt;0, BD415, BB415)</f>
        <v>0</v>
      </c>
      <c r="BF415">
        <f>1-BE415/AT415</f>
        <v>0</v>
      </c>
      <c r="BG415">
        <f>(AT415-AS415)/(AT415-BE415)</f>
        <v>0</v>
      </c>
      <c r="BH415">
        <f>(AN415-AT415)/(AN415-BE415)</f>
        <v>0</v>
      </c>
      <c r="BI415">
        <f>(AT415-AS415)/(AT415-AM415)</f>
        <v>0</v>
      </c>
      <c r="BJ415">
        <f>(AN415-AT415)/(AN415-AM415)</f>
        <v>0</v>
      </c>
      <c r="BK415">
        <f>(BG415*BE415/AS415)</f>
        <v>0</v>
      </c>
      <c r="BL415">
        <f>(1-BK415)</f>
        <v>0</v>
      </c>
      <c r="CU415">
        <f>$B$13*DS415+$C$13*DT415+$F$13*EE415*(1-EH415)</f>
        <v>0</v>
      </c>
      <c r="CV415">
        <f>CU415*CW415</f>
        <v>0</v>
      </c>
      <c r="CW415">
        <f>($B$13*$D$11+$C$13*$D$11+$F$13*((ER415+EJ415)/MAX(ER415+EJ415+ES415, 0.1)*$I$11+ES415/MAX(ER415+EJ415+ES415, 0.1)*$J$11))/($B$13+$C$13+$F$13)</f>
        <v>0</v>
      </c>
      <c r="CX415">
        <f>($B$13*$K$11+$C$13*$K$11+$F$13*((ER415+EJ415)/MAX(ER415+EJ415+ES415, 0.1)*$P$11+ES415/MAX(ER415+EJ415+ES415, 0.1)*$Q$11))/($B$13+$C$13+$F$13)</f>
        <v>0</v>
      </c>
      <c r="CY415">
        <v>1.37</v>
      </c>
      <c r="CZ415">
        <v>0.5</v>
      </c>
      <c r="DA415" t="s">
        <v>421</v>
      </c>
      <c r="DB415">
        <v>2</v>
      </c>
      <c r="DC415">
        <v>1761012387.932</v>
      </c>
      <c r="DD415">
        <v>420.21256</v>
      </c>
      <c r="DE415">
        <v>420.01276</v>
      </c>
      <c r="DF415">
        <v>23.437064</v>
      </c>
      <c r="DG415">
        <v>23.412584</v>
      </c>
      <c r="DH415">
        <v>421.69272</v>
      </c>
      <c r="DI415">
        <v>23.262308</v>
      </c>
      <c r="DJ415">
        <v>500.00248</v>
      </c>
      <c r="DK415">
        <v>90.570504</v>
      </c>
      <c r="DL415">
        <v>0.033972516</v>
      </c>
      <c r="DM415">
        <v>29.88538</v>
      </c>
      <c r="DN415">
        <v>30.00426</v>
      </c>
      <c r="DO415">
        <v>999.9</v>
      </c>
      <c r="DP415">
        <v>0</v>
      </c>
      <c r="DQ415">
        <v>0</v>
      </c>
      <c r="DR415">
        <v>9995.450000000001</v>
      </c>
      <c r="DS415">
        <v>0</v>
      </c>
      <c r="DT415">
        <v>0.242856</v>
      </c>
      <c r="DU415">
        <v>0.199693636</v>
      </c>
      <c r="DV415">
        <v>430.29736</v>
      </c>
      <c r="DW415">
        <v>430.0822</v>
      </c>
      <c r="DX415">
        <v>0.0244839376</v>
      </c>
      <c r="DY415">
        <v>420.01276</v>
      </c>
      <c r="DZ415">
        <v>23.412584</v>
      </c>
      <c r="EA415">
        <v>2.1227072</v>
      </c>
      <c r="EB415">
        <v>2.12049</v>
      </c>
      <c r="EC415">
        <v>18.3906</v>
      </c>
      <c r="ED415">
        <v>18.373932</v>
      </c>
      <c r="EE415">
        <v>0.00500078</v>
      </c>
      <c r="EF415">
        <v>0</v>
      </c>
      <c r="EG415">
        <v>0</v>
      </c>
      <c r="EH415">
        <v>0</v>
      </c>
      <c r="EI415">
        <v>129.14</v>
      </c>
      <c r="EJ415">
        <v>0.00500078</v>
      </c>
      <c r="EK415">
        <v>-8.224</v>
      </c>
      <c r="EL415">
        <v>0.05999999999999997</v>
      </c>
      <c r="EM415">
        <v>36.15984</v>
      </c>
      <c r="EN415">
        <v>40.81984</v>
      </c>
      <c r="EO415">
        <v>38.82964</v>
      </c>
      <c r="EP415">
        <v>41.85216</v>
      </c>
      <c r="EQ415">
        <v>39.4098</v>
      </c>
      <c r="ER415">
        <v>0</v>
      </c>
      <c r="ES415">
        <v>0</v>
      </c>
      <c r="ET415">
        <v>0</v>
      </c>
      <c r="EU415">
        <v>1761012394.9</v>
      </c>
      <c r="EV415">
        <v>0</v>
      </c>
      <c r="EW415">
        <v>129.4153846153846</v>
      </c>
      <c r="EX415">
        <v>25.31282081369912</v>
      </c>
      <c r="EY415">
        <v>8.830769067162764</v>
      </c>
      <c r="EZ415">
        <v>-7.796153846153846</v>
      </c>
      <c r="FA415">
        <v>15</v>
      </c>
      <c r="FB415">
        <v>1761011957.1</v>
      </c>
      <c r="FC415" t="s">
        <v>1172</v>
      </c>
      <c r="FD415">
        <v>1761011957.1</v>
      </c>
      <c r="FE415">
        <v>1761011957.1</v>
      </c>
      <c r="FF415">
        <v>13</v>
      </c>
      <c r="FG415">
        <v>-0.16</v>
      </c>
      <c r="FH415">
        <v>-0.007</v>
      </c>
      <c r="FI415">
        <v>-1.481</v>
      </c>
      <c r="FJ415">
        <v>0.186</v>
      </c>
      <c r="FK415">
        <v>420</v>
      </c>
      <c r="FL415">
        <v>24</v>
      </c>
      <c r="FM415">
        <v>0.15</v>
      </c>
      <c r="FN415">
        <v>0.03</v>
      </c>
      <c r="FO415">
        <v>0.2049650219512195</v>
      </c>
      <c r="FP415">
        <v>-0.1208530915667229</v>
      </c>
      <c r="FQ415">
        <v>0.05071312382551681</v>
      </c>
      <c r="FR415">
        <v>1</v>
      </c>
      <c r="FS415">
        <v>130.0147058823529</v>
      </c>
      <c r="FT415">
        <v>-6.699770695920958</v>
      </c>
      <c r="FU415">
        <v>5.924531867976682</v>
      </c>
      <c r="FV415">
        <v>0</v>
      </c>
      <c r="FW415">
        <v>0.022173853</v>
      </c>
      <c r="FX415">
        <v>-0.04227059772869429</v>
      </c>
      <c r="FY415">
        <v>0.01368200064789633</v>
      </c>
      <c r="FZ415">
        <v>1</v>
      </c>
      <c r="GA415">
        <v>2</v>
      </c>
      <c r="GB415">
        <v>3</v>
      </c>
      <c r="GC415" t="s">
        <v>482</v>
      </c>
      <c r="GD415">
        <v>3.10942</v>
      </c>
      <c r="GE415">
        <v>2.72573</v>
      </c>
      <c r="GF415">
        <v>0.0886393</v>
      </c>
      <c r="GG415">
        <v>0.0884243</v>
      </c>
      <c r="GH415">
        <v>0.106809</v>
      </c>
      <c r="GI415">
        <v>0.107793</v>
      </c>
      <c r="GJ415">
        <v>23920.7</v>
      </c>
      <c r="GK415">
        <v>21676.1</v>
      </c>
      <c r="GL415">
        <v>26804.7</v>
      </c>
      <c r="GM415">
        <v>23984.6</v>
      </c>
      <c r="GN415">
        <v>38254.9</v>
      </c>
      <c r="GO415">
        <v>31564</v>
      </c>
      <c r="GP415">
        <v>46785.6</v>
      </c>
      <c r="GQ415">
        <v>37913.1</v>
      </c>
      <c r="GR415">
        <v>1.89298</v>
      </c>
      <c r="GS415">
        <v>1.87785</v>
      </c>
      <c r="GT415">
        <v>0.103794</v>
      </c>
      <c r="GU415">
        <v>0</v>
      </c>
      <c r="GV415">
        <v>28.2961</v>
      </c>
      <c r="GW415">
        <v>999.9</v>
      </c>
      <c r="GX415">
        <v>62.5</v>
      </c>
      <c r="GY415">
        <v>29.3</v>
      </c>
      <c r="GZ415">
        <v>28.2365</v>
      </c>
      <c r="HA415">
        <v>61.831</v>
      </c>
      <c r="HB415">
        <v>21.254</v>
      </c>
      <c r="HC415">
        <v>1</v>
      </c>
      <c r="HD415">
        <v>0.0231657</v>
      </c>
      <c r="HE415">
        <v>-2.47281</v>
      </c>
      <c r="HF415">
        <v>20.3157</v>
      </c>
      <c r="HG415">
        <v>5.22223</v>
      </c>
      <c r="HH415">
        <v>11.9797</v>
      </c>
      <c r="HI415">
        <v>4.96545</v>
      </c>
      <c r="HJ415">
        <v>3.276</v>
      </c>
      <c r="HK415">
        <v>9999</v>
      </c>
      <c r="HL415">
        <v>9999</v>
      </c>
      <c r="HM415">
        <v>9999</v>
      </c>
      <c r="HN415">
        <v>999.9</v>
      </c>
      <c r="HO415">
        <v>1.86365</v>
      </c>
      <c r="HP415">
        <v>1.85974</v>
      </c>
      <c r="HQ415">
        <v>1.85806</v>
      </c>
      <c r="HR415">
        <v>1.85943</v>
      </c>
      <c r="HS415">
        <v>1.8596</v>
      </c>
      <c r="HT415">
        <v>1.85806</v>
      </c>
      <c r="HU415">
        <v>1.85715</v>
      </c>
      <c r="HV415">
        <v>1.85211</v>
      </c>
      <c r="HW415">
        <v>0</v>
      </c>
      <c r="HX415">
        <v>0</v>
      </c>
      <c r="HY415">
        <v>0</v>
      </c>
      <c r="HZ415">
        <v>0</v>
      </c>
      <c r="IA415" t="s">
        <v>424</v>
      </c>
      <c r="IB415" t="s">
        <v>425</v>
      </c>
      <c r="IC415" t="s">
        <v>426</v>
      </c>
      <c r="ID415" t="s">
        <v>426</v>
      </c>
      <c r="IE415" t="s">
        <v>426</v>
      </c>
      <c r="IF415" t="s">
        <v>426</v>
      </c>
      <c r="IG415">
        <v>0</v>
      </c>
      <c r="IH415">
        <v>100</v>
      </c>
      <c r="II415">
        <v>100</v>
      </c>
      <c r="IJ415">
        <v>-1.481</v>
      </c>
      <c r="IK415">
        <v>0.1742</v>
      </c>
      <c r="IL415">
        <v>-2.270430513628176</v>
      </c>
      <c r="IM415">
        <v>0.001328113201692861</v>
      </c>
      <c r="IN415">
        <v>1.538283238170363E-06</v>
      </c>
      <c r="IO415">
        <v>-5.795655626708063E-10</v>
      </c>
      <c r="IP415">
        <v>-0.07185721746206786</v>
      </c>
      <c r="IQ415">
        <v>-0.004593102289677449</v>
      </c>
      <c r="IR415">
        <v>0.0008253994458280543</v>
      </c>
      <c r="IS415">
        <v>-7.403632370499484E-06</v>
      </c>
      <c r="IT415">
        <v>2</v>
      </c>
      <c r="IU415">
        <v>1985</v>
      </c>
      <c r="IV415">
        <v>1</v>
      </c>
      <c r="IW415">
        <v>27</v>
      </c>
      <c r="IX415">
        <v>7.3</v>
      </c>
      <c r="IY415">
        <v>7.3</v>
      </c>
      <c r="IZ415">
        <v>1.13525</v>
      </c>
      <c r="JA415">
        <v>2.60864</v>
      </c>
      <c r="JB415">
        <v>1.49658</v>
      </c>
      <c r="JC415">
        <v>2.34497</v>
      </c>
      <c r="JD415">
        <v>1.54907</v>
      </c>
      <c r="JE415">
        <v>2.46338</v>
      </c>
      <c r="JF415">
        <v>32.7535</v>
      </c>
      <c r="JG415">
        <v>15.4454</v>
      </c>
      <c r="JH415">
        <v>18</v>
      </c>
      <c r="JI415">
        <v>481.564</v>
      </c>
      <c r="JJ415">
        <v>501.047</v>
      </c>
      <c r="JK415">
        <v>30.5822</v>
      </c>
      <c r="JL415">
        <v>27.5363</v>
      </c>
      <c r="JM415">
        <v>30.0003</v>
      </c>
      <c r="JN415">
        <v>27.7313</v>
      </c>
      <c r="JO415">
        <v>27.7141</v>
      </c>
      <c r="JP415">
        <v>22.8365</v>
      </c>
      <c r="JQ415">
        <v>21.4507</v>
      </c>
      <c r="JR415">
        <v>76.01479999999999</v>
      </c>
      <c r="JS415">
        <v>30.9038</v>
      </c>
      <c r="JT415">
        <v>420</v>
      </c>
      <c r="JU415">
        <v>23.4318</v>
      </c>
      <c r="JV415">
        <v>102.31</v>
      </c>
      <c r="JW415">
        <v>91.4632</v>
      </c>
    </row>
    <row r="416" spans="1:283">
      <c r="A416">
        <v>398</v>
      </c>
      <c r="B416">
        <v>1761012398</v>
      </c>
      <c r="C416">
        <v>2732</v>
      </c>
      <c r="D416" t="s">
        <v>1246</v>
      </c>
      <c r="E416" t="s">
        <v>1247</v>
      </c>
      <c r="F416">
        <v>5</v>
      </c>
      <c r="G416" t="s">
        <v>1233</v>
      </c>
      <c r="H416">
        <v>1761012390.1625</v>
      </c>
      <c r="I416">
        <f>(J416)/1000</f>
        <v>0</v>
      </c>
      <c r="J416">
        <f>1000*DJ416*AH416*(DF416-DG416)/(100*CY416*(1000-AH416*DF416))</f>
        <v>0</v>
      </c>
      <c r="K416">
        <f>DJ416*AH416*(DE416-DD416*(1000-AH416*DG416)/(1000-AH416*DF416))/(100*CY416)</f>
        <v>0</v>
      </c>
      <c r="L416">
        <f>DD416 - IF(AH416&gt;1, K416*CY416*100.0/(AJ416), 0)</f>
        <v>0</v>
      </c>
      <c r="M416">
        <f>((S416-I416/2)*L416-K416)/(S416+I416/2)</f>
        <v>0</v>
      </c>
      <c r="N416">
        <f>M416*(DK416+DL416)/1000.0</f>
        <v>0</v>
      </c>
      <c r="O416">
        <f>(DD416 - IF(AH416&gt;1, K416*CY416*100.0/(AJ416), 0))*(DK416+DL416)/1000.0</f>
        <v>0</v>
      </c>
      <c r="P416">
        <f>2.0/((1/R416-1/Q416)+SIGN(R416)*SQRT((1/R416-1/Q416)*(1/R416-1/Q416) + 4*CZ416/((CZ416+1)*(CZ416+1))*(2*1/R416*1/Q416-1/Q416*1/Q416)))</f>
        <v>0</v>
      </c>
      <c r="Q416">
        <f>IF(LEFT(DA416,1)&lt;&gt;"0",IF(LEFT(DA416,1)="1",3.0,DB416),$D$5+$E$5*(DR416*DK416/($K$5*1000))+$F$5*(DR416*DK416/($K$5*1000))*MAX(MIN(CY416,$J$5),$I$5)*MAX(MIN(CY416,$J$5),$I$5)+$G$5*MAX(MIN(CY416,$J$5),$I$5)*(DR416*DK416/($K$5*1000))+$H$5*(DR416*DK416/($K$5*1000))*(DR416*DK416/($K$5*1000)))</f>
        <v>0</v>
      </c>
      <c r="R416">
        <f>I416*(1000-(1000*0.61365*exp(17.502*V416/(240.97+V416))/(DK416+DL416)+DF416)/2)/(1000*0.61365*exp(17.502*V416/(240.97+V416))/(DK416+DL416)-DF416)</f>
        <v>0</v>
      </c>
      <c r="S416">
        <f>1/((CZ416+1)/(P416/1.6)+1/(Q416/1.37)) + CZ416/((CZ416+1)/(P416/1.6) + CZ416/(Q416/1.37))</f>
        <v>0</v>
      </c>
      <c r="T416">
        <f>(CU416*CX416)</f>
        <v>0</v>
      </c>
      <c r="U416">
        <f>(DM416+(T416+2*0.95*5.67E-8*(((DM416+$B$9)+273)^4-(DM416+273)^4)-44100*I416)/(1.84*29.3*Q416+8*0.95*5.67E-8*(DM416+273)^3))</f>
        <v>0</v>
      </c>
      <c r="V416">
        <f>($C$9*DN416+$D$9*DO416+$E$9*U416)</f>
        <v>0</v>
      </c>
      <c r="W416">
        <f>0.61365*exp(17.502*V416/(240.97+V416))</f>
        <v>0</v>
      </c>
      <c r="X416">
        <f>(Y416/Z416*100)</f>
        <v>0</v>
      </c>
      <c r="Y416">
        <f>DF416*(DK416+DL416)/1000</f>
        <v>0</v>
      </c>
      <c r="Z416">
        <f>0.61365*exp(17.502*DM416/(240.97+DM416))</f>
        <v>0</v>
      </c>
      <c r="AA416">
        <f>(W416-DF416*(DK416+DL416)/1000)</f>
        <v>0</v>
      </c>
      <c r="AB416">
        <f>(-I416*44100)</f>
        <v>0</v>
      </c>
      <c r="AC416">
        <f>2*29.3*Q416*0.92*(DM416-V416)</f>
        <v>0</v>
      </c>
      <c r="AD416">
        <f>2*0.95*5.67E-8*(((DM416+$B$9)+273)^4-(V416+273)^4)</f>
        <v>0</v>
      </c>
      <c r="AE416">
        <f>T416+AD416+AB416+AC416</f>
        <v>0</v>
      </c>
      <c r="AF416">
        <v>1</v>
      </c>
      <c r="AG416">
        <v>0</v>
      </c>
      <c r="AH416">
        <f>IF(AF416*$H$15&gt;=AJ416,1.0,(AJ416/(AJ416-AF416*$H$15)))</f>
        <v>0</v>
      </c>
      <c r="AI416">
        <f>(AH416-1)*100</f>
        <v>0</v>
      </c>
      <c r="AJ416">
        <f>MAX(0,($B$15+$C$15*DR416)/(1+$D$15*DR416)*DK416/(DM416+273)*$E$15)</f>
        <v>0</v>
      </c>
      <c r="AK416" t="s">
        <v>420</v>
      </c>
      <c r="AL416" t="s">
        <v>420</v>
      </c>
      <c r="AM416">
        <v>0</v>
      </c>
      <c r="AN416">
        <v>0</v>
      </c>
      <c r="AO416">
        <f>1-AM416/AN416</f>
        <v>0</v>
      </c>
      <c r="AP416">
        <v>0</v>
      </c>
      <c r="AQ416" t="s">
        <v>420</v>
      </c>
      <c r="AR416" t="s">
        <v>420</v>
      </c>
      <c r="AS416">
        <v>0</v>
      </c>
      <c r="AT416">
        <v>0</v>
      </c>
      <c r="AU416">
        <f>1-AS416/AT416</f>
        <v>0</v>
      </c>
      <c r="AV416">
        <v>0.5</v>
      </c>
      <c r="AW416">
        <f>CV416</f>
        <v>0</v>
      </c>
      <c r="AX416">
        <f>K416</f>
        <v>0</v>
      </c>
      <c r="AY416">
        <f>AU416*AV416*AW416</f>
        <v>0</v>
      </c>
      <c r="AZ416">
        <f>(AX416-AP416)/AW416</f>
        <v>0</v>
      </c>
      <c r="BA416">
        <f>(AN416-AT416)/AT416</f>
        <v>0</v>
      </c>
      <c r="BB416">
        <f>AM416/(AO416+AM416/AT416)</f>
        <v>0</v>
      </c>
      <c r="BC416" t="s">
        <v>420</v>
      </c>
      <c r="BD416">
        <v>0</v>
      </c>
      <c r="BE416">
        <f>IF(BD416&lt;&gt;0, BD416, BB416)</f>
        <v>0</v>
      </c>
      <c r="BF416">
        <f>1-BE416/AT416</f>
        <v>0</v>
      </c>
      <c r="BG416">
        <f>(AT416-AS416)/(AT416-BE416)</f>
        <v>0</v>
      </c>
      <c r="BH416">
        <f>(AN416-AT416)/(AN416-BE416)</f>
        <v>0</v>
      </c>
      <c r="BI416">
        <f>(AT416-AS416)/(AT416-AM416)</f>
        <v>0</v>
      </c>
      <c r="BJ416">
        <f>(AN416-AT416)/(AN416-AM416)</f>
        <v>0</v>
      </c>
      <c r="BK416">
        <f>(BG416*BE416/AS416)</f>
        <v>0</v>
      </c>
      <c r="BL416">
        <f>(1-BK416)</f>
        <v>0</v>
      </c>
      <c r="CU416">
        <f>$B$13*DS416+$C$13*DT416+$F$13*EE416*(1-EH416)</f>
        <v>0</v>
      </c>
      <c r="CV416">
        <f>CU416*CW416</f>
        <v>0</v>
      </c>
      <c r="CW416">
        <f>($B$13*$D$11+$C$13*$D$11+$F$13*((ER416+EJ416)/MAX(ER416+EJ416+ES416, 0.1)*$I$11+ES416/MAX(ER416+EJ416+ES416, 0.1)*$J$11))/($B$13+$C$13+$F$13)</f>
        <v>0</v>
      </c>
      <c r="CX416">
        <f>($B$13*$K$11+$C$13*$K$11+$F$13*((ER416+EJ416)/MAX(ER416+EJ416+ES416, 0.1)*$P$11+ES416/MAX(ER416+EJ416+ES416, 0.1)*$Q$11))/($B$13+$C$13+$F$13)</f>
        <v>0</v>
      </c>
      <c r="CY416">
        <v>1.37</v>
      </c>
      <c r="CZ416">
        <v>0.5</v>
      </c>
      <c r="DA416" t="s">
        <v>421</v>
      </c>
      <c r="DB416">
        <v>2</v>
      </c>
      <c r="DC416">
        <v>1761012390.1625</v>
      </c>
      <c r="DD416">
        <v>420.2175833333333</v>
      </c>
      <c r="DE416">
        <v>420.016375</v>
      </c>
      <c r="DF416">
        <v>23.42855416666667</v>
      </c>
      <c r="DG416">
        <v>23.40982083333333</v>
      </c>
      <c r="DH416">
        <v>421.6978333333333</v>
      </c>
      <c r="DI416">
        <v>23.25398333333333</v>
      </c>
      <c r="DJ416">
        <v>499.9881666666667</v>
      </c>
      <c r="DK416">
        <v>90.57074583333333</v>
      </c>
      <c r="DL416">
        <v>0.0339888625</v>
      </c>
      <c r="DM416">
        <v>29.8816625</v>
      </c>
      <c r="DN416">
        <v>30.0006375</v>
      </c>
      <c r="DO416">
        <v>999.9</v>
      </c>
      <c r="DP416">
        <v>0</v>
      </c>
      <c r="DQ416">
        <v>0</v>
      </c>
      <c r="DR416">
        <v>9997.65625</v>
      </c>
      <c r="DS416">
        <v>0</v>
      </c>
      <c r="DT416">
        <v>0.242856</v>
      </c>
      <c r="DU416">
        <v>0.2011489958333333</v>
      </c>
      <c r="DV416">
        <v>430.2987916666667</v>
      </c>
      <c r="DW416">
        <v>430.0846666666666</v>
      </c>
      <c r="DX416">
        <v>0.01872975708333334</v>
      </c>
      <c r="DY416">
        <v>420.016375</v>
      </c>
      <c r="DZ416">
        <v>23.40982083333333</v>
      </c>
      <c r="EA416">
        <v>2.121942083333333</v>
      </c>
      <c r="EB416">
        <v>2.120245833333333</v>
      </c>
      <c r="EC416">
        <v>18.38485</v>
      </c>
      <c r="ED416">
        <v>18.3721</v>
      </c>
      <c r="EE416">
        <v>0.00500078</v>
      </c>
      <c r="EF416">
        <v>0</v>
      </c>
      <c r="EG416">
        <v>0</v>
      </c>
      <c r="EH416">
        <v>0</v>
      </c>
      <c r="EI416">
        <v>129.7291666666667</v>
      </c>
      <c r="EJ416">
        <v>0.00500078</v>
      </c>
      <c r="EK416">
        <v>-7.654166666666666</v>
      </c>
      <c r="EL416">
        <v>0.1083333333333333</v>
      </c>
      <c r="EM416">
        <v>36.14304166666667</v>
      </c>
      <c r="EN416">
        <v>40.77325</v>
      </c>
      <c r="EO416">
        <v>38.79658333333333</v>
      </c>
      <c r="EP416">
        <v>41.799125</v>
      </c>
      <c r="EQ416">
        <v>39.35395833333333</v>
      </c>
      <c r="ER416">
        <v>0</v>
      </c>
      <c r="ES416">
        <v>0</v>
      </c>
      <c r="ET416">
        <v>0</v>
      </c>
      <c r="EU416">
        <v>1761012396.7</v>
      </c>
      <c r="EV416">
        <v>0</v>
      </c>
      <c r="EW416">
        <v>129.928</v>
      </c>
      <c r="EX416">
        <v>12.17692325359707</v>
      </c>
      <c r="EY416">
        <v>19.02307688884243</v>
      </c>
      <c r="EZ416">
        <v>-7.364</v>
      </c>
      <c r="FA416">
        <v>15</v>
      </c>
      <c r="FB416">
        <v>1761011957.1</v>
      </c>
      <c r="FC416" t="s">
        <v>1172</v>
      </c>
      <c r="FD416">
        <v>1761011957.1</v>
      </c>
      <c r="FE416">
        <v>1761011957.1</v>
      </c>
      <c r="FF416">
        <v>13</v>
      </c>
      <c r="FG416">
        <v>-0.16</v>
      </c>
      <c r="FH416">
        <v>-0.007</v>
      </c>
      <c r="FI416">
        <v>-1.481</v>
      </c>
      <c r="FJ416">
        <v>0.186</v>
      </c>
      <c r="FK416">
        <v>420</v>
      </c>
      <c r="FL416">
        <v>24</v>
      </c>
      <c r="FM416">
        <v>0.15</v>
      </c>
      <c r="FN416">
        <v>0.03</v>
      </c>
      <c r="FO416">
        <v>0.2045318024390244</v>
      </c>
      <c r="FP416">
        <v>-0.1608935612549879</v>
      </c>
      <c r="FQ416">
        <v>0.05065591649662859</v>
      </c>
      <c r="FR416">
        <v>1</v>
      </c>
      <c r="FS416">
        <v>130.5617647058823</v>
      </c>
      <c r="FT416">
        <v>0.3926662644670093</v>
      </c>
      <c r="FU416">
        <v>6.576339707210742</v>
      </c>
      <c r="FV416">
        <v>1</v>
      </c>
      <c r="FW416">
        <v>0.02239547780487805</v>
      </c>
      <c r="FX416">
        <v>-0.09358136677803809</v>
      </c>
      <c r="FY416">
        <v>0.01335237085293196</v>
      </c>
      <c r="FZ416">
        <v>1</v>
      </c>
      <c r="GA416">
        <v>3</v>
      </c>
      <c r="GB416">
        <v>3</v>
      </c>
      <c r="GC416" t="s">
        <v>545</v>
      </c>
      <c r="GD416">
        <v>3.1096</v>
      </c>
      <c r="GE416">
        <v>2.72592</v>
      </c>
      <c r="GF416">
        <v>0.0886391</v>
      </c>
      <c r="GG416">
        <v>0.0884216</v>
      </c>
      <c r="GH416">
        <v>0.106802</v>
      </c>
      <c r="GI416">
        <v>0.107791</v>
      </c>
      <c r="GJ416">
        <v>23920.8</v>
      </c>
      <c r="GK416">
        <v>21676.3</v>
      </c>
      <c r="GL416">
        <v>26804.8</v>
      </c>
      <c r="GM416">
        <v>23984.7</v>
      </c>
      <c r="GN416">
        <v>38255.1</v>
      </c>
      <c r="GO416">
        <v>31564.1</v>
      </c>
      <c r="GP416">
        <v>46785.5</v>
      </c>
      <c r="GQ416">
        <v>37913.2</v>
      </c>
      <c r="GR416">
        <v>1.89312</v>
      </c>
      <c r="GS416">
        <v>1.87783</v>
      </c>
      <c r="GT416">
        <v>0.104062</v>
      </c>
      <c r="GU416">
        <v>0</v>
      </c>
      <c r="GV416">
        <v>28.2943</v>
      </c>
      <c r="GW416">
        <v>999.9</v>
      </c>
      <c r="GX416">
        <v>62.5</v>
      </c>
      <c r="GY416">
        <v>29.3</v>
      </c>
      <c r="GZ416">
        <v>28.2396</v>
      </c>
      <c r="HA416">
        <v>61.481</v>
      </c>
      <c r="HB416">
        <v>21.0256</v>
      </c>
      <c r="HC416">
        <v>1</v>
      </c>
      <c r="HD416">
        <v>0.0238516</v>
      </c>
      <c r="HE416">
        <v>-2.97612</v>
      </c>
      <c r="HF416">
        <v>20.309</v>
      </c>
      <c r="HG416">
        <v>5.22208</v>
      </c>
      <c r="HH416">
        <v>11.9798</v>
      </c>
      <c r="HI416">
        <v>4.9656</v>
      </c>
      <c r="HJ416">
        <v>3.276</v>
      </c>
      <c r="HK416">
        <v>9999</v>
      </c>
      <c r="HL416">
        <v>9999</v>
      </c>
      <c r="HM416">
        <v>9999</v>
      </c>
      <c r="HN416">
        <v>999.9</v>
      </c>
      <c r="HO416">
        <v>1.86366</v>
      </c>
      <c r="HP416">
        <v>1.85974</v>
      </c>
      <c r="HQ416">
        <v>1.85805</v>
      </c>
      <c r="HR416">
        <v>1.85943</v>
      </c>
      <c r="HS416">
        <v>1.85959</v>
      </c>
      <c r="HT416">
        <v>1.85806</v>
      </c>
      <c r="HU416">
        <v>1.85715</v>
      </c>
      <c r="HV416">
        <v>1.85211</v>
      </c>
      <c r="HW416">
        <v>0</v>
      </c>
      <c r="HX416">
        <v>0</v>
      </c>
      <c r="HY416">
        <v>0</v>
      </c>
      <c r="HZ416">
        <v>0</v>
      </c>
      <c r="IA416" t="s">
        <v>424</v>
      </c>
      <c r="IB416" t="s">
        <v>425</v>
      </c>
      <c r="IC416" t="s">
        <v>426</v>
      </c>
      <c r="ID416" t="s">
        <v>426</v>
      </c>
      <c r="IE416" t="s">
        <v>426</v>
      </c>
      <c r="IF416" t="s">
        <v>426</v>
      </c>
      <c r="IG416">
        <v>0</v>
      </c>
      <c r="IH416">
        <v>100</v>
      </c>
      <c r="II416">
        <v>100</v>
      </c>
      <c r="IJ416">
        <v>-1.48</v>
      </c>
      <c r="IK416">
        <v>0.1742</v>
      </c>
      <c r="IL416">
        <v>-2.270430513628176</v>
      </c>
      <c r="IM416">
        <v>0.001328113201692861</v>
      </c>
      <c r="IN416">
        <v>1.538283238170363E-06</v>
      </c>
      <c r="IO416">
        <v>-5.795655626708063E-10</v>
      </c>
      <c r="IP416">
        <v>-0.07185721746206786</v>
      </c>
      <c r="IQ416">
        <v>-0.004593102289677449</v>
      </c>
      <c r="IR416">
        <v>0.0008253994458280543</v>
      </c>
      <c r="IS416">
        <v>-7.403632370499484E-06</v>
      </c>
      <c r="IT416">
        <v>2</v>
      </c>
      <c r="IU416">
        <v>1985</v>
      </c>
      <c r="IV416">
        <v>1</v>
      </c>
      <c r="IW416">
        <v>27</v>
      </c>
      <c r="IX416">
        <v>7.3</v>
      </c>
      <c r="IY416">
        <v>7.3</v>
      </c>
      <c r="IZ416">
        <v>1.13525</v>
      </c>
      <c r="JA416">
        <v>2.60498</v>
      </c>
      <c r="JB416">
        <v>1.49658</v>
      </c>
      <c r="JC416">
        <v>2.34619</v>
      </c>
      <c r="JD416">
        <v>1.54907</v>
      </c>
      <c r="JE416">
        <v>2.4231</v>
      </c>
      <c r="JF416">
        <v>32.7535</v>
      </c>
      <c r="JG416">
        <v>15.4454</v>
      </c>
      <c r="JH416">
        <v>18</v>
      </c>
      <c r="JI416">
        <v>481.65</v>
      </c>
      <c r="JJ416">
        <v>501.03</v>
      </c>
      <c r="JK416">
        <v>30.7114</v>
      </c>
      <c r="JL416">
        <v>27.5363</v>
      </c>
      <c r="JM416">
        <v>30.0007</v>
      </c>
      <c r="JN416">
        <v>27.7313</v>
      </c>
      <c r="JO416">
        <v>27.7141</v>
      </c>
      <c r="JP416">
        <v>22.8368</v>
      </c>
      <c r="JQ416">
        <v>21.4507</v>
      </c>
      <c r="JR416">
        <v>76.01479999999999</v>
      </c>
      <c r="JS416">
        <v>30.9038</v>
      </c>
      <c r="JT416">
        <v>420</v>
      </c>
      <c r="JU416">
        <v>23.4318</v>
      </c>
      <c r="JV416">
        <v>102.31</v>
      </c>
      <c r="JW416">
        <v>91.4635</v>
      </c>
    </row>
    <row r="417" spans="1:283">
      <c r="A417">
        <v>399</v>
      </c>
      <c r="B417">
        <v>1761012400</v>
      </c>
      <c r="C417">
        <v>2734</v>
      </c>
      <c r="D417" t="s">
        <v>1248</v>
      </c>
      <c r="E417" t="s">
        <v>1249</v>
      </c>
      <c r="F417">
        <v>5</v>
      </c>
      <c r="G417" t="s">
        <v>1233</v>
      </c>
      <c r="H417">
        <v>1761012392.129167</v>
      </c>
      <c r="I417">
        <f>(J417)/1000</f>
        <v>0</v>
      </c>
      <c r="J417">
        <f>1000*DJ417*AH417*(DF417-DG417)/(100*CY417*(1000-AH417*DF417))</f>
        <v>0</v>
      </c>
      <c r="K417">
        <f>DJ417*AH417*(DE417-DD417*(1000-AH417*DG417)/(1000-AH417*DF417))/(100*CY417)</f>
        <v>0</v>
      </c>
      <c r="L417">
        <f>DD417 - IF(AH417&gt;1, K417*CY417*100.0/(AJ417), 0)</f>
        <v>0</v>
      </c>
      <c r="M417">
        <f>((S417-I417/2)*L417-K417)/(S417+I417/2)</f>
        <v>0</v>
      </c>
      <c r="N417">
        <f>M417*(DK417+DL417)/1000.0</f>
        <v>0</v>
      </c>
      <c r="O417">
        <f>(DD417 - IF(AH417&gt;1, K417*CY417*100.0/(AJ417), 0))*(DK417+DL417)/1000.0</f>
        <v>0</v>
      </c>
      <c r="P417">
        <f>2.0/((1/R417-1/Q417)+SIGN(R417)*SQRT((1/R417-1/Q417)*(1/R417-1/Q417) + 4*CZ417/((CZ417+1)*(CZ417+1))*(2*1/R417*1/Q417-1/Q417*1/Q417)))</f>
        <v>0</v>
      </c>
      <c r="Q417">
        <f>IF(LEFT(DA417,1)&lt;&gt;"0",IF(LEFT(DA417,1)="1",3.0,DB417),$D$5+$E$5*(DR417*DK417/($K$5*1000))+$F$5*(DR417*DK417/($K$5*1000))*MAX(MIN(CY417,$J$5),$I$5)*MAX(MIN(CY417,$J$5),$I$5)+$G$5*MAX(MIN(CY417,$J$5),$I$5)*(DR417*DK417/($K$5*1000))+$H$5*(DR417*DK417/($K$5*1000))*(DR417*DK417/($K$5*1000)))</f>
        <v>0</v>
      </c>
      <c r="R417">
        <f>I417*(1000-(1000*0.61365*exp(17.502*V417/(240.97+V417))/(DK417+DL417)+DF417)/2)/(1000*0.61365*exp(17.502*V417/(240.97+V417))/(DK417+DL417)-DF417)</f>
        <v>0</v>
      </c>
      <c r="S417">
        <f>1/((CZ417+1)/(P417/1.6)+1/(Q417/1.37)) + CZ417/((CZ417+1)/(P417/1.6) + CZ417/(Q417/1.37))</f>
        <v>0</v>
      </c>
      <c r="T417">
        <f>(CU417*CX417)</f>
        <v>0</v>
      </c>
      <c r="U417">
        <f>(DM417+(T417+2*0.95*5.67E-8*(((DM417+$B$9)+273)^4-(DM417+273)^4)-44100*I417)/(1.84*29.3*Q417+8*0.95*5.67E-8*(DM417+273)^3))</f>
        <v>0</v>
      </c>
      <c r="V417">
        <f>($C$9*DN417+$D$9*DO417+$E$9*U417)</f>
        <v>0</v>
      </c>
      <c r="W417">
        <f>0.61365*exp(17.502*V417/(240.97+V417))</f>
        <v>0</v>
      </c>
      <c r="X417">
        <f>(Y417/Z417*100)</f>
        <v>0</v>
      </c>
      <c r="Y417">
        <f>DF417*(DK417+DL417)/1000</f>
        <v>0</v>
      </c>
      <c r="Z417">
        <f>0.61365*exp(17.502*DM417/(240.97+DM417))</f>
        <v>0</v>
      </c>
      <c r="AA417">
        <f>(W417-DF417*(DK417+DL417)/1000)</f>
        <v>0</v>
      </c>
      <c r="AB417">
        <f>(-I417*44100)</f>
        <v>0</v>
      </c>
      <c r="AC417">
        <f>2*29.3*Q417*0.92*(DM417-V417)</f>
        <v>0</v>
      </c>
      <c r="AD417">
        <f>2*0.95*5.67E-8*(((DM417+$B$9)+273)^4-(V417+273)^4)</f>
        <v>0</v>
      </c>
      <c r="AE417">
        <f>T417+AD417+AB417+AC417</f>
        <v>0</v>
      </c>
      <c r="AF417">
        <v>1</v>
      </c>
      <c r="AG417">
        <v>0</v>
      </c>
      <c r="AH417">
        <f>IF(AF417*$H$15&gt;=AJ417,1.0,(AJ417/(AJ417-AF417*$H$15)))</f>
        <v>0</v>
      </c>
      <c r="AI417">
        <f>(AH417-1)*100</f>
        <v>0</v>
      </c>
      <c r="AJ417">
        <f>MAX(0,($B$15+$C$15*DR417)/(1+$D$15*DR417)*DK417/(DM417+273)*$E$15)</f>
        <v>0</v>
      </c>
      <c r="AK417" t="s">
        <v>420</v>
      </c>
      <c r="AL417" t="s">
        <v>420</v>
      </c>
      <c r="AM417">
        <v>0</v>
      </c>
      <c r="AN417">
        <v>0</v>
      </c>
      <c r="AO417">
        <f>1-AM417/AN417</f>
        <v>0</v>
      </c>
      <c r="AP417">
        <v>0</v>
      </c>
      <c r="AQ417" t="s">
        <v>420</v>
      </c>
      <c r="AR417" t="s">
        <v>420</v>
      </c>
      <c r="AS417">
        <v>0</v>
      </c>
      <c r="AT417">
        <v>0</v>
      </c>
      <c r="AU417">
        <f>1-AS417/AT417</f>
        <v>0</v>
      </c>
      <c r="AV417">
        <v>0.5</v>
      </c>
      <c r="AW417">
        <f>CV417</f>
        <v>0</v>
      </c>
      <c r="AX417">
        <f>K417</f>
        <v>0</v>
      </c>
      <c r="AY417">
        <f>AU417*AV417*AW417</f>
        <v>0</v>
      </c>
      <c r="AZ417">
        <f>(AX417-AP417)/AW417</f>
        <v>0</v>
      </c>
      <c r="BA417">
        <f>(AN417-AT417)/AT417</f>
        <v>0</v>
      </c>
      <c r="BB417">
        <f>AM417/(AO417+AM417/AT417)</f>
        <v>0</v>
      </c>
      <c r="BC417" t="s">
        <v>420</v>
      </c>
      <c r="BD417">
        <v>0</v>
      </c>
      <c r="BE417">
        <f>IF(BD417&lt;&gt;0, BD417, BB417)</f>
        <v>0</v>
      </c>
      <c r="BF417">
        <f>1-BE417/AT417</f>
        <v>0</v>
      </c>
      <c r="BG417">
        <f>(AT417-AS417)/(AT417-BE417)</f>
        <v>0</v>
      </c>
      <c r="BH417">
        <f>(AN417-AT417)/(AN417-BE417)</f>
        <v>0</v>
      </c>
      <c r="BI417">
        <f>(AT417-AS417)/(AT417-AM417)</f>
        <v>0</v>
      </c>
      <c r="BJ417">
        <f>(AN417-AT417)/(AN417-AM417)</f>
        <v>0</v>
      </c>
      <c r="BK417">
        <f>(BG417*BE417/AS417)</f>
        <v>0</v>
      </c>
      <c r="BL417">
        <f>(1-BK417)</f>
        <v>0</v>
      </c>
      <c r="CU417">
        <f>$B$13*DS417+$C$13*DT417+$F$13*EE417*(1-EH417)</f>
        <v>0</v>
      </c>
      <c r="CV417">
        <f>CU417*CW417</f>
        <v>0</v>
      </c>
      <c r="CW417">
        <f>($B$13*$D$11+$C$13*$D$11+$F$13*((ER417+EJ417)/MAX(ER417+EJ417+ES417, 0.1)*$I$11+ES417/MAX(ER417+EJ417+ES417, 0.1)*$J$11))/($B$13+$C$13+$F$13)</f>
        <v>0</v>
      </c>
      <c r="CX417">
        <f>($B$13*$K$11+$C$13*$K$11+$F$13*((ER417+EJ417)/MAX(ER417+EJ417+ES417, 0.1)*$P$11+ES417/MAX(ER417+EJ417+ES417, 0.1)*$Q$11))/($B$13+$C$13+$F$13)</f>
        <v>0</v>
      </c>
      <c r="CY417">
        <v>1.37</v>
      </c>
      <c r="CZ417">
        <v>0.5</v>
      </c>
      <c r="DA417" t="s">
        <v>421</v>
      </c>
      <c r="DB417">
        <v>2</v>
      </c>
      <c r="DC417">
        <v>1761012392.129167</v>
      </c>
      <c r="DD417">
        <v>420.2199166666667</v>
      </c>
      <c r="DE417">
        <v>420.0128333333334</v>
      </c>
      <c r="DF417">
        <v>23.42290416666667</v>
      </c>
      <c r="DG417">
        <v>23.40895416666666</v>
      </c>
      <c r="DH417">
        <v>421.7001666666667</v>
      </c>
      <c r="DI417">
        <v>23.24845833333333</v>
      </c>
      <c r="DJ417">
        <v>499.9999583333333</v>
      </c>
      <c r="DK417">
        <v>90.57082083333334</v>
      </c>
      <c r="DL417">
        <v>0.03397832916666666</v>
      </c>
      <c r="DM417">
        <v>29.87848333333333</v>
      </c>
      <c r="DN417">
        <v>29.99699166666666</v>
      </c>
      <c r="DO417">
        <v>999.9</v>
      </c>
      <c r="DP417">
        <v>0</v>
      </c>
      <c r="DQ417">
        <v>0</v>
      </c>
      <c r="DR417">
        <v>10000.65</v>
      </c>
      <c r="DS417">
        <v>0</v>
      </c>
      <c r="DT417">
        <v>0.242856</v>
      </c>
      <c r="DU417">
        <v>0.2070604958333333</v>
      </c>
      <c r="DV417">
        <v>430.2987083333334</v>
      </c>
      <c r="DW417">
        <v>430.080625</v>
      </c>
      <c r="DX417">
        <v>0.0139465275</v>
      </c>
      <c r="DY417">
        <v>420.0128333333334</v>
      </c>
      <c r="DZ417">
        <v>23.40895416666666</v>
      </c>
      <c r="EA417">
        <v>2.1214325</v>
      </c>
      <c r="EB417">
        <v>2.120169166666666</v>
      </c>
      <c r="EC417">
        <v>18.38101666666667</v>
      </c>
      <c r="ED417">
        <v>18.371525</v>
      </c>
      <c r="EE417">
        <v>0.00500078</v>
      </c>
      <c r="EF417">
        <v>0</v>
      </c>
      <c r="EG417">
        <v>0</v>
      </c>
      <c r="EH417">
        <v>0</v>
      </c>
      <c r="EI417">
        <v>128.3666666666667</v>
      </c>
      <c r="EJ417">
        <v>0.00500078</v>
      </c>
      <c r="EK417">
        <v>-6.875</v>
      </c>
      <c r="EL417">
        <v>0.03749999999999996</v>
      </c>
      <c r="EM417">
        <v>36.12741666666667</v>
      </c>
      <c r="EN417">
        <v>40.71595833333333</v>
      </c>
      <c r="EO417">
        <v>38.69508333333334</v>
      </c>
      <c r="EP417">
        <v>41.72620833333333</v>
      </c>
      <c r="EQ417">
        <v>39.28883333333334</v>
      </c>
      <c r="ER417">
        <v>0</v>
      </c>
      <c r="ES417">
        <v>0</v>
      </c>
      <c r="ET417">
        <v>0</v>
      </c>
      <c r="EU417">
        <v>1761012399.1</v>
      </c>
      <c r="EV417">
        <v>0</v>
      </c>
      <c r="EW417">
        <v>129.232</v>
      </c>
      <c r="EX417">
        <v>1.623076795991252</v>
      </c>
      <c r="EY417">
        <v>15.45384619863778</v>
      </c>
      <c r="EZ417">
        <v>-6.472</v>
      </c>
      <c r="FA417">
        <v>15</v>
      </c>
      <c r="FB417">
        <v>1761011957.1</v>
      </c>
      <c r="FC417" t="s">
        <v>1172</v>
      </c>
      <c r="FD417">
        <v>1761011957.1</v>
      </c>
      <c r="FE417">
        <v>1761011957.1</v>
      </c>
      <c r="FF417">
        <v>13</v>
      </c>
      <c r="FG417">
        <v>-0.16</v>
      </c>
      <c r="FH417">
        <v>-0.007</v>
      </c>
      <c r="FI417">
        <v>-1.481</v>
      </c>
      <c r="FJ417">
        <v>0.186</v>
      </c>
      <c r="FK417">
        <v>420</v>
      </c>
      <c r="FL417">
        <v>24</v>
      </c>
      <c r="FM417">
        <v>0.15</v>
      </c>
      <c r="FN417">
        <v>0.03</v>
      </c>
      <c r="FO417">
        <v>0.2031770951219512</v>
      </c>
      <c r="FP417">
        <v>-0.05550647902136073</v>
      </c>
      <c r="FQ417">
        <v>0.05050594127979425</v>
      </c>
      <c r="FR417">
        <v>1</v>
      </c>
      <c r="FS417">
        <v>129.6029411764706</v>
      </c>
      <c r="FT417">
        <v>-0.6432390545860225</v>
      </c>
      <c r="FU417">
        <v>6.547540413554392</v>
      </c>
      <c r="FV417">
        <v>1</v>
      </c>
      <c r="FW417">
        <v>0.02063550756097561</v>
      </c>
      <c r="FX417">
        <v>-0.1441711956408969</v>
      </c>
      <c r="FY417">
        <v>0.01453304449586625</v>
      </c>
      <c r="FZ417">
        <v>0</v>
      </c>
      <c r="GA417">
        <v>2</v>
      </c>
      <c r="GB417">
        <v>3</v>
      </c>
      <c r="GC417" t="s">
        <v>482</v>
      </c>
      <c r="GD417">
        <v>3.10964</v>
      </c>
      <c r="GE417">
        <v>2.72574</v>
      </c>
      <c r="GF417">
        <v>0.08864370000000001</v>
      </c>
      <c r="GG417">
        <v>0.0884142</v>
      </c>
      <c r="GH417">
        <v>0.106804</v>
      </c>
      <c r="GI417">
        <v>0.107796</v>
      </c>
      <c r="GJ417">
        <v>23920.7</v>
      </c>
      <c r="GK417">
        <v>21676.3</v>
      </c>
      <c r="GL417">
        <v>26804.8</v>
      </c>
      <c r="GM417">
        <v>23984.6</v>
      </c>
      <c r="GN417">
        <v>38255.1</v>
      </c>
      <c r="GO417">
        <v>31563.9</v>
      </c>
      <c r="GP417">
        <v>46785.5</v>
      </c>
      <c r="GQ417">
        <v>37913.2</v>
      </c>
      <c r="GR417">
        <v>1.89345</v>
      </c>
      <c r="GS417">
        <v>1.8777</v>
      </c>
      <c r="GT417">
        <v>0.104286</v>
      </c>
      <c r="GU417">
        <v>0</v>
      </c>
      <c r="GV417">
        <v>28.2931</v>
      </c>
      <c r="GW417">
        <v>999.9</v>
      </c>
      <c r="GX417">
        <v>62.5</v>
      </c>
      <c r="GY417">
        <v>29.3</v>
      </c>
      <c r="GZ417">
        <v>28.2381</v>
      </c>
      <c r="HA417">
        <v>61.491</v>
      </c>
      <c r="HB417">
        <v>21.1939</v>
      </c>
      <c r="HC417">
        <v>1</v>
      </c>
      <c r="HD417">
        <v>0.0237551</v>
      </c>
      <c r="HE417">
        <v>-2.57132</v>
      </c>
      <c r="HF417">
        <v>20.3162</v>
      </c>
      <c r="HG417">
        <v>5.22253</v>
      </c>
      <c r="HH417">
        <v>11.9798</v>
      </c>
      <c r="HI417">
        <v>4.9657</v>
      </c>
      <c r="HJ417">
        <v>3.276</v>
      </c>
      <c r="HK417">
        <v>9999</v>
      </c>
      <c r="HL417">
        <v>9999</v>
      </c>
      <c r="HM417">
        <v>9999</v>
      </c>
      <c r="HN417">
        <v>999.9</v>
      </c>
      <c r="HO417">
        <v>1.86368</v>
      </c>
      <c r="HP417">
        <v>1.85974</v>
      </c>
      <c r="HQ417">
        <v>1.85805</v>
      </c>
      <c r="HR417">
        <v>1.85943</v>
      </c>
      <c r="HS417">
        <v>1.85959</v>
      </c>
      <c r="HT417">
        <v>1.85806</v>
      </c>
      <c r="HU417">
        <v>1.85715</v>
      </c>
      <c r="HV417">
        <v>1.85211</v>
      </c>
      <c r="HW417">
        <v>0</v>
      </c>
      <c r="HX417">
        <v>0</v>
      </c>
      <c r="HY417">
        <v>0</v>
      </c>
      <c r="HZ417">
        <v>0</v>
      </c>
      <c r="IA417" t="s">
        <v>424</v>
      </c>
      <c r="IB417" t="s">
        <v>425</v>
      </c>
      <c r="IC417" t="s">
        <v>426</v>
      </c>
      <c r="ID417" t="s">
        <v>426</v>
      </c>
      <c r="IE417" t="s">
        <v>426</v>
      </c>
      <c r="IF417" t="s">
        <v>426</v>
      </c>
      <c r="IG417">
        <v>0</v>
      </c>
      <c r="IH417">
        <v>100</v>
      </c>
      <c r="II417">
        <v>100</v>
      </c>
      <c r="IJ417">
        <v>-1.48</v>
      </c>
      <c r="IK417">
        <v>0.1743</v>
      </c>
      <c r="IL417">
        <v>-2.270430513628176</v>
      </c>
      <c r="IM417">
        <v>0.001328113201692861</v>
      </c>
      <c r="IN417">
        <v>1.538283238170363E-06</v>
      </c>
      <c r="IO417">
        <v>-5.795655626708063E-10</v>
      </c>
      <c r="IP417">
        <v>-0.07185721746206786</v>
      </c>
      <c r="IQ417">
        <v>-0.004593102289677449</v>
      </c>
      <c r="IR417">
        <v>0.0008253994458280543</v>
      </c>
      <c r="IS417">
        <v>-7.403632370499484E-06</v>
      </c>
      <c r="IT417">
        <v>2</v>
      </c>
      <c r="IU417">
        <v>1985</v>
      </c>
      <c r="IV417">
        <v>1</v>
      </c>
      <c r="IW417">
        <v>27</v>
      </c>
      <c r="IX417">
        <v>7.4</v>
      </c>
      <c r="IY417">
        <v>7.4</v>
      </c>
      <c r="IZ417">
        <v>1.13647</v>
      </c>
      <c r="JA417">
        <v>2.61597</v>
      </c>
      <c r="JB417">
        <v>1.49658</v>
      </c>
      <c r="JC417">
        <v>2.34619</v>
      </c>
      <c r="JD417">
        <v>1.54907</v>
      </c>
      <c r="JE417">
        <v>2.37549</v>
      </c>
      <c r="JF417">
        <v>32.7535</v>
      </c>
      <c r="JG417">
        <v>15.4279</v>
      </c>
      <c r="JH417">
        <v>18</v>
      </c>
      <c r="JI417">
        <v>481.838</v>
      </c>
      <c r="JJ417">
        <v>500.947</v>
      </c>
      <c r="JK417">
        <v>30.8516</v>
      </c>
      <c r="JL417">
        <v>27.5363</v>
      </c>
      <c r="JM417">
        <v>30.0005</v>
      </c>
      <c r="JN417">
        <v>27.7313</v>
      </c>
      <c r="JO417">
        <v>27.7141</v>
      </c>
      <c r="JP417">
        <v>22.8372</v>
      </c>
      <c r="JQ417">
        <v>21.4507</v>
      </c>
      <c r="JR417">
        <v>76.01479999999999</v>
      </c>
      <c r="JS417">
        <v>30.9116</v>
      </c>
      <c r="JT417">
        <v>420</v>
      </c>
      <c r="JU417">
        <v>23.4318</v>
      </c>
      <c r="JV417">
        <v>102.31</v>
      </c>
      <c r="JW417">
        <v>91.4633</v>
      </c>
    </row>
    <row r="418" spans="1:283">
      <c r="A418">
        <v>400</v>
      </c>
      <c r="B418">
        <v>1761012402</v>
      </c>
      <c r="C418">
        <v>2736</v>
      </c>
      <c r="D418" t="s">
        <v>1250</v>
      </c>
      <c r="E418" t="s">
        <v>1251</v>
      </c>
      <c r="F418">
        <v>5</v>
      </c>
      <c r="G418" t="s">
        <v>1233</v>
      </c>
      <c r="H418">
        <v>1761012394.095834</v>
      </c>
      <c r="I418">
        <f>(J418)/1000</f>
        <v>0</v>
      </c>
      <c r="J418">
        <f>1000*DJ418*AH418*(DF418-DG418)/(100*CY418*(1000-AH418*DF418))</f>
        <v>0</v>
      </c>
      <c r="K418">
        <f>DJ418*AH418*(DE418-DD418*(1000-AH418*DG418)/(1000-AH418*DF418))/(100*CY418)</f>
        <v>0</v>
      </c>
      <c r="L418">
        <f>DD418 - IF(AH418&gt;1, K418*CY418*100.0/(AJ418), 0)</f>
        <v>0</v>
      </c>
      <c r="M418">
        <f>((S418-I418/2)*L418-K418)/(S418+I418/2)</f>
        <v>0</v>
      </c>
      <c r="N418">
        <f>M418*(DK418+DL418)/1000.0</f>
        <v>0</v>
      </c>
      <c r="O418">
        <f>(DD418 - IF(AH418&gt;1, K418*CY418*100.0/(AJ418), 0))*(DK418+DL418)/1000.0</f>
        <v>0</v>
      </c>
      <c r="P418">
        <f>2.0/((1/R418-1/Q418)+SIGN(R418)*SQRT((1/R418-1/Q418)*(1/R418-1/Q418) + 4*CZ418/((CZ418+1)*(CZ418+1))*(2*1/R418*1/Q418-1/Q418*1/Q418)))</f>
        <v>0</v>
      </c>
      <c r="Q418">
        <f>IF(LEFT(DA418,1)&lt;&gt;"0",IF(LEFT(DA418,1)="1",3.0,DB418),$D$5+$E$5*(DR418*DK418/($K$5*1000))+$F$5*(DR418*DK418/($K$5*1000))*MAX(MIN(CY418,$J$5),$I$5)*MAX(MIN(CY418,$J$5),$I$5)+$G$5*MAX(MIN(CY418,$J$5),$I$5)*(DR418*DK418/($K$5*1000))+$H$5*(DR418*DK418/($K$5*1000))*(DR418*DK418/($K$5*1000)))</f>
        <v>0</v>
      </c>
      <c r="R418">
        <f>I418*(1000-(1000*0.61365*exp(17.502*V418/(240.97+V418))/(DK418+DL418)+DF418)/2)/(1000*0.61365*exp(17.502*V418/(240.97+V418))/(DK418+DL418)-DF418)</f>
        <v>0</v>
      </c>
      <c r="S418">
        <f>1/((CZ418+1)/(P418/1.6)+1/(Q418/1.37)) + CZ418/((CZ418+1)/(P418/1.6) + CZ418/(Q418/1.37))</f>
        <v>0</v>
      </c>
      <c r="T418">
        <f>(CU418*CX418)</f>
        <v>0</v>
      </c>
      <c r="U418">
        <f>(DM418+(T418+2*0.95*5.67E-8*(((DM418+$B$9)+273)^4-(DM418+273)^4)-44100*I418)/(1.84*29.3*Q418+8*0.95*5.67E-8*(DM418+273)^3))</f>
        <v>0</v>
      </c>
      <c r="V418">
        <f>($C$9*DN418+$D$9*DO418+$E$9*U418)</f>
        <v>0</v>
      </c>
      <c r="W418">
        <f>0.61365*exp(17.502*V418/(240.97+V418))</f>
        <v>0</v>
      </c>
      <c r="X418">
        <f>(Y418/Z418*100)</f>
        <v>0</v>
      </c>
      <c r="Y418">
        <f>DF418*(DK418+DL418)/1000</f>
        <v>0</v>
      </c>
      <c r="Z418">
        <f>0.61365*exp(17.502*DM418/(240.97+DM418))</f>
        <v>0</v>
      </c>
      <c r="AA418">
        <f>(W418-DF418*(DK418+DL418)/1000)</f>
        <v>0</v>
      </c>
      <c r="AB418">
        <f>(-I418*44100)</f>
        <v>0</v>
      </c>
      <c r="AC418">
        <f>2*29.3*Q418*0.92*(DM418-V418)</f>
        <v>0</v>
      </c>
      <c r="AD418">
        <f>2*0.95*5.67E-8*(((DM418+$B$9)+273)^4-(V418+273)^4)</f>
        <v>0</v>
      </c>
      <c r="AE418">
        <f>T418+AD418+AB418+AC418</f>
        <v>0</v>
      </c>
      <c r="AF418">
        <v>1</v>
      </c>
      <c r="AG418">
        <v>0</v>
      </c>
      <c r="AH418">
        <f>IF(AF418*$H$15&gt;=AJ418,1.0,(AJ418/(AJ418-AF418*$H$15)))</f>
        <v>0</v>
      </c>
      <c r="AI418">
        <f>(AH418-1)*100</f>
        <v>0</v>
      </c>
      <c r="AJ418">
        <f>MAX(0,($B$15+$C$15*DR418)/(1+$D$15*DR418)*DK418/(DM418+273)*$E$15)</f>
        <v>0</v>
      </c>
      <c r="AK418" t="s">
        <v>420</v>
      </c>
      <c r="AL418" t="s">
        <v>420</v>
      </c>
      <c r="AM418">
        <v>0</v>
      </c>
      <c r="AN418">
        <v>0</v>
      </c>
      <c r="AO418">
        <f>1-AM418/AN418</f>
        <v>0</v>
      </c>
      <c r="AP418">
        <v>0</v>
      </c>
      <c r="AQ418" t="s">
        <v>420</v>
      </c>
      <c r="AR418" t="s">
        <v>420</v>
      </c>
      <c r="AS418">
        <v>0</v>
      </c>
      <c r="AT418">
        <v>0</v>
      </c>
      <c r="AU418">
        <f>1-AS418/AT418</f>
        <v>0</v>
      </c>
      <c r="AV418">
        <v>0.5</v>
      </c>
      <c r="AW418">
        <f>CV418</f>
        <v>0</v>
      </c>
      <c r="AX418">
        <f>K418</f>
        <v>0</v>
      </c>
      <c r="AY418">
        <f>AU418*AV418*AW418</f>
        <v>0</v>
      </c>
      <c r="AZ418">
        <f>(AX418-AP418)/AW418</f>
        <v>0</v>
      </c>
      <c r="BA418">
        <f>(AN418-AT418)/AT418</f>
        <v>0</v>
      </c>
      <c r="BB418">
        <f>AM418/(AO418+AM418/AT418)</f>
        <v>0</v>
      </c>
      <c r="BC418" t="s">
        <v>420</v>
      </c>
      <c r="BD418">
        <v>0</v>
      </c>
      <c r="BE418">
        <f>IF(BD418&lt;&gt;0, BD418, BB418)</f>
        <v>0</v>
      </c>
      <c r="BF418">
        <f>1-BE418/AT418</f>
        <v>0</v>
      </c>
      <c r="BG418">
        <f>(AT418-AS418)/(AT418-BE418)</f>
        <v>0</v>
      </c>
      <c r="BH418">
        <f>(AN418-AT418)/(AN418-BE418)</f>
        <v>0</v>
      </c>
      <c r="BI418">
        <f>(AT418-AS418)/(AT418-AM418)</f>
        <v>0</v>
      </c>
      <c r="BJ418">
        <f>(AN418-AT418)/(AN418-AM418)</f>
        <v>0</v>
      </c>
      <c r="BK418">
        <f>(BG418*BE418/AS418)</f>
        <v>0</v>
      </c>
      <c r="BL418">
        <f>(1-BK418)</f>
        <v>0</v>
      </c>
      <c r="CU418">
        <f>$B$13*DS418+$C$13*DT418+$F$13*EE418*(1-EH418)</f>
        <v>0</v>
      </c>
      <c r="CV418">
        <f>CU418*CW418</f>
        <v>0</v>
      </c>
      <c r="CW418">
        <f>($B$13*$D$11+$C$13*$D$11+$F$13*((ER418+EJ418)/MAX(ER418+EJ418+ES418, 0.1)*$I$11+ES418/MAX(ER418+EJ418+ES418, 0.1)*$J$11))/($B$13+$C$13+$F$13)</f>
        <v>0</v>
      </c>
      <c r="CX418">
        <f>($B$13*$K$11+$C$13*$K$11+$F$13*((ER418+EJ418)/MAX(ER418+EJ418+ES418, 0.1)*$P$11+ES418/MAX(ER418+EJ418+ES418, 0.1)*$Q$11))/($B$13+$C$13+$F$13)</f>
        <v>0</v>
      </c>
      <c r="CY418">
        <v>1.37</v>
      </c>
      <c r="CZ418">
        <v>0.5</v>
      </c>
      <c r="DA418" t="s">
        <v>421</v>
      </c>
      <c r="DB418">
        <v>2</v>
      </c>
      <c r="DC418">
        <v>1761012394.095834</v>
      </c>
      <c r="DD418">
        <v>420.2207916666666</v>
      </c>
      <c r="DE418">
        <v>420.0063749999999</v>
      </c>
      <c r="DF418">
        <v>23.418925</v>
      </c>
      <c r="DG418">
        <v>23.40857083333333</v>
      </c>
      <c r="DH418">
        <v>421.7010416666667</v>
      </c>
      <c r="DI418">
        <v>23.2445625</v>
      </c>
      <c r="DJ418">
        <v>500.019875</v>
      </c>
      <c r="DK418">
        <v>90.57079583333332</v>
      </c>
      <c r="DL418">
        <v>0.03396253333333333</v>
      </c>
      <c r="DM418">
        <v>29.87567916666667</v>
      </c>
      <c r="DN418">
        <v>29.99320833333333</v>
      </c>
      <c r="DO418">
        <v>999.9</v>
      </c>
      <c r="DP418">
        <v>0</v>
      </c>
      <c r="DQ418">
        <v>0</v>
      </c>
      <c r="DR418">
        <v>10000.34125</v>
      </c>
      <c r="DS418">
        <v>0</v>
      </c>
      <c r="DT418">
        <v>0.242856</v>
      </c>
      <c r="DU418">
        <v>0.2144279125</v>
      </c>
      <c r="DV418">
        <v>430.2978333333333</v>
      </c>
      <c r="DW418">
        <v>430.0738333333333</v>
      </c>
      <c r="DX418">
        <v>0.01035046375</v>
      </c>
      <c r="DY418">
        <v>420.0063749999999</v>
      </c>
      <c r="DZ418">
        <v>23.40857083333333</v>
      </c>
      <c r="EA418">
        <v>2.121071666666667</v>
      </c>
      <c r="EB418">
        <v>2.12013375</v>
      </c>
      <c r="EC418">
        <v>18.37830833333333</v>
      </c>
      <c r="ED418">
        <v>18.37125833333333</v>
      </c>
      <c r="EE418">
        <v>0.00500078</v>
      </c>
      <c r="EF418">
        <v>0</v>
      </c>
      <c r="EG418">
        <v>0</v>
      </c>
      <c r="EH418">
        <v>0</v>
      </c>
      <c r="EI418">
        <v>127.9166666666667</v>
      </c>
      <c r="EJ418">
        <v>0.00500078</v>
      </c>
      <c r="EK418">
        <v>-5.787500000000001</v>
      </c>
      <c r="EL418">
        <v>0.175</v>
      </c>
      <c r="EM418">
        <v>36.10391666666666</v>
      </c>
      <c r="EN418">
        <v>40.64820833333334</v>
      </c>
      <c r="EO418">
        <v>38.61433333333333</v>
      </c>
      <c r="EP418">
        <v>41.6455</v>
      </c>
      <c r="EQ418">
        <v>39.22891666666666</v>
      </c>
      <c r="ER418">
        <v>0</v>
      </c>
      <c r="ES418">
        <v>0</v>
      </c>
      <c r="ET418">
        <v>0</v>
      </c>
      <c r="EU418">
        <v>1761012400.9</v>
      </c>
      <c r="EV418">
        <v>0</v>
      </c>
      <c r="EW418">
        <v>129.0846153846154</v>
      </c>
      <c r="EX418">
        <v>-15.68547029994749</v>
      </c>
      <c r="EY418">
        <v>14.35897453014666</v>
      </c>
      <c r="EZ418">
        <v>-6.1</v>
      </c>
      <c r="FA418">
        <v>15</v>
      </c>
      <c r="FB418">
        <v>1761011957.1</v>
      </c>
      <c r="FC418" t="s">
        <v>1172</v>
      </c>
      <c r="FD418">
        <v>1761011957.1</v>
      </c>
      <c r="FE418">
        <v>1761011957.1</v>
      </c>
      <c r="FF418">
        <v>13</v>
      </c>
      <c r="FG418">
        <v>-0.16</v>
      </c>
      <c r="FH418">
        <v>-0.007</v>
      </c>
      <c r="FI418">
        <v>-1.481</v>
      </c>
      <c r="FJ418">
        <v>0.186</v>
      </c>
      <c r="FK418">
        <v>420</v>
      </c>
      <c r="FL418">
        <v>24</v>
      </c>
      <c r="FM418">
        <v>0.15</v>
      </c>
      <c r="FN418">
        <v>0.03</v>
      </c>
      <c r="FO418">
        <v>0.2078864609756098</v>
      </c>
      <c r="FP418">
        <v>0.02893112525779538</v>
      </c>
      <c r="FQ418">
        <v>0.05343975268202081</v>
      </c>
      <c r="FR418">
        <v>1</v>
      </c>
      <c r="FS418">
        <v>128.7441176470588</v>
      </c>
      <c r="FT418">
        <v>0.7899160004645631</v>
      </c>
      <c r="FU418">
        <v>6.300382396259796</v>
      </c>
      <c r="FV418">
        <v>1</v>
      </c>
      <c r="FW418">
        <v>0.01799238512195122</v>
      </c>
      <c r="FX418">
        <v>-0.1418614940644789</v>
      </c>
      <c r="FY418">
        <v>0.01433490213439147</v>
      </c>
      <c r="FZ418">
        <v>0</v>
      </c>
      <c r="GA418">
        <v>2</v>
      </c>
      <c r="GB418">
        <v>3</v>
      </c>
      <c r="GC418" t="s">
        <v>482</v>
      </c>
      <c r="GD418">
        <v>3.10952</v>
      </c>
      <c r="GE418">
        <v>2.72564</v>
      </c>
      <c r="GF418">
        <v>0.08863799999999999</v>
      </c>
      <c r="GG418">
        <v>0.0884109</v>
      </c>
      <c r="GH418">
        <v>0.106811</v>
      </c>
      <c r="GI418">
        <v>0.107801</v>
      </c>
      <c r="GJ418">
        <v>23920.7</v>
      </c>
      <c r="GK418">
        <v>21676.2</v>
      </c>
      <c r="GL418">
        <v>26804.7</v>
      </c>
      <c r="GM418">
        <v>23984.4</v>
      </c>
      <c r="GN418">
        <v>38254.9</v>
      </c>
      <c r="GO418">
        <v>31563.7</v>
      </c>
      <c r="GP418">
        <v>46785.7</v>
      </c>
      <c r="GQ418">
        <v>37913.1</v>
      </c>
      <c r="GR418">
        <v>1.89305</v>
      </c>
      <c r="GS418">
        <v>1.87773</v>
      </c>
      <c r="GT418">
        <v>0.104226</v>
      </c>
      <c r="GU418">
        <v>0</v>
      </c>
      <c r="GV418">
        <v>28.2919</v>
      </c>
      <c r="GW418">
        <v>999.9</v>
      </c>
      <c r="GX418">
        <v>62.5</v>
      </c>
      <c r="GY418">
        <v>29.3</v>
      </c>
      <c r="GZ418">
        <v>28.2352</v>
      </c>
      <c r="HA418">
        <v>61.351</v>
      </c>
      <c r="HB418">
        <v>21.266</v>
      </c>
      <c r="HC418">
        <v>1</v>
      </c>
      <c r="HD418">
        <v>0.0232851</v>
      </c>
      <c r="HE418">
        <v>-2.38332</v>
      </c>
      <c r="HF418">
        <v>20.3182</v>
      </c>
      <c r="HG418">
        <v>5.22268</v>
      </c>
      <c r="HH418">
        <v>11.98</v>
      </c>
      <c r="HI418">
        <v>4.96555</v>
      </c>
      <c r="HJ418">
        <v>3.27598</v>
      </c>
      <c r="HK418">
        <v>9999</v>
      </c>
      <c r="HL418">
        <v>9999</v>
      </c>
      <c r="HM418">
        <v>9999</v>
      </c>
      <c r="HN418">
        <v>999.9</v>
      </c>
      <c r="HO418">
        <v>1.86369</v>
      </c>
      <c r="HP418">
        <v>1.85975</v>
      </c>
      <c r="HQ418">
        <v>1.85806</v>
      </c>
      <c r="HR418">
        <v>1.85944</v>
      </c>
      <c r="HS418">
        <v>1.85959</v>
      </c>
      <c r="HT418">
        <v>1.85806</v>
      </c>
      <c r="HU418">
        <v>1.85715</v>
      </c>
      <c r="HV418">
        <v>1.85211</v>
      </c>
      <c r="HW418">
        <v>0</v>
      </c>
      <c r="HX418">
        <v>0</v>
      </c>
      <c r="HY418">
        <v>0</v>
      </c>
      <c r="HZ418">
        <v>0</v>
      </c>
      <c r="IA418" t="s">
        <v>424</v>
      </c>
      <c r="IB418" t="s">
        <v>425</v>
      </c>
      <c r="IC418" t="s">
        <v>426</v>
      </c>
      <c r="ID418" t="s">
        <v>426</v>
      </c>
      <c r="IE418" t="s">
        <v>426</v>
      </c>
      <c r="IF418" t="s">
        <v>426</v>
      </c>
      <c r="IG418">
        <v>0</v>
      </c>
      <c r="IH418">
        <v>100</v>
      </c>
      <c r="II418">
        <v>100</v>
      </c>
      <c r="IJ418">
        <v>-1.481</v>
      </c>
      <c r="IK418">
        <v>0.1742</v>
      </c>
      <c r="IL418">
        <v>-2.270430513628176</v>
      </c>
      <c r="IM418">
        <v>0.001328113201692861</v>
      </c>
      <c r="IN418">
        <v>1.538283238170363E-06</v>
      </c>
      <c r="IO418">
        <v>-5.795655626708063E-10</v>
      </c>
      <c r="IP418">
        <v>-0.07185721746206786</v>
      </c>
      <c r="IQ418">
        <v>-0.004593102289677449</v>
      </c>
      <c r="IR418">
        <v>0.0008253994458280543</v>
      </c>
      <c r="IS418">
        <v>-7.403632370499484E-06</v>
      </c>
      <c r="IT418">
        <v>2</v>
      </c>
      <c r="IU418">
        <v>1985</v>
      </c>
      <c r="IV418">
        <v>1</v>
      </c>
      <c r="IW418">
        <v>27</v>
      </c>
      <c r="IX418">
        <v>7.4</v>
      </c>
      <c r="IY418">
        <v>7.4</v>
      </c>
      <c r="IZ418">
        <v>1.13647</v>
      </c>
      <c r="JA418">
        <v>2.60864</v>
      </c>
      <c r="JB418">
        <v>1.49658</v>
      </c>
      <c r="JC418">
        <v>2.34619</v>
      </c>
      <c r="JD418">
        <v>1.54907</v>
      </c>
      <c r="JE418">
        <v>2.46338</v>
      </c>
      <c r="JF418">
        <v>32.7535</v>
      </c>
      <c r="JG418">
        <v>15.4542</v>
      </c>
      <c r="JH418">
        <v>18</v>
      </c>
      <c r="JI418">
        <v>481.607</v>
      </c>
      <c r="JJ418">
        <v>500.964</v>
      </c>
      <c r="JK418">
        <v>30.9067</v>
      </c>
      <c r="JL418">
        <v>27.5363</v>
      </c>
      <c r="JM418">
        <v>30</v>
      </c>
      <c r="JN418">
        <v>27.7313</v>
      </c>
      <c r="JO418">
        <v>27.7141</v>
      </c>
      <c r="JP418">
        <v>22.8378</v>
      </c>
      <c r="JQ418">
        <v>21.4507</v>
      </c>
      <c r="JR418">
        <v>76.01479999999999</v>
      </c>
      <c r="JS418">
        <v>30.9116</v>
      </c>
      <c r="JT418">
        <v>420</v>
      </c>
      <c r="JU418">
        <v>23.4318</v>
      </c>
      <c r="JV418">
        <v>102.31</v>
      </c>
      <c r="JW418">
        <v>91.4628</v>
      </c>
    </row>
    <row r="419" spans="1:283">
      <c r="A419">
        <v>401</v>
      </c>
      <c r="B419">
        <v>1761012404</v>
      </c>
      <c r="C419">
        <v>2738</v>
      </c>
      <c r="D419" t="s">
        <v>1252</v>
      </c>
      <c r="E419" t="s">
        <v>1253</v>
      </c>
      <c r="F419">
        <v>5</v>
      </c>
      <c r="G419" t="s">
        <v>1233</v>
      </c>
      <c r="H419">
        <v>1761012396.0625</v>
      </c>
      <c r="I419">
        <f>(J419)/1000</f>
        <v>0</v>
      </c>
      <c r="J419">
        <f>1000*DJ419*AH419*(DF419-DG419)/(100*CY419*(1000-AH419*DF419))</f>
        <v>0</v>
      </c>
      <c r="K419">
        <f>DJ419*AH419*(DE419-DD419*(1000-AH419*DG419)/(1000-AH419*DF419))/(100*CY419)</f>
        <v>0</v>
      </c>
      <c r="L419">
        <f>DD419 - IF(AH419&gt;1, K419*CY419*100.0/(AJ419), 0)</f>
        <v>0</v>
      </c>
      <c r="M419">
        <f>((S419-I419/2)*L419-K419)/(S419+I419/2)</f>
        <v>0</v>
      </c>
      <c r="N419">
        <f>M419*(DK419+DL419)/1000.0</f>
        <v>0</v>
      </c>
      <c r="O419">
        <f>(DD419 - IF(AH419&gt;1, K419*CY419*100.0/(AJ419), 0))*(DK419+DL419)/1000.0</f>
        <v>0</v>
      </c>
      <c r="P419">
        <f>2.0/((1/R419-1/Q419)+SIGN(R419)*SQRT((1/R419-1/Q419)*(1/R419-1/Q419) + 4*CZ419/((CZ419+1)*(CZ419+1))*(2*1/R419*1/Q419-1/Q419*1/Q419)))</f>
        <v>0</v>
      </c>
      <c r="Q419">
        <f>IF(LEFT(DA419,1)&lt;&gt;"0",IF(LEFT(DA419,1)="1",3.0,DB419),$D$5+$E$5*(DR419*DK419/($K$5*1000))+$F$5*(DR419*DK419/($K$5*1000))*MAX(MIN(CY419,$J$5),$I$5)*MAX(MIN(CY419,$J$5),$I$5)+$G$5*MAX(MIN(CY419,$J$5),$I$5)*(DR419*DK419/($K$5*1000))+$H$5*(DR419*DK419/($K$5*1000))*(DR419*DK419/($K$5*1000)))</f>
        <v>0</v>
      </c>
      <c r="R419">
        <f>I419*(1000-(1000*0.61365*exp(17.502*V419/(240.97+V419))/(DK419+DL419)+DF419)/2)/(1000*0.61365*exp(17.502*V419/(240.97+V419))/(DK419+DL419)-DF419)</f>
        <v>0</v>
      </c>
      <c r="S419">
        <f>1/((CZ419+1)/(P419/1.6)+1/(Q419/1.37)) + CZ419/((CZ419+1)/(P419/1.6) + CZ419/(Q419/1.37))</f>
        <v>0</v>
      </c>
      <c r="T419">
        <f>(CU419*CX419)</f>
        <v>0</v>
      </c>
      <c r="U419">
        <f>(DM419+(T419+2*0.95*5.67E-8*(((DM419+$B$9)+273)^4-(DM419+273)^4)-44100*I419)/(1.84*29.3*Q419+8*0.95*5.67E-8*(DM419+273)^3))</f>
        <v>0</v>
      </c>
      <c r="V419">
        <f>($C$9*DN419+$D$9*DO419+$E$9*U419)</f>
        <v>0</v>
      </c>
      <c r="W419">
        <f>0.61365*exp(17.502*V419/(240.97+V419))</f>
        <v>0</v>
      </c>
      <c r="X419">
        <f>(Y419/Z419*100)</f>
        <v>0</v>
      </c>
      <c r="Y419">
        <f>DF419*(DK419+DL419)/1000</f>
        <v>0</v>
      </c>
      <c r="Z419">
        <f>0.61365*exp(17.502*DM419/(240.97+DM419))</f>
        <v>0</v>
      </c>
      <c r="AA419">
        <f>(W419-DF419*(DK419+DL419)/1000)</f>
        <v>0</v>
      </c>
      <c r="AB419">
        <f>(-I419*44100)</f>
        <v>0</v>
      </c>
      <c r="AC419">
        <f>2*29.3*Q419*0.92*(DM419-V419)</f>
        <v>0</v>
      </c>
      <c r="AD419">
        <f>2*0.95*5.67E-8*(((DM419+$B$9)+273)^4-(V419+273)^4)</f>
        <v>0</v>
      </c>
      <c r="AE419">
        <f>T419+AD419+AB419+AC419</f>
        <v>0</v>
      </c>
      <c r="AF419">
        <v>1</v>
      </c>
      <c r="AG419">
        <v>0</v>
      </c>
      <c r="AH419">
        <f>IF(AF419*$H$15&gt;=AJ419,1.0,(AJ419/(AJ419-AF419*$H$15)))</f>
        <v>0</v>
      </c>
      <c r="AI419">
        <f>(AH419-1)*100</f>
        <v>0</v>
      </c>
      <c r="AJ419">
        <f>MAX(0,($B$15+$C$15*DR419)/(1+$D$15*DR419)*DK419/(DM419+273)*$E$15)</f>
        <v>0</v>
      </c>
      <c r="AK419" t="s">
        <v>420</v>
      </c>
      <c r="AL419" t="s">
        <v>420</v>
      </c>
      <c r="AM419">
        <v>0</v>
      </c>
      <c r="AN419">
        <v>0</v>
      </c>
      <c r="AO419">
        <f>1-AM419/AN419</f>
        <v>0</v>
      </c>
      <c r="AP419">
        <v>0</v>
      </c>
      <c r="AQ419" t="s">
        <v>420</v>
      </c>
      <c r="AR419" t="s">
        <v>420</v>
      </c>
      <c r="AS419">
        <v>0</v>
      </c>
      <c r="AT419">
        <v>0</v>
      </c>
      <c r="AU419">
        <f>1-AS419/AT419</f>
        <v>0</v>
      </c>
      <c r="AV419">
        <v>0.5</v>
      </c>
      <c r="AW419">
        <f>CV419</f>
        <v>0</v>
      </c>
      <c r="AX419">
        <f>K419</f>
        <v>0</v>
      </c>
      <c r="AY419">
        <f>AU419*AV419*AW419</f>
        <v>0</v>
      </c>
      <c r="AZ419">
        <f>(AX419-AP419)/AW419</f>
        <v>0</v>
      </c>
      <c r="BA419">
        <f>(AN419-AT419)/AT419</f>
        <v>0</v>
      </c>
      <c r="BB419">
        <f>AM419/(AO419+AM419/AT419)</f>
        <v>0</v>
      </c>
      <c r="BC419" t="s">
        <v>420</v>
      </c>
      <c r="BD419">
        <v>0</v>
      </c>
      <c r="BE419">
        <f>IF(BD419&lt;&gt;0, BD419, BB419)</f>
        <v>0</v>
      </c>
      <c r="BF419">
        <f>1-BE419/AT419</f>
        <v>0</v>
      </c>
      <c r="BG419">
        <f>(AT419-AS419)/(AT419-BE419)</f>
        <v>0</v>
      </c>
      <c r="BH419">
        <f>(AN419-AT419)/(AN419-BE419)</f>
        <v>0</v>
      </c>
      <c r="BI419">
        <f>(AT419-AS419)/(AT419-AM419)</f>
        <v>0</v>
      </c>
      <c r="BJ419">
        <f>(AN419-AT419)/(AN419-AM419)</f>
        <v>0</v>
      </c>
      <c r="BK419">
        <f>(BG419*BE419/AS419)</f>
        <v>0</v>
      </c>
      <c r="BL419">
        <f>(1-BK419)</f>
        <v>0</v>
      </c>
      <c r="CU419">
        <f>$B$13*DS419+$C$13*DT419+$F$13*EE419*(1-EH419)</f>
        <v>0</v>
      </c>
      <c r="CV419">
        <f>CU419*CW419</f>
        <v>0</v>
      </c>
      <c r="CW419">
        <f>($B$13*$D$11+$C$13*$D$11+$F$13*((ER419+EJ419)/MAX(ER419+EJ419+ES419, 0.1)*$I$11+ES419/MAX(ER419+EJ419+ES419, 0.1)*$J$11))/($B$13+$C$13+$F$13)</f>
        <v>0</v>
      </c>
      <c r="CX419">
        <f>($B$13*$K$11+$C$13*$K$11+$F$13*((ER419+EJ419)/MAX(ER419+EJ419+ES419, 0.1)*$P$11+ES419/MAX(ER419+EJ419+ES419, 0.1)*$Q$11))/($B$13+$C$13+$F$13)</f>
        <v>0</v>
      </c>
      <c r="CY419">
        <v>1.37</v>
      </c>
      <c r="CZ419">
        <v>0.5</v>
      </c>
      <c r="DA419" t="s">
        <v>421</v>
      </c>
      <c r="DB419">
        <v>2</v>
      </c>
      <c r="DC419">
        <v>1761012396.0625</v>
      </c>
      <c r="DD419">
        <v>420.220625</v>
      </c>
      <c r="DE419">
        <v>420.0065416666666</v>
      </c>
      <c r="DF419">
        <v>23.41646250000001</v>
      </c>
      <c r="DG419">
        <v>23.40849166666667</v>
      </c>
      <c r="DH419">
        <v>421.7008333333333</v>
      </c>
      <c r="DI419">
        <v>23.24215</v>
      </c>
      <c r="DJ419">
        <v>500.0017083333333</v>
      </c>
      <c r="DK419">
        <v>90.57078750000001</v>
      </c>
      <c r="DL419">
        <v>0.03402832916666667</v>
      </c>
      <c r="DM419">
        <v>29.87385416666667</v>
      </c>
      <c r="DN419">
        <v>29.99033333333334</v>
      </c>
      <c r="DO419">
        <v>999.9</v>
      </c>
      <c r="DP419">
        <v>0</v>
      </c>
      <c r="DQ419">
        <v>0</v>
      </c>
      <c r="DR419">
        <v>9995.885</v>
      </c>
      <c r="DS419">
        <v>0</v>
      </c>
      <c r="DT419">
        <v>0.242856</v>
      </c>
      <c r="DU419">
        <v>0.2141138291666667</v>
      </c>
      <c r="DV419">
        <v>430.2966249999999</v>
      </c>
      <c r="DW419">
        <v>430.0739583333334</v>
      </c>
      <c r="DX419">
        <v>0.007956742083333333</v>
      </c>
      <c r="DY419">
        <v>420.0065416666666</v>
      </c>
      <c r="DZ419">
        <v>23.40849166666667</v>
      </c>
      <c r="EA419">
        <v>2.120848333333333</v>
      </c>
      <c r="EB419">
        <v>2.120126666666666</v>
      </c>
      <c r="EC419">
        <v>18.37662916666666</v>
      </c>
      <c r="ED419">
        <v>18.37120833333333</v>
      </c>
      <c r="EE419">
        <v>0.00500078</v>
      </c>
      <c r="EF419">
        <v>0</v>
      </c>
      <c r="EG419">
        <v>0</v>
      </c>
      <c r="EH419">
        <v>0</v>
      </c>
      <c r="EI419">
        <v>128.5291666666667</v>
      </c>
      <c r="EJ419">
        <v>0.00500078</v>
      </c>
      <c r="EK419">
        <v>-6.654166666666668</v>
      </c>
      <c r="EL419">
        <v>-3.700743415417188E-17</v>
      </c>
      <c r="EM419">
        <v>36.07525</v>
      </c>
      <c r="EN419">
        <v>40.56491666666667</v>
      </c>
      <c r="EO419">
        <v>38.515375</v>
      </c>
      <c r="EP419">
        <v>41.53875</v>
      </c>
      <c r="EQ419">
        <v>39.148125</v>
      </c>
      <c r="ER419">
        <v>0</v>
      </c>
      <c r="ES419">
        <v>0</v>
      </c>
      <c r="ET419">
        <v>0</v>
      </c>
      <c r="EU419">
        <v>1761012402.7</v>
      </c>
      <c r="EV419">
        <v>0</v>
      </c>
      <c r="EW419">
        <v>129.14</v>
      </c>
      <c r="EX419">
        <v>-20.39230775833158</v>
      </c>
      <c r="EY419">
        <v>-25.47692280854935</v>
      </c>
      <c r="EZ419">
        <v>-5.68</v>
      </c>
      <c r="FA419">
        <v>15</v>
      </c>
      <c r="FB419">
        <v>1761011957.1</v>
      </c>
      <c r="FC419" t="s">
        <v>1172</v>
      </c>
      <c r="FD419">
        <v>1761011957.1</v>
      </c>
      <c r="FE419">
        <v>1761011957.1</v>
      </c>
      <c r="FF419">
        <v>13</v>
      </c>
      <c r="FG419">
        <v>-0.16</v>
      </c>
      <c r="FH419">
        <v>-0.007</v>
      </c>
      <c r="FI419">
        <v>-1.481</v>
      </c>
      <c r="FJ419">
        <v>0.186</v>
      </c>
      <c r="FK419">
        <v>420</v>
      </c>
      <c r="FL419">
        <v>24</v>
      </c>
      <c r="FM419">
        <v>0.15</v>
      </c>
      <c r="FN419">
        <v>0.03</v>
      </c>
      <c r="FO419">
        <v>0.2164343390243902</v>
      </c>
      <c r="FP419">
        <v>0.05305314844669558</v>
      </c>
      <c r="FQ419">
        <v>0.05464000722599709</v>
      </c>
      <c r="FR419">
        <v>1</v>
      </c>
      <c r="FS419">
        <v>129.2088235294118</v>
      </c>
      <c r="FT419">
        <v>-10.00305575345756</v>
      </c>
      <c r="FU419">
        <v>6.007366441053302</v>
      </c>
      <c r="FV419">
        <v>0</v>
      </c>
      <c r="FW419">
        <v>0.01319815146341463</v>
      </c>
      <c r="FX419">
        <v>-0.1058904236922873</v>
      </c>
      <c r="FY419">
        <v>0.01124536547251888</v>
      </c>
      <c r="FZ419">
        <v>0</v>
      </c>
      <c r="GA419">
        <v>1</v>
      </c>
      <c r="GB419">
        <v>3</v>
      </c>
      <c r="GC419" t="s">
        <v>459</v>
      </c>
      <c r="GD419">
        <v>3.10949</v>
      </c>
      <c r="GE419">
        <v>2.7259</v>
      </c>
      <c r="GF419">
        <v>0.0886358</v>
      </c>
      <c r="GG419">
        <v>0.0884132</v>
      </c>
      <c r="GH419">
        <v>0.106818</v>
      </c>
      <c r="GI419">
        <v>0.107795</v>
      </c>
      <c r="GJ419">
        <v>23920.8</v>
      </c>
      <c r="GK419">
        <v>21676.1</v>
      </c>
      <c r="GL419">
        <v>26804.7</v>
      </c>
      <c r="GM419">
        <v>23984.3</v>
      </c>
      <c r="GN419">
        <v>38254.7</v>
      </c>
      <c r="GO419">
        <v>31563.7</v>
      </c>
      <c r="GP419">
        <v>46785.7</v>
      </c>
      <c r="GQ419">
        <v>37912.8</v>
      </c>
      <c r="GR419">
        <v>1.89263</v>
      </c>
      <c r="GS419">
        <v>1.87798</v>
      </c>
      <c r="GT419">
        <v>0.104778</v>
      </c>
      <c r="GU419">
        <v>0</v>
      </c>
      <c r="GV419">
        <v>28.2907</v>
      </c>
      <c r="GW419">
        <v>999.9</v>
      </c>
      <c r="GX419">
        <v>62.6</v>
      </c>
      <c r="GY419">
        <v>29.3</v>
      </c>
      <c r="GZ419">
        <v>28.2824</v>
      </c>
      <c r="HA419">
        <v>61.571</v>
      </c>
      <c r="HB419">
        <v>21.0817</v>
      </c>
      <c r="HC419">
        <v>1</v>
      </c>
      <c r="HD419">
        <v>0.0232927</v>
      </c>
      <c r="HE419">
        <v>-2.26729</v>
      </c>
      <c r="HF419">
        <v>20.3186</v>
      </c>
      <c r="HG419">
        <v>5.22253</v>
      </c>
      <c r="HH419">
        <v>11.9797</v>
      </c>
      <c r="HI419">
        <v>4.96545</v>
      </c>
      <c r="HJ419">
        <v>3.27595</v>
      </c>
      <c r="HK419">
        <v>9999</v>
      </c>
      <c r="HL419">
        <v>9999</v>
      </c>
      <c r="HM419">
        <v>9999</v>
      </c>
      <c r="HN419">
        <v>999.9</v>
      </c>
      <c r="HO419">
        <v>1.86366</v>
      </c>
      <c r="HP419">
        <v>1.85975</v>
      </c>
      <c r="HQ419">
        <v>1.85806</v>
      </c>
      <c r="HR419">
        <v>1.85944</v>
      </c>
      <c r="HS419">
        <v>1.85959</v>
      </c>
      <c r="HT419">
        <v>1.85806</v>
      </c>
      <c r="HU419">
        <v>1.85715</v>
      </c>
      <c r="HV419">
        <v>1.85211</v>
      </c>
      <c r="HW419">
        <v>0</v>
      </c>
      <c r="HX419">
        <v>0</v>
      </c>
      <c r="HY419">
        <v>0</v>
      </c>
      <c r="HZ419">
        <v>0</v>
      </c>
      <c r="IA419" t="s">
        <v>424</v>
      </c>
      <c r="IB419" t="s">
        <v>425</v>
      </c>
      <c r="IC419" t="s">
        <v>426</v>
      </c>
      <c r="ID419" t="s">
        <v>426</v>
      </c>
      <c r="IE419" t="s">
        <v>426</v>
      </c>
      <c r="IF419" t="s">
        <v>426</v>
      </c>
      <c r="IG419">
        <v>0</v>
      </c>
      <c r="IH419">
        <v>100</v>
      </c>
      <c r="II419">
        <v>100</v>
      </c>
      <c r="IJ419">
        <v>-1.48</v>
      </c>
      <c r="IK419">
        <v>0.1743</v>
      </c>
      <c r="IL419">
        <v>-2.270430513628176</v>
      </c>
      <c r="IM419">
        <v>0.001328113201692861</v>
      </c>
      <c r="IN419">
        <v>1.538283238170363E-06</v>
      </c>
      <c r="IO419">
        <v>-5.795655626708063E-10</v>
      </c>
      <c r="IP419">
        <v>-0.07185721746206786</v>
      </c>
      <c r="IQ419">
        <v>-0.004593102289677449</v>
      </c>
      <c r="IR419">
        <v>0.0008253994458280543</v>
      </c>
      <c r="IS419">
        <v>-7.403632370499484E-06</v>
      </c>
      <c r="IT419">
        <v>2</v>
      </c>
      <c r="IU419">
        <v>1985</v>
      </c>
      <c r="IV419">
        <v>1</v>
      </c>
      <c r="IW419">
        <v>27</v>
      </c>
      <c r="IX419">
        <v>7.4</v>
      </c>
      <c r="IY419">
        <v>7.4</v>
      </c>
      <c r="IZ419">
        <v>1.13525</v>
      </c>
      <c r="JA419">
        <v>2.60498</v>
      </c>
      <c r="JB419">
        <v>1.49658</v>
      </c>
      <c r="JC419">
        <v>2.34619</v>
      </c>
      <c r="JD419">
        <v>1.54907</v>
      </c>
      <c r="JE419">
        <v>2.41699</v>
      </c>
      <c r="JF419">
        <v>32.7535</v>
      </c>
      <c r="JG419">
        <v>15.4542</v>
      </c>
      <c r="JH419">
        <v>18</v>
      </c>
      <c r="JI419">
        <v>481.362</v>
      </c>
      <c r="JJ419">
        <v>501.13</v>
      </c>
      <c r="JK419">
        <v>30.931</v>
      </c>
      <c r="JL419">
        <v>27.5363</v>
      </c>
      <c r="JM419">
        <v>30</v>
      </c>
      <c r="JN419">
        <v>27.7313</v>
      </c>
      <c r="JO419">
        <v>27.7141</v>
      </c>
      <c r="JP419">
        <v>22.8382</v>
      </c>
      <c r="JQ419">
        <v>21.4507</v>
      </c>
      <c r="JR419">
        <v>76.01479999999999</v>
      </c>
      <c r="JS419">
        <v>30.9168</v>
      </c>
      <c r="JT419">
        <v>420</v>
      </c>
      <c r="JU419">
        <v>23.4318</v>
      </c>
      <c r="JV419">
        <v>102.31</v>
      </c>
      <c r="JW419">
        <v>91.4624</v>
      </c>
    </row>
    <row r="420" spans="1:283">
      <c r="A420">
        <v>402</v>
      </c>
      <c r="B420">
        <v>1761012406</v>
      </c>
      <c r="C420">
        <v>2740</v>
      </c>
      <c r="D420" t="s">
        <v>1254</v>
      </c>
      <c r="E420" t="s">
        <v>1255</v>
      </c>
      <c r="F420">
        <v>5</v>
      </c>
      <c r="G420" t="s">
        <v>1233</v>
      </c>
      <c r="H420">
        <v>1761012398.029166</v>
      </c>
      <c r="I420">
        <f>(J420)/1000</f>
        <v>0</v>
      </c>
      <c r="J420">
        <f>1000*DJ420*AH420*(DF420-DG420)/(100*CY420*(1000-AH420*DF420))</f>
        <v>0</v>
      </c>
      <c r="K420">
        <f>DJ420*AH420*(DE420-DD420*(1000-AH420*DG420)/(1000-AH420*DF420))/(100*CY420)</f>
        <v>0</v>
      </c>
      <c r="L420">
        <f>DD420 - IF(AH420&gt;1, K420*CY420*100.0/(AJ420), 0)</f>
        <v>0</v>
      </c>
      <c r="M420">
        <f>((S420-I420/2)*L420-K420)/(S420+I420/2)</f>
        <v>0</v>
      </c>
      <c r="N420">
        <f>M420*(DK420+DL420)/1000.0</f>
        <v>0</v>
      </c>
      <c r="O420">
        <f>(DD420 - IF(AH420&gt;1, K420*CY420*100.0/(AJ420), 0))*(DK420+DL420)/1000.0</f>
        <v>0</v>
      </c>
      <c r="P420">
        <f>2.0/((1/R420-1/Q420)+SIGN(R420)*SQRT((1/R420-1/Q420)*(1/R420-1/Q420) + 4*CZ420/((CZ420+1)*(CZ420+1))*(2*1/R420*1/Q420-1/Q420*1/Q420)))</f>
        <v>0</v>
      </c>
      <c r="Q420">
        <f>IF(LEFT(DA420,1)&lt;&gt;"0",IF(LEFT(DA420,1)="1",3.0,DB420),$D$5+$E$5*(DR420*DK420/($K$5*1000))+$F$5*(DR420*DK420/($K$5*1000))*MAX(MIN(CY420,$J$5),$I$5)*MAX(MIN(CY420,$J$5),$I$5)+$G$5*MAX(MIN(CY420,$J$5),$I$5)*(DR420*DK420/($K$5*1000))+$H$5*(DR420*DK420/($K$5*1000))*(DR420*DK420/($K$5*1000)))</f>
        <v>0</v>
      </c>
      <c r="R420">
        <f>I420*(1000-(1000*0.61365*exp(17.502*V420/(240.97+V420))/(DK420+DL420)+DF420)/2)/(1000*0.61365*exp(17.502*V420/(240.97+V420))/(DK420+DL420)-DF420)</f>
        <v>0</v>
      </c>
      <c r="S420">
        <f>1/((CZ420+1)/(P420/1.6)+1/(Q420/1.37)) + CZ420/((CZ420+1)/(P420/1.6) + CZ420/(Q420/1.37))</f>
        <v>0</v>
      </c>
      <c r="T420">
        <f>(CU420*CX420)</f>
        <v>0</v>
      </c>
      <c r="U420">
        <f>(DM420+(T420+2*0.95*5.67E-8*(((DM420+$B$9)+273)^4-(DM420+273)^4)-44100*I420)/(1.84*29.3*Q420+8*0.95*5.67E-8*(DM420+273)^3))</f>
        <v>0</v>
      </c>
      <c r="V420">
        <f>($C$9*DN420+$D$9*DO420+$E$9*U420)</f>
        <v>0</v>
      </c>
      <c r="W420">
        <f>0.61365*exp(17.502*V420/(240.97+V420))</f>
        <v>0</v>
      </c>
      <c r="X420">
        <f>(Y420/Z420*100)</f>
        <v>0</v>
      </c>
      <c r="Y420">
        <f>DF420*(DK420+DL420)/1000</f>
        <v>0</v>
      </c>
      <c r="Z420">
        <f>0.61365*exp(17.502*DM420/(240.97+DM420))</f>
        <v>0</v>
      </c>
      <c r="AA420">
        <f>(W420-DF420*(DK420+DL420)/1000)</f>
        <v>0</v>
      </c>
      <c r="AB420">
        <f>(-I420*44100)</f>
        <v>0</v>
      </c>
      <c r="AC420">
        <f>2*29.3*Q420*0.92*(DM420-V420)</f>
        <v>0</v>
      </c>
      <c r="AD420">
        <f>2*0.95*5.67E-8*(((DM420+$B$9)+273)^4-(V420+273)^4)</f>
        <v>0</v>
      </c>
      <c r="AE420">
        <f>T420+AD420+AB420+AC420</f>
        <v>0</v>
      </c>
      <c r="AF420">
        <v>1</v>
      </c>
      <c r="AG420">
        <v>0</v>
      </c>
      <c r="AH420">
        <f>IF(AF420*$H$15&gt;=AJ420,1.0,(AJ420/(AJ420-AF420*$H$15)))</f>
        <v>0</v>
      </c>
      <c r="AI420">
        <f>(AH420-1)*100</f>
        <v>0</v>
      </c>
      <c r="AJ420">
        <f>MAX(0,($B$15+$C$15*DR420)/(1+$D$15*DR420)*DK420/(DM420+273)*$E$15)</f>
        <v>0</v>
      </c>
      <c r="AK420" t="s">
        <v>420</v>
      </c>
      <c r="AL420" t="s">
        <v>420</v>
      </c>
      <c r="AM420">
        <v>0</v>
      </c>
      <c r="AN420">
        <v>0</v>
      </c>
      <c r="AO420">
        <f>1-AM420/AN420</f>
        <v>0</v>
      </c>
      <c r="AP420">
        <v>0</v>
      </c>
      <c r="AQ420" t="s">
        <v>420</v>
      </c>
      <c r="AR420" t="s">
        <v>420</v>
      </c>
      <c r="AS420">
        <v>0</v>
      </c>
      <c r="AT420">
        <v>0</v>
      </c>
      <c r="AU420">
        <f>1-AS420/AT420</f>
        <v>0</v>
      </c>
      <c r="AV420">
        <v>0.5</v>
      </c>
      <c r="AW420">
        <f>CV420</f>
        <v>0</v>
      </c>
      <c r="AX420">
        <f>K420</f>
        <v>0</v>
      </c>
      <c r="AY420">
        <f>AU420*AV420*AW420</f>
        <v>0</v>
      </c>
      <c r="AZ420">
        <f>(AX420-AP420)/AW420</f>
        <v>0</v>
      </c>
      <c r="BA420">
        <f>(AN420-AT420)/AT420</f>
        <v>0</v>
      </c>
      <c r="BB420">
        <f>AM420/(AO420+AM420/AT420)</f>
        <v>0</v>
      </c>
      <c r="BC420" t="s">
        <v>420</v>
      </c>
      <c r="BD420">
        <v>0</v>
      </c>
      <c r="BE420">
        <f>IF(BD420&lt;&gt;0, BD420, BB420)</f>
        <v>0</v>
      </c>
      <c r="BF420">
        <f>1-BE420/AT420</f>
        <v>0</v>
      </c>
      <c r="BG420">
        <f>(AT420-AS420)/(AT420-BE420)</f>
        <v>0</v>
      </c>
      <c r="BH420">
        <f>(AN420-AT420)/(AN420-BE420)</f>
        <v>0</v>
      </c>
      <c r="BI420">
        <f>(AT420-AS420)/(AT420-AM420)</f>
        <v>0</v>
      </c>
      <c r="BJ420">
        <f>(AN420-AT420)/(AN420-AM420)</f>
        <v>0</v>
      </c>
      <c r="BK420">
        <f>(BG420*BE420/AS420)</f>
        <v>0</v>
      </c>
      <c r="BL420">
        <f>(1-BK420)</f>
        <v>0</v>
      </c>
      <c r="CU420">
        <f>$B$13*DS420+$C$13*DT420+$F$13*EE420*(1-EH420)</f>
        <v>0</v>
      </c>
      <c r="CV420">
        <f>CU420*CW420</f>
        <v>0</v>
      </c>
      <c r="CW420">
        <f>($B$13*$D$11+$C$13*$D$11+$F$13*((ER420+EJ420)/MAX(ER420+EJ420+ES420, 0.1)*$I$11+ES420/MAX(ER420+EJ420+ES420, 0.1)*$J$11))/($B$13+$C$13+$F$13)</f>
        <v>0</v>
      </c>
      <c r="CX420">
        <f>($B$13*$K$11+$C$13*$K$11+$F$13*((ER420+EJ420)/MAX(ER420+EJ420+ES420, 0.1)*$P$11+ES420/MAX(ER420+EJ420+ES420, 0.1)*$Q$11))/($B$13+$C$13+$F$13)</f>
        <v>0</v>
      </c>
      <c r="CY420">
        <v>1.37</v>
      </c>
      <c r="CZ420">
        <v>0.5</v>
      </c>
      <c r="DA420" t="s">
        <v>421</v>
      </c>
      <c r="DB420">
        <v>2</v>
      </c>
      <c r="DC420">
        <v>1761012398.029166</v>
      </c>
      <c r="DD420">
        <v>420.2207083333333</v>
      </c>
      <c r="DE420">
        <v>420.0164583333333</v>
      </c>
      <c r="DF420">
        <v>23.41502083333333</v>
      </c>
      <c r="DG420">
        <v>23.40879583333333</v>
      </c>
      <c r="DH420">
        <v>421.701</v>
      </c>
      <c r="DI420">
        <v>23.24073750000001</v>
      </c>
      <c r="DJ420">
        <v>499.9885833333333</v>
      </c>
      <c r="DK420">
        <v>90.57080416666668</v>
      </c>
      <c r="DL420">
        <v>0.03406388333333333</v>
      </c>
      <c r="DM420">
        <v>29.8732</v>
      </c>
      <c r="DN420">
        <v>29.9894375</v>
      </c>
      <c r="DO420">
        <v>999.9</v>
      </c>
      <c r="DP420">
        <v>0</v>
      </c>
      <c r="DQ420">
        <v>0</v>
      </c>
      <c r="DR420">
        <v>9997.315000000001</v>
      </c>
      <c r="DS420">
        <v>0</v>
      </c>
      <c r="DT420">
        <v>0.242856</v>
      </c>
      <c r="DU420">
        <v>0.2043634125</v>
      </c>
      <c r="DV420">
        <v>430.2961666666667</v>
      </c>
      <c r="DW420">
        <v>430.0841666666667</v>
      </c>
      <c r="DX420">
        <v>0.006208740833333334</v>
      </c>
      <c r="DY420">
        <v>420.0164583333333</v>
      </c>
      <c r="DZ420">
        <v>23.40879583333333</v>
      </c>
      <c r="EA420">
        <v>2.120718333333333</v>
      </c>
      <c r="EB420">
        <v>2.120155</v>
      </c>
      <c r="EC420">
        <v>18.37565416666667</v>
      </c>
      <c r="ED420">
        <v>18.37142083333333</v>
      </c>
      <c r="EE420">
        <v>0.00500078</v>
      </c>
      <c r="EF420">
        <v>0</v>
      </c>
      <c r="EG420">
        <v>0</v>
      </c>
      <c r="EH420">
        <v>0</v>
      </c>
      <c r="EI420">
        <v>127.9</v>
      </c>
      <c r="EJ420">
        <v>0.00500078</v>
      </c>
      <c r="EK420">
        <v>-5.358333333333333</v>
      </c>
      <c r="EL420">
        <v>0.2458333333333333</v>
      </c>
      <c r="EM420">
        <v>36.06483333333333</v>
      </c>
      <c r="EN420">
        <v>40.47895833333333</v>
      </c>
      <c r="EO420">
        <v>38.45808333333333</v>
      </c>
      <c r="EP420">
        <v>41.42158333333333</v>
      </c>
      <c r="EQ420">
        <v>39.06483333333333</v>
      </c>
      <c r="ER420">
        <v>0</v>
      </c>
      <c r="ES420">
        <v>0</v>
      </c>
      <c r="ET420">
        <v>0</v>
      </c>
      <c r="EU420">
        <v>1761012405.1</v>
      </c>
      <c r="EV420">
        <v>0</v>
      </c>
      <c r="EW420">
        <v>129.308</v>
      </c>
      <c r="EX420">
        <v>4.076922712805493</v>
      </c>
      <c r="EY420">
        <v>-1.153845733721557</v>
      </c>
      <c r="EZ420">
        <v>-6.504</v>
      </c>
      <c r="FA420">
        <v>15</v>
      </c>
      <c r="FB420">
        <v>1761011957.1</v>
      </c>
      <c r="FC420" t="s">
        <v>1172</v>
      </c>
      <c r="FD420">
        <v>1761011957.1</v>
      </c>
      <c r="FE420">
        <v>1761011957.1</v>
      </c>
      <c r="FF420">
        <v>13</v>
      </c>
      <c r="FG420">
        <v>-0.16</v>
      </c>
      <c r="FH420">
        <v>-0.007</v>
      </c>
      <c r="FI420">
        <v>-1.481</v>
      </c>
      <c r="FJ420">
        <v>0.186</v>
      </c>
      <c r="FK420">
        <v>420</v>
      </c>
      <c r="FL420">
        <v>24</v>
      </c>
      <c r="FM420">
        <v>0.15</v>
      </c>
      <c r="FN420">
        <v>0.03</v>
      </c>
      <c r="FO420">
        <v>0.2177927292682926</v>
      </c>
      <c r="FP420">
        <v>0.02465299214735869</v>
      </c>
      <c r="FQ420">
        <v>0.05441451069348001</v>
      </c>
      <c r="FR420">
        <v>1</v>
      </c>
      <c r="FS420">
        <v>128.7676470588235</v>
      </c>
      <c r="FT420">
        <v>-4.490450832493516</v>
      </c>
      <c r="FU420">
        <v>5.207444929998005</v>
      </c>
      <c r="FV420">
        <v>0</v>
      </c>
      <c r="FW420">
        <v>0.01097720780487805</v>
      </c>
      <c r="FX420">
        <v>-0.07970964270648298</v>
      </c>
      <c r="FY420">
        <v>0.009033976410935231</v>
      </c>
      <c r="FZ420">
        <v>1</v>
      </c>
      <c r="GA420">
        <v>2</v>
      </c>
      <c r="GB420">
        <v>3</v>
      </c>
      <c r="GC420" t="s">
        <v>482</v>
      </c>
      <c r="GD420">
        <v>3.10968</v>
      </c>
      <c r="GE420">
        <v>2.72578</v>
      </c>
      <c r="GF420">
        <v>0.088634</v>
      </c>
      <c r="GG420">
        <v>0.08841839999999999</v>
      </c>
      <c r="GH420">
        <v>0.10682</v>
      </c>
      <c r="GI420">
        <v>0.107795</v>
      </c>
      <c r="GJ420">
        <v>23920.7</v>
      </c>
      <c r="GK420">
        <v>21676</v>
      </c>
      <c r="GL420">
        <v>26804.6</v>
      </c>
      <c r="GM420">
        <v>23984.4</v>
      </c>
      <c r="GN420">
        <v>38254.4</v>
      </c>
      <c r="GO420">
        <v>31563.8</v>
      </c>
      <c r="GP420">
        <v>46785.5</v>
      </c>
      <c r="GQ420">
        <v>37912.9</v>
      </c>
      <c r="GR420">
        <v>1.89325</v>
      </c>
      <c r="GS420">
        <v>1.8776</v>
      </c>
      <c r="GT420">
        <v>0.105329</v>
      </c>
      <c r="GU420">
        <v>0</v>
      </c>
      <c r="GV420">
        <v>28.2894</v>
      </c>
      <c r="GW420">
        <v>999.9</v>
      </c>
      <c r="GX420">
        <v>62.6</v>
      </c>
      <c r="GY420">
        <v>29.3</v>
      </c>
      <c r="GZ420">
        <v>28.2812</v>
      </c>
      <c r="HA420">
        <v>60.951</v>
      </c>
      <c r="HB420">
        <v>21.1979</v>
      </c>
      <c r="HC420">
        <v>1</v>
      </c>
      <c r="HD420">
        <v>0.023407</v>
      </c>
      <c r="HE420">
        <v>-2.17396</v>
      </c>
      <c r="HF420">
        <v>20.3204</v>
      </c>
      <c r="HG420">
        <v>5.22253</v>
      </c>
      <c r="HH420">
        <v>11.9797</v>
      </c>
      <c r="HI420">
        <v>4.96545</v>
      </c>
      <c r="HJ420">
        <v>3.27598</v>
      </c>
      <c r="HK420">
        <v>9999</v>
      </c>
      <c r="HL420">
        <v>9999</v>
      </c>
      <c r="HM420">
        <v>9999</v>
      </c>
      <c r="HN420">
        <v>999.9</v>
      </c>
      <c r="HO420">
        <v>1.86364</v>
      </c>
      <c r="HP420">
        <v>1.85974</v>
      </c>
      <c r="HQ420">
        <v>1.85805</v>
      </c>
      <c r="HR420">
        <v>1.85944</v>
      </c>
      <c r="HS420">
        <v>1.85959</v>
      </c>
      <c r="HT420">
        <v>1.85806</v>
      </c>
      <c r="HU420">
        <v>1.85715</v>
      </c>
      <c r="HV420">
        <v>1.85211</v>
      </c>
      <c r="HW420">
        <v>0</v>
      </c>
      <c r="HX420">
        <v>0</v>
      </c>
      <c r="HY420">
        <v>0</v>
      </c>
      <c r="HZ420">
        <v>0</v>
      </c>
      <c r="IA420" t="s">
        <v>424</v>
      </c>
      <c r="IB420" t="s">
        <v>425</v>
      </c>
      <c r="IC420" t="s">
        <v>426</v>
      </c>
      <c r="ID420" t="s">
        <v>426</v>
      </c>
      <c r="IE420" t="s">
        <v>426</v>
      </c>
      <c r="IF420" t="s">
        <v>426</v>
      </c>
      <c r="IG420">
        <v>0</v>
      </c>
      <c r="IH420">
        <v>100</v>
      </c>
      <c r="II420">
        <v>100</v>
      </c>
      <c r="IJ420">
        <v>-1.48</v>
      </c>
      <c r="IK420">
        <v>0.1743</v>
      </c>
      <c r="IL420">
        <v>-2.270430513628176</v>
      </c>
      <c r="IM420">
        <v>0.001328113201692861</v>
      </c>
      <c r="IN420">
        <v>1.538283238170363E-06</v>
      </c>
      <c r="IO420">
        <v>-5.795655626708063E-10</v>
      </c>
      <c r="IP420">
        <v>-0.07185721746206786</v>
      </c>
      <c r="IQ420">
        <v>-0.004593102289677449</v>
      </c>
      <c r="IR420">
        <v>0.0008253994458280543</v>
      </c>
      <c r="IS420">
        <v>-7.403632370499484E-06</v>
      </c>
      <c r="IT420">
        <v>2</v>
      </c>
      <c r="IU420">
        <v>1985</v>
      </c>
      <c r="IV420">
        <v>1</v>
      </c>
      <c r="IW420">
        <v>27</v>
      </c>
      <c r="IX420">
        <v>7.5</v>
      </c>
      <c r="IY420">
        <v>7.5</v>
      </c>
      <c r="IZ420">
        <v>1.13647</v>
      </c>
      <c r="JA420">
        <v>2.61353</v>
      </c>
      <c r="JB420">
        <v>1.49658</v>
      </c>
      <c r="JC420">
        <v>2.34619</v>
      </c>
      <c r="JD420">
        <v>1.54907</v>
      </c>
      <c r="JE420">
        <v>2.38525</v>
      </c>
      <c r="JF420">
        <v>32.7535</v>
      </c>
      <c r="JG420">
        <v>15.4454</v>
      </c>
      <c r="JH420">
        <v>18</v>
      </c>
      <c r="JI420">
        <v>481.722</v>
      </c>
      <c r="JJ420">
        <v>500.881</v>
      </c>
      <c r="JK420">
        <v>30.9443</v>
      </c>
      <c r="JL420">
        <v>27.5363</v>
      </c>
      <c r="JM420">
        <v>30.0001</v>
      </c>
      <c r="JN420">
        <v>27.7313</v>
      </c>
      <c r="JO420">
        <v>27.7141</v>
      </c>
      <c r="JP420">
        <v>22.8355</v>
      </c>
      <c r="JQ420">
        <v>21.4507</v>
      </c>
      <c r="JR420">
        <v>76.01479999999999</v>
      </c>
      <c r="JS420">
        <v>30.9168</v>
      </c>
      <c r="JT420">
        <v>420</v>
      </c>
      <c r="JU420">
        <v>23.4318</v>
      </c>
      <c r="JV420">
        <v>102.31</v>
      </c>
      <c r="JW420">
        <v>91.46259999999999</v>
      </c>
    </row>
    <row r="421" spans="1:283">
      <c r="A421">
        <v>403</v>
      </c>
      <c r="B421">
        <v>1761012408</v>
      </c>
      <c r="C421">
        <v>2742</v>
      </c>
      <c r="D421" t="s">
        <v>1256</v>
      </c>
      <c r="E421" t="s">
        <v>1257</v>
      </c>
      <c r="F421">
        <v>5</v>
      </c>
      <c r="G421" t="s">
        <v>1233</v>
      </c>
      <c r="H421">
        <v>1761012400.326087</v>
      </c>
      <c r="I421">
        <f>(J421)/1000</f>
        <v>0</v>
      </c>
      <c r="J421">
        <f>1000*DJ421*AH421*(DF421-DG421)/(100*CY421*(1000-AH421*DF421))</f>
        <v>0</v>
      </c>
      <c r="K421">
        <f>DJ421*AH421*(DE421-DD421*(1000-AH421*DG421)/(1000-AH421*DF421))/(100*CY421)</f>
        <v>0</v>
      </c>
      <c r="L421">
        <f>DD421 - IF(AH421&gt;1, K421*CY421*100.0/(AJ421), 0)</f>
        <v>0</v>
      </c>
      <c r="M421">
        <f>((S421-I421/2)*L421-K421)/(S421+I421/2)</f>
        <v>0</v>
      </c>
      <c r="N421">
        <f>M421*(DK421+DL421)/1000.0</f>
        <v>0</v>
      </c>
      <c r="O421">
        <f>(DD421 - IF(AH421&gt;1, K421*CY421*100.0/(AJ421), 0))*(DK421+DL421)/1000.0</f>
        <v>0</v>
      </c>
      <c r="P421">
        <f>2.0/((1/R421-1/Q421)+SIGN(R421)*SQRT((1/R421-1/Q421)*(1/R421-1/Q421) + 4*CZ421/((CZ421+1)*(CZ421+1))*(2*1/R421*1/Q421-1/Q421*1/Q421)))</f>
        <v>0</v>
      </c>
      <c r="Q421">
        <f>IF(LEFT(DA421,1)&lt;&gt;"0",IF(LEFT(DA421,1)="1",3.0,DB421),$D$5+$E$5*(DR421*DK421/($K$5*1000))+$F$5*(DR421*DK421/($K$5*1000))*MAX(MIN(CY421,$J$5),$I$5)*MAX(MIN(CY421,$J$5),$I$5)+$G$5*MAX(MIN(CY421,$J$5),$I$5)*(DR421*DK421/($K$5*1000))+$H$5*(DR421*DK421/($K$5*1000))*(DR421*DK421/($K$5*1000)))</f>
        <v>0</v>
      </c>
      <c r="R421">
        <f>I421*(1000-(1000*0.61365*exp(17.502*V421/(240.97+V421))/(DK421+DL421)+DF421)/2)/(1000*0.61365*exp(17.502*V421/(240.97+V421))/(DK421+DL421)-DF421)</f>
        <v>0</v>
      </c>
      <c r="S421">
        <f>1/((CZ421+1)/(P421/1.6)+1/(Q421/1.37)) + CZ421/((CZ421+1)/(P421/1.6) + CZ421/(Q421/1.37))</f>
        <v>0</v>
      </c>
      <c r="T421">
        <f>(CU421*CX421)</f>
        <v>0</v>
      </c>
      <c r="U421">
        <f>(DM421+(T421+2*0.95*5.67E-8*(((DM421+$B$9)+273)^4-(DM421+273)^4)-44100*I421)/(1.84*29.3*Q421+8*0.95*5.67E-8*(DM421+273)^3))</f>
        <v>0</v>
      </c>
      <c r="V421">
        <f>($C$9*DN421+$D$9*DO421+$E$9*U421)</f>
        <v>0</v>
      </c>
      <c r="W421">
        <f>0.61365*exp(17.502*V421/(240.97+V421))</f>
        <v>0</v>
      </c>
      <c r="X421">
        <f>(Y421/Z421*100)</f>
        <v>0</v>
      </c>
      <c r="Y421">
        <f>DF421*(DK421+DL421)/1000</f>
        <v>0</v>
      </c>
      <c r="Z421">
        <f>0.61365*exp(17.502*DM421/(240.97+DM421))</f>
        <v>0</v>
      </c>
      <c r="AA421">
        <f>(W421-DF421*(DK421+DL421)/1000)</f>
        <v>0</v>
      </c>
      <c r="AB421">
        <f>(-I421*44100)</f>
        <v>0</v>
      </c>
      <c r="AC421">
        <f>2*29.3*Q421*0.92*(DM421-V421)</f>
        <v>0</v>
      </c>
      <c r="AD421">
        <f>2*0.95*5.67E-8*(((DM421+$B$9)+273)^4-(V421+273)^4)</f>
        <v>0</v>
      </c>
      <c r="AE421">
        <f>T421+AD421+AB421+AC421</f>
        <v>0</v>
      </c>
      <c r="AF421">
        <v>1</v>
      </c>
      <c r="AG421">
        <v>0</v>
      </c>
      <c r="AH421">
        <f>IF(AF421*$H$15&gt;=AJ421,1.0,(AJ421/(AJ421-AF421*$H$15)))</f>
        <v>0</v>
      </c>
      <c r="AI421">
        <f>(AH421-1)*100</f>
        <v>0</v>
      </c>
      <c r="AJ421">
        <f>MAX(0,($B$15+$C$15*DR421)/(1+$D$15*DR421)*DK421/(DM421+273)*$E$15)</f>
        <v>0</v>
      </c>
      <c r="AK421" t="s">
        <v>420</v>
      </c>
      <c r="AL421" t="s">
        <v>420</v>
      </c>
      <c r="AM421">
        <v>0</v>
      </c>
      <c r="AN421">
        <v>0</v>
      </c>
      <c r="AO421">
        <f>1-AM421/AN421</f>
        <v>0</v>
      </c>
      <c r="AP421">
        <v>0</v>
      </c>
      <c r="AQ421" t="s">
        <v>420</v>
      </c>
      <c r="AR421" t="s">
        <v>420</v>
      </c>
      <c r="AS421">
        <v>0</v>
      </c>
      <c r="AT421">
        <v>0</v>
      </c>
      <c r="AU421">
        <f>1-AS421/AT421</f>
        <v>0</v>
      </c>
      <c r="AV421">
        <v>0.5</v>
      </c>
      <c r="AW421">
        <f>CV421</f>
        <v>0</v>
      </c>
      <c r="AX421">
        <f>K421</f>
        <v>0</v>
      </c>
      <c r="AY421">
        <f>AU421*AV421*AW421</f>
        <v>0</v>
      </c>
      <c r="AZ421">
        <f>(AX421-AP421)/AW421</f>
        <v>0</v>
      </c>
      <c r="BA421">
        <f>(AN421-AT421)/AT421</f>
        <v>0</v>
      </c>
      <c r="BB421">
        <f>AM421/(AO421+AM421/AT421)</f>
        <v>0</v>
      </c>
      <c r="BC421" t="s">
        <v>420</v>
      </c>
      <c r="BD421">
        <v>0</v>
      </c>
      <c r="BE421">
        <f>IF(BD421&lt;&gt;0, BD421, BB421)</f>
        <v>0</v>
      </c>
      <c r="BF421">
        <f>1-BE421/AT421</f>
        <v>0</v>
      </c>
      <c r="BG421">
        <f>(AT421-AS421)/(AT421-BE421)</f>
        <v>0</v>
      </c>
      <c r="BH421">
        <f>(AN421-AT421)/(AN421-BE421)</f>
        <v>0</v>
      </c>
      <c r="BI421">
        <f>(AT421-AS421)/(AT421-AM421)</f>
        <v>0</v>
      </c>
      <c r="BJ421">
        <f>(AN421-AT421)/(AN421-AM421)</f>
        <v>0</v>
      </c>
      <c r="BK421">
        <f>(BG421*BE421/AS421)</f>
        <v>0</v>
      </c>
      <c r="BL421">
        <f>(1-BK421)</f>
        <v>0</v>
      </c>
      <c r="CU421">
        <f>$B$13*DS421+$C$13*DT421+$F$13*EE421*(1-EH421)</f>
        <v>0</v>
      </c>
      <c r="CV421">
        <f>CU421*CW421</f>
        <v>0</v>
      </c>
      <c r="CW421">
        <f>($B$13*$D$11+$C$13*$D$11+$F$13*((ER421+EJ421)/MAX(ER421+EJ421+ES421, 0.1)*$I$11+ES421/MAX(ER421+EJ421+ES421, 0.1)*$J$11))/($B$13+$C$13+$F$13)</f>
        <v>0</v>
      </c>
      <c r="CX421">
        <f>($B$13*$K$11+$C$13*$K$11+$F$13*((ER421+EJ421)/MAX(ER421+EJ421+ES421, 0.1)*$P$11+ES421/MAX(ER421+EJ421+ES421, 0.1)*$Q$11))/($B$13+$C$13+$F$13)</f>
        <v>0</v>
      </c>
      <c r="CY421">
        <v>1.37</v>
      </c>
      <c r="CZ421">
        <v>0.5</v>
      </c>
      <c r="DA421" t="s">
        <v>421</v>
      </c>
      <c r="DB421">
        <v>2</v>
      </c>
      <c r="DC421">
        <v>1761012400.326087</v>
      </c>
      <c r="DD421">
        <v>420.2166086956522</v>
      </c>
      <c r="DE421">
        <v>420.013695652174</v>
      </c>
      <c r="DF421">
        <v>23.41413913043478</v>
      </c>
      <c r="DG421">
        <v>23.40941304347826</v>
      </c>
      <c r="DH421">
        <v>421.6968695652174</v>
      </c>
      <c r="DI421">
        <v>23.23987391304348</v>
      </c>
      <c r="DJ421">
        <v>500.007956521739</v>
      </c>
      <c r="DK421">
        <v>90.57084347826088</v>
      </c>
      <c r="DL421">
        <v>0.03403345652173913</v>
      </c>
      <c r="DM421">
        <v>29.87351304347826</v>
      </c>
      <c r="DN421">
        <v>29.99268695652174</v>
      </c>
      <c r="DO421">
        <v>999.9000000000003</v>
      </c>
      <c r="DP421">
        <v>0</v>
      </c>
      <c r="DQ421">
        <v>0</v>
      </c>
      <c r="DR421">
        <v>10001.87130434783</v>
      </c>
      <c r="DS421">
        <v>0</v>
      </c>
      <c r="DT421">
        <v>0.2428559999999999</v>
      </c>
      <c r="DU421">
        <v>0.2029576913043478</v>
      </c>
      <c r="DV421">
        <v>430.2915217391305</v>
      </c>
      <c r="DW421">
        <v>430.0815652173913</v>
      </c>
      <c r="DX421">
        <v>0.004708829565217391</v>
      </c>
      <c r="DY421">
        <v>420.013695652174</v>
      </c>
      <c r="DZ421">
        <v>23.40941304347826</v>
      </c>
      <c r="EA421">
        <v>2.120639130434782</v>
      </c>
      <c r="EB421">
        <v>2.120211304347826</v>
      </c>
      <c r="EC421">
        <v>18.37506086956522</v>
      </c>
      <c r="ED421">
        <v>18.37184347826087</v>
      </c>
      <c r="EE421">
        <v>0.005000779999999999</v>
      </c>
      <c r="EF421">
        <v>0</v>
      </c>
      <c r="EG421">
        <v>0</v>
      </c>
      <c r="EH421">
        <v>0</v>
      </c>
      <c r="EI421">
        <v>127.0434782608696</v>
      </c>
      <c r="EJ421">
        <v>0.005000779999999999</v>
      </c>
      <c r="EK421">
        <v>-5.260869565217391</v>
      </c>
      <c r="EL421">
        <v>0.4782608695652175</v>
      </c>
      <c r="EM421">
        <v>36.035</v>
      </c>
      <c r="EN421">
        <v>40.38021739130435</v>
      </c>
      <c r="EO421">
        <v>38.42913043478261</v>
      </c>
      <c r="EP421">
        <v>41.29052173913043</v>
      </c>
      <c r="EQ421">
        <v>38.94808695652173</v>
      </c>
      <c r="ER421">
        <v>0</v>
      </c>
      <c r="ES421">
        <v>0</v>
      </c>
      <c r="ET421">
        <v>0</v>
      </c>
      <c r="EU421">
        <v>1761012406.9</v>
      </c>
      <c r="EV421">
        <v>0</v>
      </c>
      <c r="EW421">
        <v>129.0461538461538</v>
      </c>
      <c r="EX421">
        <v>-5.401709717928837</v>
      </c>
      <c r="EY421">
        <v>16.14017133756658</v>
      </c>
      <c r="EZ421">
        <v>-6.065384615384616</v>
      </c>
      <c r="FA421">
        <v>15</v>
      </c>
      <c r="FB421">
        <v>1761011957.1</v>
      </c>
      <c r="FC421" t="s">
        <v>1172</v>
      </c>
      <c r="FD421">
        <v>1761011957.1</v>
      </c>
      <c r="FE421">
        <v>1761011957.1</v>
      </c>
      <c r="FF421">
        <v>13</v>
      </c>
      <c r="FG421">
        <v>-0.16</v>
      </c>
      <c r="FH421">
        <v>-0.007</v>
      </c>
      <c r="FI421">
        <v>-1.481</v>
      </c>
      <c r="FJ421">
        <v>0.186</v>
      </c>
      <c r="FK421">
        <v>420</v>
      </c>
      <c r="FL421">
        <v>24</v>
      </c>
      <c r="FM421">
        <v>0.15</v>
      </c>
      <c r="FN421">
        <v>0.03</v>
      </c>
      <c r="FO421">
        <v>0.2137182170731707</v>
      </c>
      <c r="FP421">
        <v>-0.04174386966778558</v>
      </c>
      <c r="FQ421">
        <v>0.05551922336661553</v>
      </c>
      <c r="FR421">
        <v>1</v>
      </c>
      <c r="FS421">
        <v>129.4852941176471</v>
      </c>
      <c r="FT421">
        <v>-11.96180305628973</v>
      </c>
      <c r="FU421">
        <v>5.639155774996047</v>
      </c>
      <c r="FV421">
        <v>0</v>
      </c>
      <c r="FW421">
        <v>0.00828035731707317</v>
      </c>
      <c r="FX421">
        <v>-0.04857698404283317</v>
      </c>
      <c r="FY421">
        <v>0.006503401882996023</v>
      </c>
      <c r="FZ421">
        <v>1</v>
      </c>
      <c r="GA421">
        <v>2</v>
      </c>
      <c r="GB421">
        <v>3</v>
      </c>
      <c r="GC421" t="s">
        <v>482</v>
      </c>
      <c r="GD421">
        <v>3.10982</v>
      </c>
      <c r="GE421">
        <v>2.72537</v>
      </c>
      <c r="GF421">
        <v>0.08862879999999999</v>
      </c>
      <c r="GG421">
        <v>0.0884152</v>
      </c>
      <c r="GH421">
        <v>0.106818</v>
      </c>
      <c r="GI421">
        <v>0.107804</v>
      </c>
      <c r="GJ421">
        <v>23920.8</v>
      </c>
      <c r="GK421">
        <v>21676</v>
      </c>
      <c r="GL421">
        <v>26804.5</v>
      </c>
      <c r="GM421">
        <v>23984.3</v>
      </c>
      <c r="GN421">
        <v>38254.3</v>
      </c>
      <c r="GO421">
        <v>31563.6</v>
      </c>
      <c r="GP421">
        <v>46785.3</v>
      </c>
      <c r="GQ421">
        <v>37913.2</v>
      </c>
      <c r="GR421">
        <v>1.8937</v>
      </c>
      <c r="GS421">
        <v>1.87728</v>
      </c>
      <c r="GT421">
        <v>0.105388</v>
      </c>
      <c r="GU421">
        <v>0</v>
      </c>
      <c r="GV421">
        <v>28.2882</v>
      </c>
      <c r="GW421">
        <v>999.9</v>
      </c>
      <c r="GX421">
        <v>62.6</v>
      </c>
      <c r="GY421">
        <v>29.3</v>
      </c>
      <c r="GZ421">
        <v>28.2827</v>
      </c>
      <c r="HA421">
        <v>61.681</v>
      </c>
      <c r="HB421">
        <v>21.1538</v>
      </c>
      <c r="HC421">
        <v>1</v>
      </c>
      <c r="HD421">
        <v>0.0234909</v>
      </c>
      <c r="HE421">
        <v>-2.10474</v>
      </c>
      <c r="HF421">
        <v>20.3229</v>
      </c>
      <c r="HG421">
        <v>5.22268</v>
      </c>
      <c r="HH421">
        <v>11.98</v>
      </c>
      <c r="HI421">
        <v>4.96545</v>
      </c>
      <c r="HJ421">
        <v>3.276</v>
      </c>
      <c r="HK421">
        <v>9999</v>
      </c>
      <c r="HL421">
        <v>9999</v>
      </c>
      <c r="HM421">
        <v>9999</v>
      </c>
      <c r="HN421">
        <v>999.9</v>
      </c>
      <c r="HO421">
        <v>1.86366</v>
      </c>
      <c r="HP421">
        <v>1.85974</v>
      </c>
      <c r="HQ421">
        <v>1.85805</v>
      </c>
      <c r="HR421">
        <v>1.85944</v>
      </c>
      <c r="HS421">
        <v>1.85959</v>
      </c>
      <c r="HT421">
        <v>1.85806</v>
      </c>
      <c r="HU421">
        <v>1.85715</v>
      </c>
      <c r="HV421">
        <v>1.85211</v>
      </c>
      <c r="HW421">
        <v>0</v>
      </c>
      <c r="HX421">
        <v>0</v>
      </c>
      <c r="HY421">
        <v>0</v>
      </c>
      <c r="HZ421">
        <v>0</v>
      </c>
      <c r="IA421" t="s">
        <v>424</v>
      </c>
      <c r="IB421" t="s">
        <v>425</v>
      </c>
      <c r="IC421" t="s">
        <v>426</v>
      </c>
      <c r="ID421" t="s">
        <v>426</v>
      </c>
      <c r="IE421" t="s">
        <v>426</v>
      </c>
      <c r="IF421" t="s">
        <v>426</v>
      </c>
      <c r="IG421">
        <v>0</v>
      </c>
      <c r="IH421">
        <v>100</v>
      </c>
      <c r="II421">
        <v>100</v>
      </c>
      <c r="IJ421">
        <v>-1.481</v>
      </c>
      <c r="IK421">
        <v>0.1743</v>
      </c>
      <c r="IL421">
        <v>-2.270430513628176</v>
      </c>
      <c r="IM421">
        <v>0.001328113201692861</v>
      </c>
      <c r="IN421">
        <v>1.538283238170363E-06</v>
      </c>
      <c r="IO421">
        <v>-5.795655626708063E-10</v>
      </c>
      <c r="IP421">
        <v>-0.07185721746206786</v>
      </c>
      <c r="IQ421">
        <v>-0.004593102289677449</v>
      </c>
      <c r="IR421">
        <v>0.0008253994458280543</v>
      </c>
      <c r="IS421">
        <v>-7.403632370499484E-06</v>
      </c>
      <c r="IT421">
        <v>2</v>
      </c>
      <c r="IU421">
        <v>1985</v>
      </c>
      <c r="IV421">
        <v>1</v>
      </c>
      <c r="IW421">
        <v>27</v>
      </c>
      <c r="IX421">
        <v>7.5</v>
      </c>
      <c r="IY421">
        <v>7.5</v>
      </c>
      <c r="IZ421">
        <v>1.13647</v>
      </c>
      <c r="JA421">
        <v>2.60864</v>
      </c>
      <c r="JB421">
        <v>1.49658</v>
      </c>
      <c r="JC421">
        <v>2.34619</v>
      </c>
      <c r="JD421">
        <v>1.54907</v>
      </c>
      <c r="JE421">
        <v>2.47437</v>
      </c>
      <c r="JF421">
        <v>32.7535</v>
      </c>
      <c r="JG421">
        <v>15.4542</v>
      </c>
      <c r="JH421">
        <v>18</v>
      </c>
      <c r="JI421">
        <v>481.982</v>
      </c>
      <c r="JJ421">
        <v>500.665</v>
      </c>
      <c r="JK421">
        <v>30.9496</v>
      </c>
      <c r="JL421">
        <v>27.5363</v>
      </c>
      <c r="JM421">
        <v>30.0002</v>
      </c>
      <c r="JN421">
        <v>27.7313</v>
      </c>
      <c r="JO421">
        <v>27.7141</v>
      </c>
      <c r="JP421">
        <v>22.8376</v>
      </c>
      <c r="JQ421">
        <v>21.4507</v>
      </c>
      <c r="JR421">
        <v>76.01479999999999</v>
      </c>
      <c r="JS421">
        <v>30.9168</v>
      </c>
      <c r="JT421">
        <v>420</v>
      </c>
      <c r="JU421">
        <v>23.4318</v>
      </c>
      <c r="JV421">
        <v>102.309</v>
      </c>
      <c r="JW421">
        <v>91.4629</v>
      </c>
    </row>
    <row r="422" spans="1:283">
      <c r="A422">
        <v>404</v>
      </c>
      <c r="B422">
        <v>1761012410</v>
      </c>
      <c r="C422">
        <v>2744</v>
      </c>
      <c r="D422" t="s">
        <v>1258</v>
      </c>
      <c r="E422" t="s">
        <v>1259</v>
      </c>
      <c r="F422">
        <v>5</v>
      </c>
      <c r="G422" t="s">
        <v>1233</v>
      </c>
      <c r="H422">
        <v>1761012402</v>
      </c>
      <c r="I422">
        <f>(J422)/1000</f>
        <v>0</v>
      </c>
      <c r="J422">
        <f>1000*DJ422*AH422*(DF422-DG422)/(100*CY422*(1000-AH422*DF422))</f>
        <v>0</v>
      </c>
      <c r="K422">
        <f>DJ422*AH422*(DE422-DD422*(1000-AH422*DG422)/(1000-AH422*DF422))/(100*CY422)</f>
        <v>0</v>
      </c>
      <c r="L422">
        <f>DD422 - IF(AH422&gt;1, K422*CY422*100.0/(AJ422), 0)</f>
        <v>0</v>
      </c>
      <c r="M422">
        <f>((S422-I422/2)*L422-K422)/(S422+I422/2)</f>
        <v>0</v>
      </c>
      <c r="N422">
        <f>M422*(DK422+DL422)/1000.0</f>
        <v>0</v>
      </c>
      <c r="O422">
        <f>(DD422 - IF(AH422&gt;1, K422*CY422*100.0/(AJ422), 0))*(DK422+DL422)/1000.0</f>
        <v>0</v>
      </c>
      <c r="P422">
        <f>2.0/((1/R422-1/Q422)+SIGN(R422)*SQRT((1/R422-1/Q422)*(1/R422-1/Q422) + 4*CZ422/((CZ422+1)*(CZ422+1))*(2*1/R422*1/Q422-1/Q422*1/Q422)))</f>
        <v>0</v>
      </c>
      <c r="Q422">
        <f>IF(LEFT(DA422,1)&lt;&gt;"0",IF(LEFT(DA422,1)="1",3.0,DB422),$D$5+$E$5*(DR422*DK422/($K$5*1000))+$F$5*(DR422*DK422/($K$5*1000))*MAX(MIN(CY422,$J$5),$I$5)*MAX(MIN(CY422,$J$5),$I$5)+$G$5*MAX(MIN(CY422,$J$5),$I$5)*(DR422*DK422/($K$5*1000))+$H$5*(DR422*DK422/($K$5*1000))*(DR422*DK422/($K$5*1000)))</f>
        <v>0</v>
      </c>
      <c r="R422">
        <f>I422*(1000-(1000*0.61365*exp(17.502*V422/(240.97+V422))/(DK422+DL422)+DF422)/2)/(1000*0.61365*exp(17.502*V422/(240.97+V422))/(DK422+DL422)-DF422)</f>
        <v>0</v>
      </c>
      <c r="S422">
        <f>1/((CZ422+1)/(P422/1.6)+1/(Q422/1.37)) + CZ422/((CZ422+1)/(P422/1.6) + CZ422/(Q422/1.37))</f>
        <v>0</v>
      </c>
      <c r="T422">
        <f>(CU422*CX422)</f>
        <v>0</v>
      </c>
      <c r="U422">
        <f>(DM422+(T422+2*0.95*5.67E-8*(((DM422+$B$9)+273)^4-(DM422+273)^4)-44100*I422)/(1.84*29.3*Q422+8*0.95*5.67E-8*(DM422+273)^3))</f>
        <v>0</v>
      </c>
      <c r="V422">
        <f>($C$9*DN422+$D$9*DO422+$E$9*U422)</f>
        <v>0</v>
      </c>
      <c r="W422">
        <f>0.61365*exp(17.502*V422/(240.97+V422))</f>
        <v>0</v>
      </c>
      <c r="X422">
        <f>(Y422/Z422*100)</f>
        <v>0</v>
      </c>
      <c r="Y422">
        <f>DF422*(DK422+DL422)/1000</f>
        <v>0</v>
      </c>
      <c r="Z422">
        <f>0.61365*exp(17.502*DM422/(240.97+DM422))</f>
        <v>0</v>
      </c>
      <c r="AA422">
        <f>(W422-DF422*(DK422+DL422)/1000)</f>
        <v>0</v>
      </c>
      <c r="AB422">
        <f>(-I422*44100)</f>
        <v>0</v>
      </c>
      <c r="AC422">
        <f>2*29.3*Q422*0.92*(DM422-V422)</f>
        <v>0</v>
      </c>
      <c r="AD422">
        <f>2*0.95*5.67E-8*(((DM422+$B$9)+273)^4-(V422+273)^4)</f>
        <v>0</v>
      </c>
      <c r="AE422">
        <f>T422+AD422+AB422+AC422</f>
        <v>0</v>
      </c>
      <c r="AF422">
        <v>1</v>
      </c>
      <c r="AG422">
        <v>0</v>
      </c>
      <c r="AH422">
        <f>IF(AF422*$H$15&gt;=AJ422,1.0,(AJ422/(AJ422-AF422*$H$15)))</f>
        <v>0</v>
      </c>
      <c r="AI422">
        <f>(AH422-1)*100</f>
        <v>0</v>
      </c>
      <c r="AJ422">
        <f>MAX(0,($B$15+$C$15*DR422)/(1+$D$15*DR422)*DK422/(DM422+273)*$E$15)</f>
        <v>0</v>
      </c>
      <c r="AK422" t="s">
        <v>420</v>
      </c>
      <c r="AL422" t="s">
        <v>420</v>
      </c>
      <c r="AM422">
        <v>0</v>
      </c>
      <c r="AN422">
        <v>0</v>
      </c>
      <c r="AO422">
        <f>1-AM422/AN422</f>
        <v>0</v>
      </c>
      <c r="AP422">
        <v>0</v>
      </c>
      <c r="AQ422" t="s">
        <v>420</v>
      </c>
      <c r="AR422" t="s">
        <v>420</v>
      </c>
      <c r="AS422">
        <v>0</v>
      </c>
      <c r="AT422">
        <v>0</v>
      </c>
      <c r="AU422">
        <f>1-AS422/AT422</f>
        <v>0</v>
      </c>
      <c r="AV422">
        <v>0.5</v>
      </c>
      <c r="AW422">
        <f>CV422</f>
        <v>0</v>
      </c>
      <c r="AX422">
        <f>K422</f>
        <v>0</v>
      </c>
      <c r="AY422">
        <f>AU422*AV422*AW422</f>
        <v>0</v>
      </c>
      <c r="AZ422">
        <f>(AX422-AP422)/AW422</f>
        <v>0</v>
      </c>
      <c r="BA422">
        <f>(AN422-AT422)/AT422</f>
        <v>0</v>
      </c>
      <c r="BB422">
        <f>AM422/(AO422+AM422/AT422)</f>
        <v>0</v>
      </c>
      <c r="BC422" t="s">
        <v>420</v>
      </c>
      <c r="BD422">
        <v>0</v>
      </c>
      <c r="BE422">
        <f>IF(BD422&lt;&gt;0, BD422, BB422)</f>
        <v>0</v>
      </c>
      <c r="BF422">
        <f>1-BE422/AT422</f>
        <v>0</v>
      </c>
      <c r="BG422">
        <f>(AT422-AS422)/(AT422-BE422)</f>
        <v>0</v>
      </c>
      <c r="BH422">
        <f>(AN422-AT422)/(AN422-BE422)</f>
        <v>0</v>
      </c>
      <c r="BI422">
        <f>(AT422-AS422)/(AT422-AM422)</f>
        <v>0</v>
      </c>
      <c r="BJ422">
        <f>(AN422-AT422)/(AN422-AM422)</f>
        <v>0</v>
      </c>
      <c r="BK422">
        <f>(BG422*BE422/AS422)</f>
        <v>0</v>
      </c>
      <c r="BL422">
        <f>(1-BK422)</f>
        <v>0</v>
      </c>
      <c r="CU422">
        <f>$B$13*DS422+$C$13*DT422+$F$13*EE422*(1-EH422)</f>
        <v>0</v>
      </c>
      <c r="CV422">
        <f>CU422*CW422</f>
        <v>0</v>
      </c>
      <c r="CW422">
        <f>($B$13*$D$11+$C$13*$D$11+$F$13*((ER422+EJ422)/MAX(ER422+EJ422+ES422, 0.1)*$I$11+ES422/MAX(ER422+EJ422+ES422, 0.1)*$J$11))/($B$13+$C$13+$F$13)</f>
        <v>0</v>
      </c>
      <c r="CX422">
        <f>($B$13*$K$11+$C$13*$K$11+$F$13*((ER422+EJ422)/MAX(ER422+EJ422+ES422, 0.1)*$P$11+ES422/MAX(ER422+EJ422+ES422, 0.1)*$Q$11))/($B$13+$C$13+$F$13)</f>
        <v>0</v>
      </c>
      <c r="CY422">
        <v>1.37</v>
      </c>
      <c r="CZ422">
        <v>0.5</v>
      </c>
      <c r="DA422" t="s">
        <v>421</v>
      </c>
      <c r="DB422">
        <v>2</v>
      </c>
      <c r="DC422">
        <v>1761012402</v>
      </c>
      <c r="DD422">
        <v>420.2082916666666</v>
      </c>
      <c r="DE422">
        <v>420.0024166666667</v>
      </c>
      <c r="DF422">
        <v>23.41409166666667</v>
      </c>
      <c r="DG422">
        <v>23.409925</v>
      </c>
      <c r="DH422">
        <v>421.6885833333333</v>
      </c>
      <c r="DI422">
        <v>23.23983333333333</v>
      </c>
      <c r="DJ422">
        <v>500.0215</v>
      </c>
      <c r="DK422">
        <v>90.57086666666665</v>
      </c>
      <c r="DL422">
        <v>0.03400159166666666</v>
      </c>
      <c r="DM422">
        <v>29.87492916666666</v>
      </c>
      <c r="DN422">
        <v>29.99528333333333</v>
      </c>
      <c r="DO422">
        <v>999.9</v>
      </c>
      <c r="DP422">
        <v>0</v>
      </c>
      <c r="DQ422">
        <v>0</v>
      </c>
      <c r="DR422">
        <v>10002.59875</v>
      </c>
      <c r="DS422">
        <v>0</v>
      </c>
      <c r="DT422">
        <v>0.242856</v>
      </c>
      <c r="DU422">
        <v>0.2058689166666667</v>
      </c>
      <c r="DV422">
        <v>430.2829583333334</v>
      </c>
      <c r="DW422">
        <v>430.0702916666667</v>
      </c>
      <c r="DX422">
        <v>0.004155317916666667</v>
      </c>
      <c r="DY422">
        <v>420.0024166666667</v>
      </c>
      <c r="DZ422">
        <v>23.409925</v>
      </c>
      <c r="EA422">
        <v>2.120635416666667</v>
      </c>
      <c r="EB422">
        <v>2.1202575</v>
      </c>
      <c r="EC422">
        <v>18.37503333333333</v>
      </c>
      <c r="ED422">
        <v>18.37219583333333</v>
      </c>
      <c r="EE422">
        <v>0.00500078</v>
      </c>
      <c r="EF422">
        <v>0</v>
      </c>
      <c r="EG422">
        <v>0</v>
      </c>
      <c r="EH422">
        <v>0</v>
      </c>
      <c r="EI422">
        <v>127.5583333333333</v>
      </c>
      <c r="EJ422">
        <v>0.00500078</v>
      </c>
      <c r="EK422">
        <v>-6.55</v>
      </c>
      <c r="EL422">
        <v>0.2375</v>
      </c>
      <c r="EM422">
        <v>36.02054166666667</v>
      </c>
      <c r="EN422">
        <v>40.32266666666667</v>
      </c>
      <c r="EO422">
        <v>38.40866666666667</v>
      </c>
      <c r="EP422">
        <v>41.202875</v>
      </c>
      <c r="EQ422">
        <v>38.90862499999999</v>
      </c>
      <c r="ER422">
        <v>0</v>
      </c>
      <c r="ES422">
        <v>0</v>
      </c>
      <c r="ET422">
        <v>0</v>
      </c>
      <c r="EU422">
        <v>1761012408.7</v>
      </c>
      <c r="EV422">
        <v>0</v>
      </c>
      <c r="EW422">
        <v>129.472</v>
      </c>
      <c r="EX422">
        <v>3.276922553013662</v>
      </c>
      <c r="EY422">
        <v>-17.23076867751587</v>
      </c>
      <c r="EZ422">
        <v>-6.448</v>
      </c>
      <c r="FA422">
        <v>15</v>
      </c>
      <c r="FB422">
        <v>1761011957.1</v>
      </c>
      <c r="FC422" t="s">
        <v>1172</v>
      </c>
      <c r="FD422">
        <v>1761011957.1</v>
      </c>
      <c r="FE422">
        <v>1761011957.1</v>
      </c>
      <c r="FF422">
        <v>13</v>
      </c>
      <c r="FG422">
        <v>-0.16</v>
      </c>
      <c r="FH422">
        <v>-0.007</v>
      </c>
      <c r="FI422">
        <v>-1.481</v>
      </c>
      <c r="FJ422">
        <v>0.186</v>
      </c>
      <c r="FK422">
        <v>420</v>
      </c>
      <c r="FL422">
        <v>24</v>
      </c>
      <c r="FM422">
        <v>0.15</v>
      </c>
      <c r="FN422">
        <v>0.03</v>
      </c>
      <c r="FO422">
        <v>0.2054018268292683</v>
      </c>
      <c r="FP422">
        <v>-0.007719534239237763</v>
      </c>
      <c r="FQ422">
        <v>0.05355647571421526</v>
      </c>
      <c r="FR422">
        <v>1</v>
      </c>
      <c r="FS422">
        <v>129.7764705882353</v>
      </c>
      <c r="FT422">
        <v>1.512604860378824</v>
      </c>
      <c r="FU422">
        <v>5.904936061990321</v>
      </c>
      <c r="FV422">
        <v>0</v>
      </c>
      <c r="FW422">
        <v>0.006847426341463415</v>
      </c>
      <c r="FX422">
        <v>-0.03470826469930608</v>
      </c>
      <c r="FY422">
        <v>0.005189293026488269</v>
      </c>
      <c r="FZ422">
        <v>1</v>
      </c>
      <c r="GA422">
        <v>2</v>
      </c>
      <c r="GB422">
        <v>3</v>
      </c>
      <c r="GC422" t="s">
        <v>482</v>
      </c>
      <c r="GD422">
        <v>3.10963</v>
      </c>
      <c r="GE422">
        <v>2.72546</v>
      </c>
      <c r="GF422">
        <v>0.0886296</v>
      </c>
      <c r="GG422">
        <v>0.0884216</v>
      </c>
      <c r="GH422">
        <v>0.106815</v>
      </c>
      <c r="GI422">
        <v>0.107807</v>
      </c>
      <c r="GJ422">
        <v>23920.8</v>
      </c>
      <c r="GK422">
        <v>21675.9</v>
      </c>
      <c r="GL422">
        <v>26804.6</v>
      </c>
      <c r="GM422">
        <v>23984.4</v>
      </c>
      <c r="GN422">
        <v>38254.4</v>
      </c>
      <c r="GO422">
        <v>31563.6</v>
      </c>
      <c r="GP422">
        <v>46785.3</v>
      </c>
      <c r="GQ422">
        <v>37913.3</v>
      </c>
      <c r="GR422">
        <v>1.89315</v>
      </c>
      <c r="GS422">
        <v>1.87775</v>
      </c>
      <c r="GT422">
        <v>0.104964</v>
      </c>
      <c r="GU422">
        <v>0</v>
      </c>
      <c r="GV422">
        <v>28.2882</v>
      </c>
      <c r="GW422">
        <v>999.9</v>
      </c>
      <c r="GX422">
        <v>62.6</v>
      </c>
      <c r="GY422">
        <v>29.3</v>
      </c>
      <c r="GZ422">
        <v>28.2842</v>
      </c>
      <c r="HA422">
        <v>61.061</v>
      </c>
      <c r="HB422">
        <v>20.9856</v>
      </c>
      <c r="HC422">
        <v>1</v>
      </c>
      <c r="HD422">
        <v>0.0234451</v>
      </c>
      <c r="HE422">
        <v>-2.05663</v>
      </c>
      <c r="HF422">
        <v>20.3237</v>
      </c>
      <c r="HG422">
        <v>5.22283</v>
      </c>
      <c r="HH422">
        <v>11.98</v>
      </c>
      <c r="HI422">
        <v>4.9656</v>
      </c>
      <c r="HJ422">
        <v>3.276</v>
      </c>
      <c r="HK422">
        <v>9999</v>
      </c>
      <c r="HL422">
        <v>9999</v>
      </c>
      <c r="HM422">
        <v>9999</v>
      </c>
      <c r="HN422">
        <v>999.9</v>
      </c>
      <c r="HO422">
        <v>1.86366</v>
      </c>
      <c r="HP422">
        <v>1.85974</v>
      </c>
      <c r="HQ422">
        <v>1.85806</v>
      </c>
      <c r="HR422">
        <v>1.85944</v>
      </c>
      <c r="HS422">
        <v>1.85959</v>
      </c>
      <c r="HT422">
        <v>1.85806</v>
      </c>
      <c r="HU422">
        <v>1.85715</v>
      </c>
      <c r="HV422">
        <v>1.85211</v>
      </c>
      <c r="HW422">
        <v>0</v>
      </c>
      <c r="HX422">
        <v>0</v>
      </c>
      <c r="HY422">
        <v>0</v>
      </c>
      <c r="HZ422">
        <v>0</v>
      </c>
      <c r="IA422" t="s">
        <v>424</v>
      </c>
      <c r="IB422" t="s">
        <v>425</v>
      </c>
      <c r="IC422" t="s">
        <v>426</v>
      </c>
      <c r="ID422" t="s">
        <v>426</v>
      </c>
      <c r="IE422" t="s">
        <v>426</v>
      </c>
      <c r="IF422" t="s">
        <v>426</v>
      </c>
      <c r="IG422">
        <v>0</v>
      </c>
      <c r="IH422">
        <v>100</v>
      </c>
      <c r="II422">
        <v>100</v>
      </c>
      <c r="IJ422">
        <v>-1.48</v>
      </c>
      <c r="IK422">
        <v>0.1743</v>
      </c>
      <c r="IL422">
        <v>-2.270430513628176</v>
      </c>
      <c r="IM422">
        <v>0.001328113201692861</v>
      </c>
      <c r="IN422">
        <v>1.538283238170363E-06</v>
      </c>
      <c r="IO422">
        <v>-5.795655626708063E-10</v>
      </c>
      <c r="IP422">
        <v>-0.07185721746206786</v>
      </c>
      <c r="IQ422">
        <v>-0.004593102289677449</v>
      </c>
      <c r="IR422">
        <v>0.0008253994458280543</v>
      </c>
      <c r="IS422">
        <v>-7.403632370499484E-06</v>
      </c>
      <c r="IT422">
        <v>2</v>
      </c>
      <c r="IU422">
        <v>1985</v>
      </c>
      <c r="IV422">
        <v>1</v>
      </c>
      <c r="IW422">
        <v>27</v>
      </c>
      <c r="IX422">
        <v>7.5</v>
      </c>
      <c r="IY422">
        <v>7.5</v>
      </c>
      <c r="IZ422">
        <v>1.13525</v>
      </c>
      <c r="JA422">
        <v>2.6062</v>
      </c>
      <c r="JB422">
        <v>1.49658</v>
      </c>
      <c r="JC422">
        <v>2.34619</v>
      </c>
      <c r="JD422">
        <v>1.54907</v>
      </c>
      <c r="JE422">
        <v>2.41943</v>
      </c>
      <c r="JF422">
        <v>32.7535</v>
      </c>
      <c r="JG422">
        <v>15.4542</v>
      </c>
      <c r="JH422">
        <v>18</v>
      </c>
      <c r="JI422">
        <v>481.665</v>
      </c>
      <c r="JJ422">
        <v>500.981</v>
      </c>
      <c r="JK422">
        <v>30.9499</v>
      </c>
      <c r="JL422">
        <v>27.5363</v>
      </c>
      <c r="JM422">
        <v>30.0001</v>
      </c>
      <c r="JN422">
        <v>27.7313</v>
      </c>
      <c r="JO422">
        <v>27.7141</v>
      </c>
      <c r="JP422">
        <v>22.8351</v>
      </c>
      <c r="JQ422">
        <v>21.4507</v>
      </c>
      <c r="JR422">
        <v>76.01479999999999</v>
      </c>
      <c r="JS422">
        <v>30.927</v>
      </c>
      <c r="JT422">
        <v>420</v>
      </c>
      <c r="JU422">
        <v>23.4318</v>
      </c>
      <c r="JV422">
        <v>102.309</v>
      </c>
      <c r="JW422">
        <v>91.4631</v>
      </c>
    </row>
    <row r="423" spans="1:283">
      <c r="A423">
        <v>405</v>
      </c>
      <c r="B423">
        <v>1761012412</v>
      </c>
      <c r="C423">
        <v>2746</v>
      </c>
      <c r="D423" t="s">
        <v>1260</v>
      </c>
      <c r="E423" t="s">
        <v>1261</v>
      </c>
      <c r="F423">
        <v>5</v>
      </c>
      <c r="G423" t="s">
        <v>1233</v>
      </c>
      <c r="H423">
        <v>1761012404</v>
      </c>
      <c r="I423">
        <f>(J423)/1000</f>
        <v>0</v>
      </c>
      <c r="J423">
        <f>1000*DJ423*AH423*(DF423-DG423)/(100*CY423*(1000-AH423*DF423))</f>
        <v>0</v>
      </c>
      <c r="K423">
        <f>DJ423*AH423*(DE423-DD423*(1000-AH423*DG423)/(1000-AH423*DF423))/(100*CY423)</f>
        <v>0</v>
      </c>
      <c r="L423">
        <f>DD423 - IF(AH423&gt;1, K423*CY423*100.0/(AJ423), 0)</f>
        <v>0</v>
      </c>
      <c r="M423">
        <f>((S423-I423/2)*L423-K423)/(S423+I423/2)</f>
        <v>0</v>
      </c>
      <c r="N423">
        <f>M423*(DK423+DL423)/1000.0</f>
        <v>0</v>
      </c>
      <c r="O423">
        <f>(DD423 - IF(AH423&gt;1, K423*CY423*100.0/(AJ423), 0))*(DK423+DL423)/1000.0</f>
        <v>0</v>
      </c>
      <c r="P423">
        <f>2.0/((1/R423-1/Q423)+SIGN(R423)*SQRT((1/R423-1/Q423)*(1/R423-1/Q423) + 4*CZ423/((CZ423+1)*(CZ423+1))*(2*1/R423*1/Q423-1/Q423*1/Q423)))</f>
        <v>0</v>
      </c>
      <c r="Q423">
        <f>IF(LEFT(DA423,1)&lt;&gt;"0",IF(LEFT(DA423,1)="1",3.0,DB423),$D$5+$E$5*(DR423*DK423/($K$5*1000))+$F$5*(DR423*DK423/($K$5*1000))*MAX(MIN(CY423,$J$5),$I$5)*MAX(MIN(CY423,$J$5),$I$5)+$G$5*MAX(MIN(CY423,$J$5),$I$5)*(DR423*DK423/($K$5*1000))+$H$5*(DR423*DK423/($K$5*1000))*(DR423*DK423/($K$5*1000)))</f>
        <v>0</v>
      </c>
      <c r="R423">
        <f>I423*(1000-(1000*0.61365*exp(17.502*V423/(240.97+V423))/(DK423+DL423)+DF423)/2)/(1000*0.61365*exp(17.502*V423/(240.97+V423))/(DK423+DL423)-DF423)</f>
        <v>0</v>
      </c>
      <c r="S423">
        <f>1/((CZ423+1)/(P423/1.6)+1/(Q423/1.37)) + CZ423/((CZ423+1)/(P423/1.6) + CZ423/(Q423/1.37))</f>
        <v>0</v>
      </c>
      <c r="T423">
        <f>(CU423*CX423)</f>
        <v>0</v>
      </c>
      <c r="U423">
        <f>(DM423+(T423+2*0.95*5.67E-8*(((DM423+$B$9)+273)^4-(DM423+273)^4)-44100*I423)/(1.84*29.3*Q423+8*0.95*5.67E-8*(DM423+273)^3))</f>
        <v>0</v>
      </c>
      <c r="V423">
        <f>($C$9*DN423+$D$9*DO423+$E$9*U423)</f>
        <v>0</v>
      </c>
      <c r="W423">
        <f>0.61365*exp(17.502*V423/(240.97+V423))</f>
        <v>0</v>
      </c>
      <c r="X423">
        <f>(Y423/Z423*100)</f>
        <v>0</v>
      </c>
      <c r="Y423">
        <f>DF423*(DK423+DL423)/1000</f>
        <v>0</v>
      </c>
      <c r="Z423">
        <f>0.61365*exp(17.502*DM423/(240.97+DM423))</f>
        <v>0</v>
      </c>
      <c r="AA423">
        <f>(W423-DF423*(DK423+DL423)/1000)</f>
        <v>0</v>
      </c>
      <c r="AB423">
        <f>(-I423*44100)</f>
        <v>0</v>
      </c>
      <c r="AC423">
        <f>2*29.3*Q423*0.92*(DM423-V423)</f>
        <v>0</v>
      </c>
      <c r="AD423">
        <f>2*0.95*5.67E-8*(((DM423+$B$9)+273)^4-(V423+273)^4)</f>
        <v>0</v>
      </c>
      <c r="AE423">
        <f>T423+AD423+AB423+AC423</f>
        <v>0</v>
      </c>
      <c r="AF423">
        <v>1</v>
      </c>
      <c r="AG423">
        <v>0</v>
      </c>
      <c r="AH423">
        <f>IF(AF423*$H$15&gt;=AJ423,1.0,(AJ423/(AJ423-AF423*$H$15)))</f>
        <v>0</v>
      </c>
      <c r="AI423">
        <f>(AH423-1)*100</f>
        <v>0</v>
      </c>
      <c r="AJ423">
        <f>MAX(0,($B$15+$C$15*DR423)/(1+$D$15*DR423)*DK423/(DM423+273)*$E$15)</f>
        <v>0</v>
      </c>
      <c r="AK423" t="s">
        <v>420</v>
      </c>
      <c r="AL423" t="s">
        <v>420</v>
      </c>
      <c r="AM423">
        <v>0</v>
      </c>
      <c r="AN423">
        <v>0</v>
      </c>
      <c r="AO423">
        <f>1-AM423/AN423</f>
        <v>0</v>
      </c>
      <c r="AP423">
        <v>0</v>
      </c>
      <c r="AQ423" t="s">
        <v>420</v>
      </c>
      <c r="AR423" t="s">
        <v>420</v>
      </c>
      <c r="AS423">
        <v>0</v>
      </c>
      <c r="AT423">
        <v>0</v>
      </c>
      <c r="AU423">
        <f>1-AS423/AT423</f>
        <v>0</v>
      </c>
      <c r="AV423">
        <v>0.5</v>
      </c>
      <c r="AW423">
        <f>CV423</f>
        <v>0</v>
      </c>
      <c r="AX423">
        <f>K423</f>
        <v>0</v>
      </c>
      <c r="AY423">
        <f>AU423*AV423*AW423</f>
        <v>0</v>
      </c>
      <c r="AZ423">
        <f>(AX423-AP423)/AW423</f>
        <v>0</v>
      </c>
      <c r="BA423">
        <f>(AN423-AT423)/AT423</f>
        <v>0</v>
      </c>
      <c r="BB423">
        <f>AM423/(AO423+AM423/AT423)</f>
        <v>0</v>
      </c>
      <c r="BC423" t="s">
        <v>420</v>
      </c>
      <c r="BD423">
        <v>0</v>
      </c>
      <c r="BE423">
        <f>IF(BD423&lt;&gt;0, BD423, BB423)</f>
        <v>0</v>
      </c>
      <c r="BF423">
        <f>1-BE423/AT423</f>
        <v>0</v>
      </c>
      <c r="BG423">
        <f>(AT423-AS423)/(AT423-BE423)</f>
        <v>0</v>
      </c>
      <c r="BH423">
        <f>(AN423-AT423)/(AN423-BE423)</f>
        <v>0</v>
      </c>
      <c r="BI423">
        <f>(AT423-AS423)/(AT423-AM423)</f>
        <v>0</v>
      </c>
      <c r="BJ423">
        <f>(AN423-AT423)/(AN423-AM423)</f>
        <v>0</v>
      </c>
      <c r="BK423">
        <f>(BG423*BE423/AS423)</f>
        <v>0</v>
      </c>
      <c r="BL423">
        <f>(1-BK423)</f>
        <v>0</v>
      </c>
      <c r="CU423">
        <f>$B$13*DS423+$C$13*DT423+$F$13*EE423*(1-EH423)</f>
        <v>0</v>
      </c>
      <c r="CV423">
        <f>CU423*CW423</f>
        <v>0</v>
      </c>
      <c r="CW423">
        <f>($B$13*$D$11+$C$13*$D$11+$F$13*((ER423+EJ423)/MAX(ER423+EJ423+ES423, 0.1)*$I$11+ES423/MAX(ER423+EJ423+ES423, 0.1)*$J$11))/($B$13+$C$13+$F$13)</f>
        <v>0</v>
      </c>
      <c r="CX423">
        <f>($B$13*$K$11+$C$13*$K$11+$F$13*((ER423+EJ423)/MAX(ER423+EJ423+ES423, 0.1)*$P$11+ES423/MAX(ER423+EJ423+ES423, 0.1)*$Q$11))/($B$13+$C$13+$F$13)</f>
        <v>0</v>
      </c>
      <c r="CY423">
        <v>1.37</v>
      </c>
      <c r="CZ423">
        <v>0.5</v>
      </c>
      <c r="DA423" t="s">
        <v>421</v>
      </c>
      <c r="DB423">
        <v>2</v>
      </c>
      <c r="DC423">
        <v>1761012404</v>
      </c>
      <c r="DD423">
        <v>420.2004166666666</v>
      </c>
      <c r="DE423">
        <v>419.9961249999999</v>
      </c>
      <c r="DF423">
        <v>23.41429583333333</v>
      </c>
      <c r="DG423">
        <v>23.41044166666667</v>
      </c>
      <c r="DH423">
        <v>421.6807083333334</v>
      </c>
      <c r="DI423">
        <v>23.24002916666666</v>
      </c>
      <c r="DJ423">
        <v>500.0210833333334</v>
      </c>
      <c r="DK423">
        <v>90.57079166666666</v>
      </c>
      <c r="DL423">
        <v>0.0340093375</v>
      </c>
      <c r="DM423">
        <v>29.87665416666667</v>
      </c>
      <c r="DN423">
        <v>29.99675833333334</v>
      </c>
      <c r="DO423">
        <v>999.9</v>
      </c>
      <c r="DP423">
        <v>0</v>
      </c>
      <c r="DQ423">
        <v>0</v>
      </c>
      <c r="DR423">
        <v>10000.62</v>
      </c>
      <c r="DS423">
        <v>0</v>
      </c>
      <c r="DT423">
        <v>0.242856</v>
      </c>
      <c r="DU423">
        <v>0.204321375</v>
      </c>
      <c r="DV423">
        <v>430.2749583333332</v>
      </c>
      <c r="DW423">
        <v>430.0640833333334</v>
      </c>
      <c r="DX423">
        <v>0.003840923333333333</v>
      </c>
      <c r="DY423">
        <v>419.9961249999999</v>
      </c>
      <c r="DZ423">
        <v>23.41044166666667</v>
      </c>
      <c r="EA423">
        <v>2.120652083333333</v>
      </c>
      <c r="EB423">
        <v>2.1203025</v>
      </c>
      <c r="EC423">
        <v>18.37515833333334</v>
      </c>
      <c r="ED423">
        <v>18.3725375</v>
      </c>
      <c r="EE423">
        <v>0.00500078</v>
      </c>
      <c r="EF423">
        <v>0</v>
      </c>
      <c r="EG423">
        <v>0</v>
      </c>
      <c r="EH423">
        <v>0</v>
      </c>
      <c r="EI423">
        <v>127.8791666666667</v>
      </c>
      <c r="EJ423">
        <v>0.00500078</v>
      </c>
      <c r="EK423">
        <v>-5.8125</v>
      </c>
      <c r="EL423">
        <v>0.6749999999999999</v>
      </c>
      <c r="EM423">
        <v>36.0075</v>
      </c>
      <c r="EN423">
        <v>40.252375</v>
      </c>
      <c r="EO423">
        <v>38.36966666666667</v>
      </c>
      <c r="EP423">
        <v>41.1065</v>
      </c>
      <c r="EQ423">
        <v>38.85391666666666</v>
      </c>
      <c r="ER423">
        <v>0</v>
      </c>
      <c r="ES423">
        <v>0</v>
      </c>
      <c r="ET423">
        <v>0</v>
      </c>
      <c r="EU423">
        <v>1761012411.1</v>
      </c>
      <c r="EV423">
        <v>0</v>
      </c>
      <c r="EW423">
        <v>128.868</v>
      </c>
      <c r="EX423">
        <v>30.93076881301924</v>
      </c>
      <c r="EY423">
        <v>-13.68461492026346</v>
      </c>
      <c r="EZ423">
        <v>-6.699999999999999</v>
      </c>
      <c r="FA423">
        <v>15</v>
      </c>
      <c r="FB423">
        <v>1761011957.1</v>
      </c>
      <c r="FC423" t="s">
        <v>1172</v>
      </c>
      <c r="FD423">
        <v>1761011957.1</v>
      </c>
      <c r="FE423">
        <v>1761011957.1</v>
      </c>
      <c r="FF423">
        <v>13</v>
      </c>
      <c r="FG423">
        <v>-0.16</v>
      </c>
      <c r="FH423">
        <v>-0.007</v>
      </c>
      <c r="FI423">
        <v>-1.481</v>
      </c>
      <c r="FJ423">
        <v>0.186</v>
      </c>
      <c r="FK423">
        <v>420</v>
      </c>
      <c r="FL423">
        <v>24</v>
      </c>
      <c r="FM423">
        <v>0.15</v>
      </c>
      <c r="FN423">
        <v>0.03</v>
      </c>
      <c r="FO423">
        <v>0.1905112225</v>
      </c>
      <c r="FP423">
        <v>0.03365252195121899</v>
      </c>
      <c r="FQ423">
        <v>0.04921730305570129</v>
      </c>
      <c r="FR423">
        <v>1</v>
      </c>
      <c r="FS423">
        <v>129.4382352941176</v>
      </c>
      <c r="FT423">
        <v>4.542398605326309</v>
      </c>
      <c r="FU423">
        <v>5.989108482505965</v>
      </c>
      <c r="FV423">
        <v>0</v>
      </c>
      <c r="FW423">
        <v>0.0046074395</v>
      </c>
      <c r="FX423">
        <v>-0.01107859497185743</v>
      </c>
      <c r="FY423">
        <v>0.002352815958269952</v>
      </c>
      <c r="FZ423">
        <v>1</v>
      </c>
      <c r="GA423">
        <v>2</v>
      </c>
      <c r="GB423">
        <v>3</v>
      </c>
      <c r="GC423" t="s">
        <v>482</v>
      </c>
      <c r="GD423">
        <v>3.10948</v>
      </c>
      <c r="GE423">
        <v>2.72566</v>
      </c>
      <c r="GF423">
        <v>0.0886338</v>
      </c>
      <c r="GG423">
        <v>0.0884255</v>
      </c>
      <c r="GH423">
        <v>0.106815</v>
      </c>
      <c r="GI423">
        <v>0.107807</v>
      </c>
      <c r="GJ423">
        <v>23920.7</v>
      </c>
      <c r="GK423">
        <v>21675.9</v>
      </c>
      <c r="GL423">
        <v>26804.6</v>
      </c>
      <c r="GM423">
        <v>23984.5</v>
      </c>
      <c r="GN423">
        <v>38254.5</v>
      </c>
      <c r="GO423">
        <v>31563.5</v>
      </c>
      <c r="GP423">
        <v>46785.3</v>
      </c>
      <c r="GQ423">
        <v>37913.1</v>
      </c>
      <c r="GR423">
        <v>1.89307</v>
      </c>
      <c r="GS423">
        <v>1.87798</v>
      </c>
      <c r="GT423">
        <v>0.105016</v>
      </c>
      <c r="GU423">
        <v>0</v>
      </c>
      <c r="GV423">
        <v>28.287</v>
      </c>
      <c r="GW423">
        <v>999.9</v>
      </c>
      <c r="GX423">
        <v>62.6</v>
      </c>
      <c r="GY423">
        <v>29.2</v>
      </c>
      <c r="GZ423">
        <v>28.1223</v>
      </c>
      <c r="HA423">
        <v>61.671</v>
      </c>
      <c r="HB423">
        <v>21.1779</v>
      </c>
      <c r="HC423">
        <v>1</v>
      </c>
      <c r="HD423">
        <v>0.0234604</v>
      </c>
      <c r="HE423">
        <v>-2.03669</v>
      </c>
      <c r="HF423">
        <v>20.3241</v>
      </c>
      <c r="HG423">
        <v>5.22253</v>
      </c>
      <c r="HH423">
        <v>11.9798</v>
      </c>
      <c r="HI423">
        <v>4.96565</v>
      </c>
      <c r="HJ423">
        <v>3.276</v>
      </c>
      <c r="HK423">
        <v>9999</v>
      </c>
      <c r="HL423">
        <v>9999</v>
      </c>
      <c r="HM423">
        <v>9999</v>
      </c>
      <c r="HN423">
        <v>999.9</v>
      </c>
      <c r="HO423">
        <v>1.86366</v>
      </c>
      <c r="HP423">
        <v>1.85974</v>
      </c>
      <c r="HQ423">
        <v>1.85806</v>
      </c>
      <c r="HR423">
        <v>1.85943</v>
      </c>
      <c r="HS423">
        <v>1.85959</v>
      </c>
      <c r="HT423">
        <v>1.85806</v>
      </c>
      <c r="HU423">
        <v>1.85715</v>
      </c>
      <c r="HV423">
        <v>1.85211</v>
      </c>
      <c r="HW423">
        <v>0</v>
      </c>
      <c r="HX423">
        <v>0</v>
      </c>
      <c r="HY423">
        <v>0</v>
      </c>
      <c r="HZ423">
        <v>0</v>
      </c>
      <c r="IA423" t="s">
        <v>424</v>
      </c>
      <c r="IB423" t="s">
        <v>425</v>
      </c>
      <c r="IC423" t="s">
        <v>426</v>
      </c>
      <c r="ID423" t="s">
        <v>426</v>
      </c>
      <c r="IE423" t="s">
        <v>426</v>
      </c>
      <c r="IF423" t="s">
        <v>426</v>
      </c>
      <c r="IG423">
        <v>0</v>
      </c>
      <c r="IH423">
        <v>100</v>
      </c>
      <c r="II423">
        <v>100</v>
      </c>
      <c r="IJ423">
        <v>-1.48</v>
      </c>
      <c r="IK423">
        <v>0.1743</v>
      </c>
      <c r="IL423">
        <v>-2.270430513628176</v>
      </c>
      <c r="IM423">
        <v>0.001328113201692861</v>
      </c>
      <c r="IN423">
        <v>1.538283238170363E-06</v>
      </c>
      <c r="IO423">
        <v>-5.795655626708063E-10</v>
      </c>
      <c r="IP423">
        <v>-0.07185721746206786</v>
      </c>
      <c r="IQ423">
        <v>-0.004593102289677449</v>
      </c>
      <c r="IR423">
        <v>0.0008253994458280543</v>
      </c>
      <c r="IS423">
        <v>-7.403632370499484E-06</v>
      </c>
      <c r="IT423">
        <v>2</v>
      </c>
      <c r="IU423">
        <v>1985</v>
      </c>
      <c r="IV423">
        <v>1</v>
      </c>
      <c r="IW423">
        <v>27</v>
      </c>
      <c r="IX423">
        <v>7.6</v>
      </c>
      <c r="IY423">
        <v>7.6</v>
      </c>
      <c r="IZ423">
        <v>1.13647</v>
      </c>
      <c r="JA423">
        <v>2.61353</v>
      </c>
      <c r="JB423">
        <v>1.49658</v>
      </c>
      <c r="JC423">
        <v>2.34619</v>
      </c>
      <c r="JD423">
        <v>1.54907</v>
      </c>
      <c r="JE423">
        <v>2.38037</v>
      </c>
      <c r="JF423">
        <v>32.7535</v>
      </c>
      <c r="JG423">
        <v>15.4367</v>
      </c>
      <c r="JH423">
        <v>18</v>
      </c>
      <c r="JI423">
        <v>481.622</v>
      </c>
      <c r="JJ423">
        <v>501.13</v>
      </c>
      <c r="JK423">
        <v>30.9485</v>
      </c>
      <c r="JL423">
        <v>27.5363</v>
      </c>
      <c r="JM423">
        <v>30.0001</v>
      </c>
      <c r="JN423">
        <v>27.7313</v>
      </c>
      <c r="JO423">
        <v>27.7141</v>
      </c>
      <c r="JP423">
        <v>22.8357</v>
      </c>
      <c r="JQ423">
        <v>21.4507</v>
      </c>
      <c r="JR423">
        <v>76.01479999999999</v>
      </c>
      <c r="JS423">
        <v>30.927</v>
      </c>
      <c r="JT423">
        <v>420</v>
      </c>
      <c r="JU423">
        <v>23.4318</v>
      </c>
      <c r="JV423">
        <v>102.309</v>
      </c>
      <c r="JW423">
        <v>91.46299999999999</v>
      </c>
    </row>
    <row r="424" spans="1:283">
      <c r="A424">
        <v>406</v>
      </c>
      <c r="B424">
        <v>1761012414</v>
      </c>
      <c r="C424">
        <v>2748</v>
      </c>
      <c r="D424" t="s">
        <v>1262</v>
      </c>
      <c r="E424" t="s">
        <v>1263</v>
      </c>
      <c r="F424">
        <v>5</v>
      </c>
      <c r="G424" t="s">
        <v>1233</v>
      </c>
      <c r="H424">
        <v>1761012406</v>
      </c>
      <c r="I424">
        <f>(J424)/1000</f>
        <v>0</v>
      </c>
      <c r="J424">
        <f>1000*DJ424*AH424*(DF424-DG424)/(100*CY424*(1000-AH424*DF424))</f>
        <v>0</v>
      </c>
      <c r="K424">
        <f>DJ424*AH424*(DE424-DD424*(1000-AH424*DG424)/(1000-AH424*DF424))/(100*CY424)</f>
        <v>0</v>
      </c>
      <c r="L424">
        <f>DD424 - IF(AH424&gt;1, K424*CY424*100.0/(AJ424), 0)</f>
        <v>0</v>
      </c>
      <c r="M424">
        <f>((S424-I424/2)*L424-K424)/(S424+I424/2)</f>
        <v>0</v>
      </c>
      <c r="N424">
        <f>M424*(DK424+DL424)/1000.0</f>
        <v>0</v>
      </c>
      <c r="O424">
        <f>(DD424 - IF(AH424&gt;1, K424*CY424*100.0/(AJ424), 0))*(DK424+DL424)/1000.0</f>
        <v>0</v>
      </c>
      <c r="P424">
        <f>2.0/((1/R424-1/Q424)+SIGN(R424)*SQRT((1/R424-1/Q424)*(1/R424-1/Q424) + 4*CZ424/((CZ424+1)*(CZ424+1))*(2*1/R424*1/Q424-1/Q424*1/Q424)))</f>
        <v>0</v>
      </c>
      <c r="Q424">
        <f>IF(LEFT(DA424,1)&lt;&gt;"0",IF(LEFT(DA424,1)="1",3.0,DB424),$D$5+$E$5*(DR424*DK424/($K$5*1000))+$F$5*(DR424*DK424/($K$5*1000))*MAX(MIN(CY424,$J$5),$I$5)*MAX(MIN(CY424,$J$5),$I$5)+$G$5*MAX(MIN(CY424,$J$5),$I$5)*(DR424*DK424/($K$5*1000))+$H$5*(DR424*DK424/($K$5*1000))*(DR424*DK424/($K$5*1000)))</f>
        <v>0</v>
      </c>
      <c r="R424">
        <f>I424*(1000-(1000*0.61365*exp(17.502*V424/(240.97+V424))/(DK424+DL424)+DF424)/2)/(1000*0.61365*exp(17.502*V424/(240.97+V424))/(DK424+DL424)-DF424)</f>
        <v>0</v>
      </c>
      <c r="S424">
        <f>1/((CZ424+1)/(P424/1.6)+1/(Q424/1.37)) + CZ424/((CZ424+1)/(P424/1.6) + CZ424/(Q424/1.37))</f>
        <v>0</v>
      </c>
      <c r="T424">
        <f>(CU424*CX424)</f>
        <v>0</v>
      </c>
      <c r="U424">
        <f>(DM424+(T424+2*0.95*5.67E-8*(((DM424+$B$9)+273)^4-(DM424+273)^4)-44100*I424)/(1.84*29.3*Q424+8*0.95*5.67E-8*(DM424+273)^3))</f>
        <v>0</v>
      </c>
      <c r="V424">
        <f>($C$9*DN424+$D$9*DO424+$E$9*U424)</f>
        <v>0</v>
      </c>
      <c r="W424">
        <f>0.61365*exp(17.502*V424/(240.97+V424))</f>
        <v>0</v>
      </c>
      <c r="X424">
        <f>(Y424/Z424*100)</f>
        <v>0</v>
      </c>
      <c r="Y424">
        <f>DF424*(DK424+DL424)/1000</f>
        <v>0</v>
      </c>
      <c r="Z424">
        <f>0.61365*exp(17.502*DM424/(240.97+DM424))</f>
        <v>0</v>
      </c>
      <c r="AA424">
        <f>(W424-DF424*(DK424+DL424)/1000)</f>
        <v>0</v>
      </c>
      <c r="AB424">
        <f>(-I424*44100)</f>
        <v>0</v>
      </c>
      <c r="AC424">
        <f>2*29.3*Q424*0.92*(DM424-V424)</f>
        <v>0</v>
      </c>
      <c r="AD424">
        <f>2*0.95*5.67E-8*(((DM424+$B$9)+273)^4-(V424+273)^4)</f>
        <v>0</v>
      </c>
      <c r="AE424">
        <f>T424+AD424+AB424+AC424</f>
        <v>0</v>
      </c>
      <c r="AF424">
        <v>1</v>
      </c>
      <c r="AG424">
        <v>0</v>
      </c>
      <c r="AH424">
        <f>IF(AF424*$H$15&gt;=AJ424,1.0,(AJ424/(AJ424-AF424*$H$15)))</f>
        <v>0</v>
      </c>
      <c r="AI424">
        <f>(AH424-1)*100</f>
        <v>0</v>
      </c>
      <c r="AJ424">
        <f>MAX(0,($B$15+$C$15*DR424)/(1+$D$15*DR424)*DK424/(DM424+273)*$E$15)</f>
        <v>0</v>
      </c>
      <c r="AK424" t="s">
        <v>420</v>
      </c>
      <c r="AL424" t="s">
        <v>420</v>
      </c>
      <c r="AM424">
        <v>0</v>
      </c>
      <c r="AN424">
        <v>0</v>
      </c>
      <c r="AO424">
        <f>1-AM424/AN424</f>
        <v>0</v>
      </c>
      <c r="AP424">
        <v>0</v>
      </c>
      <c r="AQ424" t="s">
        <v>420</v>
      </c>
      <c r="AR424" t="s">
        <v>420</v>
      </c>
      <c r="AS424">
        <v>0</v>
      </c>
      <c r="AT424">
        <v>0</v>
      </c>
      <c r="AU424">
        <f>1-AS424/AT424</f>
        <v>0</v>
      </c>
      <c r="AV424">
        <v>0.5</v>
      </c>
      <c r="AW424">
        <f>CV424</f>
        <v>0</v>
      </c>
      <c r="AX424">
        <f>K424</f>
        <v>0</v>
      </c>
      <c r="AY424">
        <f>AU424*AV424*AW424</f>
        <v>0</v>
      </c>
      <c r="AZ424">
        <f>(AX424-AP424)/AW424</f>
        <v>0</v>
      </c>
      <c r="BA424">
        <f>(AN424-AT424)/AT424</f>
        <v>0</v>
      </c>
      <c r="BB424">
        <f>AM424/(AO424+AM424/AT424)</f>
        <v>0</v>
      </c>
      <c r="BC424" t="s">
        <v>420</v>
      </c>
      <c r="BD424">
        <v>0</v>
      </c>
      <c r="BE424">
        <f>IF(BD424&lt;&gt;0, BD424, BB424)</f>
        <v>0</v>
      </c>
      <c r="BF424">
        <f>1-BE424/AT424</f>
        <v>0</v>
      </c>
      <c r="BG424">
        <f>(AT424-AS424)/(AT424-BE424)</f>
        <v>0</v>
      </c>
      <c r="BH424">
        <f>(AN424-AT424)/(AN424-BE424)</f>
        <v>0</v>
      </c>
      <c r="BI424">
        <f>(AT424-AS424)/(AT424-AM424)</f>
        <v>0</v>
      </c>
      <c r="BJ424">
        <f>(AN424-AT424)/(AN424-AM424)</f>
        <v>0</v>
      </c>
      <c r="BK424">
        <f>(BG424*BE424/AS424)</f>
        <v>0</v>
      </c>
      <c r="BL424">
        <f>(1-BK424)</f>
        <v>0</v>
      </c>
      <c r="CU424">
        <f>$B$13*DS424+$C$13*DT424+$F$13*EE424*(1-EH424)</f>
        <v>0</v>
      </c>
      <c r="CV424">
        <f>CU424*CW424</f>
        <v>0</v>
      </c>
      <c r="CW424">
        <f>($B$13*$D$11+$C$13*$D$11+$F$13*((ER424+EJ424)/MAX(ER424+EJ424+ES424, 0.1)*$I$11+ES424/MAX(ER424+EJ424+ES424, 0.1)*$J$11))/($B$13+$C$13+$F$13)</f>
        <v>0</v>
      </c>
      <c r="CX424">
        <f>($B$13*$K$11+$C$13*$K$11+$F$13*((ER424+EJ424)/MAX(ER424+EJ424+ES424, 0.1)*$P$11+ES424/MAX(ER424+EJ424+ES424, 0.1)*$Q$11))/($B$13+$C$13+$F$13)</f>
        <v>0</v>
      </c>
      <c r="CY424">
        <v>1.37</v>
      </c>
      <c r="CZ424">
        <v>0.5</v>
      </c>
      <c r="DA424" t="s">
        <v>421</v>
      </c>
      <c r="DB424">
        <v>2</v>
      </c>
      <c r="DC424">
        <v>1761012406</v>
      </c>
      <c r="DD424">
        <v>420.19575</v>
      </c>
      <c r="DE424">
        <v>419.9929166666666</v>
      </c>
      <c r="DF424">
        <v>23.41468333333333</v>
      </c>
      <c r="DG424">
        <v>23.41096666666667</v>
      </c>
      <c r="DH424">
        <v>421.676</v>
      </c>
      <c r="DI424">
        <v>23.2404125</v>
      </c>
      <c r="DJ424">
        <v>500.0298333333333</v>
      </c>
      <c r="DK424">
        <v>90.57054166666667</v>
      </c>
      <c r="DL424">
        <v>0.03398165833333333</v>
      </c>
      <c r="DM424">
        <v>29.878975</v>
      </c>
      <c r="DN424">
        <v>29.9981875</v>
      </c>
      <c r="DO424">
        <v>999.9</v>
      </c>
      <c r="DP424">
        <v>0</v>
      </c>
      <c r="DQ424">
        <v>0</v>
      </c>
      <c r="DR424">
        <v>10000.56791666667</v>
      </c>
      <c r="DS424">
        <v>0</v>
      </c>
      <c r="DT424">
        <v>0.242856</v>
      </c>
      <c r="DU424">
        <v>0.2028578333333334</v>
      </c>
      <c r="DV424">
        <v>430.2703749999999</v>
      </c>
      <c r="DW424">
        <v>430.061</v>
      </c>
      <c r="DX424">
        <v>0.003707329166666667</v>
      </c>
      <c r="DY424">
        <v>419.9929166666666</v>
      </c>
      <c r="DZ424">
        <v>23.41096666666667</v>
      </c>
      <c r="EA424">
        <v>2.120681666666667</v>
      </c>
      <c r="EB424">
        <v>2.12034375</v>
      </c>
      <c r="EC424">
        <v>18.37537916666667</v>
      </c>
      <c r="ED424">
        <v>18.37285</v>
      </c>
      <c r="EE424">
        <v>0.00500078</v>
      </c>
      <c r="EF424">
        <v>0</v>
      </c>
      <c r="EG424">
        <v>0</v>
      </c>
      <c r="EH424">
        <v>0</v>
      </c>
      <c r="EI424">
        <v>128.9625</v>
      </c>
      <c r="EJ424">
        <v>0.00500078</v>
      </c>
      <c r="EK424">
        <v>-6.587499999999999</v>
      </c>
      <c r="EL424">
        <v>0.5958333333333333</v>
      </c>
      <c r="EM424">
        <v>35.98925</v>
      </c>
      <c r="EN424">
        <v>40.18204166666666</v>
      </c>
      <c r="EO424">
        <v>38.33054166666667</v>
      </c>
      <c r="EP424">
        <v>41.010125</v>
      </c>
      <c r="EQ424">
        <v>38.794</v>
      </c>
      <c r="ER424">
        <v>0</v>
      </c>
      <c r="ES424">
        <v>0</v>
      </c>
      <c r="ET424">
        <v>0</v>
      </c>
      <c r="EU424">
        <v>1761012412.9</v>
      </c>
      <c r="EV424">
        <v>0</v>
      </c>
      <c r="EW424">
        <v>130.0153846153846</v>
      </c>
      <c r="EX424">
        <v>42.71452942203897</v>
      </c>
      <c r="EY424">
        <v>-30.53675176092546</v>
      </c>
      <c r="EZ424">
        <v>-7.83076923076923</v>
      </c>
      <c r="FA424">
        <v>15</v>
      </c>
      <c r="FB424">
        <v>1761011957.1</v>
      </c>
      <c r="FC424" t="s">
        <v>1172</v>
      </c>
      <c r="FD424">
        <v>1761011957.1</v>
      </c>
      <c r="FE424">
        <v>1761011957.1</v>
      </c>
      <c r="FF424">
        <v>13</v>
      </c>
      <c r="FG424">
        <v>-0.16</v>
      </c>
      <c r="FH424">
        <v>-0.007</v>
      </c>
      <c r="FI424">
        <v>-1.481</v>
      </c>
      <c r="FJ424">
        <v>0.186</v>
      </c>
      <c r="FK424">
        <v>420</v>
      </c>
      <c r="FL424">
        <v>24</v>
      </c>
      <c r="FM424">
        <v>0.15</v>
      </c>
      <c r="FN424">
        <v>0.03</v>
      </c>
      <c r="FO424">
        <v>0.1910213390243903</v>
      </c>
      <c r="FP424">
        <v>-0.05308869825783932</v>
      </c>
      <c r="FQ424">
        <v>0.0480400387058742</v>
      </c>
      <c r="FR424">
        <v>1</v>
      </c>
      <c r="FS424">
        <v>129.6970588235294</v>
      </c>
      <c r="FT424">
        <v>6.027501730661579</v>
      </c>
      <c r="FU424">
        <v>6.006686729564646</v>
      </c>
      <c r="FV424">
        <v>0</v>
      </c>
      <c r="FW424">
        <v>0.004147460243902439</v>
      </c>
      <c r="FX424">
        <v>-0.007312544947735187</v>
      </c>
      <c r="FY424">
        <v>0.001913573171839234</v>
      </c>
      <c r="FZ424">
        <v>1</v>
      </c>
      <c r="GA424">
        <v>2</v>
      </c>
      <c r="GB424">
        <v>3</v>
      </c>
      <c r="GC424" t="s">
        <v>482</v>
      </c>
      <c r="GD424">
        <v>3.10963</v>
      </c>
      <c r="GE424">
        <v>2.72549</v>
      </c>
      <c r="GF424">
        <v>0.08863409999999999</v>
      </c>
      <c r="GG424">
        <v>0.08841209999999999</v>
      </c>
      <c r="GH424">
        <v>0.106813</v>
      </c>
      <c r="GI424">
        <v>0.107805</v>
      </c>
      <c r="GJ424">
        <v>23920.7</v>
      </c>
      <c r="GK424">
        <v>21676.1</v>
      </c>
      <c r="GL424">
        <v>26804.6</v>
      </c>
      <c r="GM424">
        <v>23984.3</v>
      </c>
      <c r="GN424">
        <v>38254.6</v>
      </c>
      <c r="GO424">
        <v>31563.4</v>
      </c>
      <c r="GP424">
        <v>46785.3</v>
      </c>
      <c r="GQ424">
        <v>37913</v>
      </c>
      <c r="GR424">
        <v>1.89355</v>
      </c>
      <c r="GS424">
        <v>1.8776</v>
      </c>
      <c r="GT424">
        <v>0.105329</v>
      </c>
      <c r="GU424">
        <v>0</v>
      </c>
      <c r="GV424">
        <v>28.2858</v>
      </c>
      <c r="GW424">
        <v>999.9</v>
      </c>
      <c r="GX424">
        <v>62.6</v>
      </c>
      <c r="GY424">
        <v>29.3</v>
      </c>
      <c r="GZ424">
        <v>28.2827</v>
      </c>
      <c r="HA424">
        <v>61.651</v>
      </c>
      <c r="HB424">
        <v>21.1579</v>
      </c>
      <c r="HC424">
        <v>1</v>
      </c>
      <c r="HD424">
        <v>0.0234756</v>
      </c>
      <c r="HE424">
        <v>-2.01203</v>
      </c>
      <c r="HF424">
        <v>20.3245</v>
      </c>
      <c r="HG424">
        <v>5.22238</v>
      </c>
      <c r="HH424">
        <v>11.9798</v>
      </c>
      <c r="HI424">
        <v>4.9655</v>
      </c>
      <c r="HJ424">
        <v>3.276</v>
      </c>
      <c r="HK424">
        <v>9999</v>
      </c>
      <c r="HL424">
        <v>9999</v>
      </c>
      <c r="HM424">
        <v>9999</v>
      </c>
      <c r="HN424">
        <v>999.9</v>
      </c>
      <c r="HO424">
        <v>1.86364</v>
      </c>
      <c r="HP424">
        <v>1.85974</v>
      </c>
      <c r="HQ424">
        <v>1.85806</v>
      </c>
      <c r="HR424">
        <v>1.85944</v>
      </c>
      <c r="HS424">
        <v>1.85959</v>
      </c>
      <c r="HT424">
        <v>1.85806</v>
      </c>
      <c r="HU424">
        <v>1.85715</v>
      </c>
      <c r="HV424">
        <v>1.85211</v>
      </c>
      <c r="HW424">
        <v>0</v>
      </c>
      <c r="HX424">
        <v>0</v>
      </c>
      <c r="HY424">
        <v>0</v>
      </c>
      <c r="HZ424">
        <v>0</v>
      </c>
      <c r="IA424" t="s">
        <v>424</v>
      </c>
      <c r="IB424" t="s">
        <v>425</v>
      </c>
      <c r="IC424" t="s">
        <v>426</v>
      </c>
      <c r="ID424" t="s">
        <v>426</v>
      </c>
      <c r="IE424" t="s">
        <v>426</v>
      </c>
      <c r="IF424" t="s">
        <v>426</v>
      </c>
      <c r="IG424">
        <v>0</v>
      </c>
      <c r="IH424">
        <v>100</v>
      </c>
      <c r="II424">
        <v>100</v>
      </c>
      <c r="IJ424">
        <v>-1.481</v>
      </c>
      <c r="IK424">
        <v>0.1743</v>
      </c>
      <c r="IL424">
        <v>-2.270430513628176</v>
      </c>
      <c r="IM424">
        <v>0.001328113201692861</v>
      </c>
      <c r="IN424">
        <v>1.538283238170363E-06</v>
      </c>
      <c r="IO424">
        <v>-5.795655626708063E-10</v>
      </c>
      <c r="IP424">
        <v>-0.07185721746206786</v>
      </c>
      <c r="IQ424">
        <v>-0.004593102289677449</v>
      </c>
      <c r="IR424">
        <v>0.0008253994458280543</v>
      </c>
      <c r="IS424">
        <v>-7.403632370499484E-06</v>
      </c>
      <c r="IT424">
        <v>2</v>
      </c>
      <c r="IU424">
        <v>1985</v>
      </c>
      <c r="IV424">
        <v>1</v>
      </c>
      <c r="IW424">
        <v>27</v>
      </c>
      <c r="IX424">
        <v>7.6</v>
      </c>
      <c r="IY424">
        <v>7.6</v>
      </c>
      <c r="IZ424">
        <v>1.13647</v>
      </c>
      <c r="JA424">
        <v>2.6062</v>
      </c>
      <c r="JB424">
        <v>1.49658</v>
      </c>
      <c r="JC424">
        <v>2.34619</v>
      </c>
      <c r="JD424">
        <v>1.54907</v>
      </c>
      <c r="JE424">
        <v>2.47559</v>
      </c>
      <c r="JF424">
        <v>32.7535</v>
      </c>
      <c r="JG424">
        <v>15.4542</v>
      </c>
      <c r="JH424">
        <v>18</v>
      </c>
      <c r="JI424">
        <v>481.895</v>
      </c>
      <c r="JJ424">
        <v>500.881</v>
      </c>
      <c r="JK424">
        <v>30.9479</v>
      </c>
      <c r="JL424">
        <v>27.5363</v>
      </c>
      <c r="JM424">
        <v>30.0001</v>
      </c>
      <c r="JN424">
        <v>27.7313</v>
      </c>
      <c r="JO424">
        <v>27.7141</v>
      </c>
      <c r="JP424">
        <v>22.8368</v>
      </c>
      <c r="JQ424">
        <v>21.4507</v>
      </c>
      <c r="JR424">
        <v>76.01479999999999</v>
      </c>
      <c r="JS424">
        <v>30.927</v>
      </c>
      <c r="JT424">
        <v>420</v>
      </c>
      <c r="JU424">
        <v>23.4318</v>
      </c>
      <c r="JV424">
        <v>102.309</v>
      </c>
      <c r="JW424">
        <v>91.46259999999999</v>
      </c>
    </row>
    <row r="425" spans="1:283">
      <c r="A425">
        <v>407</v>
      </c>
      <c r="B425">
        <v>1761012416</v>
      </c>
      <c r="C425">
        <v>2750</v>
      </c>
      <c r="D425" t="s">
        <v>1264</v>
      </c>
      <c r="E425" t="s">
        <v>1265</v>
      </c>
      <c r="F425">
        <v>5</v>
      </c>
      <c r="G425" t="s">
        <v>1233</v>
      </c>
      <c r="H425">
        <v>1761012408</v>
      </c>
      <c r="I425">
        <f>(J425)/1000</f>
        <v>0</v>
      </c>
      <c r="J425">
        <f>1000*DJ425*AH425*(DF425-DG425)/(100*CY425*(1000-AH425*DF425))</f>
        <v>0</v>
      </c>
      <c r="K425">
        <f>DJ425*AH425*(DE425-DD425*(1000-AH425*DG425)/(1000-AH425*DF425))/(100*CY425)</f>
        <v>0</v>
      </c>
      <c r="L425">
        <f>DD425 - IF(AH425&gt;1, K425*CY425*100.0/(AJ425), 0)</f>
        <v>0</v>
      </c>
      <c r="M425">
        <f>((S425-I425/2)*L425-K425)/(S425+I425/2)</f>
        <v>0</v>
      </c>
      <c r="N425">
        <f>M425*(DK425+DL425)/1000.0</f>
        <v>0</v>
      </c>
      <c r="O425">
        <f>(DD425 - IF(AH425&gt;1, K425*CY425*100.0/(AJ425), 0))*(DK425+DL425)/1000.0</f>
        <v>0</v>
      </c>
      <c r="P425">
        <f>2.0/((1/R425-1/Q425)+SIGN(R425)*SQRT((1/R425-1/Q425)*(1/R425-1/Q425) + 4*CZ425/((CZ425+1)*(CZ425+1))*(2*1/R425*1/Q425-1/Q425*1/Q425)))</f>
        <v>0</v>
      </c>
      <c r="Q425">
        <f>IF(LEFT(DA425,1)&lt;&gt;"0",IF(LEFT(DA425,1)="1",3.0,DB425),$D$5+$E$5*(DR425*DK425/($K$5*1000))+$F$5*(DR425*DK425/($K$5*1000))*MAX(MIN(CY425,$J$5),$I$5)*MAX(MIN(CY425,$J$5),$I$5)+$G$5*MAX(MIN(CY425,$J$5),$I$5)*(DR425*DK425/($K$5*1000))+$H$5*(DR425*DK425/($K$5*1000))*(DR425*DK425/($K$5*1000)))</f>
        <v>0</v>
      </c>
      <c r="R425">
        <f>I425*(1000-(1000*0.61365*exp(17.502*V425/(240.97+V425))/(DK425+DL425)+DF425)/2)/(1000*0.61365*exp(17.502*V425/(240.97+V425))/(DK425+DL425)-DF425)</f>
        <v>0</v>
      </c>
      <c r="S425">
        <f>1/((CZ425+1)/(P425/1.6)+1/(Q425/1.37)) + CZ425/((CZ425+1)/(P425/1.6) + CZ425/(Q425/1.37))</f>
        <v>0</v>
      </c>
      <c r="T425">
        <f>(CU425*CX425)</f>
        <v>0</v>
      </c>
      <c r="U425">
        <f>(DM425+(T425+2*0.95*5.67E-8*(((DM425+$B$9)+273)^4-(DM425+273)^4)-44100*I425)/(1.84*29.3*Q425+8*0.95*5.67E-8*(DM425+273)^3))</f>
        <v>0</v>
      </c>
      <c r="V425">
        <f>($C$9*DN425+$D$9*DO425+$E$9*U425)</f>
        <v>0</v>
      </c>
      <c r="W425">
        <f>0.61365*exp(17.502*V425/(240.97+V425))</f>
        <v>0</v>
      </c>
      <c r="X425">
        <f>(Y425/Z425*100)</f>
        <v>0</v>
      </c>
      <c r="Y425">
        <f>DF425*(DK425+DL425)/1000</f>
        <v>0</v>
      </c>
      <c r="Z425">
        <f>0.61365*exp(17.502*DM425/(240.97+DM425))</f>
        <v>0</v>
      </c>
      <c r="AA425">
        <f>(W425-DF425*(DK425+DL425)/1000)</f>
        <v>0</v>
      </c>
      <c r="AB425">
        <f>(-I425*44100)</f>
        <v>0</v>
      </c>
      <c r="AC425">
        <f>2*29.3*Q425*0.92*(DM425-V425)</f>
        <v>0</v>
      </c>
      <c r="AD425">
        <f>2*0.95*5.67E-8*(((DM425+$B$9)+273)^4-(V425+273)^4)</f>
        <v>0</v>
      </c>
      <c r="AE425">
        <f>T425+AD425+AB425+AC425</f>
        <v>0</v>
      </c>
      <c r="AF425">
        <v>1</v>
      </c>
      <c r="AG425">
        <v>0</v>
      </c>
      <c r="AH425">
        <f>IF(AF425*$H$15&gt;=AJ425,1.0,(AJ425/(AJ425-AF425*$H$15)))</f>
        <v>0</v>
      </c>
      <c r="AI425">
        <f>(AH425-1)*100</f>
        <v>0</v>
      </c>
      <c r="AJ425">
        <f>MAX(0,($B$15+$C$15*DR425)/(1+$D$15*DR425)*DK425/(DM425+273)*$E$15)</f>
        <v>0</v>
      </c>
      <c r="AK425" t="s">
        <v>420</v>
      </c>
      <c r="AL425" t="s">
        <v>420</v>
      </c>
      <c r="AM425">
        <v>0</v>
      </c>
      <c r="AN425">
        <v>0</v>
      </c>
      <c r="AO425">
        <f>1-AM425/AN425</f>
        <v>0</v>
      </c>
      <c r="AP425">
        <v>0</v>
      </c>
      <c r="AQ425" t="s">
        <v>420</v>
      </c>
      <c r="AR425" t="s">
        <v>420</v>
      </c>
      <c r="AS425">
        <v>0</v>
      </c>
      <c r="AT425">
        <v>0</v>
      </c>
      <c r="AU425">
        <f>1-AS425/AT425</f>
        <v>0</v>
      </c>
      <c r="AV425">
        <v>0.5</v>
      </c>
      <c r="AW425">
        <f>CV425</f>
        <v>0</v>
      </c>
      <c r="AX425">
        <f>K425</f>
        <v>0</v>
      </c>
      <c r="AY425">
        <f>AU425*AV425*AW425</f>
        <v>0</v>
      </c>
      <c r="AZ425">
        <f>(AX425-AP425)/AW425</f>
        <v>0</v>
      </c>
      <c r="BA425">
        <f>(AN425-AT425)/AT425</f>
        <v>0</v>
      </c>
      <c r="BB425">
        <f>AM425/(AO425+AM425/AT425)</f>
        <v>0</v>
      </c>
      <c r="BC425" t="s">
        <v>420</v>
      </c>
      <c r="BD425">
        <v>0</v>
      </c>
      <c r="BE425">
        <f>IF(BD425&lt;&gt;0, BD425, BB425)</f>
        <v>0</v>
      </c>
      <c r="BF425">
        <f>1-BE425/AT425</f>
        <v>0</v>
      </c>
      <c r="BG425">
        <f>(AT425-AS425)/(AT425-BE425)</f>
        <v>0</v>
      </c>
      <c r="BH425">
        <f>(AN425-AT425)/(AN425-BE425)</f>
        <v>0</v>
      </c>
      <c r="BI425">
        <f>(AT425-AS425)/(AT425-AM425)</f>
        <v>0</v>
      </c>
      <c r="BJ425">
        <f>(AN425-AT425)/(AN425-AM425)</f>
        <v>0</v>
      </c>
      <c r="BK425">
        <f>(BG425*BE425/AS425)</f>
        <v>0</v>
      </c>
      <c r="BL425">
        <f>(1-BK425)</f>
        <v>0</v>
      </c>
      <c r="CU425">
        <f>$B$13*DS425+$C$13*DT425+$F$13*EE425*(1-EH425)</f>
        <v>0</v>
      </c>
      <c r="CV425">
        <f>CU425*CW425</f>
        <v>0</v>
      </c>
      <c r="CW425">
        <f>($B$13*$D$11+$C$13*$D$11+$F$13*((ER425+EJ425)/MAX(ER425+EJ425+ES425, 0.1)*$I$11+ES425/MAX(ER425+EJ425+ES425, 0.1)*$J$11))/($B$13+$C$13+$F$13)</f>
        <v>0</v>
      </c>
      <c r="CX425">
        <f>($B$13*$K$11+$C$13*$K$11+$F$13*((ER425+EJ425)/MAX(ER425+EJ425+ES425, 0.1)*$P$11+ES425/MAX(ER425+EJ425+ES425, 0.1)*$Q$11))/($B$13+$C$13+$F$13)</f>
        <v>0</v>
      </c>
      <c r="CY425">
        <v>1.37</v>
      </c>
      <c r="CZ425">
        <v>0.5</v>
      </c>
      <c r="DA425" t="s">
        <v>421</v>
      </c>
      <c r="DB425">
        <v>2</v>
      </c>
      <c r="DC425">
        <v>1761012408</v>
      </c>
      <c r="DD425">
        <v>420.1887083333333</v>
      </c>
      <c r="DE425">
        <v>419.994</v>
      </c>
      <c r="DF425">
        <v>23.41491666666667</v>
      </c>
      <c r="DG425">
        <v>23.41155833333333</v>
      </c>
      <c r="DH425">
        <v>421.669</v>
      </c>
      <c r="DI425">
        <v>23.24064583333333</v>
      </c>
      <c r="DJ425">
        <v>500.0355833333333</v>
      </c>
      <c r="DK425">
        <v>90.57048333333334</v>
      </c>
      <c r="DL425">
        <v>0.03390594583333333</v>
      </c>
      <c r="DM425">
        <v>29.88162083333333</v>
      </c>
      <c r="DN425">
        <v>29.9996</v>
      </c>
      <c r="DO425">
        <v>999.9</v>
      </c>
      <c r="DP425">
        <v>0</v>
      </c>
      <c r="DQ425">
        <v>0</v>
      </c>
      <c r="DR425">
        <v>10002.60458333333</v>
      </c>
      <c r="DS425">
        <v>0</v>
      </c>
      <c r="DT425">
        <v>0.242856</v>
      </c>
      <c r="DU425">
        <v>0.194721125</v>
      </c>
      <c r="DV425">
        <v>430.26325</v>
      </c>
      <c r="DW425">
        <v>430.0624166666666</v>
      </c>
      <c r="DX425">
        <v>0.003352641916666666</v>
      </c>
      <c r="DY425">
        <v>419.994</v>
      </c>
      <c r="DZ425">
        <v>23.41155833333333</v>
      </c>
      <c r="EA425">
        <v>2.120701666666667</v>
      </c>
      <c r="EB425">
        <v>2.120395833333333</v>
      </c>
      <c r="EC425">
        <v>18.37552916666667</v>
      </c>
      <c r="ED425">
        <v>18.3732375</v>
      </c>
      <c r="EE425">
        <v>0.00500078</v>
      </c>
      <c r="EF425">
        <v>0</v>
      </c>
      <c r="EG425">
        <v>0</v>
      </c>
      <c r="EH425">
        <v>0</v>
      </c>
      <c r="EI425">
        <v>129.2375</v>
      </c>
      <c r="EJ425">
        <v>0.00500078</v>
      </c>
      <c r="EK425">
        <v>-6.820833333333333</v>
      </c>
      <c r="EL425">
        <v>0.5791666666666666</v>
      </c>
      <c r="EM425">
        <v>35.960625</v>
      </c>
      <c r="EN425">
        <v>40.10908333333333</v>
      </c>
      <c r="EO425">
        <v>38.288875</v>
      </c>
      <c r="EP425">
        <v>40.90075</v>
      </c>
      <c r="EQ425">
        <v>38.734125</v>
      </c>
      <c r="ER425">
        <v>0</v>
      </c>
      <c r="ES425">
        <v>0</v>
      </c>
      <c r="ET425">
        <v>0</v>
      </c>
      <c r="EU425">
        <v>1761012414.7</v>
      </c>
      <c r="EV425">
        <v>0</v>
      </c>
      <c r="EW425">
        <v>130.86</v>
      </c>
      <c r="EX425">
        <v>15.7769224307477</v>
      </c>
      <c r="EY425">
        <v>-19.56923016523704</v>
      </c>
      <c r="EZ425">
        <v>-8.059999999999999</v>
      </c>
      <c r="FA425">
        <v>15</v>
      </c>
      <c r="FB425">
        <v>1761011957.1</v>
      </c>
      <c r="FC425" t="s">
        <v>1172</v>
      </c>
      <c r="FD425">
        <v>1761011957.1</v>
      </c>
      <c r="FE425">
        <v>1761011957.1</v>
      </c>
      <c r="FF425">
        <v>13</v>
      </c>
      <c r="FG425">
        <v>-0.16</v>
      </c>
      <c r="FH425">
        <v>-0.007</v>
      </c>
      <c r="FI425">
        <v>-1.481</v>
      </c>
      <c r="FJ425">
        <v>0.186</v>
      </c>
      <c r="FK425">
        <v>420</v>
      </c>
      <c r="FL425">
        <v>24</v>
      </c>
      <c r="FM425">
        <v>0.15</v>
      </c>
      <c r="FN425">
        <v>0.03</v>
      </c>
      <c r="FO425">
        <v>0.198982125</v>
      </c>
      <c r="FP425">
        <v>-0.2452390131332091</v>
      </c>
      <c r="FQ425">
        <v>0.04206749641064197</v>
      </c>
      <c r="FR425">
        <v>1</v>
      </c>
      <c r="FS425">
        <v>130.2058823529412</v>
      </c>
      <c r="FT425">
        <v>11.29717312910237</v>
      </c>
      <c r="FU425">
        <v>7.330313418244037</v>
      </c>
      <c r="FV425">
        <v>0</v>
      </c>
      <c r="FW425">
        <v>0.00340089815</v>
      </c>
      <c r="FX425">
        <v>-0.00742878504315198</v>
      </c>
      <c r="FY425">
        <v>0.001906315208134656</v>
      </c>
      <c r="FZ425">
        <v>1</v>
      </c>
      <c r="GA425">
        <v>2</v>
      </c>
      <c r="GB425">
        <v>3</v>
      </c>
      <c r="GC425" t="s">
        <v>482</v>
      </c>
      <c r="GD425">
        <v>3.10967</v>
      </c>
      <c r="GE425">
        <v>2.72528</v>
      </c>
      <c r="GF425">
        <v>0.0886335</v>
      </c>
      <c r="GG425">
        <v>0.088419</v>
      </c>
      <c r="GH425">
        <v>0.106806</v>
      </c>
      <c r="GI425">
        <v>0.107813</v>
      </c>
      <c r="GJ425">
        <v>23920.7</v>
      </c>
      <c r="GK425">
        <v>21676</v>
      </c>
      <c r="GL425">
        <v>26804.5</v>
      </c>
      <c r="GM425">
        <v>23984.4</v>
      </c>
      <c r="GN425">
        <v>38254.7</v>
      </c>
      <c r="GO425">
        <v>31563.2</v>
      </c>
      <c r="GP425">
        <v>46785.2</v>
      </c>
      <c r="GQ425">
        <v>37913.1</v>
      </c>
      <c r="GR425">
        <v>1.8932</v>
      </c>
      <c r="GS425">
        <v>1.87768</v>
      </c>
      <c r="GT425">
        <v>0.105515</v>
      </c>
      <c r="GU425">
        <v>0</v>
      </c>
      <c r="GV425">
        <v>28.2858</v>
      </c>
      <c r="GW425">
        <v>999.9</v>
      </c>
      <c r="GX425">
        <v>62.6</v>
      </c>
      <c r="GY425">
        <v>29.3</v>
      </c>
      <c r="GZ425">
        <v>28.2822</v>
      </c>
      <c r="HA425">
        <v>61.181</v>
      </c>
      <c r="HB425">
        <v>20.9696</v>
      </c>
      <c r="HC425">
        <v>1</v>
      </c>
      <c r="HD425">
        <v>0.0234146</v>
      </c>
      <c r="HE425">
        <v>-1.98749</v>
      </c>
      <c r="HF425">
        <v>20.3249</v>
      </c>
      <c r="HG425">
        <v>5.22268</v>
      </c>
      <c r="HH425">
        <v>11.98</v>
      </c>
      <c r="HI425">
        <v>4.9655</v>
      </c>
      <c r="HJ425">
        <v>3.276</v>
      </c>
      <c r="HK425">
        <v>9999</v>
      </c>
      <c r="HL425">
        <v>9999</v>
      </c>
      <c r="HM425">
        <v>9999</v>
      </c>
      <c r="HN425">
        <v>999.9</v>
      </c>
      <c r="HO425">
        <v>1.86362</v>
      </c>
      <c r="HP425">
        <v>1.85974</v>
      </c>
      <c r="HQ425">
        <v>1.85806</v>
      </c>
      <c r="HR425">
        <v>1.85944</v>
      </c>
      <c r="HS425">
        <v>1.85959</v>
      </c>
      <c r="HT425">
        <v>1.85806</v>
      </c>
      <c r="HU425">
        <v>1.85715</v>
      </c>
      <c r="HV425">
        <v>1.85211</v>
      </c>
      <c r="HW425">
        <v>0</v>
      </c>
      <c r="HX425">
        <v>0</v>
      </c>
      <c r="HY425">
        <v>0</v>
      </c>
      <c r="HZ425">
        <v>0</v>
      </c>
      <c r="IA425" t="s">
        <v>424</v>
      </c>
      <c r="IB425" t="s">
        <v>425</v>
      </c>
      <c r="IC425" t="s">
        <v>426</v>
      </c>
      <c r="ID425" t="s">
        <v>426</v>
      </c>
      <c r="IE425" t="s">
        <v>426</v>
      </c>
      <c r="IF425" t="s">
        <v>426</v>
      </c>
      <c r="IG425">
        <v>0</v>
      </c>
      <c r="IH425">
        <v>100</v>
      </c>
      <c r="II425">
        <v>100</v>
      </c>
      <c r="IJ425">
        <v>-1.48</v>
      </c>
      <c r="IK425">
        <v>0.1742</v>
      </c>
      <c r="IL425">
        <v>-2.270430513628176</v>
      </c>
      <c r="IM425">
        <v>0.001328113201692861</v>
      </c>
      <c r="IN425">
        <v>1.538283238170363E-06</v>
      </c>
      <c r="IO425">
        <v>-5.795655626708063E-10</v>
      </c>
      <c r="IP425">
        <v>-0.07185721746206786</v>
      </c>
      <c r="IQ425">
        <v>-0.004593102289677449</v>
      </c>
      <c r="IR425">
        <v>0.0008253994458280543</v>
      </c>
      <c r="IS425">
        <v>-7.403632370499484E-06</v>
      </c>
      <c r="IT425">
        <v>2</v>
      </c>
      <c r="IU425">
        <v>1985</v>
      </c>
      <c r="IV425">
        <v>1</v>
      </c>
      <c r="IW425">
        <v>27</v>
      </c>
      <c r="IX425">
        <v>7.6</v>
      </c>
      <c r="IY425">
        <v>7.6</v>
      </c>
      <c r="IZ425">
        <v>1.13525</v>
      </c>
      <c r="JA425">
        <v>2.6062</v>
      </c>
      <c r="JB425">
        <v>1.49658</v>
      </c>
      <c r="JC425">
        <v>2.34619</v>
      </c>
      <c r="JD425">
        <v>1.54907</v>
      </c>
      <c r="JE425">
        <v>2.4231</v>
      </c>
      <c r="JF425">
        <v>32.7535</v>
      </c>
      <c r="JG425">
        <v>15.4542</v>
      </c>
      <c r="JH425">
        <v>18</v>
      </c>
      <c r="JI425">
        <v>481.694</v>
      </c>
      <c r="JJ425">
        <v>500.931</v>
      </c>
      <c r="JK425">
        <v>30.9454</v>
      </c>
      <c r="JL425">
        <v>27.5363</v>
      </c>
      <c r="JM425">
        <v>30.0001</v>
      </c>
      <c r="JN425">
        <v>27.7313</v>
      </c>
      <c r="JO425">
        <v>27.7141</v>
      </c>
      <c r="JP425">
        <v>22.8362</v>
      </c>
      <c r="JQ425">
        <v>21.4507</v>
      </c>
      <c r="JR425">
        <v>76.01479999999999</v>
      </c>
      <c r="JS425">
        <v>30.927</v>
      </c>
      <c r="JT425">
        <v>420</v>
      </c>
      <c r="JU425">
        <v>23.4318</v>
      </c>
      <c r="JV425">
        <v>102.309</v>
      </c>
      <c r="JW425">
        <v>91.4628</v>
      </c>
    </row>
    <row r="426" spans="1:283">
      <c r="A426">
        <v>408</v>
      </c>
      <c r="B426">
        <v>1761012418</v>
      </c>
      <c r="C426">
        <v>2752</v>
      </c>
      <c r="D426" t="s">
        <v>1266</v>
      </c>
      <c r="E426" t="s">
        <v>1267</v>
      </c>
      <c r="F426">
        <v>5</v>
      </c>
      <c r="G426" t="s">
        <v>1233</v>
      </c>
      <c r="H426">
        <v>1761012410</v>
      </c>
      <c r="I426">
        <f>(J426)/1000</f>
        <v>0</v>
      </c>
      <c r="J426">
        <f>1000*DJ426*AH426*(DF426-DG426)/(100*CY426*(1000-AH426*DF426))</f>
        <v>0</v>
      </c>
      <c r="K426">
        <f>DJ426*AH426*(DE426-DD426*(1000-AH426*DG426)/(1000-AH426*DF426))/(100*CY426)</f>
        <v>0</v>
      </c>
      <c r="L426">
        <f>DD426 - IF(AH426&gt;1, K426*CY426*100.0/(AJ426), 0)</f>
        <v>0</v>
      </c>
      <c r="M426">
        <f>((S426-I426/2)*L426-K426)/(S426+I426/2)</f>
        <v>0</v>
      </c>
      <c r="N426">
        <f>M426*(DK426+DL426)/1000.0</f>
        <v>0</v>
      </c>
      <c r="O426">
        <f>(DD426 - IF(AH426&gt;1, K426*CY426*100.0/(AJ426), 0))*(DK426+DL426)/1000.0</f>
        <v>0</v>
      </c>
      <c r="P426">
        <f>2.0/((1/R426-1/Q426)+SIGN(R426)*SQRT((1/R426-1/Q426)*(1/R426-1/Q426) + 4*CZ426/((CZ426+1)*(CZ426+1))*(2*1/R426*1/Q426-1/Q426*1/Q426)))</f>
        <v>0</v>
      </c>
      <c r="Q426">
        <f>IF(LEFT(DA426,1)&lt;&gt;"0",IF(LEFT(DA426,1)="1",3.0,DB426),$D$5+$E$5*(DR426*DK426/($K$5*1000))+$F$5*(DR426*DK426/($K$5*1000))*MAX(MIN(CY426,$J$5),$I$5)*MAX(MIN(CY426,$J$5),$I$5)+$G$5*MAX(MIN(CY426,$J$5),$I$5)*(DR426*DK426/($K$5*1000))+$H$5*(DR426*DK426/($K$5*1000))*(DR426*DK426/($K$5*1000)))</f>
        <v>0</v>
      </c>
      <c r="R426">
        <f>I426*(1000-(1000*0.61365*exp(17.502*V426/(240.97+V426))/(DK426+DL426)+DF426)/2)/(1000*0.61365*exp(17.502*V426/(240.97+V426))/(DK426+DL426)-DF426)</f>
        <v>0</v>
      </c>
      <c r="S426">
        <f>1/((CZ426+1)/(P426/1.6)+1/(Q426/1.37)) + CZ426/((CZ426+1)/(P426/1.6) + CZ426/(Q426/1.37))</f>
        <v>0</v>
      </c>
      <c r="T426">
        <f>(CU426*CX426)</f>
        <v>0</v>
      </c>
      <c r="U426">
        <f>(DM426+(T426+2*0.95*5.67E-8*(((DM426+$B$9)+273)^4-(DM426+273)^4)-44100*I426)/(1.84*29.3*Q426+8*0.95*5.67E-8*(DM426+273)^3))</f>
        <v>0</v>
      </c>
      <c r="V426">
        <f>($C$9*DN426+$D$9*DO426+$E$9*U426)</f>
        <v>0</v>
      </c>
      <c r="W426">
        <f>0.61365*exp(17.502*V426/(240.97+V426))</f>
        <v>0</v>
      </c>
      <c r="X426">
        <f>(Y426/Z426*100)</f>
        <v>0</v>
      </c>
      <c r="Y426">
        <f>DF426*(DK426+DL426)/1000</f>
        <v>0</v>
      </c>
      <c r="Z426">
        <f>0.61365*exp(17.502*DM426/(240.97+DM426))</f>
        <v>0</v>
      </c>
      <c r="AA426">
        <f>(W426-DF426*(DK426+DL426)/1000)</f>
        <v>0</v>
      </c>
      <c r="AB426">
        <f>(-I426*44100)</f>
        <v>0</v>
      </c>
      <c r="AC426">
        <f>2*29.3*Q426*0.92*(DM426-V426)</f>
        <v>0</v>
      </c>
      <c r="AD426">
        <f>2*0.95*5.67E-8*(((DM426+$B$9)+273)^4-(V426+273)^4)</f>
        <v>0</v>
      </c>
      <c r="AE426">
        <f>T426+AD426+AB426+AC426</f>
        <v>0</v>
      </c>
      <c r="AF426">
        <v>1</v>
      </c>
      <c r="AG426">
        <v>0</v>
      </c>
      <c r="AH426">
        <f>IF(AF426*$H$15&gt;=AJ426,1.0,(AJ426/(AJ426-AF426*$H$15)))</f>
        <v>0</v>
      </c>
      <c r="AI426">
        <f>(AH426-1)*100</f>
        <v>0</v>
      </c>
      <c r="AJ426">
        <f>MAX(0,($B$15+$C$15*DR426)/(1+$D$15*DR426)*DK426/(DM426+273)*$E$15)</f>
        <v>0</v>
      </c>
      <c r="AK426" t="s">
        <v>420</v>
      </c>
      <c r="AL426" t="s">
        <v>420</v>
      </c>
      <c r="AM426">
        <v>0</v>
      </c>
      <c r="AN426">
        <v>0</v>
      </c>
      <c r="AO426">
        <f>1-AM426/AN426</f>
        <v>0</v>
      </c>
      <c r="AP426">
        <v>0</v>
      </c>
      <c r="AQ426" t="s">
        <v>420</v>
      </c>
      <c r="AR426" t="s">
        <v>420</v>
      </c>
      <c r="AS426">
        <v>0</v>
      </c>
      <c r="AT426">
        <v>0</v>
      </c>
      <c r="AU426">
        <f>1-AS426/AT426</f>
        <v>0</v>
      </c>
      <c r="AV426">
        <v>0.5</v>
      </c>
      <c r="AW426">
        <f>CV426</f>
        <v>0</v>
      </c>
      <c r="AX426">
        <f>K426</f>
        <v>0</v>
      </c>
      <c r="AY426">
        <f>AU426*AV426*AW426</f>
        <v>0</v>
      </c>
      <c r="AZ426">
        <f>(AX426-AP426)/AW426</f>
        <v>0</v>
      </c>
      <c r="BA426">
        <f>(AN426-AT426)/AT426</f>
        <v>0</v>
      </c>
      <c r="BB426">
        <f>AM426/(AO426+AM426/AT426)</f>
        <v>0</v>
      </c>
      <c r="BC426" t="s">
        <v>420</v>
      </c>
      <c r="BD426">
        <v>0</v>
      </c>
      <c r="BE426">
        <f>IF(BD426&lt;&gt;0, BD426, BB426)</f>
        <v>0</v>
      </c>
      <c r="BF426">
        <f>1-BE426/AT426</f>
        <v>0</v>
      </c>
      <c r="BG426">
        <f>(AT426-AS426)/(AT426-BE426)</f>
        <v>0</v>
      </c>
      <c r="BH426">
        <f>(AN426-AT426)/(AN426-BE426)</f>
        <v>0</v>
      </c>
      <c r="BI426">
        <f>(AT426-AS426)/(AT426-AM426)</f>
        <v>0</v>
      </c>
      <c r="BJ426">
        <f>(AN426-AT426)/(AN426-AM426)</f>
        <v>0</v>
      </c>
      <c r="BK426">
        <f>(BG426*BE426/AS426)</f>
        <v>0</v>
      </c>
      <c r="BL426">
        <f>(1-BK426)</f>
        <v>0</v>
      </c>
      <c r="CU426">
        <f>$B$13*DS426+$C$13*DT426+$F$13*EE426*(1-EH426)</f>
        <v>0</v>
      </c>
      <c r="CV426">
        <f>CU426*CW426</f>
        <v>0</v>
      </c>
      <c r="CW426">
        <f>($B$13*$D$11+$C$13*$D$11+$F$13*((ER426+EJ426)/MAX(ER426+EJ426+ES426, 0.1)*$I$11+ES426/MAX(ER426+EJ426+ES426, 0.1)*$J$11))/($B$13+$C$13+$F$13)</f>
        <v>0</v>
      </c>
      <c r="CX426">
        <f>($B$13*$K$11+$C$13*$K$11+$F$13*((ER426+EJ426)/MAX(ER426+EJ426+ES426, 0.1)*$P$11+ES426/MAX(ER426+EJ426+ES426, 0.1)*$Q$11))/($B$13+$C$13+$F$13)</f>
        <v>0</v>
      </c>
      <c r="CY426">
        <v>1.37</v>
      </c>
      <c r="CZ426">
        <v>0.5</v>
      </c>
      <c r="DA426" t="s">
        <v>421</v>
      </c>
      <c r="DB426">
        <v>2</v>
      </c>
      <c r="DC426">
        <v>1761012410</v>
      </c>
      <c r="DD426">
        <v>420.184625</v>
      </c>
      <c r="DE426">
        <v>419.9997499999999</v>
      </c>
      <c r="DF426">
        <v>23.414875</v>
      </c>
      <c r="DG426">
        <v>23.41223333333333</v>
      </c>
      <c r="DH426">
        <v>421.6649583333333</v>
      </c>
      <c r="DI426">
        <v>23.2406125</v>
      </c>
      <c r="DJ426">
        <v>500.038125</v>
      </c>
      <c r="DK426">
        <v>90.57061666666668</v>
      </c>
      <c r="DL426">
        <v>0.03382895</v>
      </c>
      <c r="DM426">
        <v>29.8843</v>
      </c>
      <c r="DN426">
        <v>30.00135416666667</v>
      </c>
      <c r="DO426">
        <v>999.9</v>
      </c>
      <c r="DP426">
        <v>0</v>
      </c>
      <c r="DQ426">
        <v>0</v>
      </c>
      <c r="DR426">
        <v>10002.4725</v>
      </c>
      <c r="DS426">
        <v>0</v>
      </c>
      <c r="DT426">
        <v>0.242856</v>
      </c>
      <c r="DU426">
        <v>0.1849351666666667</v>
      </c>
      <c r="DV426">
        <v>430.2590833333334</v>
      </c>
      <c r="DW426">
        <v>430.0685833333334</v>
      </c>
      <c r="DX426">
        <v>0.002634445666666667</v>
      </c>
      <c r="DY426">
        <v>419.9997499999999</v>
      </c>
      <c r="DZ426">
        <v>23.41223333333333</v>
      </c>
      <c r="EA426">
        <v>2.120700833333333</v>
      </c>
      <c r="EB426">
        <v>2.12046</v>
      </c>
      <c r="EC426">
        <v>18.37552083333333</v>
      </c>
      <c r="ED426">
        <v>18.37372083333333</v>
      </c>
      <c r="EE426">
        <v>0.00500078</v>
      </c>
      <c r="EF426">
        <v>0</v>
      </c>
      <c r="EG426">
        <v>0</v>
      </c>
      <c r="EH426">
        <v>0</v>
      </c>
      <c r="EI426">
        <v>130.9208333333333</v>
      </c>
      <c r="EJ426">
        <v>0.00500078</v>
      </c>
      <c r="EK426">
        <v>-7.583333333333332</v>
      </c>
      <c r="EL426">
        <v>0.5375</v>
      </c>
      <c r="EM426">
        <v>35.94766666666666</v>
      </c>
      <c r="EN426">
        <v>40.03883333333334</v>
      </c>
      <c r="EO426">
        <v>38.255</v>
      </c>
      <c r="EP426">
        <v>40.79916666666666</v>
      </c>
      <c r="EQ426">
        <v>38.68204166666666</v>
      </c>
      <c r="ER426">
        <v>0</v>
      </c>
      <c r="ES426">
        <v>0</v>
      </c>
      <c r="ET426">
        <v>0</v>
      </c>
      <c r="EU426">
        <v>1761012417.1</v>
      </c>
      <c r="EV426">
        <v>0</v>
      </c>
      <c r="EW426">
        <v>132.088</v>
      </c>
      <c r="EX426">
        <v>17.22307640168324</v>
      </c>
      <c r="EY426">
        <v>-32.05384597917047</v>
      </c>
      <c r="EZ426">
        <v>-8.696</v>
      </c>
      <c r="FA426">
        <v>15</v>
      </c>
      <c r="FB426">
        <v>1761011957.1</v>
      </c>
      <c r="FC426" t="s">
        <v>1172</v>
      </c>
      <c r="FD426">
        <v>1761011957.1</v>
      </c>
      <c r="FE426">
        <v>1761011957.1</v>
      </c>
      <c r="FF426">
        <v>13</v>
      </c>
      <c r="FG426">
        <v>-0.16</v>
      </c>
      <c r="FH426">
        <v>-0.007</v>
      </c>
      <c r="FI426">
        <v>-1.481</v>
      </c>
      <c r="FJ426">
        <v>0.186</v>
      </c>
      <c r="FK426">
        <v>420</v>
      </c>
      <c r="FL426">
        <v>24</v>
      </c>
      <c r="FM426">
        <v>0.15</v>
      </c>
      <c r="FN426">
        <v>0.03</v>
      </c>
      <c r="FO426">
        <v>0.1988360487804878</v>
      </c>
      <c r="FP426">
        <v>-0.2600493031358885</v>
      </c>
      <c r="FQ426">
        <v>0.04155608908565845</v>
      </c>
      <c r="FR426">
        <v>1</v>
      </c>
      <c r="FS426">
        <v>130.3529411764706</v>
      </c>
      <c r="FT426">
        <v>20.69365893246802</v>
      </c>
      <c r="FU426">
        <v>7.105724092511102</v>
      </c>
      <c r="FV426">
        <v>0</v>
      </c>
      <c r="FW426">
        <v>0.002882236487804878</v>
      </c>
      <c r="FX426">
        <v>-0.01382701304529616</v>
      </c>
      <c r="FY426">
        <v>0.002514821163146888</v>
      </c>
      <c r="FZ426">
        <v>1</v>
      </c>
      <c r="GA426">
        <v>2</v>
      </c>
      <c r="GB426">
        <v>3</v>
      </c>
      <c r="GC426" t="s">
        <v>482</v>
      </c>
      <c r="GD426">
        <v>3.10957</v>
      </c>
      <c r="GE426">
        <v>2.7251</v>
      </c>
      <c r="GF426">
        <v>0.0886343</v>
      </c>
      <c r="GG426">
        <v>0.0884185</v>
      </c>
      <c r="GH426">
        <v>0.106808</v>
      </c>
      <c r="GI426">
        <v>0.107817</v>
      </c>
      <c r="GJ426">
        <v>23920.6</v>
      </c>
      <c r="GK426">
        <v>21676</v>
      </c>
      <c r="GL426">
        <v>26804.5</v>
      </c>
      <c r="GM426">
        <v>23984.4</v>
      </c>
      <c r="GN426">
        <v>38254.7</v>
      </c>
      <c r="GO426">
        <v>31563</v>
      </c>
      <c r="GP426">
        <v>46785.3</v>
      </c>
      <c r="GQ426">
        <v>37912.9</v>
      </c>
      <c r="GR426">
        <v>1.8928</v>
      </c>
      <c r="GS426">
        <v>1.87783</v>
      </c>
      <c r="GT426">
        <v>0.105612</v>
      </c>
      <c r="GU426">
        <v>0</v>
      </c>
      <c r="GV426">
        <v>28.2858</v>
      </c>
      <c r="GW426">
        <v>999.9</v>
      </c>
      <c r="GX426">
        <v>62.6</v>
      </c>
      <c r="GY426">
        <v>29.3</v>
      </c>
      <c r="GZ426">
        <v>28.2824</v>
      </c>
      <c r="HA426">
        <v>61.401</v>
      </c>
      <c r="HB426">
        <v>21.1779</v>
      </c>
      <c r="HC426">
        <v>1</v>
      </c>
      <c r="HD426">
        <v>0.0234146</v>
      </c>
      <c r="HE426">
        <v>-1.9759</v>
      </c>
      <c r="HF426">
        <v>20.3249</v>
      </c>
      <c r="HG426">
        <v>5.22268</v>
      </c>
      <c r="HH426">
        <v>11.98</v>
      </c>
      <c r="HI426">
        <v>4.96555</v>
      </c>
      <c r="HJ426">
        <v>3.276</v>
      </c>
      <c r="HK426">
        <v>9999</v>
      </c>
      <c r="HL426">
        <v>9999</v>
      </c>
      <c r="HM426">
        <v>9999</v>
      </c>
      <c r="HN426">
        <v>999.9</v>
      </c>
      <c r="HO426">
        <v>1.86364</v>
      </c>
      <c r="HP426">
        <v>1.85974</v>
      </c>
      <c r="HQ426">
        <v>1.85806</v>
      </c>
      <c r="HR426">
        <v>1.85944</v>
      </c>
      <c r="HS426">
        <v>1.85959</v>
      </c>
      <c r="HT426">
        <v>1.85806</v>
      </c>
      <c r="HU426">
        <v>1.85715</v>
      </c>
      <c r="HV426">
        <v>1.85211</v>
      </c>
      <c r="HW426">
        <v>0</v>
      </c>
      <c r="HX426">
        <v>0</v>
      </c>
      <c r="HY426">
        <v>0</v>
      </c>
      <c r="HZ426">
        <v>0</v>
      </c>
      <c r="IA426" t="s">
        <v>424</v>
      </c>
      <c r="IB426" t="s">
        <v>425</v>
      </c>
      <c r="IC426" t="s">
        <v>426</v>
      </c>
      <c r="ID426" t="s">
        <v>426</v>
      </c>
      <c r="IE426" t="s">
        <v>426</v>
      </c>
      <c r="IF426" t="s">
        <v>426</v>
      </c>
      <c r="IG426">
        <v>0</v>
      </c>
      <c r="IH426">
        <v>100</v>
      </c>
      <c r="II426">
        <v>100</v>
      </c>
      <c r="IJ426">
        <v>-1.48</v>
      </c>
      <c r="IK426">
        <v>0.1742</v>
      </c>
      <c r="IL426">
        <v>-2.270430513628176</v>
      </c>
      <c r="IM426">
        <v>0.001328113201692861</v>
      </c>
      <c r="IN426">
        <v>1.538283238170363E-06</v>
      </c>
      <c r="IO426">
        <v>-5.795655626708063E-10</v>
      </c>
      <c r="IP426">
        <v>-0.07185721746206786</v>
      </c>
      <c r="IQ426">
        <v>-0.004593102289677449</v>
      </c>
      <c r="IR426">
        <v>0.0008253994458280543</v>
      </c>
      <c r="IS426">
        <v>-7.403632370499484E-06</v>
      </c>
      <c r="IT426">
        <v>2</v>
      </c>
      <c r="IU426">
        <v>1985</v>
      </c>
      <c r="IV426">
        <v>1</v>
      </c>
      <c r="IW426">
        <v>27</v>
      </c>
      <c r="IX426">
        <v>7.7</v>
      </c>
      <c r="IY426">
        <v>7.7</v>
      </c>
      <c r="IZ426">
        <v>1.13647</v>
      </c>
      <c r="JA426">
        <v>2.61108</v>
      </c>
      <c r="JB426">
        <v>1.49658</v>
      </c>
      <c r="JC426">
        <v>2.34497</v>
      </c>
      <c r="JD426">
        <v>1.54907</v>
      </c>
      <c r="JE426">
        <v>2.41455</v>
      </c>
      <c r="JF426">
        <v>32.7535</v>
      </c>
      <c r="JG426">
        <v>15.4454</v>
      </c>
      <c r="JH426">
        <v>18</v>
      </c>
      <c r="JI426">
        <v>481.463</v>
      </c>
      <c r="JJ426">
        <v>501.03</v>
      </c>
      <c r="JK426">
        <v>30.9414</v>
      </c>
      <c r="JL426">
        <v>27.5363</v>
      </c>
      <c r="JM426">
        <v>30.0001</v>
      </c>
      <c r="JN426">
        <v>27.7313</v>
      </c>
      <c r="JO426">
        <v>27.7141</v>
      </c>
      <c r="JP426">
        <v>22.8369</v>
      </c>
      <c r="JQ426">
        <v>21.4507</v>
      </c>
      <c r="JR426">
        <v>76.01479999999999</v>
      </c>
      <c r="JS426">
        <v>30.927</v>
      </c>
      <c r="JT426">
        <v>420</v>
      </c>
      <c r="JU426">
        <v>23.4318</v>
      </c>
      <c r="JV426">
        <v>102.309</v>
      </c>
      <c r="JW426">
        <v>91.46259999999999</v>
      </c>
    </row>
    <row r="427" spans="1:283">
      <c r="A427">
        <v>409</v>
      </c>
      <c r="B427">
        <v>1761012420</v>
      </c>
      <c r="C427">
        <v>2754</v>
      </c>
      <c r="D427" t="s">
        <v>1268</v>
      </c>
      <c r="E427" t="s">
        <v>1269</v>
      </c>
      <c r="F427">
        <v>5</v>
      </c>
      <c r="G427" t="s">
        <v>1233</v>
      </c>
      <c r="H427">
        <v>1761012412</v>
      </c>
      <c r="I427">
        <f>(J427)/1000</f>
        <v>0</v>
      </c>
      <c r="J427">
        <f>1000*DJ427*AH427*(DF427-DG427)/(100*CY427*(1000-AH427*DF427))</f>
        <v>0</v>
      </c>
      <c r="K427">
        <f>DJ427*AH427*(DE427-DD427*(1000-AH427*DG427)/(1000-AH427*DF427))/(100*CY427)</f>
        <v>0</v>
      </c>
      <c r="L427">
        <f>DD427 - IF(AH427&gt;1, K427*CY427*100.0/(AJ427), 0)</f>
        <v>0</v>
      </c>
      <c r="M427">
        <f>((S427-I427/2)*L427-K427)/(S427+I427/2)</f>
        <v>0</v>
      </c>
      <c r="N427">
        <f>M427*(DK427+DL427)/1000.0</f>
        <v>0</v>
      </c>
      <c r="O427">
        <f>(DD427 - IF(AH427&gt;1, K427*CY427*100.0/(AJ427), 0))*(DK427+DL427)/1000.0</f>
        <v>0</v>
      </c>
      <c r="P427">
        <f>2.0/((1/R427-1/Q427)+SIGN(R427)*SQRT((1/R427-1/Q427)*(1/R427-1/Q427) + 4*CZ427/((CZ427+1)*(CZ427+1))*(2*1/R427*1/Q427-1/Q427*1/Q427)))</f>
        <v>0</v>
      </c>
      <c r="Q427">
        <f>IF(LEFT(DA427,1)&lt;&gt;"0",IF(LEFT(DA427,1)="1",3.0,DB427),$D$5+$E$5*(DR427*DK427/($K$5*1000))+$F$5*(DR427*DK427/($K$5*1000))*MAX(MIN(CY427,$J$5),$I$5)*MAX(MIN(CY427,$J$5),$I$5)+$G$5*MAX(MIN(CY427,$J$5),$I$5)*(DR427*DK427/($K$5*1000))+$H$5*(DR427*DK427/($K$5*1000))*(DR427*DK427/($K$5*1000)))</f>
        <v>0</v>
      </c>
      <c r="R427">
        <f>I427*(1000-(1000*0.61365*exp(17.502*V427/(240.97+V427))/(DK427+DL427)+DF427)/2)/(1000*0.61365*exp(17.502*V427/(240.97+V427))/(DK427+DL427)-DF427)</f>
        <v>0</v>
      </c>
      <c r="S427">
        <f>1/((CZ427+1)/(P427/1.6)+1/(Q427/1.37)) + CZ427/((CZ427+1)/(P427/1.6) + CZ427/(Q427/1.37))</f>
        <v>0</v>
      </c>
      <c r="T427">
        <f>(CU427*CX427)</f>
        <v>0</v>
      </c>
      <c r="U427">
        <f>(DM427+(T427+2*0.95*5.67E-8*(((DM427+$B$9)+273)^4-(DM427+273)^4)-44100*I427)/(1.84*29.3*Q427+8*0.95*5.67E-8*(DM427+273)^3))</f>
        <v>0</v>
      </c>
      <c r="V427">
        <f>($C$9*DN427+$D$9*DO427+$E$9*U427)</f>
        <v>0</v>
      </c>
      <c r="W427">
        <f>0.61365*exp(17.502*V427/(240.97+V427))</f>
        <v>0</v>
      </c>
      <c r="X427">
        <f>(Y427/Z427*100)</f>
        <v>0</v>
      </c>
      <c r="Y427">
        <f>DF427*(DK427+DL427)/1000</f>
        <v>0</v>
      </c>
      <c r="Z427">
        <f>0.61365*exp(17.502*DM427/(240.97+DM427))</f>
        <v>0</v>
      </c>
      <c r="AA427">
        <f>(W427-DF427*(DK427+DL427)/1000)</f>
        <v>0</v>
      </c>
      <c r="AB427">
        <f>(-I427*44100)</f>
        <v>0</v>
      </c>
      <c r="AC427">
        <f>2*29.3*Q427*0.92*(DM427-V427)</f>
        <v>0</v>
      </c>
      <c r="AD427">
        <f>2*0.95*5.67E-8*(((DM427+$B$9)+273)^4-(V427+273)^4)</f>
        <v>0</v>
      </c>
      <c r="AE427">
        <f>T427+AD427+AB427+AC427</f>
        <v>0</v>
      </c>
      <c r="AF427">
        <v>1</v>
      </c>
      <c r="AG427">
        <v>0</v>
      </c>
      <c r="AH427">
        <f>IF(AF427*$H$15&gt;=AJ427,1.0,(AJ427/(AJ427-AF427*$H$15)))</f>
        <v>0</v>
      </c>
      <c r="AI427">
        <f>(AH427-1)*100</f>
        <v>0</v>
      </c>
      <c r="AJ427">
        <f>MAX(0,($B$15+$C$15*DR427)/(1+$D$15*DR427)*DK427/(DM427+273)*$E$15)</f>
        <v>0</v>
      </c>
      <c r="AK427" t="s">
        <v>420</v>
      </c>
      <c r="AL427" t="s">
        <v>420</v>
      </c>
      <c r="AM427">
        <v>0</v>
      </c>
      <c r="AN427">
        <v>0</v>
      </c>
      <c r="AO427">
        <f>1-AM427/AN427</f>
        <v>0</v>
      </c>
      <c r="AP427">
        <v>0</v>
      </c>
      <c r="AQ427" t="s">
        <v>420</v>
      </c>
      <c r="AR427" t="s">
        <v>420</v>
      </c>
      <c r="AS427">
        <v>0</v>
      </c>
      <c r="AT427">
        <v>0</v>
      </c>
      <c r="AU427">
        <f>1-AS427/AT427</f>
        <v>0</v>
      </c>
      <c r="AV427">
        <v>0.5</v>
      </c>
      <c r="AW427">
        <f>CV427</f>
        <v>0</v>
      </c>
      <c r="AX427">
        <f>K427</f>
        <v>0</v>
      </c>
      <c r="AY427">
        <f>AU427*AV427*AW427</f>
        <v>0</v>
      </c>
      <c r="AZ427">
        <f>(AX427-AP427)/AW427</f>
        <v>0</v>
      </c>
      <c r="BA427">
        <f>(AN427-AT427)/AT427</f>
        <v>0</v>
      </c>
      <c r="BB427">
        <f>AM427/(AO427+AM427/AT427)</f>
        <v>0</v>
      </c>
      <c r="BC427" t="s">
        <v>420</v>
      </c>
      <c r="BD427">
        <v>0</v>
      </c>
      <c r="BE427">
        <f>IF(BD427&lt;&gt;0, BD427, BB427)</f>
        <v>0</v>
      </c>
      <c r="BF427">
        <f>1-BE427/AT427</f>
        <v>0</v>
      </c>
      <c r="BG427">
        <f>(AT427-AS427)/(AT427-BE427)</f>
        <v>0</v>
      </c>
      <c r="BH427">
        <f>(AN427-AT427)/(AN427-BE427)</f>
        <v>0</v>
      </c>
      <c r="BI427">
        <f>(AT427-AS427)/(AT427-AM427)</f>
        <v>0</v>
      </c>
      <c r="BJ427">
        <f>(AN427-AT427)/(AN427-AM427)</f>
        <v>0</v>
      </c>
      <c r="BK427">
        <f>(BG427*BE427/AS427)</f>
        <v>0</v>
      </c>
      <c r="BL427">
        <f>(1-BK427)</f>
        <v>0</v>
      </c>
      <c r="CU427">
        <f>$B$13*DS427+$C$13*DT427+$F$13*EE427*(1-EH427)</f>
        <v>0</v>
      </c>
      <c r="CV427">
        <f>CU427*CW427</f>
        <v>0</v>
      </c>
      <c r="CW427">
        <f>($B$13*$D$11+$C$13*$D$11+$F$13*((ER427+EJ427)/MAX(ER427+EJ427+ES427, 0.1)*$I$11+ES427/MAX(ER427+EJ427+ES427, 0.1)*$J$11))/($B$13+$C$13+$F$13)</f>
        <v>0</v>
      </c>
      <c r="CX427">
        <f>($B$13*$K$11+$C$13*$K$11+$F$13*((ER427+EJ427)/MAX(ER427+EJ427+ES427, 0.1)*$P$11+ES427/MAX(ER427+EJ427+ES427, 0.1)*$Q$11))/($B$13+$C$13+$F$13)</f>
        <v>0</v>
      </c>
      <c r="CY427">
        <v>1.37</v>
      </c>
      <c r="CZ427">
        <v>0.5</v>
      </c>
      <c r="DA427" t="s">
        <v>421</v>
      </c>
      <c r="DB427">
        <v>2</v>
      </c>
      <c r="DC427">
        <v>1761012412</v>
      </c>
      <c r="DD427">
        <v>420.182</v>
      </c>
      <c r="DE427">
        <v>419.9992083333333</v>
      </c>
      <c r="DF427">
        <v>23.414725</v>
      </c>
      <c r="DG427">
        <v>23.41287083333333</v>
      </c>
      <c r="DH427">
        <v>421.6624166666667</v>
      </c>
      <c r="DI427">
        <v>23.24047083333333</v>
      </c>
      <c r="DJ427">
        <v>500.0387916666667</v>
      </c>
      <c r="DK427">
        <v>90.57082083333334</v>
      </c>
      <c r="DL427">
        <v>0.03374977916666667</v>
      </c>
      <c r="DM427">
        <v>29.88684166666667</v>
      </c>
      <c r="DN427">
        <v>30.00319166666667</v>
      </c>
      <c r="DO427">
        <v>999.9</v>
      </c>
      <c r="DP427">
        <v>0</v>
      </c>
      <c r="DQ427">
        <v>0</v>
      </c>
      <c r="DR427">
        <v>10002.88708333333</v>
      </c>
      <c r="DS427">
        <v>0</v>
      </c>
      <c r="DT427">
        <v>0.242856</v>
      </c>
      <c r="DU427">
        <v>0.1828625416666666</v>
      </c>
      <c r="DV427">
        <v>430.2563750000001</v>
      </c>
      <c r="DW427">
        <v>430.0683333333334</v>
      </c>
      <c r="DX427">
        <v>0.001852750708333333</v>
      </c>
      <c r="DY427">
        <v>419.9992083333333</v>
      </c>
      <c r="DZ427">
        <v>23.41287083333333</v>
      </c>
      <c r="EA427">
        <v>2.120692083333334</v>
      </c>
      <c r="EB427">
        <v>2.1205225</v>
      </c>
      <c r="EC427">
        <v>18.37545416666667</v>
      </c>
      <c r="ED427">
        <v>18.3741875</v>
      </c>
      <c r="EE427">
        <v>0.00500078</v>
      </c>
      <c r="EF427">
        <v>0</v>
      </c>
      <c r="EG427">
        <v>0</v>
      </c>
      <c r="EH427">
        <v>0</v>
      </c>
      <c r="EI427">
        <v>131.1083333333333</v>
      </c>
      <c r="EJ427">
        <v>0.00500078</v>
      </c>
      <c r="EK427">
        <v>-7.375</v>
      </c>
      <c r="EL427">
        <v>0.5875</v>
      </c>
      <c r="EM427">
        <v>35.926875</v>
      </c>
      <c r="EN427">
        <v>39.97633333333334</v>
      </c>
      <c r="EO427">
        <v>38.2185</v>
      </c>
      <c r="EP427">
        <v>40.71066666666666</v>
      </c>
      <c r="EQ427">
        <v>38.65079166666666</v>
      </c>
      <c r="ER427">
        <v>0</v>
      </c>
      <c r="ES427">
        <v>0</v>
      </c>
      <c r="ET427">
        <v>0</v>
      </c>
      <c r="EU427">
        <v>1761012418.9</v>
      </c>
      <c r="EV427">
        <v>0</v>
      </c>
      <c r="EW427">
        <v>132.3884615384615</v>
      </c>
      <c r="EX427">
        <v>23.6752132156193</v>
      </c>
      <c r="EY427">
        <v>-31.91794841121797</v>
      </c>
      <c r="EZ427">
        <v>-8.823076923076922</v>
      </c>
      <c r="FA427">
        <v>15</v>
      </c>
      <c r="FB427">
        <v>1761011957.1</v>
      </c>
      <c r="FC427" t="s">
        <v>1172</v>
      </c>
      <c r="FD427">
        <v>1761011957.1</v>
      </c>
      <c r="FE427">
        <v>1761011957.1</v>
      </c>
      <c r="FF427">
        <v>13</v>
      </c>
      <c r="FG427">
        <v>-0.16</v>
      </c>
      <c r="FH427">
        <v>-0.007</v>
      </c>
      <c r="FI427">
        <v>-1.481</v>
      </c>
      <c r="FJ427">
        <v>0.186</v>
      </c>
      <c r="FK427">
        <v>420</v>
      </c>
      <c r="FL427">
        <v>24</v>
      </c>
      <c r="FM427">
        <v>0.15</v>
      </c>
      <c r="FN427">
        <v>0.03</v>
      </c>
      <c r="FO427">
        <v>0.1979354</v>
      </c>
      <c r="FP427">
        <v>-0.1925737936210132</v>
      </c>
      <c r="FQ427">
        <v>0.04149715760133457</v>
      </c>
      <c r="FR427">
        <v>1</v>
      </c>
      <c r="FS427">
        <v>130.9264705882353</v>
      </c>
      <c r="FT427">
        <v>23.94041228811131</v>
      </c>
      <c r="FU427">
        <v>6.851505151232848</v>
      </c>
      <c r="FV427">
        <v>0</v>
      </c>
      <c r="FW427">
        <v>0.002257251675</v>
      </c>
      <c r="FX427">
        <v>-0.02383148932457787</v>
      </c>
      <c r="FY427">
        <v>0.003017096041533004</v>
      </c>
      <c r="FZ427">
        <v>1</v>
      </c>
      <c r="GA427">
        <v>2</v>
      </c>
      <c r="GB427">
        <v>3</v>
      </c>
      <c r="GC427" t="s">
        <v>482</v>
      </c>
      <c r="GD427">
        <v>3.10945</v>
      </c>
      <c r="GE427">
        <v>2.72527</v>
      </c>
      <c r="GF427">
        <v>0.088631</v>
      </c>
      <c r="GG427">
        <v>0.0884059</v>
      </c>
      <c r="GH427">
        <v>0.106816</v>
      </c>
      <c r="GI427">
        <v>0.107811</v>
      </c>
      <c r="GJ427">
        <v>23920.8</v>
      </c>
      <c r="GK427">
        <v>21676.2</v>
      </c>
      <c r="GL427">
        <v>26804.5</v>
      </c>
      <c r="GM427">
        <v>23984.3</v>
      </c>
      <c r="GN427">
        <v>38254.4</v>
      </c>
      <c r="GO427">
        <v>31563.1</v>
      </c>
      <c r="GP427">
        <v>46785.3</v>
      </c>
      <c r="GQ427">
        <v>37912.8</v>
      </c>
      <c r="GR427">
        <v>1.89295</v>
      </c>
      <c r="GS427">
        <v>1.87787</v>
      </c>
      <c r="GT427">
        <v>0.105612</v>
      </c>
      <c r="GU427">
        <v>0</v>
      </c>
      <c r="GV427">
        <v>28.2858</v>
      </c>
      <c r="GW427">
        <v>999.9</v>
      </c>
      <c r="GX427">
        <v>62.6</v>
      </c>
      <c r="GY427">
        <v>29.3</v>
      </c>
      <c r="GZ427">
        <v>28.2833</v>
      </c>
      <c r="HA427">
        <v>61.351</v>
      </c>
      <c r="HB427">
        <v>21.1538</v>
      </c>
      <c r="HC427">
        <v>1</v>
      </c>
      <c r="HD427">
        <v>0.0234223</v>
      </c>
      <c r="HE427">
        <v>-1.9642</v>
      </c>
      <c r="HF427">
        <v>20.3249</v>
      </c>
      <c r="HG427">
        <v>5.22268</v>
      </c>
      <c r="HH427">
        <v>11.9798</v>
      </c>
      <c r="HI427">
        <v>4.9655</v>
      </c>
      <c r="HJ427">
        <v>3.276</v>
      </c>
      <c r="HK427">
        <v>9999</v>
      </c>
      <c r="HL427">
        <v>9999</v>
      </c>
      <c r="HM427">
        <v>9999</v>
      </c>
      <c r="HN427">
        <v>999.9</v>
      </c>
      <c r="HO427">
        <v>1.86365</v>
      </c>
      <c r="HP427">
        <v>1.85974</v>
      </c>
      <c r="HQ427">
        <v>1.85806</v>
      </c>
      <c r="HR427">
        <v>1.85944</v>
      </c>
      <c r="HS427">
        <v>1.85959</v>
      </c>
      <c r="HT427">
        <v>1.85806</v>
      </c>
      <c r="HU427">
        <v>1.85715</v>
      </c>
      <c r="HV427">
        <v>1.85211</v>
      </c>
      <c r="HW427">
        <v>0</v>
      </c>
      <c r="HX427">
        <v>0</v>
      </c>
      <c r="HY427">
        <v>0</v>
      </c>
      <c r="HZ427">
        <v>0</v>
      </c>
      <c r="IA427" t="s">
        <v>424</v>
      </c>
      <c r="IB427" t="s">
        <v>425</v>
      </c>
      <c r="IC427" t="s">
        <v>426</v>
      </c>
      <c r="ID427" t="s">
        <v>426</v>
      </c>
      <c r="IE427" t="s">
        <v>426</v>
      </c>
      <c r="IF427" t="s">
        <v>426</v>
      </c>
      <c r="IG427">
        <v>0</v>
      </c>
      <c r="IH427">
        <v>100</v>
      </c>
      <c r="II427">
        <v>100</v>
      </c>
      <c r="IJ427">
        <v>-1.48</v>
      </c>
      <c r="IK427">
        <v>0.1743</v>
      </c>
      <c r="IL427">
        <v>-2.270430513628176</v>
      </c>
      <c r="IM427">
        <v>0.001328113201692861</v>
      </c>
      <c r="IN427">
        <v>1.538283238170363E-06</v>
      </c>
      <c r="IO427">
        <v>-5.795655626708063E-10</v>
      </c>
      <c r="IP427">
        <v>-0.07185721746206786</v>
      </c>
      <c r="IQ427">
        <v>-0.004593102289677449</v>
      </c>
      <c r="IR427">
        <v>0.0008253994458280543</v>
      </c>
      <c r="IS427">
        <v>-7.403632370499484E-06</v>
      </c>
      <c r="IT427">
        <v>2</v>
      </c>
      <c r="IU427">
        <v>1985</v>
      </c>
      <c r="IV427">
        <v>1</v>
      </c>
      <c r="IW427">
        <v>27</v>
      </c>
      <c r="IX427">
        <v>7.7</v>
      </c>
      <c r="IY427">
        <v>7.7</v>
      </c>
      <c r="IZ427">
        <v>1.13647</v>
      </c>
      <c r="JA427">
        <v>2.6001</v>
      </c>
      <c r="JB427">
        <v>1.49658</v>
      </c>
      <c r="JC427">
        <v>2.34619</v>
      </c>
      <c r="JD427">
        <v>1.54907</v>
      </c>
      <c r="JE427">
        <v>2.4646</v>
      </c>
      <c r="JF427">
        <v>32.7535</v>
      </c>
      <c r="JG427">
        <v>15.4542</v>
      </c>
      <c r="JH427">
        <v>18</v>
      </c>
      <c r="JI427">
        <v>481.549</v>
      </c>
      <c r="JJ427">
        <v>501.063</v>
      </c>
      <c r="JK427">
        <v>30.9376</v>
      </c>
      <c r="JL427">
        <v>27.5363</v>
      </c>
      <c r="JM427">
        <v>30.0001</v>
      </c>
      <c r="JN427">
        <v>27.7313</v>
      </c>
      <c r="JO427">
        <v>27.7141</v>
      </c>
      <c r="JP427">
        <v>22.8396</v>
      </c>
      <c r="JQ427">
        <v>21.4507</v>
      </c>
      <c r="JR427">
        <v>76.01479999999999</v>
      </c>
      <c r="JS427">
        <v>30.9219</v>
      </c>
      <c r="JT427">
        <v>420</v>
      </c>
      <c r="JU427">
        <v>23.4318</v>
      </c>
      <c r="JV427">
        <v>102.309</v>
      </c>
      <c r="JW427">
        <v>91.4623</v>
      </c>
    </row>
    <row r="428" spans="1:283">
      <c r="A428">
        <v>410</v>
      </c>
      <c r="B428">
        <v>1761012422</v>
      </c>
      <c r="C428">
        <v>2756</v>
      </c>
      <c r="D428" t="s">
        <v>1270</v>
      </c>
      <c r="E428" t="s">
        <v>1271</v>
      </c>
      <c r="F428">
        <v>5</v>
      </c>
      <c r="G428" t="s">
        <v>1233</v>
      </c>
      <c r="H428">
        <v>1761012414</v>
      </c>
      <c r="I428">
        <f>(J428)/1000</f>
        <v>0</v>
      </c>
      <c r="J428">
        <f>1000*DJ428*AH428*(DF428-DG428)/(100*CY428*(1000-AH428*DF428))</f>
        <v>0</v>
      </c>
      <c r="K428">
        <f>DJ428*AH428*(DE428-DD428*(1000-AH428*DG428)/(1000-AH428*DF428))/(100*CY428)</f>
        <v>0</v>
      </c>
      <c r="L428">
        <f>DD428 - IF(AH428&gt;1, K428*CY428*100.0/(AJ428), 0)</f>
        <v>0</v>
      </c>
      <c r="M428">
        <f>((S428-I428/2)*L428-K428)/(S428+I428/2)</f>
        <v>0</v>
      </c>
      <c r="N428">
        <f>M428*(DK428+DL428)/1000.0</f>
        <v>0</v>
      </c>
      <c r="O428">
        <f>(DD428 - IF(AH428&gt;1, K428*CY428*100.0/(AJ428), 0))*(DK428+DL428)/1000.0</f>
        <v>0</v>
      </c>
      <c r="P428">
        <f>2.0/((1/R428-1/Q428)+SIGN(R428)*SQRT((1/R428-1/Q428)*(1/R428-1/Q428) + 4*CZ428/((CZ428+1)*(CZ428+1))*(2*1/R428*1/Q428-1/Q428*1/Q428)))</f>
        <v>0</v>
      </c>
      <c r="Q428">
        <f>IF(LEFT(DA428,1)&lt;&gt;"0",IF(LEFT(DA428,1)="1",3.0,DB428),$D$5+$E$5*(DR428*DK428/($K$5*1000))+$F$5*(DR428*DK428/($K$5*1000))*MAX(MIN(CY428,$J$5),$I$5)*MAX(MIN(CY428,$J$5),$I$5)+$G$5*MAX(MIN(CY428,$J$5),$I$5)*(DR428*DK428/($K$5*1000))+$H$5*(DR428*DK428/($K$5*1000))*(DR428*DK428/($K$5*1000)))</f>
        <v>0</v>
      </c>
      <c r="R428">
        <f>I428*(1000-(1000*0.61365*exp(17.502*V428/(240.97+V428))/(DK428+DL428)+DF428)/2)/(1000*0.61365*exp(17.502*V428/(240.97+V428))/(DK428+DL428)-DF428)</f>
        <v>0</v>
      </c>
      <c r="S428">
        <f>1/((CZ428+1)/(P428/1.6)+1/(Q428/1.37)) + CZ428/((CZ428+1)/(P428/1.6) + CZ428/(Q428/1.37))</f>
        <v>0</v>
      </c>
      <c r="T428">
        <f>(CU428*CX428)</f>
        <v>0</v>
      </c>
      <c r="U428">
        <f>(DM428+(T428+2*0.95*5.67E-8*(((DM428+$B$9)+273)^4-(DM428+273)^4)-44100*I428)/(1.84*29.3*Q428+8*0.95*5.67E-8*(DM428+273)^3))</f>
        <v>0</v>
      </c>
      <c r="V428">
        <f>($C$9*DN428+$D$9*DO428+$E$9*U428)</f>
        <v>0</v>
      </c>
      <c r="W428">
        <f>0.61365*exp(17.502*V428/(240.97+V428))</f>
        <v>0</v>
      </c>
      <c r="X428">
        <f>(Y428/Z428*100)</f>
        <v>0</v>
      </c>
      <c r="Y428">
        <f>DF428*(DK428+DL428)/1000</f>
        <v>0</v>
      </c>
      <c r="Z428">
        <f>0.61365*exp(17.502*DM428/(240.97+DM428))</f>
        <v>0</v>
      </c>
      <c r="AA428">
        <f>(W428-DF428*(DK428+DL428)/1000)</f>
        <v>0</v>
      </c>
      <c r="AB428">
        <f>(-I428*44100)</f>
        <v>0</v>
      </c>
      <c r="AC428">
        <f>2*29.3*Q428*0.92*(DM428-V428)</f>
        <v>0</v>
      </c>
      <c r="AD428">
        <f>2*0.95*5.67E-8*(((DM428+$B$9)+273)^4-(V428+273)^4)</f>
        <v>0</v>
      </c>
      <c r="AE428">
        <f>T428+AD428+AB428+AC428</f>
        <v>0</v>
      </c>
      <c r="AF428">
        <v>1</v>
      </c>
      <c r="AG428">
        <v>0</v>
      </c>
      <c r="AH428">
        <f>IF(AF428*$H$15&gt;=AJ428,1.0,(AJ428/(AJ428-AF428*$H$15)))</f>
        <v>0</v>
      </c>
      <c r="AI428">
        <f>(AH428-1)*100</f>
        <v>0</v>
      </c>
      <c r="AJ428">
        <f>MAX(0,($B$15+$C$15*DR428)/(1+$D$15*DR428)*DK428/(DM428+273)*$E$15)</f>
        <v>0</v>
      </c>
      <c r="AK428" t="s">
        <v>420</v>
      </c>
      <c r="AL428" t="s">
        <v>420</v>
      </c>
      <c r="AM428">
        <v>0</v>
      </c>
      <c r="AN428">
        <v>0</v>
      </c>
      <c r="AO428">
        <f>1-AM428/AN428</f>
        <v>0</v>
      </c>
      <c r="AP428">
        <v>0</v>
      </c>
      <c r="AQ428" t="s">
        <v>420</v>
      </c>
      <c r="AR428" t="s">
        <v>420</v>
      </c>
      <c r="AS428">
        <v>0</v>
      </c>
      <c r="AT428">
        <v>0</v>
      </c>
      <c r="AU428">
        <f>1-AS428/AT428</f>
        <v>0</v>
      </c>
      <c r="AV428">
        <v>0.5</v>
      </c>
      <c r="AW428">
        <f>CV428</f>
        <v>0</v>
      </c>
      <c r="AX428">
        <f>K428</f>
        <v>0</v>
      </c>
      <c r="AY428">
        <f>AU428*AV428*AW428</f>
        <v>0</v>
      </c>
      <c r="AZ428">
        <f>(AX428-AP428)/AW428</f>
        <v>0</v>
      </c>
      <c r="BA428">
        <f>(AN428-AT428)/AT428</f>
        <v>0</v>
      </c>
      <c r="BB428">
        <f>AM428/(AO428+AM428/AT428)</f>
        <v>0</v>
      </c>
      <c r="BC428" t="s">
        <v>420</v>
      </c>
      <c r="BD428">
        <v>0</v>
      </c>
      <c r="BE428">
        <f>IF(BD428&lt;&gt;0, BD428, BB428)</f>
        <v>0</v>
      </c>
      <c r="BF428">
        <f>1-BE428/AT428</f>
        <v>0</v>
      </c>
      <c r="BG428">
        <f>(AT428-AS428)/(AT428-BE428)</f>
        <v>0</v>
      </c>
      <c r="BH428">
        <f>(AN428-AT428)/(AN428-BE428)</f>
        <v>0</v>
      </c>
      <c r="BI428">
        <f>(AT428-AS428)/(AT428-AM428)</f>
        <v>0</v>
      </c>
      <c r="BJ428">
        <f>(AN428-AT428)/(AN428-AM428)</f>
        <v>0</v>
      </c>
      <c r="BK428">
        <f>(BG428*BE428/AS428)</f>
        <v>0</v>
      </c>
      <c r="BL428">
        <f>(1-BK428)</f>
        <v>0</v>
      </c>
      <c r="CU428">
        <f>$B$13*DS428+$C$13*DT428+$F$13*EE428*(1-EH428)</f>
        <v>0</v>
      </c>
      <c r="CV428">
        <f>CU428*CW428</f>
        <v>0</v>
      </c>
      <c r="CW428">
        <f>($B$13*$D$11+$C$13*$D$11+$F$13*((ER428+EJ428)/MAX(ER428+EJ428+ES428, 0.1)*$I$11+ES428/MAX(ER428+EJ428+ES428, 0.1)*$J$11))/($B$13+$C$13+$F$13)</f>
        <v>0</v>
      </c>
      <c r="CX428">
        <f>($B$13*$K$11+$C$13*$K$11+$F$13*((ER428+EJ428)/MAX(ER428+EJ428+ES428, 0.1)*$P$11+ES428/MAX(ER428+EJ428+ES428, 0.1)*$Q$11))/($B$13+$C$13+$F$13)</f>
        <v>0</v>
      </c>
      <c r="CY428">
        <v>1.37</v>
      </c>
      <c r="CZ428">
        <v>0.5</v>
      </c>
      <c r="DA428" t="s">
        <v>421</v>
      </c>
      <c r="DB428">
        <v>2</v>
      </c>
      <c r="DC428">
        <v>1761012414</v>
      </c>
      <c r="DD428">
        <v>420.17675</v>
      </c>
      <c r="DE428">
        <v>419.99675</v>
      </c>
      <c r="DF428">
        <v>23.41456666666667</v>
      </c>
      <c r="DG428">
        <v>23.41353333333333</v>
      </c>
      <c r="DH428">
        <v>421.6571666666667</v>
      </c>
      <c r="DI428">
        <v>23.24031666666667</v>
      </c>
      <c r="DJ428">
        <v>500.0344583333334</v>
      </c>
      <c r="DK428">
        <v>90.57100833333334</v>
      </c>
      <c r="DL428">
        <v>0.03371732083333333</v>
      </c>
      <c r="DM428">
        <v>29.88890416666666</v>
      </c>
      <c r="DN428">
        <v>30.00445833333333</v>
      </c>
      <c r="DO428">
        <v>999.9</v>
      </c>
      <c r="DP428">
        <v>0</v>
      </c>
      <c r="DQ428">
        <v>0</v>
      </c>
      <c r="DR428">
        <v>9999.686250000001</v>
      </c>
      <c r="DS428">
        <v>0</v>
      </c>
      <c r="DT428">
        <v>0.242856</v>
      </c>
      <c r="DU428">
        <v>0.1800677083333334</v>
      </c>
      <c r="DV428">
        <v>430.250875</v>
      </c>
      <c r="DW428">
        <v>430.0660833333333</v>
      </c>
      <c r="DX428">
        <v>0.001036882333333333</v>
      </c>
      <c r="DY428">
        <v>419.99675</v>
      </c>
      <c r="DZ428">
        <v>23.41353333333333</v>
      </c>
      <c r="EA428">
        <v>2.120681666666667</v>
      </c>
      <c r="EB428">
        <v>2.12058625</v>
      </c>
      <c r="EC428">
        <v>18.37537916666667</v>
      </c>
      <c r="ED428">
        <v>18.37467083333333</v>
      </c>
      <c r="EE428">
        <v>0.00500078</v>
      </c>
      <c r="EF428">
        <v>0</v>
      </c>
      <c r="EG428">
        <v>0</v>
      </c>
      <c r="EH428">
        <v>0</v>
      </c>
      <c r="EI428">
        <v>131.5416666666667</v>
      </c>
      <c r="EJ428">
        <v>0.00500078</v>
      </c>
      <c r="EK428">
        <v>-8.066666666666665</v>
      </c>
      <c r="EL428">
        <v>0.4333333333333333</v>
      </c>
      <c r="EM428">
        <v>35.906</v>
      </c>
      <c r="EN428">
        <v>39.91383333333334</v>
      </c>
      <c r="EO428">
        <v>38.19766666666667</v>
      </c>
      <c r="EP428">
        <v>40.62216666666666</v>
      </c>
      <c r="EQ428">
        <v>38.622125</v>
      </c>
      <c r="ER428">
        <v>0</v>
      </c>
      <c r="ES428">
        <v>0</v>
      </c>
      <c r="ET428">
        <v>0</v>
      </c>
      <c r="EU428">
        <v>1761012420.7</v>
      </c>
      <c r="EV428">
        <v>0</v>
      </c>
      <c r="EW428">
        <v>132.716</v>
      </c>
      <c r="EX428">
        <v>14.63846138501761</v>
      </c>
      <c r="EY428">
        <v>-8.015384463163528</v>
      </c>
      <c r="EZ428">
        <v>-9.752000000000001</v>
      </c>
      <c r="FA428">
        <v>15</v>
      </c>
      <c r="FB428">
        <v>1761011957.1</v>
      </c>
      <c r="FC428" t="s">
        <v>1172</v>
      </c>
      <c r="FD428">
        <v>1761011957.1</v>
      </c>
      <c r="FE428">
        <v>1761011957.1</v>
      </c>
      <c r="FF428">
        <v>13</v>
      </c>
      <c r="FG428">
        <v>-0.16</v>
      </c>
      <c r="FH428">
        <v>-0.007</v>
      </c>
      <c r="FI428">
        <v>-1.481</v>
      </c>
      <c r="FJ428">
        <v>0.186</v>
      </c>
      <c r="FK428">
        <v>420</v>
      </c>
      <c r="FL428">
        <v>24</v>
      </c>
      <c r="FM428">
        <v>0.15</v>
      </c>
      <c r="FN428">
        <v>0.03</v>
      </c>
      <c r="FO428">
        <v>0.1955930487804878</v>
      </c>
      <c r="FP428">
        <v>-0.09398157491289197</v>
      </c>
      <c r="FQ428">
        <v>0.03853869005580149</v>
      </c>
      <c r="FR428">
        <v>1</v>
      </c>
      <c r="FS428">
        <v>131.8176470588235</v>
      </c>
      <c r="FT428">
        <v>18.20931990999841</v>
      </c>
      <c r="FU428">
        <v>6.655624361405803</v>
      </c>
      <c r="FV428">
        <v>0</v>
      </c>
      <c r="FW428">
        <v>0.002156094780487805</v>
      </c>
      <c r="FX428">
        <v>-0.02399614342160278</v>
      </c>
      <c r="FY428">
        <v>0.003004624071780634</v>
      </c>
      <c r="FZ428">
        <v>1</v>
      </c>
      <c r="GA428">
        <v>2</v>
      </c>
      <c r="GB428">
        <v>3</v>
      </c>
      <c r="GC428" t="s">
        <v>482</v>
      </c>
      <c r="GD428">
        <v>3.10943</v>
      </c>
      <c r="GE428">
        <v>2.7255</v>
      </c>
      <c r="GF428">
        <v>0.0886291</v>
      </c>
      <c r="GG428">
        <v>0.0884228</v>
      </c>
      <c r="GH428">
        <v>0.106815</v>
      </c>
      <c r="GI428">
        <v>0.107816</v>
      </c>
      <c r="GJ428">
        <v>23920.8</v>
      </c>
      <c r="GK428">
        <v>21675.8</v>
      </c>
      <c r="GL428">
        <v>26804.5</v>
      </c>
      <c r="GM428">
        <v>23984.3</v>
      </c>
      <c r="GN428">
        <v>38254.4</v>
      </c>
      <c r="GO428">
        <v>31562.9</v>
      </c>
      <c r="GP428">
        <v>46785.3</v>
      </c>
      <c r="GQ428">
        <v>37912.9</v>
      </c>
      <c r="GR428">
        <v>1.89293</v>
      </c>
      <c r="GS428">
        <v>1.8781</v>
      </c>
      <c r="GT428">
        <v>0.105888</v>
      </c>
      <c r="GU428">
        <v>0</v>
      </c>
      <c r="GV428">
        <v>28.2858</v>
      </c>
      <c r="GW428">
        <v>999.9</v>
      </c>
      <c r="GX428">
        <v>62.6</v>
      </c>
      <c r="GY428">
        <v>29.2</v>
      </c>
      <c r="GZ428">
        <v>28.1227</v>
      </c>
      <c r="HA428">
        <v>61.481</v>
      </c>
      <c r="HB428">
        <v>21.0337</v>
      </c>
      <c r="HC428">
        <v>1</v>
      </c>
      <c r="HD428">
        <v>0.0233841</v>
      </c>
      <c r="HE428">
        <v>-1.95246</v>
      </c>
      <c r="HF428">
        <v>20.325</v>
      </c>
      <c r="HG428">
        <v>5.22238</v>
      </c>
      <c r="HH428">
        <v>11.9798</v>
      </c>
      <c r="HI428">
        <v>4.96555</v>
      </c>
      <c r="HJ428">
        <v>3.276</v>
      </c>
      <c r="HK428">
        <v>9999</v>
      </c>
      <c r="HL428">
        <v>9999</v>
      </c>
      <c r="HM428">
        <v>9999</v>
      </c>
      <c r="HN428">
        <v>999.9</v>
      </c>
      <c r="HO428">
        <v>1.86365</v>
      </c>
      <c r="HP428">
        <v>1.85974</v>
      </c>
      <c r="HQ428">
        <v>1.85806</v>
      </c>
      <c r="HR428">
        <v>1.85944</v>
      </c>
      <c r="HS428">
        <v>1.85959</v>
      </c>
      <c r="HT428">
        <v>1.85806</v>
      </c>
      <c r="HU428">
        <v>1.85715</v>
      </c>
      <c r="HV428">
        <v>1.85211</v>
      </c>
      <c r="HW428">
        <v>0</v>
      </c>
      <c r="HX428">
        <v>0</v>
      </c>
      <c r="HY428">
        <v>0</v>
      </c>
      <c r="HZ428">
        <v>0</v>
      </c>
      <c r="IA428" t="s">
        <v>424</v>
      </c>
      <c r="IB428" t="s">
        <v>425</v>
      </c>
      <c r="IC428" t="s">
        <v>426</v>
      </c>
      <c r="ID428" t="s">
        <v>426</v>
      </c>
      <c r="IE428" t="s">
        <v>426</v>
      </c>
      <c r="IF428" t="s">
        <v>426</v>
      </c>
      <c r="IG428">
        <v>0</v>
      </c>
      <c r="IH428">
        <v>100</v>
      </c>
      <c r="II428">
        <v>100</v>
      </c>
      <c r="IJ428">
        <v>-1.48</v>
      </c>
      <c r="IK428">
        <v>0.1743</v>
      </c>
      <c r="IL428">
        <v>-2.270430513628176</v>
      </c>
      <c r="IM428">
        <v>0.001328113201692861</v>
      </c>
      <c r="IN428">
        <v>1.538283238170363E-06</v>
      </c>
      <c r="IO428">
        <v>-5.795655626708063E-10</v>
      </c>
      <c r="IP428">
        <v>-0.07185721746206786</v>
      </c>
      <c r="IQ428">
        <v>-0.004593102289677449</v>
      </c>
      <c r="IR428">
        <v>0.0008253994458280543</v>
      </c>
      <c r="IS428">
        <v>-7.403632370499484E-06</v>
      </c>
      <c r="IT428">
        <v>2</v>
      </c>
      <c r="IU428">
        <v>1985</v>
      </c>
      <c r="IV428">
        <v>1</v>
      </c>
      <c r="IW428">
        <v>27</v>
      </c>
      <c r="IX428">
        <v>7.7</v>
      </c>
      <c r="IY428">
        <v>7.7</v>
      </c>
      <c r="IZ428">
        <v>1.13525</v>
      </c>
      <c r="JA428">
        <v>2.60986</v>
      </c>
      <c r="JB428">
        <v>1.49658</v>
      </c>
      <c r="JC428">
        <v>2.34619</v>
      </c>
      <c r="JD428">
        <v>1.54907</v>
      </c>
      <c r="JE428">
        <v>2.39136</v>
      </c>
      <c r="JF428">
        <v>32.7535</v>
      </c>
      <c r="JG428">
        <v>15.4454</v>
      </c>
      <c r="JH428">
        <v>18</v>
      </c>
      <c r="JI428">
        <v>481.535</v>
      </c>
      <c r="JJ428">
        <v>501.213</v>
      </c>
      <c r="JK428">
        <v>30.9332</v>
      </c>
      <c r="JL428">
        <v>27.5363</v>
      </c>
      <c r="JM428">
        <v>30.0001</v>
      </c>
      <c r="JN428">
        <v>27.7313</v>
      </c>
      <c r="JO428">
        <v>27.7141</v>
      </c>
      <c r="JP428">
        <v>22.8349</v>
      </c>
      <c r="JQ428">
        <v>21.4507</v>
      </c>
      <c r="JR428">
        <v>76.01479999999999</v>
      </c>
      <c r="JS428">
        <v>30.9219</v>
      </c>
      <c r="JT428">
        <v>420</v>
      </c>
      <c r="JU428">
        <v>23.4318</v>
      </c>
      <c r="JV428">
        <v>102.309</v>
      </c>
      <c r="JW428">
        <v>91.4623</v>
      </c>
    </row>
    <row r="429" spans="1:283">
      <c r="A429">
        <v>411</v>
      </c>
      <c r="B429">
        <v>1761012424</v>
      </c>
      <c r="C429">
        <v>2758</v>
      </c>
      <c r="D429" t="s">
        <v>1272</v>
      </c>
      <c r="E429" t="s">
        <v>1273</v>
      </c>
      <c r="F429">
        <v>5</v>
      </c>
      <c r="G429" t="s">
        <v>1233</v>
      </c>
      <c r="H429">
        <v>1761012416</v>
      </c>
      <c r="I429">
        <f>(J429)/1000</f>
        <v>0</v>
      </c>
      <c r="J429">
        <f>1000*DJ429*AH429*(DF429-DG429)/(100*CY429*(1000-AH429*DF429))</f>
        <v>0</v>
      </c>
      <c r="K429">
        <f>DJ429*AH429*(DE429-DD429*(1000-AH429*DG429)/(1000-AH429*DF429))/(100*CY429)</f>
        <v>0</v>
      </c>
      <c r="L429">
        <f>DD429 - IF(AH429&gt;1, K429*CY429*100.0/(AJ429), 0)</f>
        <v>0</v>
      </c>
      <c r="M429">
        <f>((S429-I429/2)*L429-K429)/(S429+I429/2)</f>
        <v>0</v>
      </c>
      <c r="N429">
        <f>M429*(DK429+DL429)/1000.0</f>
        <v>0</v>
      </c>
      <c r="O429">
        <f>(DD429 - IF(AH429&gt;1, K429*CY429*100.0/(AJ429), 0))*(DK429+DL429)/1000.0</f>
        <v>0</v>
      </c>
      <c r="P429">
        <f>2.0/((1/R429-1/Q429)+SIGN(R429)*SQRT((1/R429-1/Q429)*(1/R429-1/Q429) + 4*CZ429/((CZ429+1)*(CZ429+1))*(2*1/R429*1/Q429-1/Q429*1/Q429)))</f>
        <v>0</v>
      </c>
      <c r="Q429">
        <f>IF(LEFT(DA429,1)&lt;&gt;"0",IF(LEFT(DA429,1)="1",3.0,DB429),$D$5+$E$5*(DR429*DK429/($K$5*1000))+$F$5*(DR429*DK429/($K$5*1000))*MAX(MIN(CY429,$J$5),$I$5)*MAX(MIN(CY429,$J$5),$I$5)+$G$5*MAX(MIN(CY429,$J$5),$I$5)*(DR429*DK429/($K$5*1000))+$H$5*(DR429*DK429/($K$5*1000))*(DR429*DK429/($K$5*1000)))</f>
        <v>0</v>
      </c>
      <c r="R429">
        <f>I429*(1000-(1000*0.61365*exp(17.502*V429/(240.97+V429))/(DK429+DL429)+DF429)/2)/(1000*0.61365*exp(17.502*V429/(240.97+V429))/(DK429+DL429)-DF429)</f>
        <v>0</v>
      </c>
      <c r="S429">
        <f>1/((CZ429+1)/(P429/1.6)+1/(Q429/1.37)) + CZ429/((CZ429+1)/(P429/1.6) + CZ429/(Q429/1.37))</f>
        <v>0</v>
      </c>
      <c r="T429">
        <f>(CU429*CX429)</f>
        <v>0</v>
      </c>
      <c r="U429">
        <f>(DM429+(T429+2*0.95*5.67E-8*(((DM429+$B$9)+273)^4-(DM429+273)^4)-44100*I429)/(1.84*29.3*Q429+8*0.95*5.67E-8*(DM429+273)^3))</f>
        <v>0</v>
      </c>
      <c r="V429">
        <f>($C$9*DN429+$D$9*DO429+$E$9*U429)</f>
        <v>0</v>
      </c>
      <c r="W429">
        <f>0.61365*exp(17.502*V429/(240.97+V429))</f>
        <v>0</v>
      </c>
      <c r="X429">
        <f>(Y429/Z429*100)</f>
        <v>0</v>
      </c>
      <c r="Y429">
        <f>DF429*(DK429+DL429)/1000</f>
        <v>0</v>
      </c>
      <c r="Z429">
        <f>0.61365*exp(17.502*DM429/(240.97+DM429))</f>
        <v>0</v>
      </c>
      <c r="AA429">
        <f>(W429-DF429*(DK429+DL429)/1000)</f>
        <v>0</v>
      </c>
      <c r="AB429">
        <f>(-I429*44100)</f>
        <v>0</v>
      </c>
      <c r="AC429">
        <f>2*29.3*Q429*0.92*(DM429-V429)</f>
        <v>0</v>
      </c>
      <c r="AD429">
        <f>2*0.95*5.67E-8*(((DM429+$B$9)+273)^4-(V429+273)^4)</f>
        <v>0</v>
      </c>
      <c r="AE429">
        <f>T429+AD429+AB429+AC429</f>
        <v>0</v>
      </c>
      <c r="AF429">
        <v>1</v>
      </c>
      <c r="AG429">
        <v>0</v>
      </c>
      <c r="AH429">
        <f>IF(AF429*$H$15&gt;=AJ429,1.0,(AJ429/(AJ429-AF429*$H$15)))</f>
        <v>0</v>
      </c>
      <c r="AI429">
        <f>(AH429-1)*100</f>
        <v>0</v>
      </c>
      <c r="AJ429">
        <f>MAX(0,($B$15+$C$15*DR429)/(1+$D$15*DR429)*DK429/(DM429+273)*$E$15)</f>
        <v>0</v>
      </c>
      <c r="AK429" t="s">
        <v>420</v>
      </c>
      <c r="AL429" t="s">
        <v>420</v>
      </c>
      <c r="AM429">
        <v>0</v>
      </c>
      <c r="AN429">
        <v>0</v>
      </c>
      <c r="AO429">
        <f>1-AM429/AN429</f>
        <v>0</v>
      </c>
      <c r="AP429">
        <v>0</v>
      </c>
      <c r="AQ429" t="s">
        <v>420</v>
      </c>
      <c r="AR429" t="s">
        <v>420</v>
      </c>
      <c r="AS429">
        <v>0</v>
      </c>
      <c r="AT429">
        <v>0</v>
      </c>
      <c r="AU429">
        <f>1-AS429/AT429</f>
        <v>0</v>
      </c>
      <c r="AV429">
        <v>0.5</v>
      </c>
      <c r="AW429">
        <f>CV429</f>
        <v>0</v>
      </c>
      <c r="AX429">
        <f>K429</f>
        <v>0</v>
      </c>
      <c r="AY429">
        <f>AU429*AV429*AW429</f>
        <v>0</v>
      </c>
      <c r="AZ429">
        <f>(AX429-AP429)/AW429</f>
        <v>0</v>
      </c>
      <c r="BA429">
        <f>(AN429-AT429)/AT429</f>
        <v>0</v>
      </c>
      <c r="BB429">
        <f>AM429/(AO429+AM429/AT429)</f>
        <v>0</v>
      </c>
      <c r="BC429" t="s">
        <v>420</v>
      </c>
      <c r="BD429">
        <v>0</v>
      </c>
      <c r="BE429">
        <f>IF(BD429&lt;&gt;0, BD429, BB429)</f>
        <v>0</v>
      </c>
      <c r="BF429">
        <f>1-BE429/AT429</f>
        <v>0</v>
      </c>
      <c r="BG429">
        <f>(AT429-AS429)/(AT429-BE429)</f>
        <v>0</v>
      </c>
      <c r="BH429">
        <f>(AN429-AT429)/(AN429-BE429)</f>
        <v>0</v>
      </c>
      <c r="BI429">
        <f>(AT429-AS429)/(AT429-AM429)</f>
        <v>0</v>
      </c>
      <c r="BJ429">
        <f>(AN429-AT429)/(AN429-AM429)</f>
        <v>0</v>
      </c>
      <c r="BK429">
        <f>(BG429*BE429/AS429)</f>
        <v>0</v>
      </c>
      <c r="BL429">
        <f>(1-BK429)</f>
        <v>0</v>
      </c>
      <c r="CU429">
        <f>$B$13*DS429+$C$13*DT429+$F$13*EE429*(1-EH429)</f>
        <v>0</v>
      </c>
      <c r="CV429">
        <f>CU429*CW429</f>
        <v>0</v>
      </c>
      <c r="CW429">
        <f>($B$13*$D$11+$C$13*$D$11+$F$13*((ER429+EJ429)/MAX(ER429+EJ429+ES429, 0.1)*$I$11+ES429/MAX(ER429+EJ429+ES429, 0.1)*$J$11))/($B$13+$C$13+$F$13)</f>
        <v>0</v>
      </c>
      <c r="CX429">
        <f>($B$13*$K$11+$C$13*$K$11+$F$13*((ER429+EJ429)/MAX(ER429+EJ429+ES429, 0.1)*$P$11+ES429/MAX(ER429+EJ429+ES429, 0.1)*$Q$11))/($B$13+$C$13+$F$13)</f>
        <v>0</v>
      </c>
      <c r="CY429">
        <v>1.37</v>
      </c>
      <c r="CZ429">
        <v>0.5</v>
      </c>
      <c r="DA429" t="s">
        <v>421</v>
      </c>
      <c r="DB429">
        <v>2</v>
      </c>
      <c r="DC429">
        <v>1761012416</v>
      </c>
      <c r="DD429">
        <v>420.1767083333334</v>
      </c>
      <c r="DE429">
        <v>420.00425</v>
      </c>
      <c r="DF429">
        <v>23.41441666666667</v>
      </c>
      <c r="DG429">
        <v>23.4141125</v>
      </c>
      <c r="DH429">
        <v>421.6571666666667</v>
      </c>
      <c r="DI429">
        <v>23.24016666666667</v>
      </c>
      <c r="DJ429">
        <v>500.0039166666666</v>
      </c>
      <c r="DK429">
        <v>90.57112916666667</v>
      </c>
      <c r="DL429">
        <v>0.03376063333333334</v>
      </c>
      <c r="DM429">
        <v>29.8904125</v>
      </c>
      <c r="DN429">
        <v>30.00554583333333</v>
      </c>
      <c r="DO429">
        <v>999.9</v>
      </c>
      <c r="DP429">
        <v>0</v>
      </c>
      <c r="DQ429">
        <v>0</v>
      </c>
      <c r="DR429">
        <v>9992.084166666666</v>
      </c>
      <c r="DS429">
        <v>0</v>
      </c>
      <c r="DT429">
        <v>0.242856</v>
      </c>
      <c r="DU429">
        <v>0.1725502541666667</v>
      </c>
      <c r="DV429">
        <v>430.2507916666667</v>
      </c>
      <c r="DW429">
        <v>430.0740000000001</v>
      </c>
      <c r="DX429">
        <v>0.0003108980833333333</v>
      </c>
      <c r="DY429">
        <v>420.00425</v>
      </c>
      <c r="DZ429">
        <v>23.4141125</v>
      </c>
      <c r="EA429">
        <v>2.120670416666667</v>
      </c>
      <c r="EB429">
        <v>2.120641666666667</v>
      </c>
      <c r="EC429">
        <v>18.3753</v>
      </c>
      <c r="ED429">
        <v>18.3750875</v>
      </c>
      <c r="EE429">
        <v>0.00500078</v>
      </c>
      <c r="EF429">
        <v>0</v>
      </c>
      <c r="EG429">
        <v>0</v>
      </c>
      <c r="EH429">
        <v>0</v>
      </c>
      <c r="EI429">
        <v>132.5208333333333</v>
      </c>
      <c r="EJ429">
        <v>0.00500078</v>
      </c>
      <c r="EK429">
        <v>-9.5</v>
      </c>
      <c r="EL429">
        <v>0.05833333333333333</v>
      </c>
      <c r="EM429">
        <v>35.890375</v>
      </c>
      <c r="EN429">
        <v>39.85133333333334</v>
      </c>
      <c r="EO429">
        <v>38.166375</v>
      </c>
      <c r="EP429">
        <v>40.53358333333333</v>
      </c>
      <c r="EQ429">
        <v>38.58304166666667</v>
      </c>
      <c r="ER429">
        <v>0</v>
      </c>
      <c r="ES429">
        <v>0</v>
      </c>
      <c r="ET429">
        <v>0</v>
      </c>
      <c r="EU429">
        <v>1761012423.1</v>
      </c>
      <c r="EV429">
        <v>0</v>
      </c>
      <c r="EW429">
        <v>132.184</v>
      </c>
      <c r="EX429">
        <v>-2.061538576045115</v>
      </c>
      <c r="EY429">
        <v>1.730769273350694</v>
      </c>
      <c r="EZ429">
        <v>-9.608000000000001</v>
      </c>
      <c r="FA429">
        <v>15</v>
      </c>
      <c r="FB429">
        <v>1761011957.1</v>
      </c>
      <c r="FC429" t="s">
        <v>1172</v>
      </c>
      <c r="FD429">
        <v>1761011957.1</v>
      </c>
      <c r="FE429">
        <v>1761011957.1</v>
      </c>
      <c r="FF429">
        <v>13</v>
      </c>
      <c r="FG429">
        <v>-0.16</v>
      </c>
      <c r="FH429">
        <v>-0.007</v>
      </c>
      <c r="FI429">
        <v>-1.481</v>
      </c>
      <c r="FJ429">
        <v>0.186</v>
      </c>
      <c r="FK429">
        <v>420</v>
      </c>
      <c r="FL429">
        <v>24</v>
      </c>
      <c r="FM429">
        <v>0.15</v>
      </c>
      <c r="FN429">
        <v>0.03</v>
      </c>
      <c r="FO429">
        <v>0.1780364775</v>
      </c>
      <c r="FP429">
        <v>-0.04903955909943773</v>
      </c>
      <c r="FQ429">
        <v>0.03574896899530452</v>
      </c>
      <c r="FR429">
        <v>1</v>
      </c>
      <c r="FS429">
        <v>132.25</v>
      </c>
      <c r="FT429">
        <v>7.955691126548103</v>
      </c>
      <c r="FU429">
        <v>6.667579594354972</v>
      </c>
      <c r="FV429">
        <v>0</v>
      </c>
      <c r="FW429">
        <v>0.0015252589</v>
      </c>
      <c r="FX429">
        <v>-0.02656727286303939</v>
      </c>
      <c r="FY429">
        <v>0.003043911044485062</v>
      </c>
      <c r="FZ429">
        <v>1</v>
      </c>
      <c r="GA429">
        <v>2</v>
      </c>
      <c r="GB429">
        <v>3</v>
      </c>
      <c r="GC429" t="s">
        <v>482</v>
      </c>
      <c r="GD429">
        <v>3.10945</v>
      </c>
      <c r="GE429">
        <v>2.72542</v>
      </c>
      <c r="GF429">
        <v>0.0886363</v>
      </c>
      <c r="GG429">
        <v>0.0884292</v>
      </c>
      <c r="GH429">
        <v>0.106816</v>
      </c>
      <c r="GI429">
        <v>0.107817</v>
      </c>
      <c r="GJ429">
        <v>23920.7</v>
      </c>
      <c r="GK429">
        <v>21675.7</v>
      </c>
      <c r="GL429">
        <v>26804.6</v>
      </c>
      <c r="GM429">
        <v>23984.3</v>
      </c>
      <c r="GN429">
        <v>38254.6</v>
      </c>
      <c r="GO429">
        <v>31562.9</v>
      </c>
      <c r="GP429">
        <v>46785.5</v>
      </c>
      <c r="GQ429">
        <v>37912.8</v>
      </c>
      <c r="GR429">
        <v>1.89288</v>
      </c>
      <c r="GS429">
        <v>1.87787</v>
      </c>
      <c r="GT429">
        <v>0.106499</v>
      </c>
      <c r="GU429">
        <v>0</v>
      </c>
      <c r="GV429">
        <v>28.2858</v>
      </c>
      <c r="GW429">
        <v>999.9</v>
      </c>
      <c r="GX429">
        <v>62.6</v>
      </c>
      <c r="GY429">
        <v>29.2</v>
      </c>
      <c r="GZ429">
        <v>28.1221</v>
      </c>
      <c r="HA429">
        <v>61.551</v>
      </c>
      <c r="HB429">
        <v>21.3021</v>
      </c>
      <c r="HC429">
        <v>1</v>
      </c>
      <c r="HD429">
        <v>0.023346</v>
      </c>
      <c r="HE429">
        <v>-1.95303</v>
      </c>
      <c r="HF429">
        <v>20.325</v>
      </c>
      <c r="HG429">
        <v>5.22208</v>
      </c>
      <c r="HH429">
        <v>11.9796</v>
      </c>
      <c r="HI429">
        <v>4.96555</v>
      </c>
      <c r="HJ429">
        <v>3.276</v>
      </c>
      <c r="HK429">
        <v>9999</v>
      </c>
      <c r="HL429">
        <v>9999</v>
      </c>
      <c r="HM429">
        <v>9999</v>
      </c>
      <c r="HN429">
        <v>999.9</v>
      </c>
      <c r="HO429">
        <v>1.86364</v>
      </c>
      <c r="HP429">
        <v>1.85974</v>
      </c>
      <c r="HQ429">
        <v>1.85806</v>
      </c>
      <c r="HR429">
        <v>1.85944</v>
      </c>
      <c r="HS429">
        <v>1.85959</v>
      </c>
      <c r="HT429">
        <v>1.85806</v>
      </c>
      <c r="HU429">
        <v>1.85715</v>
      </c>
      <c r="HV429">
        <v>1.85211</v>
      </c>
      <c r="HW429">
        <v>0</v>
      </c>
      <c r="HX429">
        <v>0</v>
      </c>
      <c r="HY429">
        <v>0</v>
      </c>
      <c r="HZ429">
        <v>0</v>
      </c>
      <c r="IA429" t="s">
        <v>424</v>
      </c>
      <c r="IB429" t="s">
        <v>425</v>
      </c>
      <c r="IC429" t="s">
        <v>426</v>
      </c>
      <c r="ID429" t="s">
        <v>426</v>
      </c>
      <c r="IE429" t="s">
        <v>426</v>
      </c>
      <c r="IF429" t="s">
        <v>426</v>
      </c>
      <c r="IG429">
        <v>0</v>
      </c>
      <c r="IH429">
        <v>100</v>
      </c>
      <c r="II429">
        <v>100</v>
      </c>
      <c r="IJ429">
        <v>-1.48</v>
      </c>
      <c r="IK429">
        <v>0.1742</v>
      </c>
      <c r="IL429">
        <v>-2.270430513628176</v>
      </c>
      <c r="IM429">
        <v>0.001328113201692861</v>
      </c>
      <c r="IN429">
        <v>1.538283238170363E-06</v>
      </c>
      <c r="IO429">
        <v>-5.795655626708063E-10</v>
      </c>
      <c r="IP429">
        <v>-0.07185721746206786</v>
      </c>
      <c r="IQ429">
        <v>-0.004593102289677449</v>
      </c>
      <c r="IR429">
        <v>0.0008253994458280543</v>
      </c>
      <c r="IS429">
        <v>-7.403632370499484E-06</v>
      </c>
      <c r="IT429">
        <v>2</v>
      </c>
      <c r="IU429">
        <v>1985</v>
      </c>
      <c r="IV429">
        <v>1</v>
      </c>
      <c r="IW429">
        <v>27</v>
      </c>
      <c r="IX429">
        <v>7.8</v>
      </c>
      <c r="IY429">
        <v>7.8</v>
      </c>
      <c r="IZ429">
        <v>1.13525</v>
      </c>
      <c r="JA429">
        <v>2.61108</v>
      </c>
      <c r="JB429">
        <v>1.49658</v>
      </c>
      <c r="JC429">
        <v>2.34497</v>
      </c>
      <c r="JD429">
        <v>1.54907</v>
      </c>
      <c r="JE429">
        <v>2.42432</v>
      </c>
      <c r="JF429">
        <v>32.7535</v>
      </c>
      <c r="JG429">
        <v>15.4454</v>
      </c>
      <c r="JH429">
        <v>18</v>
      </c>
      <c r="JI429">
        <v>481.506</v>
      </c>
      <c r="JJ429">
        <v>501.064</v>
      </c>
      <c r="JK429">
        <v>30.9283</v>
      </c>
      <c r="JL429">
        <v>27.5361</v>
      </c>
      <c r="JM429">
        <v>30</v>
      </c>
      <c r="JN429">
        <v>27.7313</v>
      </c>
      <c r="JO429">
        <v>27.7141</v>
      </c>
      <c r="JP429">
        <v>22.8353</v>
      </c>
      <c r="JQ429">
        <v>21.4507</v>
      </c>
      <c r="JR429">
        <v>76.01479999999999</v>
      </c>
      <c r="JS429">
        <v>30.9095</v>
      </c>
      <c r="JT429">
        <v>420</v>
      </c>
      <c r="JU429">
        <v>23.4318</v>
      </c>
      <c r="JV429">
        <v>102.31</v>
      </c>
      <c r="JW429">
        <v>91.4623</v>
      </c>
    </row>
    <row r="430" spans="1:283">
      <c r="A430">
        <v>412</v>
      </c>
      <c r="B430">
        <v>1761012426</v>
      </c>
      <c r="C430">
        <v>2760</v>
      </c>
      <c r="D430" t="s">
        <v>1274</v>
      </c>
      <c r="E430" t="s">
        <v>1275</v>
      </c>
      <c r="F430">
        <v>5</v>
      </c>
      <c r="G430" t="s">
        <v>1233</v>
      </c>
      <c r="H430">
        <v>1761012418</v>
      </c>
      <c r="I430">
        <f>(J430)/1000</f>
        <v>0</v>
      </c>
      <c r="J430">
        <f>1000*DJ430*AH430*(DF430-DG430)/(100*CY430*(1000-AH430*DF430))</f>
        <v>0</v>
      </c>
      <c r="K430">
        <f>DJ430*AH430*(DE430-DD430*(1000-AH430*DG430)/(1000-AH430*DF430))/(100*CY430)</f>
        <v>0</v>
      </c>
      <c r="L430">
        <f>DD430 - IF(AH430&gt;1, K430*CY430*100.0/(AJ430), 0)</f>
        <v>0</v>
      </c>
      <c r="M430">
        <f>((S430-I430/2)*L430-K430)/(S430+I430/2)</f>
        <v>0</v>
      </c>
      <c r="N430">
        <f>M430*(DK430+DL430)/1000.0</f>
        <v>0</v>
      </c>
      <c r="O430">
        <f>(DD430 - IF(AH430&gt;1, K430*CY430*100.0/(AJ430), 0))*(DK430+DL430)/1000.0</f>
        <v>0</v>
      </c>
      <c r="P430">
        <f>2.0/((1/R430-1/Q430)+SIGN(R430)*SQRT((1/R430-1/Q430)*(1/R430-1/Q430) + 4*CZ430/((CZ430+1)*(CZ430+1))*(2*1/R430*1/Q430-1/Q430*1/Q430)))</f>
        <v>0</v>
      </c>
      <c r="Q430">
        <f>IF(LEFT(DA430,1)&lt;&gt;"0",IF(LEFT(DA430,1)="1",3.0,DB430),$D$5+$E$5*(DR430*DK430/($K$5*1000))+$F$5*(DR430*DK430/($K$5*1000))*MAX(MIN(CY430,$J$5),$I$5)*MAX(MIN(CY430,$J$5),$I$5)+$G$5*MAX(MIN(CY430,$J$5),$I$5)*(DR430*DK430/($K$5*1000))+$H$5*(DR430*DK430/($K$5*1000))*(DR430*DK430/($K$5*1000)))</f>
        <v>0</v>
      </c>
      <c r="R430">
        <f>I430*(1000-(1000*0.61365*exp(17.502*V430/(240.97+V430))/(DK430+DL430)+DF430)/2)/(1000*0.61365*exp(17.502*V430/(240.97+V430))/(DK430+DL430)-DF430)</f>
        <v>0</v>
      </c>
      <c r="S430">
        <f>1/((CZ430+1)/(P430/1.6)+1/(Q430/1.37)) + CZ430/((CZ430+1)/(P430/1.6) + CZ430/(Q430/1.37))</f>
        <v>0</v>
      </c>
      <c r="T430">
        <f>(CU430*CX430)</f>
        <v>0</v>
      </c>
      <c r="U430">
        <f>(DM430+(T430+2*0.95*5.67E-8*(((DM430+$B$9)+273)^4-(DM430+273)^4)-44100*I430)/(1.84*29.3*Q430+8*0.95*5.67E-8*(DM430+273)^3))</f>
        <v>0</v>
      </c>
      <c r="V430">
        <f>($C$9*DN430+$D$9*DO430+$E$9*U430)</f>
        <v>0</v>
      </c>
      <c r="W430">
        <f>0.61365*exp(17.502*V430/(240.97+V430))</f>
        <v>0</v>
      </c>
      <c r="X430">
        <f>(Y430/Z430*100)</f>
        <v>0</v>
      </c>
      <c r="Y430">
        <f>DF430*(DK430+DL430)/1000</f>
        <v>0</v>
      </c>
      <c r="Z430">
        <f>0.61365*exp(17.502*DM430/(240.97+DM430))</f>
        <v>0</v>
      </c>
      <c r="AA430">
        <f>(W430-DF430*(DK430+DL430)/1000)</f>
        <v>0</v>
      </c>
      <c r="AB430">
        <f>(-I430*44100)</f>
        <v>0</v>
      </c>
      <c r="AC430">
        <f>2*29.3*Q430*0.92*(DM430-V430)</f>
        <v>0</v>
      </c>
      <c r="AD430">
        <f>2*0.95*5.67E-8*(((DM430+$B$9)+273)^4-(V430+273)^4)</f>
        <v>0</v>
      </c>
      <c r="AE430">
        <f>T430+AD430+AB430+AC430</f>
        <v>0</v>
      </c>
      <c r="AF430">
        <v>1</v>
      </c>
      <c r="AG430">
        <v>0</v>
      </c>
      <c r="AH430">
        <f>IF(AF430*$H$15&gt;=AJ430,1.0,(AJ430/(AJ430-AF430*$H$15)))</f>
        <v>0</v>
      </c>
      <c r="AI430">
        <f>(AH430-1)*100</f>
        <v>0</v>
      </c>
      <c r="AJ430">
        <f>MAX(0,($B$15+$C$15*DR430)/(1+$D$15*DR430)*DK430/(DM430+273)*$E$15)</f>
        <v>0</v>
      </c>
      <c r="AK430" t="s">
        <v>420</v>
      </c>
      <c r="AL430" t="s">
        <v>420</v>
      </c>
      <c r="AM430">
        <v>0</v>
      </c>
      <c r="AN430">
        <v>0</v>
      </c>
      <c r="AO430">
        <f>1-AM430/AN430</f>
        <v>0</v>
      </c>
      <c r="AP430">
        <v>0</v>
      </c>
      <c r="AQ430" t="s">
        <v>420</v>
      </c>
      <c r="AR430" t="s">
        <v>420</v>
      </c>
      <c r="AS430">
        <v>0</v>
      </c>
      <c r="AT430">
        <v>0</v>
      </c>
      <c r="AU430">
        <f>1-AS430/AT430</f>
        <v>0</v>
      </c>
      <c r="AV430">
        <v>0.5</v>
      </c>
      <c r="AW430">
        <f>CV430</f>
        <v>0</v>
      </c>
      <c r="AX430">
        <f>K430</f>
        <v>0</v>
      </c>
      <c r="AY430">
        <f>AU430*AV430*AW430</f>
        <v>0</v>
      </c>
      <c r="AZ430">
        <f>(AX430-AP430)/AW430</f>
        <v>0</v>
      </c>
      <c r="BA430">
        <f>(AN430-AT430)/AT430</f>
        <v>0</v>
      </c>
      <c r="BB430">
        <f>AM430/(AO430+AM430/AT430)</f>
        <v>0</v>
      </c>
      <c r="BC430" t="s">
        <v>420</v>
      </c>
      <c r="BD430">
        <v>0</v>
      </c>
      <c r="BE430">
        <f>IF(BD430&lt;&gt;0, BD430, BB430)</f>
        <v>0</v>
      </c>
      <c r="BF430">
        <f>1-BE430/AT430</f>
        <v>0</v>
      </c>
      <c r="BG430">
        <f>(AT430-AS430)/(AT430-BE430)</f>
        <v>0</v>
      </c>
      <c r="BH430">
        <f>(AN430-AT430)/(AN430-BE430)</f>
        <v>0</v>
      </c>
      <c r="BI430">
        <f>(AT430-AS430)/(AT430-AM430)</f>
        <v>0</v>
      </c>
      <c r="BJ430">
        <f>(AN430-AT430)/(AN430-AM430)</f>
        <v>0</v>
      </c>
      <c r="BK430">
        <f>(BG430*BE430/AS430)</f>
        <v>0</v>
      </c>
      <c r="BL430">
        <f>(1-BK430)</f>
        <v>0</v>
      </c>
      <c r="CU430">
        <f>$B$13*DS430+$C$13*DT430+$F$13*EE430*(1-EH430)</f>
        <v>0</v>
      </c>
      <c r="CV430">
        <f>CU430*CW430</f>
        <v>0</v>
      </c>
      <c r="CW430">
        <f>($B$13*$D$11+$C$13*$D$11+$F$13*((ER430+EJ430)/MAX(ER430+EJ430+ES430, 0.1)*$I$11+ES430/MAX(ER430+EJ430+ES430, 0.1)*$J$11))/($B$13+$C$13+$F$13)</f>
        <v>0</v>
      </c>
      <c r="CX430">
        <f>($B$13*$K$11+$C$13*$K$11+$F$13*((ER430+EJ430)/MAX(ER430+EJ430+ES430, 0.1)*$P$11+ES430/MAX(ER430+EJ430+ES430, 0.1)*$Q$11))/($B$13+$C$13+$F$13)</f>
        <v>0</v>
      </c>
      <c r="CY430">
        <v>1.37</v>
      </c>
      <c r="CZ430">
        <v>0.5</v>
      </c>
      <c r="DA430" t="s">
        <v>421</v>
      </c>
      <c r="DB430">
        <v>2</v>
      </c>
      <c r="DC430">
        <v>1761012418</v>
      </c>
      <c r="DD430">
        <v>420.184125</v>
      </c>
      <c r="DE430">
        <v>420.007</v>
      </c>
      <c r="DF430">
        <v>23.4144</v>
      </c>
      <c r="DG430">
        <v>23.41457083333333</v>
      </c>
      <c r="DH430">
        <v>421.6645416666667</v>
      </c>
      <c r="DI430">
        <v>23.24014583333333</v>
      </c>
      <c r="DJ430">
        <v>499.97475</v>
      </c>
      <c r="DK430">
        <v>90.57129583333334</v>
      </c>
      <c r="DL430">
        <v>0.03380495</v>
      </c>
      <c r="DM430">
        <v>29.8914</v>
      </c>
      <c r="DN430">
        <v>30.00770416666667</v>
      </c>
      <c r="DO430">
        <v>999.9</v>
      </c>
      <c r="DP430">
        <v>0</v>
      </c>
      <c r="DQ430">
        <v>0</v>
      </c>
      <c r="DR430">
        <v>9989.507916666667</v>
      </c>
      <c r="DS430">
        <v>0</v>
      </c>
      <c r="DT430">
        <v>0.242856</v>
      </c>
      <c r="DU430">
        <v>0.1772117958333334</v>
      </c>
      <c r="DV430">
        <v>430.2583750000001</v>
      </c>
      <c r="DW430">
        <v>430.0770416666667</v>
      </c>
      <c r="DX430">
        <v>-0.000162600875</v>
      </c>
      <c r="DY430">
        <v>420.007</v>
      </c>
      <c r="DZ430">
        <v>23.41457083333333</v>
      </c>
      <c r="EA430">
        <v>2.1206725</v>
      </c>
      <c r="EB430">
        <v>2.120687083333333</v>
      </c>
      <c r="EC430">
        <v>18.37531666666667</v>
      </c>
      <c r="ED430">
        <v>18.375425</v>
      </c>
      <c r="EE430">
        <v>0.00500078</v>
      </c>
      <c r="EF430">
        <v>0</v>
      </c>
      <c r="EG430">
        <v>0</v>
      </c>
      <c r="EH430">
        <v>0</v>
      </c>
      <c r="EI430">
        <v>132.7541666666666</v>
      </c>
      <c r="EJ430">
        <v>0.00500078</v>
      </c>
      <c r="EK430">
        <v>-9.220833333333333</v>
      </c>
      <c r="EL430">
        <v>0.1916666666666667</v>
      </c>
      <c r="EM430">
        <v>35.87733333333333</v>
      </c>
      <c r="EN430">
        <v>39.78883333333334</v>
      </c>
      <c r="EO430">
        <v>38.11945833333333</v>
      </c>
      <c r="EP430">
        <v>40.452875</v>
      </c>
      <c r="EQ430">
        <v>38.54658333333333</v>
      </c>
      <c r="ER430">
        <v>0</v>
      </c>
      <c r="ES430">
        <v>0</v>
      </c>
      <c r="ET430">
        <v>0</v>
      </c>
      <c r="EU430">
        <v>1761012424.9</v>
      </c>
      <c r="EV430">
        <v>0</v>
      </c>
      <c r="EW430">
        <v>132.9576923076923</v>
      </c>
      <c r="EX430">
        <v>-10.36923096113574</v>
      </c>
      <c r="EY430">
        <v>-5.411965674902566</v>
      </c>
      <c r="EZ430">
        <v>-10.21153846153846</v>
      </c>
      <c r="FA430">
        <v>15</v>
      </c>
      <c r="FB430">
        <v>1761011957.1</v>
      </c>
      <c r="FC430" t="s">
        <v>1172</v>
      </c>
      <c r="FD430">
        <v>1761011957.1</v>
      </c>
      <c r="FE430">
        <v>1761011957.1</v>
      </c>
      <c r="FF430">
        <v>13</v>
      </c>
      <c r="FG430">
        <v>-0.16</v>
      </c>
      <c r="FH430">
        <v>-0.007</v>
      </c>
      <c r="FI430">
        <v>-1.481</v>
      </c>
      <c r="FJ430">
        <v>0.186</v>
      </c>
      <c r="FK430">
        <v>420</v>
      </c>
      <c r="FL430">
        <v>24</v>
      </c>
      <c r="FM430">
        <v>0.15</v>
      </c>
      <c r="FN430">
        <v>0.03</v>
      </c>
      <c r="FO430">
        <v>0.1749617097560976</v>
      </c>
      <c r="FP430">
        <v>-0.02734324390243914</v>
      </c>
      <c r="FQ430">
        <v>0.0357248647871807</v>
      </c>
      <c r="FR430">
        <v>1</v>
      </c>
      <c r="FS430">
        <v>131.9029411764706</v>
      </c>
      <c r="FT430">
        <v>2.770053284245347</v>
      </c>
      <c r="FU430">
        <v>6.842191139158208</v>
      </c>
      <c r="FV430">
        <v>0</v>
      </c>
      <c r="FW430">
        <v>0.001054810390243903</v>
      </c>
      <c r="FX430">
        <v>-0.02334323253658537</v>
      </c>
      <c r="FY430">
        <v>0.002837809674402235</v>
      </c>
      <c r="FZ430">
        <v>1</v>
      </c>
      <c r="GA430">
        <v>2</v>
      </c>
      <c r="GB430">
        <v>3</v>
      </c>
      <c r="GC430" t="s">
        <v>482</v>
      </c>
      <c r="GD430">
        <v>3.10948</v>
      </c>
      <c r="GE430">
        <v>2.7256</v>
      </c>
      <c r="GF430">
        <v>0.08863939999999999</v>
      </c>
      <c r="GG430">
        <v>0.0884144</v>
      </c>
      <c r="GH430">
        <v>0.106819</v>
      </c>
      <c r="GI430">
        <v>0.107819</v>
      </c>
      <c r="GJ430">
        <v>23920.6</v>
      </c>
      <c r="GK430">
        <v>21676.1</v>
      </c>
      <c r="GL430">
        <v>26804.6</v>
      </c>
      <c r="GM430">
        <v>23984.3</v>
      </c>
      <c r="GN430">
        <v>38254.5</v>
      </c>
      <c r="GO430">
        <v>31562.9</v>
      </c>
      <c r="GP430">
        <v>46785.6</v>
      </c>
      <c r="GQ430">
        <v>37912.9</v>
      </c>
      <c r="GR430">
        <v>1.89312</v>
      </c>
      <c r="GS430">
        <v>1.8778</v>
      </c>
      <c r="GT430">
        <v>0.106335</v>
      </c>
      <c r="GU430">
        <v>0</v>
      </c>
      <c r="GV430">
        <v>28.287</v>
      </c>
      <c r="GW430">
        <v>999.9</v>
      </c>
      <c r="GX430">
        <v>62.6</v>
      </c>
      <c r="GY430">
        <v>29.2</v>
      </c>
      <c r="GZ430">
        <v>28.122</v>
      </c>
      <c r="HA430">
        <v>61.261</v>
      </c>
      <c r="HB430">
        <v>21.1579</v>
      </c>
      <c r="HC430">
        <v>1</v>
      </c>
      <c r="HD430">
        <v>0.0233232</v>
      </c>
      <c r="HE430">
        <v>-1.93207</v>
      </c>
      <c r="HF430">
        <v>20.3253</v>
      </c>
      <c r="HG430">
        <v>5.22268</v>
      </c>
      <c r="HH430">
        <v>11.9791</v>
      </c>
      <c r="HI430">
        <v>4.9656</v>
      </c>
      <c r="HJ430">
        <v>3.27598</v>
      </c>
      <c r="HK430">
        <v>9999</v>
      </c>
      <c r="HL430">
        <v>9999</v>
      </c>
      <c r="HM430">
        <v>9999</v>
      </c>
      <c r="HN430">
        <v>999.9</v>
      </c>
      <c r="HO430">
        <v>1.86365</v>
      </c>
      <c r="HP430">
        <v>1.85975</v>
      </c>
      <c r="HQ430">
        <v>1.85806</v>
      </c>
      <c r="HR430">
        <v>1.85944</v>
      </c>
      <c r="HS430">
        <v>1.85959</v>
      </c>
      <c r="HT430">
        <v>1.85806</v>
      </c>
      <c r="HU430">
        <v>1.85715</v>
      </c>
      <c r="HV430">
        <v>1.85211</v>
      </c>
      <c r="HW430">
        <v>0</v>
      </c>
      <c r="HX430">
        <v>0</v>
      </c>
      <c r="HY430">
        <v>0</v>
      </c>
      <c r="HZ430">
        <v>0</v>
      </c>
      <c r="IA430" t="s">
        <v>424</v>
      </c>
      <c r="IB430" t="s">
        <v>425</v>
      </c>
      <c r="IC430" t="s">
        <v>426</v>
      </c>
      <c r="ID430" t="s">
        <v>426</v>
      </c>
      <c r="IE430" t="s">
        <v>426</v>
      </c>
      <c r="IF430" t="s">
        <v>426</v>
      </c>
      <c r="IG430">
        <v>0</v>
      </c>
      <c r="IH430">
        <v>100</v>
      </c>
      <c r="II430">
        <v>100</v>
      </c>
      <c r="IJ430">
        <v>-1.48</v>
      </c>
      <c r="IK430">
        <v>0.1743</v>
      </c>
      <c r="IL430">
        <v>-2.270430513628176</v>
      </c>
      <c r="IM430">
        <v>0.001328113201692861</v>
      </c>
      <c r="IN430">
        <v>1.538283238170363E-06</v>
      </c>
      <c r="IO430">
        <v>-5.795655626708063E-10</v>
      </c>
      <c r="IP430">
        <v>-0.07185721746206786</v>
      </c>
      <c r="IQ430">
        <v>-0.004593102289677449</v>
      </c>
      <c r="IR430">
        <v>0.0008253994458280543</v>
      </c>
      <c r="IS430">
        <v>-7.403632370499484E-06</v>
      </c>
      <c r="IT430">
        <v>2</v>
      </c>
      <c r="IU430">
        <v>1985</v>
      </c>
      <c r="IV430">
        <v>1</v>
      </c>
      <c r="IW430">
        <v>27</v>
      </c>
      <c r="IX430">
        <v>7.8</v>
      </c>
      <c r="IY430">
        <v>7.8</v>
      </c>
      <c r="IZ430">
        <v>1.13525</v>
      </c>
      <c r="JA430">
        <v>2.60498</v>
      </c>
      <c r="JB430">
        <v>1.49658</v>
      </c>
      <c r="JC430">
        <v>2.34619</v>
      </c>
      <c r="JD430">
        <v>1.54907</v>
      </c>
      <c r="JE430">
        <v>2.45605</v>
      </c>
      <c r="JF430">
        <v>32.7535</v>
      </c>
      <c r="JG430">
        <v>15.4542</v>
      </c>
      <c r="JH430">
        <v>18</v>
      </c>
      <c r="JI430">
        <v>481.65</v>
      </c>
      <c r="JJ430">
        <v>501.014</v>
      </c>
      <c r="JK430">
        <v>30.9239</v>
      </c>
      <c r="JL430">
        <v>27.535</v>
      </c>
      <c r="JM430">
        <v>30</v>
      </c>
      <c r="JN430">
        <v>27.7313</v>
      </c>
      <c r="JO430">
        <v>27.7141</v>
      </c>
      <c r="JP430">
        <v>22.8371</v>
      </c>
      <c r="JQ430">
        <v>21.4507</v>
      </c>
      <c r="JR430">
        <v>76.01479999999999</v>
      </c>
      <c r="JS430">
        <v>30.9095</v>
      </c>
      <c r="JT430">
        <v>420</v>
      </c>
      <c r="JU430">
        <v>23.4318</v>
      </c>
      <c r="JV430">
        <v>102.31</v>
      </c>
      <c r="JW430">
        <v>91.46250000000001</v>
      </c>
    </row>
    <row r="431" spans="1:283">
      <c r="A431">
        <v>413</v>
      </c>
      <c r="B431">
        <v>1761012428</v>
      </c>
      <c r="C431">
        <v>2762</v>
      </c>
      <c r="D431" t="s">
        <v>1276</v>
      </c>
      <c r="E431" t="s">
        <v>1277</v>
      </c>
      <c r="F431">
        <v>5</v>
      </c>
      <c r="G431" t="s">
        <v>1233</v>
      </c>
      <c r="H431">
        <v>1761012420</v>
      </c>
      <c r="I431">
        <f>(J431)/1000</f>
        <v>0</v>
      </c>
      <c r="J431">
        <f>1000*DJ431*AH431*(DF431-DG431)/(100*CY431*(1000-AH431*DF431))</f>
        <v>0</v>
      </c>
      <c r="K431">
        <f>DJ431*AH431*(DE431-DD431*(1000-AH431*DG431)/(1000-AH431*DF431))/(100*CY431)</f>
        <v>0</v>
      </c>
      <c r="L431">
        <f>DD431 - IF(AH431&gt;1, K431*CY431*100.0/(AJ431), 0)</f>
        <v>0</v>
      </c>
      <c r="M431">
        <f>((S431-I431/2)*L431-K431)/(S431+I431/2)</f>
        <v>0</v>
      </c>
      <c r="N431">
        <f>M431*(DK431+DL431)/1000.0</f>
        <v>0</v>
      </c>
      <c r="O431">
        <f>(DD431 - IF(AH431&gt;1, K431*CY431*100.0/(AJ431), 0))*(DK431+DL431)/1000.0</f>
        <v>0</v>
      </c>
      <c r="P431">
        <f>2.0/((1/R431-1/Q431)+SIGN(R431)*SQRT((1/R431-1/Q431)*(1/R431-1/Q431) + 4*CZ431/((CZ431+1)*(CZ431+1))*(2*1/R431*1/Q431-1/Q431*1/Q431)))</f>
        <v>0</v>
      </c>
      <c r="Q431">
        <f>IF(LEFT(DA431,1)&lt;&gt;"0",IF(LEFT(DA431,1)="1",3.0,DB431),$D$5+$E$5*(DR431*DK431/($K$5*1000))+$F$5*(DR431*DK431/($K$5*1000))*MAX(MIN(CY431,$J$5),$I$5)*MAX(MIN(CY431,$J$5),$I$5)+$G$5*MAX(MIN(CY431,$J$5),$I$5)*(DR431*DK431/($K$5*1000))+$H$5*(DR431*DK431/($K$5*1000))*(DR431*DK431/($K$5*1000)))</f>
        <v>0</v>
      </c>
      <c r="R431">
        <f>I431*(1000-(1000*0.61365*exp(17.502*V431/(240.97+V431))/(DK431+DL431)+DF431)/2)/(1000*0.61365*exp(17.502*V431/(240.97+V431))/(DK431+DL431)-DF431)</f>
        <v>0</v>
      </c>
      <c r="S431">
        <f>1/((CZ431+1)/(P431/1.6)+1/(Q431/1.37)) + CZ431/((CZ431+1)/(P431/1.6) + CZ431/(Q431/1.37))</f>
        <v>0</v>
      </c>
      <c r="T431">
        <f>(CU431*CX431)</f>
        <v>0</v>
      </c>
      <c r="U431">
        <f>(DM431+(T431+2*0.95*5.67E-8*(((DM431+$B$9)+273)^4-(DM431+273)^4)-44100*I431)/(1.84*29.3*Q431+8*0.95*5.67E-8*(DM431+273)^3))</f>
        <v>0</v>
      </c>
      <c r="V431">
        <f>($C$9*DN431+$D$9*DO431+$E$9*U431)</f>
        <v>0</v>
      </c>
      <c r="W431">
        <f>0.61365*exp(17.502*V431/(240.97+V431))</f>
        <v>0</v>
      </c>
      <c r="X431">
        <f>(Y431/Z431*100)</f>
        <v>0</v>
      </c>
      <c r="Y431">
        <f>DF431*(DK431+DL431)/1000</f>
        <v>0</v>
      </c>
      <c r="Z431">
        <f>0.61365*exp(17.502*DM431/(240.97+DM431))</f>
        <v>0</v>
      </c>
      <c r="AA431">
        <f>(W431-DF431*(DK431+DL431)/1000)</f>
        <v>0</v>
      </c>
      <c r="AB431">
        <f>(-I431*44100)</f>
        <v>0</v>
      </c>
      <c r="AC431">
        <f>2*29.3*Q431*0.92*(DM431-V431)</f>
        <v>0</v>
      </c>
      <c r="AD431">
        <f>2*0.95*5.67E-8*(((DM431+$B$9)+273)^4-(V431+273)^4)</f>
        <v>0</v>
      </c>
      <c r="AE431">
        <f>T431+AD431+AB431+AC431</f>
        <v>0</v>
      </c>
      <c r="AF431">
        <v>1</v>
      </c>
      <c r="AG431">
        <v>0</v>
      </c>
      <c r="AH431">
        <f>IF(AF431*$H$15&gt;=AJ431,1.0,(AJ431/(AJ431-AF431*$H$15)))</f>
        <v>0</v>
      </c>
      <c r="AI431">
        <f>(AH431-1)*100</f>
        <v>0</v>
      </c>
      <c r="AJ431">
        <f>MAX(0,($B$15+$C$15*DR431)/(1+$D$15*DR431)*DK431/(DM431+273)*$E$15)</f>
        <v>0</v>
      </c>
      <c r="AK431" t="s">
        <v>420</v>
      </c>
      <c r="AL431" t="s">
        <v>420</v>
      </c>
      <c r="AM431">
        <v>0</v>
      </c>
      <c r="AN431">
        <v>0</v>
      </c>
      <c r="AO431">
        <f>1-AM431/AN431</f>
        <v>0</v>
      </c>
      <c r="AP431">
        <v>0</v>
      </c>
      <c r="AQ431" t="s">
        <v>420</v>
      </c>
      <c r="AR431" t="s">
        <v>420</v>
      </c>
      <c r="AS431">
        <v>0</v>
      </c>
      <c r="AT431">
        <v>0</v>
      </c>
      <c r="AU431">
        <f>1-AS431/AT431</f>
        <v>0</v>
      </c>
      <c r="AV431">
        <v>0.5</v>
      </c>
      <c r="AW431">
        <f>CV431</f>
        <v>0</v>
      </c>
      <c r="AX431">
        <f>K431</f>
        <v>0</v>
      </c>
      <c r="AY431">
        <f>AU431*AV431*AW431</f>
        <v>0</v>
      </c>
      <c r="AZ431">
        <f>(AX431-AP431)/AW431</f>
        <v>0</v>
      </c>
      <c r="BA431">
        <f>(AN431-AT431)/AT431</f>
        <v>0</v>
      </c>
      <c r="BB431">
        <f>AM431/(AO431+AM431/AT431)</f>
        <v>0</v>
      </c>
      <c r="BC431" t="s">
        <v>420</v>
      </c>
      <c r="BD431">
        <v>0</v>
      </c>
      <c r="BE431">
        <f>IF(BD431&lt;&gt;0, BD431, BB431)</f>
        <v>0</v>
      </c>
      <c r="BF431">
        <f>1-BE431/AT431</f>
        <v>0</v>
      </c>
      <c r="BG431">
        <f>(AT431-AS431)/(AT431-BE431)</f>
        <v>0</v>
      </c>
      <c r="BH431">
        <f>(AN431-AT431)/(AN431-BE431)</f>
        <v>0</v>
      </c>
      <c r="BI431">
        <f>(AT431-AS431)/(AT431-AM431)</f>
        <v>0</v>
      </c>
      <c r="BJ431">
        <f>(AN431-AT431)/(AN431-AM431)</f>
        <v>0</v>
      </c>
      <c r="BK431">
        <f>(BG431*BE431/AS431)</f>
        <v>0</v>
      </c>
      <c r="BL431">
        <f>(1-BK431)</f>
        <v>0</v>
      </c>
      <c r="CU431">
        <f>$B$13*DS431+$C$13*DT431+$F$13*EE431*(1-EH431)</f>
        <v>0</v>
      </c>
      <c r="CV431">
        <f>CU431*CW431</f>
        <v>0</v>
      </c>
      <c r="CW431">
        <f>($B$13*$D$11+$C$13*$D$11+$F$13*((ER431+EJ431)/MAX(ER431+EJ431+ES431, 0.1)*$I$11+ES431/MAX(ER431+EJ431+ES431, 0.1)*$J$11))/($B$13+$C$13+$F$13)</f>
        <v>0</v>
      </c>
      <c r="CX431">
        <f>($B$13*$K$11+$C$13*$K$11+$F$13*((ER431+EJ431)/MAX(ER431+EJ431+ES431, 0.1)*$P$11+ES431/MAX(ER431+EJ431+ES431, 0.1)*$Q$11))/($B$13+$C$13+$F$13)</f>
        <v>0</v>
      </c>
      <c r="CY431">
        <v>1.37</v>
      </c>
      <c r="CZ431">
        <v>0.5</v>
      </c>
      <c r="DA431" t="s">
        <v>421</v>
      </c>
      <c r="DB431">
        <v>2</v>
      </c>
      <c r="DC431">
        <v>1761012420</v>
      </c>
      <c r="DD431">
        <v>420.18875</v>
      </c>
      <c r="DE431">
        <v>419.995375</v>
      </c>
      <c r="DF431">
        <v>23.41457916666667</v>
      </c>
      <c r="DG431">
        <v>23.41505416666666</v>
      </c>
      <c r="DH431">
        <v>421.6691666666666</v>
      </c>
      <c r="DI431">
        <v>23.240325</v>
      </c>
      <c r="DJ431">
        <v>499.9751666666667</v>
      </c>
      <c r="DK431">
        <v>90.57150416666666</v>
      </c>
      <c r="DL431">
        <v>0.03376160416666667</v>
      </c>
      <c r="DM431">
        <v>29.89214583333333</v>
      </c>
      <c r="DN431">
        <v>30.01019166666667</v>
      </c>
      <c r="DO431">
        <v>999.9</v>
      </c>
      <c r="DP431">
        <v>0</v>
      </c>
      <c r="DQ431">
        <v>0</v>
      </c>
      <c r="DR431">
        <v>9996.824583333333</v>
      </c>
      <c r="DS431">
        <v>0</v>
      </c>
      <c r="DT431">
        <v>0.242856</v>
      </c>
      <c r="DU431">
        <v>0.1934637125</v>
      </c>
      <c r="DV431">
        <v>430.2632083333334</v>
      </c>
      <c r="DW431">
        <v>430.0653333333333</v>
      </c>
      <c r="DX431">
        <v>-0.0004684127083333333</v>
      </c>
      <c r="DY431">
        <v>419.995375</v>
      </c>
      <c r="DZ431">
        <v>23.41505416666666</v>
      </c>
      <c r="EA431">
        <v>2.12069375</v>
      </c>
      <c r="EB431">
        <v>2.12073625</v>
      </c>
      <c r="EC431">
        <v>18.375475</v>
      </c>
      <c r="ED431">
        <v>18.37579166666667</v>
      </c>
      <c r="EE431">
        <v>0.00500078</v>
      </c>
      <c r="EF431">
        <v>0</v>
      </c>
      <c r="EG431">
        <v>0</v>
      </c>
      <c r="EH431">
        <v>0</v>
      </c>
      <c r="EI431">
        <v>133.3375</v>
      </c>
      <c r="EJ431">
        <v>0.00500078</v>
      </c>
      <c r="EK431">
        <v>-10.875</v>
      </c>
      <c r="EL431">
        <v>0.0208333333333333</v>
      </c>
      <c r="EM431">
        <v>35.8565</v>
      </c>
      <c r="EN431">
        <v>39.72108333333333</v>
      </c>
      <c r="EO431">
        <v>38.07779166666666</v>
      </c>
      <c r="EP431">
        <v>40.364375</v>
      </c>
      <c r="EQ431">
        <v>38.51275</v>
      </c>
      <c r="ER431">
        <v>0</v>
      </c>
      <c r="ES431">
        <v>0</v>
      </c>
      <c r="ET431">
        <v>0</v>
      </c>
      <c r="EU431">
        <v>1761012426.7</v>
      </c>
      <c r="EV431">
        <v>0</v>
      </c>
      <c r="EW431">
        <v>133.316</v>
      </c>
      <c r="EX431">
        <v>-9.676923372806288</v>
      </c>
      <c r="EY431">
        <v>-11.6999999223611</v>
      </c>
      <c r="EZ431">
        <v>-11.684</v>
      </c>
      <c r="FA431">
        <v>15</v>
      </c>
      <c r="FB431">
        <v>1761011957.1</v>
      </c>
      <c r="FC431" t="s">
        <v>1172</v>
      </c>
      <c r="FD431">
        <v>1761011957.1</v>
      </c>
      <c r="FE431">
        <v>1761011957.1</v>
      </c>
      <c r="FF431">
        <v>13</v>
      </c>
      <c r="FG431">
        <v>-0.16</v>
      </c>
      <c r="FH431">
        <v>-0.007</v>
      </c>
      <c r="FI431">
        <v>-1.481</v>
      </c>
      <c r="FJ431">
        <v>0.186</v>
      </c>
      <c r="FK431">
        <v>420</v>
      </c>
      <c r="FL431">
        <v>24</v>
      </c>
      <c r="FM431">
        <v>0.15</v>
      </c>
      <c r="FN431">
        <v>0.03</v>
      </c>
      <c r="FO431">
        <v>0.1835426525</v>
      </c>
      <c r="FP431">
        <v>0.1908925767354588</v>
      </c>
      <c r="FQ431">
        <v>0.04672840063841789</v>
      </c>
      <c r="FR431">
        <v>1</v>
      </c>
      <c r="FS431">
        <v>132.9294117647059</v>
      </c>
      <c r="FT431">
        <v>0.7792206268159432</v>
      </c>
      <c r="FU431">
        <v>6.383873497372097</v>
      </c>
      <c r="FV431">
        <v>1</v>
      </c>
      <c r="FW431">
        <v>0.000166034975</v>
      </c>
      <c r="FX431">
        <v>-0.01210359923076923</v>
      </c>
      <c r="FY431">
        <v>0.001941160885519352</v>
      </c>
      <c r="FZ431">
        <v>1</v>
      </c>
      <c r="GA431">
        <v>3</v>
      </c>
      <c r="GB431">
        <v>3</v>
      </c>
      <c r="GC431" t="s">
        <v>545</v>
      </c>
      <c r="GD431">
        <v>3.10965</v>
      </c>
      <c r="GE431">
        <v>2.72558</v>
      </c>
      <c r="GF431">
        <v>0.0886371</v>
      </c>
      <c r="GG431">
        <v>0.08841160000000001</v>
      </c>
      <c r="GH431">
        <v>0.106824</v>
      </c>
      <c r="GI431">
        <v>0.107825</v>
      </c>
      <c r="GJ431">
        <v>23920.6</v>
      </c>
      <c r="GK431">
        <v>21676.2</v>
      </c>
      <c r="GL431">
        <v>26804.5</v>
      </c>
      <c r="GM431">
        <v>23984.4</v>
      </c>
      <c r="GN431">
        <v>38254.1</v>
      </c>
      <c r="GO431">
        <v>31562.7</v>
      </c>
      <c r="GP431">
        <v>46785.5</v>
      </c>
      <c r="GQ431">
        <v>37912.9</v>
      </c>
      <c r="GR431">
        <v>1.89325</v>
      </c>
      <c r="GS431">
        <v>1.87783</v>
      </c>
      <c r="GT431">
        <v>0.106119</v>
      </c>
      <c r="GU431">
        <v>0</v>
      </c>
      <c r="GV431">
        <v>28.2882</v>
      </c>
      <c r="GW431">
        <v>999.9</v>
      </c>
      <c r="GX431">
        <v>62.6</v>
      </c>
      <c r="GY431">
        <v>29.3</v>
      </c>
      <c r="GZ431">
        <v>28.281</v>
      </c>
      <c r="HA431">
        <v>61.661</v>
      </c>
      <c r="HB431">
        <v>21.0697</v>
      </c>
      <c r="HC431">
        <v>1</v>
      </c>
      <c r="HD431">
        <v>0.0233155</v>
      </c>
      <c r="HE431">
        <v>-1.9171</v>
      </c>
      <c r="HF431">
        <v>20.3256</v>
      </c>
      <c r="HG431">
        <v>5.22253</v>
      </c>
      <c r="HH431">
        <v>11.9794</v>
      </c>
      <c r="HI431">
        <v>4.96555</v>
      </c>
      <c r="HJ431">
        <v>3.27595</v>
      </c>
      <c r="HK431">
        <v>9999</v>
      </c>
      <c r="HL431">
        <v>9999</v>
      </c>
      <c r="HM431">
        <v>9999</v>
      </c>
      <c r="HN431">
        <v>999.9</v>
      </c>
      <c r="HO431">
        <v>1.86365</v>
      </c>
      <c r="HP431">
        <v>1.85975</v>
      </c>
      <c r="HQ431">
        <v>1.85806</v>
      </c>
      <c r="HR431">
        <v>1.85944</v>
      </c>
      <c r="HS431">
        <v>1.85959</v>
      </c>
      <c r="HT431">
        <v>1.85806</v>
      </c>
      <c r="HU431">
        <v>1.85715</v>
      </c>
      <c r="HV431">
        <v>1.85211</v>
      </c>
      <c r="HW431">
        <v>0</v>
      </c>
      <c r="HX431">
        <v>0</v>
      </c>
      <c r="HY431">
        <v>0</v>
      </c>
      <c r="HZ431">
        <v>0</v>
      </c>
      <c r="IA431" t="s">
        <v>424</v>
      </c>
      <c r="IB431" t="s">
        <v>425</v>
      </c>
      <c r="IC431" t="s">
        <v>426</v>
      </c>
      <c r="ID431" t="s">
        <v>426</v>
      </c>
      <c r="IE431" t="s">
        <v>426</v>
      </c>
      <c r="IF431" t="s">
        <v>426</v>
      </c>
      <c r="IG431">
        <v>0</v>
      </c>
      <c r="IH431">
        <v>100</v>
      </c>
      <c r="II431">
        <v>100</v>
      </c>
      <c r="IJ431">
        <v>-1.48</v>
      </c>
      <c r="IK431">
        <v>0.1743</v>
      </c>
      <c r="IL431">
        <v>-2.270430513628176</v>
      </c>
      <c r="IM431">
        <v>0.001328113201692861</v>
      </c>
      <c r="IN431">
        <v>1.538283238170363E-06</v>
      </c>
      <c r="IO431">
        <v>-5.795655626708063E-10</v>
      </c>
      <c r="IP431">
        <v>-0.07185721746206786</v>
      </c>
      <c r="IQ431">
        <v>-0.004593102289677449</v>
      </c>
      <c r="IR431">
        <v>0.0008253994458280543</v>
      </c>
      <c r="IS431">
        <v>-7.403632370499484E-06</v>
      </c>
      <c r="IT431">
        <v>2</v>
      </c>
      <c r="IU431">
        <v>1985</v>
      </c>
      <c r="IV431">
        <v>1</v>
      </c>
      <c r="IW431">
        <v>27</v>
      </c>
      <c r="IX431">
        <v>7.8</v>
      </c>
      <c r="IY431">
        <v>7.8</v>
      </c>
      <c r="IZ431">
        <v>1.13525</v>
      </c>
      <c r="JA431">
        <v>2.61108</v>
      </c>
      <c r="JB431">
        <v>1.49658</v>
      </c>
      <c r="JC431">
        <v>2.34619</v>
      </c>
      <c r="JD431">
        <v>1.54907</v>
      </c>
      <c r="JE431">
        <v>2.35229</v>
      </c>
      <c r="JF431">
        <v>32.7535</v>
      </c>
      <c r="JG431">
        <v>15.4454</v>
      </c>
      <c r="JH431">
        <v>18</v>
      </c>
      <c r="JI431">
        <v>481.722</v>
      </c>
      <c r="JJ431">
        <v>501.03</v>
      </c>
      <c r="JK431">
        <v>30.9178</v>
      </c>
      <c r="JL431">
        <v>27.5339</v>
      </c>
      <c r="JM431">
        <v>30</v>
      </c>
      <c r="JN431">
        <v>27.7313</v>
      </c>
      <c r="JO431">
        <v>27.7141</v>
      </c>
      <c r="JP431">
        <v>22.838</v>
      </c>
      <c r="JQ431">
        <v>21.4507</v>
      </c>
      <c r="JR431">
        <v>76.01479999999999</v>
      </c>
      <c r="JS431">
        <v>30.9095</v>
      </c>
      <c r="JT431">
        <v>420</v>
      </c>
      <c r="JU431">
        <v>23.4318</v>
      </c>
      <c r="JV431">
        <v>102.309</v>
      </c>
      <c r="JW431">
        <v>91.46259999999999</v>
      </c>
    </row>
    <row r="432" spans="1:283">
      <c r="A432">
        <v>414</v>
      </c>
      <c r="B432">
        <v>1761012430</v>
      </c>
      <c r="C432">
        <v>2764</v>
      </c>
      <c r="D432" t="s">
        <v>1278</v>
      </c>
      <c r="E432" t="s">
        <v>1279</v>
      </c>
      <c r="F432">
        <v>5</v>
      </c>
      <c r="G432" t="s">
        <v>1233</v>
      </c>
      <c r="H432">
        <v>1761012422</v>
      </c>
      <c r="I432">
        <f>(J432)/1000</f>
        <v>0</v>
      </c>
      <c r="J432">
        <f>1000*DJ432*AH432*(DF432-DG432)/(100*CY432*(1000-AH432*DF432))</f>
        <v>0</v>
      </c>
      <c r="K432">
        <f>DJ432*AH432*(DE432-DD432*(1000-AH432*DG432)/(1000-AH432*DF432))/(100*CY432)</f>
        <v>0</v>
      </c>
      <c r="L432">
        <f>DD432 - IF(AH432&gt;1, K432*CY432*100.0/(AJ432), 0)</f>
        <v>0</v>
      </c>
      <c r="M432">
        <f>((S432-I432/2)*L432-K432)/(S432+I432/2)</f>
        <v>0</v>
      </c>
      <c r="N432">
        <f>M432*(DK432+DL432)/1000.0</f>
        <v>0</v>
      </c>
      <c r="O432">
        <f>(DD432 - IF(AH432&gt;1, K432*CY432*100.0/(AJ432), 0))*(DK432+DL432)/1000.0</f>
        <v>0</v>
      </c>
      <c r="P432">
        <f>2.0/((1/R432-1/Q432)+SIGN(R432)*SQRT((1/R432-1/Q432)*(1/R432-1/Q432) + 4*CZ432/((CZ432+1)*(CZ432+1))*(2*1/R432*1/Q432-1/Q432*1/Q432)))</f>
        <v>0</v>
      </c>
      <c r="Q432">
        <f>IF(LEFT(DA432,1)&lt;&gt;"0",IF(LEFT(DA432,1)="1",3.0,DB432),$D$5+$E$5*(DR432*DK432/($K$5*1000))+$F$5*(DR432*DK432/($K$5*1000))*MAX(MIN(CY432,$J$5),$I$5)*MAX(MIN(CY432,$J$5),$I$5)+$G$5*MAX(MIN(CY432,$J$5),$I$5)*(DR432*DK432/($K$5*1000))+$H$5*(DR432*DK432/($K$5*1000))*(DR432*DK432/($K$5*1000)))</f>
        <v>0</v>
      </c>
      <c r="R432">
        <f>I432*(1000-(1000*0.61365*exp(17.502*V432/(240.97+V432))/(DK432+DL432)+DF432)/2)/(1000*0.61365*exp(17.502*V432/(240.97+V432))/(DK432+DL432)-DF432)</f>
        <v>0</v>
      </c>
      <c r="S432">
        <f>1/((CZ432+1)/(P432/1.6)+1/(Q432/1.37)) + CZ432/((CZ432+1)/(P432/1.6) + CZ432/(Q432/1.37))</f>
        <v>0</v>
      </c>
      <c r="T432">
        <f>(CU432*CX432)</f>
        <v>0</v>
      </c>
      <c r="U432">
        <f>(DM432+(T432+2*0.95*5.67E-8*(((DM432+$B$9)+273)^4-(DM432+273)^4)-44100*I432)/(1.84*29.3*Q432+8*0.95*5.67E-8*(DM432+273)^3))</f>
        <v>0</v>
      </c>
      <c r="V432">
        <f>($C$9*DN432+$D$9*DO432+$E$9*U432)</f>
        <v>0</v>
      </c>
      <c r="W432">
        <f>0.61365*exp(17.502*V432/(240.97+V432))</f>
        <v>0</v>
      </c>
      <c r="X432">
        <f>(Y432/Z432*100)</f>
        <v>0</v>
      </c>
      <c r="Y432">
        <f>DF432*(DK432+DL432)/1000</f>
        <v>0</v>
      </c>
      <c r="Z432">
        <f>0.61365*exp(17.502*DM432/(240.97+DM432))</f>
        <v>0</v>
      </c>
      <c r="AA432">
        <f>(W432-DF432*(DK432+DL432)/1000)</f>
        <v>0</v>
      </c>
      <c r="AB432">
        <f>(-I432*44100)</f>
        <v>0</v>
      </c>
      <c r="AC432">
        <f>2*29.3*Q432*0.92*(DM432-V432)</f>
        <v>0</v>
      </c>
      <c r="AD432">
        <f>2*0.95*5.67E-8*(((DM432+$B$9)+273)^4-(V432+273)^4)</f>
        <v>0</v>
      </c>
      <c r="AE432">
        <f>T432+AD432+AB432+AC432</f>
        <v>0</v>
      </c>
      <c r="AF432">
        <v>1</v>
      </c>
      <c r="AG432">
        <v>0</v>
      </c>
      <c r="AH432">
        <f>IF(AF432*$H$15&gt;=AJ432,1.0,(AJ432/(AJ432-AF432*$H$15)))</f>
        <v>0</v>
      </c>
      <c r="AI432">
        <f>(AH432-1)*100</f>
        <v>0</v>
      </c>
      <c r="AJ432">
        <f>MAX(0,($B$15+$C$15*DR432)/(1+$D$15*DR432)*DK432/(DM432+273)*$E$15)</f>
        <v>0</v>
      </c>
      <c r="AK432" t="s">
        <v>420</v>
      </c>
      <c r="AL432" t="s">
        <v>420</v>
      </c>
      <c r="AM432">
        <v>0</v>
      </c>
      <c r="AN432">
        <v>0</v>
      </c>
      <c r="AO432">
        <f>1-AM432/AN432</f>
        <v>0</v>
      </c>
      <c r="AP432">
        <v>0</v>
      </c>
      <c r="AQ432" t="s">
        <v>420</v>
      </c>
      <c r="AR432" t="s">
        <v>420</v>
      </c>
      <c r="AS432">
        <v>0</v>
      </c>
      <c r="AT432">
        <v>0</v>
      </c>
      <c r="AU432">
        <f>1-AS432/AT432</f>
        <v>0</v>
      </c>
      <c r="AV432">
        <v>0.5</v>
      </c>
      <c r="AW432">
        <f>CV432</f>
        <v>0</v>
      </c>
      <c r="AX432">
        <f>K432</f>
        <v>0</v>
      </c>
      <c r="AY432">
        <f>AU432*AV432*AW432</f>
        <v>0</v>
      </c>
      <c r="AZ432">
        <f>(AX432-AP432)/AW432</f>
        <v>0</v>
      </c>
      <c r="BA432">
        <f>(AN432-AT432)/AT432</f>
        <v>0</v>
      </c>
      <c r="BB432">
        <f>AM432/(AO432+AM432/AT432)</f>
        <v>0</v>
      </c>
      <c r="BC432" t="s">
        <v>420</v>
      </c>
      <c r="BD432">
        <v>0</v>
      </c>
      <c r="BE432">
        <f>IF(BD432&lt;&gt;0, BD432, BB432)</f>
        <v>0</v>
      </c>
      <c r="BF432">
        <f>1-BE432/AT432</f>
        <v>0</v>
      </c>
      <c r="BG432">
        <f>(AT432-AS432)/(AT432-BE432)</f>
        <v>0</v>
      </c>
      <c r="BH432">
        <f>(AN432-AT432)/(AN432-BE432)</f>
        <v>0</v>
      </c>
      <c r="BI432">
        <f>(AT432-AS432)/(AT432-AM432)</f>
        <v>0</v>
      </c>
      <c r="BJ432">
        <f>(AN432-AT432)/(AN432-AM432)</f>
        <v>0</v>
      </c>
      <c r="BK432">
        <f>(BG432*BE432/AS432)</f>
        <v>0</v>
      </c>
      <c r="BL432">
        <f>(1-BK432)</f>
        <v>0</v>
      </c>
      <c r="CU432">
        <f>$B$13*DS432+$C$13*DT432+$F$13*EE432*(1-EH432)</f>
        <v>0</v>
      </c>
      <c r="CV432">
        <f>CU432*CW432</f>
        <v>0</v>
      </c>
      <c r="CW432">
        <f>($B$13*$D$11+$C$13*$D$11+$F$13*((ER432+EJ432)/MAX(ER432+EJ432+ES432, 0.1)*$I$11+ES432/MAX(ER432+EJ432+ES432, 0.1)*$J$11))/($B$13+$C$13+$F$13)</f>
        <v>0</v>
      </c>
      <c r="CX432">
        <f>($B$13*$K$11+$C$13*$K$11+$F$13*((ER432+EJ432)/MAX(ER432+EJ432+ES432, 0.1)*$P$11+ES432/MAX(ER432+EJ432+ES432, 0.1)*$Q$11))/($B$13+$C$13+$F$13)</f>
        <v>0</v>
      </c>
      <c r="CY432">
        <v>1.37</v>
      </c>
      <c r="CZ432">
        <v>0.5</v>
      </c>
      <c r="DA432" t="s">
        <v>421</v>
      </c>
      <c r="DB432">
        <v>2</v>
      </c>
      <c r="DC432">
        <v>1761012422</v>
      </c>
      <c r="DD432">
        <v>420.18825</v>
      </c>
      <c r="DE432">
        <v>419.9903333333334</v>
      </c>
      <c r="DF432">
        <v>23.41494583333333</v>
      </c>
      <c r="DG432">
        <v>23.41582916666667</v>
      </c>
      <c r="DH432">
        <v>421.668625</v>
      </c>
      <c r="DI432">
        <v>23.24067916666667</v>
      </c>
      <c r="DJ432">
        <v>499.9817916666667</v>
      </c>
      <c r="DK432">
        <v>90.57190833333334</v>
      </c>
      <c r="DL432">
        <v>0.03373860416666667</v>
      </c>
      <c r="DM432">
        <v>29.89266666666667</v>
      </c>
      <c r="DN432">
        <v>30.01207916666667</v>
      </c>
      <c r="DO432">
        <v>999.9</v>
      </c>
      <c r="DP432">
        <v>0</v>
      </c>
      <c r="DQ432">
        <v>0</v>
      </c>
      <c r="DR432">
        <v>9998.020416666666</v>
      </c>
      <c r="DS432">
        <v>0</v>
      </c>
      <c r="DT432">
        <v>0.242856</v>
      </c>
      <c r="DU432">
        <v>0.1979727125</v>
      </c>
      <c r="DV432">
        <v>430.2627916666667</v>
      </c>
      <c r="DW432">
        <v>430.0605</v>
      </c>
      <c r="DX432">
        <v>-0.0008722935833333335</v>
      </c>
      <c r="DY432">
        <v>419.9903333333334</v>
      </c>
      <c r="DZ432">
        <v>23.41582916666667</v>
      </c>
      <c r="EA432">
        <v>2.120735833333333</v>
      </c>
      <c r="EB432">
        <v>2.120815416666667</v>
      </c>
      <c r="EC432">
        <v>18.37579166666667</v>
      </c>
      <c r="ED432">
        <v>18.3763875</v>
      </c>
      <c r="EE432">
        <v>0.00500078</v>
      </c>
      <c r="EF432">
        <v>0</v>
      </c>
      <c r="EG432">
        <v>0</v>
      </c>
      <c r="EH432">
        <v>0</v>
      </c>
      <c r="EI432">
        <v>131.3916666666667</v>
      </c>
      <c r="EJ432">
        <v>0.00500078</v>
      </c>
      <c r="EK432">
        <v>-10.2375</v>
      </c>
      <c r="EL432">
        <v>-0.02916666666666669</v>
      </c>
      <c r="EM432">
        <v>35.840875</v>
      </c>
      <c r="EN432">
        <v>39.65858333333333</v>
      </c>
      <c r="EO432">
        <v>38.04654166666666</v>
      </c>
      <c r="EP432">
        <v>40.270625</v>
      </c>
      <c r="EQ432">
        <v>38.48408333333333</v>
      </c>
      <c r="ER432">
        <v>0</v>
      </c>
      <c r="ES432">
        <v>0</v>
      </c>
      <c r="ET432">
        <v>0</v>
      </c>
      <c r="EU432">
        <v>1761012429.1</v>
      </c>
      <c r="EV432">
        <v>0</v>
      </c>
      <c r="EW432">
        <v>131.444</v>
      </c>
      <c r="EX432">
        <v>-10.5923079716617</v>
      </c>
      <c r="EY432">
        <v>-24.47692272258694</v>
      </c>
      <c r="EZ432">
        <v>-11.004</v>
      </c>
      <c r="FA432">
        <v>15</v>
      </c>
      <c r="FB432">
        <v>1761011957.1</v>
      </c>
      <c r="FC432" t="s">
        <v>1172</v>
      </c>
      <c r="FD432">
        <v>1761011957.1</v>
      </c>
      <c r="FE432">
        <v>1761011957.1</v>
      </c>
      <c r="FF432">
        <v>13</v>
      </c>
      <c r="FG432">
        <v>-0.16</v>
      </c>
      <c r="FH432">
        <v>-0.007</v>
      </c>
      <c r="FI432">
        <v>-1.481</v>
      </c>
      <c r="FJ432">
        <v>0.186</v>
      </c>
      <c r="FK432">
        <v>420</v>
      </c>
      <c r="FL432">
        <v>24</v>
      </c>
      <c r="FM432">
        <v>0.15</v>
      </c>
      <c r="FN432">
        <v>0.03</v>
      </c>
      <c r="FO432">
        <v>0.1874010268292683</v>
      </c>
      <c r="FP432">
        <v>0.2276161818815329</v>
      </c>
      <c r="FQ432">
        <v>0.04834053098923796</v>
      </c>
      <c r="FR432">
        <v>1</v>
      </c>
      <c r="FS432">
        <v>132.4529411764706</v>
      </c>
      <c r="FT432">
        <v>-5.506493669799898</v>
      </c>
      <c r="FU432">
        <v>6.595151306925845</v>
      </c>
      <c r="FV432">
        <v>0</v>
      </c>
      <c r="FW432">
        <v>-2.423699999999999E-05</v>
      </c>
      <c r="FX432">
        <v>-0.009032062285714277</v>
      </c>
      <c r="FY432">
        <v>0.001780845041003808</v>
      </c>
      <c r="FZ432">
        <v>1</v>
      </c>
      <c r="GA432">
        <v>2</v>
      </c>
      <c r="GB432">
        <v>3</v>
      </c>
      <c r="GC432" t="s">
        <v>482</v>
      </c>
      <c r="GD432">
        <v>3.10955</v>
      </c>
      <c r="GE432">
        <v>2.72551</v>
      </c>
      <c r="GF432">
        <v>0.0886367</v>
      </c>
      <c r="GG432">
        <v>0.0884147</v>
      </c>
      <c r="GH432">
        <v>0.106828</v>
      </c>
      <c r="GI432">
        <v>0.107832</v>
      </c>
      <c r="GJ432">
        <v>23920.6</v>
      </c>
      <c r="GK432">
        <v>21676</v>
      </c>
      <c r="GL432">
        <v>26804.5</v>
      </c>
      <c r="GM432">
        <v>23984.3</v>
      </c>
      <c r="GN432">
        <v>38254</v>
      </c>
      <c r="GO432">
        <v>31562.3</v>
      </c>
      <c r="GP432">
        <v>46785.4</v>
      </c>
      <c r="GQ432">
        <v>37912.7</v>
      </c>
      <c r="GR432">
        <v>1.89303</v>
      </c>
      <c r="GS432">
        <v>1.8778</v>
      </c>
      <c r="GT432">
        <v>0.106223</v>
      </c>
      <c r="GU432">
        <v>0</v>
      </c>
      <c r="GV432">
        <v>28.2882</v>
      </c>
      <c r="GW432">
        <v>999.9</v>
      </c>
      <c r="GX432">
        <v>62.6</v>
      </c>
      <c r="GY432">
        <v>29.2</v>
      </c>
      <c r="GZ432">
        <v>28.1184</v>
      </c>
      <c r="HA432">
        <v>61.611</v>
      </c>
      <c r="HB432">
        <v>21.3141</v>
      </c>
      <c r="HC432">
        <v>1</v>
      </c>
      <c r="HD432">
        <v>0.0232876</v>
      </c>
      <c r="HE432">
        <v>-1.91074</v>
      </c>
      <c r="HF432">
        <v>20.3258</v>
      </c>
      <c r="HG432">
        <v>5.22223</v>
      </c>
      <c r="HH432">
        <v>11.9798</v>
      </c>
      <c r="HI432">
        <v>4.9655</v>
      </c>
      <c r="HJ432">
        <v>3.27598</v>
      </c>
      <c r="HK432">
        <v>9999</v>
      </c>
      <c r="HL432">
        <v>9999</v>
      </c>
      <c r="HM432">
        <v>9999</v>
      </c>
      <c r="HN432">
        <v>999.9</v>
      </c>
      <c r="HO432">
        <v>1.86365</v>
      </c>
      <c r="HP432">
        <v>1.85974</v>
      </c>
      <c r="HQ432">
        <v>1.85806</v>
      </c>
      <c r="HR432">
        <v>1.85944</v>
      </c>
      <c r="HS432">
        <v>1.85959</v>
      </c>
      <c r="HT432">
        <v>1.85806</v>
      </c>
      <c r="HU432">
        <v>1.85715</v>
      </c>
      <c r="HV432">
        <v>1.85211</v>
      </c>
      <c r="HW432">
        <v>0</v>
      </c>
      <c r="HX432">
        <v>0</v>
      </c>
      <c r="HY432">
        <v>0</v>
      </c>
      <c r="HZ432">
        <v>0</v>
      </c>
      <c r="IA432" t="s">
        <v>424</v>
      </c>
      <c r="IB432" t="s">
        <v>425</v>
      </c>
      <c r="IC432" t="s">
        <v>426</v>
      </c>
      <c r="ID432" t="s">
        <v>426</v>
      </c>
      <c r="IE432" t="s">
        <v>426</v>
      </c>
      <c r="IF432" t="s">
        <v>426</v>
      </c>
      <c r="IG432">
        <v>0</v>
      </c>
      <c r="IH432">
        <v>100</v>
      </c>
      <c r="II432">
        <v>100</v>
      </c>
      <c r="IJ432">
        <v>-1.48</v>
      </c>
      <c r="IK432">
        <v>0.1744</v>
      </c>
      <c r="IL432">
        <v>-2.270430513628176</v>
      </c>
      <c r="IM432">
        <v>0.001328113201692861</v>
      </c>
      <c r="IN432">
        <v>1.538283238170363E-06</v>
      </c>
      <c r="IO432">
        <v>-5.795655626708063E-10</v>
      </c>
      <c r="IP432">
        <v>-0.07185721746206786</v>
      </c>
      <c r="IQ432">
        <v>-0.004593102289677449</v>
      </c>
      <c r="IR432">
        <v>0.0008253994458280543</v>
      </c>
      <c r="IS432">
        <v>-7.403632370499484E-06</v>
      </c>
      <c r="IT432">
        <v>2</v>
      </c>
      <c r="IU432">
        <v>1985</v>
      </c>
      <c r="IV432">
        <v>1</v>
      </c>
      <c r="IW432">
        <v>27</v>
      </c>
      <c r="IX432">
        <v>7.9</v>
      </c>
      <c r="IY432">
        <v>7.9</v>
      </c>
      <c r="IZ432">
        <v>1.13647</v>
      </c>
      <c r="JA432">
        <v>2.6123</v>
      </c>
      <c r="JB432">
        <v>1.49658</v>
      </c>
      <c r="JC432">
        <v>2.34619</v>
      </c>
      <c r="JD432">
        <v>1.54907</v>
      </c>
      <c r="JE432">
        <v>2.42676</v>
      </c>
      <c r="JF432">
        <v>32.7535</v>
      </c>
      <c r="JG432">
        <v>15.4367</v>
      </c>
      <c r="JH432">
        <v>18</v>
      </c>
      <c r="JI432">
        <v>481.593</v>
      </c>
      <c r="JJ432">
        <v>501.014</v>
      </c>
      <c r="JK432">
        <v>30.9121</v>
      </c>
      <c r="JL432">
        <v>27.5339</v>
      </c>
      <c r="JM432">
        <v>30</v>
      </c>
      <c r="JN432">
        <v>27.7313</v>
      </c>
      <c r="JO432">
        <v>27.7141</v>
      </c>
      <c r="JP432">
        <v>22.8382</v>
      </c>
      <c r="JQ432">
        <v>21.4507</v>
      </c>
      <c r="JR432">
        <v>76.01479999999999</v>
      </c>
      <c r="JS432">
        <v>30.8908</v>
      </c>
      <c r="JT432">
        <v>420</v>
      </c>
      <c r="JU432">
        <v>23.4318</v>
      </c>
      <c r="JV432">
        <v>102.309</v>
      </c>
      <c r="JW432">
        <v>91.4622</v>
      </c>
    </row>
    <row r="433" spans="1:283">
      <c r="A433">
        <v>415</v>
      </c>
      <c r="B433">
        <v>1761012432</v>
      </c>
      <c r="C433">
        <v>2766</v>
      </c>
      <c r="D433" t="s">
        <v>1280</v>
      </c>
      <c r="E433" t="s">
        <v>1281</v>
      </c>
      <c r="F433">
        <v>5</v>
      </c>
      <c r="G433" t="s">
        <v>1233</v>
      </c>
      <c r="H433">
        <v>1761012424</v>
      </c>
      <c r="I433">
        <f>(J433)/1000</f>
        <v>0</v>
      </c>
      <c r="J433">
        <f>1000*DJ433*AH433*(DF433-DG433)/(100*CY433*(1000-AH433*DF433))</f>
        <v>0</v>
      </c>
      <c r="K433">
        <f>DJ433*AH433*(DE433-DD433*(1000-AH433*DG433)/(1000-AH433*DF433))/(100*CY433)</f>
        <v>0</v>
      </c>
      <c r="L433">
        <f>DD433 - IF(AH433&gt;1, K433*CY433*100.0/(AJ433), 0)</f>
        <v>0</v>
      </c>
      <c r="M433">
        <f>((S433-I433/2)*L433-K433)/(S433+I433/2)</f>
        <v>0</v>
      </c>
      <c r="N433">
        <f>M433*(DK433+DL433)/1000.0</f>
        <v>0</v>
      </c>
      <c r="O433">
        <f>(DD433 - IF(AH433&gt;1, K433*CY433*100.0/(AJ433), 0))*(DK433+DL433)/1000.0</f>
        <v>0</v>
      </c>
      <c r="P433">
        <f>2.0/((1/R433-1/Q433)+SIGN(R433)*SQRT((1/R433-1/Q433)*(1/R433-1/Q433) + 4*CZ433/((CZ433+1)*(CZ433+1))*(2*1/R433*1/Q433-1/Q433*1/Q433)))</f>
        <v>0</v>
      </c>
      <c r="Q433">
        <f>IF(LEFT(DA433,1)&lt;&gt;"0",IF(LEFT(DA433,1)="1",3.0,DB433),$D$5+$E$5*(DR433*DK433/($K$5*1000))+$F$5*(DR433*DK433/($K$5*1000))*MAX(MIN(CY433,$J$5),$I$5)*MAX(MIN(CY433,$J$5),$I$5)+$G$5*MAX(MIN(CY433,$J$5),$I$5)*(DR433*DK433/($K$5*1000))+$H$5*(DR433*DK433/($K$5*1000))*(DR433*DK433/($K$5*1000)))</f>
        <v>0</v>
      </c>
      <c r="R433">
        <f>I433*(1000-(1000*0.61365*exp(17.502*V433/(240.97+V433))/(DK433+DL433)+DF433)/2)/(1000*0.61365*exp(17.502*V433/(240.97+V433))/(DK433+DL433)-DF433)</f>
        <v>0</v>
      </c>
      <c r="S433">
        <f>1/((CZ433+1)/(P433/1.6)+1/(Q433/1.37)) + CZ433/((CZ433+1)/(P433/1.6) + CZ433/(Q433/1.37))</f>
        <v>0</v>
      </c>
      <c r="T433">
        <f>(CU433*CX433)</f>
        <v>0</v>
      </c>
      <c r="U433">
        <f>(DM433+(T433+2*0.95*5.67E-8*(((DM433+$B$9)+273)^4-(DM433+273)^4)-44100*I433)/(1.84*29.3*Q433+8*0.95*5.67E-8*(DM433+273)^3))</f>
        <v>0</v>
      </c>
      <c r="V433">
        <f>($C$9*DN433+$D$9*DO433+$E$9*U433)</f>
        <v>0</v>
      </c>
      <c r="W433">
        <f>0.61365*exp(17.502*V433/(240.97+V433))</f>
        <v>0</v>
      </c>
      <c r="X433">
        <f>(Y433/Z433*100)</f>
        <v>0</v>
      </c>
      <c r="Y433">
        <f>DF433*(DK433+DL433)/1000</f>
        <v>0</v>
      </c>
      <c r="Z433">
        <f>0.61365*exp(17.502*DM433/(240.97+DM433))</f>
        <v>0</v>
      </c>
      <c r="AA433">
        <f>(W433-DF433*(DK433+DL433)/1000)</f>
        <v>0</v>
      </c>
      <c r="AB433">
        <f>(-I433*44100)</f>
        <v>0</v>
      </c>
      <c r="AC433">
        <f>2*29.3*Q433*0.92*(DM433-V433)</f>
        <v>0</v>
      </c>
      <c r="AD433">
        <f>2*0.95*5.67E-8*(((DM433+$B$9)+273)^4-(V433+273)^4)</f>
        <v>0</v>
      </c>
      <c r="AE433">
        <f>T433+AD433+AB433+AC433</f>
        <v>0</v>
      </c>
      <c r="AF433">
        <v>1</v>
      </c>
      <c r="AG433">
        <v>0</v>
      </c>
      <c r="AH433">
        <f>IF(AF433*$H$15&gt;=AJ433,1.0,(AJ433/(AJ433-AF433*$H$15)))</f>
        <v>0</v>
      </c>
      <c r="AI433">
        <f>(AH433-1)*100</f>
        <v>0</v>
      </c>
      <c r="AJ433">
        <f>MAX(0,($B$15+$C$15*DR433)/(1+$D$15*DR433)*DK433/(DM433+273)*$E$15)</f>
        <v>0</v>
      </c>
      <c r="AK433" t="s">
        <v>420</v>
      </c>
      <c r="AL433" t="s">
        <v>420</v>
      </c>
      <c r="AM433">
        <v>0</v>
      </c>
      <c r="AN433">
        <v>0</v>
      </c>
      <c r="AO433">
        <f>1-AM433/AN433</f>
        <v>0</v>
      </c>
      <c r="AP433">
        <v>0</v>
      </c>
      <c r="AQ433" t="s">
        <v>420</v>
      </c>
      <c r="AR433" t="s">
        <v>420</v>
      </c>
      <c r="AS433">
        <v>0</v>
      </c>
      <c r="AT433">
        <v>0</v>
      </c>
      <c r="AU433">
        <f>1-AS433/AT433</f>
        <v>0</v>
      </c>
      <c r="AV433">
        <v>0.5</v>
      </c>
      <c r="AW433">
        <f>CV433</f>
        <v>0</v>
      </c>
      <c r="AX433">
        <f>K433</f>
        <v>0</v>
      </c>
      <c r="AY433">
        <f>AU433*AV433*AW433</f>
        <v>0</v>
      </c>
      <c r="AZ433">
        <f>(AX433-AP433)/AW433</f>
        <v>0</v>
      </c>
      <c r="BA433">
        <f>(AN433-AT433)/AT433</f>
        <v>0</v>
      </c>
      <c r="BB433">
        <f>AM433/(AO433+AM433/AT433)</f>
        <v>0</v>
      </c>
      <c r="BC433" t="s">
        <v>420</v>
      </c>
      <c r="BD433">
        <v>0</v>
      </c>
      <c r="BE433">
        <f>IF(BD433&lt;&gt;0, BD433, BB433)</f>
        <v>0</v>
      </c>
      <c r="BF433">
        <f>1-BE433/AT433</f>
        <v>0</v>
      </c>
      <c r="BG433">
        <f>(AT433-AS433)/(AT433-BE433)</f>
        <v>0</v>
      </c>
      <c r="BH433">
        <f>(AN433-AT433)/(AN433-BE433)</f>
        <v>0</v>
      </c>
      <c r="BI433">
        <f>(AT433-AS433)/(AT433-AM433)</f>
        <v>0</v>
      </c>
      <c r="BJ433">
        <f>(AN433-AT433)/(AN433-AM433)</f>
        <v>0</v>
      </c>
      <c r="BK433">
        <f>(BG433*BE433/AS433)</f>
        <v>0</v>
      </c>
      <c r="BL433">
        <f>(1-BK433)</f>
        <v>0</v>
      </c>
      <c r="CU433">
        <f>$B$13*DS433+$C$13*DT433+$F$13*EE433*(1-EH433)</f>
        <v>0</v>
      </c>
      <c r="CV433">
        <f>CU433*CW433</f>
        <v>0</v>
      </c>
      <c r="CW433">
        <f>($B$13*$D$11+$C$13*$D$11+$F$13*((ER433+EJ433)/MAX(ER433+EJ433+ES433, 0.1)*$I$11+ES433/MAX(ER433+EJ433+ES433, 0.1)*$J$11))/($B$13+$C$13+$F$13)</f>
        <v>0</v>
      </c>
      <c r="CX433">
        <f>($B$13*$K$11+$C$13*$K$11+$F$13*((ER433+EJ433)/MAX(ER433+EJ433+ES433, 0.1)*$P$11+ES433/MAX(ER433+EJ433+ES433, 0.1)*$Q$11))/($B$13+$C$13+$F$13)</f>
        <v>0</v>
      </c>
      <c r="CY433">
        <v>1.37</v>
      </c>
      <c r="CZ433">
        <v>0.5</v>
      </c>
      <c r="DA433" t="s">
        <v>421</v>
      </c>
      <c r="DB433">
        <v>2</v>
      </c>
      <c r="DC433">
        <v>1761012424</v>
      </c>
      <c r="DD433">
        <v>420.1887083333333</v>
      </c>
      <c r="DE433">
        <v>419.9880416666667</v>
      </c>
      <c r="DF433">
        <v>23.41558333333333</v>
      </c>
      <c r="DG433">
        <v>23.41680416666667</v>
      </c>
      <c r="DH433">
        <v>421.6691250000001</v>
      </c>
      <c r="DI433">
        <v>23.24129583333334</v>
      </c>
      <c r="DJ433">
        <v>499.9745833333333</v>
      </c>
      <c r="DK433">
        <v>90.57236666666665</v>
      </c>
      <c r="DL433">
        <v>0.03376817916666667</v>
      </c>
      <c r="DM433">
        <v>29.893075</v>
      </c>
      <c r="DN433">
        <v>30.01422916666667</v>
      </c>
      <c r="DO433">
        <v>999.9</v>
      </c>
      <c r="DP433">
        <v>0</v>
      </c>
      <c r="DQ433">
        <v>0</v>
      </c>
      <c r="DR433">
        <v>9996.168333333333</v>
      </c>
      <c r="DS433">
        <v>0</v>
      </c>
      <c r="DT433">
        <v>0.242856</v>
      </c>
      <c r="DU433">
        <v>0.2007561708333333</v>
      </c>
      <c r="DV433">
        <v>430.263625</v>
      </c>
      <c r="DW433">
        <v>430.0585416666667</v>
      </c>
      <c r="DX433">
        <v>-0.001210928</v>
      </c>
      <c r="DY433">
        <v>419.9880416666667</v>
      </c>
      <c r="DZ433">
        <v>23.41680416666667</v>
      </c>
      <c r="EA433">
        <v>2.12080375</v>
      </c>
      <c r="EB433">
        <v>2.120914583333333</v>
      </c>
      <c r="EC433">
        <v>18.37630833333333</v>
      </c>
      <c r="ED433">
        <v>18.3771375</v>
      </c>
      <c r="EE433">
        <v>0.00500078</v>
      </c>
      <c r="EF433">
        <v>0</v>
      </c>
      <c r="EG433">
        <v>0</v>
      </c>
      <c r="EH433">
        <v>0</v>
      </c>
      <c r="EI433">
        <v>130.2375</v>
      </c>
      <c r="EJ433">
        <v>0.00500078</v>
      </c>
      <c r="EK433">
        <v>-10.54166666666667</v>
      </c>
      <c r="EL433">
        <v>0.07499999999999997</v>
      </c>
      <c r="EM433">
        <v>35.83041666666666</v>
      </c>
      <c r="EN433">
        <v>39.59866666666667</v>
      </c>
      <c r="EO433">
        <v>38.01525</v>
      </c>
      <c r="EP433">
        <v>40.1925</v>
      </c>
      <c r="EQ433">
        <v>38.46845833333333</v>
      </c>
      <c r="ER433">
        <v>0</v>
      </c>
      <c r="ES433">
        <v>0</v>
      </c>
      <c r="ET433">
        <v>0</v>
      </c>
      <c r="EU433">
        <v>1761012430.9</v>
      </c>
      <c r="EV433">
        <v>0</v>
      </c>
      <c r="EW433">
        <v>131.5153846153846</v>
      </c>
      <c r="EX433">
        <v>-37.32649578861084</v>
      </c>
      <c r="EY433">
        <v>-2.208546730449524</v>
      </c>
      <c r="EZ433">
        <v>-11.93846153846154</v>
      </c>
      <c r="FA433">
        <v>15</v>
      </c>
      <c r="FB433">
        <v>1761011957.1</v>
      </c>
      <c r="FC433" t="s">
        <v>1172</v>
      </c>
      <c r="FD433">
        <v>1761011957.1</v>
      </c>
      <c r="FE433">
        <v>1761011957.1</v>
      </c>
      <c r="FF433">
        <v>13</v>
      </c>
      <c r="FG433">
        <v>-0.16</v>
      </c>
      <c r="FH433">
        <v>-0.007</v>
      </c>
      <c r="FI433">
        <v>-1.481</v>
      </c>
      <c r="FJ433">
        <v>0.186</v>
      </c>
      <c r="FK433">
        <v>420</v>
      </c>
      <c r="FL433">
        <v>24</v>
      </c>
      <c r="FM433">
        <v>0.15</v>
      </c>
      <c r="FN433">
        <v>0.03</v>
      </c>
      <c r="FO433">
        <v>0.1956864025</v>
      </c>
      <c r="FP433">
        <v>0.1373939696060037</v>
      </c>
      <c r="FQ433">
        <v>0.04579986868341703</v>
      </c>
      <c r="FR433">
        <v>1</v>
      </c>
      <c r="FS433">
        <v>131.5882352941177</v>
      </c>
      <c r="FT433">
        <v>-25.95569153993745</v>
      </c>
      <c r="FU433">
        <v>7.498853430236258</v>
      </c>
      <c r="FV433">
        <v>0</v>
      </c>
      <c r="FW433">
        <v>-0.000677728675</v>
      </c>
      <c r="FX433">
        <v>-0.006798501557223265</v>
      </c>
      <c r="FY433">
        <v>0.001616730278073006</v>
      </c>
      <c r="FZ433">
        <v>1</v>
      </c>
      <c r="GA433">
        <v>2</v>
      </c>
      <c r="GB433">
        <v>3</v>
      </c>
      <c r="GC433" t="s">
        <v>482</v>
      </c>
      <c r="GD433">
        <v>3.1096</v>
      </c>
      <c r="GE433">
        <v>2.72553</v>
      </c>
      <c r="GF433">
        <v>0.0886383</v>
      </c>
      <c r="GG433">
        <v>0.08842270000000001</v>
      </c>
      <c r="GH433">
        <v>0.106831</v>
      </c>
      <c r="GI433">
        <v>0.10784</v>
      </c>
      <c r="GJ433">
        <v>23920.7</v>
      </c>
      <c r="GK433">
        <v>21675.7</v>
      </c>
      <c r="GL433">
        <v>26804.6</v>
      </c>
      <c r="GM433">
        <v>23984.1</v>
      </c>
      <c r="GN433">
        <v>38253.8</v>
      </c>
      <c r="GO433">
        <v>31561.8</v>
      </c>
      <c r="GP433">
        <v>46785.4</v>
      </c>
      <c r="GQ433">
        <v>37912.6</v>
      </c>
      <c r="GR433">
        <v>1.8932</v>
      </c>
      <c r="GS433">
        <v>1.8777</v>
      </c>
      <c r="GT433">
        <v>0.10623</v>
      </c>
      <c r="GU433">
        <v>0</v>
      </c>
      <c r="GV433">
        <v>28.2882</v>
      </c>
      <c r="GW433">
        <v>999.9</v>
      </c>
      <c r="GX433">
        <v>62.6</v>
      </c>
      <c r="GY433">
        <v>29.3</v>
      </c>
      <c r="GZ433">
        <v>28.2834</v>
      </c>
      <c r="HA433">
        <v>61.441</v>
      </c>
      <c r="HB433">
        <v>21.0777</v>
      </c>
      <c r="HC433">
        <v>1</v>
      </c>
      <c r="HD433">
        <v>0.0232901</v>
      </c>
      <c r="HE433">
        <v>-1.88571</v>
      </c>
      <c r="HF433">
        <v>20.3261</v>
      </c>
      <c r="HG433">
        <v>5.22238</v>
      </c>
      <c r="HH433">
        <v>11.9798</v>
      </c>
      <c r="HI433">
        <v>4.96565</v>
      </c>
      <c r="HJ433">
        <v>3.276</v>
      </c>
      <c r="HK433">
        <v>9999</v>
      </c>
      <c r="HL433">
        <v>9999</v>
      </c>
      <c r="HM433">
        <v>9999</v>
      </c>
      <c r="HN433">
        <v>999.9</v>
      </c>
      <c r="HO433">
        <v>1.86365</v>
      </c>
      <c r="HP433">
        <v>1.85974</v>
      </c>
      <c r="HQ433">
        <v>1.85806</v>
      </c>
      <c r="HR433">
        <v>1.85944</v>
      </c>
      <c r="HS433">
        <v>1.85959</v>
      </c>
      <c r="HT433">
        <v>1.85807</v>
      </c>
      <c r="HU433">
        <v>1.85715</v>
      </c>
      <c r="HV433">
        <v>1.85211</v>
      </c>
      <c r="HW433">
        <v>0</v>
      </c>
      <c r="HX433">
        <v>0</v>
      </c>
      <c r="HY433">
        <v>0</v>
      </c>
      <c r="HZ433">
        <v>0</v>
      </c>
      <c r="IA433" t="s">
        <v>424</v>
      </c>
      <c r="IB433" t="s">
        <v>425</v>
      </c>
      <c r="IC433" t="s">
        <v>426</v>
      </c>
      <c r="ID433" t="s">
        <v>426</v>
      </c>
      <c r="IE433" t="s">
        <v>426</v>
      </c>
      <c r="IF433" t="s">
        <v>426</v>
      </c>
      <c r="IG433">
        <v>0</v>
      </c>
      <c r="IH433">
        <v>100</v>
      </c>
      <c r="II433">
        <v>100</v>
      </c>
      <c r="IJ433">
        <v>-1.481</v>
      </c>
      <c r="IK433">
        <v>0.1744</v>
      </c>
      <c r="IL433">
        <v>-2.270430513628176</v>
      </c>
      <c r="IM433">
        <v>0.001328113201692861</v>
      </c>
      <c r="IN433">
        <v>1.538283238170363E-06</v>
      </c>
      <c r="IO433">
        <v>-5.795655626708063E-10</v>
      </c>
      <c r="IP433">
        <v>-0.07185721746206786</v>
      </c>
      <c r="IQ433">
        <v>-0.004593102289677449</v>
      </c>
      <c r="IR433">
        <v>0.0008253994458280543</v>
      </c>
      <c r="IS433">
        <v>-7.403632370499484E-06</v>
      </c>
      <c r="IT433">
        <v>2</v>
      </c>
      <c r="IU433">
        <v>1985</v>
      </c>
      <c r="IV433">
        <v>1</v>
      </c>
      <c r="IW433">
        <v>27</v>
      </c>
      <c r="IX433">
        <v>7.9</v>
      </c>
      <c r="IY433">
        <v>7.9</v>
      </c>
      <c r="IZ433">
        <v>1.13525</v>
      </c>
      <c r="JA433">
        <v>2.60498</v>
      </c>
      <c r="JB433">
        <v>1.49658</v>
      </c>
      <c r="JC433">
        <v>2.34619</v>
      </c>
      <c r="JD433">
        <v>1.54907</v>
      </c>
      <c r="JE433">
        <v>2.46704</v>
      </c>
      <c r="JF433">
        <v>32.7535</v>
      </c>
      <c r="JG433">
        <v>15.4542</v>
      </c>
      <c r="JH433">
        <v>18</v>
      </c>
      <c r="JI433">
        <v>481.693</v>
      </c>
      <c r="JJ433">
        <v>500.947</v>
      </c>
      <c r="JK433">
        <v>30.9049</v>
      </c>
      <c r="JL433">
        <v>27.5339</v>
      </c>
      <c r="JM433">
        <v>30</v>
      </c>
      <c r="JN433">
        <v>27.7313</v>
      </c>
      <c r="JO433">
        <v>27.7141</v>
      </c>
      <c r="JP433">
        <v>22.836</v>
      </c>
      <c r="JQ433">
        <v>21.4507</v>
      </c>
      <c r="JR433">
        <v>76.01479999999999</v>
      </c>
      <c r="JS433">
        <v>30.8908</v>
      </c>
      <c r="JT433">
        <v>420</v>
      </c>
      <c r="JU433">
        <v>23.4318</v>
      </c>
      <c r="JV433">
        <v>102.31</v>
      </c>
      <c r="JW433">
        <v>91.46169999999999</v>
      </c>
    </row>
    <row r="434" spans="1:283">
      <c r="A434">
        <v>416</v>
      </c>
      <c r="B434">
        <v>1761012434</v>
      </c>
      <c r="C434">
        <v>2768</v>
      </c>
      <c r="D434" t="s">
        <v>1282</v>
      </c>
      <c r="E434" t="s">
        <v>1283</v>
      </c>
      <c r="F434">
        <v>5</v>
      </c>
      <c r="G434" t="s">
        <v>1233</v>
      </c>
      <c r="H434">
        <v>1761012426</v>
      </c>
      <c r="I434">
        <f>(J434)/1000</f>
        <v>0</v>
      </c>
      <c r="J434">
        <f>1000*DJ434*AH434*(DF434-DG434)/(100*CY434*(1000-AH434*DF434))</f>
        <v>0</v>
      </c>
      <c r="K434">
        <f>DJ434*AH434*(DE434-DD434*(1000-AH434*DG434)/(1000-AH434*DF434))/(100*CY434)</f>
        <v>0</v>
      </c>
      <c r="L434">
        <f>DD434 - IF(AH434&gt;1, K434*CY434*100.0/(AJ434), 0)</f>
        <v>0</v>
      </c>
      <c r="M434">
        <f>((S434-I434/2)*L434-K434)/(S434+I434/2)</f>
        <v>0</v>
      </c>
      <c r="N434">
        <f>M434*(DK434+DL434)/1000.0</f>
        <v>0</v>
      </c>
      <c r="O434">
        <f>(DD434 - IF(AH434&gt;1, K434*CY434*100.0/(AJ434), 0))*(DK434+DL434)/1000.0</f>
        <v>0</v>
      </c>
      <c r="P434">
        <f>2.0/((1/R434-1/Q434)+SIGN(R434)*SQRT((1/R434-1/Q434)*(1/R434-1/Q434) + 4*CZ434/((CZ434+1)*(CZ434+1))*(2*1/R434*1/Q434-1/Q434*1/Q434)))</f>
        <v>0</v>
      </c>
      <c r="Q434">
        <f>IF(LEFT(DA434,1)&lt;&gt;"0",IF(LEFT(DA434,1)="1",3.0,DB434),$D$5+$E$5*(DR434*DK434/($K$5*1000))+$F$5*(DR434*DK434/($K$5*1000))*MAX(MIN(CY434,$J$5),$I$5)*MAX(MIN(CY434,$J$5),$I$5)+$G$5*MAX(MIN(CY434,$J$5),$I$5)*(DR434*DK434/($K$5*1000))+$H$5*(DR434*DK434/($K$5*1000))*(DR434*DK434/($K$5*1000)))</f>
        <v>0</v>
      </c>
      <c r="R434">
        <f>I434*(1000-(1000*0.61365*exp(17.502*V434/(240.97+V434))/(DK434+DL434)+DF434)/2)/(1000*0.61365*exp(17.502*V434/(240.97+V434))/(DK434+DL434)-DF434)</f>
        <v>0</v>
      </c>
      <c r="S434">
        <f>1/((CZ434+1)/(P434/1.6)+1/(Q434/1.37)) + CZ434/((CZ434+1)/(P434/1.6) + CZ434/(Q434/1.37))</f>
        <v>0</v>
      </c>
      <c r="T434">
        <f>(CU434*CX434)</f>
        <v>0</v>
      </c>
      <c r="U434">
        <f>(DM434+(T434+2*0.95*5.67E-8*(((DM434+$B$9)+273)^4-(DM434+273)^4)-44100*I434)/(1.84*29.3*Q434+8*0.95*5.67E-8*(DM434+273)^3))</f>
        <v>0</v>
      </c>
      <c r="V434">
        <f>($C$9*DN434+$D$9*DO434+$E$9*U434)</f>
        <v>0</v>
      </c>
      <c r="W434">
        <f>0.61365*exp(17.502*V434/(240.97+V434))</f>
        <v>0</v>
      </c>
      <c r="X434">
        <f>(Y434/Z434*100)</f>
        <v>0</v>
      </c>
      <c r="Y434">
        <f>DF434*(DK434+DL434)/1000</f>
        <v>0</v>
      </c>
      <c r="Z434">
        <f>0.61365*exp(17.502*DM434/(240.97+DM434))</f>
        <v>0</v>
      </c>
      <c r="AA434">
        <f>(W434-DF434*(DK434+DL434)/1000)</f>
        <v>0</v>
      </c>
      <c r="AB434">
        <f>(-I434*44100)</f>
        <v>0</v>
      </c>
      <c r="AC434">
        <f>2*29.3*Q434*0.92*(DM434-V434)</f>
        <v>0</v>
      </c>
      <c r="AD434">
        <f>2*0.95*5.67E-8*(((DM434+$B$9)+273)^4-(V434+273)^4)</f>
        <v>0</v>
      </c>
      <c r="AE434">
        <f>T434+AD434+AB434+AC434</f>
        <v>0</v>
      </c>
      <c r="AF434">
        <v>1</v>
      </c>
      <c r="AG434">
        <v>0</v>
      </c>
      <c r="AH434">
        <f>IF(AF434*$H$15&gt;=AJ434,1.0,(AJ434/(AJ434-AF434*$H$15)))</f>
        <v>0</v>
      </c>
      <c r="AI434">
        <f>(AH434-1)*100</f>
        <v>0</v>
      </c>
      <c r="AJ434">
        <f>MAX(0,($B$15+$C$15*DR434)/(1+$D$15*DR434)*DK434/(DM434+273)*$E$15)</f>
        <v>0</v>
      </c>
      <c r="AK434" t="s">
        <v>420</v>
      </c>
      <c r="AL434" t="s">
        <v>420</v>
      </c>
      <c r="AM434">
        <v>0</v>
      </c>
      <c r="AN434">
        <v>0</v>
      </c>
      <c r="AO434">
        <f>1-AM434/AN434</f>
        <v>0</v>
      </c>
      <c r="AP434">
        <v>0</v>
      </c>
      <c r="AQ434" t="s">
        <v>420</v>
      </c>
      <c r="AR434" t="s">
        <v>420</v>
      </c>
      <c r="AS434">
        <v>0</v>
      </c>
      <c r="AT434">
        <v>0</v>
      </c>
      <c r="AU434">
        <f>1-AS434/AT434</f>
        <v>0</v>
      </c>
      <c r="AV434">
        <v>0.5</v>
      </c>
      <c r="AW434">
        <f>CV434</f>
        <v>0</v>
      </c>
      <c r="AX434">
        <f>K434</f>
        <v>0</v>
      </c>
      <c r="AY434">
        <f>AU434*AV434*AW434</f>
        <v>0</v>
      </c>
      <c r="AZ434">
        <f>(AX434-AP434)/AW434</f>
        <v>0</v>
      </c>
      <c r="BA434">
        <f>(AN434-AT434)/AT434</f>
        <v>0</v>
      </c>
      <c r="BB434">
        <f>AM434/(AO434+AM434/AT434)</f>
        <v>0</v>
      </c>
      <c r="BC434" t="s">
        <v>420</v>
      </c>
      <c r="BD434">
        <v>0</v>
      </c>
      <c r="BE434">
        <f>IF(BD434&lt;&gt;0, BD434, BB434)</f>
        <v>0</v>
      </c>
      <c r="BF434">
        <f>1-BE434/AT434</f>
        <v>0</v>
      </c>
      <c r="BG434">
        <f>(AT434-AS434)/(AT434-BE434)</f>
        <v>0</v>
      </c>
      <c r="BH434">
        <f>(AN434-AT434)/(AN434-BE434)</f>
        <v>0</v>
      </c>
      <c r="BI434">
        <f>(AT434-AS434)/(AT434-AM434)</f>
        <v>0</v>
      </c>
      <c r="BJ434">
        <f>(AN434-AT434)/(AN434-AM434)</f>
        <v>0</v>
      </c>
      <c r="BK434">
        <f>(BG434*BE434/AS434)</f>
        <v>0</v>
      </c>
      <c r="BL434">
        <f>(1-BK434)</f>
        <v>0</v>
      </c>
      <c r="CU434">
        <f>$B$13*DS434+$C$13*DT434+$F$13*EE434*(1-EH434)</f>
        <v>0</v>
      </c>
      <c r="CV434">
        <f>CU434*CW434</f>
        <v>0</v>
      </c>
      <c r="CW434">
        <f>($B$13*$D$11+$C$13*$D$11+$F$13*((ER434+EJ434)/MAX(ER434+EJ434+ES434, 0.1)*$I$11+ES434/MAX(ER434+EJ434+ES434, 0.1)*$J$11))/($B$13+$C$13+$F$13)</f>
        <v>0</v>
      </c>
      <c r="CX434">
        <f>($B$13*$K$11+$C$13*$K$11+$F$13*((ER434+EJ434)/MAX(ER434+EJ434+ES434, 0.1)*$P$11+ES434/MAX(ER434+EJ434+ES434, 0.1)*$Q$11))/($B$13+$C$13+$F$13)</f>
        <v>0</v>
      </c>
      <c r="CY434">
        <v>1.37</v>
      </c>
      <c r="CZ434">
        <v>0.5</v>
      </c>
      <c r="DA434" t="s">
        <v>421</v>
      </c>
      <c r="DB434">
        <v>2</v>
      </c>
      <c r="DC434">
        <v>1761012426</v>
      </c>
      <c r="DD434">
        <v>420.1919166666667</v>
      </c>
      <c r="DE434">
        <v>419.9915416666666</v>
      </c>
      <c r="DF434">
        <v>23.41642083333334</v>
      </c>
      <c r="DG434">
        <v>23.4178</v>
      </c>
      <c r="DH434">
        <v>421.672375</v>
      </c>
      <c r="DI434">
        <v>23.2421125</v>
      </c>
      <c r="DJ434">
        <v>499.9687083333333</v>
      </c>
      <c r="DK434">
        <v>90.57270416666667</v>
      </c>
      <c r="DL434">
        <v>0.03380224166666667</v>
      </c>
      <c r="DM434">
        <v>29.89334166666667</v>
      </c>
      <c r="DN434">
        <v>30.01635416666666</v>
      </c>
      <c r="DO434">
        <v>999.9</v>
      </c>
      <c r="DP434">
        <v>0</v>
      </c>
      <c r="DQ434">
        <v>0</v>
      </c>
      <c r="DR434">
        <v>9996.636250000001</v>
      </c>
      <c r="DS434">
        <v>0</v>
      </c>
      <c r="DT434">
        <v>0.242856</v>
      </c>
      <c r="DU434">
        <v>0.2004484625</v>
      </c>
      <c r="DV434">
        <v>430.2673333333334</v>
      </c>
      <c r="DW434">
        <v>430.062625</v>
      </c>
      <c r="DX434">
        <v>-0.001366535916666667</v>
      </c>
      <c r="DY434">
        <v>419.9915416666666</v>
      </c>
      <c r="DZ434">
        <v>23.4178</v>
      </c>
      <c r="EA434">
        <v>2.1208875</v>
      </c>
      <c r="EB434">
        <v>2.1210125</v>
      </c>
      <c r="EC434">
        <v>18.37693333333333</v>
      </c>
      <c r="ED434">
        <v>18.377875</v>
      </c>
      <c r="EE434">
        <v>0.00500078</v>
      </c>
      <c r="EF434">
        <v>0</v>
      </c>
      <c r="EG434">
        <v>0</v>
      </c>
      <c r="EH434">
        <v>0</v>
      </c>
      <c r="EI434">
        <v>129.3916666666667</v>
      </c>
      <c r="EJ434">
        <v>0.00500078</v>
      </c>
      <c r="EK434">
        <v>-10.50416666666667</v>
      </c>
      <c r="EL434">
        <v>0.01666666666666665</v>
      </c>
      <c r="EM434">
        <v>35.80954166666667</v>
      </c>
      <c r="EN434">
        <v>39.54133333333333</v>
      </c>
      <c r="EO434">
        <v>37.96316666666667</v>
      </c>
      <c r="EP434">
        <v>40.10920833333333</v>
      </c>
      <c r="EQ434">
        <v>38.45025</v>
      </c>
      <c r="ER434">
        <v>0</v>
      </c>
      <c r="ES434">
        <v>0</v>
      </c>
      <c r="ET434">
        <v>0</v>
      </c>
      <c r="EU434">
        <v>1761012432.7</v>
      </c>
      <c r="EV434">
        <v>0</v>
      </c>
      <c r="EW434">
        <v>130.832</v>
      </c>
      <c r="EX434">
        <v>-32.12307708691293</v>
      </c>
      <c r="EY434">
        <v>-11.89999956656723</v>
      </c>
      <c r="EZ434">
        <v>-11.588</v>
      </c>
      <c r="FA434">
        <v>15</v>
      </c>
      <c r="FB434">
        <v>1761011957.1</v>
      </c>
      <c r="FC434" t="s">
        <v>1172</v>
      </c>
      <c r="FD434">
        <v>1761011957.1</v>
      </c>
      <c r="FE434">
        <v>1761011957.1</v>
      </c>
      <c r="FF434">
        <v>13</v>
      </c>
      <c r="FG434">
        <v>-0.16</v>
      </c>
      <c r="FH434">
        <v>-0.007</v>
      </c>
      <c r="FI434">
        <v>-1.481</v>
      </c>
      <c r="FJ434">
        <v>0.186</v>
      </c>
      <c r="FK434">
        <v>420</v>
      </c>
      <c r="FL434">
        <v>24</v>
      </c>
      <c r="FM434">
        <v>0.15</v>
      </c>
      <c r="FN434">
        <v>0.03</v>
      </c>
      <c r="FO434">
        <v>0.1971592463414634</v>
      </c>
      <c r="FP434">
        <v>0.06956259721254363</v>
      </c>
      <c r="FQ434">
        <v>0.04405177337094303</v>
      </c>
      <c r="FR434">
        <v>1</v>
      </c>
      <c r="FS434">
        <v>131.7</v>
      </c>
      <c r="FT434">
        <v>-22.81436226945404</v>
      </c>
      <c r="FU434">
        <v>7.602050806893376</v>
      </c>
      <c r="FV434">
        <v>0</v>
      </c>
      <c r="FW434">
        <v>-0.001080722365853659</v>
      </c>
      <c r="FX434">
        <v>-0.007736052961672473</v>
      </c>
      <c r="FY434">
        <v>0.00168201956773805</v>
      </c>
      <c r="FZ434">
        <v>1</v>
      </c>
      <c r="GA434">
        <v>2</v>
      </c>
      <c r="GB434">
        <v>3</v>
      </c>
      <c r="GC434" t="s">
        <v>482</v>
      </c>
      <c r="GD434">
        <v>3.10964</v>
      </c>
      <c r="GE434">
        <v>2.72533</v>
      </c>
      <c r="GF434">
        <v>0.088641</v>
      </c>
      <c r="GG434">
        <v>0.08842609999999999</v>
      </c>
      <c r="GH434">
        <v>0.106833</v>
      </c>
      <c r="GI434">
        <v>0.107846</v>
      </c>
      <c r="GJ434">
        <v>23920.7</v>
      </c>
      <c r="GK434">
        <v>21675.5</v>
      </c>
      <c r="GL434">
        <v>26804.7</v>
      </c>
      <c r="GM434">
        <v>23984.1</v>
      </c>
      <c r="GN434">
        <v>38253.8</v>
      </c>
      <c r="GO434">
        <v>31561.5</v>
      </c>
      <c r="GP434">
        <v>46785.6</v>
      </c>
      <c r="GQ434">
        <v>37912.5</v>
      </c>
      <c r="GR434">
        <v>1.8934</v>
      </c>
      <c r="GS434">
        <v>1.87765</v>
      </c>
      <c r="GT434">
        <v>0.106558</v>
      </c>
      <c r="GU434">
        <v>0</v>
      </c>
      <c r="GV434">
        <v>28.2882</v>
      </c>
      <c r="GW434">
        <v>999.9</v>
      </c>
      <c r="GX434">
        <v>62.6</v>
      </c>
      <c r="GY434">
        <v>29.3</v>
      </c>
      <c r="GZ434">
        <v>28.2831</v>
      </c>
      <c r="HA434">
        <v>61.391</v>
      </c>
      <c r="HB434">
        <v>21.0897</v>
      </c>
      <c r="HC434">
        <v>1</v>
      </c>
      <c r="HD434">
        <v>0.0232546</v>
      </c>
      <c r="HE434">
        <v>-1.89477</v>
      </c>
      <c r="HF434">
        <v>20.326</v>
      </c>
      <c r="HG434">
        <v>5.22238</v>
      </c>
      <c r="HH434">
        <v>11.9794</v>
      </c>
      <c r="HI434">
        <v>4.96555</v>
      </c>
      <c r="HJ434">
        <v>3.276</v>
      </c>
      <c r="HK434">
        <v>9999</v>
      </c>
      <c r="HL434">
        <v>9999</v>
      </c>
      <c r="HM434">
        <v>9999</v>
      </c>
      <c r="HN434">
        <v>999.9</v>
      </c>
      <c r="HO434">
        <v>1.86364</v>
      </c>
      <c r="HP434">
        <v>1.85975</v>
      </c>
      <c r="HQ434">
        <v>1.85806</v>
      </c>
      <c r="HR434">
        <v>1.85944</v>
      </c>
      <c r="HS434">
        <v>1.85959</v>
      </c>
      <c r="HT434">
        <v>1.85807</v>
      </c>
      <c r="HU434">
        <v>1.85715</v>
      </c>
      <c r="HV434">
        <v>1.85211</v>
      </c>
      <c r="HW434">
        <v>0</v>
      </c>
      <c r="HX434">
        <v>0</v>
      </c>
      <c r="HY434">
        <v>0</v>
      </c>
      <c r="HZ434">
        <v>0</v>
      </c>
      <c r="IA434" t="s">
        <v>424</v>
      </c>
      <c r="IB434" t="s">
        <v>425</v>
      </c>
      <c r="IC434" t="s">
        <v>426</v>
      </c>
      <c r="ID434" t="s">
        <v>426</v>
      </c>
      <c r="IE434" t="s">
        <v>426</v>
      </c>
      <c r="IF434" t="s">
        <v>426</v>
      </c>
      <c r="IG434">
        <v>0</v>
      </c>
      <c r="IH434">
        <v>100</v>
      </c>
      <c r="II434">
        <v>100</v>
      </c>
      <c r="IJ434">
        <v>-1.48</v>
      </c>
      <c r="IK434">
        <v>0.1744</v>
      </c>
      <c r="IL434">
        <v>-2.270430513628176</v>
      </c>
      <c r="IM434">
        <v>0.001328113201692861</v>
      </c>
      <c r="IN434">
        <v>1.538283238170363E-06</v>
      </c>
      <c r="IO434">
        <v>-5.795655626708063E-10</v>
      </c>
      <c r="IP434">
        <v>-0.07185721746206786</v>
      </c>
      <c r="IQ434">
        <v>-0.004593102289677449</v>
      </c>
      <c r="IR434">
        <v>0.0008253994458280543</v>
      </c>
      <c r="IS434">
        <v>-7.403632370499484E-06</v>
      </c>
      <c r="IT434">
        <v>2</v>
      </c>
      <c r="IU434">
        <v>1985</v>
      </c>
      <c r="IV434">
        <v>1</v>
      </c>
      <c r="IW434">
        <v>27</v>
      </c>
      <c r="IX434">
        <v>7.9</v>
      </c>
      <c r="IY434">
        <v>7.9</v>
      </c>
      <c r="IZ434">
        <v>1.13525</v>
      </c>
      <c r="JA434">
        <v>2.60986</v>
      </c>
      <c r="JB434">
        <v>1.49658</v>
      </c>
      <c r="JC434">
        <v>2.34619</v>
      </c>
      <c r="JD434">
        <v>1.54907</v>
      </c>
      <c r="JE434">
        <v>2.34741</v>
      </c>
      <c r="JF434">
        <v>32.7535</v>
      </c>
      <c r="JG434">
        <v>15.4454</v>
      </c>
      <c r="JH434">
        <v>18</v>
      </c>
      <c r="JI434">
        <v>481.809</v>
      </c>
      <c r="JJ434">
        <v>500.914</v>
      </c>
      <c r="JK434">
        <v>30.895</v>
      </c>
      <c r="JL434">
        <v>27.5339</v>
      </c>
      <c r="JM434">
        <v>30</v>
      </c>
      <c r="JN434">
        <v>27.7313</v>
      </c>
      <c r="JO434">
        <v>27.7141</v>
      </c>
      <c r="JP434">
        <v>22.8361</v>
      </c>
      <c r="JQ434">
        <v>21.4507</v>
      </c>
      <c r="JR434">
        <v>76.01479999999999</v>
      </c>
      <c r="JS434">
        <v>30.8703</v>
      </c>
      <c r="JT434">
        <v>420</v>
      </c>
      <c r="JU434">
        <v>23.4318</v>
      </c>
      <c r="JV434">
        <v>102.31</v>
      </c>
      <c r="JW434">
        <v>91.4615</v>
      </c>
    </row>
    <row r="435" spans="1:283">
      <c r="A435">
        <v>417</v>
      </c>
      <c r="B435">
        <v>1761012436</v>
      </c>
      <c r="C435">
        <v>2770</v>
      </c>
      <c r="D435" t="s">
        <v>1284</v>
      </c>
      <c r="E435" t="s">
        <v>1285</v>
      </c>
      <c r="F435">
        <v>5</v>
      </c>
      <c r="G435" t="s">
        <v>1233</v>
      </c>
      <c r="H435">
        <v>1761012428</v>
      </c>
      <c r="I435">
        <f>(J435)/1000</f>
        <v>0</v>
      </c>
      <c r="J435">
        <f>1000*DJ435*AH435*(DF435-DG435)/(100*CY435*(1000-AH435*DF435))</f>
        <v>0</v>
      </c>
      <c r="K435">
        <f>DJ435*AH435*(DE435-DD435*(1000-AH435*DG435)/(1000-AH435*DF435))/(100*CY435)</f>
        <v>0</v>
      </c>
      <c r="L435">
        <f>DD435 - IF(AH435&gt;1, K435*CY435*100.0/(AJ435), 0)</f>
        <v>0</v>
      </c>
      <c r="M435">
        <f>((S435-I435/2)*L435-K435)/(S435+I435/2)</f>
        <v>0</v>
      </c>
      <c r="N435">
        <f>M435*(DK435+DL435)/1000.0</f>
        <v>0</v>
      </c>
      <c r="O435">
        <f>(DD435 - IF(AH435&gt;1, K435*CY435*100.0/(AJ435), 0))*(DK435+DL435)/1000.0</f>
        <v>0</v>
      </c>
      <c r="P435">
        <f>2.0/((1/R435-1/Q435)+SIGN(R435)*SQRT((1/R435-1/Q435)*(1/R435-1/Q435) + 4*CZ435/((CZ435+1)*(CZ435+1))*(2*1/R435*1/Q435-1/Q435*1/Q435)))</f>
        <v>0</v>
      </c>
      <c r="Q435">
        <f>IF(LEFT(DA435,1)&lt;&gt;"0",IF(LEFT(DA435,1)="1",3.0,DB435),$D$5+$E$5*(DR435*DK435/($K$5*1000))+$F$5*(DR435*DK435/($K$5*1000))*MAX(MIN(CY435,$J$5),$I$5)*MAX(MIN(CY435,$J$5),$I$5)+$G$5*MAX(MIN(CY435,$J$5),$I$5)*(DR435*DK435/($K$5*1000))+$H$5*(DR435*DK435/($K$5*1000))*(DR435*DK435/($K$5*1000)))</f>
        <v>0</v>
      </c>
      <c r="R435">
        <f>I435*(1000-(1000*0.61365*exp(17.502*V435/(240.97+V435))/(DK435+DL435)+DF435)/2)/(1000*0.61365*exp(17.502*V435/(240.97+V435))/(DK435+DL435)-DF435)</f>
        <v>0</v>
      </c>
      <c r="S435">
        <f>1/((CZ435+1)/(P435/1.6)+1/(Q435/1.37)) + CZ435/((CZ435+1)/(P435/1.6) + CZ435/(Q435/1.37))</f>
        <v>0</v>
      </c>
      <c r="T435">
        <f>(CU435*CX435)</f>
        <v>0</v>
      </c>
      <c r="U435">
        <f>(DM435+(T435+2*0.95*5.67E-8*(((DM435+$B$9)+273)^4-(DM435+273)^4)-44100*I435)/(1.84*29.3*Q435+8*0.95*5.67E-8*(DM435+273)^3))</f>
        <v>0</v>
      </c>
      <c r="V435">
        <f>($C$9*DN435+$D$9*DO435+$E$9*U435)</f>
        <v>0</v>
      </c>
      <c r="W435">
        <f>0.61365*exp(17.502*V435/(240.97+V435))</f>
        <v>0</v>
      </c>
      <c r="X435">
        <f>(Y435/Z435*100)</f>
        <v>0</v>
      </c>
      <c r="Y435">
        <f>DF435*(DK435+DL435)/1000</f>
        <v>0</v>
      </c>
      <c r="Z435">
        <f>0.61365*exp(17.502*DM435/(240.97+DM435))</f>
        <v>0</v>
      </c>
      <c r="AA435">
        <f>(W435-DF435*(DK435+DL435)/1000)</f>
        <v>0</v>
      </c>
      <c r="AB435">
        <f>(-I435*44100)</f>
        <v>0</v>
      </c>
      <c r="AC435">
        <f>2*29.3*Q435*0.92*(DM435-V435)</f>
        <v>0</v>
      </c>
      <c r="AD435">
        <f>2*0.95*5.67E-8*(((DM435+$B$9)+273)^4-(V435+273)^4)</f>
        <v>0</v>
      </c>
      <c r="AE435">
        <f>T435+AD435+AB435+AC435</f>
        <v>0</v>
      </c>
      <c r="AF435">
        <v>1</v>
      </c>
      <c r="AG435">
        <v>0</v>
      </c>
      <c r="AH435">
        <f>IF(AF435*$H$15&gt;=AJ435,1.0,(AJ435/(AJ435-AF435*$H$15)))</f>
        <v>0</v>
      </c>
      <c r="AI435">
        <f>(AH435-1)*100</f>
        <v>0</v>
      </c>
      <c r="AJ435">
        <f>MAX(0,($B$15+$C$15*DR435)/(1+$D$15*DR435)*DK435/(DM435+273)*$E$15)</f>
        <v>0</v>
      </c>
      <c r="AK435" t="s">
        <v>420</v>
      </c>
      <c r="AL435" t="s">
        <v>420</v>
      </c>
      <c r="AM435">
        <v>0</v>
      </c>
      <c r="AN435">
        <v>0</v>
      </c>
      <c r="AO435">
        <f>1-AM435/AN435</f>
        <v>0</v>
      </c>
      <c r="AP435">
        <v>0</v>
      </c>
      <c r="AQ435" t="s">
        <v>420</v>
      </c>
      <c r="AR435" t="s">
        <v>420</v>
      </c>
      <c r="AS435">
        <v>0</v>
      </c>
      <c r="AT435">
        <v>0</v>
      </c>
      <c r="AU435">
        <f>1-AS435/AT435</f>
        <v>0</v>
      </c>
      <c r="AV435">
        <v>0.5</v>
      </c>
      <c r="AW435">
        <f>CV435</f>
        <v>0</v>
      </c>
      <c r="AX435">
        <f>K435</f>
        <v>0</v>
      </c>
      <c r="AY435">
        <f>AU435*AV435*AW435</f>
        <v>0</v>
      </c>
      <c r="AZ435">
        <f>(AX435-AP435)/AW435</f>
        <v>0</v>
      </c>
      <c r="BA435">
        <f>(AN435-AT435)/AT435</f>
        <v>0</v>
      </c>
      <c r="BB435">
        <f>AM435/(AO435+AM435/AT435)</f>
        <v>0</v>
      </c>
      <c r="BC435" t="s">
        <v>420</v>
      </c>
      <c r="BD435">
        <v>0</v>
      </c>
      <c r="BE435">
        <f>IF(BD435&lt;&gt;0, BD435, BB435)</f>
        <v>0</v>
      </c>
      <c r="BF435">
        <f>1-BE435/AT435</f>
        <v>0</v>
      </c>
      <c r="BG435">
        <f>(AT435-AS435)/(AT435-BE435)</f>
        <v>0</v>
      </c>
      <c r="BH435">
        <f>(AN435-AT435)/(AN435-BE435)</f>
        <v>0</v>
      </c>
      <c r="BI435">
        <f>(AT435-AS435)/(AT435-AM435)</f>
        <v>0</v>
      </c>
      <c r="BJ435">
        <f>(AN435-AT435)/(AN435-AM435)</f>
        <v>0</v>
      </c>
      <c r="BK435">
        <f>(BG435*BE435/AS435)</f>
        <v>0</v>
      </c>
      <c r="BL435">
        <f>(1-BK435)</f>
        <v>0</v>
      </c>
      <c r="CU435">
        <f>$B$13*DS435+$C$13*DT435+$F$13*EE435*(1-EH435)</f>
        <v>0</v>
      </c>
      <c r="CV435">
        <f>CU435*CW435</f>
        <v>0</v>
      </c>
      <c r="CW435">
        <f>($B$13*$D$11+$C$13*$D$11+$F$13*((ER435+EJ435)/MAX(ER435+EJ435+ES435, 0.1)*$I$11+ES435/MAX(ER435+EJ435+ES435, 0.1)*$J$11))/($B$13+$C$13+$F$13)</f>
        <v>0</v>
      </c>
      <c r="CX435">
        <f>($B$13*$K$11+$C$13*$K$11+$F$13*((ER435+EJ435)/MAX(ER435+EJ435+ES435, 0.1)*$P$11+ES435/MAX(ER435+EJ435+ES435, 0.1)*$Q$11))/($B$13+$C$13+$F$13)</f>
        <v>0</v>
      </c>
      <c r="CY435">
        <v>1.37</v>
      </c>
      <c r="CZ435">
        <v>0.5</v>
      </c>
      <c r="DA435" t="s">
        <v>421</v>
      </c>
      <c r="DB435">
        <v>2</v>
      </c>
      <c r="DC435">
        <v>1761012428</v>
      </c>
      <c r="DD435">
        <v>420.1981250000001</v>
      </c>
      <c r="DE435">
        <v>420.0060416666667</v>
      </c>
      <c r="DF435">
        <v>23.41732083333333</v>
      </c>
      <c r="DG435">
        <v>23.4192125</v>
      </c>
      <c r="DH435">
        <v>421.6785</v>
      </c>
      <c r="DI435">
        <v>23.24299166666666</v>
      </c>
      <c r="DJ435">
        <v>499.974125</v>
      </c>
      <c r="DK435">
        <v>90.57268333333333</v>
      </c>
      <c r="DL435">
        <v>0.03383149166666666</v>
      </c>
      <c r="DM435">
        <v>29.8933375</v>
      </c>
      <c r="DN435">
        <v>30.01824583333334</v>
      </c>
      <c r="DO435">
        <v>999.9</v>
      </c>
      <c r="DP435">
        <v>0</v>
      </c>
      <c r="DQ435">
        <v>0</v>
      </c>
      <c r="DR435">
        <v>9995.883750000001</v>
      </c>
      <c r="DS435">
        <v>0</v>
      </c>
      <c r="DT435">
        <v>0.242856</v>
      </c>
      <c r="DU435">
        <v>0.1920891708333333</v>
      </c>
      <c r="DV435">
        <v>430.2740416666666</v>
      </c>
      <c r="DW435">
        <v>430.078125</v>
      </c>
      <c r="DX435">
        <v>-0.001881360958333333</v>
      </c>
      <c r="DY435">
        <v>420.0060416666667</v>
      </c>
      <c r="DZ435">
        <v>23.4192125</v>
      </c>
      <c r="EA435">
        <v>2.120968333333333</v>
      </c>
      <c r="EB435">
        <v>2.12114</v>
      </c>
      <c r="EC435">
        <v>18.3775375</v>
      </c>
      <c r="ED435">
        <v>18.37882916666667</v>
      </c>
      <c r="EE435">
        <v>0.00500078</v>
      </c>
      <c r="EF435">
        <v>0</v>
      </c>
      <c r="EG435">
        <v>0</v>
      </c>
      <c r="EH435">
        <v>0</v>
      </c>
      <c r="EI435">
        <v>130.0458333333333</v>
      </c>
      <c r="EJ435">
        <v>0.00500078</v>
      </c>
      <c r="EK435">
        <v>-10.875</v>
      </c>
      <c r="EL435">
        <v>0.0166666666666667</v>
      </c>
      <c r="EM435">
        <v>35.78604166666667</v>
      </c>
      <c r="EN435">
        <v>39.47883333333333</v>
      </c>
      <c r="EO435">
        <v>37.91891666666667</v>
      </c>
      <c r="EP435">
        <v>40.01804166666667</v>
      </c>
      <c r="EQ435">
        <v>38.40858333333333</v>
      </c>
      <c r="ER435">
        <v>0</v>
      </c>
      <c r="ES435">
        <v>0</v>
      </c>
      <c r="ET435">
        <v>0</v>
      </c>
      <c r="EU435">
        <v>1761012435.1</v>
      </c>
      <c r="EV435">
        <v>0</v>
      </c>
      <c r="EW435">
        <v>130.896</v>
      </c>
      <c r="EX435">
        <v>3.54615350914639</v>
      </c>
      <c r="EY435">
        <v>-6.169230391334933</v>
      </c>
      <c r="EZ435">
        <v>-11.86</v>
      </c>
      <c r="FA435">
        <v>15</v>
      </c>
      <c r="FB435">
        <v>1761011957.1</v>
      </c>
      <c r="FC435" t="s">
        <v>1172</v>
      </c>
      <c r="FD435">
        <v>1761011957.1</v>
      </c>
      <c r="FE435">
        <v>1761011957.1</v>
      </c>
      <c r="FF435">
        <v>13</v>
      </c>
      <c r="FG435">
        <v>-0.16</v>
      </c>
      <c r="FH435">
        <v>-0.007</v>
      </c>
      <c r="FI435">
        <v>-1.481</v>
      </c>
      <c r="FJ435">
        <v>0.186</v>
      </c>
      <c r="FK435">
        <v>420</v>
      </c>
      <c r="FL435">
        <v>24</v>
      </c>
      <c r="FM435">
        <v>0.15</v>
      </c>
      <c r="FN435">
        <v>0.03</v>
      </c>
      <c r="FO435">
        <v>0.1956009275</v>
      </c>
      <c r="FP435">
        <v>0.003858503189493454</v>
      </c>
      <c r="FQ435">
        <v>0.04432853967451436</v>
      </c>
      <c r="FR435">
        <v>1</v>
      </c>
      <c r="FS435">
        <v>131.2294117647059</v>
      </c>
      <c r="FT435">
        <v>-3.828877110887377</v>
      </c>
      <c r="FU435">
        <v>7.212959309944873</v>
      </c>
      <c r="FV435">
        <v>0</v>
      </c>
      <c r="FW435">
        <v>-0.001887559825</v>
      </c>
      <c r="FX435">
        <v>-0.008931523508442779</v>
      </c>
      <c r="FY435">
        <v>0.001775745901993679</v>
      </c>
      <c r="FZ435">
        <v>1</v>
      </c>
      <c r="GA435">
        <v>2</v>
      </c>
      <c r="GB435">
        <v>3</v>
      </c>
      <c r="GC435" t="s">
        <v>482</v>
      </c>
      <c r="GD435">
        <v>3.10945</v>
      </c>
      <c r="GE435">
        <v>2.72539</v>
      </c>
      <c r="GF435">
        <v>0.0886421</v>
      </c>
      <c r="GG435">
        <v>0.0884254</v>
      </c>
      <c r="GH435">
        <v>0.106836</v>
      </c>
      <c r="GI435">
        <v>0.107853</v>
      </c>
      <c r="GJ435">
        <v>23920.7</v>
      </c>
      <c r="GK435">
        <v>21675.4</v>
      </c>
      <c r="GL435">
        <v>26804.8</v>
      </c>
      <c r="GM435">
        <v>23983.9</v>
      </c>
      <c r="GN435">
        <v>38253.9</v>
      </c>
      <c r="GO435">
        <v>31561.2</v>
      </c>
      <c r="GP435">
        <v>46785.7</v>
      </c>
      <c r="GQ435">
        <v>37912.3</v>
      </c>
      <c r="GR435">
        <v>1.8931</v>
      </c>
      <c r="GS435">
        <v>1.87787</v>
      </c>
      <c r="GT435">
        <v>0.106044</v>
      </c>
      <c r="GU435">
        <v>0</v>
      </c>
      <c r="GV435">
        <v>28.2888</v>
      </c>
      <c r="GW435">
        <v>999.9</v>
      </c>
      <c r="GX435">
        <v>62.6</v>
      </c>
      <c r="GY435">
        <v>29.2</v>
      </c>
      <c r="GZ435">
        <v>28.1211</v>
      </c>
      <c r="HA435">
        <v>61.251</v>
      </c>
      <c r="HB435">
        <v>21.3141</v>
      </c>
      <c r="HC435">
        <v>1</v>
      </c>
      <c r="HD435">
        <v>0.0232317</v>
      </c>
      <c r="HE435">
        <v>-1.87334</v>
      </c>
      <c r="HF435">
        <v>20.3261</v>
      </c>
      <c r="HG435">
        <v>5.22283</v>
      </c>
      <c r="HH435">
        <v>11.9791</v>
      </c>
      <c r="HI435">
        <v>4.96555</v>
      </c>
      <c r="HJ435">
        <v>3.276</v>
      </c>
      <c r="HK435">
        <v>9999</v>
      </c>
      <c r="HL435">
        <v>9999</v>
      </c>
      <c r="HM435">
        <v>9999</v>
      </c>
      <c r="HN435">
        <v>999.9</v>
      </c>
      <c r="HO435">
        <v>1.86362</v>
      </c>
      <c r="HP435">
        <v>1.85975</v>
      </c>
      <c r="HQ435">
        <v>1.85806</v>
      </c>
      <c r="HR435">
        <v>1.85944</v>
      </c>
      <c r="HS435">
        <v>1.85959</v>
      </c>
      <c r="HT435">
        <v>1.85806</v>
      </c>
      <c r="HU435">
        <v>1.85715</v>
      </c>
      <c r="HV435">
        <v>1.85211</v>
      </c>
      <c r="HW435">
        <v>0</v>
      </c>
      <c r="HX435">
        <v>0</v>
      </c>
      <c r="HY435">
        <v>0</v>
      </c>
      <c r="HZ435">
        <v>0</v>
      </c>
      <c r="IA435" t="s">
        <v>424</v>
      </c>
      <c r="IB435" t="s">
        <v>425</v>
      </c>
      <c r="IC435" t="s">
        <v>426</v>
      </c>
      <c r="ID435" t="s">
        <v>426</v>
      </c>
      <c r="IE435" t="s">
        <v>426</v>
      </c>
      <c r="IF435" t="s">
        <v>426</v>
      </c>
      <c r="IG435">
        <v>0</v>
      </c>
      <c r="IH435">
        <v>100</v>
      </c>
      <c r="II435">
        <v>100</v>
      </c>
      <c r="IJ435">
        <v>-1.48</v>
      </c>
      <c r="IK435">
        <v>0.1744</v>
      </c>
      <c r="IL435">
        <v>-2.270430513628176</v>
      </c>
      <c r="IM435">
        <v>0.001328113201692861</v>
      </c>
      <c r="IN435">
        <v>1.538283238170363E-06</v>
      </c>
      <c r="IO435">
        <v>-5.795655626708063E-10</v>
      </c>
      <c r="IP435">
        <v>-0.07185721746206786</v>
      </c>
      <c r="IQ435">
        <v>-0.004593102289677449</v>
      </c>
      <c r="IR435">
        <v>0.0008253994458280543</v>
      </c>
      <c r="IS435">
        <v>-7.403632370499484E-06</v>
      </c>
      <c r="IT435">
        <v>2</v>
      </c>
      <c r="IU435">
        <v>1985</v>
      </c>
      <c r="IV435">
        <v>1</v>
      </c>
      <c r="IW435">
        <v>27</v>
      </c>
      <c r="IX435">
        <v>8</v>
      </c>
      <c r="IY435">
        <v>8</v>
      </c>
      <c r="IZ435">
        <v>1.13647</v>
      </c>
      <c r="JA435">
        <v>2.60986</v>
      </c>
      <c r="JB435">
        <v>1.49658</v>
      </c>
      <c r="JC435">
        <v>2.34619</v>
      </c>
      <c r="JD435">
        <v>1.54907</v>
      </c>
      <c r="JE435">
        <v>2.45361</v>
      </c>
      <c r="JF435">
        <v>32.7535</v>
      </c>
      <c r="JG435">
        <v>15.4454</v>
      </c>
      <c r="JH435">
        <v>18</v>
      </c>
      <c r="JI435">
        <v>481.636</v>
      </c>
      <c r="JJ435">
        <v>501.063</v>
      </c>
      <c r="JK435">
        <v>30.8874</v>
      </c>
      <c r="JL435">
        <v>27.5339</v>
      </c>
      <c r="JM435">
        <v>30</v>
      </c>
      <c r="JN435">
        <v>27.7313</v>
      </c>
      <c r="JO435">
        <v>27.7141</v>
      </c>
      <c r="JP435">
        <v>22.8356</v>
      </c>
      <c r="JQ435">
        <v>21.4507</v>
      </c>
      <c r="JR435">
        <v>76.01479999999999</v>
      </c>
      <c r="JS435">
        <v>30.8703</v>
      </c>
      <c r="JT435">
        <v>420</v>
      </c>
      <c r="JU435">
        <v>23.4318</v>
      </c>
      <c r="JV435">
        <v>102.31</v>
      </c>
      <c r="JW435">
        <v>91.461</v>
      </c>
    </row>
    <row r="436" spans="1:283">
      <c r="A436">
        <v>418</v>
      </c>
      <c r="B436">
        <v>1761012438</v>
      </c>
      <c r="C436">
        <v>2772</v>
      </c>
      <c r="D436" t="s">
        <v>1286</v>
      </c>
      <c r="E436" t="s">
        <v>1287</v>
      </c>
      <c r="F436">
        <v>5</v>
      </c>
      <c r="G436" t="s">
        <v>1233</v>
      </c>
      <c r="H436">
        <v>1761012430</v>
      </c>
      <c r="I436">
        <f>(J436)/1000</f>
        <v>0</v>
      </c>
      <c r="J436">
        <f>1000*DJ436*AH436*(DF436-DG436)/(100*CY436*(1000-AH436*DF436))</f>
        <v>0</v>
      </c>
      <c r="K436">
        <f>DJ436*AH436*(DE436-DD436*(1000-AH436*DG436)/(1000-AH436*DF436))/(100*CY436)</f>
        <v>0</v>
      </c>
      <c r="L436">
        <f>DD436 - IF(AH436&gt;1, K436*CY436*100.0/(AJ436), 0)</f>
        <v>0</v>
      </c>
      <c r="M436">
        <f>((S436-I436/2)*L436-K436)/(S436+I436/2)</f>
        <v>0</v>
      </c>
      <c r="N436">
        <f>M436*(DK436+DL436)/1000.0</f>
        <v>0</v>
      </c>
      <c r="O436">
        <f>(DD436 - IF(AH436&gt;1, K436*CY436*100.0/(AJ436), 0))*(DK436+DL436)/1000.0</f>
        <v>0</v>
      </c>
      <c r="P436">
        <f>2.0/((1/R436-1/Q436)+SIGN(R436)*SQRT((1/R436-1/Q436)*(1/R436-1/Q436) + 4*CZ436/((CZ436+1)*(CZ436+1))*(2*1/R436*1/Q436-1/Q436*1/Q436)))</f>
        <v>0</v>
      </c>
      <c r="Q436">
        <f>IF(LEFT(DA436,1)&lt;&gt;"0",IF(LEFT(DA436,1)="1",3.0,DB436),$D$5+$E$5*(DR436*DK436/($K$5*1000))+$F$5*(DR436*DK436/($K$5*1000))*MAX(MIN(CY436,$J$5),$I$5)*MAX(MIN(CY436,$J$5),$I$5)+$G$5*MAX(MIN(CY436,$J$5),$I$5)*(DR436*DK436/($K$5*1000))+$H$5*(DR436*DK436/($K$5*1000))*(DR436*DK436/($K$5*1000)))</f>
        <v>0</v>
      </c>
      <c r="R436">
        <f>I436*(1000-(1000*0.61365*exp(17.502*V436/(240.97+V436))/(DK436+DL436)+DF436)/2)/(1000*0.61365*exp(17.502*V436/(240.97+V436))/(DK436+DL436)-DF436)</f>
        <v>0</v>
      </c>
      <c r="S436">
        <f>1/((CZ436+1)/(P436/1.6)+1/(Q436/1.37)) + CZ436/((CZ436+1)/(P436/1.6) + CZ436/(Q436/1.37))</f>
        <v>0</v>
      </c>
      <c r="T436">
        <f>(CU436*CX436)</f>
        <v>0</v>
      </c>
      <c r="U436">
        <f>(DM436+(T436+2*0.95*5.67E-8*(((DM436+$B$9)+273)^4-(DM436+273)^4)-44100*I436)/(1.84*29.3*Q436+8*0.95*5.67E-8*(DM436+273)^3))</f>
        <v>0</v>
      </c>
      <c r="V436">
        <f>($C$9*DN436+$D$9*DO436+$E$9*U436)</f>
        <v>0</v>
      </c>
      <c r="W436">
        <f>0.61365*exp(17.502*V436/(240.97+V436))</f>
        <v>0</v>
      </c>
      <c r="X436">
        <f>(Y436/Z436*100)</f>
        <v>0</v>
      </c>
      <c r="Y436">
        <f>DF436*(DK436+DL436)/1000</f>
        <v>0</v>
      </c>
      <c r="Z436">
        <f>0.61365*exp(17.502*DM436/(240.97+DM436))</f>
        <v>0</v>
      </c>
      <c r="AA436">
        <f>(W436-DF436*(DK436+DL436)/1000)</f>
        <v>0</v>
      </c>
      <c r="AB436">
        <f>(-I436*44100)</f>
        <v>0</v>
      </c>
      <c r="AC436">
        <f>2*29.3*Q436*0.92*(DM436-V436)</f>
        <v>0</v>
      </c>
      <c r="AD436">
        <f>2*0.95*5.67E-8*(((DM436+$B$9)+273)^4-(V436+273)^4)</f>
        <v>0</v>
      </c>
      <c r="AE436">
        <f>T436+AD436+AB436+AC436</f>
        <v>0</v>
      </c>
      <c r="AF436">
        <v>1</v>
      </c>
      <c r="AG436">
        <v>0</v>
      </c>
      <c r="AH436">
        <f>IF(AF436*$H$15&gt;=AJ436,1.0,(AJ436/(AJ436-AF436*$H$15)))</f>
        <v>0</v>
      </c>
      <c r="AI436">
        <f>(AH436-1)*100</f>
        <v>0</v>
      </c>
      <c r="AJ436">
        <f>MAX(0,($B$15+$C$15*DR436)/(1+$D$15*DR436)*DK436/(DM436+273)*$E$15)</f>
        <v>0</v>
      </c>
      <c r="AK436" t="s">
        <v>420</v>
      </c>
      <c r="AL436" t="s">
        <v>420</v>
      </c>
      <c r="AM436">
        <v>0</v>
      </c>
      <c r="AN436">
        <v>0</v>
      </c>
      <c r="AO436">
        <f>1-AM436/AN436</f>
        <v>0</v>
      </c>
      <c r="AP436">
        <v>0</v>
      </c>
      <c r="AQ436" t="s">
        <v>420</v>
      </c>
      <c r="AR436" t="s">
        <v>420</v>
      </c>
      <c r="AS436">
        <v>0</v>
      </c>
      <c r="AT436">
        <v>0</v>
      </c>
      <c r="AU436">
        <f>1-AS436/AT436</f>
        <v>0</v>
      </c>
      <c r="AV436">
        <v>0.5</v>
      </c>
      <c r="AW436">
        <f>CV436</f>
        <v>0</v>
      </c>
      <c r="AX436">
        <f>K436</f>
        <v>0</v>
      </c>
      <c r="AY436">
        <f>AU436*AV436*AW436</f>
        <v>0</v>
      </c>
      <c r="AZ436">
        <f>(AX436-AP436)/AW436</f>
        <v>0</v>
      </c>
      <c r="BA436">
        <f>(AN436-AT436)/AT436</f>
        <v>0</v>
      </c>
      <c r="BB436">
        <f>AM436/(AO436+AM436/AT436)</f>
        <v>0</v>
      </c>
      <c r="BC436" t="s">
        <v>420</v>
      </c>
      <c r="BD436">
        <v>0</v>
      </c>
      <c r="BE436">
        <f>IF(BD436&lt;&gt;0, BD436, BB436)</f>
        <v>0</v>
      </c>
      <c r="BF436">
        <f>1-BE436/AT436</f>
        <v>0</v>
      </c>
      <c r="BG436">
        <f>(AT436-AS436)/(AT436-BE436)</f>
        <v>0</v>
      </c>
      <c r="BH436">
        <f>(AN436-AT436)/(AN436-BE436)</f>
        <v>0</v>
      </c>
      <c r="BI436">
        <f>(AT436-AS436)/(AT436-AM436)</f>
        <v>0</v>
      </c>
      <c r="BJ436">
        <f>(AN436-AT436)/(AN436-AM436)</f>
        <v>0</v>
      </c>
      <c r="BK436">
        <f>(BG436*BE436/AS436)</f>
        <v>0</v>
      </c>
      <c r="BL436">
        <f>(1-BK436)</f>
        <v>0</v>
      </c>
      <c r="CU436">
        <f>$B$13*DS436+$C$13*DT436+$F$13*EE436*(1-EH436)</f>
        <v>0</v>
      </c>
      <c r="CV436">
        <f>CU436*CW436</f>
        <v>0</v>
      </c>
      <c r="CW436">
        <f>($B$13*$D$11+$C$13*$D$11+$F$13*((ER436+EJ436)/MAX(ER436+EJ436+ES436, 0.1)*$I$11+ES436/MAX(ER436+EJ436+ES436, 0.1)*$J$11))/($B$13+$C$13+$F$13)</f>
        <v>0</v>
      </c>
      <c r="CX436">
        <f>($B$13*$K$11+$C$13*$K$11+$F$13*((ER436+EJ436)/MAX(ER436+EJ436+ES436, 0.1)*$P$11+ES436/MAX(ER436+EJ436+ES436, 0.1)*$Q$11))/($B$13+$C$13+$F$13)</f>
        <v>0</v>
      </c>
      <c r="CY436">
        <v>1.37</v>
      </c>
      <c r="CZ436">
        <v>0.5</v>
      </c>
      <c r="DA436" t="s">
        <v>421</v>
      </c>
      <c r="DB436">
        <v>2</v>
      </c>
      <c r="DC436">
        <v>1761012430</v>
      </c>
      <c r="DD436">
        <v>420.2076666666667</v>
      </c>
      <c r="DE436">
        <v>420.0129166666666</v>
      </c>
      <c r="DF436">
        <v>23.41833333333333</v>
      </c>
      <c r="DG436">
        <v>23.42087083333333</v>
      </c>
      <c r="DH436">
        <v>421.6879999999999</v>
      </c>
      <c r="DI436">
        <v>23.24397916666667</v>
      </c>
      <c r="DJ436">
        <v>499.9842916666666</v>
      </c>
      <c r="DK436">
        <v>90.57257916666667</v>
      </c>
      <c r="DL436">
        <v>0.03382747916666667</v>
      </c>
      <c r="DM436">
        <v>29.89320416666666</v>
      </c>
      <c r="DN436">
        <v>30.0190125</v>
      </c>
      <c r="DO436">
        <v>999.9</v>
      </c>
      <c r="DP436">
        <v>0</v>
      </c>
      <c r="DQ436">
        <v>0</v>
      </c>
      <c r="DR436">
        <v>9997.237916666667</v>
      </c>
      <c r="DS436">
        <v>0</v>
      </c>
      <c r="DT436">
        <v>0.242856</v>
      </c>
      <c r="DU436">
        <v>0.1947238375</v>
      </c>
      <c r="DV436">
        <v>430.2842916666667</v>
      </c>
      <c r="DW436">
        <v>430.086</v>
      </c>
      <c r="DX436">
        <v>-0.002530495083333334</v>
      </c>
      <c r="DY436">
        <v>420.0129166666666</v>
      </c>
      <c r="DZ436">
        <v>23.42087083333333</v>
      </c>
      <c r="EA436">
        <v>2.121057916666667</v>
      </c>
      <c r="EB436">
        <v>2.121288333333334</v>
      </c>
      <c r="EC436">
        <v>18.37820833333333</v>
      </c>
      <c r="ED436">
        <v>18.37994166666667</v>
      </c>
      <c r="EE436">
        <v>0.00500078</v>
      </c>
      <c r="EF436">
        <v>0</v>
      </c>
      <c r="EG436">
        <v>0</v>
      </c>
      <c r="EH436">
        <v>0</v>
      </c>
      <c r="EI436">
        <v>130.5</v>
      </c>
      <c r="EJ436">
        <v>0.00500078</v>
      </c>
      <c r="EK436">
        <v>-11.9625</v>
      </c>
      <c r="EL436">
        <v>-0.06666666666666664</v>
      </c>
      <c r="EM436">
        <v>35.76520833333333</v>
      </c>
      <c r="EN436">
        <v>39.41633333333333</v>
      </c>
      <c r="EO436">
        <v>37.872</v>
      </c>
      <c r="EP436">
        <v>39.93991666666667</v>
      </c>
      <c r="EQ436">
        <v>38.390375</v>
      </c>
      <c r="ER436">
        <v>0</v>
      </c>
      <c r="ES436">
        <v>0</v>
      </c>
      <c r="ET436">
        <v>0</v>
      </c>
      <c r="EU436">
        <v>1761012436.9</v>
      </c>
      <c r="EV436">
        <v>0</v>
      </c>
      <c r="EW436">
        <v>130.6461538461538</v>
      </c>
      <c r="EX436">
        <v>12.93675183194435</v>
      </c>
      <c r="EY436">
        <v>-16.70427313797728</v>
      </c>
      <c r="EZ436">
        <v>-12.15384615384615</v>
      </c>
      <c r="FA436">
        <v>15</v>
      </c>
      <c r="FB436">
        <v>1761011957.1</v>
      </c>
      <c r="FC436" t="s">
        <v>1172</v>
      </c>
      <c r="FD436">
        <v>1761011957.1</v>
      </c>
      <c r="FE436">
        <v>1761011957.1</v>
      </c>
      <c r="FF436">
        <v>13</v>
      </c>
      <c r="FG436">
        <v>-0.16</v>
      </c>
      <c r="FH436">
        <v>-0.007</v>
      </c>
      <c r="FI436">
        <v>-1.481</v>
      </c>
      <c r="FJ436">
        <v>0.186</v>
      </c>
      <c r="FK436">
        <v>420</v>
      </c>
      <c r="FL436">
        <v>24</v>
      </c>
      <c r="FM436">
        <v>0.15</v>
      </c>
      <c r="FN436">
        <v>0.03</v>
      </c>
      <c r="FO436">
        <v>0.1962481731707317</v>
      </c>
      <c r="FP436">
        <v>-0.006071558885017011</v>
      </c>
      <c r="FQ436">
        <v>0.04371212757112888</v>
      </c>
      <c r="FR436">
        <v>1</v>
      </c>
      <c r="FS436">
        <v>132.0088235294118</v>
      </c>
      <c r="FT436">
        <v>-8.62184881241507</v>
      </c>
      <c r="FU436">
        <v>6.629407197660099</v>
      </c>
      <c r="FV436">
        <v>0</v>
      </c>
      <c r="FW436">
        <v>-0.002065425926829268</v>
      </c>
      <c r="FX436">
        <v>-0.012688506271777</v>
      </c>
      <c r="FY436">
        <v>0.001923048289656579</v>
      </c>
      <c r="FZ436">
        <v>1</v>
      </c>
      <c r="GA436">
        <v>2</v>
      </c>
      <c r="GB436">
        <v>3</v>
      </c>
      <c r="GC436" t="s">
        <v>482</v>
      </c>
      <c r="GD436">
        <v>3.10963</v>
      </c>
      <c r="GE436">
        <v>2.72547</v>
      </c>
      <c r="GF436">
        <v>0.0886435</v>
      </c>
      <c r="GG436">
        <v>0.08842120000000001</v>
      </c>
      <c r="GH436">
        <v>0.106844</v>
      </c>
      <c r="GI436">
        <v>0.107858</v>
      </c>
      <c r="GJ436">
        <v>23920.8</v>
      </c>
      <c r="GK436">
        <v>21675.4</v>
      </c>
      <c r="GL436">
        <v>26804.9</v>
      </c>
      <c r="GM436">
        <v>23983.8</v>
      </c>
      <c r="GN436">
        <v>38253.6</v>
      </c>
      <c r="GO436">
        <v>31561</v>
      </c>
      <c r="GP436">
        <v>46785.9</v>
      </c>
      <c r="GQ436">
        <v>37912.4</v>
      </c>
      <c r="GR436">
        <v>1.89328</v>
      </c>
      <c r="GS436">
        <v>1.87768</v>
      </c>
      <c r="GT436">
        <v>0.105672</v>
      </c>
      <c r="GU436">
        <v>0</v>
      </c>
      <c r="GV436">
        <v>28.2901</v>
      </c>
      <c r="GW436">
        <v>999.9</v>
      </c>
      <c r="GX436">
        <v>62.6</v>
      </c>
      <c r="GY436">
        <v>29.3</v>
      </c>
      <c r="GZ436">
        <v>28.2832</v>
      </c>
      <c r="HA436">
        <v>61.381</v>
      </c>
      <c r="HB436">
        <v>21.0697</v>
      </c>
      <c r="HC436">
        <v>1</v>
      </c>
      <c r="HD436">
        <v>0.0232393</v>
      </c>
      <c r="HE436">
        <v>-1.85616</v>
      </c>
      <c r="HF436">
        <v>20.3264</v>
      </c>
      <c r="HG436">
        <v>5.22268</v>
      </c>
      <c r="HH436">
        <v>11.9796</v>
      </c>
      <c r="HI436">
        <v>4.9656</v>
      </c>
      <c r="HJ436">
        <v>3.276</v>
      </c>
      <c r="HK436">
        <v>9999</v>
      </c>
      <c r="HL436">
        <v>9999</v>
      </c>
      <c r="HM436">
        <v>9999</v>
      </c>
      <c r="HN436">
        <v>999.9</v>
      </c>
      <c r="HO436">
        <v>1.86361</v>
      </c>
      <c r="HP436">
        <v>1.85974</v>
      </c>
      <c r="HQ436">
        <v>1.85806</v>
      </c>
      <c r="HR436">
        <v>1.85944</v>
      </c>
      <c r="HS436">
        <v>1.85959</v>
      </c>
      <c r="HT436">
        <v>1.85806</v>
      </c>
      <c r="HU436">
        <v>1.85715</v>
      </c>
      <c r="HV436">
        <v>1.85211</v>
      </c>
      <c r="HW436">
        <v>0</v>
      </c>
      <c r="HX436">
        <v>0</v>
      </c>
      <c r="HY436">
        <v>0</v>
      </c>
      <c r="HZ436">
        <v>0</v>
      </c>
      <c r="IA436" t="s">
        <v>424</v>
      </c>
      <c r="IB436" t="s">
        <v>425</v>
      </c>
      <c r="IC436" t="s">
        <v>426</v>
      </c>
      <c r="ID436" t="s">
        <v>426</v>
      </c>
      <c r="IE436" t="s">
        <v>426</v>
      </c>
      <c r="IF436" t="s">
        <v>426</v>
      </c>
      <c r="IG436">
        <v>0</v>
      </c>
      <c r="IH436">
        <v>100</v>
      </c>
      <c r="II436">
        <v>100</v>
      </c>
      <c r="IJ436">
        <v>-1.48</v>
      </c>
      <c r="IK436">
        <v>0.1745</v>
      </c>
      <c r="IL436">
        <v>-2.270430513628176</v>
      </c>
      <c r="IM436">
        <v>0.001328113201692861</v>
      </c>
      <c r="IN436">
        <v>1.538283238170363E-06</v>
      </c>
      <c r="IO436">
        <v>-5.795655626708063E-10</v>
      </c>
      <c r="IP436">
        <v>-0.07185721746206786</v>
      </c>
      <c r="IQ436">
        <v>-0.004593102289677449</v>
      </c>
      <c r="IR436">
        <v>0.0008253994458280543</v>
      </c>
      <c r="IS436">
        <v>-7.403632370499484E-06</v>
      </c>
      <c r="IT436">
        <v>2</v>
      </c>
      <c r="IU436">
        <v>1985</v>
      </c>
      <c r="IV436">
        <v>1</v>
      </c>
      <c r="IW436">
        <v>27</v>
      </c>
      <c r="IX436">
        <v>8</v>
      </c>
      <c r="IY436">
        <v>8</v>
      </c>
      <c r="IZ436">
        <v>1.13525</v>
      </c>
      <c r="JA436">
        <v>2.60132</v>
      </c>
      <c r="JB436">
        <v>1.49658</v>
      </c>
      <c r="JC436">
        <v>2.34619</v>
      </c>
      <c r="JD436">
        <v>1.54907</v>
      </c>
      <c r="JE436">
        <v>2.44385</v>
      </c>
      <c r="JF436">
        <v>32.7535</v>
      </c>
      <c r="JG436">
        <v>15.4542</v>
      </c>
      <c r="JH436">
        <v>18</v>
      </c>
      <c r="JI436">
        <v>481.737</v>
      </c>
      <c r="JJ436">
        <v>500.931</v>
      </c>
      <c r="JK436">
        <v>30.8779</v>
      </c>
      <c r="JL436">
        <v>27.5339</v>
      </c>
      <c r="JM436">
        <v>30</v>
      </c>
      <c r="JN436">
        <v>27.7313</v>
      </c>
      <c r="JO436">
        <v>27.7141</v>
      </c>
      <c r="JP436">
        <v>22.8364</v>
      </c>
      <c r="JQ436">
        <v>21.4507</v>
      </c>
      <c r="JR436">
        <v>76.01479999999999</v>
      </c>
      <c r="JS436">
        <v>30.8703</v>
      </c>
      <c r="JT436">
        <v>420</v>
      </c>
      <c r="JU436">
        <v>23.4318</v>
      </c>
      <c r="JV436">
        <v>102.311</v>
      </c>
      <c r="JW436">
        <v>91.4609</v>
      </c>
    </row>
    <row r="437" spans="1:283">
      <c r="A437">
        <v>419</v>
      </c>
      <c r="B437">
        <v>1761012440</v>
      </c>
      <c r="C437">
        <v>2774</v>
      </c>
      <c r="D437" t="s">
        <v>1288</v>
      </c>
      <c r="E437" t="s">
        <v>1289</v>
      </c>
      <c r="F437">
        <v>5</v>
      </c>
      <c r="G437" t="s">
        <v>1233</v>
      </c>
      <c r="H437">
        <v>1761012432</v>
      </c>
      <c r="I437">
        <f>(J437)/1000</f>
        <v>0</v>
      </c>
      <c r="J437">
        <f>1000*DJ437*AH437*(DF437-DG437)/(100*CY437*(1000-AH437*DF437))</f>
        <v>0</v>
      </c>
      <c r="K437">
        <f>DJ437*AH437*(DE437-DD437*(1000-AH437*DG437)/(1000-AH437*DF437))/(100*CY437)</f>
        <v>0</v>
      </c>
      <c r="L437">
        <f>DD437 - IF(AH437&gt;1, K437*CY437*100.0/(AJ437), 0)</f>
        <v>0</v>
      </c>
      <c r="M437">
        <f>((S437-I437/2)*L437-K437)/(S437+I437/2)</f>
        <v>0</v>
      </c>
      <c r="N437">
        <f>M437*(DK437+DL437)/1000.0</f>
        <v>0</v>
      </c>
      <c r="O437">
        <f>(DD437 - IF(AH437&gt;1, K437*CY437*100.0/(AJ437), 0))*(DK437+DL437)/1000.0</f>
        <v>0</v>
      </c>
      <c r="P437">
        <f>2.0/((1/R437-1/Q437)+SIGN(R437)*SQRT((1/R437-1/Q437)*(1/R437-1/Q437) + 4*CZ437/((CZ437+1)*(CZ437+1))*(2*1/R437*1/Q437-1/Q437*1/Q437)))</f>
        <v>0</v>
      </c>
      <c r="Q437">
        <f>IF(LEFT(DA437,1)&lt;&gt;"0",IF(LEFT(DA437,1)="1",3.0,DB437),$D$5+$E$5*(DR437*DK437/($K$5*1000))+$F$5*(DR437*DK437/($K$5*1000))*MAX(MIN(CY437,$J$5),$I$5)*MAX(MIN(CY437,$J$5),$I$5)+$G$5*MAX(MIN(CY437,$J$5),$I$5)*(DR437*DK437/($K$5*1000))+$H$5*(DR437*DK437/($K$5*1000))*(DR437*DK437/($K$5*1000)))</f>
        <v>0</v>
      </c>
      <c r="R437">
        <f>I437*(1000-(1000*0.61365*exp(17.502*V437/(240.97+V437))/(DK437+DL437)+DF437)/2)/(1000*0.61365*exp(17.502*V437/(240.97+V437))/(DK437+DL437)-DF437)</f>
        <v>0</v>
      </c>
      <c r="S437">
        <f>1/((CZ437+1)/(P437/1.6)+1/(Q437/1.37)) + CZ437/((CZ437+1)/(P437/1.6) + CZ437/(Q437/1.37))</f>
        <v>0</v>
      </c>
      <c r="T437">
        <f>(CU437*CX437)</f>
        <v>0</v>
      </c>
      <c r="U437">
        <f>(DM437+(T437+2*0.95*5.67E-8*(((DM437+$B$9)+273)^4-(DM437+273)^4)-44100*I437)/(1.84*29.3*Q437+8*0.95*5.67E-8*(DM437+273)^3))</f>
        <v>0</v>
      </c>
      <c r="V437">
        <f>($C$9*DN437+$D$9*DO437+$E$9*U437)</f>
        <v>0</v>
      </c>
      <c r="W437">
        <f>0.61365*exp(17.502*V437/(240.97+V437))</f>
        <v>0</v>
      </c>
      <c r="X437">
        <f>(Y437/Z437*100)</f>
        <v>0</v>
      </c>
      <c r="Y437">
        <f>DF437*(DK437+DL437)/1000</f>
        <v>0</v>
      </c>
      <c r="Z437">
        <f>0.61365*exp(17.502*DM437/(240.97+DM437))</f>
        <v>0</v>
      </c>
      <c r="AA437">
        <f>(W437-DF437*(DK437+DL437)/1000)</f>
        <v>0</v>
      </c>
      <c r="AB437">
        <f>(-I437*44100)</f>
        <v>0</v>
      </c>
      <c r="AC437">
        <f>2*29.3*Q437*0.92*(DM437-V437)</f>
        <v>0</v>
      </c>
      <c r="AD437">
        <f>2*0.95*5.67E-8*(((DM437+$B$9)+273)^4-(V437+273)^4)</f>
        <v>0</v>
      </c>
      <c r="AE437">
        <f>T437+AD437+AB437+AC437</f>
        <v>0</v>
      </c>
      <c r="AF437">
        <v>1</v>
      </c>
      <c r="AG437">
        <v>0</v>
      </c>
      <c r="AH437">
        <f>IF(AF437*$H$15&gt;=AJ437,1.0,(AJ437/(AJ437-AF437*$H$15)))</f>
        <v>0</v>
      </c>
      <c r="AI437">
        <f>(AH437-1)*100</f>
        <v>0</v>
      </c>
      <c r="AJ437">
        <f>MAX(0,($B$15+$C$15*DR437)/(1+$D$15*DR437)*DK437/(DM437+273)*$E$15)</f>
        <v>0</v>
      </c>
      <c r="AK437" t="s">
        <v>420</v>
      </c>
      <c r="AL437" t="s">
        <v>420</v>
      </c>
      <c r="AM437">
        <v>0</v>
      </c>
      <c r="AN437">
        <v>0</v>
      </c>
      <c r="AO437">
        <f>1-AM437/AN437</f>
        <v>0</v>
      </c>
      <c r="AP437">
        <v>0</v>
      </c>
      <c r="AQ437" t="s">
        <v>420</v>
      </c>
      <c r="AR437" t="s">
        <v>420</v>
      </c>
      <c r="AS437">
        <v>0</v>
      </c>
      <c r="AT437">
        <v>0</v>
      </c>
      <c r="AU437">
        <f>1-AS437/AT437</f>
        <v>0</v>
      </c>
      <c r="AV437">
        <v>0.5</v>
      </c>
      <c r="AW437">
        <f>CV437</f>
        <v>0</v>
      </c>
      <c r="AX437">
        <f>K437</f>
        <v>0</v>
      </c>
      <c r="AY437">
        <f>AU437*AV437*AW437</f>
        <v>0</v>
      </c>
      <c r="AZ437">
        <f>(AX437-AP437)/AW437</f>
        <v>0</v>
      </c>
      <c r="BA437">
        <f>(AN437-AT437)/AT437</f>
        <v>0</v>
      </c>
      <c r="BB437">
        <f>AM437/(AO437+AM437/AT437)</f>
        <v>0</v>
      </c>
      <c r="BC437" t="s">
        <v>420</v>
      </c>
      <c r="BD437">
        <v>0</v>
      </c>
      <c r="BE437">
        <f>IF(BD437&lt;&gt;0, BD437, BB437)</f>
        <v>0</v>
      </c>
      <c r="BF437">
        <f>1-BE437/AT437</f>
        <v>0</v>
      </c>
      <c r="BG437">
        <f>(AT437-AS437)/(AT437-BE437)</f>
        <v>0</v>
      </c>
      <c r="BH437">
        <f>(AN437-AT437)/(AN437-BE437)</f>
        <v>0</v>
      </c>
      <c r="BI437">
        <f>(AT437-AS437)/(AT437-AM437)</f>
        <v>0</v>
      </c>
      <c r="BJ437">
        <f>(AN437-AT437)/(AN437-AM437)</f>
        <v>0</v>
      </c>
      <c r="BK437">
        <f>(BG437*BE437/AS437)</f>
        <v>0</v>
      </c>
      <c r="BL437">
        <f>(1-BK437)</f>
        <v>0</v>
      </c>
      <c r="CU437">
        <f>$B$13*DS437+$C$13*DT437+$F$13*EE437*(1-EH437)</f>
        <v>0</v>
      </c>
      <c r="CV437">
        <f>CU437*CW437</f>
        <v>0</v>
      </c>
      <c r="CW437">
        <f>($B$13*$D$11+$C$13*$D$11+$F$13*((ER437+EJ437)/MAX(ER437+EJ437+ES437, 0.1)*$I$11+ES437/MAX(ER437+EJ437+ES437, 0.1)*$J$11))/($B$13+$C$13+$F$13)</f>
        <v>0</v>
      </c>
      <c r="CX437">
        <f>($B$13*$K$11+$C$13*$K$11+$F$13*((ER437+EJ437)/MAX(ER437+EJ437+ES437, 0.1)*$P$11+ES437/MAX(ER437+EJ437+ES437, 0.1)*$Q$11))/($B$13+$C$13+$F$13)</f>
        <v>0</v>
      </c>
      <c r="CY437">
        <v>1.37</v>
      </c>
      <c r="CZ437">
        <v>0.5</v>
      </c>
      <c r="DA437" t="s">
        <v>421</v>
      </c>
      <c r="DB437">
        <v>2</v>
      </c>
      <c r="DC437">
        <v>1761012432</v>
      </c>
      <c r="DD437">
        <v>420.2169583333333</v>
      </c>
      <c r="DE437">
        <v>420.0000833333334</v>
      </c>
      <c r="DF437">
        <v>23.4196375</v>
      </c>
      <c r="DG437">
        <v>23.42246249999999</v>
      </c>
      <c r="DH437">
        <v>421.69725</v>
      </c>
      <c r="DI437">
        <v>23.24525833333333</v>
      </c>
      <c r="DJ437">
        <v>499.9946666666667</v>
      </c>
      <c r="DK437">
        <v>90.57267083333333</v>
      </c>
      <c r="DL437">
        <v>0.03380104583333333</v>
      </c>
      <c r="DM437">
        <v>29.89297916666666</v>
      </c>
      <c r="DN437">
        <v>30.01824166666666</v>
      </c>
      <c r="DO437">
        <v>999.9</v>
      </c>
      <c r="DP437">
        <v>0</v>
      </c>
      <c r="DQ437">
        <v>0</v>
      </c>
      <c r="DR437">
        <v>10000.07416666667</v>
      </c>
      <c r="DS437">
        <v>0</v>
      </c>
      <c r="DT437">
        <v>0.242856</v>
      </c>
      <c r="DU437">
        <v>0.2169088333333333</v>
      </c>
      <c r="DV437">
        <v>430.294375</v>
      </c>
      <c r="DW437">
        <v>430.0735</v>
      </c>
      <c r="DX437">
        <v>-0.002822319166666667</v>
      </c>
      <c r="DY437">
        <v>420.0000833333334</v>
      </c>
      <c r="DZ437">
        <v>23.42246249999999</v>
      </c>
      <c r="EA437">
        <v>2.121178333333333</v>
      </c>
      <c r="EB437">
        <v>2.121435416666667</v>
      </c>
      <c r="EC437">
        <v>18.37911666666666</v>
      </c>
      <c r="ED437">
        <v>18.38104583333334</v>
      </c>
      <c r="EE437">
        <v>0.00500078</v>
      </c>
      <c r="EF437">
        <v>0</v>
      </c>
      <c r="EG437">
        <v>0</v>
      </c>
      <c r="EH437">
        <v>0</v>
      </c>
      <c r="EI437">
        <v>130.7583333333333</v>
      </c>
      <c r="EJ437">
        <v>0.00500078</v>
      </c>
      <c r="EK437">
        <v>-13.125</v>
      </c>
      <c r="EL437">
        <v>-0.2041666666666666</v>
      </c>
      <c r="EM437">
        <v>35.74441666666667</v>
      </c>
      <c r="EN437">
        <v>39.361625</v>
      </c>
      <c r="EO437">
        <v>37.85379166666667</v>
      </c>
      <c r="EP437">
        <v>39.856625</v>
      </c>
      <c r="EQ437">
        <v>38.36695833333334</v>
      </c>
      <c r="ER437">
        <v>0</v>
      </c>
      <c r="ES437">
        <v>0</v>
      </c>
      <c r="ET437">
        <v>0</v>
      </c>
      <c r="EU437">
        <v>1761012438.7</v>
      </c>
      <c r="EV437">
        <v>0</v>
      </c>
      <c r="EW437">
        <v>131.52</v>
      </c>
      <c r="EX437">
        <v>3.323076410171327</v>
      </c>
      <c r="EY437">
        <v>-5.692307212413855</v>
      </c>
      <c r="EZ437">
        <v>-14.112</v>
      </c>
      <c r="FA437">
        <v>15</v>
      </c>
      <c r="FB437">
        <v>1761011957.1</v>
      </c>
      <c r="FC437" t="s">
        <v>1172</v>
      </c>
      <c r="FD437">
        <v>1761011957.1</v>
      </c>
      <c r="FE437">
        <v>1761011957.1</v>
      </c>
      <c r="FF437">
        <v>13</v>
      </c>
      <c r="FG437">
        <v>-0.16</v>
      </c>
      <c r="FH437">
        <v>-0.007</v>
      </c>
      <c r="FI437">
        <v>-1.481</v>
      </c>
      <c r="FJ437">
        <v>0.186</v>
      </c>
      <c r="FK437">
        <v>420</v>
      </c>
      <c r="FL437">
        <v>24</v>
      </c>
      <c r="FM437">
        <v>0.15</v>
      </c>
      <c r="FN437">
        <v>0.03</v>
      </c>
      <c r="FO437">
        <v>0.2030952775</v>
      </c>
      <c r="FP437">
        <v>0.1751998885553477</v>
      </c>
      <c r="FQ437">
        <v>0.05061754161882265</v>
      </c>
      <c r="FR437">
        <v>1</v>
      </c>
      <c r="FS437">
        <v>131.5</v>
      </c>
      <c r="FT437">
        <v>-0.9045074107273773</v>
      </c>
      <c r="FU437">
        <v>6.875275395553686</v>
      </c>
      <c r="FV437">
        <v>1</v>
      </c>
      <c r="FW437">
        <v>-0.0022821901</v>
      </c>
      <c r="FX437">
        <v>-0.01809602438273921</v>
      </c>
      <c r="FY437">
        <v>0.002050759812307463</v>
      </c>
      <c r="FZ437">
        <v>1</v>
      </c>
      <c r="GA437">
        <v>3</v>
      </c>
      <c r="GB437">
        <v>3</v>
      </c>
      <c r="GC437" t="s">
        <v>545</v>
      </c>
      <c r="GD437">
        <v>3.10971</v>
      </c>
      <c r="GE437">
        <v>2.72536</v>
      </c>
      <c r="GF437">
        <v>0.0886435</v>
      </c>
      <c r="GG437">
        <v>0.0884074</v>
      </c>
      <c r="GH437">
        <v>0.106857</v>
      </c>
      <c r="GI437">
        <v>0.107862</v>
      </c>
      <c r="GJ437">
        <v>23920.8</v>
      </c>
      <c r="GK437">
        <v>21675.7</v>
      </c>
      <c r="GL437">
        <v>26804.9</v>
      </c>
      <c r="GM437">
        <v>23983.7</v>
      </c>
      <c r="GN437">
        <v>38253.2</v>
      </c>
      <c r="GO437">
        <v>31560.9</v>
      </c>
      <c r="GP437">
        <v>46786</v>
      </c>
      <c r="GQ437">
        <v>37912.4</v>
      </c>
      <c r="GR437">
        <v>1.89338</v>
      </c>
      <c r="GS437">
        <v>1.8776</v>
      </c>
      <c r="GT437">
        <v>0.10547</v>
      </c>
      <c r="GU437">
        <v>0</v>
      </c>
      <c r="GV437">
        <v>28.2907</v>
      </c>
      <c r="GW437">
        <v>999.9</v>
      </c>
      <c r="GX437">
        <v>62.6</v>
      </c>
      <c r="GY437">
        <v>29.2</v>
      </c>
      <c r="GZ437">
        <v>28.1185</v>
      </c>
      <c r="HA437">
        <v>61.541</v>
      </c>
      <c r="HB437">
        <v>21.0817</v>
      </c>
      <c r="HC437">
        <v>1</v>
      </c>
      <c r="HD437">
        <v>0.0232393</v>
      </c>
      <c r="HE437">
        <v>-1.87041</v>
      </c>
      <c r="HF437">
        <v>20.3263</v>
      </c>
      <c r="HG437">
        <v>5.22253</v>
      </c>
      <c r="HH437">
        <v>11.98</v>
      </c>
      <c r="HI437">
        <v>4.9655</v>
      </c>
      <c r="HJ437">
        <v>3.27598</v>
      </c>
      <c r="HK437">
        <v>9999</v>
      </c>
      <c r="HL437">
        <v>9999</v>
      </c>
      <c r="HM437">
        <v>9999</v>
      </c>
      <c r="HN437">
        <v>999.9</v>
      </c>
      <c r="HO437">
        <v>1.86362</v>
      </c>
      <c r="HP437">
        <v>1.85974</v>
      </c>
      <c r="HQ437">
        <v>1.85806</v>
      </c>
      <c r="HR437">
        <v>1.85943</v>
      </c>
      <c r="HS437">
        <v>1.85959</v>
      </c>
      <c r="HT437">
        <v>1.85806</v>
      </c>
      <c r="HU437">
        <v>1.85715</v>
      </c>
      <c r="HV437">
        <v>1.85211</v>
      </c>
      <c r="HW437">
        <v>0</v>
      </c>
      <c r="HX437">
        <v>0</v>
      </c>
      <c r="HY437">
        <v>0</v>
      </c>
      <c r="HZ437">
        <v>0</v>
      </c>
      <c r="IA437" t="s">
        <v>424</v>
      </c>
      <c r="IB437" t="s">
        <v>425</v>
      </c>
      <c r="IC437" t="s">
        <v>426</v>
      </c>
      <c r="ID437" t="s">
        <v>426</v>
      </c>
      <c r="IE437" t="s">
        <v>426</v>
      </c>
      <c r="IF437" t="s">
        <v>426</v>
      </c>
      <c r="IG437">
        <v>0</v>
      </c>
      <c r="IH437">
        <v>100</v>
      </c>
      <c r="II437">
        <v>100</v>
      </c>
      <c r="IJ437">
        <v>-1.48</v>
      </c>
      <c r="IK437">
        <v>0.1745</v>
      </c>
      <c r="IL437">
        <v>-2.270430513628176</v>
      </c>
      <c r="IM437">
        <v>0.001328113201692861</v>
      </c>
      <c r="IN437">
        <v>1.538283238170363E-06</v>
      </c>
      <c r="IO437">
        <v>-5.795655626708063E-10</v>
      </c>
      <c r="IP437">
        <v>-0.07185721746206786</v>
      </c>
      <c r="IQ437">
        <v>-0.004593102289677449</v>
      </c>
      <c r="IR437">
        <v>0.0008253994458280543</v>
      </c>
      <c r="IS437">
        <v>-7.403632370499484E-06</v>
      </c>
      <c r="IT437">
        <v>2</v>
      </c>
      <c r="IU437">
        <v>1985</v>
      </c>
      <c r="IV437">
        <v>1</v>
      </c>
      <c r="IW437">
        <v>27</v>
      </c>
      <c r="IX437">
        <v>8</v>
      </c>
      <c r="IY437">
        <v>8</v>
      </c>
      <c r="IZ437">
        <v>1.13647</v>
      </c>
      <c r="JA437">
        <v>2.61353</v>
      </c>
      <c r="JB437">
        <v>1.49658</v>
      </c>
      <c r="JC437">
        <v>2.34619</v>
      </c>
      <c r="JD437">
        <v>1.54907</v>
      </c>
      <c r="JE437">
        <v>2.34375</v>
      </c>
      <c r="JF437">
        <v>32.7535</v>
      </c>
      <c r="JG437">
        <v>15.4367</v>
      </c>
      <c r="JH437">
        <v>18</v>
      </c>
      <c r="JI437">
        <v>481.794</v>
      </c>
      <c r="JJ437">
        <v>500.881</v>
      </c>
      <c r="JK437">
        <v>30.8691</v>
      </c>
      <c r="JL437">
        <v>27.5339</v>
      </c>
      <c r="JM437">
        <v>30</v>
      </c>
      <c r="JN437">
        <v>27.7313</v>
      </c>
      <c r="JO437">
        <v>27.7141</v>
      </c>
      <c r="JP437">
        <v>22.8384</v>
      </c>
      <c r="JQ437">
        <v>21.4507</v>
      </c>
      <c r="JR437">
        <v>76.01479999999999</v>
      </c>
      <c r="JS437">
        <v>30.8538</v>
      </c>
      <c r="JT437">
        <v>420</v>
      </c>
      <c r="JU437">
        <v>23.4318</v>
      </c>
      <c r="JV437">
        <v>102.311</v>
      </c>
      <c r="JW437">
        <v>91.4609</v>
      </c>
    </row>
    <row r="438" spans="1:283">
      <c r="A438">
        <v>420</v>
      </c>
      <c r="B438">
        <v>1761012442</v>
      </c>
      <c r="C438">
        <v>2776</v>
      </c>
      <c r="D438" t="s">
        <v>1290</v>
      </c>
      <c r="E438" t="s">
        <v>1291</v>
      </c>
      <c r="F438">
        <v>5</v>
      </c>
      <c r="G438" t="s">
        <v>1233</v>
      </c>
      <c r="H438">
        <v>1761012434</v>
      </c>
      <c r="I438">
        <f>(J438)/1000</f>
        <v>0</v>
      </c>
      <c r="J438">
        <f>1000*DJ438*AH438*(DF438-DG438)/(100*CY438*(1000-AH438*DF438))</f>
        <v>0</v>
      </c>
      <c r="K438">
        <f>DJ438*AH438*(DE438-DD438*(1000-AH438*DG438)/(1000-AH438*DF438))/(100*CY438)</f>
        <v>0</v>
      </c>
      <c r="L438">
        <f>DD438 - IF(AH438&gt;1, K438*CY438*100.0/(AJ438), 0)</f>
        <v>0</v>
      </c>
      <c r="M438">
        <f>((S438-I438/2)*L438-K438)/(S438+I438/2)</f>
        <v>0</v>
      </c>
      <c r="N438">
        <f>M438*(DK438+DL438)/1000.0</f>
        <v>0</v>
      </c>
      <c r="O438">
        <f>(DD438 - IF(AH438&gt;1, K438*CY438*100.0/(AJ438), 0))*(DK438+DL438)/1000.0</f>
        <v>0</v>
      </c>
      <c r="P438">
        <f>2.0/((1/R438-1/Q438)+SIGN(R438)*SQRT((1/R438-1/Q438)*(1/R438-1/Q438) + 4*CZ438/((CZ438+1)*(CZ438+1))*(2*1/R438*1/Q438-1/Q438*1/Q438)))</f>
        <v>0</v>
      </c>
      <c r="Q438">
        <f>IF(LEFT(DA438,1)&lt;&gt;"0",IF(LEFT(DA438,1)="1",3.0,DB438),$D$5+$E$5*(DR438*DK438/($K$5*1000))+$F$5*(DR438*DK438/($K$5*1000))*MAX(MIN(CY438,$J$5),$I$5)*MAX(MIN(CY438,$J$5),$I$5)+$G$5*MAX(MIN(CY438,$J$5),$I$5)*(DR438*DK438/($K$5*1000))+$H$5*(DR438*DK438/($K$5*1000))*(DR438*DK438/($K$5*1000)))</f>
        <v>0</v>
      </c>
      <c r="R438">
        <f>I438*(1000-(1000*0.61365*exp(17.502*V438/(240.97+V438))/(DK438+DL438)+DF438)/2)/(1000*0.61365*exp(17.502*V438/(240.97+V438))/(DK438+DL438)-DF438)</f>
        <v>0</v>
      </c>
      <c r="S438">
        <f>1/((CZ438+1)/(P438/1.6)+1/(Q438/1.37)) + CZ438/((CZ438+1)/(P438/1.6) + CZ438/(Q438/1.37))</f>
        <v>0</v>
      </c>
      <c r="T438">
        <f>(CU438*CX438)</f>
        <v>0</v>
      </c>
      <c r="U438">
        <f>(DM438+(T438+2*0.95*5.67E-8*(((DM438+$B$9)+273)^4-(DM438+273)^4)-44100*I438)/(1.84*29.3*Q438+8*0.95*5.67E-8*(DM438+273)^3))</f>
        <v>0</v>
      </c>
      <c r="V438">
        <f>($C$9*DN438+$D$9*DO438+$E$9*U438)</f>
        <v>0</v>
      </c>
      <c r="W438">
        <f>0.61365*exp(17.502*V438/(240.97+V438))</f>
        <v>0</v>
      </c>
      <c r="X438">
        <f>(Y438/Z438*100)</f>
        <v>0</v>
      </c>
      <c r="Y438">
        <f>DF438*(DK438+DL438)/1000</f>
        <v>0</v>
      </c>
      <c r="Z438">
        <f>0.61365*exp(17.502*DM438/(240.97+DM438))</f>
        <v>0</v>
      </c>
      <c r="AA438">
        <f>(W438-DF438*(DK438+DL438)/1000)</f>
        <v>0</v>
      </c>
      <c r="AB438">
        <f>(-I438*44100)</f>
        <v>0</v>
      </c>
      <c r="AC438">
        <f>2*29.3*Q438*0.92*(DM438-V438)</f>
        <v>0</v>
      </c>
      <c r="AD438">
        <f>2*0.95*5.67E-8*(((DM438+$B$9)+273)^4-(V438+273)^4)</f>
        <v>0</v>
      </c>
      <c r="AE438">
        <f>T438+AD438+AB438+AC438</f>
        <v>0</v>
      </c>
      <c r="AF438">
        <v>1</v>
      </c>
      <c r="AG438">
        <v>0</v>
      </c>
      <c r="AH438">
        <f>IF(AF438*$H$15&gt;=AJ438,1.0,(AJ438/(AJ438-AF438*$H$15)))</f>
        <v>0</v>
      </c>
      <c r="AI438">
        <f>(AH438-1)*100</f>
        <v>0</v>
      </c>
      <c r="AJ438">
        <f>MAX(0,($B$15+$C$15*DR438)/(1+$D$15*DR438)*DK438/(DM438+273)*$E$15)</f>
        <v>0</v>
      </c>
      <c r="AK438" t="s">
        <v>420</v>
      </c>
      <c r="AL438" t="s">
        <v>420</v>
      </c>
      <c r="AM438">
        <v>0</v>
      </c>
      <c r="AN438">
        <v>0</v>
      </c>
      <c r="AO438">
        <f>1-AM438/AN438</f>
        <v>0</v>
      </c>
      <c r="AP438">
        <v>0</v>
      </c>
      <c r="AQ438" t="s">
        <v>420</v>
      </c>
      <c r="AR438" t="s">
        <v>420</v>
      </c>
      <c r="AS438">
        <v>0</v>
      </c>
      <c r="AT438">
        <v>0</v>
      </c>
      <c r="AU438">
        <f>1-AS438/AT438</f>
        <v>0</v>
      </c>
      <c r="AV438">
        <v>0.5</v>
      </c>
      <c r="AW438">
        <f>CV438</f>
        <v>0</v>
      </c>
      <c r="AX438">
        <f>K438</f>
        <v>0</v>
      </c>
      <c r="AY438">
        <f>AU438*AV438*AW438</f>
        <v>0</v>
      </c>
      <c r="AZ438">
        <f>(AX438-AP438)/AW438</f>
        <v>0</v>
      </c>
      <c r="BA438">
        <f>(AN438-AT438)/AT438</f>
        <v>0</v>
      </c>
      <c r="BB438">
        <f>AM438/(AO438+AM438/AT438)</f>
        <v>0</v>
      </c>
      <c r="BC438" t="s">
        <v>420</v>
      </c>
      <c r="BD438">
        <v>0</v>
      </c>
      <c r="BE438">
        <f>IF(BD438&lt;&gt;0, BD438, BB438)</f>
        <v>0</v>
      </c>
      <c r="BF438">
        <f>1-BE438/AT438</f>
        <v>0</v>
      </c>
      <c r="BG438">
        <f>(AT438-AS438)/(AT438-BE438)</f>
        <v>0</v>
      </c>
      <c r="BH438">
        <f>(AN438-AT438)/(AN438-BE438)</f>
        <v>0</v>
      </c>
      <c r="BI438">
        <f>(AT438-AS438)/(AT438-AM438)</f>
        <v>0</v>
      </c>
      <c r="BJ438">
        <f>(AN438-AT438)/(AN438-AM438)</f>
        <v>0</v>
      </c>
      <c r="BK438">
        <f>(BG438*BE438/AS438)</f>
        <v>0</v>
      </c>
      <c r="BL438">
        <f>(1-BK438)</f>
        <v>0</v>
      </c>
      <c r="CU438">
        <f>$B$13*DS438+$C$13*DT438+$F$13*EE438*(1-EH438)</f>
        <v>0</v>
      </c>
      <c r="CV438">
        <f>CU438*CW438</f>
        <v>0</v>
      </c>
      <c r="CW438">
        <f>($B$13*$D$11+$C$13*$D$11+$F$13*((ER438+EJ438)/MAX(ER438+EJ438+ES438, 0.1)*$I$11+ES438/MAX(ER438+EJ438+ES438, 0.1)*$J$11))/($B$13+$C$13+$F$13)</f>
        <v>0</v>
      </c>
      <c r="CX438">
        <f>($B$13*$K$11+$C$13*$K$11+$F$13*((ER438+EJ438)/MAX(ER438+EJ438+ES438, 0.1)*$P$11+ES438/MAX(ER438+EJ438+ES438, 0.1)*$Q$11))/($B$13+$C$13+$F$13)</f>
        <v>0</v>
      </c>
      <c r="CY438">
        <v>1.37</v>
      </c>
      <c r="CZ438">
        <v>0.5</v>
      </c>
      <c r="DA438" t="s">
        <v>421</v>
      </c>
      <c r="DB438">
        <v>2</v>
      </c>
      <c r="DC438">
        <v>1761012434</v>
      </c>
      <c r="DD438">
        <v>420.2214999999999</v>
      </c>
      <c r="DE438">
        <v>419.987375</v>
      </c>
      <c r="DF438">
        <v>23.42129583333333</v>
      </c>
      <c r="DG438">
        <v>23.42424166666666</v>
      </c>
      <c r="DH438">
        <v>421.7017916666666</v>
      </c>
      <c r="DI438">
        <v>23.24688333333333</v>
      </c>
      <c r="DJ438">
        <v>500.0036666666667</v>
      </c>
      <c r="DK438">
        <v>90.57277083333334</v>
      </c>
      <c r="DL438">
        <v>0.033785475</v>
      </c>
      <c r="DM438">
        <v>29.89274166666667</v>
      </c>
      <c r="DN438">
        <v>30.0165625</v>
      </c>
      <c r="DO438">
        <v>999.9</v>
      </c>
      <c r="DP438">
        <v>0</v>
      </c>
      <c r="DQ438">
        <v>0</v>
      </c>
      <c r="DR438">
        <v>9999.162916666666</v>
      </c>
      <c r="DS438">
        <v>0</v>
      </c>
      <c r="DT438">
        <v>0.242856</v>
      </c>
      <c r="DU438">
        <v>0.2342250416666667</v>
      </c>
      <c r="DV438">
        <v>430.2997916666666</v>
      </c>
      <c r="DW438">
        <v>430.0611666666667</v>
      </c>
      <c r="DX438">
        <v>-0.002947886458333333</v>
      </c>
      <c r="DY438">
        <v>419.987375</v>
      </c>
      <c r="DZ438">
        <v>23.42424166666666</v>
      </c>
      <c r="EA438">
        <v>2.12133125</v>
      </c>
      <c r="EB438">
        <v>2.121599166666666</v>
      </c>
      <c r="EC438">
        <v>18.38026666666667</v>
      </c>
      <c r="ED438">
        <v>18.38227916666667</v>
      </c>
      <c r="EE438">
        <v>0.00500078</v>
      </c>
      <c r="EF438">
        <v>0</v>
      </c>
      <c r="EG438">
        <v>0</v>
      </c>
      <c r="EH438">
        <v>0</v>
      </c>
      <c r="EI438">
        <v>130.2208333333333</v>
      </c>
      <c r="EJ438">
        <v>0.00500078</v>
      </c>
      <c r="EK438">
        <v>-13.21666666666667</v>
      </c>
      <c r="EL438">
        <v>-0.2666666666666667</v>
      </c>
      <c r="EM438">
        <v>35.72879166666667</v>
      </c>
      <c r="EN438">
        <v>39.30695833333333</v>
      </c>
      <c r="EO438">
        <v>37.817375</v>
      </c>
      <c r="EP438">
        <v>39.78625</v>
      </c>
      <c r="EQ438">
        <v>38.34091666666666</v>
      </c>
      <c r="ER438">
        <v>0</v>
      </c>
      <c r="ES438">
        <v>0</v>
      </c>
      <c r="ET438">
        <v>0</v>
      </c>
      <c r="EU438">
        <v>1761012441.1</v>
      </c>
      <c r="EV438">
        <v>0</v>
      </c>
      <c r="EW438">
        <v>130.528</v>
      </c>
      <c r="EX438">
        <v>30.84615345076451</v>
      </c>
      <c r="EY438">
        <v>-17.65384581227743</v>
      </c>
      <c r="EZ438">
        <v>-13.136</v>
      </c>
      <c r="FA438">
        <v>15</v>
      </c>
      <c r="FB438">
        <v>1761011957.1</v>
      </c>
      <c r="FC438" t="s">
        <v>1172</v>
      </c>
      <c r="FD438">
        <v>1761011957.1</v>
      </c>
      <c r="FE438">
        <v>1761011957.1</v>
      </c>
      <c r="FF438">
        <v>13</v>
      </c>
      <c r="FG438">
        <v>-0.16</v>
      </c>
      <c r="FH438">
        <v>-0.007</v>
      </c>
      <c r="FI438">
        <v>-1.481</v>
      </c>
      <c r="FJ438">
        <v>0.186</v>
      </c>
      <c r="FK438">
        <v>420</v>
      </c>
      <c r="FL438">
        <v>24</v>
      </c>
      <c r="FM438">
        <v>0.15</v>
      </c>
      <c r="FN438">
        <v>0.03</v>
      </c>
      <c r="FO438">
        <v>0.2112665146341464</v>
      </c>
      <c r="FP438">
        <v>0.3464877135888504</v>
      </c>
      <c r="FQ438">
        <v>0.06050699114159095</v>
      </c>
      <c r="FR438">
        <v>1</v>
      </c>
      <c r="FS438">
        <v>130.8941176470588</v>
      </c>
      <c r="FT438">
        <v>-0.4705884681162926</v>
      </c>
      <c r="FU438">
        <v>6.844832364916341</v>
      </c>
      <c r="FV438">
        <v>1</v>
      </c>
      <c r="FW438">
        <v>-0.002420099365853658</v>
      </c>
      <c r="FX438">
        <v>-0.01386010455052265</v>
      </c>
      <c r="FY438">
        <v>0.001905213948796568</v>
      </c>
      <c r="FZ438">
        <v>1</v>
      </c>
      <c r="GA438">
        <v>3</v>
      </c>
      <c r="GB438">
        <v>3</v>
      </c>
      <c r="GC438" t="s">
        <v>545</v>
      </c>
      <c r="GD438">
        <v>3.1094</v>
      </c>
      <c r="GE438">
        <v>2.72542</v>
      </c>
      <c r="GF438">
        <v>0.08864379999999999</v>
      </c>
      <c r="GG438">
        <v>0.0884071</v>
      </c>
      <c r="GH438">
        <v>0.106862</v>
      </c>
      <c r="GI438">
        <v>0.107868</v>
      </c>
      <c r="GJ438">
        <v>23920.7</v>
      </c>
      <c r="GK438">
        <v>21675.7</v>
      </c>
      <c r="GL438">
        <v>26804.8</v>
      </c>
      <c r="GM438">
        <v>23983.8</v>
      </c>
      <c r="GN438">
        <v>38252.9</v>
      </c>
      <c r="GO438">
        <v>31560.6</v>
      </c>
      <c r="GP438">
        <v>46785.9</v>
      </c>
      <c r="GQ438">
        <v>37912.2</v>
      </c>
      <c r="GR438">
        <v>1.89282</v>
      </c>
      <c r="GS438">
        <v>1.8781</v>
      </c>
      <c r="GT438">
        <v>0.105344</v>
      </c>
      <c r="GU438">
        <v>0</v>
      </c>
      <c r="GV438">
        <v>28.2907</v>
      </c>
      <c r="GW438">
        <v>999.9</v>
      </c>
      <c r="GX438">
        <v>62.6</v>
      </c>
      <c r="GY438">
        <v>29.3</v>
      </c>
      <c r="GZ438">
        <v>28.2842</v>
      </c>
      <c r="HA438">
        <v>61.251</v>
      </c>
      <c r="HB438">
        <v>21.3261</v>
      </c>
      <c r="HC438">
        <v>1</v>
      </c>
      <c r="HD438">
        <v>0.0232266</v>
      </c>
      <c r="HE438">
        <v>-1.85572</v>
      </c>
      <c r="HF438">
        <v>20.3263</v>
      </c>
      <c r="HG438">
        <v>5.22253</v>
      </c>
      <c r="HH438">
        <v>11.9798</v>
      </c>
      <c r="HI438">
        <v>4.96555</v>
      </c>
      <c r="HJ438">
        <v>3.27598</v>
      </c>
      <c r="HK438">
        <v>9999</v>
      </c>
      <c r="HL438">
        <v>9999</v>
      </c>
      <c r="HM438">
        <v>9999</v>
      </c>
      <c r="HN438">
        <v>999.9</v>
      </c>
      <c r="HO438">
        <v>1.86361</v>
      </c>
      <c r="HP438">
        <v>1.85975</v>
      </c>
      <c r="HQ438">
        <v>1.85806</v>
      </c>
      <c r="HR438">
        <v>1.85943</v>
      </c>
      <c r="HS438">
        <v>1.85959</v>
      </c>
      <c r="HT438">
        <v>1.85806</v>
      </c>
      <c r="HU438">
        <v>1.85715</v>
      </c>
      <c r="HV438">
        <v>1.85211</v>
      </c>
      <c r="HW438">
        <v>0</v>
      </c>
      <c r="HX438">
        <v>0</v>
      </c>
      <c r="HY438">
        <v>0</v>
      </c>
      <c r="HZ438">
        <v>0</v>
      </c>
      <c r="IA438" t="s">
        <v>424</v>
      </c>
      <c r="IB438" t="s">
        <v>425</v>
      </c>
      <c r="IC438" t="s">
        <v>426</v>
      </c>
      <c r="ID438" t="s">
        <v>426</v>
      </c>
      <c r="IE438" t="s">
        <v>426</v>
      </c>
      <c r="IF438" t="s">
        <v>426</v>
      </c>
      <c r="IG438">
        <v>0</v>
      </c>
      <c r="IH438">
        <v>100</v>
      </c>
      <c r="II438">
        <v>100</v>
      </c>
      <c r="IJ438">
        <v>-1.48</v>
      </c>
      <c r="IK438">
        <v>0.1746</v>
      </c>
      <c r="IL438">
        <v>-2.270430513628176</v>
      </c>
      <c r="IM438">
        <v>0.001328113201692861</v>
      </c>
      <c r="IN438">
        <v>1.538283238170363E-06</v>
      </c>
      <c r="IO438">
        <v>-5.795655626708063E-10</v>
      </c>
      <c r="IP438">
        <v>-0.07185721746206786</v>
      </c>
      <c r="IQ438">
        <v>-0.004593102289677449</v>
      </c>
      <c r="IR438">
        <v>0.0008253994458280543</v>
      </c>
      <c r="IS438">
        <v>-7.403632370499484E-06</v>
      </c>
      <c r="IT438">
        <v>2</v>
      </c>
      <c r="IU438">
        <v>1985</v>
      </c>
      <c r="IV438">
        <v>1</v>
      </c>
      <c r="IW438">
        <v>27</v>
      </c>
      <c r="IX438">
        <v>8.1</v>
      </c>
      <c r="IY438">
        <v>8.1</v>
      </c>
      <c r="IZ438">
        <v>1.13647</v>
      </c>
      <c r="JA438">
        <v>2.6062</v>
      </c>
      <c r="JB438">
        <v>1.49658</v>
      </c>
      <c r="JC438">
        <v>2.34619</v>
      </c>
      <c r="JD438">
        <v>1.54907</v>
      </c>
      <c r="JE438">
        <v>2.44629</v>
      </c>
      <c r="JF438">
        <v>32.7535</v>
      </c>
      <c r="JG438">
        <v>15.4454</v>
      </c>
      <c r="JH438">
        <v>18</v>
      </c>
      <c r="JI438">
        <v>481.477</v>
      </c>
      <c r="JJ438">
        <v>501.213</v>
      </c>
      <c r="JK438">
        <v>30.8625</v>
      </c>
      <c r="JL438">
        <v>27.5339</v>
      </c>
      <c r="JM438">
        <v>30</v>
      </c>
      <c r="JN438">
        <v>27.7313</v>
      </c>
      <c r="JO438">
        <v>27.7141</v>
      </c>
      <c r="JP438">
        <v>22.8395</v>
      </c>
      <c r="JQ438">
        <v>21.4507</v>
      </c>
      <c r="JR438">
        <v>76.01479999999999</v>
      </c>
      <c r="JS438">
        <v>30.8538</v>
      </c>
      <c r="JT438">
        <v>420</v>
      </c>
      <c r="JU438">
        <v>23.4318</v>
      </c>
      <c r="JV438">
        <v>102.31</v>
      </c>
      <c r="JW438">
        <v>91.4607</v>
      </c>
    </row>
    <row r="439" spans="1:283">
      <c r="A439">
        <v>421</v>
      </c>
      <c r="B439">
        <v>1761012589.5</v>
      </c>
      <c r="C439">
        <v>2923.5</v>
      </c>
      <c r="D439" t="s">
        <v>1292</v>
      </c>
      <c r="E439" t="s">
        <v>1293</v>
      </c>
      <c r="F439">
        <v>5</v>
      </c>
      <c r="G439" t="s">
        <v>1294</v>
      </c>
      <c r="H439">
        <v>1761012581.5</v>
      </c>
      <c r="I439">
        <f>(J439)/1000</f>
        <v>0</v>
      </c>
      <c r="J439">
        <f>1000*DJ439*AH439*(DF439-DG439)/(100*CY439*(1000-AH439*DF439))</f>
        <v>0</v>
      </c>
      <c r="K439">
        <f>DJ439*AH439*(DE439-DD439*(1000-AH439*DG439)/(1000-AH439*DF439))/(100*CY439)</f>
        <v>0</v>
      </c>
      <c r="L439">
        <f>DD439 - IF(AH439&gt;1, K439*CY439*100.0/(AJ439), 0)</f>
        <v>0</v>
      </c>
      <c r="M439">
        <f>((S439-I439/2)*L439-K439)/(S439+I439/2)</f>
        <v>0</v>
      </c>
      <c r="N439">
        <f>M439*(DK439+DL439)/1000.0</f>
        <v>0</v>
      </c>
      <c r="O439">
        <f>(DD439 - IF(AH439&gt;1, K439*CY439*100.0/(AJ439), 0))*(DK439+DL439)/1000.0</f>
        <v>0</v>
      </c>
      <c r="P439">
        <f>2.0/((1/R439-1/Q439)+SIGN(R439)*SQRT((1/R439-1/Q439)*(1/R439-1/Q439) + 4*CZ439/((CZ439+1)*(CZ439+1))*(2*1/R439*1/Q439-1/Q439*1/Q439)))</f>
        <v>0</v>
      </c>
      <c r="Q439">
        <f>IF(LEFT(DA439,1)&lt;&gt;"0",IF(LEFT(DA439,1)="1",3.0,DB439),$D$5+$E$5*(DR439*DK439/($K$5*1000))+$F$5*(DR439*DK439/($K$5*1000))*MAX(MIN(CY439,$J$5),$I$5)*MAX(MIN(CY439,$J$5),$I$5)+$G$5*MAX(MIN(CY439,$J$5),$I$5)*(DR439*DK439/($K$5*1000))+$H$5*(DR439*DK439/($K$5*1000))*(DR439*DK439/($K$5*1000)))</f>
        <v>0</v>
      </c>
      <c r="R439">
        <f>I439*(1000-(1000*0.61365*exp(17.502*V439/(240.97+V439))/(DK439+DL439)+DF439)/2)/(1000*0.61365*exp(17.502*V439/(240.97+V439))/(DK439+DL439)-DF439)</f>
        <v>0</v>
      </c>
      <c r="S439">
        <f>1/((CZ439+1)/(P439/1.6)+1/(Q439/1.37)) + CZ439/((CZ439+1)/(P439/1.6) + CZ439/(Q439/1.37))</f>
        <v>0</v>
      </c>
      <c r="T439">
        <f>(CU439*CX439)</f>
        <v>0</v>
      </c>
      <c r="U439">
        <f>(DM439+(T439+2*0.95*5.67E-8*(((DM439+$B$9)+273)^4-(DM439+273)^4)-44100*I439)/(1.84*29.3*Q439+8*0.95*5.67E-8*(DM439+273)^3))</f>
        <v>0</v>
      </c>
      <c r="V439">
        <f>($C$9*DN439+$D$9*DO439+$E$9*U439)</f>
        <v>0</v>
      </c>
      <c r="W439">
        <f>0.61365*exp(17.502*V439/(240.97+V439))</f>
        <v>0</v>
      </c>
      <c r="X439">
        <f>(Y439/Z439*100)</f>
        <v>0</v>
      </c>
      <c r="Y439">
        <f>DF439*(DK439+DL439)/1000</f>
        <v>0</v>
      </c>
      <c r="Z439">
        <f>0.61365*exp(17.502*DM439/(240.97+DM439))</f>
        <v>0</v>
      </c>
      <c r="AA439">
        <f>(W439-DF439*(DK439+DL439)/1000)</f>
        <v>0</v>
      </c>
      <c r="AB439">
        <f>(-I439*44100)</f>
        <v>0</v>
      </c>
      <c r="AC439">
        <f>2*29.3*Q439*0.92*(DM439-V439)</f>
        <v>0</v>
      </c>
      <c r="AD439">
        <f>2*0.95*5.67E-8*(((DM439+$B$9)+273)^4-(V439+273)^4)</f>
        <v>0</v>
      </c>
      <c r="AE439">
        <f>T439+AD439+AB439+AC439</f>
        <v>0</v>
      </c>
      <c r="AF439">
        <v>0</v>
      </c>
      <c r="AG439">
        <v>0</v>
      </c>
      <c r="AH439">
        <f>IF(AF439*$H$15&gt;=AJ439,1.0,(AJ439/(AJ439-AF439*$H$15)))</f>
        <v>0</v>
      </c>
      <c r="AI439">
        <f>(AH439-1)*100</f>
        <v>0</v>
      </c>
      <c r="AJ439">
        <f>MAX(0,($B$15+$C$15*DR439)/(1+$D$15*DR439)*DK439/(DM439+273)*$E$15)</f>
        <v>0</v>
      </c>
      <c r="AK439" t="s">
        <v>420</v>
      </c>
      <c r="AL439" t="s">
        <v>420</v>
      </c>
      <c r="AM439">
        <v>0</v>
      </c>
      <c r="AN439">
        <v>0</v>
      </c>
      <c r="AO439">
        <f>1-AM439/AN439</f>
        <v>0</v>
      </c>
      <c r="AP439">
        <v>0</v>
      </c>
      <c r="AQ439" t="s">
        <v>420</v>
      </c>
      <c r="AR439" t="s">
        <v>420</v>
      </c>
      <c r="AS439">
        <v>0</v>
      </c>
      <c r="AT439">
        <v>0</v>
      </c>
      <c r="AU439">
        <f>1-AS439/AT439</f>
        <v>0</v>
      </c>
      <c r="AV439">
        <v>0.5</v>
      </c>
      <c r="AW439">
        <f>CV439</f>
        <v>0</v>
      </c>
      <c r="AX439">
        <f>K439</f>
        <v>0</v>
      </c>
      <c r="AY439">
        <f>AU439*AV439*AW439</f>
        <v>0</v>
      </c>
      <c r="AZ439">
        <f>(AX439-AP439)/AW439</f>
        <v>0</v>
      </c>
      <c r="BA439">
        <f>(AN439-AT439)/AT439</f>
        <v>0</v>
      </c>
      <c r="BB439">
        <f>AM439/(AO439+AM439/AT439)</f>
        <v>0</v>
      </c>
      <c r="BC439" t="s">
        <v>420</v>
      </c>
      <c r="BD439">
        <v>0</v>
      </c>
      <c r="BE439">
        <f>IF(BD439&lt;&gt;0, BD439, BB439)</f>
        <v>0</v>
      </c>
      <c r="BF439">
        <f>1-BE439/AT439</f>
        <v>0</v>
      </c>
      <c r="BG439">
        <f>(AT439-AS439)/(AT439-BE439)</f>
        <v>0</v>
      </c>
      <c r="BH439">
        <f>(AN439-AT439)/(AN439-BE439)</f>
        <v>0</v>
      </c>
      <c r="BI439">
        <f>(AT439-AS439)/(AT439-AM439)</f>
        <v>0</v>
      </c>
      <c r="BJ439">
        <f>(AN439-AT439)/(AN439-AM439)</f>
        <v>0</v>
      </c>
      <c r="BK439">
        <f>(BG439*BE439/AS439)</f>
        <v>0</v>
      </c>
      <c r="BL439">
        <f>(1-BK439)</f>
        <v>0</v>
      </c>
      <c r="CU439">
        <f>$B$13*DS439+$C$13*DT439+$F$13*EE439*(1-EH439)</f>
        <v>0</v>
      </c>
      <c r="CV439">
        <f>CU439*CW439</f>
        <v>0</v>
      </c>
      <c r="CW439">
        <f>($B$13*$D$11+$C$13*$D$11+$F$13*((ER439+EJ439)/MAX(ER439+EJ439+ES439, 0.1)*$I$11+ES439/MAX(ER439+EJ439+ES439, 0.1)*$J$11))/($B$13+$C$13+$F$13)</f>
        <v>0</v>
      </c>
      <c r="CX439">
        <f>($B$13*$K$11+$C$13*$K$11+$F$13*((ER439+EJ439)/MAX(ER439+EJ439+ES439, 0.1)*$P$11+ES439/MAX(ER439+EJ439+ES439, 0.1)*$Q$11))/($B$13+$C$13+$F$13)</f>
        <v>0</v>
      </c>
      <c r="CY439">
        <v>5.66</v>
      </c>
      <c r="CZ439">
        <v>0.5</v>
      </c>
      <c r="DA439" t="s">
        <v>421</v>
      </c>
      <c r="DB439">
        <v>2</v>
      </c>
      <c r="DC439">
        <v>1761012581.5</v>
      </c>
      <c r="DD439">
        <v>420.8702258064516</v>
      </c>
      <c r="DE439">
        <v>420.0040967741936</v>
      </c>
      <c r="DF439">
        <v>23.74004193548387</v>
      </c>
      <c r="DG439">
        <v>23.38557741935484</v>
      </c>
      <c r="DH439">
        <v>422.3678064516129</v>
      </c>
      <c r="DI439">
        <v>23.55494516129032</v>
      </c>
      <c r="DJ439">
        <v>499.9700322580647</v>
      </c>
      <c r="DK439">
        <v>90.58019354838709</v>
      </c>
      <c r="DL439">
        <v>0.03423082258064516</v>
      </c>
      <c r="DM439">
        <v>30.43259677419355</v>
      </c>
      <c r="DN439">
        <v>29.92342258064516</v>
      </c>
      <c r="DO439">
        <v>999.9000000000003</v>
      </c>
      <c r="DP439">
        <v>0</v>
      </c>
      <c r="DQ439">
        <v>0</v>
      </c>
      <c r="DR439">
        <v>9995.225483870969</v>
      </c>
      <c r="DS439">
        <v>0</v>
      </c>
      <c r="DT439">
        <v>0.2428559999999999</v>
      </c>
      <c r="DU439">
        <v>0.8662415161290321</v>
      </c>
      <c r="DV439">
        <v>431.1047419354839</v>
      </c>
      <c r="DW439">
        <v>430.0613548387097</v>
      </c>
      <c r="DX439">
        <v>0.3544581290322581</v>
      </c>
      <c r="DY439">
        <v>420.0040967741936</v>
      </c>
      <c r="DZ439">
        <v>23.38557741935484</v>
      </c>
      <c r="EA439">
        <v>2.150376774193548</v>
      </c>
      <c r="EB439">
        <v>2.11827</v>
      </c>
      <c r="EC439">
        <v>18.59733225806452</v>
      </c>
      <c r="ED439">
        <v>18.35719677419355</v>
      </c>
      <c r="EE439">
        <v>0.005000780000000002</v>
      </c>
      <c r="EF439">
        <v>0</v>
      </c>
      <c r="EG439">
        <v>0</v>
      </c>
      <c r="EH439">
        <v>0</v>
      </c>
      <c r="EI439">
        <v>790.4451612903226</v>
      </c>
      <c r="EJ439">
        <v>0.005000780000000002</v>
      </c>
      <c r="EK439">
        <v>-16.22258064516129</v>
      </c>
      <c r="EL439">
        <v>-0.4225806451612903</v>
      </c>
      <c r="EM439">
        <v>35.45941935483872</v>
      </c>
      <c r="EN439">
        <v>39.45335483870966</v>
      </c>
      <c r="EO439">
        <v>37.52793548387097</v>
      </c>
      <c r="EP439">
        <v>39.71751612903225</v>
      </c>
      <c r="EQ439">
        <v>38.39506451612903</v>
      </c>
      <c r="ER439">
        <v>0</v>
      </c>
      <c r="ES439">
        <v>0</v>
      </c>
      <c r="ET439">
        <v>0</v>
      </c>
      <c r="EU439">
        <v>1761012588.7</v>
      </c>
      <c r="EV439">
        <v>0</v>
      </c>
      <c r="EW439">
        <v>789.5319999999999</v>
      </c>
      <c r="EX439">
        <v>-26.18461571289911</v>
      </c>
      <c r="EY439">
        <v>6.053845897698977</v>
      </c>
      <c r="EZ439">
        <v>-15.644</v>
      </c>
      <c r="FA439">
        <v>15</v>
      </c>
      <c r="FB439">
        <v>1761012472</v>
      </c>
      <c r="FC439" t="s">
        <v>1295</v>
      </c>
      <c r="FD439">
        <v>1761012472</v>
      </c>
      <c r="FE439">
        <v>1761012471</v>
      </c>
      <c r="FF439">
        <v>14</v>
      </c>
      <c r="FG439">
        <v>-0.019</v>
      </c>
      <c r="FH439">
        <v>0.004</v>
      </c>
      <c r="FI439">
        <v>-1.499</v>
      </c>
      <c r="FJ439">
        <v>0.179</v>
      </c>
      <c r="FK439">
        <v>420</v>
      </c>
      <c r="FL439">
        <v>23</v>
      </c>
      <c r="FM439">
        <v>0.57</v>
      </c>
      <c r="FN439">
        <v>0.06</v>
      </c>
      <c r="FO439">
        <v>0.8823063902439024</v>
      </c>
      <c r="FP439">
        <v>-0.186075742160281</v>
      </c>
      <c r="FQ439">
        <v>0.03731137226028106</v>
      </c>
      <c r="FR439">
        <v>1</v>
      </c>
      <c r="FS439">
        <v>791.8647058823528</v>
      </c>
      <c r="FT439">
        <v>-37.66233793291563</v>
      </c>
      <c r="FU439">
        <v>7.432752730233184</v>
      </c>
      <c r="FV439">
        <v>0</v>
      </c>
      <c r="FW439">
        <v>0.3208637073170732</v>
      </c>
      <c r="FX439">
        <v>0.2332178257839724</v>
      </c>
      <c r="FY439">
        <v>0.08550398771395112</v>
      </c>
      <c r="FZ439">
        <v>0</v>
      </c>
      <c r="GA439">
        <v>1</v>
      </c>
      <c r="GB439">
        <v>3</v>
      </c>
      <c r="GC439" t="s">
        <v>459</v>
      </c>
      <c r="GD439">
        <v>3.10979</v>
      </c>
      <c r="GE439">
        <v>2.72593</v>
      </c>
      <c r="GF439">
        <v>0.0887491</v>
      </c>
      <c r="GG439">
        <v>0.088422</v>
      </c>
      <c r="GH439">
        <v>0.107853</v>
      </c>
      <c r="GI439">
        <v>0.108307</v>
      </c>
      <c r="GJ439">
        <v>23917.6</v>
      </c>
      <c r="GK439">
        <v>21673.6</v>
      </c>
      <c r="GL439">
        <v>26804.4</v>
      </c>
      <c r="GM439">
        <v>23981.7</v>
      </c>
      <c r="GN439">
        <v>38208.9</v>
      </c>
      <c r="GO439">
        <v>31542.1</v>
      </c>
      <c r="GP439">
        <v>46784.7</v>
      </c>
      <c r="GQ439">
        <v>37908.9</v>
      </c>
      <c r="GR439">
        <v>1.89415</v>
      </c>
      <c r="GS439">
        <v>1.87845</v>
      </c>
      <c r="GT439">
        <v>0.113197</v>
      </c>
      <c r="GU439">
        <v>0</v>
      </c>
      <c r="GV439">
        <v>28.2324</v>
      </c>
      <c r="GW439">
        <v>999.9</v>
      </c>
      <c r="GX439">
        <v>62.9</v>
      </c>
      <c r="GY439">
        <v>29.2</v>
      </c>
      <c r="GZ439">
        <v>28.2536</v>
      </c>
      <c r="HA439">
        <v>61.221</v>
      </c>
      <c r="HB439">
        <v>21.3462</v>
      </c>
      <c r="HC439">
        <v>1</v>
      </c>
      <c r="HD439">
        <v>0.0271265</v>
      </c>
      <c r="HE439">
        <v>-4.09253</v>
      </c>
      <c r="HF439">
        <v>20.2885</v>
      </c>
      <c r="HG439">
        <v>5.21804</v>
      </c>
      <c r="HH439">
        <v>11.98</v>
      </c>
      <c r="HI439">
        <v>4.9646</v>
      </c>
      <c r="HJ439">
        <v>3.27523</v>
      </c>
      <c r="HK439">
        <v>9999</v>
      </c>
      <c r="HL439">
        <v>9999</v>
      </c>
      <c r="HM439">
        <v>9999</v>
      </c>
      <c r="HN439">
        <v>999.9</v>
      </c>
      <c r="HO439">
        <v>1.86365</v>
      </c>
      <c r="HP439">
        <v>1.85975</v>
      </c>
      <c r="HQ439">
        <v>1.85806</v>
      </c>
      <c r="HR439">
        <v>1.85942</v>
      </c>
      <c r="HS439">
        <v>1.85959</v>
      </c>
      <c r="HT439">
        <v>1.85806</v>
      </c>
      <c r="HU439">
        <v>1.85715</v>
      </c>
      <c r="HV439">
        <v>1.85211</v>
      </c>
      <c r="HW439">
        <v>0</v>
      </c>
      <c r="HX439">
        <v>0</v>
      </c>
      <c r="HY439">
        <v>0</v>
      </c>
      <c r="HZ439">
        <v>0</v>
      </c>
      <c r="IA439" t="s">
        <v>424</v>
      </c>
      <c r="IB439" t="s">
        <v>425</v>
      </c>
      <c r="IC439" t="s">
        <v>426</v>
      </c>
      <c r="ID439" t="s">
        <v>426</v>
      </c>
      <c r="IE439" t="s">
        <v>426</v>
      </c>
      <c r="IF439" t="s">
        <v>426</v>
      </c>
      <c r="IG439">
        <v>0</v>
      </c>
      <c r="IH439">
        <v>100</v>
      </c>
      <c r="II439">
        <v>100</v>
      </c>
      <c r="IJ439">
        <v>-1.498</v>
      </c>
      <c r="IK439">
        <v>0.1852</v>
      </c>
      <c r="IL439">
        <v>-2.28913660702458</v>
      </c>
      <c r="IM439">
        <v>0.001328113201692861</v>
      </c>
      <c r="IN439">
        <v>1.538283238170363E-06</v>
      </c>
      <c r="IO439">
        <v>-5.795655626708063E-10</v>
      </c>
      <c r="IP439">
        <v>-0.0679113126274816</v>
      </c>
      <c r="IQ439">
        <v>-0.004593102289677449</v>
      </c>
      <c r="IR439">
        <v>0.0008253994458280543</v>
      </c>
      <c r="IS439">
        <v>-7.403632370499484E-06</v>
      </c>
      <c r="IT439">
        <v>2</v>
      </c>
      <c r="IU439">
        <v>1985</v>
      </c>
      <c r="IV439">
        <v>1</v>
      </c>
      <c r="IW439">
        <v>27</v>
      </c>
      <c r="IX439">
        <v>2</v>
      </c>
      <c r="IY439">
        <v>2</v>
      </c>
      <c r="IZ439">
        <v>1.13647</v>
      </c>
      <c r="JA439">
        <v>2.61475</v>
      </c>
      <c r="JB439">
        <v>1.49658</v>
      </c>
      <c r="JC439">
        <v>2.34619</v>
      </c>
      <c r="JD439">
        <v>1.54907</v>
      </c>
      <c r="JE439">
        <v>2.42188</v>
      </c>
      <c r="JF439">
        <v>32.7758</v>
      </c>
      <c r="JG439">
        <v>15.3754</v>
      </c>
      <c r="JH439">
        <v>18</v>
      </c>
      <c r="JI439">
        <v>482.241</v>
      </c>
      <c r="JJ439">
        <v>501.447</v>
      </c>
      <c r="JK439">
        <v>34.556</v>
      </c>
      <c r="JL439">
        <v>27.5283</v>
      </c>
      <c r="JM439">
        <v>29.9994</v>
      </c>
      <c r="JN439">
        <v>27.7313</v>
      </c>
      <c r="JO439">
        <v>27.7143</v>
      </c>
      <c r="JP439">
        <v>22.8354</v>
      </c>
      <c r="JQ439">
        <v>19.6241</v>
      </c>
      <c r="JR439">
        <v>76.01479999999999</v>
      </c>
      <c r="JS439">
        <v>34.5033</v>
      </c>
      <c r="JT439">
        <v>420</v>
      </c>
      <c r="JU439">
        <v>23.9569</v>
      </c>
      <c r="JV439">
        <v>102.308</v>
      </c>
      <c r="JW439">
        <v>91.4528</v>
      </c>
    </row>
    <row r="440" spans="1:283">
      <c r="A440">
        <v>422</v>
      </c>
      <c r="B440">
        <v>1761012591.5</v>
      </c>
      <c r="C440">
        <v>2925.5</v>
      </c>
      <c r="D440" t="s">
        <v>1296</v>
      </c>
      <c r="E440" t="s">
        <v>1297</v>
      </c>
      <c r="F440">
        <v>5</v>
      </c>
      <c r="G440" t="s">
        <v>1294</v>
      </c>
      <c r="H440">
        <v>1761012583.551724</v>
      </c>
      <c r="I440">
        <f>(J440)/1000</f>
        <v>0</v>
      </c>
      <c r="J440">
        <f>1000*DJ440*AH440*(DF440-DG440)/(100*CY440*(1000-AH440*DF440))</f>
        <v>0</v>
      </c>
      <c r="K440">
        <f>DJ440*AH440*(DE440-DD440*(1000-AH440*DG440)/(1000-AH440*DF440))/(100*CY440)</f>
        <v>0</v>
      </c>
      <c r="L440">
        <f>DD440 - IF(AH440&gt;1, K440*CY440*100.0/(AJ440), 0)</f>
        <v>0</v>
      </c>
      <c r="M440">
        <f>((S440-I440/2)*L440-K440)/(S440+I440/2)</f>
        <v>0</v>
      </c>
      <c r="N440">
        <f>M440*(DK440+DL440)/1000.0</f>
        <v>0</v>
      </c>
      <c r="O440">
        <f>(DD440 - IF(AH440&gt;1, K440*CY440*100.0/(AJ440), 0))*(DK440+DL440)/1000.0</f>
        <v>0</v>
      </c>
      <c r="P440">
        <f>2.0/((1/R440-1/Q440)+SIGN(R440)*SQRT((1/R440-1/Q440)*(1/R440-1/Q440) + 4*CZ440/((CZ440+1)*(CZ440+1))*(2*1/R440*1/Q440-1/Q440*1/Q440)))</f>
        <v>0</v>
      </c>
      <c r="Q440">
        <f>IF(LEFT(DA440,1)&lt;&gt;"0",IF(LEFT(DA440,1)="1",3.0,DB440),$D$5+$E$5*(DR440*DK440/($K$5*1000))+$F$5*(DR440*DK440/($K$5*1000))*MAX(MIN(CY440,$J$5),$I$5)*MAX(MIN(CY440,$J$5),$I$5)+$G$5*MAX(MIN(CY440,$J$5),$I$5)*(DR440*DK440/($K$5*1000))+$H$5*(DR440*DK440/($K$5*1000))*(DR440*DK440/($K$5*1000)))</f>
        <v>0</v>
      </c>
      <c r="R440">
        <f>I440*(1000-(1000*0.61365*exp(17.502*V440/(240.97+V440))/(DK440+DL440)+DF440)/2)/(1000*0.61365*exp(17.502*V440/(240.97+V440))/(DK440+DL440)-DF440)</f>
        <v>0</v>
      </c>
      <c r="S440">
        <f>1/((CZ440+1)/(P440/1.6)+1/(Q440/1.37)) + CZ440/((CZ440+1)/(P440/1.6) + CZ440/(Q440/1.37))</f>
        <v>0</v>
      </c>
      <c r="T440">
        <f>(CU440*CX440)</f>
        <v>0</v>
      </c>
      <c r="U440">
        <f>(DM440+(T440+2*0.95*5.67E-8*(((DM440+$B$9)+273)^4-(DM440+273)^4)-44100*I440)/(1.84*29.3*Q440+8*0.95*5.67E-8*(DM440+273)^3))</f>
        <v>0</v>
      </c>
      <c r="V440">
        <f>($C$9*DN440+$D$9*DO440+$E$9*U440)</f>
        <v>0</v>
      </c>
      <c r="W440">
        <f>0.61365*exp(17.502*V440/(240.97+V440))</f>
        <v>0</v>
      </c>
      <c r="X440">
        <f>(Y440/Z440*100)</f>
        <v>0</v>
      </c>
      <c r="Y440">
        <f>DF440*(DK440+DL440)/1000</f>
        <v>0</v>
      </c>
      <c r="Z440">
        <f>0.61365*exp(17.502*DM440/(240.97+DM440))</f>
        <v>0</v>
      </c>
      <c r="AA440">
        <f>(W440-DF440*(DK440+DL440)/1000)</f>
        <v>0</v>
      </c>
      <c r="AB440">
        <f>(-I440*44100)</f>
        <v>0</v>
      </c>
      <c r="AC440">
        <f>2*29.3*Q440*0.92*(DM440-V440)</f>
        <v>0</v>
      </c>
      <c r="AD440">
        <f>2*0.95*5.67E-8*(((DM440+$B$9)+273)^4-(V440+273)^4)</f>
        <v>0</v>
      </c>
      <c r="AE440">
        <f>T440+AD440+AB440+AC440</f>
        <v>0</v>
      </c>
      <c r="AF440">
        <v>0</v>
      </c>
      <c r="AG440">
        <v>0</v>
      </c>
      <c r="AH440">
        <f>IF(AF440*$H$15&gt;=AJ440,1.0,(AJ440/(AJ440-AF440*$H$15)))</f>
        <v>0</v>
      </c>
      <c r="AI440">
        <f>(AH440-1)*100</f>
        <v>0</v>
      </c>
      <c r="AJ440">
        <f>MAX(0,($B$15+$C$15*DR440)/(1+$D$15*DR440)*DK440/(DM440+273)*$E$15)</f>
        <v>0</v>
      </c>
      <c r="AK440" t="s">
        <v>420</v>
      </c>
      <c r="AL440" t="s">
        <v>420</v>
      </c>
      <c r="AM440">
        <v>0</v>
      </c>
      <c r="AN440">
        <v>0</v>
      </c>
      <c r="AO440">
        <f>1-AM440/AN440</f>
        <v>0</v>
      </c>
      <c r="AP440">
        <v>0</v>
      </c>
      <c r="AQ440" t="s">
        <v>420</v>
      </c>
      <c r="AR440" t="s">
        <v>420</v>
      </c>
      <c r="AS440">
        <v>0</v>
      </c>
      <c r="AT440">
        <v>0</v>
      </c>
      <c r="AU440">
        <f>1-AS440/AT440</f>
        <v>0</v>
      </c>
      <c r="AV440">
        <v>0.5</v>
      </c>
      <c r="AW440">
        <f>CV440</f>
        <v>0</v>
      </c>
      <c r="AX440">
        <f>K440</f>
        <v>0</v>
      </c>
      <c r="AY440">
        <f>AU440*AV440*AW440</f>
        <v>0</v>
      </c>
      <c r="AZ440">
        <f>(AX440-AP440)/AW440</f>
        <v>0</v>
      </c>
      <c r="BA440">
        <f>(AN440-AT440)/AT440</f>
        <v>0</v>
      </c>
      <c r="BB440">
        <f>AM440/(AO440+AM440/AT440)</f>
        <v>0</v>
      </c>
      <c r="BC440" t="s">
        <v>420</v>
      </c>
      <c r="BD440">
        <v>0</v>
      </c>
      <c r="BE440">
        <f>IF(BD440&lt;&gt;0, BD440, BB440)</f>
        <v>0</v>
      </c>
      <c r="BF440">
        <f>1-BE440/AT440</f>
        <v>0</v>
      </c>
      <c r="BG440">
        <f>(AT440-AS440)/(AT440-BE440)</f>
        <v>0</v>
      </c>
      <c r="BH440">
        <f>(AN440-AT440)/(AN440-BE440)</f>
        <v>0</v>
      </c>
      <c r="BI440">
        <f>(AT440-AS440)/(AT440-AM440)</f>
        <v>0</v>
      </c>
      <c r="BJ440">
        <f>(AN440-AT440)/(AN440-AM440)</f>
        <v>0</v>
      </c>
      <c r="BK440">
        <f>(BG440*BE440/AS440)</f>
        <v>0</v>
      </c>
      <c r="BL440">
        <f>(1-BK440)</f>
        <v>0</v>
      </c>
      <c r="CU440">
        <f>$B$13*DS440+$C$13*DT440+$F$13*EE440*(1-EH440)</f>
        <v>0</v>
      </c>
      <c r="CV440">
        <f>CU440*CW440</f>
        <v>0</v>
      </c>
      <c r="CW440">
        <f>($B$13*$D$11+$C$13*$D$11+$F$13*((ER440+EJ440)/MAX(ER440+EJ440+ES440, 0.1)*$I$11+ES440/MAX(ER440+EJ440+ES440, 0.1)*$J$11))/($B$13+$C$13+$F$13)</f>
        <v>0</v>
      </c>
      <c r="CX440">
        <f>($B$13*$K$11+$C$13*$K$11+$F$13*((ER440+EJ440)/MAX(ER440+EJ440+ES440, 0.1)*$P$11+ES440/MAX(ER440+EJ440+ES440, 0.1)*$Q$11))/($B$13+$C$13+$F$13)</f>
        <v>0</v>
      </c>
      <c r="CY440">
        <v>5.66</v>
      </c>
      <c r="CZ440">
        <v>0.5</v>
      </c>
      <c r="DA440" t="s">
        <v>421</v>
      </c>
      <c r="DB440">
        <v>2</v>
      </c>
      <c r="DC440">
        <v>1761012583.551724</v>
      </c>
      <c r="DD440">
        <v>420.8591379310345</v>
      </c>
      <c r="DE440">
        <v>419.9922413793104</v>
      </c>
      <c r="DF440">
        <v>23.73656896551725</v>
      </c>
      <c r="DG440">
        <v>23.40448620689655</v>
      </c>
      <c r="DH440">
        <v>422.3567586206896</v>
      </c>
      <c r="DI440">
        <v>23.55154482758621</v>
      </c>
      <c r="DJ440">
        <v>499.9701724137932</v>
      </c>
      <c r="DK440">
        <v>90.57977241379312</v>
      </c>
      <c r="DL440">
        <v>0.03425256896551724</v>
      </c>
      <c r="DM440">
        <v>30.47057586206897</v>
      </c>
      <c r="DN440">
        <v>29.96546896551724</v>
      </c>
      <c r="DO440">
        <v>999.9000000000002</v>
      </c>
      <c r="DP440">
        <v>0</v>
      </c>
      <c r="DQ440">
        <v>0</v>
      </c>
      <c r="DR440">
        <v>9996.403103448276</v>
      </c>
      <c r="DS440">
        <v>0</v>
      </c>
      <c r="DT440">
        <v>0.242856</v>
      </c>
      <c r="DU440">
        <v>0.8670044827586206</v>
      </c>
      <c r="DV440">
        <v>431.0918620689655</v>
      </c>
      <c r="DW440">
        <v>430.0575172413793</v>
      </c>
      <c r="DX440">
        <v>0.3320744827586207</v>
      </c>
      <c r="DY440">
        <v>419.9922413793104</v>
      </c>
      <c r="DZ440">
        <v>23.40448620689655</v>
      </c>
      <c r="EA440">
        <v>2.150052413793103</v>
      </c>
      <c r="EB440">
        <v>2.119973103448276</v>
      </c>
      <c r="EC440">
        <v>18.59492413793103</v>
      </c>
      <c r="ED440">
        <v>18.36994827586207</v>
      </c>
      <c r="EE440">
        <v>0.005000780000000002</v>
      </c>
      <c r="EF440">
        <v>0</v>
      </c>
      <c r="EG440">
        <v>0</v>
      </c>
      <c r="EH440">
        <v>0</v>
      </c>
      <c r="EI440">
        <v>788.9241379310345</v>
      </c>
      <c r="EJ440">
        <v>0.005000780000000002</v>
      </c>
      <c r="EK440">
        <v>-16.12413793103448</v>
      </c>
      <c r="EL440">
        <v>-0.4275862068965516</v>
      </c>
      <c r="EM440">
        <v>35.47389655172414</v>
      </c>
      <c r="EN440">
        <v>39.48896551724138</v>
      </c>
      <c r="EO440">
        <v>37.52989655172413</v>
      </c>
      <c r="EP440">
        <v>39.76486206896551</v>
      </c>
      <c r="EQ440">
        <v>38.39427586206896</v>
      </c>
      <c r="ER440">
        <v>0</v>
      </c>
      <c r="ES440">
        <v>0</v>
      </c>
      <c r="ET440">
        <v>0</v>
      </c>
      <c r="EU440">
        <v>1761012590.5</v>
      </c>
      <c r="EV440">
        <v>0</v>
      </c>
      <c r="EW440">
        <v>788.826923076923</v>
      </c>
      <c r="EX440">
        <v>-19.38803436847502</v>
      </c>
      <c r="EY440">
        <v>-4.847863711256996</v>
      </c>
      <c r="EZ440">
        <v>-15.72307692307692</v>
      </c>
      <c r="FA440">
        <v>15</v>
      </c>
      <c r="FB440">
        <v>1761012472</v>
      </c>
      <c r="FC440" t="s">
        <v>1295</v>
      </c>
      <c r="FD440">
        <v>1761012472</v>
      </c>
      <c r="FE440">
        <v>1761012471</v>
      </c>
      <c r="FF440">
        <v>14</v>
      </c>
      <c r="FG440">
        <v>-0.019</v>
      </c>
      <c r="FH440">
        <v>0.004</v>
      </c>
      <c r="FI440">
        <v>-1.499</v>
      </c>
      <c r="FJ440">
        <v>0.179</v>
      </c>
      <c r="FK440">
        <v>420</v>
      </c>
      <c r="FL440">
        <v>23</v>
      </c>
      <c r="FM440">
        <v>0.57</v>
      </c>
      <c r="FN440">
        <v>0.06</v>
      </c>
      <c r="FO440">
        <v>0.8733002000000001</v>
      </c>
      <c r="FP440">
        <v>-0.08786147842401583</v>
      </c>
      <c r="FQ440">
        <v>0.02945601025359681</v>
      </c>
      <c r="FR440">
        <v>1</v>
      </c>
      <c r="FS440">
        <v>790.9029411764706</v>
      </c>
      <c r="FT440">
        <v>-36.50267407775586</v>
      </c>
      <c r="FU440">
        <v>7.309642515364352</v>
      </c>
      <c r="FV440">
        <v>0</v>
      </c>
      <c r="FW440">
        <v>0.326017425</v>
      </c>
      <c r="FX440">
        <v>-0.2802885816135092</v>
      </c>
      <c r="FY440">
        <v>0.08004846348771708</v>
      </c>
      <c r="FZ440">
        <v>0</v>
      </c>
      <c r="GA440">
        <v>1</v>
      </c>
      <c r="GB440">
        <v>3</v>
      </c>
      <c r="GC440" t="s">
        <v>459</v>
      </c>
      <c r="GD440">
        <v>3.10978</v>
      </c>
      <c r="GE440">
        <v>2.72588</v>
      </c>
      <c r="GF440">
        <v>0.0887507</v>
      </c>
      <c r="GG440">
        <v>0.0884153</v>
      </c>
      <c r="GH440">
        <v>0.107983</v>
      </c>
      <c r="GI440">
        <v>0.108589</v>
      </c>
      <c r="GJ440">
        <v>23917.7</v>
      </c>
      <c r="GK440">
        <v>21673.7</v>
      </c>
      <c r="GL440">
        <v>26804.5</v>
      </c>
      <c r="GM440">
        <v>23981.7</v>
      </c>
      <c r="GN440">
        <v>38203.3</v>
      </c>
      <c r="GO440">
        <v>31531.8</v>
      </c>
      <c r="GP440">
        <v>46784.9</v>
      </c>
      <c r="GQ440">
        <v>37908.6</v>
      </c>
      <c r="GR440">
        <v>1.894</v>
      </c>
      <c r="GS440">
        <v>1.8786</v>
      </c>
      <c r="GT440">
        <v>0.114918</v>
      </c>
      <c r="GU440">
        <v>0</v>
      </c>
      <c r="GV440">
        <v>28.2404</v>
      </c>
      <c r="GW440">
        <v>999.9</v>
      </c>
      <c r="GX440">
        <v>62.9</v>
      </c>
      <c r="GY440">
        <v>29.2</v>
      </c>
      <c r="GZ440">
        <v>28.2542</v>
      </c>
      <c r="HA440">
        <v>61.111</v>
      </c>
      <c r="HB440">
        <v>21.2139</v>
      </c>
      <c r="HC440">
        <v>1</v>
      </c>
      <c r="HD440">
        <v>0.0275457</v>
      </c>
      <c r="HE440">
        <v>-0.850349</v>
      </c>
      <c r="HF440">
        <v>20.2739</v>
      </c>
      <c r="HG440">
        <v>5.21789</v>
      </c>
      <c r="HH440">
        <v>11.98</v>
      </c>
      <c r="HI440">
        <v>4.96475</v>
      </c>
      <c r="HJ440">
        <v>3.2752</v>
      </c>
      <c r="HK440">
        <v>9999</v>
      </c>
      <c r="HL440">
        <v>9999</v>
      </c>
      <c r="HM440">
        <v>9999</v>
      </c>
      <c r="HN440">
        <v>999.9</v>
      </c>
      <c r="HO440">
        <v>1.86362</v>
      </c>
      <c r="HP440">
        <v>1.85975</v>
      </c>
      <c r="HQ440">
        <v>1.85805</v>
      </c>
      <c r="HR440">
        <v>1.85942</v>
      </c>
      <c r="HS440">
        <v>1.85959</v>
      </c>
      <c r="HT440">
        <v>1.85806</v>
      </c>
      <c r="HU440">
        <v>1.85714</v>
      </c>
      <c r="HV440">
        <v>1.8521</v>
      </c>
      <c r="HW440">
        <v>0</v>
      </c>
      <c r="HX440">
        <v>0</v>
      </c>
      <c r="HY440">
        <v>0</v>
      </c>
      <c r="HZ440">
        <v>0</v>
      </c>
      <c r="IA440" t="s">
        <v>424</v>
      </c>
      <c r="IB440" t="s">
        <v>425</v>
      </c>
      <c r="IC440" t="s">
        <v>426</v>
      </c>
      <c r="ID440" t="s">
        <v>426</v>
      </c>
      <c r="IE440" t="s">
        <v>426</v>
      </c>
      <c r="IF440" t="s">
        <v>426</v>
      </c>
      <c r="IG440">
        <v>0</v>
      </c>
      <c r="IH440">
        <v>100</v>
      </c>
      <c r="II440">
        <v>100</v>
      </c>
      <c r="IJ440">
        <v>-1.498</v>
      </c>
      <c r="IK440">
        <v>0.1862</v>
      </c>
      <c r="IL440">
        <v>-2.28913660702458</v>
      </c>
      <c r="IM440">
        <v>0.001328113201692861</v>
      </c>
      <c r="IN440">
        <v>1.538283238170363E-06</v>
      </c>
      <c r="IO440">
        <v>-5.795655626708063E-10</v>
      </c>
      <c r="IP440">
        <v>-0.0679113126274816</v>
      </c>
      <c r="IQ440">
        <v>-0.004593102289677449</v>
      </c>
      <c r="IR440">
        <v>0.0008253994458280543</v>
      </c>
      <c r="IS440">
        <v>-7.403632370499484E-06</v>
      </c>
      <c r="IT440">
        <v>2</v>
      </c>
      <c r="IU440">
        <v>1985</v>
      </c>
      <c r="IV440">
        <v>1</v>
      </c>
      <c r="IW440">
        <v>27</v>
      </c>
      <c r="IX440">
        <v>2</v>
      </c>
      <c r="IY440">
        <v>2</v>
      </c>
      <c r="IZ440">
        <v>1.13525</v>
      </c>
      <c r="JA440">
        <v>2.60376</v>
      </c>
      <c r="JB440">
        <v>1.49658</v>
      </c>
      <c r="JC440">
        <v>2.34619</v>
      </c>
      <c r="JD440">
        <v>1.54907</v>
      </c>
      <c r="JE440">
        <v>2.45605</v>
      </c>
      <c r="JF440">
        <v>32.7758</v>
      </c>
      <c r="JG440">
        <v>15.3579</v>
      </c>
      <c r="JH440">
        <v>18</v>
      </c>
      <c r="JI440">
        <v>482.155</v>
      </c>
      <c r="JJ440">
        <v>501.556</v>
      </c>
      <c r="JK440">
        <v>34.5003</v>
      </c>
      <c r="JL440">
        <v>27.5271</v>
      </c>
      <c r="JM440">
        <v>30</v>
      </c>
      <c r="JN440">
        <v>27.7313</v>
      </c>
      <c r="JO440">
        <v>27.7155</v>
      </c>
      <c r="JP440">
        <v>22.8377</v>
      </c>
      <c r="JQ440">
        <v>19.3304</v>
      </c>
      <c r="JR440">
        <v>76.01479999999999</v>
      </c>
      <c r="JS440">
        <v>32.6559</v>
      </c>
      <c r="JT440">
        <v>420</v>
      </c>
      <c r="JU440">
        <v>23.9782</v>
      </c>
      <c r="JV440">
        <v>102.309</v>
      </c>
      <c r="JW440">
        <v>91.4522</v>
      </c>
    </row>
    <row r="441" spans="1:283">
      <c r="A441">
        <v>423</v>
      </c>
      <c r="B441">
        <v>1761012593.5</v>
      </c>
      <c r="C441">
        <v>2927.5</v>
      </c>
      <c r="D441" t="s">
        <v>1298</v>
      </c>
      <c r="E441" t="s">
        <v>1299</v>
      </c>
      <c r="F441">
        <v>5</v>
      </c>
      <c r="G441" t="s">
        <v>1294</v>
      </c>
      <c r="H441">
        <v>1761012585.410714</v>
      </c>
      <c r="I441">
        <f>(J441)/1000</f>
        <v>0</v>
      </c>
      <c r="J441">
        <f>1000*DJ441*AH441*(DF441-DG441)/(100*CY441*(1000-AH441*DF441))</f>
        <v>0</v>
      </c>
      <c r="K441">
        <f>DJ441*AH441*(DE441-DD441*(1000-AH441*DG441)/(1000-AH441*DF441))/(100*CY441)</f>
        <v>0</v>
      </c>
      <c r="L441">
        <f>DD441 - IF(AH441&gt;1, K441*CY441*100.0/(AJ441), 0)</f>
        <v>0</v>
      </c>
      <c r="M441">
        <f>((S441-I441/2)*L441-K441)/(S441+I441/2)</f>
        <v>0</v>
      </c>
      <c r="N441">
        <f>M441*(DK441+DL441)/1000.0</f>
        <v>0</v>
      </c>
      <c r="O441">
        <f>(DD441 - IF(AH441&gt;1, K441*CY441*100.0/(AJ441), 0))*(DK441+DL441)/1000.0</f>
        <v>0</v>
      </c>
      <c r="P441">
        <f>2.0/((1/R441-1/Q441)+SIGN(R441)*SQRT((1/R441-1/Q441)*(1/R441-1/Q441) + 4*CZ441/((CZ441+1)*(CZ441+1))*(2*1/R441*1/Q441-1/Q441*1/Q441)))</f>
        <v>0</v>
      </c>
      <c r="Q441">
        <f>IF(LEFT(DA441,1)&lt;&gt;"0",IF(LEFT(DA441,1)="1",3.0,DB441),$D$5+$E$5*(DR441*DK441/($K$5*1000))+$F$5*(DR441*DK441/($K$5*1000))*MAX(MIN(CY441,$J$5),$I$5)*MAX(MIN(CY441,$J$5),$I$5)+$G$5*MAX(MIN(CY441,$J$5),$I$5)*(DR441*DK441/($K$5*1000))+$H$5*(DR441*DK441/($K$5*1000))*(DR441*DK441/($K$5*1000)))</f>
        <v>0</v>
      </c>
      <c r="R441">
        <f>I441*(1000-(1000*0.61365*exp(17.502*V441/(240.97+V441))/(DK441+DL441)+DF441)/2)/(1000*0.61365*exp(17.502*V441/(240.97+V441))/(DK441+DL441)-DF441)</f>
        <v>0</v>
      </c>
      <c r="S441">
        <f>1/((CZ441+1)/(P441/1.6)+1/(Q441/1.37)) + CZ441/((CZ441+1)/(P441/1.6) + CZ441/(Q441/1.37))</f>
        <v>0</v>
      </c>
      <c r="T441">
        <f>(CU441*CX441)</f>
        <v>0</v>
      </c>
      <c r="U441">
        <f>(DM441+(T441+2*0.95*5.67E-8*(((DM441+$B$9)+273)^4-(DM441+273)^4)-44100*I441)/(1.84*29.3*Q441+8*0.95*5.67E-8*(DM441+273)^3))</f>
        <v>0</v>
      </c>
      <c r="V441">
        <f>($C$9*DN441+$D$9*DO441+$E$9*U441)</f>
        <v>0</v>
      </c>
      <c r="W441">
        <f>0.61365*exp(17.502*V441/(240.97+V441))</f>
        <v>0</v>
      </c>
      <c r="X441">
        <f>(Y441/Z441*100)</f>
        <v>0</v>
      </c>
      <c r="Y441">
        <f>DF441*(DK441+DL441)/1000</f>
        <v>0</v>
      </c>
      <c r="Z441">
        <f>0.61365*exp(17.502*DM441/(240.97+DM441))</f>
        <v>0</v>
      </c>
      <c r="AA441">
        <f>(W441-DF441*(DK441+DL441)/1000)</f>
        <v>0</v>
      </c>
      <c r="AB441">
        <f>(-I441*44100)</f>
        <v>0</v>
      </c>
      <c r="AC441">
        <f>2*29.3*Q441*0.92*(DM441-V441)</f>
        <v>0</v>
      </c>
      <c r="AD441">
        <f>2*0.95*5.67E-8*(((DM441+$B$9)+273)^4-(V441+273)^4)</f>
        <v>0</v>
      </c>
      <c r="AE441">
        <f>T441+AD441+AB441+AC441</f>
        <v>0</v>
      </c>
      <c r="AF441">
        <v>1</v>
      </c>
      <c r="AG441">
        <v>0</v>
      </c>
      <c r="AH441">
        <f>IF(AF441*$H$15&gt;=AJ441,1.0,(AJ441/(AJ441-AF441*$H$15)))</f>
        <v>0</v>
      </c>
      <c r="AI441">
        <f>(AH441-1)*100</f>
        <v>0</v>
      </c>
      <c r="AJ441">
        <f>MAX(0,($B$15+$C$15*DR441)/(1+$D$15*DR441)*DK441/(DM441+273)*$E$15)</f>
        <v>0</v>
      </c>
      <c r="AK441" t="s">
        <v>420</v>
      </c>
      <c r="AL441" t="s">
        <v>420</v>
      </c>
      <c r="AM441">
        <v>0</v>
      </c>
      <c r="AN441">
        <v>0</v>
      </c>
      <c r="AO441">
        <f>1-AM441/AN441</f>
        <v>0</v>
      </c>
      <c r="AP441">
        <v>0</v>
      </c>
      <c r="AQ441" t="s">
        <v>420</v>
      </c>
      <c r="AR441" t="s">
        <v>420</v>
      </c>
      <c r="AS441">
        <v>0</v>
      </c>
      <c r="AT441">
        <v>0</v>
      </c>
      <c r="AU441">
        <f>1-AS441/AT441</f>
        <v>0</v>
      </c>
      <c r="AV441">
        <v>0.5</v>
      </c>
      <c r="AW441">
        <f>CV441</f>
        <v>0</v>
      </c>
      <c r="AX441">
        <f>K441</f>
        <v>0</v>
      </c>
      <c r="AY441">
        <f>AU441*AV441*AW441</f>
        <v>0</v>
      </c>
      <c r="AZ441">
        <f>(AX441-AP441)/AW441</f>
        <v>0</v>
      </c>
      <c r="BA441">
        <f>(AN441-AT441)/AT441</f>
        <v>0</v>
      </c>
      <c r="BB441">
        <f>AM441/(AO441+AM441/AT441)</f>
        <v>0</v>
      </c>
      <c r="BC441" t="s">
        <v>420</v>
      </c>
      <c r="BD441">
        <v>0</v>
      </c>
      <c r="BE441">
        <f>IF(BD441&lt;&gt;0, BD441, BB441)</f>
        <v>0</v>
      </c>
      <c r="BF441">
        <f>1-BE441/AT441</f>
        <v>0</v>
      </c>
      <c r="BG441">
        <f>(AT441-AS441)/(AT441-BE441)</f>
        <v>0</v>
      </c>
      <c r="BH441">
        <f>(AN441-AT441)/(AN441-BE441)</f>
        <v>0</v>
      </c>
      <c r="BI441">
        <f>(AT441-AS441)/(AT441-AM441)</f>
        <v>0</v>
      </c>
      <c r="BJ441">
        <f>(AN441-AT441)/(AN441-AM441)</f>
        <v>0</v>
      </c>
      <c r="BK441">
        <f>(BG441*BE441/AS441)</f>
        <v>0</v>
      </c>
      <c r="BL441">
        <f>(1-BK441)</f>
        <v>0</v>
      </c>
      <c r="CU441">
        <f>$B$13*DS441+$C$13*DT441+$F$13*EE441*(1-EH441)</f>
        <v>0</v>
      </c>
      <c r="CV441">
        <f>CU441*CW441</f>
        <v>0</v>
      </c>
      <c r="CW441">
        <f>($B$13*$D$11+$C$13*$D$11+$F$13*((ER441+EJ441)/MAX(ER441+EJ441+ES441, 0.1)*$I$11+ES441/MAX(ER441+EJ441+ES441, 0.1)*$J$11))/($B$13+$C$13+$F$13)</f>
        <v>0</v>
      </c>
      <c r="CX441">
        <f>($B$13*$K$11+$C$13*$K$11+$F$13*((ER441+EJ441)/MAX(ER441+EJ441+ES441, 0.1)*$P$11+ES441/MAX(ER441+EJ441+ES441, 0.1)*$Q$11))/($B$13+$C$13+$F$13)</f>
        <v>0</v>
      </c>
      <c r="CY441">
        <v>5.66</v>
      </c>
      <c r="CZ441">
        <v>0.5</v>
      </c>
      <c r="DA441" t="s">
        <v>421</v>
      </c>
      <c r="DB441">
        <v>2</v>
      </c>
      <c r="DC441">
        <v>1761012585.410714</v>
      </c>
      <c r="DD441">
        <v>420.8518214285714</v>
      </c>
      <c r="DE441">
        <v>419.9743928571429</v>
      </c>
      <c r="DF441">
        <v>23.74078214285714</v>
      </c>
      <c r="DG441">
        <v>23.44201785714286</v>
      </c>
      <c r="DH441">
        <v>422.3494285714286</v>
      </c>
      <c r="DI441">
        <v>23.55566785714286</v>
      </c>
      <c r="DJ441">
        <v>499.9982857142858</v>
      </c>
      <c r="DK441">
        <v>90.57960714285717</v>
      </c>
      <c r="DL441">
        <v>0.03432168214285715</v>
      </c>
      <c r="DM441">
        <v>30.50442142857142</v>
      </c>
      <c r="DN441">
        <v>30.00337500000001</v>
      </c>
      <c r="DO441">
        <v>999.9000000000002</v>
      </c>
      <c r="DP441">
        <v>0</v>
      </c>
      <c r="DQ441">
        <v>0</v>
      </c>
      <c r="DR441">
        <v>9995.137142857142</v>
      </c>
      <c r="DS441">
        <v>0</v>
      </c>
      <c r="DT441">
        <v>0.242856</v>
      </c>
      <c r="DU441">
        <v>0.8774730714285716</v>
      </c>
      <c r="DV441">
        <v>431.0862142857143</v>
      </c>
      <c r="DW441">
        <v>430.0558571428572</v>
      </c>
      <c r="DX441">
        <v>0.2987526428571429</v>
      </c>
      <c r="DY441">
        <v>419.9743928571429</v>
      </c>
      <c r="DZ441">
        <v>23.44201785714286</v>
      </c>
      <c r="EA441">
        <v>2.150430357142857</v>
      </c>
      <c r="EB441">
        <v>2.123369285714286</v>
      </c>
      <c r="EC441">
        <v>18.59772142857143</v>
      </c>
      <c r="ED441">
        <v>18.395375</v>
      </c>
      <c r="EE441">
        <v>0.005000780000000002</v>
      </c>
      <c r="EF441">
        <v>0</v>
      </c>
      <c r="EG441">
        <v>0</v>
      </c>
      <c r="EH441">
        <v>0</v>
      </c>
      <c r="EI441">
        <v>788.7071428571428</v>
      </c>
      <c r="EJ441">
        <v>0.005000780000000002</v>
      </c>
      <c r="EK441">
        <v>-17.02857142857143</v>
      </c>
      <c r="EL441">
        <v>-0.5607142857142857</v>
      </c>
      <c r="EM441">
        <v>35.48417857142857</v>
      </c>
      <c r="EN441">
        <v>39.51532142857143</v>
      </c>
      <c r="EO441">
        <v>37.61360714285714</v>
      </c>
      <c r="EP441">
        <v>39.80328571428571</v>
      </c>
      <c r="EQ441">
        <v>38.39053571428571</v>
      </c>
      <c r="ER441">
        <v>0</v>
      </c>
      <c r="ES441">
        <v>0</v>
      </c>
      <c r="ET441">
        <v>0</v>
      </c>
      <c r="EU441">
        <v>1761012592.3</v>
      </c>
      <c r="EV441">
        <v>0</v>
      </c>
      <c r="EW441">
        <v>788.8680000000001</v>
      </c>
      <c r="EX441">
        <v>-16.06153874477331</v>
      </c>
      <c r="EY441">
        <v>-14.56153905991266</v>
      </c>
      <c r="EZ441">
        <v>-16.756</v>
      </c>
      <c r="FA441">
        <v>15</v>
      </c>
      <c r="FB441">
        <v>1761012472</v>
      </c>
      <c r="FC441" t="s">
        <v>1295</v>
      </c>
      <c r="FD441">
        <v>1761012472</v>
      </c>
      <c r="FE441">
        <v>1761012471</v>
      </c>
      <c r="FF441">
        <v>14</v>
      </c>
      <c r="FG441">
        <v>-0.019</v>
      </c>
      <c r="FH441">
        <v>0.004</v>
      </c>
      <c r="FI441">
        <v>-1.499</v>
      </c>
      <c r="FJ441">
        <v>0.179</v>
      </c>
      <c r="FK441">
        <v>420</v>
      </c>
      <c r="FL441">
        <v>23</v>
      </c>
      <c r="FM441">
        <v>0.57</v>
      </c>
      <c r="FN441">
        <v>0.06</v>
      </c>
      <c r="FO441">
        <v>0.8744857073170732</v>
      </c>
      <c r="FP441">
        <v>0.1504422439024419</v>
      </c>
      <c r="FQ441">
        <v>0.03026477040908021</v>
      </c>
      <c r="FR441">
        <v>1</v>
      </c>
      <c r="FS441">
        <v>789.5205882352941</v>
      </c>
      <c r="FT441">
        <v>-15.83651666702823</v>
      </c>
      <c r="FU441">
        <v>6.234098803297333</v>
      </c>
      <c r="FV441">
        <v>0</v>
      </c>
      <c r="FW441">
        <v>0.3098638292682927</v>
      </c>
      <c r="FX441">
        <v>-0.8116413449477355</v>
      </c>
      <c r="FY441">
        <v>0.1010572954921631</v>
      </c>
      <c r="FZ441">
        <v>0</v>
      </c>
      <c r="GA441">
        <v>1</v>
      </c>
      <c r="GB441">
        <v>3</v>
      </c>
      <c r="GC441" t="s">
        <v>459</v>
      </c>
      <c r="GD441">
        <v>3.10971</v>
      </c>
      <c r="GE441">
        <v>2.72598</v>
      </c>
      <c r="GF441">
        <v>0.08874700000000001</v>
      </c>
      <c r="GG441">
        <v>0.0884035</v>
      </c>
      <c r="GH441">
        <v>0.108141</v>
      </c>
      <c r="GI441">
        <v>0.108858</v>
      </c>
      <c r="GJ441">
        <v>23917.7</v>
      </c>
      <c r="GK441">
        <v>21673.9</v>
      </c>
      <c r="GL441">
        <v>26804.5</v>
      </c>
      <c r="GM441">
        <v>23981.6</v>
      </c>
      <c r="GN441">
        <v>38196.6</v>
      </c>
      <c r="GO441">
        <v>31522.1</v>
      </c>
      <c r="GP441">
        <v>46785</v>
      </c>
      <c r="GQ441">
        <v>37908.4</v>
      </c>
      <c r="GR441">
        <v>1.8936</v>
      </c>
      <c r="GS441">
        <v>1.87873</v>
      </c>
      <c r="GT441">
        <v>0.116371</v>
      </c>
      <c r="GU441">
        <v>0</v>
      </c>
      <c r="GV441">
        <v>28.2491</v>
      </c>
      <c r="GW441">
        <v>999.9</v>
      </c>
      <c r="GX441">
        <v>62.9</v>
      </c>
      <c r="GY441">
        <v>29.2</v>
      </c>
      <c r="GZ441">
        <v>28.2503</v>
      </c>
      <c r="HA441">
        <v>61.151</v>
      </c>
      <c r="HB441">
        <v>21.1298</v>
      </c>
      <c r="HC441">
        <v>1</v>
      </c>
      <c r="HD441">
        <v>0.0314278</v>
      </c>
      <c r="HE441">
        <v>2.52577</v>
      </c>
      <c r="HF441">
        <v>20.278</v>
      </c>
      <c r="HG441">
        <v>5.22014</v>
      </c>
      <c r="HH441">
        <v>11.98</v>
      </c>
      <c r="HI441">
        <v>4.9653</v>
      </c>
      <c r="HJ441">
        <v>3.2756</v>
      </c>
      <c r="HK441">
        <v>9999</v>
      </c>
      <c r="HL441">
        <v>9999</v>
      </c>
      <c r="HM441">
        <v>9999</v>
      </c>
      <c r="HN441">
        <v>999.9</v>
      </c>
      <c r="HO441">
        <v>1.86364</v>
      </c>
      <c r="HP441">
        <v>1.85975</v>
      </c>
      <c r="HQ441">
        <v>1.85805</v>
      </c>
      <c r="HR441">
        <v>1.85943</v>
      </c>
      <c r="HS441">
        <v>1.85959</v>
      </c>
      <c r="HT441">
        <v>1.85806</v>
      </c>
      <c r="HU441">
        <v>1.85714</v>
      </c>
      <c r="HV441">
        <v>1.8521</v>
      </c>
      <c r="HW441">
        <v>0</v>
      </c>
      <c r="HX441">
        <v>0</v>
      </c>
      <c r="HY441">
        <v>0</v>
      </c>
      <c r="HZ441">
        <v>0</v>
      </c>
      <c r="IA441" t="s">
        <v>424</v>
      </c>
      <c r="IB441" t="s">
        <v>425</v>
      </c>
      <c r="IC441" t="s">
        <v>426</v>
      </c>
      <c r="ID441" t="s">
        <v>426</v>
      </c>
      <c r="IE441" t="s">
        <v>426</v>
      </c>
      <c r="IF441" t="s">
        <v>426</v>
      </c>
      <c r="IG441">
        <v>0</v>
      </c>
      <c r="IH441">
        <v>100</v>
      </c>
      <c r="II441">
        <v>100</v>
      </c>
      <c r="IJ441">
        <v>-1.498</v>
      </c>
      <c r="IK441">
        <v>0.1872</v>
      </c>
      <c r="IL441">
        <v>-2.28913660702458</v>
      </c>
      <c r="IM441">
        <v>0.001328113201692861</v>
      </c>
      <c r="IN441">
        <v>1.538283238170363E-06</v>
      </c>
      <c r="IO441">
        <v>-5.795655626708063E-10</v>
      </c>
      <c r="IP441">
        <v>-0.0679113126274816</v>
      </c>
      <c r="IQ441">
        <v>-0.004593102289677449</v>
      </c>
      <c r="IR441">
        <v>0.0008253994458280543</v>
      </c>
      <c r="IS441">
        <v>-7.403632370499484E-06</v>
      </c>
      <c r="IT441">
        <v>2</v>
      </c>
      <c r="IU441">
        <v>1985</v>
      </c>
      <c r="IV441">
        <v>1</v>
      </c>
      <c r="IW441">
        <v>27</v>
      </c>
      <c r="IX441">
        <v>2</v>
      </c>
      <c r="IY441">
        <v>2</v>
      </c>
      <c r="IZ441">
        <v>1.13647</v>
      </c>
      <c r="JA441">
        <v>2.60864</v>
      </c>
      <c r="JB441">
        <v>1.49658</v>
      </c>
      <c r="JC441">
        <v>2.34497</v>
      </c>
      <c r="JD441">
        <v>1.54907</v>
      </c>
      <c r="JE441">
        <v>2.35962</v>
      </c>
      <c r="JF441">
        <v>32.7758</v>
      </c>
      <c r="JG441">
        <v>15.4016</v>
      </c>
      <c r="JH441">
        <v>18</v>
      </c>
      <c r="JI441">
        <v>481.924</v>
      </c>
      <c r="JJ441">
        <v>501.648</v>
      </c>
      <c r="JK441">
        <v>33.9837</v>
      </c>
      <c r="JL441">
        <v>27.5269</v>
      </c>
      <c r="JM441">
        <v>30.003</v>
      </c>
      <c r="JN441">
        <v>27.7313</v>
      </c>
      <c r="JO441">
        <v>27.7164</v>
      </c>
      <c r="JP441">
        <v>22.8408</v>
      </c>
      <c r="JQ441">
        <v>19.0478</v>
      </c>
      <c r="JR441">
        <v>76.01479999999999</v>
      </c>
      <c r="JS441">
        <v>32.6559</v>
      </c>
      <c r="JT441">
        <v>420</v>
      </c>
      <c r="JU441">
        <v>23.9859</v>
      </c>
      <c r="JV441">
        <v>102.309</v>
      </c>
      <c r="JW441">
        <v>91.45180000000001</v>
      </c>
    </row>
    <row r="442" spans="1:283">
      <c r="A442">
        <v>424</v>
      </c>
      <c r="B442">
        <v>1761012595.5</v>
      </c>
      <c r="C442">
        <v>2929.5</v>
      </c>
      <c r="D442" t="s">
        <v>1300</v>
      </c>
      <c r="E442" t="s">
        <v>1301</v>
      </c>
      <c r="F442">
        <v>5</v>
      </c>
      <c r="G442" t="s">
        <v>1294</v>
      </c>
      <c r="H442">
        <v>1761012587.333333</v>
      </c>
      <c r="I442">
        <f>(J442)/1000</f>
        <v>0</v>
      </c>
      <c r="J442">
        <f>1000*DJ442*AH442*(DF442-DG442)/(100*CY442*(1000-AH442*DF442))</f>
        <v>0</v>
      </c>
      <c r="K442">
        <f>DJ442*AH442*(DE442-DD442*(1000-AH442*DG442)/(1000-AH442*DF442))/(100*CY442)</f>
        <v>0</v>
      </c>
      <c r="L442">
        <f>DD442 - IF(AH442&gt;1, K442*CY442*100.0/(AJ442), 0)</f>
        <v>0</v>
      </c>
      <c r="M442">
        <f>((S442-I442/2)*L442-K442)/(S442+I442/2)</f>
        <v>0</v>
      </c>
      <c r="N442">
        <f>M442*(DK442+DL442)/1000.0</f>
        <v>0</v>
      </c>
      <c r="O442">
        <f>(DD442 - IF(AH442&gt;1, K442*CY442*100.0/(AJ442), 0))*(DK442+DL442)/1000.0</f>
        <v>0</v>
      </c>
      <c r="P442">
        <f>2.0/((1/R442-1/Q442)+SIGN(R442)*SQRT((1/R442-1/Q442)*(1/R442-1/Q442) + 4*CZ442/((CZ442+1)*(CZ442+1))*(2*1/R442*1/Q442-1/Q442*1/Q442)))</f>
        <v>0</v>
      </c>
      <c r="Q442">
        <f>IF(LEFT(DA442,1)&lt;&gt;"0",IF(LEFT(DA442,1)="1",3.0,DB442),$D$5+$E$5*(DR442*DK442/($K$5*1000))+$F$5*(DR442*DK442/($K$5*1000))*MAX(MIN(CY442,$J$5),$I$5)*MAX(MIN(CY442,$J$5),$I$5)+$G$5*MAX(MIN(CY442,$J$5),$I$5)*(DR442*DK442/($K$5*1000))+$H$5*(DR442*DK442/($K$5*1000))*(DR442*DK442/($K$5*1000)))</f>
        <v>0</v>
      </c>
      <c r="R442">
        <f>I442*(1000-(1000*0.61365*exp(17.502*V442/(240.97+V442))/(DK442+DL442)+DF442)/2)/(1000*0.61365*exp(17.502*V442/(240.97+V442))/(DK442+DL442)-DF442)</f>
        <v>0</v>
      </c>
      <c r="S442">
        <f>1/((CZ442+1)/(P442/1.6)+1/(Q442/1.37)) + CZ442/((CZ442+1)/(P442/1.6) + CZ442/(Q442/1.37))</f>
        <v>0</v>
      </c>
      <c r="T442">
        <f>(CU442*CX442)</f>
        <v>0</v>
      </c>
      <c r="U442">
        <f>(DM442+(T442+2*0.95*5.67E-8*(((DM442+$B$9)+273)^4-(DM442+273)^4)-44100*I442)/(1.84*29.3*Q442+8*0.95*5.67E-8*(DM442+273)^3))</f>
        <v>0</v>
      </c>
      <c r="V442">
        <f>($C$9*DN442+$D$9*DO442+$E$9*U442)</f>
        <v>0</v>
      </c>
      <c r="W442">
        <f>0.61365*exp(17.502*V442/(240.97+V442))</f>
        <v>0</v>
      </c>
      <c r="X442">
        <f>(Y442/Z442*100)</f>
        <v>0</v>
      </c>
      <c r="Y442">
        <f>DF442*(DK442+DL442)/1000</f>
        <v>0</v>
      </c>
      <c r="Z442">
        <f>0.61365*exp(17.502*DM442/(240.97+DM442))</f>
        <v>0</v>
      </c>
      <c r="AA442">
        <f>(W442-DF442*(DK442+DL442)/1000)</f>
        <v>0</v>
      </c>
      <c r="AB442">
        <f>(-I442*44100)</f>
        <v>0</v>
      </c>
      <c r="AC442">
        <f>2*29.3*Q442*0.92*(DM442-V442)</f>
        <v>0</v>
      </c>
      <c r="AD442">
        <f>2*0.95*5.67E-8*(((DM442+$B$9)+273)^4-(V442+273)^4)</f>
        <v>0</v>
      </c>
      <c r="AE442">
        <f>T442+AD442+AB442+AC442</f>
        <v>0</v>
      </c>
      <c r="AF442">
        <v>1</v>
      </c>
      <c r="AG442">
        <v>0</v>
      </c>
      <c r="AH442">
        <f>IF(AF442*$H$15&gt;=AJ442,1.0,(AJ442/(AJ442-AF442*$H$15)))</f>
        <v>0</v>
      </c>
      <c r="AI442">
        <f>(AH442-1)*100</f>
        <v>0</v>
      </c>
      <c r="AJ442">
        <f>MAX(0,($B$15+$C$15*DR442)/(1+$D$15*DR442)*DK442/(DM442+273)*$E$15)</f>
        <v>0</v>
      </c>
      <c r="AK442" t="s">
        <v>420</v>
      </c>
      <c r="AL442" t="s">
        <v>420</v>
      </c>
      <c r="AM442">
        <v>0</v>
      </c>
      <c r="AN442">
        <v>0</v>
      </c>
      <c r="AO442">
        <f>1-AM442/AN442</f>
        <v>0</v>
      </c>
      <c r="AP442">
        <v>0</v>
      </c>
      <c r="AQ442" t="s">
        <v>420</v>
      </c>
      <c r="AR442" t="s">
        <v>420</v>
      </c>
      <c r="AS442">
        <v>0</v>
      </c>
      <c r="AT442">
        <v>0</v>
      </c>
      <c r="AU442">
        <f>1-AS442/AT442</f>
        <v>0</v>
      </c>
      <c r="AV442">
        <v>0.5</v>
      </c>
      <c r="AW442">
        <f>CV442</f>
        <v>0</v>
      </c>
      <c r="AX442">
        <f>K442</f>
        <v>0</v>
      </c>
      <c r="AY442">
        <f>AU442*AV442*AW442</f>
        <v>0</v>
      </c>
      <c r="AZ442">
        <f>(AX442-AP442)/AW442</f>
        <v>0</v>
      </c>
      <c r="BA442">
        <f>(AN442-AT442)/AT442</f>
        <v>0</v>
      </c>
      <c r="BB442">
        <f>AM442/(AO442+AM442/AT442)</f>
        <v>0</v>
      </c>
      <c r="BC442" t="s">
        <v>420</v>
      </c>
      <c r="BD442">
        <v>0</v>
      </c>
      <c r="BE442">
        <f>IF(BD442&lt;&gt;0, BD442, BB442)</f>
        <v>0</v>
      </c>
      <c r="BF442">
        <f>1-BE442/AT442</f>
        <v>0</v>
      </c>
      <c r="BG442">
        <f>(AT442-AS442)/(AT442-BE442)</f>
        <v>0</v>
      </c>
      <c r="BH442">
        <f>(AN442-AT442)/(AN442-BE442)</f>
        <v>0</v>
      </c>
      <c r="BI442">
        <f>(AT442-AS442)/(AT442-AM442)</f>
        <v>0</v>
      </c>
      <c r="BJ442">
        <f>(AN442-AT442)/(AN442-AM442)</f>
        <v>0</v>
      </c>
      <c r="BK442">
        <f>(BG442*BE442/AS442)</f>
        <v>0</v>
      </c>
      <c r="BL442">
        <f>(1-BK442)</f>
        <v>0</v>
      </c>
      <c r="CU442">
        <f>$B$13*DS442+$C$13*DT442+$F$13*EE442*(1-EH442)</f>
        <v>0</v>
      </c>
      <c r="CV442">
        <f>CU442*CW442</f>
        <v>0</v>
      </c>
      <c r="CW442">
        <f>($B$13*$D$11+$C$13*$D$11+$F$13*((ER442+EJ442)/MAX(ER442+EJ442+ES442, 0.1)*$I$11+ES442/MAX(ER442+EJ442+ES442, 0.1)*$J$11))/($B$13+$C$13+$F$13)</f>
        <v>0</v>
      </c>
      <c r="CX442">
        <f>($B$13*$K$11+$C$13*$K$11+$F$13*((ER442+EJ442)/MAX(ER442+EJ442+ES442, 0.1)*$P$11+ES442/MAX(ER442+EJ442+ES442, 0.1)*$Q$11))/($B$13+$C$13+$F$13)</f>
        <v>0</v>
      </c>
      <c r="CY442">
        <v>5.66</v>
      </c>
      <c r="CZ442">
        <v>0.5</v>
      </c>
      <c r="DA442" t="s">
        <v>421</v>
      </c>
      <c r="DB442">
        <v>2</v>
      </c>
      <c r="DC442">
        <v>1761012587.333333</v>
      </c>
      <c r="DD442">
        <v>420.8424074074074</v>
      </c>
      <c r="DE442">
        <v>419.9528518518519</v>
      </c>
      <c r="DF442">
        <v>23.75308148148148</v>
      </c>
      <c r="DG442">
        <v>23.49459259259259</v>
      </c>
      <c r="DH442">
        <v>422.3399259259259</v>
      </c>
      <c r="DI442">
        <v>23.56770370370371</v>
      </c>
      <c r="DJ442">
        <v>500.0107407407408</v>
      </c>
      <c r="DK442">
        <v>90.57963703703705</v>
      </c>
      <c r="DL442">
        <v>0.03435425925925926</v>
      </c>
      <c r="DM442">
        <v>30.53817407407407</v>
      </c>
      <c r="DN442">
        <v>30.03871111111111</v>
      </c>
      <c r="DO442">
        <v>999.9000000000001</v>
      </c>
      <c r="DP442">
        <v>0</v>
      </c>
      <c r="DQ442">
        <v>0</v>
      </c>
      <c r="DR442">
        <v>9993.151481481482</v>
      </c>
      <c r="DS442">
        <v>0</v>
      </c>
      <c r="DT442">
        <v>0.242856</v>
      </c>
      <c r="DU442">
        <v>0.8895377407407408</v>
      </c>
      <c r="DV442">
        <v>431.081925925926</v>
      </c>
      <c r="DW442">
        <v>430.056962962963</v>
      </c>
      <c r="DX442">
        <v>0.2584831777777779</v>
      </c>
      <c r="DY442">
        <v>419.9528518518519</v>
      </c>
      <c r="DZ442">
        <v>23.49459259259259</v>
      </c>
      <c r="EA442">
        <v>2.151545185185185</v>
      </c>
      <c r="EB442">
        <v>2.128131851851852</v>
      </c>
      <c r="EC442">
        <v>18.60598148148148</v>
      </c>
      <c r="ED442">
        <v>18.4309962962963</v>
      </c>
      <c r="EE442">
        <v>0.005000780000000001</v>
      </c>
      <c r="EF442">
        <v>0</v>
      </c>
      <c r="EG442">
        <v>0</v>
      </c>
      <c r="EH442">
        <v>0</v>
      </c>
      <c r="EI442">
        <v>787.6296296296298</v>
      </c>
      <c r="EJ442">
        <v>0.005000780000000001</v>
      </c>
      <c r="EK442">
        <v>-17.52222222222222</v>
      </c>
      <c r="EL442">
        <v>-0.7148148148148147</v>
      </c>
      <c r="EM442">
        <v>35.49288888888889</v>
      </c>
      <c r="EN442">
        <v>39.5437037037037</v>
      </c>
      <c r="EO442">
        <v>37.71970370370371</v>
      </c>
      <c r="EP442">
        <v>39.84</v>
      </c>
      <c r="EQ442">
        <v>38.44203703703703</v>
      </c>
      <c r="ER442">
        <v>0</v>
      </c>
      <c r="ES442">
        <v>0</v>
      </c>
      <c r="ET442">
        <v>0</v>
      </c>
      <c r="EU442">
        <v>1761012594.7</v>
      </c>
      <c r="EV442">
        <v>0</v>
      </c>
      <c r="EW442">
        <v>787.3</v>
      </c>
      <c r="EX442">
        <v>-17.23076938360204</v>
      </c>
      <c r="EY442">
        <v>-6.484615827218077</v>
      </c>
      <c r="EZ442">
        <v>-16.68</v>
      </c>
      <c r="FA442">
        <v>15</v>
      </c>
      <c r="FB442">
        <v>1761012472</v>
      </c>
      <c r="FC442" t="s">
        <v>1295</v>
      </c>
      <c r="FD442">
        <v>1761012472</v>
      </c>
      <c r="FE442">
        <v>1761012471</v>
      </c>
      <c r="FF442">
        <v>14</v>
      </c>
      <c r="FG442">
        <v>-0.019</v>
      </c>
      <c r="FH442">
        <v>0.004</v>
      </c>
      <c r="FI442">
        <v>-1.499</v>
      </c>
      <c r="FJ442">
        <v>0.179</v>
      </c>
      <c r="FK442">
        <v>420</v>
      </c>
      <c r="FL442">
        <v>23</v>
      </c>
      <c r="FM442">
        <v>0.57</v>
      </c>
      <c r="FN442">
        <v>0.06</v>
      </c>
      <c r="FO442">
        <v>0.8802811500000001</v>
      </c>
      <c r="FP442">
        <v>0.2506504390243904</v>
      </c>
      <c r="FQ442">
        <v>0.03601698704885654</v>
      </c>
      <c r="FR442">
        <v>1</v>
      </c>
      <c r="FS442">
        <v>789.2205882352941</v>
      </c>
      <c r="FT442">
        <v>-21.84415598680773</v>
      </c>
      <c r="FU442">
        <v>5.502661356736423</v>
      </c>
      <c r="FV442">
        <v>0</v>
      </c>
      <c r="FW442">
        <v>0.292053405</v>
      </c>
      <c r="FX442">
        <v>-1.129717479174486</v>
      </c>
      <c r="FY442">
        <v>0.1173656908155061</v>
      </c>
      <c r="FZ442">
        <v>0</v>
      </c>
      <c r="GA442">
        <v>1</v>
      </c>
      <c r="GB442">
        <v>3</v>
      </c>
      <c r="GC442" t="s">
        <v>459</v>
      </c>
      <c r="GD442">
        <v>3.1096</v>
      </c>
      <c r="GE442">
        <v>2.72567</v>
      </c>
      <c r="GF442">
        <v>0.0887447</v>
      </c>
      <c r="GG442">
        <v>0.0884134</v>
      </c>
      <c r="GH442">
        <v>0.108299</v>
      </c>
      <c r="GI442">
        <v>0.109136</v>
      </c>
      <c r="GJ442">
        <v>23917.7</v>
      </c>
      <c r="GK442">
        <v>21673.6</v>
      </c>
      <c r="GL442">
        <v>26804.3</v>
      </c>
      <c r="GM442">
        <v>23981.5</v>
      </c>
      <c r="GN442">
        <v>38189.4</v>
      </c>
      <c r="GO442">
        <v>31512.1</v>
      </c>
      <c r="GP442">
        <v>46784.7</v>
      </c>
      <c r="GQ442">
        <v>37908.4</v>
      </c>
      <c r="GR442">
        <v>1.89312</v>
      </c>
      <c r="GS442">
        <v>1.87882</v>
      </c>
      <c r="GT442">
        <v>0.117078</v>
      </c>
      <c r="GU442">
        <v>0</v>
      </c>
      <c r="GV442">
        <v>28.2588</v>
      </c>
      <c r="GW442">
        <v>999.9</v>
      </c>
      <c r="GX442">
        <v>62.9</v>
      </c>
      <c r="GY442">
        <v>29.2</v>
      </c>
      <c r="GZ442">
        <v>28.2513</v>
      </c>
      <c r="HA442">
        <v>61.671</v>
      </c>
      <c r="HB442">
        <v>21.3862</v>
      </c>
      <c r="HC442">
        <v>1</v>
      </c>
      <c r="HD442">
        <v>0.033031</v>
      </c>
      <c r="HE442">
        <v>1.85687</v>
      </c>
      <c r="HF442">
        <v>20.3129</v>
      </c>
      <c r="HG442">
        <v>5.21804</v>
      </c>
      <c r="HH442">
        <v>11.9797</v>
      </c>
      <c r="HI442">
        <v>4.96455</v>
      </c>
      <c r="HJ442">
        <v>3.27518</v>
      </c>
      <c r="HK442">
        <v>9999</v>
      </c>
      <c r="HL442">
        <v>9999</v>
      </c>
      <c r="HM442">
        <v>9999</v>
      </c>
      <c r="HN442">
        <v>999.9</v>
      </c>
      <c r="HO442">
        <v>1.86368</v>
      </c>
      <c r="HP442">
        <v>1.85978</v>
      </c>
      <c r="HQ442">
        <v>1.85806</v>
      </c>
      <c r="HR442">
        <v>1.85944</v>
      </c>
      <c r="HS442">
        <v>1.85959</v>
      </c>
      <c r="HT442">
        <v>1.85806</v>
      </c>
      <c r="HU442">
        <v>1.85715</v>
      </c>
      <c r="HV442">
        <v>1.85211</v>
      </c>
      <c r="HW442">
        <v>0</v>
      </c>
      <c r="HX442">
        <v>0</v>
      </c>
      <c r="HY442">
        <v>0</v>
      </c>
      <c r="HZ442">
        <v>0</v>
      </c>
      <c r="IA442" t="s">
        <v>424</v>
      </c>
      <c r="IB442" t="s">
        <v>425</v>
      </c>
      <c r="IC442" t="s">
        <v>426</v>
      </c>
      <c r="ID442" t="s">
        <v>426</v>
      </c>
      <c r="IE442" t="s">
        <v>426</v>
      </c>
      <c r="IF442" t="s">
        <v>426</v>
      </c>
      <c r="IG442">
        <v>0</v>
      </c>
      <c r="IH442">
        <v>100</v>
      </c>
      <c r="II442">
        <v>100</v>
      </c>
      <c r="IJ442">
        <v>-1.498</v>
      </c>
      <c r="IK442">
        <v>0.1883</v>
      </c>
      <c r="IL442">
        <v>-2.28913660702458</v>
      </c>
      <c r="IM442">
        <v>0.001328113201692861</v>
      </c>
      <c r="IN442">
        <v>1.538283238170363E-06</v>
      </c>
      <c r="IO442">
        <v>-5.795655626708063E-10</v>
      </c>
      <c r="IP442">
        <v>-0.0679113126274816</v>
      </c>
      <c r="IQ442">
        <v>-0.004593102289677449</v>
      </c>
      <c r="IR442">
        <v>0.0008253994458280543</v>
      </c>
      <c r="IS442">
        <v>-7.403632370499484E-06</v>
      </c>
      <c r="IT442">
        <v>2</v>
      </c>
      <c r="IU442">
        <v>1985</v>
      </c>
      <c r="IV442">
        <v>1</v>
      </c>
      <c r="IW442">
        <v>27</v>
      </c>
      <c r="IX442">
        <v>2.1</v>
      </c>
      <c r="IY442">
        <v>2.1</v>
      </c>
      <c r="IZ442">
        <v>1.13647</v>
      </c>
      <c r="JA442">
        <v>2.60986</v>
      </c>
      <c r="JB442">
        <v>1.49658</v>
      </c>
      <c r="JC442">
        <v>2.34497</v>
      </c>
      <c r="JD442">
        <v>1.54907</v>
      </c>
      <c r="JE442">
        <v>2.44263</v>
      </c>
      <c r="JF442">
        <v>32.7535</v>
      </c>
      <c r="JG442">
        <v>15.4192</v>
      </c>
      <c r="JH442">
        <v>18</v>
      </c>
      <c r="JI442">
        <v>481.65</v>
      </c>
      <c r="JJ442">
        <v>501.714</v>
      </c>
      <c r="JK442">
        <v>33.2093</v>
      </c>
      <c r="JL442">
        <v>27.5269</v>
      </c>
      <c r="JM442">
        <v>30.0032</v>
      </c>
      <c r="JN442">
        <v>27.7313</v>
      </c>
      <c r="JO442">
        <v>27.7164</v>
      </c>
      <c r="JP442">
        <v>22.8401</v>
      </c>
      <c r="JQ442">
        <v>19.0478</v>
      </c>
      <c r="JR442">
        <v>76.01479999999999</v>
      </c>
      <c r="JS442">
        <v>32.5238</v>
      </c>
      <c r="JT442">
        <v>420</v>
      </c>
      <c r="JU442">
        <v>23.9954</v>
      </c>
      <c r="JV442">
        <v>102.308</v>
      </c>
      <c r="JW442">
        <v>91.4516</v>
      </c>
    </row>
    <row r="443" spans="1:283">
      <c r="A443">
        <v>425</v>
      </c>
      <c r="B443">
        <v>1761012597.5</v>
      </c>
      <c r="C443">
        <v>2931.5</v>
      </c>
      <c r="D443" t="s">
        <v>1302</v>
      </c>
      <c r="E443" t="s">
        <v>1303</v>
      </c>
      <c r="F443">
        <v>5</v>
      </c>
      <c r="G443" t="s">
        <v>1294</v>
      </c>
      <c r="H443">
        <v>1761012589.326923</v>
      </c>
      <c r="I443">
        <f>(J443)/1000</f>
        <v>0</v>
      </c>
      <c r="J443">
        <f>1000*DJ443*AH443*(DF443-DG443)/(100*CY443*(1000-AH443*DF443))</f>
        <v>0</v>
      </c>
      <c r="K443">
        <f>DJ443*AH443*(DE443-DD443*(1000-AH443*DG443)/(1000-AH443*DF443))/(100*CY443)</f>
        <v>0</v>
      </c>
      <c r="L443">
        <f>DD443 - IF(AH443&gt;1, K443*CY443*100.0/(AJ443), 0)</f>
        <v>0</v>
      </c>
      <c r="M443">
        <f>((S443-I443/2)*L443-K443)/(S443+I443/2)</f>
        <v>0</v>
      </c>
      <c r="N443">
        <f>M443*(DK443+DL443)/1000.0</f>
        <v>0</v>
      </c>
      <c r="O443">
        <f>(DD443 - IF(AH443&gt;1, K443*CY443*100.0/(AJ443), 0))*(DK443+DL443)/1000.0</f>
        <v>0</v>
      </c>
      <c r="P443">
        <f>2.0/((1/R443-1/Q443)+SIGN(R443)*SQRT((1/R443-1/Q443)*(1/R443-1/Q443) + 4*CZ443/((CZ443+1)*(CZ443+1))*(2*1/R443*1/Q443-1/Q443*1/Q443)))</f>
        <v>0</v>
      </c>
      <c r="Q443">
        <f>IF(LEFT(DA443,1)&lt;&gt;"0",IF(LEFT(DA443,1)="1",3.0,DB443),$D$5+$E$5*(DR443*DK443/($K$5*1000))+$F$5*(DR443*DK443/($K$5*1000))*MAX(MIN(CY443,$J$5),$I$5)*MAX(MIN(CY443,$J$5),$I$5)+$G$5*MAX(MIN(CY443,$J$5),$I$5)*(DR443*DK443/($K$5*1000))+$H$5*(DR443*DK443/($K$5*1000))*(DR443*DK443/($K$5*1000)))</f>
        <v>0</v>
      </c>
      <c r="R443">
        <f>I443*(1000-(1000*0.61365*exp(17.502*V443/(240.97+V443))/(DK443+DL443)+DF443)/2)/(1000*0.61365*exp(17.502*V443/(240.97+V443))/(DK443+DL443)-DF443)</f>
        <v>0</v>
      </c>
      <c r="S443">
        <f>1/((CZ443+1)/(P443/1.6)+1/(Q443/1.37)) + CZ443/((CZ443+1)/(P443/1.6) + CZ443/(Q443/1.37))</f>
        <v>0</v>
      </c>
      <c r="T443">
        <f>(CU443*CX443)</f>
        <v>0</v>
      </c>
      <c r="U443">
        <f>(DM443+(T443+2*0.95*5.67E-8*(((DM443+$B$9)+273)^4-(DM443+273)^4)-44100*I443)/(1.84*29.3*Q443+8*0.95*5.67E-8*(DM443+273)^3))</f>
        <v>0</v>
      </c>
      <c r="V443">
        <f>($C$9*DN443+$D$9*DO443+$E$9*U443)</f>
        <v>0</v>
      </c>
      <c r="W443">
        <f>0.61365*exp(17.502*V443/(240.97+V443))</f>
        <v>0</v>
      </c>
      <c r="X443">
        <f>(Y443/Z443*100)</f>
        <v>0</v>
      </c>
      <c r="Y443">
        <f>DF443*(DK443+DL443)/1000</f>
        <v>0</v>
      </c>
      <c r="Z443">
        <f>0.61365*exp(17.502*DM443/(240.97+DM443))</f>
        <v>0</v>
      </c>
      <c r="AA443">
        <f>(W443-DF443*(DK443+DL443)/1000)</f>
        <v>0</v>
      </c>
      <c r="AB443">
        <f>(-I443*44100)</f>
        <v>0</v>
      </c>
      <c r="AC443">
        <f>2*29.3*Q443*0.92*(DM443-V443)</f>
        <v>0</v>
      </c>
      <c r="AD443">
        <f>2*0.95*5.67E-8*(((DM443+$B$9)+273)^4-(V443+273)^4)</f>
        <v>0</v>
      </c>
      <c r="AE443">
        <f>T443+AD443+AB443+AC443</f>
        <v>0</v>
      </c>
      <c r="AF443">
        <v>1</v>
      </c>
      <c r="AG443">
        <v>0</v>
      </c>
      <c r="AH443">
        <f>IF(AF443*$H$15&gt;=AJ443,1.0,(AJ443/(AJ443-AF443*$H$15)))</f>
        <v>0</v>
      </c>
      <c r="AI443">
        <f>(AH443-1)*100</f>
        <v>0</v>
      </c>
      <c r="AJ443">
        <f>MAX(0,($B$15+$C$15*DR443)/(1+$D$15*DR443)*DK443/(DM443+273)*$E$15)</f>
        <v>0</v>
      </c>
      <c r="AK443" t="s">
        <v>420</v>
      </c>
      <c r="AL443" t="s">
        <v>420</v>
      </c>
      <c r="AM443">
        <v>0</v>
      </c>
      <c r="AN443">
        <v>0</v>
      </c>
      <c r="AO443">
        <f>1-AM443/AN443</f>
        <v>0</v>
      </c>
      <c r="AP443">
        <v>0</v>
      </c>
      <c r="AQ443" t="s">
        <v>420</v>
      </c>
      <c r="AR443" t="s">
        <v>420</v>
      </c>
      <c r="AS443">
        <v>0</v>
      </c>
      <c r="AT443">
        <v>0</v>
      </c>
      <c r="AU443">
        <f>1-AS443/AT443</f>
        <v>0</v>
      </c>
      <c r="AV443">
        <v>0.5</v>
      </c>
      <c r="AW443">
        <f>CV443</f>
        <v>0</v>
      </c>
      <c r="AX443">
        <f>K443</f>
        <v>0</v>
      </c>
      <c r="AY443">
        <f>AU443*AV443*AW443</f>
        <v>0</v>
      </c>
      <c r="AZ443">
        <f>(AX443-AP443)/AW443</f>
        <v>0</v>
      </c>
      <c r="BA443">
        <f>(AN443-AT443)/AT443</f>
        <v>0</v>
      </c>
      <c r="BB443">
        <f>AM443/(AO443+AM443/AT443)</f>
        <v>0</v>
      </c>
      <c r="BC443" t="s">
        <v>420</v>
      </c>
      <c r="BD443">
        <v>0</v>
      </c>
      <c r="BE443">
        <f>IF(BD443&lt;&gt;0, BD443, BB443)</f>
        <v>0</v>
      </c>
      <c r="BF443">
        <f>1-BE443/AT443</f>
        <v>0</v>
      </c>
      <c r="BG443">
        <f>(AT443-AS443)/(AT443-BE443)</f>
        <v>0</v>
      </c>
      <c r="BH443">
        <f>(AN443-AT443)/(AN443-BE443)</f>
        <v>0</v>
      </c>
      <c r="BI443">
        <f>(AT443-AS443)/(AT443-AM443)</f>
        <v>0</v>
      </c>
      <c r="BJ443">
        <f>(AN443-AT443)/(AN443-AM443)</f>
        <v>0</v>
      </c>
      <c r="BK443">
        <f>(BG443*BE443/AS443)</f>
        <v>0</v>
      </c>
      <c r="BL443">
        <f>(1-BK443)</f>
        <v>0</v>
      </c>
      <c r="CU443">
        <f>$B$13*DS443+$C$13*DT443+$F$13*EE443*(1-EH443)</f>
        <v>0</v>
      </c>
      <c r="CV443">
        <f>CU443*CW443</f>
        <v>0</v>
      </c>
      <c r="CW443">
        <f>($B$13*$D$11+$C$13*$D$11+$F$13*((ER443+EJ443)/MAX(ER443+EJ443+ES443, 0.1)*$I$11+ES443/MAX(ER443+EJ443+ES443, 0.1)*$J$11))/($B$13+$C$13+$F$13)</f>
        <v>0</v>
      </c>
      <c r="CX443">
        <f>($B$13*$K$11+$C$13*$K$11+$F$13*((ER443+EJ443)/MAX(ER443+EJ443+ES443, 0.1)*$P$11+ES443/MAX(ER443+EJ443+ES443, 0.1)*$Q$11))/($B$13+$C$13+$F$13)</f>
        <v>0</v>
      </c>
      <c r="CY443">
        <v>5.66</v>
      </c>
      <c r="CZ443">
        <v>0.5</v>
      </c>
      <c r="DA443" t="s">
        <v>421</v>
      </c>
      <c r="DB443">
        <v>2</v>
      </c>
      <c r="DC443">
        <v>1761012589.326923</v>
      </c>
      <c r="DD443">
        <v>420.8258461538462</v>
      </c>
      <c r="DE443">
        <v>419.9370384615385</v>
      </c>
      <c r="DF443">
        <v>23.77456153846154</v>
      </c>
      <c r="DG443">
        <v>23.56221538461539</v>
      </c>
      <c r="DH443">
        <v>422.3233846153846</v>
      </c>
      <c r="DI443">
        <v>23.58872307692308</v>
      </c>
      <c r="DJ443">
        <v>500.0000769230768</v>
      </c>
      <c r="DK443">
        <v>90.5797153846154</v>
      </c>
      <c r="DL443">
        <v>0.03433159230769231</v>
      </c>
      <c r="DM443">
        <v>30.5697</v>
      </c>
      <c r="DN443">
        <v>30.07064615384615</v>
      </c>
      <c r="DO443">
        <v>999.9000000000001</v>
      </c>
      <c r="DP443">
        <v>0</v>
      </c>
      <c r="DQ443">
        <v>0</v>
      </c>
      <c r="DR443">
        <v>9996.686153846153</v>
      </c>
      <c r="DS443">
        <v>0</v>
      </c>
      <c r="DT443">
        <v>0.242856</v>
      </c>
      <c r="DU443">
        <v>0.8887458846153845</v>
      </c>
      <c r="DV443">
        <v>431.074423076923</v>
      </c>
      <c r="DW443">
        <v>430.0705384615384</v>
      </c>
      <c r="DX443">
        <v>0.2123407423076923</v>
      </c>
      <c r="DY443">
        <v>419.9370384615385</v>
      </c>
      <c r="DZ443">
        <v>23.56221538461539</v>
      </c>
      <c r="EA443">
        <v>2.153492692307692</v>
      </c>
      <c r="EB443">
        <v>2.134259230769231</v>
      </c>
      <c r="EC443">
        <v>18.62040769230769</v>
      </c>
      <c r="ED443">
        <v>18.47677307692307</v>
      </c>
      <c r="EE443">
        <v>0.005000780000000001</v>
      </c>
      <c r="EF443">
        <v>0</v>
      </c>
      <c r="EG443">
        <v>0</v>
      </c>
      <c r="EH443">
        <v>0</v>
      </c>
      <c r="EI443">
        <v>786.5653846153845</v>
      </c>
      <c r="EJ443">
        <v>0.005000780000000001</v>
      </c>
      <c r="EK443">
        <v>-17.43461538461538</v>
      </c>
      <c r="EL443">
        <v>-0.6384615384615384</v>
      </c>
      <c r="EM443">
        <v>35.49742307692308</v>
      </c>
      <c r="EN443">
        <v>39.57188461538461</v>
      </c>
      <c r="EO443">
        <v>37.81234615384615</v>
      </c>
      <c r="EP443">
        <v>39.87953846153846</v>
      </c>
      <c r="EQ443">
        <v>38.53596153846154</v>
      </c>
      <c r="ER443">
        <v>0</v>
      </c>
      <c r="ES443">
        <v>0</v>
      </c>
      <c r="ET443">
        <v>0</v>
      </c>
      <c r="EU443">
        <v>1761012596.5</v>
      </c>
      <c r="EV443">
        <v>0</v>
      </c>
      <c r="EW443">
        <v>786.0461538461537</v>
      </c>
      <c r="EX443">
        <v>-20.54017114084846</v>
      </c>
      <c r="EY443">
        <v>-14.82735072017103</v>
      </c>
      <c r="EZ443">
        <v>-16.89615384615385</v>
      </c>
      <c r="FA443">
        <v>15</v>
      </c>
      <c r="FB443">
        <v>1761012472</v>
      </c>
      <c r="FC443" t="s">
        <v>1295</v>
      </c>
      <c r="FD443">
        <v>1761012472</v>
      </c>
      <c r="FE443">
        <v>1761012471</v>
      </c>
      <c r="FF443">
        <v>14</v>
      </c>
      <c r="FG443">
        <v>-0.019</v>
      </c>
      <c r="FH443">
        <v>0.004</v>
      </c>
      <c r="FI443">
        <v>-1.499</v>
      </c>
      <c r="FJ443">
        <v>0.179</v>
      </c>
      <c r="FK443">
        <v>420</v>
      </c>
      <c r="FL443">
        <v>23</v>
      </c>
      <c r="FM443">
        <v>0.57</v>
      </c>
      <c r="FN443">
        <v>0.06</v>
      </c>
      <c r="FO443">
        <v>0.8801605121951218</v>
      </c>
      <c r="FP443">
        <v>0.196202090592334</v>
      </c>
      <c r="FQ443">
        <v>0.03685630461547098</v>
      </c>
      <c r="FR443">
        <v>1</v>
      </c>
      <c r="FS443">
        <v>787.7264705882353</v>
      </c>
      <c r="FT443">
        <v>-24.1695952472071</v>
      </c>
      <c r="FU443">
        <v>5.612240237590422</v>
      </c>
      <c r="FV443">
        <v>0</v>
      </c>
      <c r="FW443">
        <v>0.2541777170731708</v>
      </c>
      <c r="FX443">
        <v>-1.33002058327526</v>
      </c>
      <c r="FY443">
        <v>0.1346593046551853</v>
      </c>
      <c r="FZ443">
        <v>0</v>
      </c>
      <c r="GA443">
        <v>1</v>
      </c>
      <c r="GB443">
        <v>3</v>
      </c>
      <c r="GC443" t="s">
        <v>459</v>
      </c>
      <c r="GD443">
        <v>3.10962</v>
      </c>
      <c r="GE443">
        <v>2.7257</v>
      </c>
      <c r="GF443">
        <v>0.0887445</v>
      </c>
      <c r="GG443">
        <v>0.0884221</v>
      </c>
      <c r="GH443">
        <v>0.108462</v>
      </c>
      <c r="GI443">
        <v>0.109382</v>
      </c>
      <c r="GJ443">
        <v>23917.4</v>
      </c>
      <c r="GK443">
        <v>21673.3</v>
      </c>
      <c r="GL443">
        <v>26804.1</v>
      </c>
      <c r="GM443">
        <v>23981.4</v>
      </c>
      <c r="GN443">
        <v>38182.1</v>
      </c>
      <c r="GO443">
        <v>31503.2</v>
      </c>
      <c r="GP443">
        <v>46784.4</v>
      </c>
      <c r="GQ443">
        <v>37908.2</v>
      </c>
      <c r="GR443">
        <v>1.89285</v>
      </c>
      <c r="GS443">
        <v>1.8789</v>
      </c>
      <c r="GT443">
        <v>0.116847</v>
      </c>
      <c r="GU443">
        <v>0</v>
      </c>
      <c r="GV443">
        <v>28.2684</v>
      </c>
      <c r="GW443">
        <v>999.9</v>
      </c>
      <c r="GX443">
        <v>62.9</v>
      </c>
      <c r="GY443">
        <v>29.2</v>
      </c>
      <c r="GZ443">
        <v>28.2496</v>
      </c>
      <c r="HA443">
        <v>61.021</v>
      </c>
      <c r="HB443">
        <v>21.1779</v>
      </c>
      <c r="HC443">
        <v>1</v>
      </c>
      <c r="HD443">
        <v>0.0287754</v>
      </c>
      <c r="HE443">
        <v>0.68421</v>
      </c>
      <c r="HF443">
        <v>20.3308</v>
      </c>
      <c r="HG443">
        <v>5.21609</v>
      </c>
      <c r="HH443">
        <v>11.9794</v>
      </c>
      <c r="HI443">
        <v>4.96415</v>
      </c>
      <c r="HJ443">
        <v>3.27495</v>
      </c>
      <c r="HK443">
        <v>9999</v>
      </c>
      <c r="HL443">
        <v>9999</v>
      </c>
      <c r="HM443">
        <v>9999</v>
      </c>
      <c r="HN443">
        <v>999.9</v>
      </c>
      <c r="HO443">
        <v>1.86369</v>
      </c>
      <c r="HP443">
        <v>1.8598</v>
      </c>
      <c r="HQ443">
        <v>1.85806</v>
      </c>
      <c r="HR443">
        <v>1.85944</v>
      </c>
      <c r="HS443">
        <v>1.85959</v>
      </c>
      <c r="HT443">
        <v>1.85806</v>
      </c>
      <c r="HU443">
        <v>1.85715</v>
      </c>
      <c r="HV443">
        <v>1.85211</v>
      </c>
      <c r="HW443">
        <v>0</v>
      </c>
      <c r="HX443">
        <v>0</v>
      </c>
      <c r="HY443">
        <v>0</v>
      </c>
      <c r="HZ443">
        <v>0</v>
      </c>
      <c r="IA443" t="s">
        <v>424</v>
      </c>
      <c r="IB443" t="s">
        <v>425</v>
      </c>
      <c r="IC443" t="s">
        <v>426</v>
      </c>
      <c r="ID443" t="s">
        <v>426</v>
      </c>
      <c r="IE443" t="s">
        <v>426</v>
      </c>
      <c r="IF443" t="s">
        <v>426</v>
      </c>
      <c r="IG443">
        <v>0</v>
      </c>
      <c r="IH443">
        <v>100</v>
      </c>
      <c r="II443">
        <v>100</v>
      </c>
      <c r="IJ443">
        <v>-1.497</v>
      </c>
      <c r="IK443">
        <v>0.1894</v>
      </c>
      <c r="IL443">
        <v>-2.28913660702458</v>
      </c>
      <c r="IM443">
        <v>0.001328113201692861</v>
      </c>
      <c r="IN443">
        <v>1.538283238170363E-06</v>
      </c>
      <c r="IO443">
        <v>-5.795655626708063E-10</v>
      </c>
      <c r="IP443">
        <v>-0.0679113126274816</v>
      </c>
      <c r="IQ443">
        <v>-0.004593102289677449</v>
      </c>
      <c r="IR443">
        <v>0.0008253994458280543</v>
      </c>
      <c r="IS443">
        <v>-7.403632370499484E-06</v>
      </c>
      <c r="IT443">
        <v>2</v>
      </c>
      <c r="IU443">
        <v>1985</v>
      </c>
      <c r="IV443">
        <v>1</v>
      </c>
      <c r="IW443">
        <v>27</v>
      </c>
      <c r="IX443">
        <v>2.1</v>
      </c>
      <c r="IY443">
        <v>2.1</v>
      </c>
      <c r="IZ443">
        <v>1.13647</v>
      </c>
      <c r="JA443">
        <v>2.60376</v>
      </c>
      <c r="JB443">
        <v>1.49658</v>
      </c>
      <c r="JC443">
        <v>2.34619</v>
      </c>
      <c r="JD443">
        <v>1.54907</v>
      </c>
      <c r="JE443">
        <v>2.46216</v>
      </c>
      <c r="JF443">
        <v>32.7758</v>
      </c>
      <c r="JG443">
        <v>15.4367</v>
      </c>
      <c r="JH443">
        <v>18</v>
      </c>
      <c r="JI443">
        <v>481.492</v>
      </c>
      <c r="JJ443">
        <v>501.764</v>
      </c>
      <c r="JK443">
        <v>32.7381</v>
      </c>
      <c r="JL443">
        <v>27.5269</v>
      </c>
      <c r="JM443">
        <v>29.9987</v>
      </c>
      <c r="JN443">
        <v>27.7313</v>
      </c>
      <c r="JO443">
        <v>27.7164</v>
      </c>
      <c r="JP443">
        <v>22.8426</v>
      </c>
      <c r="JQ443">
        <v>19.0478</v>
      </c>
      <c r="JR443">
        <v>76.4761</v>
      </c>
      <c r="JS443">
        <v>32.5238</v>
      </c>
      <c r="JT443">
        <v>420</v>
      </c>
      <c r="JU443">
        <v>24.1186</v>
      </c>
      <c r="JV443">
        <v>102.307</v>
      </c>
      <c r="JW443">
        <v>91.4512</v>
      </c>
    </row>
    <row r="444" spans="1:283">
      <c r="A444">
        <v>426</v>
      </c>
      <c r="B444">
        <v>1761012599.5</v>
      </c>
      <c r="C444">
        <v>2933.5</v>
      </c>
      <c r="D444" t="s">
        <v>1304</v>
      </c>
      <c r="E444" t="s">
        <v>1305</v>
      </c>
      <c r="F444">
        <v>5</v>
      </c>
      <c r="G444" t="s">
        <v>1294</v>
      </c>
      <c r="H444">
        <v>1761012591.4</v>
      </c>
      <c r="I444">
        <f>(J444)/1000</f>
        <v>0</v>
      </c>
      <c r="J444">
        <f>1000*DJ444*AH444*(DF444-DG444)/(100*CY444*(1000-AH444*DF444))</f>
        <v>0</v>
      </c>
      <c r="K444">
        <f>DJ444*AH444*(DE444-DD444*(1000-AH444*DG444)/(1000-AH444*DF444))/(100*CY444)</f>
        <v>0</v>
      </c>
      <c r="L444">
        <f>DD444 - IF(AH444&gt;1, K444*CY444*100.0/(AJ444), 0)</f>
        <v>0</v>
      </c>
      <c r="M444">
        <f>((S444-I444/2)*L444-K444)/(S444+I444/2)</f>
        <v>0</v>
      </c>
      <c r="N444">
        <f>M444*(DK444+DL444)/1000.0</f>
        <v>0</v>
      </c>
      <c r="O444">
        <f>(DD444 - IF(AH444&gt;1, K444*CY444*100.0/(AJ444), 0))*(DK444+DL444)/1000.0</f>
        <v>0</v>
      </c>
      <c r="P444">
        <f>2.0/((1/R444-1/Q444)+SIGN(R444)*SQRT((1/R444-1/Q444)*(1/R444-1/Q444) + 4*CZ444/((CZ444+1)*(CZ444+1))*(2*1/R444*1/Q444-1/Q444*1/Q444)))</f>
        <v>0</v>
      </c>
      <c r="Q444">
        <f>IF(LEFT(DA444,1)&lt;&gt;"0",IF(LEFT(DA444,1)="1",3.0,DB444),$D$5+$E$5*(DR444*DK444/($K$5*1000))+$F$5*(DR444*DK444/($K$5*1000))*MAX(MIN(CY444,$J$5),$I$5)*MAX(MIN(CY444,$J$5),$I$5)+$G$5*MAX(MIN(CY444,$J$5),$I$5)*(DR444*DK444/($K$5*1000))+$H$5*(DR444*DK444/($K$5*1000))*(DR444*DK444/($K$5*1000)))</f>
        <v>0</v>
      </c>
      <c r="R444">
        <f>I444*(1000-(1000*0.61365*exp(17.502*V444/(240.97+V444))/(DK444+DL444)+DF444)/2)/(1000*0.61365*exp(17.502*V444/(240.97+V444))/(DK444+DL444)-DF444)</f>
        <v>0</v>
      </c>
      <c r="S444">
        <f>1/((CZ444+1)/(P444/1.6)+1/(Q444/1.37)) + CZ444/((CZ444+1)/(P444/1.6) + CZ444/(Q444/1.37))</f>
        <v>0</v>
      </c>
      <c r="T444">
        <f>(CU444*CX444)</f>
        <v>0</v>
      </c>
      <c r="U444">
        <f>(DM444+(T444+2*0.95*5.67E-8*(((DM444+$B$9)+273)^4-(DM444+273)^4)-44100*I444)/(1.84*29.3*Q444+8*0.95*5.67E-8*(DM444+273)^3))</f>
        <v>0</v>
      </c>
      <c r="V444">
        <f>($C$9*DN444+$D$9*DO444+$E$9*U444)</f>
        <v>0</v>
      </c>
      <c r="W444">
        <f>0.61365*exp(17.502*V444/(240.97+V444))</f>
        <v>0</v>
      </c>
      <c r="X444">
        <f>(Y444/Z444*100)</f>
        <v>0</v>
      </c>
      <c r="Y444">
        <f>DF444*(DK444+DL444)/1000</f>
        <v>0</v>
      </c>
      <c r="Z444">
        <f>0.61365*exp(17.502*DM444/(240.97+DM444))</f>
        <v>0</v>
      </c>
      <c r="AA444">
        <f>(W444-DF444*(DK444+DL444)/1000)</f>
        <v>0</v>
      </c>
      <c r="AB444">
        <f>(-I444*44100)</f>
        <v>0</v>
      </c>
      <c r="AC444">
        <f>2*29.3*Q444*0.92*(DM444-V444)</f>
        <v>0</v>
      </c>
      <c r="AD444">
        <f>2*0.95*5.67E-8*(((DM444+$B$9)+273)^4-(V444+273)^4)</f>
        <v>0</v>
      </c>
      <c r="AE444">
        <f>T444+AD444+AB444+AC444</f>
        <v>0</v>
      </c>
      <c r="AF444">
        <v>1</v>
      </c>
      <c r="AG444">
        <v>0</v>
      </c>
      <c r="AH444">
        <f>IF(AF444*$H$15&gt;=AJ444,1.0,(AJ444/(AJ444-AF444*$H$15)))</f>
        <v>0</v>
      </c>
      <c r="AI444">
        <f>(AH444-1)*100</f>
        <v>0</v>
      </c>
      <c r="AJ444">
        <f>MAX(0,($B$15+$C$15*DR444)/(1+$D$15*DR444)*DK444/(DM444+273)*$E$15)</f>
        <v>0</v>
      </c>
      <c r="AK444" t="s">
        <v>420</v>
      </c>
      <c r="AL444" t="s">
        <v>420</v>
      </c>
      <c r="AM444">
        <v>0</v>
      </c>
      <c r="AN444">
        <v>0</v>
      </c>
      <c r="AO444">
        <f>1-AM444/AN444</f>
        <v>0</v>
      </c>
      <c r="AP444">
        <v>0</v>
      </c>
      <c r="AQ444" t="s">
        <v>420</v>
      </c>
      <c r="AR444" t="s">
        <v>420</v>
      </c>
      <c r="AS444">
        <v>0</v>
      </c>
      <c r="AT444">
        <v>0</v>
      </c>
      <c r="AU444">
        <f>1-AS444/AT444</f>
        <v>0</v>
      </c>
      <c r="AV444">
        <v>0.5</v>
      </c>
      <c r="AW444">
        <f>CV444</f>
        <v>0</v>
      </c>
      <c r="AX444">
        <f>K444</f>
        <v>0</v>
      </c>
      <c r="AY444">
        <f>AU444*AV444*AW444</f>
        <v>0</v>
      </c>
      <c r="AZ444">
        <f>(AX444-AP444)/AW444</f>
        <v>0</v>
      </c>
      <c r="BA444">
        <f>(AN444-AT444)/AT444</f>
        <v>0</v>
      </c>
      <c r="BB444">
        <f>AM444/(AO444+AM444/AT444)</f>
        <v>0</v>
      </c>
      <c r="BC444" t="s">
        <v>420</v>
      </c>
      <c r="BD444">
        <v>0</v>
      </c>
      <c r="BE444">
        <f>IF(BD444&lt;&gt;0, BD444, BB444)</f>
        <v>0</v>
      </c>
      <c r="BF444">
        <f>1-BE444/AT444</f>
        <v>0</v>
      </c>
      <c r="BG444">
        <f>(AT444-AS444)/(AT444-BE444)</f>
        <v>0</v>
      </c>
      <c r="BH444">
        <f>(AN444-AT444)/(AN444-BE444)</f>
        <v>0</v>
      </c>
      <c r="BI444">
        <f>(AT444-AS444)/(AT444-AM444)</f>
        <v>0</v>
      </c>
      <c r="BJ444">
        <f>(AN444-AT444)/(AN444-AM444)</f>
        <v>0</v>
      </c>
      <c r="BK444">
        <f>(BG444*BE444/AS444)</f>
        <v>0</v>
      </c>
      <c r="BL444">
        <f>(1-BK444)</f>
        <v>0</v>
      </c>
      <c r="CU444">
        <f>$B$13*DS444+$C$13*DT444+$F$13*EE444*(1-EH444)</f>
        <v>0</v>
      </c>
      <c r="CV444">
        <f>CU444*CW444</f>
        <v>0</v>
      </c>
      <c r="CW444">
        <f>($B$13*$D$11+$C$13*$D$11+$F$13*((ER444+EJ444)/MAX(ER444+EJ444+ES444, 0.1)*$I$11+ES444/MAX(ER444+EJ444+ES444, 0.1)*$J$11))/($B$13+$C$13+$F$13)</f>
        <v>0</v>
      </c>
      <c r="CX444">
        <f>($B$13*$K$11+$C$13*$K$11+$F$13*((ER444+EJ444)/MAX(ER444+EJ444+ES444, 0.1)*$P$11+ES444/MAX(ER444+EJ444+ES444, 0.1)*$Q$11))/($B$13+$C$13+$F$13)</f>
        <v>0</v>
      </c>
      <c r="CY444">
        <v>5.66</v>
      </c>
      <c r="CZ444">
        <v>0.5</v>
      </c>
      <c r="DA444" t="s">
        <v>421</v>
      </c>
      <c r="DB444">
        <v>2</v>
      </c>
      <c r="DC444">
        <v>1761012591.4</v>
      </c>
      <c r="DD444">
        <v>420.8119600000001</v>
      </c>
      <c r="DE444">
        <v>419.9324</v>
      </c>
      <c r="DF444">
        <v>23.80608</v>
      </c>
      <c r="DG444">
        <v>23.642796</v>
      </c>
      <c r="DH444">
        <v>422.3094</v>
      </c>
      <c r="DI444">
        <v>23.61956</v>
      </c>
      <c r="DJ444">
        <v>500.0136</v>
      </c>
      <c r="DK444">
        <v>90.57972799999999</v>
      </c>
      <c r="DL444">
        <v>0.034259432</v>
      </c>
      <c r="DM444">
        <v>30.597408</v>
      </c>
      <c r="DN444">
        <v>30.098312</v>
      </c>
      <c r="DO444">
        <v>999.9</v>
      </c>
      <c r="DP444">
        <v>0</v>
      </c>
      <c r="DQ444">
        <v>0</v>
      </c>
      <c r="DR444">
        <v>10000.7004</v>
      </c>
      <c r="DS444">
        <v>0</v>
      </c>
      <c r="DT444">
        <v>0.242856</v>
      </c>
      <c r="DU444">
        <v>0.8794556399999999</v>
      </c>
      <c r="DV444">
        <v>431.07408</v>
      </c>
      <c r="DW444">
        <v>430.10128</v>
      </c>
      <c r="DX444">
        <v>0.1632679</v>
      </c>
      <c r="DY444">
        <v>419.9324</v>
      </c>
      <c r="DZ444">
        <v>23.642796</v>
      </c>
      <c r="EA444">
        <v>2.1563476</v>
      </c>
      <c r="EB444">
        <v>2.1415596</v>
      </c>
      <c r="EC444">
        <v>18.641536</v>
      </c>
      <c r="ED444">
        <v>18.53124</v>
      </c>
      <c r="EE444">
        <v>0.00500078</v>
      </c>
      <c r="EF444">
        <v>0</v>
      </c>
      <c r="EG444">
        <v>0</v>
      </c>
      <c r="EH444">
        <v>0</v>
      </c>
      <c r="EI444">
        <v>785.7439999999999</v>
      </c>
      <c r="EJ444">
        <v>0.00500078</v>
      </c>
      <c r="EK444">
        <v>-17.376</v>
      </c>
      <c r="EL444">
        <v>-0.84</v>
      </c>
      <c r="EM444">
        <v>35.51232</v>
      </c>
      <c r="EN444">
        <v>39.59972</v>
      </c>
      <c r="EO444">
        <v>37.70232</v>
      </c>
      <c r="EP444">
        <v>39.92224</v>
      </c>
      <c r="EQ444">
        <v>38.50988</v>
      </c>
      <c r="ER444">
        <v>0</v>
      </c>
      <c r="ES444">
        <v>0</v>
      </c>
      <c r="ET444">
        <v>0</v>
      </c>
      <c r="EU444">
        <v>1761012598.3</v>
      </c>
      <c r="EV444">
        <v>0</v>
      </c>
      <c r="EW444">
        <v>785.564</v>
      </c>
      <c r="EX444">
        <v>-26.70000036893577</v>
      </c>
      <c r="EY444">
        <v>2.461538193964115</v>
      </c>
      <c r="EZ444">
        <v>-16.94</v>
      </c>
      <c r="FA444">
        <v>15</v>
      </c>
      <c r="FB444">
        <v>1761012472</v>
      </c>
      <c r="FC444" t="s">
        <v>1295</v>
      </c>
      <c r="FD444">
        <v>1761012472</v>
      </c>
      <c r="FE444">
        <v>1761012471</v>
      </c>
      <c r="FF444">
        <v>14</v>
      </c>
      <c r="FG444">
        <v>-0.019</v>
      </c>
      <c r="FH444">
        <v>0.004</v>
      </c>
      <c r="FI444">
        <v>-1.499</v>
      </c>
      <c r="FJ444">
        <v>0.179</v>
      </c>
      <c r="FK444">
        <v>420</v>
      </c>
      <c r="FL444">
        <v>23</v>
      </c>
      <c r="FM444">
        <v>0.57</v>
      </c>
      <c r="FN444">
        <v>0.06</v>
      </c>
      <c r="FO444">
        <v>0.8797615499999999</v>
      </c>
      <c r="FP444">
        <v>0.05426503564728093</v>
      </c>
      <c r="FQ444">
        <v>0.0386782514554045</v>
      </c>
      <c r="FR444">
        <v>1</v>
      </c>
      <c r="FS444">
        <v>787.0176470588236</v>
      </c>
      <c r="FT444">
        <v>-31.18411020928341</v>
      </c>
      <c r="FU444">
        <v>5.865626218423398</v>
      </c>
      <c r="FV444">
        <v>0</v>
      </c>
      <c r="FW444">
        <v>0.222563805</v>
      </c>
      <c r="FX444">
        <v>-1.410101128705442</v>
      </c>
      <c r="FY444">
        <v>0.1377428836523142</v>
      </c>
      <c r="FZ444">
        <v>0</v>
      </c>
      <c r="GA444">
        <v>1</v>
      </c>
      <c r="GB444">
        <v>3</v>
      </c>
      <c r="GC444" t="s">
        <v>459</v>
      </c>
      <c r="GD444">
        <v>3.10991</v>
      </c>
      <c r="GE444">
        <v>2.72581</v>
      </c>
      <c r="GF444">
        <v>0.0887433</v>
      </c>
      <c r="GG444">
        <v>0.0884277</v>
      </c>
      <c r="GH444">
        <v>0.108629</v>
      </c>
      <c r="GI444">
        <v>0.109563</v>
      </c>
      <c r="GJ444">
        <v>23917.5</v>
      </c>
      <c r="GK444">
        <v>21673.2</v>
      </c>
      <c r="GL444">
        <v>26804.1</v>
      </c>
      <c r="GM444">
        <v>23981.4</v>
      </c>
      <c r="GN444">
        <v>38175.1</v>
      </c>
      <c r="GO444">
        <v>31496.4</v>
      </c>
      <c r="GP444">
        <v>46784.6</v>
      </c>
      <c r="GQ444">
        <v>37907.9</v>
      </c>
      <c r="GR444">
        <v>1.89315</v>
      </c>
      <c r="GS444">
        <v>1.87888</v>
      </c>
      <c r="GT444">
        <v>0.115812</v>
      </c>
      <c r="GU444">
        <v>0</v>
      </c>
      <c r="GV444">
        <v>28.2781</v>
      </c>
      <c r="GW444">
        <v>999.9</v>
      </c>
      <c r="GX444">
        <v>62.9</v>
      </c>
      <c r="GY444">
        <v>29.2</v>
      </c>
      <c r="GZ444">
        <v>28.2537</v>
      </c>
      <c r="HA444">
        <v>61.031</v>
      </c>
      <c r="HB444">
        <v>21.1138</v>
      </c>
      <c r="HC444">
        <v>1</v>
      </c>
      <c r="HD444">
        <v>0.0250229</v>
      </c>
      <c r="HE444">
        <v>-0.110406</v>
      </c>
      <c r="HF444">
        <v>20.335</v>
      </c>
      <c r="HG444">
        <v>5.21774</v>
      </c>
      <c r="HH444">
        <v>11.9797</v>
      </c>
      <c r="HI444">
        <v>4.96455</v>
      </c>
      <c r="HJ444">
        <v>3.2752</v>
      </c>
      <c r="HK444">
        <v>9999</v>
      </c>
      <c r="HL444">
        <v>9999</v>
      </c>
      <c r="HM444">
        <v>9999</v>
      </c>
      <c r="HN444">
        <v>999.9</v>
      </c>
      <c r="HO444">
        <v>1.8637</v>
      </c>
      <c r="HP444">
        <v>1.85981</v>
      </c>
      <c r="HQ444">
        <v>1.85806</v>
      </c>
      <c r="HR444">
        <v>1.85944</v>
      </c>
      <c r="HS444">
        <v>1.85959</v>
      </c>
      <c r="HT444">
        <v>1.85806</v>
      </c>
      <c r="HU444">
        <v>1.85715</v>
      </c>
      <c r="HV444">
        <v>1.85211</v>
      </c>
      <c r="HW444">
        <v>0</v>
      </c>
      <c r="HX444">
        <v>0</v>
      </c>
      <c r="HY444">
        <v>0</v>
      </c>
      <c r="HZ444">
        <v>0</v>
      </c>
      <c r="IA444" t="s">
        <v>424</v>
      </c>
      <c r="IB444" t="s">
        <v>425</v>
      </c>
      <c r="IC444" t="s">
        <v>426</v>
      </c>
      <c r="ID444" t="s">
        <v>426</v>
      </c>
      <c r="IE444" t="s">
        <v>426</v>
      </c>
      <c r="IF444" t="s">
        <v>426</v>
      </c>
      <c r="IG444">
        <v>0</v>
      </c>
      <c r="IH444">
        <v>100</v>
      </c>
      <c r="II444">
        <v>100</v>
      </c>
      <c r="IJ444">
        <v>-1.497</v>
      </c>
      <c r="IK444">
        <v>0.1905</v>
      </c>
      <c r="IL444">
        <v>-2.28913660702458</v>
      </c>
      <c r="IM444">
        <v>0.001328113201692861</v>
      </c>
      <c r="IN444">
        <v>1.538283238170363E-06</v>
      </c>
      <c r="IO444">
        <v>-5.795655626708063E-10</v>
      </c>
      <c r="IP444">
        <v>-0.0679113126274816</v>
      </c>
      <c r="IQ444">
        <v>-0.004593102289677449</v>
      </c>
      <c r="IR444">
        <v>0.0008253994458280543</v>
      </c>
      <c r="IS444">
        <v>-7.403632370499484E-06</v>
      </c>
      <c r="IT444">
        <v>2</v>
      </c>
      <c r="IU444">
        <v>1985</v>
      </c>
      <c r="IV444">
        <v>1</v>
      </c>
      <c r="IW444">
        <v>27</v>
      </c>
      <c r="IX444">
        <v>2.1</v>
      </c>
      <c r="IY444">
        <v>2.1</v>
      </c>
      <c r="IZ444">
        <v>1.13647</v>
      </c>
      <c r="JA444">
        <v>2.61108</v>
      </c>
      <c r="JB444">
        <v>1.49658</v>
      </c>
      <c r="JC444">
        <v>2.34619</v>
      </c>
      <c r="JD444">
        <v>1.54907</v>
      </c>
      <c r="JE444">
        <v>2.34985</v>
      </c>
      <c r="JF444">
        <v>32.7758</v>
      </c>
      <c r="JG444">
        <v>15.4192</v>
      </c>
      <c r="JH444">
        <v>18</v>
      </c>
      <c r="JI444">
        <v>481.665</v>
      </c>
      <c r="JJ444">
        <v>501.747</v>
      </c>
      <c r="JK444">
        <v>32.4836</v>
      </c>
      <c r="JL444">
        <v>27.5269</v>
      </c>
      <c r="JM444">
        <v>29.9963</v>
      </c>
      <c r="JN444">
        <v>27.7313</v>
      </c>
      <c r="JO444">
        <v>27.7164</v>
      </c>
      <c r="JP444">
        <v>22.8417</v>
      </c>
      <c r="JQ444">
        <v>18.7696</v>
      </c>
      <c r="JR444">
        <v>76.4761</v>
      </c>
      <c r="JS444">
        <v>32.5238</v>
      </c>
      <c r="JT444">
        <v>420</v>
      </c>
      <c r="JU444">
        <v>24.1347</v>
      </c>
      <c r="JV444">
        <v>102.308</v>
      </c>
      <c r="JW444">
        <v>91.4507</v>
      </c>
    </row>
    <row r="445" spans="1:283">
      <c r="A445">
        <v>427</v>
      </c>
      <c r="B445">
        <v>1761012601.5</v>
      </c>
      <c r="C445">
        <v>2935.5</v>
      </c>
      <c r="D445" t="s">
        <v>1306</v>
      </c>
      <c r="E445" t="s">
        <v>1307</v>
      </c>
      <c r="F445">
        <v>5</v>
      </c>
      <c r="G445" t="s">
        <v>1294</v>
      </c>
      <c r="H445">
        <v>1761012593.5625</v>
      </c>
      <c r="I445">
        <f>(J445)/1000</f>
        <v>0</v>
      </c>
      <c r="J445">
        <f>1000*DJ445*AH445*(DF445-DG445)/(100*CY445*(1000-AH445*DF445))</f>
        <v>0</v>
      </c>
      <c r="K445">
        <f>DJ445*AH445*(DE445-DD445*(1000-AH445*DG445)/(1000-AH445*DF445))/(100*CY445)</f>
        <v>0</v>
      </c>
      <c r="L445">
        <f>DD445 - IF(AH445&gt;1, K445*CY445*100.0/(AJ445), 0)</f>
        <v>0</v>
      </c>
      <c r="M445">
        <f>((S445-I445/2)*L445-K445)/(S445+I445/2)</f>
        <v>0</v>
      </c>
      <c r="N445">
        <f>M445*(DK445+DL445)/1000.0</f>
        <v>0</v>
      </c>
      <c r="O445">
        <f>(DD445 - IF(AH445&gt;1, K445*CY445*100.0/(AJ445), 0))*(DK445+DL445)/1000.0</f>
        <v>0</v>
      </c>
      <c r="P445">
        <f>2.0/((1/R445-1/Q445)+SIGN(R445)*SQRT((1/R445-1/Q445)*(1/R445-1/Q445) + 4*CZ445/((CZ445+1)*(CZ445+1))*(2*1/R445*1/Q445-1/Q445*1/Q445)))</f>
        <v>0</v>
      </c>
      <c r="Q445">
        <f>IF(LEFT(DA445,1)&lt;&gt;"0",IF(LEFT(DA445,1)="1",3.0,DB445),$D$5+$E$5*(DR445*DK445/($K$5*1000))+$F$5*(DR445*DK445/($K$5*1000))*MAX(MIN(CY445,$J$5),$I$5)*MAX(MIN(CY445,$J$5),$I$5)+$G$5*MAX(MIN(CY445,$J$5),$I$5)*(DR445*DK445/($K$5*1000))+$H$5*(DR445*DK445/($K$5*1000))*(DR445*DK445/($K$5*1000)))</f>
        <v>0</v>
      </c>
      <c r="R445">
        <f>I445*(1000-(1000*0.61365*exp(17.502*V445/(240.97+V445))/(DK445+DL445)+DF445)/2)/(1000*0.61365*exp(17.502*V445/(240.97+V445))/(DK445+DL445)-DF445)</f>
        <v>0</v>
      </c>
      <c r="S445">
        <f>1/((CZ445+1)/(P445/1.6)+1/(Q445/1.37)) + CZ445/((CZ445+1)/(P445/1.6) + CZ445/(Q445/1.37))</f>
        <v>0</v>
      </c>
      <c r="T445">
        <f>(CU445*CX445)</f>
        <v>0</v>
      </c>
      <c r="U445">
        <f>(DM445+(T445+2*0.95*5.67E-8*(((DM445+$B$9)+273)^4-(DM445+273)^4)-44100*I445)/(1.84*29.3*Q445+8*0.95*5.67E-8*(DM445+273)^3))</f>
        <v>0</v>
      </c>
      <c r="V445">
        <f>($C$9*DN445+$D$9*DO445+$E$9*U445)</f>
        <v>0</v>
      </c>
      <c r="W445">
        <f>0.61365*exp(17.502*V445/(240.97+V445))</f>
        <v>0</v>
      </c>
      <c r="X445">
        <f>(Y445/Z445*100)</f>
        <v>0</v>
      </c>
      <c r="Y445">
        <f>DF445*(DK445+DL445)/1000</f>
        <v>0</v>
      </c>
      <c r="Z445">
        <f>0.61365*exp(17.502*DM445/(240.97+DM445))</f>
        <v>0</v>
      </c>
      <c r="AA445">
        <f>(W445-DF445*(DK445+DL445)/1000)</f>
        <v>0</v>
      </c>
      <c r="AB445">
        <f>(-I445*44100)</f>
        <v>0</v>
      </c>
      <c r="AC445">
        <f>2*29.3*Q445*0.92*(DM445-V445)</f>
        <v>0</v>
      </c>
      <c r="AD445">
        <f>2*0.95*5.67E-8*(((DM445+$B$9)+273)^4-(V445+273)^4)</f>
        <v>0</v>
      </c>
      <c r="AE445">
        <f>T445+AD445+AB445+AC445</f>
        <v>0</v>
      </c>
      <c r="AF445">
        <v>1</v>
      </c>
      <c r="AG445">
        <v>0</v>
      </c>
      <c r="AH445">
        <f>IF(AF445*$H$15&gt;=AJ445,1.0,(AJ445/(AJ445-AF445*$H$15)))</f>
        <v>0</v>
      </c>
      <c r="AI445">
        <f>(AH445-1)*100</f>
        <v>0</v>
      </c>
      <c r="AJ445">
        <f>MAX(0,($B$15+$C$15*DR445)/(1+$D$15*DR445)*DK445/(DM445+273)*$E$15)</f>
        <v>0</v>
      </c>
      <c r="AK445" t="s">
        <v>420</v>
      </c>
      <c r="AL445" t="s">
        <v>420</v>
      </c>
      <c r="AM445">
        <v>0</v>
      </c>
      <c r="AN445">
        <v>0</v>
      </c>
      <c r="AO445">
        <f>1-AM445/AN445</f>
        <v>0</v>
      </c>
      <c r="AP445">
        <v>0</v>
      </c>
      <c r="AQ445" t="s">
        <v>420</v>
      </c>
      <c r="AR445" t="s">
        <v>420</v>
      </c>
      <c r="AS445">
        <v>0</v>
      </c>
      <c r="AT445">
        <v>0</v>
      </c>
      <c r="AU445">
        <f>1-AS445/AT445</f>
        <v>0</v>
      </c>
      <c r="AV445">
        <v>0.5</v>
      </c>
      <c r="AW445">
        <f>CV445</f>
        <v>0</v>
      </c>
      <c r="AX445">
        <f>K445</f>
        <v>0</v>
      </c>
      <c r="AY445">
        <f>AU445*AV445*AW445</f>
        <v>0</v>
      </c>
      <c r="AZ445">
        <f>(AX445-AP445)/AW445</f>
        <v>0</v>
      </c>
      <c r="BA445">
        <f>(AN445-AT445)/AT445</f>
        <v>0</v>
      </c>
      <c r="BB445">
        <f>AM445/(AO445+AM445/AT445)</f>
        <v>0</v>
      </c>
      <c r="BC445" t="s">
        <v>420</v>
      </c>
      <c r="BD445">
        <v>0</v>
      </c>
      <c r="BE445">
        <f>IF(BD445&lt;&gt;0, BD445, BB445)</f>
        <v>0</v>
      </c>
      <c r="BF445">
        <f>1-BE445/AT445</f>
        <v>0</v>
      </c>
      <c r="BG445">
        <f>(AT445-AS445)/(AT445-BE445)</f>
        <v>0</v>
      </c>
      <c r="BH445">
        <f>(AN445-AT445)/(AN445-BE445)</f>
        <v>0</v>
      </c>
      <c r="BI445">
        <f>(AT445-AS445)/(AT445-AM445)</f>
        <v>0</v>
      </c>
      <c r="BJ445">
        <f>(AN445-AT445)/(AN445-AM445)</f>
        <v>0</v>
      </c>
      <c r="BK445">
        <f>(BG445*BE445/AS445)</f>
        <v>0</v>
      </c>
      <c r="BL445">
        <f>(1-BK445)</f>
        <v>0</v>
      </c>
      <c r="CU445">
        <f>$B$13*DS445+$C$13*DT445+$F$13*EE445*(1-EH445)</f>
        <v>0</v>
      </c>
      <c r="CV445">
        <f>CU445*CW445</f>
        <v>0</v>
      </c>
      <c r="CW445">
        <f>($B$13*$D$11+$C$13*$D$11+$F$13*((ER445+EJ445)/MAX(ER445+EJ445+ES445, 0.1)*$I$11+ES445/MAX(ER445+EJ445+ES445, 0.1)*$J$11))/($B$13+$C$13+$F$13)</f>
        <v>0</v>
      </c>
      <c r="CX445">
        <f>($B$13*$K$11+$C$13*$K$11+$F$13*((ER445+EJ445)/MAX(ER445+EJ445+ES445, 0.1)*$P$11+ES445/MAX(ER445+EJ445+ES445, 0.1)*$Q$11))/($B$13+$C$13+$F$13)</f>
        <v>0</v>
      </c>
      <c r="CY445">
        <v>5.66</v>
      </c>
      <c r="CZ445">
        <v>0.5</v>
      </c>
      <c r="DA445" t="s">
        <v>421</v>
      </c>
      <c r="DB445">
        <v>2</v>
      </c>
      <c r="DC445">
        <v>1761012593.5625</v>
      </c>
      <c r="DD445">
        <v>420.8075000000001</v>
      </c>
      <c r="DE445">
        <v>419.9377500000001</v>
      </c>
      <c r="DF445">
        <v>23.84792916666666</v>
      </c>
      <c r="DG445">
        <v>23.73002916666667</v>
      </c>
      <c r="DH445">
        <v>422.3049583333333</v>
      </c>
      <c r="DI445">
        <v>23.66050833333334</v>
      </c>
      <c r="DJ445">
        <v>500.0593333333333</v>
      </c>
      <c r="DK445">
        <v>90.57971666666667</v>
      </c>
      <c r="DL445">
        <v>0.03419829166666667</v>
      </c>
      <c r="DM445">
        <v>30.62054583333333</v>
      </c>
      <c r="DN445">
        <v>30.12138333333333</v>
      </c>
      <c r="DO445">
        <v>999.9</v>
      </c>
      <c r="DP445">
        <v>0</v>
      </c>
      <c r="DQ445">
        <v>0</v>
      </c>
      <c r="DR445">
        <v>10002.08375</v>
      </c>
      <c r="DS445">
        <v>0</v>
      </c>
      <c r="DT445">
        <v>0.242856</v>
      </c>
      <c r="DU445">
        <v>0.8695564999999998</v>
      </c>
      <c r="DV445">
        <v>431.0879166666667</v>
      </c>
      <c r="DW445">
        <v>430.14525</v>
      </c>
      <c r="DX445">
        <v>0.1178832041666667</v>
      </c>
      <c r="DY445">
        <v>419.9377500000001</v>
      </c>
      <c r="DZ445">
        <v>23.73002916666667</v>
      </c>
      <c r="EA445">
        <v>2.1601375</v>
      </c>
      <c r="EB445">
        <v>2.14946125</v>
      </c>
      <c r="EC445">
        <v>18.66956666666666</v>
      </c>
      <c r="ED445">
        <v>18.59010416666667</v>
      </c>
      <c r="EE445">
        <v>0.00500078</v>
      </c>
      <c r="EF445">
        <v>0</v>
      </c>
      <c r="EG445">
        <v>0</v>
      </c>
      <c r="EH445">
        <v>0</v>
      </c>
      <c r="EI445">
        <v>785.3208333333332</v>
      </c>
      <c r="EJ445">
        <v>0.00500078</v>
      </c>
      <c r="EK445">
        <v>-17.21666666666667</v>
      </c>
      <c r="EL445">
        <v>-0.6583333333333333</v>
      </c>
      <c r="EM445">
        <v>35.52583333333333</v>
      </c>
      <c r="EN445">
        <v>39.62729166666666</v>
      </c>
      <c r="EO445">
        <v>37.7915</v>
      </c>
      <c r="EP445">
        <v>39.96329166666666</v>
      </c>
      <c r="EQ445">
        <v>38.53370833333333</v>
      </c>
      <c r="ER445">
        <v>0</v>
      </c>
      <c r="ES445">
        <v>0</v>
      </c>
      <c r="ET445">
        <v>0</v>
      </c>
      <c r="EU445">
        <v>1761012600.7</v>
      </c>
      <c r="EV445">
        <v>0</v>
      </c>
      <c r="EW445">
        <v>784.62</v>
      </c>
      <c r="EX445">
        <v>-26.038462067261</v>
      </c>
      <c r="EY445">
        <v>-8.561538552626542</v>
      </c>
      <c r="EZ445">
        <v>-16.444</v>
      </c>
      <c r="FA445">
        <v>15</v>
      </c>
      <c r="FB445">
        <v>1761012472</v>
      </c>
      <c r="FC445" t="s">
        <v>1295</v>
      </c>
      <c r="FD445">
        <v>1761012472</v>
      </c>
      <c r="FE445">
        <v>1761012471</v>
      </c>
      <c r="FF445">
        <v>14</v>
      </c>
      <c r="FG445">
        <v>-0.019</v>
      </c>
      <c r="FH445">
        <v>0.004</v>
      </c>
      <c r="FI445">
        <v>-1.499</v>
      </c>
      <c r="FJ445">
        <v>0.179</v>
      </c>
      <c r="FK445">
        <v>420</v>
      </c>
      <c r="FL445">
        <v>23</v>
      </c>
      <c r="FM445">
        <v>0.57</v>
      </c>
      <c r="FN445">
        <v>0.06</v>
      </c>
      <c r="FO445">
        <v>0.8741329024390244</v>
      </c>
      <c r="FP445">
        <v>-0.1711286132404162</v>
      </c>
      <c r="FQ445">
        <v>0.04518841028664744</v>
      </c>
      <c r="FR445">
        <v>1</v>
      </c>
      <c r="FS445">
        <v>785.9205882352941</v>
      </c>
      <c r="FT445">
        <v>-23.73873210017133</v>
      </c>
      <c r="FU445">
        <v>5.838098976034849</v>
      </c>
      <c r="FV445">
        <v>0</v>
      </c>
      <c r="FW445">
        <v>0.1817782</v>
      </c>
      <c r="FX445">
        <v>-1.322554147735192</v>
      </c>
      <c r="FY445">
        <v>0.1340915047338652</v>
      </c>
      <c r="FZ445">
        <v>0</v>
      </c>
      <c r="GA445">
        <v>1</v>
      </c>
      <c r="GB445">
        <v>3</v>
      </c>
      <c r="GC445" t="s">
        <v>459</v>
      </c>
      <c r="GD445">
        <v>3.10979</v>
      </c>
      <c r="GE445">
        <v>2.72597</v>
      </c>
      <c r="GF445">
        <v>0.0887496</v>
      </c>
      <c r="GG445">
        <v>0.0884292</v>
      </c>
      <c r="GH445">
        <v>0.108793</v>
      </c>
      <c r="GI445">
        <v>0.109704</v>
      </c>
      <c r="GJ445">
        <v>23917.6</v>
      </c>
      <c r="GK445">
        <v>21673.1</v>
      </c>
      <c r="GL445">
        <v>26804.4</v>
      </c>
      <c r="GM445">
        <v>23981.4</v>
      </c>
      <c r="GN445">
        <v>38168.2</v>
      </c>
      <c r="GO445">
        <v>31491.3</v>
      </c>
      <c r="GP445">
        <v>46784.9</v>
      </c>
      <c r="GQ445">
        <v>37907.7</v>
      </c>
      <c r="GR445">
        <v>1.8933</v>
      </c>
      <c r="GS445">
        <v>1.87915</v>
      </c>
      <c r="GT445">
        <v>0.114791</v>
      </c>
      <c r="GU445">
        <v>0</v>
      </c>
      <c r="GV445">
        <v>28.2877</v>
      </c>
      <c r="GW445">
        <v>999.9</v>
      </c>
      <c r="GX445">
        <v>62.9</v>
      </c>
      <c r="GY445">
        <v>29.2</v>
      </c>
      <c r="GZ445">
        <v>28.2521</v>
      </c>
      <c r="HA445">
        <v>61.461</v>
      </c>
      <c r="HB445">
        <v>21.3542</v>
      </c>
      <c r="HC445">
        <v>1</v>
      </c>
      <c r="HD445">
        <v>0.0232546</v>
      </c>
      <c r="HE445">
        <v>-0.671656</v>
      </c>
      <c r="HF445">
        <v>20.3365</v>
      </c>
      <c r="HG445">
        <v>5.22103</v>
      </c>
      <c r="HH445">
        <v>11.9796</v>
      </c>
      <c r="HI445">
        <v>4.96515</v>
      </c>
      <c r="HJ445">
        <v>3.27578</v>
      </c>
      <c r="HK445">
        <v>9999</v>
      </c>
      <c r="HL445">
        <v>9999</v>
      </c>
      <c r="HM445">
        <v>9999</v>
      </c>
      <c r="HN445">
        <v>999.9</v>
      </c>
      <c r="HO445">
        <v>1.8637</v>
      </c>
      <c r="HP445">
        <v>1.85981</v>
      </c>
      <c r="HQ445">
        <v>1.85806</v>
      </c>
      <c r="HR445">
        <v>1.85944</v>
      </c>
      <c r="HS445">
        <v>1.85959</v>
      </c>
      <c r="HT445">
        <v>1.85806</v>
      </c>
      <c r="HU445">
        <v>1.85715</v>
      </c>
      <c r="HV445">
        <v>1.85211</v>
      </c>
      <c r="HW445">
        <v>0</v>
      </c>
      <c r="HX445">
        <v>0</v>
      </c>
      <c r="HY445">
        <v>0</v>
      </c>
      <c r="HZ445">
        <v>0</v>
      </c>
      <c r="IA445" t="s">
        <v>424</v>
      </c>
      <c r="IB445" t="s">
        <v>425</v>
      </c>
      <c r="IC445" t="s">
        <v>426</v>
      </c>
      <c r="ID445" t="s">
        <v>426</v>
      </c>
      <c r="IE445" t="s">
        <v>426</v>
      </c>
      <c r="IF445" t="s">
        <v>426</v>
      </c>
      <c r="IG445">
        <v>0</v>
      </c>
      <c r="IH445">
        <v>100</v>
      </c>
      <c r="II445">
        <v>100</v>
      </c>
      <c r="IJ445">
        <v>-1.497</v>
      </c>
      <c r="IK445">
        <v>0.1917</v>
      </c>
      <c r="IL445">
        <v>-2.28913660702458</v>
      </c>
      <c r="IM445">
        <v>0.001328113201692861</v>
      </c>
      <c r="IN445">
        <v>1.538283238170363E-06</v>
      </c>
      <c r="IO445">
        <v>-5.795655626708063E-10</v>
      </c>
      <c r="IP445">
        <v>-0.0679113126274816</v>
      </c>
      <c r="IQ445">
        <v>-0.004593102289677449</v>
      </c>
      <c r="IR445">
        <v>0.0008253994458280543</v>
      </c>
      <c r="IS445">
        <v>-7.403632370499484E-06</v>
      </c>
      <c r="IT445">
        <v>2</v>
      </c>
      <c r="IU445">
        <v>1985</v>
      </c>
      <c r="IV445">
        <v>1</v>
      </c>
      <c r="IW445">
        <v>27</v>
      </c>
      <c r="IX445">
        <v>2.2</v>
      </c>
      <c r="IY445">
        <v>2.2</v>
      </c>
      <c r="IZ445">
        <v>1.13647</v>
      </c>
      <c r="JA445">
        <v>2.60742</v>
      </c>
      <c r="JB445">
        <v>1.49658</v>
      </c>
      <c r="JC445">
        <v>2.34497</v>
      </c>
      <c r="JD445">
        <v>1.54907</v>
      </c>
      <c r="JE445">
        <v>2.45239</v>
      </c>
      <c r="JF445">
        <v>32.7535</v>
      </c>
      <c r="JG445">
        <v>15.4279</v>
      </c>
      <c r="JH445">
        <v>18</v>
      </c>
      <c r="JI445">
        <v>481.751</v>
      </c>
      <c r="JJ445">
        <v>501.93</v>
      </c>
      <c r="JK445">
        <v>32.3329</v>
      </c>
      <c r="JL445">
        <v>27.5269</v>
      </c>
      <c r="JM445">
        <v>29.9962</v>
      </c>
      <c r="JN445">
        <v>27.7313</v>
      </c>
      <c r="JO445">
        <v>27.7164</v>
      </c>
      <c r="JP445">
        <v>22.8442</v>
      </c>
      <c r="JQ445">
        <v>18.7696</v>
      </c>
      <c r="JR445">
        <v>76.4761</v>
      </c>
      <c r="JS445">
        <v>32.3548</v>
      </c>
      <c r="JT445">
        <v>420</v>
      </c>
      <c r="JU445">
        <v>24.1415</v>
      </c>
      <c r="JV445">
        <v>102.308</v>
      </c>
      <c r="JW445">
        <v>91.45050000000001</v>
      </c>
    </row>
    <row r="446" spans="1:283">
      <c r="A446">
        <v>428</v>
      </c>
      <c r="B446">
        <v>1761012603.5</v>
      </c>
      <c r="C446">
        <v>2937.5</v>
      </c>
      <c r="D446" t="s">
        <v>1308</v>
      </c>
      <c r="E446" t="s">
        <v>1309</v>
      </c>
      <c r="F446">
        <v>5</v>
      </c>
      <c r="G446" t="s">
        <v>1294</v>
      </c>
      <c r="H446">
        <v>1761012595.826087</v>
      </c>
      <c r="I446">
        <f>(J446)/1000</f>
        <v>0</v>
      </c>
      <c r="J446">
        <f>1000*DJ446*AH446*(DF446-DG446)/(100*CY446*(1000-AH446*DF446))</f>
        <v>0</v>
      </c>
      <c r="K446">
        <f>DJ446*AH446*(DE446-DD446*(1000-AH446*DG446)/(1000-AH446*DF446))/(100*CY446)</f>
        <v>0</v>
      </c>
      <c r="L446">
        <f>DD446 - IF(AH446&gt;1, K446*CY446*100.0/(AJ446), 0)</f>
        <v>0</v>
      </c>
      <c r="M446">
        <f>((S446-I446/2)*L446-K446)/(S446+I446/2)</f>
        <v>0</v>
      </c>
      <c r="N446">
        <f>M446*(DK446+DL446)/1000.0</f>
        <v>0</v>
      </c>
      <c r="O446">
        <f>(DD446 - IF(AH446&gt;1, K446*CY446*100.0/(AJ446), 0))*(DK446+DL446)/1000.0</f>
        <v>0</v>
      </c>
      <c r="P446">
        <f>2.0/((1/R446-1/Q446)+SIGN(R446)*SQRT((1/R446-1/Q446)*(1/R446-1/Q446) + 4*CZ446/((CZ446+1)*(CZ446+1))*(2*1/R446*1/Q446-1/Q446*1/Q446)))</f>
        <v>0</v>
      </c>
      <c r="Q446">
        <f>IF(LEFT(DA446,1)&lt;&gt;"0",IF(LEFT(DA446,1)="1",3.0,DB446),$D$5+$E$5*(DR446*DK446/($K$5*1000))+$F$5*(DR446*DK446/($K$5*1000))*MAX(MIN(CY446,$J$5),$I$5)*MAX(MIN(CY446,$J$5),$I$5)+$G$5*MAX(MIN(CY446,$J$5),$I$5)*(DR446*DK446/($K$5*1000))+$H$5*(DR446*DK446/($K$5*1000))*(DR446*DK446/($K$5*1000)))</f>
        <v>0</v>
      </c>
      <c r="R446">
        <f>I446*(1000-(1000*0.61365*exp(17.502*V446/(240.97+V446))/(DK446+DL446)+DF446)/2)/(1000*0.61365*exp(17.502*V446/(240.97+V446))/(DK446+DL446)-DF446)</f>
        <v>0</v>
      </c>
      <c r="S446">
        <f>1/((CZ446+1)/(P446/1.6)+1/(Q446/1.37)) + CZ446/((CZ446+1)/(P446/1.6) + CZ446/(Q446/1.37))</f>
        <v>0</v>
      </c>
      <c r="T446">
        <f>(CU446*CX446)</f>
        <v>0</v>
      </c>
      <c r="U446">
        <f>(DM446+(T446+2*0.95*5.67E-8*(((DM446+$B$9)+273)^4-(DM446+273)^4)-44100*I446)/(1.84*29.3*Q446+8*0.95*5.67E-8*(DM446+273)^3))</f>
        <v>0</v>
      </c>
      <c r="V446">
        <f>($C$9*DN446+$D$9*DO446+$E$9*U446)</f>
        <v>0</v>
      </c>
      <c r="W446">
        <f>0.61365*exp(17.502*V446/(240.97+V446))</f>
        <v>0</v>
      </c>
      <c r="X446">
        <f>(Y446/Z446*100)</f>
        <v>0</v>
      </c>
      <c r="Y446">
        <f>DF446*(DK446+DL446)/1000</f>
        <v>0</v>
      </c>
      <c r="Z446">
        <f>0.61365*exp(17.502*DM446/(240.97+DM446))</f>
        <v>0</v>
      </c>
      <c r="AA446">
        <f>(W446-DF446*(DK446+DL446)/1000)</f>
        <v>0</v>
      </c>
      <c r="AB446">
        <f>(-I446*44100)</f>
        <v>0</v>
      </c>
      <c r="AC446">
        <f>2*29.3*Q446*0.92*(DM446-V446)</f>
        <v>0</v>
      </c>
      <c r="AD446">
        <f>2*0.95*5.67E-8*(((DM446+$B$9)+273)^4-(V446+273)^4)</f>
        <v>0</v>
      </c>
      <c r="AE446">
        <f>T446+AD446+AB446+AC446</f>
        <v>0</v>
      </c>
      <c r="AF446">
        <v>1</v>
      </c>
      <c r="AG446">
        <v>0</v>
      </c>
      <c r="AH446">
        <f>IF(AF446*$H$15&gt;=AJ446,1.0,(AJ446/(AJ446-AF446*$H$15)))</f>
        <v>0</v>
      </c>
      <c r="AI446">
        <f>(AH446-1)*100</f>
        <v>0</v>
      </c>
      <c r="AJ446">
        <f>MAX(0,($B$15+$C$15*DR446)/(1+$D$15*DR446)*DK446/(DM446+273)*$E$15)</f>
        <v>0</v>
      </c>
      <c r="AK446" t="s">
        <v>420</v>
      </c>
      <c r="AL446" t="s">
        <v>420</v>
      </c>
      <c r="AM446">
        <v>0</v>
      </c>
      <c r="AN446">
        <v>0</v>
      </c>
      <c r="AO446">
        <f>1-AM446/AN446</f>
        <v>0</v>
      </c>
      <c r="AP446">
        <v>0</v>
      </c>
      <c r="AQ446" t="s">
        <v>420</v>
      </c>
      <c r="AR446" t="s">
        <v>420</v>
      </c>
      <c r="AS446">
        <v>0</v>
      </c>
      <c r="AT446">
        <v>0</v>
      </c>
      <c r="AU446">
        <f>1-AS446/AT446</f>
        <v>0</v>
      </c>
      <c r="AV446">
        <v>0.5</v>
      </c>
      <c r="AW446">
        <f>CV446</f>
        <v>0</v>
      </c>
      <c r="AX446">
        <f>K446</f>
        <v>0</v>
      </c>
      <c r="AY446">
        <f>AU446*AV446*AW446</f>
        <v>0</v>
      </c>
      <c r="AZ446">
        <f>(AX446-AP446)/AW446</f>
        <v>0</v>
      </c>
      <c r="BA446">
        <f>(AN446-AT446)/AT446</f>
        <v>0</v>
      </c>
      <c r="BB446">
        <f>AM446/(AO446+AM446/AT446)</f>
        <v>0</v>
      </c>
      <c r="BC446" t="s">
        <v>420</v>
      </c>
      <c r="BD446">
        <v>0</v>
      </c>
      <c r="BE446">
        <f>IF(BD446&lt;&gt;0, BD446, BB446)</f>
        <v>0</v>
      </c>
      <c r="BF446">
        <f>1-BE446/AT446</f>
        <v>0</v>
      </c>
      <c r="BG446">
        <f>(AT446-AS446)/(AT446-BE446)</f>
        <v>0</v>
      </c>
      <c r="BH446">
        <f>(AN446-AT446)/(AN446-BE446)</f>
        <v>0</v>
      </c>
      <c r="BI446">
        <f>(AT446-AS446)/(AT446-AM446)</f>
        <v>0</v>
      </c>
      <c r="BJ446">
        <f>(AN446-AT446)/(AN446-AM446)</f>
        <v>0</v>
      </c>
      <c r="BK446">
        <f>(BG446*BE446/AS446)</f>
        <v>0</v>
      </c>
      <c r="BL446">
        <f>(1-BK446)</f>
        <v>0</v>
      </c>
      <c r="CU446">
        <f>$B$13*DS446+$C$13*DT446+$F$13*EE446*(1-EH446)</f>
        <v>0</v>
      </c>
      <c r="CV446">
        <f>CU446*CW446</f>
        <v>0</v>
      </c>
      <c r="CW446">
        <f>($B$13*$D$11+$C$13*$D$11+$F$13*((ER446+EJ446)/MAX(ER446+EJ446+ES446, 0.1)*$I$11+ES446/MAX(ER446+EJ446+ES446, 0.1)*$J$11))/($B$13+$C$13+$F$13)</f>
        <v>0</v>
      </c>
      <c r="CX446">
        <f>($B$13*$K$11+$C$13*$K$11+$F$13*((ER446+EJ446)/MAX(ER446+EJ446+ES446, 0.1)*$P$11+ES446/MAX(ER446+EJ446+ES446, 0.1)*$Q$11))/($B$13+$C$13+$F$13)</f>
        <v>0</v>
      </c>
      <c r="CY446">
        <v>5.66</v>
      </c>
      <c r="CZ446">
        <v>0.5</v>
      </c>
      <c r="DA446" t="s">
        <v>421</v>
      </c>
      <c r="DB446">
        <v>2</v>
      </c>
      <c r="DC446">
        <v>1761012595.826087</v>
      </c>
      <c r="DD446">
        <v>420.8063913043479</v>
      </c>
      <c r="DE446">
        <v>419.9364347826087</v>
      </c>
      <c r="DF446">
        <v>23.89936956521739</v>
      </c>
      <c r="DG446">
        <v>23.81565217391304</v>
      </c>
      <c r="DH446">
        <v>422.3038695652174</v>
      </c>
      <c r="DI446">
        <v>23.7108347826087</v>
      </c>
      <c r="DJ446">
        <v>500.0607826086956</v>
      </c>
      <c r="DK446">
        <v>90.57989130434781</v>
      </c>
      <c r="DL446">
        <v>0.03417671739130435</v>
      </c>
      <c r="DM446">
        <v>30.63857391304348</v>
      </c>
      <c r="DN446">
        <v>30.14151739130435</v>
      </c>
      <c r="DO446">
        <v>999.9000000000003</v>
      </c>
      <c r="DP446">
        <v>0</v>
      </c>
      <c r="DQ446">
        <v>0</v>
      </c>
      <c r="DR446">
        <v>10000.43391304348</v>
      </c>
      <c r="DS446">
        <v>0</v>
      </c>
      <c r="DT446">
        <v>0.2428559999999999</v>
      </c>
      <c r="DU446">
        <v>0.869760347826087</v>
      </c>
      <c r="DV446">
        <v>431.1095217391305</v>
      </c>
      <c r="DW446">
        <v>430.1816521739131</v>
      </c>
      <c r="DX446">
        <v>0.08369990000000001</v>
      </c>
      <c r="DY446">
        <v>419.9364347826087</v>
      </c>
      <c r="DZ446">
        <v>23.81565217391304</v>
      </c>
      <c r="EA446">
        <v>2.164801304347826</v>
      </c>
      <c r="EB446">
        <v>2.157221304347826</v>
      </c>
      <c r="EC446">
        <v>18.70402608695652</v>
      </c>
      <c r="ED446">
        <v>18.64778260869565</v>
      </c>
      <c r="EE446">
        <v>0.005000779999999999</v>
      </c>
      <c r="EF446">
        <v>0</v>
      </c>
      <c r="EG446">
        <v>0</v>
      </c>
      <c r="EH446">
        <v>0</v>
      </c>
      <c r="EI446">
        <v>784.3347826086957</v>
      </c>
      <c r="EJ446">
        <v>0.005000779999999999</v>
      </c>
      <c r="EK446">
        <v>-16.62608695652174</v>
      </c>
      <c r="EL446">
        <v>-0.5608695652173914</v>
      </c>
      <c r="EM446">
        <v>35.53513043478262</v>
      </c>
      <c r="EN446">
        <v>39.64917391304348</v>
      </c>
      <c r="EO446">
        <v>37.76886956521739</v>
      </c>
      <c r="EP446">
        <v>40.00517391304348</v>
      </c>
      <c r="EQ446">
        <v>38.54600000000001</v>
      </c>
      <c r="ER446">
        <v>0</v>
      </c>
      <c r="ES446">
        <v>0</v>
      </c>
      <c r="ET446">
        <v>0</v>
      </c>
      <c r="EU446">
        <v>1761012602.5</v>
      </c>
      <c r="EV446">
        <v>0</v>
      </c>
      <c r="EW446">
        <v>784.8423076923076</v>
      </c>
      <c r="EX446">
        <v>-27.37435942327675</v>
      </c>
      <c r="EY446">
        <v>-3.056410273102505</v>
      </c>
      <c r="EZ446">
        <v>-16.75384615384615</v>
      </c>
      <c r="FA446">
        <v>15</v>
      </c>
      <c r="FB446">
        <v>1761012472</v>
      </c>
      <c r="FC446" t="s">
        <v>1295</v>
      </c>
      <c r="FD446">
        <v>1761012472</v>
      </c>
      <c r="FE446">
        <v>1761012471</v>
      </c>
      <c r="FF446">
        <v>14</v>
      </c>
      <c r="FG446">
        <v>-0.019</v>
      </c>
      <c r="FH446">
        <v>0.004</v>
      </c>
      <c r="FI446">
        <v>-1.499</v>
      </c>
      <c r="FJ446">
        <v>0.179</v>
      </c>
      <c r="FK446">
        <v>420</v>
      </c>
      <c r="FL446">
        <v>23</v>
      </c>
      <c r="FM446">
        <v>0.57</v>
      </c>
      <c r="FN446">
        <v>0.06</v>
      </c>
      <c r="FO446">
        <v>0.8724083500000001</v>
      </c>
      <c r="FP446">
        <v>-0.1980051332082573</v>
      </c>
      <c r="FQ446">
        <v>0.04645674779273189</v>
      </c>
      <c r="FR446">
        <v>1</v>
      </c>
      <c r="FS446">
        <v>785.414705882353</v>
      </c>
      <c r="FT446">
        <v>-16.88464504231838</v>
      </c>
      <c r="FU446">
        <v>5.577799078539273</v>
      </c>
      <c r="FV446">
        <v>0</v>
      </c>
      <c r="FW446">
        <v>0.1499660675</v>
      </c>
      <c r="FX446">
        <v>-1.170693787992495</v>
      </c>
      <c r="FY446">
        <v>0.1193056179430906</v>
      </c>
      <c r="FZ446">
        <v>0</v>
      </c>
      <c r="GA446">
        <v>1</v>
      </c>
      <c r="GB446">
        <v>3</v>
      </c>
      <c r="GC446" t="s">
        <v>459</v>
      </c>
      <c r="GD446">
        <v>3.10961</v>
      </c>
      <c r="GE446">
        <v>2.72571</v>
      </c>
      <c r="GF446">
        <v>0.0887534</v>
      </c>
      <c r="GG446">
        <v>0.0884199</v>
      </c>
      <c r="GH446">
        <v>0.108954</v>
      </c>
      <c r="GI446">
        <v>0.10982</v>
      </c>
      <c r="GJ446">
        <v>23917.6</v>
      </c>
      <c r="GK446">
        <v>21673.3</v>
      </c>
      <c r="GL446">
        <v>26804.5</v>
      </c>
      <c r="GM446">
        <v>23981.3</v>
      </c>
      <c r="GN446">
        <v>38161.4</v>
      </c>
      <c r="GO446">
        <v>31487.2</v>
      </c>
      <c r="GP446">
        <v>46785.2</v>
      </c>
      <c r="GQ446">
        <v>37907.8</v>
      </c>
      <c r="GR446">
        <v>1.89307</v>
      </c>
      <c r="GS446">
        <v>1.87943</v>
      </c>
      <c r="GT446">
        <v>0.114121</v>
      </c>
      <c r="GU446">
        <v>0</v>
      </c>
      <c r="GV446">
        <v>28.2974</v>
      </c>
      <c r="GW446">
        <v>999.9</v>
      </c>
      <c r="GX446">
        <v>62.9</v>
      </c>
      <c r="GY446">
        <v>29.2</v>
      </c>
      <c r="GZ446">
        <v>28.2505</v>
      </c>
      <c r="HA446">
        <v>61.351</v>
      </c>
      <c r="HB446">
        <v>21.1298</v>
      </c>
      <c r="HC446">
        <v>1</v>
      </c>
      <c r="HD446">
        <v>0.0223552</v>
      </c>
      <c r="HE446">
        <v>-1.0094</v>
      </c>
      <c r="HF446">
        <v>20.3346</v>
      </c>
      <c r="HG446">
        <v>5.21834</v>
      </c>
      <c r="HH446">
        <v>11.9791</v>
      </c>
      <c r="HI446">
        <v>4.9647</v>
      </c>
      <c r="HJ446">
        <v>3.27523</v>
      </c>
      <c r="HK446">
        <v>9999</v>
      </c>
      <c r="HL446">
        <v>9999</v>
      </c>
      <c r="HM446">
        <v>9999</v>
      </c>
      <c r="HN446">
        <v>999.9</v>
      </c>
      <c r="HO446">
        <v>1.8637</v>
      </c>
      <c r="HP446">
        <v>1.85982</v>
      </c>
      <c r="HQ446">
        <v>1.85806</v>
      </c>
      <c r="HR446">
        <v>1.85944</v>
      </c>
      <c r="HS446">
        <v>1.85959</v>
      </c>
      <c r="HT446">
        <v>1.85806</v>
      </c>
      <c r="HU446">
        <v>1.85715</v>
      </c>
      <c r="HV446">
        <v>1.85211</v>
      </c>
      <c r="HW446">
        <v>0</v>
      </c>
      <c r="HX446">
        <v>0</v>
      </c>
      <c r="HY446">
        <v>0</v>
      </c>
      <c r="HZ446">
        <v>0</v>
      </c>
      <c r="IA446" t="s">
        <v>424</v>
      </c>
      <c r="IB446" t="s">
        <v>425</v>
      </c>
      <c r="IC446" t="s">
        <v>426</v>
      </c>
      <c r="ID446" t="s">
        <v>426</v>
      </c>
      <c r="IE446" t="s">
        <v>426</v>
      </c>
      <c r="IF446" t="s">
        <v>426</v>
      </c>
      <c r="IG446">
        <v>0</v>
      </c>
      <c r="IH446">
        <v>100</v>
      </c>
      <c r="II446">
        <v>100</v>
      </c>
      <c r="IJ446">
        <v>-1.497</v>
      </c>
      <c r="IK446">
        <v>0.1928</v>
      </c>
      <c r="IL446">
        <v>-2.28913660702458</v>
      </c>
      <c r="IM446">
        <v>0.001328113201692861</v>
      </c>
      <c r="IN446">
        <v>1.538283238170363E-06</v>
      </c>
      <c r="IO446">
        <v>-5.795655626708063E-10</v>
      </c>
      <c r="IP446">
        <v>-0.0679113126274816</v>
      </c>
      <c r="IQ446">
        <v>-0.004593102289677449</v>
      </c>
      <c r="IR446">
        <v>0.0008253994458280543</v>
      </c>
      <c r="IS446">
        <v>-7.403632370499484E-06</v>
      </c>
      <c r="IT446">
        <v>2</v>
      </c>
      <c r="IU446">
        <v>1985</v>
      </c>
      <c r="IV446">
        <v>1</v>
      </c>
      <c r="IW446">
        <v>27</v>
      </c>
      <c r="IX446">
        <v>2.2</v>
      </c>
      <c r="IY446">
        <v>2.2</v>
      </c>
      <c r="IZ446">
        <v>1.13647</v>
      </c>
      <c r="JA446">
        <v>2.60376</v>
      </c>
      <c r="JB446">
        <v>1.49658</v>
      </c>
      <c r="JC446">
        <v>2.34497</v>
      </c>
      <c r="JD446">
        <v>1.54907</v>
      </c>
      <c r="JE446">
        <v>2.45483</v>
      </c>
      <c r="JF446">
        <v>32.7535</v>
      </c>
      <c r="JG446">
        <v>15.4279</v>
      </c>
      <c r="JH446">
        <v>18</v>
      </c>
      <c r="JI446">
        <v>481.621</v>
      </c>
      <c r="JJ446">
        <v>502.113</v>
      </c>
      <c r="JK446">
        <v>32.2278</v>
      </c>
      <c r="JL446">
        <v>27.5269</v>
      </c>
      <c r="JM446">
        <v>29.9968</v>
      </c>
      <c r="JN446">
        <v>27.7313</v>
      </c>
      <c r="JO446">
        <v>27.7164</v>
      </c>
      <c r="JP446">
        <v>22.8447</v>
      </c>
      <c r="JQ446">
        <v>18.7696</v>
      </c>
      <c r="JR446">
        <v>76.4761</v>
      </c>
      <c r="JS446">
        <v>32.3548</v>
      </c>
      <c r="JT446">
        <v>420</v>
      </c>
      <c r="JU446">
        <v>24.1439</v>
      </c>
      <c r="JV446">
        <v>102.309</v>
      </c>
      <c r="JW446">
        <v>91.45050000000001</v>
      </c>
    </row>
    <row r="447" spans="1:283">
      <c r="A447">
        <v>429</v>
      </c>
      <c r="B447">
        <v>1761012605.5</v>
      </c>
      <c r="C447">
        <v>2939.5</v>
      </c>
      <c r="D447" t="s">
        <v>1310</v>
      </c>
      <c r="E447" t="s">
        <v>1311</v>
      </c>
      <c r="F447">
        <v>5</v>
      </c>
      <c r="G447" t="s">
        <v>1294</v>
      </c>
      <c r="H447">
        <v>1761012597.5</v>
      </c>
      <c r="I447">
        <f>(J447)/1000</f>
        <v>0</v>
      </c>
      <c r="J447">
        <f>1000*DJ447*AH447*(DF447-DG447)/(100*CY447*(1000-AH447*DF447))</f>
        <v>0</v>
      </c>
      <c r="K447">
        <f>DJ447*AH447*(DE447-DD447*(1000-AH447*DG447)/(1000-AH447*DF447))/(100*CY447)</f>
        <v>0</v>
      </c>
      <c r="L447">
        <f>DD447 - IF(AH447&gt;1, K447*CY447*100.0/(AJ447), 0)</f>
        <v>0</v>
      </c>
      <c r="M447">
        <f>((S447-I447/2)*L447-K447)/(S447+I447/2)</f>
        <v>0</v>
      </c>
      <c r="N447">
        <f>M447*(DK447+DL447)/1000.0</f>
        <v>0</v>
      </c>
      <c r="O447">
        <f>(DD447 - IF(AH447&gt;1, K447*CY447*100.0/(AJ447), 0))*(DK447+DL447)/1000.0</f>
        <v>0</v>
      </c>
      <c r="P447">
        <f>2.0/((1/R447-1/Q447)+SIGN(R447)*SQRT((1/R447-1/Q447)*(1/R447-1/Q447) + 4*CZ447/((CZ447+1)*(CZ447+1))*(2*1/R447*1/Q447-1/Q447*1/Q447)))</f>
        <v>0</v>
      </c>
      <c r="Q447">
        <f>IF(LEFT(DA447,1)&lt;&gt;"0",IF(LEFT(DA447,1)="1",3.0,DB447),$D$5+$E$5*(DR447*DK447/($K$5*1000))+$F$5*(DR447*DK447/($K$5*1000))*MAX(MIN(CY447,$J$5),$I$5)*MAX(MIN(CY447,$J$5),$I$5)+$G$5*MAX(MIN(CY447,$J$5),$I$5)*(DR447*DK447/($K$5*1000))+$H$5*(DR447*DK447/($K$5*1000))*(DR447*DK447/($K$5*1000)))</f>
        <v>0</v>
      </c>
      <c r="R447">
        <f>I447*(1000-(1000*0.61365*exp(17.502*V447/(240.97+V447))/(DK447+DL447)+DF447)/2)/(1000*0.61365*exp(17.502*V447/(240.97+V447))/(DK447+DL447)-DF447)</f>
        <v>0</v>
      </c>
      <c r="S447">
        <f>1/((CZ447+1)/(P447/1.6)+1/(Q447/1.37)) + CZ447/((CZ447+1)/(P447/1.6) + CZ447/(Q447/1.37))</f>
        <v>0</v>
      </c>
      <c r="T447">
        <f>(CU447*CX447)</f>
        <v>0</v>
      </c>
      <c r="U447">
        <f>(DM447+(T447+2*0.95*5.67E-8*(((DM447+$B$9)+273)^4-(DM447+273)^4)-44100*I447)/(1.84*29.3*Q447+8*0.95*5.67E-8*(DM447+273)^3))</f>
        <v>0</v>
      </c>
      <c r="V447">
        <f>($C$9*DN447+$D$9*DO447+$E$9*U447)</f>
        <v>0</v>
      </c>
      <c r="W447">
        <f>0.61365*exp(17.502*V447/(240.97+V447))</f>
        <v>0</v>
      </c>
      <c r="X447">
        <f>(Y447/Z447*100)</f>
        <v>0</v>
      </c>
      <c r="Y447">
        <f>DF447*(DK447+DL447)/1000</f>
        <v>0</v>
      </c>
      <c r="Z447">
        <f>0.61365*exp(17.502*DM447/(240.97+DM447))</f>
        <v>0</v>
      </c>
      <c r="AA447">
        <f>(W447-DF447*(DK447+DL447)/1000)</f>
        <v>0</v>
      </c>
      <c r="AB447">
        <f>(-I447*44100)</f>
        <v>0</v>
      </c>
      <c r="AC447">
        <f>2*29.3*Q447*0.92*(DM447-V447)</f>
        <v>0</v>
      </c>
      <c r="AD447">
        <f>2*0.95*5.67E-8*(((DM447+$B$9)+273)^4-(V447+273)^4)</f>
        <v>0</v>
      </c>
      <c r="AE447">
        <f>T447+AD447+AB447+AC447</f>
        <v>0</v>
      </c>
      <c r="AF447">
        <v>1</v>
      </c>
      <c r="AG447">
        <v>0</v>
      </c>
      <c r="AH447">
        <f>IF(AF447*$H$15&gt;=AJ447,1.0,(AJ447/(AJ447-AF447*$H$15)))</f>
        <v>0</v>
      </c>
      <c r="AI447">
        <f>(AH447-1)*100</f>
        <v>0</v>
      </c>
      <c r="AJ447">
        <f>MAX(0,($B$15+$C$15*DR447)/(1+$D$15*DR447)*DK447/(DM447+273)*$E$15)</f>
        <v>0</v>
      </c>
      <c r="AK447" t="s">
        <v>420</v>
      </c>
      <c r="AL447" t="s">
        <v>420</v>
      </c>
      <c r="AM447">
        <v>0</v>
      </c>
      <c r="AN447">
        <v>0</v>
      </c>
      <c r="AO447">
        <f>1-AM447/AN447</f>
        <v>0</v>
      </c>
      <c r="AP447">
        <v>0</v>
      </c>
      <c r="AQ447" t="s">
        <v>420</v>
      </c>
      <c r="AR447" t="s">
        <v>420</v>
      </c>
      <c r="AS447">
        <v>0</v>
      </c>
      <c r="AT447">
        <v>0</v>
      </c>
      <c r="AU447">
        <f>1-AS447/AT447</f>
        <v>0</v>
      </c>
      <c r="AV447">
        <v>0.5</v>
      </c>
      <c r="AW447">
        <f>CV447</f>
        <v>0</v>
      </c>
      <c r="AX447">
        <f>K447</f>
        <v>0</v>
      </c>
      <c r="AY447">
        <f>AU447*AV447*AW447</f>
        <v>0</v>
      </c>
      <c r="AZ447">
        <f>(AX447-AP447)/AW447</f>
        <v>0</v>
      </c>
      <c r="BA447">
        <f>(AN447-AT447)/AT447</f>
        <v>0</v>
      </c>
      <c r="BB447">
        <f>AM447/(AO447+AM447/AT447)</f>
        <v>0</v>
      </c>
      <c r="BC447" t="s">
        <v>420</v>
      </c>
      <c r="BD447">
        <v>0</v>
      </c>
      <c r="BE447">
        <f>IF(BD447&lt;&gt;0, BD447, BB447)</f>
        <v>0</v>
      </c>
      <c r="BF447">
        <f>1-BE447/AT447</f>
        <v>0</v>
      </c>
      <c r="BG447">
        <f>(AT447-AS447)/(AT447-BE447)</f>
        <v>0</v>
      </c>
      <c r="BH447">
        <f>(AN447-AT447)/(AN447-BE447)</f>
        <v>0</v>
      </c>
      <c r="BI447">
        <f>(AT447-AS447)/(AT447-AM447)</f>
        <v>0</v>
      </c>
      <c r="BJ447">
        <f>(AN447-AT447)/(AN447-AM447)</f>
        <v>0</v>
      </c>
      <c r="BK447">
        <f>(BG447*BE447/AS447)</f>
        <v>0</v>
      </c>
      <c r="BL447">
        <f>(1-BK447)</f>
        <v>0</v>
      </c>
      <c r="CU447">
        <f>$B$13*DS447+$C$13*DT447+$F$13*EE447*(1-EH447)</f>
        <v>0</v>
      </c>
      <c r="CV447">
        <f>CU447*CW447</f>
        <v>0</v>
      </c>
      <c r="CW447">
        <f>($B$13*$D$11+$C$13*$D$11+$F$13*((ER447+EJ447)/MAX(ER447+EJ447+ES447, 0.1)*$I$11+ES447/MAX(ER447+EJ447+ES447, 0.1)*$J$11))/($B$13+$C$13+$F$13)</f>
        <v>0</v>
      </c>
      <c r="CX447">
        <f>($B$13*$K$11+$C$13*$K$11+$F$13*((ER447+EJ447)/MAX(ER447+EJ447+ES447, 0.1)*$P$11+ES447/MAX(ER447+EJ447+ES447, 0.1)*$Q$11))/($B$13+$C$13+$F$13)</f>
        <v>0</v>
      </c>
      <c r="CY447">
        <v>5.66</v>
      </c>
      <c r="CZ447">
        <v>0.5</v>
      </c>
      <c r="DA447" t="s">
        <v>421</v>
      </c>
      <c r="DB447">
        <v>2</v>
      </c>
      <c r="DC447">
        <v>1761012597.5</v>
      </c>
      <c r="DD447">
        <v>420.8049583333333</v>
      </c>
      <c r="DE447">
        <v>419.9319166666667</v>
      </c>
      <c r="DF447">
        <v>23.94077083333334</v>
      </c>
      <c r="DG447">
        <v>23.86996666666667</v>
      </c>
      <c r="DH447">
        <v>422.3023333333334</v>
      </c>
      <c r="DI447">
        <v>23.75134166666667</v>
      </c>
      <c r="DJ447">
        <v>500.0311666666666</v>
      </c>
      <c r="DK447">
        <v>90.58004999999999</v>
      </c>
      <c r="DL447">
        <v>0.03416335833333334</v>
      </c>
      <c r="DM447">
        <v>30.64525833333333</v>
      </c>
      <c r="DN447">
        <v>30.149125</v>
      </c>
      <c r="DO447">
        <v>999.9</v>
      </c>
      <c r="DP447">
        <v>0</v>
      </c>
      <c r="DQ447">
        <v>0</v>
      </c>
      <c r="DR447">
        <v>9999.865833333333</v>
      </c>
      <c r="DS447">
        <v>0</v>
      </c>
      <c r="DT447">
        <v>0.242856</v>
      </c>
      <c r="DU447">
        <v>0.8728282083333333</v>
      </c>
      <c r="DV447">
        <v>431.1262916666667</v>
      </c>
      <c r="DW447">
        <v>430.200875</v>
      </c>
      <c r="DX447">
        <v>0.07079398333333332</v>
      </c>
      <c r="DY447">
        <v>419.9319166666667</v>
      </c>
      <c r="DZ447">
        <v>23.86996666666667</v>
      </c>
      <c r="EA447">
        <v>2.168555416666667</v>
      </c>
      <c r="EB447">
        <v>2.162144583333333</v>
      </c>
      <c r="EC447">
        <v>18.73171666666667</v>
      </c>
      <c r="ED447">
        <v>18.6842625</v>
      </c>
      <c r="EE447">
        <v>0.00500078</v>
      </c>
      <c r="EF447">
        <v>0</v>
      </c>
      <c r="EG447">
        <v>0</v>
      </c>
      <c r="EH447">
        <v>0</v>
      </c>
      <c r="EI447">
        <v>783.0291666666667</v>
      </c>
      <c r="EJ447">
        <v>0.00500078</v>
      </c>
      <c r="EK447">
        <v>-16.87916666666667</v>
      </c>
      <c r="EL447">
        <v>-0.7583333333333333</v>
      </c>
      <c r="EM447">
        <v>35.54929166666667</v>
      </c>
      <c r="EN447">
        <v>39.671625</v>
      </c>
      <c r="EO447">
        <v>37.82016666666667</v>
      </c>
      <c r="EP447">
        <v>40.03620833333333</v>
      </c>
      <c r="EQ447">
        <v>38.52325</v>
      </c>
      <c r="ER447">
        <v>0</v>
      </c>
      <c r="ES447">
        <v>0</v>
      </c>
      <c r="ET447">
        <v>0</v>
      </c>
      <c r="EU447">
        <v>1761012604.3</v>
      </c>
      <c r="EV447">
        <v>0</v>
      </c>
      <c r="EW447">
        <v>783.948</v>
      </c>
      <c r="EX447">
        <v>-25.27692369031898</v>
      </c>
      <c r="EY447">
        <v>15.25384609837973</v>
      </c>
      <c r="EZ447">
        <v>-17.568</v>
      </c>
      <c r="FA447">
        <v>15</v>
      </c>
      <c r="FB447">
        <v>1761012472</v>
      </c>
      <c r="FC447" t="s">
        <v>1295</v>
      </c>
      <c r="FD447">
        <v>1761012472</v>
      </c>
      <c r="FE447">
        <v>1761012471</v>
      </c>
      <c r="FF447">
        <v>14</v>
      </c>
      <c r="FG447">
        <v>-0.019</v>
      </c>
      <c r="FH447">
        <v>0.004</v>
      </c>
      <c r="FI447">
        <v>-1.499</v>
      </c>
      <c r="FJ447">
        <v>0.179</v>
      </c>
      <c r="FK447">
        <v>420</v>
      </c>
      <c r="FL447">
        <v>23</v>
      </c>
      <c r="FM447">
        <v>0.57</v>
      </c>
      <c r="FN447">
        <v>0.06</v>
      </c>
      <c r="FO447">
        <v>0.8738604634146344</v>
      </c>
      <c r="FP447">
        <v>-0.1278067944250869</v>
      </c>
      <c r="FQ447">
        <v>0.04633370528217542</v>
      </c>
      <c r="FR447">
        <v>1</v>
      </c>
      <c r="FS447">
        <v>784.7441176470589</v>
      </c>
      <c r="FT447">
        <v>-21.23605831841058</v>
      </c>
      <c r="FU447">
        <v>5.545967861029387</v>
      </c>
      <c r="FV447">
        <v>0</v>
      </c>
      <c r="FW447">
        <v>0.1165577487804878</v>
      </c>
      <c r="FX447">
        <v>-0.8335480933797917</v>
      </c>
      <c r="FY447">
        <v>0.09381004028025197</v>
      </c>
      <c r="FZ447">
        <v>0</v>
      </c>
      <c r="GA447">
        <v>1</v>
      </c>
      <c r="GB447">
        <v>3</v>
      </c>
      <c r="GC447" t="s">
        <v>459</v>
      </c>
      <c r="GD447">
        <v>3.10983</v>
      </c>
      <c r="GE447">
        <v>2.72579</v>
      </c>
      <c r="GF447">
        <v>0.08874899999999999</v>
      </c>
      <c r="GG447">
        <v>0.08842079999999999</v>
      </c>
      <c r="GH447">
        <v>0.1091</v>
      </c>
      <c r="GI447">
        <v>0.109942</v>
      </c>
      <c r="GJ447">
        <v>23917.8</v>
      </c>
      <c r="GK447">
        <v>21673.4</v>
      </c>
      <c r="GL447">
        <v>26804.6</v>
      </c>
      <c r="GM447">
        <v>23981.4</v>
      </c>
      <c r="GN447">
        <v>38155.2</v>
      </c>
      <c r="GO447">
        <v>31482.8</v>
      </c>
      <c r="GP447">
        <v>46785.4</v>
      </c>
      <c r="GQ447">
        <v>37907.8</v>
      </c>
      <c r="GR447">
        <v>1.89325</v>
      </c>
      <c r="GS447">
        <v>1.87938</v>
      </c>
      <c r="GT447">
        <v>0.112645</v>
      </c>
      <c r="GU447">
        <v>0</v>
      </c>
      <c r="GV447">
        <v>28.3062</v>
      </c>
      <c r="GW447">
        <v>999.9</v>
      </c>
      <c r="GX447">
        <v>62.9</v>
      </c>
      <c r="GY447">
        <v>29.2</v>
      </c>
      <c r="GZ447">
        <v>28.2521</v>
      </c>
      <c r="HA447">
        <v>61.121</v>
      </c>
      <c r="HB447">
        <v>21.1538</v>
      </c>
      <c r="HC447">
        <v>1</v>
      </c>
      <c r="HD447">
        <v>0.0220224</v>
      </c>
      <c r="HE447">
        <v>-1.46397</v>
      </c>
      <c r="HF447">
        <v>20.3318</v>
      </c>
      <c r="HG447">
        <v>5.21834</v>
      </c>
      <c r="HH447">
        <v>11.9793</v>
      </c>
      <c r="HI447">
        <v>4.9648</v>
      </c>
      <c r="HJ447">
        <v>3.27518</v>
      </c>
      <c r="HK447">
        <v>9999</v>
      </c>
      <c r="HL447">
        <v>9999</v>
      </c>
      <c r="HM447">
        <v>9999</v>
      </c>
      <c r="HN447">
        <v>999.9</v>
      </c>
      <c r="HO447">
        <v>1.86369</v>
      </c>
      <c r="HP447">
        <v>1.85979</v>
      </c>
      <c r="HQ447">
        <v>1.85806</v>
      </c>
      <c r="HR447">
        <v>1.85944</v>
      </c>
      <c r="HS447">
        <v>1.85959</v>
      </c>
      <c r="HT447">
        <v>1.85806</v>
      </c>
      <c r="HU447">
        <v>1.85715</v>
      </c>
      <c r="HV447">
        <v>1.85211</v>
      </c>
      <c r="HW447">
        <v>0</v>
      </c>
      <c r="HX447">
        <v>0</v>
      </c>
      <c r="HY447">
        <v>0</v>
      </c>
      <c r="HZ447">
        <v>0</v>
      </c>
      <c r="IA447" t="s">
        <v>424</v>
      </c>
      <c r="IB447" t="s">
        <v>425</v>
      </c>
      <c r="IC447" t="s">
        <v>426</v>
      </c>
      <c r="ID447" t="s">
        <v>426</v>
      </c>
      <c r="IE447" t="s">
        <v>426</v>
      </c>
      <c r="IF447" t="s">
        <v>426</v>
      </c>
      <c r="IG447">
        <v>0</v>
      </c>
      <c r="IH447">
        <v>100</v>
      </c>
      <c r="II447">
        <v>100</v>
      </c>
      <c r="IJ447">
        <v>-1.498</v>
      </c>
      <c r="IK447">
        <v>0.1938</v>
      </c>
      <c r="IL447">
        <v>-2.28913660702458</v>
      </c>
      <c r="IM447">
        <v>0.001328113201692861</v>
      </c>
      <c r="IN447">
        <v>1.538283238170363E-06</v>
      </c>
      <c r="IO447">
        <v>-5.795655626708063E-10</v>
      </c>
      <c r="IP447">
        <v>-0.0679113126274816</v>
      </c>
      <c r="IQ447">
        <v>-0.004593102289677449</v>
      </c>
      <c r="IR447">
        <v>0.0008253994458280543</v>
      </c>
      <c r="IS447">
        <v>-7.403632370499484E-06</v>
      </c>
      <c r="IT447">
        <v>2</v>
      </c>
      <c r="IU447">
        <v>1985</v>
      </c>
      <c r="IV447">
        <v>1</v>
      </c>
      <c r="IW447">
        <v>27</v>
      </c>
      <c r="IX447">
        <v>2.2</v>
      </c>
      <c r="IY447">
        <v>2.2</v>
      </c>
      <c r="IZ447">
        <v>1.13647</v>
      </c>
      <c r="JA447">
        <v>2.61353</v>
      </c>
      <c r="JB447">
        <v>1.49658</v>
      </c>
      <c r="JC447">
        <v>2.34619</v>
      </c>
      <c r="JD447">
        <v>1.54907</v>
      </c>
      <c r="JE447">
        <v>2.34009</v>
      </c>
      <c r="JF447">
        <v>32.7535</v>
      </c>
      <c r="JG447">
        <v>15.4192</v>
      </c>
      <c r="JH447">
        <v>18</v>
      </c>
      <c r="JI447">
        <v>481.722</v>
      </c>
      <c r="JJ447">
        <v>502.08</v>
      </c>
      <c r="JK447">
        <v>32.1515</v>
      </c>
      <c r="JL447">
        <v>27.5269</v>
      </c>
      <c r="JM447">
        <v>29.9976</v>
      </c>
      <c r="JN447">
        <v>27.7313</v>
      </c>
      <c r="JO447">
        <v>27.7164</v>
      </c>
      <c r="JP447">
        <v>22.8465</v>
      </c>
      <c r="JQ447">
        <v>18.7696</v>
      </c>
      <c r="JR447">
        <v>76.4761</v>
      </c>
      <c r="JS447">
        <v>32.1989</v>
      </c>
      <c r="JT447">
        <v>420</v>
      </c>
      <c r="JU447">
        <v>24.1443</v>
      </c>
      <c r="JV447">
        <v>102.309</v>
      </c>
      <c r="JW447">
        <v>91.45059999999999</v>
      </c>
    </row>
    <row r="448" spans="1:283">
      <c r="A448">
        <v>430</v>
      </c>
      <c r="B448">
        <v>1761012607.5</v>
      </c>
      <c r="C448">
        <v>2941.5</v>
      </c>
      <c r="D448" t="s">
        <v>1312</v>
      </c>
      <c r="E448" t="s">
        <v>1313</v>
      </c>
      <c r="F448">
        <v>5</v>
      </c>
      <c r="G448" t="s">
        <v>1294</v>
      </c>
      <c r="H448">
        <v>1761012599.5</v>
      </c>
      <c r="I448">
        <f>(J448)/1000</f>
        <v>0</v>
      </c>
      <c r="J448">
        <f>1000*DJ448*AH448*(DF448-DG448)/(100*CY448*(1000-AH448*DF448))</f>
        <v>0</v>
      </c>
      <c r="K448">
        <f>DJ448*AH448*(DE448-DD448*(1000-AH448*DG448)/(1000-AH448*DF448))/(100*CY448)</f>
        <v>0</v>
      </c>
      <c r="L448">
        <f>DD448 - IF(AH448&gt;1, K448*CY448*100.0/(AJ448), 0)</f>
        <v>0</v>
      </c>
      <c r="M448">
        <f>((S448-I448/2)*L448-K448)/(S448+I448/2)</f>
        <v>0</v>
      </c>
      <c r="N448">
        <f>M448*(DK448+DL448)/1000.0</f>
        <v>0</v>
      </c>
      <c r="O448">
        <f>(DD448 - IF(AH448&gt;1, K448*CY448*100.0/(AJ448), 0))*(DK448+DL448)/1000.0</f>
        <v>0</v>
      </c>
      <c r="P448">
        <f>2.0/((1/R448-1/Q448)+SIGN(R448)*SQRT((1/R448-1/Q448)*(1/R448-1/Q448) + 4*CZ448/((CZ448+1)*(CZ448+1))*(2*1/R448*1/Q448-1/Q448*1/Q448)))</f>
        <v>0</v>
      </c>
      <c r="Q448">
        <f>IF(LEFT(DA448,1)&lt;&gt;"0",IF(LEFT(DA448,1)="1",3.0,DB448),$D$5+$E$5*(DR448*DK448/($K$5*1000))+$F$5*(DR448*DK448/($K$5*1000))*MAX(MIN(CY448,$J$5),$I$5)*MAX(MIN(CY448,$J$5),$I$5)+$G$5*MAX(MIN(CY448,$J$5),$I$5)*(DR448*DK448/($K$5*1000))+$H$5*(DR448*DK448/($K$5*1000))*(DR448*DK448/($K$5*1000)))</f>
        <v>0</v>
      </c>
      <c r="R448">
        <f>I448*(1000-(1000*0.61365*exp(17.502*V448/(240.97+V448))/(DK448+DL448)+DF448)/2)/(1000*0.61365*exp(17.502*V448/(240.97+V448))/(DK448+DL448)-DF448)</f>
        <v>0</v>
      </c>
      <c r="S448">
        <f>1/((CZ448+1)/(P448/1.6)+1/(Q448/1.37)) + CZ448/((CZ448+1)/(P448/1.6) + CZ448/(Q448/1.37))</f>
        <v>0</v>
      </c>
      <c r="T448">
        <f>(CU448*CX448)</f>
        <v>0</v>
      </c>
      <c r="U448">
        <f>(DM448+(T448+2*0.95*5.67E-8*(((DM448+$B$9)+273)^4-(DM448+273)^4)-44100*I448)/(1.84*29.3*Q448+8*0.95*5.67E-8*(DM448+273)^3))</f>
        <v>0</v>
      </c>
      <c r="V448">
        <f>($C$9*DN448+$D$9*DO448+$E$9*U448)</f>
        <v>0</v>
      </c>
      <c r="W448">
        <f>0.61365*exp(17.502*V448/(240.97+V448))</f>
        <v>0</v>
      </c>
      <c r="X448">
        <f>(Y448/Z448*100)</f>
        <v>0</v>
      </c>
      <c r="Y448">
        <f>DF448*(DK448+DL448)/1000</f>
        <v>0</v>
      </c>
      <c r="Z448">
        <f>0.61365*exp(17.502*DM448/(240.97+DM448))</f>
        <v>0</v>
      </c>
      <c r="AA448">
        <f>(W448-DF448*(DK448+DL448)/1000)</f>
        <v>0</v>
      </c>
      <c r="AB448">
        <f>(-I448*44100)</f>
        <v>0</v>
      </c>
      <c r="AC448">
        <f>2*29.3*Q448*0.92*(DM448-V448)</f>
        <v>0</v>
      </c>
      <c r="AD448">
        <f>2*0.95*5.67E-8*(((DM448+$B$9)+273)^4-(V448+273)^4)</f>
        <v>0</v>
      </c>
      <c r="AE448">
        <f>T448+AD448+AB448+AC448</f>
        <v>0</v>
      </c>
      <c r="AF448">
        <v>1</v>
      </c>
      <c r="AG448">
        <v>0</v>
      </c>
      <c r="AH448">
        <f>IF(AF448*$H$15&gt;=AJ448,1.0,(AJ448/(AJ448-AF448*$H$15)))</f>
        <v>0</v>
      </c>
      <c r="AI448">
        <f>(AH448-1)*100</f>
        <v>0</v>
      </c>
      <c r="AJ448">
        <f>MAX(0,($B$15+$C$15*DR448)/(1+$D$15*DR448)*DK448/(DM448+273)*$E$15)</f>
        <v>0</v>
      </c>
      <c r="AK448" t="s">
        <v>420</v>
      </c>
      <c r="AL448" t="s">
        <v>420</v>
      </c>
      <c r="AM448">
        <v>0</v>
      </c>
      <c r="AN448">
        <v>0</v>
      </c>
      <c r="AO448">
        <f>1-AM448/AN448</f>
        <v>0</v>
      </c>
      <c r="AP448">
        <v>0</v>
      </c>
      <c r="AQ448" t="s">
        <v>420</v>
      </c>
      <c r="AR448" t="s">
        <v>420</v>
      </c>
      <c r="AS448">
        <v>0</v>
      </c>
      <c r="AT448">
        <v>0</v>
      </c>
      <c r="AU448">
        <f>1-AS448/AT448</f>
        <v>0</v>
      </c>
      <c r="AV448">
        <v>0.5</v>
      </c>
      <c r="AW448">
        <f>CV448</f>
        <v>0</v>
      </c>
      <c r="AX448">
        <f>K448</f>
        <v>0</v>
      </c>
      <c r="AY448">
        <f>AU448*AV448*AW448</f>
        <v>0</v>
      </c>
      <c r="AZ448">
        <f>(AX448-AP448)/AW448</f>
        <v>0</v>
      </c>
      <c r="BA448">
        <f>(AN448-AT448)/AT448</f>
        <v>0</v>
      </c>
      <c r="BB448">
        <f>AM448/(AO448+AM448/AT448)</f>
        <v>0</v>
      </c>
      <c r="BC448" t="s">
        <v>420</v>
      </c>
      <c r="BD448">
        <v>0</v>
      </c>
      <c r="BE448">
        <f>IF(BD448&lt;&gt;0, BD448, BB448)</f>
        <v>0</v>
      </c>
      <c r="BF448">
        <f>1-BE448/AT448</f>
        <v>0</v>
      </c>
      <c r="BG448">
        <f>(AT448-AS448)/(AT448-BE448)</f>
        <v>0</v>
      </c>
      <c r="BH448">
        <f>(AN448-AT448)/(AN448-BE448)</f>
        <v>0</v>
      </c>
      <c r="BI448">
        <f>(AT448-AS448)/(AT448-AM448)</f>
        <v>0</v>
      </c>
      <c r="BJ448">
        <f>(AN448-AT448)/(AN448-AM448)</f>
        <v>0</v>
      </c>
      <c r="BK448">
        <f>(BG448*BE448/AS448)</f>
        <v>0</v>
      </c>
      <c r="BL448">
        <f>(1-BK448)</f>
        <v>0</v>
      </c>
      <c r="CU448">
        <f>$B$13*DS448+$C$13*DT448+$F$13*EE448*(1-EH448)</f>
        <v>0</v>
      </c>
      <c r="CV448">
        <f>CU448*CW448</f>
        <v>0</v>
      </c>
      <c r="CW448">
        <f>($B$13*$D$11+$C$13*$D$11+$F$13*((ER448+EJ448)/MAX(ER448+EJ448+ES448, 0.1)*$I$11+ES448/MAX(ER448+EJ448+ES448, 0.1)*$J$11))/($B$13+$C$13+$F$13)</f>
        <v>0</v>
      </c>
      <c r="CX448">
        <f>($B$13*$K$11+$C$13*$K$11+$F$13*((ER448+EJ448)/MAX(ER448+EJ448+ES448, 0.1)*$P$11+ES448/MAX(ER448+EJ448+ES448, 0.1)*$Q$11))/($B$13+$C$13+$F$13)</f>
        <v>0</v>
      </c>
      <c r="CY448">
        <v>5.66</v>
      </c>
      <c r="CZ448">
        <v>0.5</v>
      </c>
      <c r="DA448" t="s">
        <v>421</v>
      </c>
      <c r="DB448">
        <v>2</v>
      </c>
      <c r="DC448">
        <v>1761012599.5</v>
      </c>
      <c r="DD448">
        <v>420.8027916666667</v>
      </c>
      <c r="DE448">
        <v>419.9314583333333</v>
      </c>
      <c r="DF448">
        <v>23.990925</v>
      </c>
      <c r="DG448">
        <v>23.931025</v>
      </c>
      <c r="DH448">
        <v>422.3001666666667</v>
      </c>
      <c r="DI448">
        <v>23.8004125</v>
      </c>
      <c r="DJ448">
        <v>500.0332083333333</v>
      </c>
      <c r="DK448">
        <v>90.5800375</v>
      </c>
      <c r="DL448">
        <v>0.03413252083333334</v>
      </c>
      <c r="DM448">
        <v>30.65049583333333</v>
      </c>
      <c r="DN448">
        <v>30.15410416666667</v>
      </c>
      <c r="DO448">
        <v>999.9</v>
      </c>
      <c r="DP448">
        <v>0</v>
      </c>
      <c r="DQ448">
        <v>0</v>
      </c>
      <c r="DR448">
        <v>10000.64916666667</v>
      </c>
      <c r="DS448">
        <v>0</v>
      </c>
      <c r="DT448">
        <v>0.242856</v>
      </c>
      <c r="DU448">
        <v>0.8711306249999998</v>
      </c>
      <c r="DV448">
        <v>431.14625</v>
      </c>
      <c r="DW448">
        <v>430.2273333333333</v>
      </c>
      <c r="DX448">
        <v>0.0598914</v>
      </c>
      <c r="DY448">
        <v>419.9314583333333</v>
      </c>
      <c r="DZ448">
        <v>23.931025</v>
      </c>
      <c r="EA448">
        <v>2.173097916666666</v>
      </c>
      <c r="EB448">
        <v>2.167674583333334</v>
      </c>
      <c r="EC448">
        <v>18.7651875</v>
      </c>
      <c r="ED448">
        <v>18.72517083333333</v>
      </c>
      <c r="EE448">
        <v>0.00500078</v>
      </c>
      <c r="EF448">
        <v>0</v>
      </c>
      <c r="EG448">
        <v>0</v>
      </c>
      <c r="EH448">
        <v>0</v>
      </c>
      <c r="EI448">
        <v>782.7583333333333</v>
      </c>
      <c r="EJ448">
        <v>0.00500078</v>
      </c>
      <c r="EK448">
        <v>-16.07083333333334</v>
      </c>
      <c r="EL448">
        <v>-0.8416666666666667</v>
      </c>
      <c r="EM448">
        <v>35.55966666666666</v>
      </c>
      <c r="EN448">
        <v>39.68983333333333</v>
      </c>
      <c r="EO448">
        <v>37.84095833333333</v>
      </c>
      <c r="EP448">
        <v>40.07533333333333</v>
      </c>
      <c r="EQ448">
        <v>38.49725</v>
      </c>
      <c r="ER448">
        <v>0</v>
      </c>
      <c r="ES448">
        <v>0</v>
      </c>
      <c r="ET448">
        <v>0</v>
      </c>
      <c r="EU448">
        <v>1761012606.7</v>
      </c>
      <c r="EV448">
        <v>0</v>
      </c>
      <c r="EW448">
        <v>783.2</v>
      </c>
      <c r="EX448">
        <v>2.19999950971434</v>
      </c>
      <c r="EY448">
        <v>13.16153845420253</v>
      </c>
      <c r="EZ448">
        <v>-15.42</v>
      </c>
      <c r="FA448">
        <v>15</v>
      </c>
      <c r="FB448">
        <v>1761012472</v>
      </c>
      <c r="FC448" t="s">
        <v>1295</v>
      </c>
      <c r="FD448">
        <v>1761012472</v>
      </c>
      <c r="FE448">
        <v>1761012471</v>
      </c>
      <c r="FF448">
        <v>14</v>
      </c>
      <c r="FG448">
        <v>-0.019</v>
      </c>
      <c r="FH448">
        <v>0.004</v>
      </c>
      <c r="FI448">
        <v>-1.499</v>
      </c>
      <c r="FJ448">
        <v>0.179</v>
      </c>
      <c r="FK448">
        <v>420</v>
      </c>
      <c r="FL448">
        <v>23</v>
      </c>
      <c r="FM448">
        <v>0.57</v>
      </c>
      <c r="FN448">
        <v>0.06</v>
      </c>
      <c r="FO448">
        <v>0.8711906500000002</v>
      </c>
      <c r="FP448">
        <v>-0.1092904615384624</v>
      </c>
      <c r="FQ448">
        <v>0.04621169845371949</v>
      </c>
      <c r="FR448">
        <v>1</v>
      </c>
      <c r="FS448">
        <v>784.7823529411766</v>
      </c>
      <c r="FT448">
        <v>-19.17188712593104</v>
      </c>
      <c r="FU448">
        <v>5.44526078823623</v>
      </c>
      <c r="FV448">
        <v>0</v>
      </c>
      <c r="FW448">
        <v>0.09207435999999999</v>
      </c>
      <c r="FX448">
        <v>-0.553964967354597</v>
      </c>
      <c r="FY448">
        <v>0.06605351129520973</v>
      </c>
      <c r="FZ448">
        <v>0</v>
      </c>
      <c r="GA448">
        <v>1</v>
      </c>
      <c r="GB448">
        <v>3</v>
      </c>
      <c r="GC448" t="s">
        <v>459</v>
      </c>
      <c r="GD448">
        <v>3.10989</v>
      </c>
      <c r="GE448">
        <v>2.72573</v>
      </c>
      <c r="GF448">
        <v>0.0887488</v>
      </c>
      <c r="GG448">
        <v>0.0884205</v>
      </c>
      <c r="GH448">
        <v>0.109237</v>
      </c>
      <c r="GI448">
        <v>0.110064</v>
      </c>
      <c r="GJ448">
        <v>23917.9</v>
      </c>
      <c r="GK448">
        <v>21673.3</v>
      </c>
      <c r="GL448">
        <v>26804.7</v>
      </c>
      <c r="GM448">
        <v>23981.3</v>
      </c>
      <c r="GN448">
        <v>38149.2</v>
      </c>
      <c r="GO448">
        <v>31478.2</v>
      </c>
      <c r="GP448">
        <v>46785.4</v>
      </c>
      <c r="GQ448">
        <v>37907.5</v>
      </c>
      <c r="GR448">
        <v>1.89352</v>
      </c>
      <c r="GS448">
        <v>1.8791</v>
      </c>
      <c r="GT448">
        <v>0.111416</v>
      </c>
      <c r="GU448">
        <v>0</v>
      </c>
      <c r="GV448">
        <v>28.3145</v>
      </c>
      <c r="GW448">
        <v>999.9</v>
      </c>
      <c r="GX448">
        <v>62.9</v>
      </c>
      <c r="GY448">
        <v>29.2</v>
      </c>
      <c r="GZ448">
        <v>28.2533</v>
      </c>
      <c r="HA448">
        <v>61.311</v>
      </c>
      <c r="HB448">
        <v>21.27</v>
      </c>
      <c r="HC448">
        <v>1</v>
      </c>
      <c r="HD448">
        <v>0.0219893</v>
      </c>
      <c r="HE448">
        <v>-1.58443</v>
      </c>
      <c r="HF448">
        <v>20.3314</v>
      </c>
      <c r="HG448">
        <v>5.22148</v>
      </c>
      <c r="HH448">
        <v>11.9796</v>
      </c>
      <c r="HI448">
        <v>4.9653</v>
      </c>
      <c r="HJ448">
        <v>3.2759</v>
      </c>
      <c r="HK448">
        <v>9999</v>
      </c>
      <c r="HL448">
        <v>9999</v>
      </c>
      <c r="HM448">
        <v>9999</v>
      </c>
      <c r="HN448">
        <v>999.9</v>
      </c>
      <c r="HO448">
        <v>1.86368</v>
      </c>
      <c r="HP448">
        <v>1.85976</v>
      </c>
      <c r="HQ448">
        <v>1.85806</v>
      </c>
      <c r="HR448">
        <v>1.85944</v>
      </c>
      <c r="HS448">
        <v>1.85959</v>
      </c>
      <c r="HT448">
        <v>1.85806</v>
      </c>
      <c r="HU448">
        <v>1.85715</v>
      </c>
      <c r="HV448">
        <v>1.85211</v>
      </c>
      <c r="HW448">
        <v>0</v>
      </c>
      <c r="HX448">
        <v>0</v>
      </c>
      <c r="HY448">
        <v>0</v>
      </c>
      <c r="HZ448">
        <v>0</v>
      </c>
      <c r="IA448" t="s">
        <v>424</v>
      </c>
      <c r="IB448" t="s">
        <v>425</v>
      </c>
      <c r="IC448" t="s">
        <v>426</v>
      </c>
      <c r="ID448" t="s">
        <v>426</v>
      </c>
      <c r="IE448" t="s">
        <v>426</v>
      </c>
      <c r="IF448" t="s">
        <v>426</v>
      </c>
      <c r="IG448">
        <v>0</v>
      </c>
      <c r="IH448">
        <v>100</v>
      </c>
      <c r="II448">
        <v>100</v>
      </c>
      <c r="IJ448">
        <v>-1.498</v>
      </c>
      <c r="IK448">
        <v>0.1948</v>
      </c>
      <c r="IL448">
        <v>-2.28913660702458</v>
      </c>
      <c r="IM448">
        <v>0.001328113201692861</v>
      </c>
      <c r="IN448">
        <v>1.538283238170363E-06</v>
      </c>
      <c r="IO448">
        <v>-5.795655626708063E-10</v>
      </c>
      <c r="IP448">
        <v>-0.0679113126274816</v>
      </c>
      <c r="IQ448">
        <v>-0.004593102289677449</v>
      </c>
      <c r="IR448">
        <v>0.0008253994458280543</v>
      </c>
      <c r="IS448">
        <v>-7.403632370499484E-06</v>
      </c>
      <c r="IT448">
        <v>2</v>
      </c>
      <c r="IU448">
        <v>1985</v>
      </c>
      <c r="IV448">
        <v>1</v>
      </c>
      <c r="IW448">
        <v>27</v>
      </c>
      <c r="IX448">
        <v>2.3</v>
      </c>
      <c r="IY448">
        <v>2.3</v>
      </c>
      <c r="IZ448">
        <v>1.13647</v>
      </c>
      <c r="JA448">
        <v>2.60864</v>
      </c>
      <c r="JB448">
        <v>1.49658</v>
      </c>
      <c r="JC448">
        <v>2.34619</v>
      </c>
      <c r="JD448">
        <v>1.54907</v>
      </c>
      <c r="JE448">
        <v>2.43408</v>
      </c>
      <c r="JF448">
        <v>32.7535</v>
      </c>
      <c r="JG448">
        <v>15.4279</v>
      </c>
      <c r="JH448">
        <v>18</v>
      </c>
      <c r="JI448">
        <v>481.881</v>
      </c>
      <c r="JJ448">
        <v>501.897</v>
      </c>
      <c r="JK448">
        <v>32.1124</v>
      </c>
      <c r="JL448">
        <v>27.5269</v>
      </c>
      <c r="JM448">
        <v>29.9984</v>
      </c>
      <c r="JN448">
        <v>27.7313</v>
      </c>
      <c r="JO448">
        <v>27.7164</v>
      </c>
      <c r="JP448">
        <v>22.8463</v>
      </c>
      <c r="JQ448">
        <v>18.7696</v>
      </c>
      <c r="JR448">
        <v>76.4761</v>
      </c>
      <c r="JS448">
        <v>32.1989</v>
      </c>
      <c r="JT448">
        <v>420</v>
      </c>
      <c r="JU448">
        <v>24.1392</v>
      </c>
      <c r="JV448">
        <v>102.31</v>
      </c>
      <c r="JW448">
        <v>91.45</v>
      </c>
    </row>
    <row r="449" spans="1:283">
      <c r="A449">
        <v>431</v>
      </c>
      <c r="B449">
        <v>1761012609.5</v>
      </c>
      <c r="C449">
        <v>2943.5</v>
      </c>
      <c r="D449" t="s">
        <v>1314</v>
      </c>
      <c r="E449" t="s">
        <v>1315</v>
      </c>
      <c r="F449">
        <v>5</v>
      </c>
      <c r="G449" t="s">
        <v>1294</v>
      </c>
      <c r="H449">
        <v>1761012601.5</v>
      </c>
      <c r="I449">
        <f>(J449)/1000</f>
        <v>0</v>
      </c>
      <c r="J449">
        <f>1000*DJ449*AH449*(DF449-DG449)/(100*CY449*(1000-AH449*DF449))</f>
        <v>0</v>
      </c>
      <c r="K449">
        <f>DJ449*AH449*(DE449-DD449*(1000-AH449*DG449)/(1000-AH449*DF449))/(100*CY449)</f>
        <v>0</v>
      </c>
      <c r="L449">
        <f>DD449 - IF(AH449&gt;1, K449*CY449*100.0/(AJ449), 0)</f>
        <v>0</v>
      </c>
      <c r="M449">
        <f>((S449-I449/2)*L449-K449)/(S449+I449/2)</f>
        <v>0</v>
      </c>
      <c r="N449">
        <f>M449*(DK449+DL449)/1000.0</f>
        <v>0</v>
      </c>
      <c r="O449">
        <f>(DD449 - IF(AH449&gt;1, K449*CY449*100.0/(AJ449), 0))*(DK449+DL449)/1000.0</f>
        <v>0</v>
      </c>
      <c r="P449">
        <f>2.0/((1/R449-1/Q449)+SIGN(R449)*SQRT((1/R449-1/Q449)*(1/R449-1/Q449) + 4*CZ449/((CZ449+1)*(CZ449+1))*(2*1/R449*1/Q449-1/Q449*1/Q449)))</f>
        <v>0</v>
      </c>
      <c r="Q449">
        <f>IF(LEFT(DA449,1)&lt;&gt;"0",IF(LEFT(DA449,1)="1",3.0,DB449),$D$5+$E$5*(DR449*DK449/($K$5*1000))+$F$5*(DR449*DK449/($K$5*1000))*MAX(MIN(CY449,$J$5),$I$5)*MAX(MIN(CY449,$J$5),$I$5)+$G$5*MAX(MIN(CY449,$J$5),$I$5)*(DR449*DK449/($K$5*1000))+$H$5*(DR449*DK449/($K$5*1000))*(DR449*DK449/($K$5*1000)))</f>
        <v>0</v>
      </c>
      <c r="R449">
        <f>I449*(1000-(1000*0.61365*exp(17.502*V449/(240.97+V449))/(DK449+DL449)+DF449)/2)/(1000*0.61365*exp(17.502*V449/(240.97+V449))/(DK449+DL449)-DF449)</f>
        <v>0</v>
      </c>
      <c r="S449">
        <f>1/((CZ449+1)/(P449/1.6)+1/(Q449/1.37)) + CZ449/((CZ449+1)/(P449/1.6) + CZ449/(Q449/1.37))</f>
        <v>0</v>
      </c>
      <c r="T449">
        <f>(CU449*CX449)</f>
        <v>0</v>
      </c>
      <c r="U449">
        <f>(DM449+(T449+2*0.95*5.67E-8*(((DM449+$B$9)+273)^4-(DM449+273)^4)-44100*I449)/(1.84*29.3*Q449+8*0.95*5.67E-8*(DM449+273)^3))</f>
        <v>0</v>
      </c>
      <c r="V449">
        <f>($C$9*DN449+$D$9*DO449+$E$9*U449)</f>
        <v>0</v>
      </c>
      <c r="W449">
        <f>0.61365*exp(17.502*V449/(240.97+V449))</f>
        <v>0</v>
      </c>
      <c r="X449">
        <f>(Y449/Z449*100)</f>
        <v>0</v>
      </c>
      <c r="Y449">
        <f>DF449*(DK449+DL449)/1000</f>
        <v>0</v>
      </c>
      <c r="Z449">
        <f>0.61365*exp(17.502*DM449/(240.97+DM449))</f>
        <v>0</v>
      </c>
      <c r="AA449">
        <f>(W449-DF449*(DK449+DL449)/1000)</f>
        <v>0</v>
      </c>
      <c r="AB449">
        <f>(-I449*44100)</f>
        <v>0</v>
      </c>
      <c r="AC449">
        <f>2*29.3*Q449*0.92*(DM449-V449)</f>
        <v>0</v>
      </c>
      <c r="AD449">
        <f>2*0.95*5.67E-8*(((DM449+$B$9)+273)^4-(V449+273)^4)</f>
        <v>0</v>
      </c>
      <c r="AE449">
        <f>T449+AD449+AB449+AC449</f>
        <v>0</v>
      </c>
      <c r="AF449">
        <v>1</v>
      </c>
      <c r="AG449">
        <v>0</v>
      </c>
      <c r="AH449">
        <f>IF(AF449*$H$15&gt;=AJ449,1.0,(AJ449/(AJ449-AF449*$H$15)))</f>
        <v>0</v>
      </c>
      <c r="AI449">
        <f>(AH449-1)*100</f>
        <v>0</v>
      </c>
      <c r="AJ449">
        <f>MAX(0,($B$15+$C$15*DR449)/(1+$D$15*DR449)*DK449/(DM449+273)*$E$15)</f>
        <v>0</v>
      </c>
      <c r="AK449" t="s">
        <v>420</v>
      </c>
      <c r="AL449" t="s">
        <v>420</v>
      </c>
      <c r="AM449">
        <v>0</v>
      </c>
      <c r="AN449">
        <v>0</v>
      </c>
      <c r="AO449">
        <f>1-AM449/AN449</f>
        <v>0</v>
      </c>
      <c r="AP449">
        <v>0</v>
      </c>
      <c r="AQ449" t="s">
        <v>420</v>
      </c>
      <c r="AR449" t="s">
        <v>420</v>
      </c>
      <c r="AS449">
        <v>0</v>
      </c>
      <c r="AT449">
        <v>0</v>
      </c>
      <c r="AU449">
        <f>1-AS449/AT449</f>
        <v>0</v>
      </c>
      <c r="AV449">
        <v>0.5</v>
      </c>
      <c r="AW449">
        <f>CV449</f>
        <v>0</v>
      </c>
      <c r="AX449">
        <f>K449</f>
        <v>0</v>
      </c>
      <c r="AY449">
        <f>AU449*AV449*AW449</f>
        <v>0</v>
      </c>
      <c r="AZ449">
        <f>(AX449-AP449)/AW449</f>
        <v>0</v>
      </c>
      <c r="BA449">
        <f>(AN449-AT449)/AT449</f>
        <v>0</v>
      </c>
      <c r="BB449">
        <f>AM449/(AO449+AM449/AT449)</f>
        <v>0</v>
      </c>
      <c r="BC449" t="s">
        <v>420</v>
      </c>
      <c r="BD449">
        <v>0</v>
      </c>
      <c r="BE449">
        <f>IF(BD449&lt;&gt;0, BD449, BB449)</f>
        <v>0</v>
      </c>
      <c r="BF449">
        <f>1-BE449/AT449</f>
        <v>0</v>
      </c>
      <c r="BG449">
        <f>(AT449-AS449)/(AT449-BE449)</f>
        <v>0</v>
      </c>
      <c r="BH449">
        <f>(AN449-AT449)/(AN449-BE449)</f>
        <v>0</v>
      </c>
      <c r="BI449">
        <f>(AT449-AS449)/(AT449-AM449)</f>
        <v>0</v>
      </c>
      <c r="BJ449">
        <f>(AN449-AT449)/(AN449-AM449)</f>
        <v>0</v>
      </c>
      <c r="BK449">
        <f>(BG449*BE449/AS449)</f>
        <v>0</v>
      </c>
      <c r="BL449">
        <f>(1-BK449)</f>
        <v>0</v>
      </c>
      <c r="CU449">
        <f>$B$13*DS449+$C$13*DT449+$F$13*EE449*(1-EH449)</f>
        <v>0</v>
      </c>
      <c r="CV449">
        <f>CU449*CW449</f>
        <v>0</v>
      </c>
      <c r="CW449">
        <f>($B$13*$D$11+$C$13*$D$11+$F$13*((ER449+EJ449)/MAX(ER449+EJ449+ES449, 0.1)*$I$11+ES449/MAX(ER449+EJ449+ES449, 0.1)*$J$11))/($B$13+$C$13+$F$13)</f>
        <v>0</v>
      </c>
      <c r="CX449">
        <f>($B$13*$K$11+$C$13*$K$11+$F$13*((ER449+EJ449)/MAX(ER449+EJ449+ES449, 0.1)*$P$11+ES449/MAX(ER449+EJ449+ES449, 0.1)*$Q$11))/($B$13+$C$13+$F$13)</f>
        <v>0</v>
      </c>
      <c r="CY449">
        <v>5.66</v>
      </c>
      <c r="CZ449">
        <v>0.5</v>
      </c>
      <c r="DA449" t="s">
        <v>421</v>
      </c>
      <c r="DB449">
        <v>2</v>
      </c>
      <c r="DC449">
        <v>1761012601.5</v>
      </c>
      <c r="DD449">
        <v>420.8015833333334</v>
      </c>
      <c r="DE449">
        <v>419.9370416666666</v>
      </c>
      <c r="DF449">
        <v>24.040775</v>
      </c>
      <c r="DG449">
        <v>23.98555</v>
      </c>
      <c r="DH449">
        <v>422.299</v>
      </c>
      <c r="DI449">
        <v>23.84918333333333</v>
      </c>
      <c r="DJ449">
        <v>500.0365416666667</v>
      </c>
      <c r="DK449">
        <v>90.58000416666668</v>
      </c>
      <c r="DL449">
        <v>0.03406825</v>
      </c>
      <c r="DM449">
        <v>30.65095</v>
      </c>
      <c r="DN449">
        <v>30.15398333333333</v>
      </c>
      <c r="DO449">
        <v>999.9</v>
      </c>
      <c r="DP449">
        <v>0</v>
      </c>
      <c r="DQ449">
        <v>0</v>
      </c>
      <c r="DR449">
        <v>10000.96375</v>
      </c>
      <c r="DS449">
        <v>0</v>
      </c>
      <c r="DT449">
        <v>0.242856</v>
      </c>
      <c r="DU449">
        <v>0.864379875</v>
      </c>
      <c r="DV449">
        <v>431.1670833333333</v>
      </c>
      <c r="DW449">
        <v>430.2570416666667</v>
      </c>
      <c r="DX449">
        <v>0.05522354166666666</v>
      </c>
      <c r="DY449">
        <v>419.9370416666666</v>
      </c>
      <c r="DZ449">
        <v>23.98555</v>
      </c>
      <c r="EA449">
        <v>2.1776125</v>
      </c>
      <c r="EB449">
        <v>2.172611666666667</v>
      </c>
      <c r="EC449">
        <v>18.79839583333333</v>
      </c>
      <c r="ED449">
        <v>18.76161666666667</v>
      </c>
      <c r="EE449">
        <v>0.00500078</v>
      </c>
      <c r="EF449">
        <v>0</v>
      </c>
      <c r="EG449">
        <v>0</v>
      </c>
      <c r="EH449">
        <v>0</v>
      </c>
      <c r="EI449">
        <v>782.1333333333333</v>
      </c>
      <c r="EJ449">
        <v>0.00500078</v>
      </c>
      <c r="EK449">
        <v>-14.42916666666667</v>
      </c>
      <c r="EL449">
        <v>-0.5541666666666667</v>
      </c>
      <c r="EM449">
        <v>35.57529166666666</v>
      </c>
      <c r="EN449">
        <v>39.72108333333333</v>
      </c>
      <c r="EO449">
        <v>37.85395833333333</v>
      </c>
      <c r="EP449">
        <v>40.11704166666667</v>
      </c>
      <c r="EQ449">
        <v>38.51808333333333</v>
      </c>
      <c r="ER449">
        <v>0</v>
      </c>
      <c r="ES449">
        <v>0</v>
      </c>
      <c r="ET449">
        <v>0</v>
      </c>
      <c r="EU449">
        <v>1761012608.5</v>
      </c>
      <c r="EV449">
        <v>0</v>
      </c>
      <c r="EW449">
        <v>782.6730769230769</v>
      </c>
      <c r="EX449">
        <v>-1.952136982668034</v>
      </c>
      <c r="EY449">
        <v>24.57093979335317</v>
      </c>
      <c r="EZ449">
        <v>-15.65</v>
      </c>
      <c r="FA449">
        <v>15</v>
      </c>
      <c r="FB449">
        <v>1761012472</v>
      </c>
      <c r="FC449" t="s">
        <v>1295</v>
      </c>
      <c r="FD449">
        <v>1761012472</v>
      </c>
      <c r="FE449">
        <v>1761012471</v>
      </c>
      <c r="FF449">
        <v>14</v>
      </c>
      <c r="FG449">
        <v>-0.019</v>
      </c>
      <c r="FH449">
        <v>0.004</v>
      </c>
      <c r="FI449">
        <v>-1.499</v>
      </c>
      <c r="FJ449">
        <v>0.179</v>
      </c>
      <c r="FK449">
        <v>420</v>
      </c>
      <c r="FL449">
        <v>23</v>
      </c>
      <c r="FM449">
        <v>0.57</v>
      </c>
      <c r="FN449">
        <v>0.06</v>
      </c>
      <c r="FO449">
        <v>0.8732091219512194</v>
      </c>
      <c r="FP449">
        <v>-0.09411710801393847</v>
      </c>
      <c r="FQ449">
        <v>0.04588306048715642</v>
      </c>
      <c r="FR449">
        <v>1</v>
      </c>
      <c r="FS449">
        <v>784.1794117647059</v>
      </c>
      <c r="FT449">
        <v>-12.70741036651517</v>
      </c>
      <c r="FU449">
        <v>5.158817660470195</v>
      </c>
      <c r="FV449">
        <v>0</v>
      </c>
      <c r="FW449">
        <v>0.07522050975609755</v>
      </c>
      <c r="FX449">
        <v>-0.2666455087108015</v>
      </c>
      <c r="FY449">
        <v>0.04245459824872204</v>
      </c>
      <c r="FZ449">
        <v>0</v>
      </c>
      <c r="GA449">
        <v>1</v>
      </c>
      <c r="GB449">
        <v>3</v>
      </c>
      <c r="GC449" t="s">
        <v>459</v>
      </c>
      <c r="GD449">
        <v>3.10977</v>
      </c>
      <c r="GE449">
        <v>2.72555</v>
      </c>
      <c r="GF449">
        <v>0.0887517</v>
      </c>
      <c r="GG449">
        <v>0.0884199</v>
      </c>
      <c r="GH449">
        <v>0.109373</v>
      </c>
      <c r="GI449">
        <v>0.110141</v>
      </c>
      <c r="GJ449">
        <v>23917.9</v>
      </c>
      <c r="GK449">
        <v>21673.2</v>
      </c>
      <c r="GL449">
        <v>26804.7</v>
      </c>
      <c r="GM449">
        <v>23981.2</v>
      </c>
      <c r="GN449">
        <v>38143.6</v>
      </c>
      <c r="GO449">
        <v>31475.4</v>
      </c>
      <c r="GP449">
        <v>46785.6</v>
      </c>
      <c r="GQ449">
        <v>37907.4</v>
      </c>
      <c r="GR449">
        <v>1.8935</v>
      </c>
      <c r="GS449">
        <v>1.87925</v>
      </c>
      <c r="GT449">
        <v>0.110604</v>
      </c>
      <c r="GU449">
        <v>0</v>
      </c>
      <c r="GV449">
        <v>28.3223</v>
      </c>
      <c r="GW449">
        <v>999.9</v>
      </c>
      <c r="GX449">
        <v>62.9</v>
      </c>
      <c r="GY449">
        <v>29.2</v>
      </c>
      <c r="GZ449">
        <v>28.2503</v>
      </c>
      <c r="HA449">
        <v>61.171</v>
      </c>
      <c r="HB449">
        <v>21.0857</v>
      </c>
      <c r="HC449">
        <v>1</v>
      </c>
      <c r="HD449">
        <v>0.0220554</v>
      </c>
      <c r="HE449">
        <v>-1.73758</v>
      </c>
      <c r="HF449">
        <v>20.3298</v>
      </c>
      <c r="HG449">
        <v>5.22163</v>
      </c>
      <c r="HH449">
        <v>11.9798</v>
      </c>
      <c r="HI449">
        <v>4.9653</v>
      </c>
      <c r="HJ449">
        <v>3.2759</v>
      </c>
      <c r="HK449">
        <v>9999</v>
      </c>
      <c r="HL449">
        <v>9999</v>
      </c>
      <c r="HM449">
        <v>9999</v>
      </c>
      <c r="HN449">
        <v>999.9</v>
      </c>
      <c r="HO449">
        <v>1.86368</v>
      </c>
      <c r="HP449">
        <v>1.85977</v>
      </c>
      <c r="HQ449">
        <v>1.85806</v>
      </c>
      <c r="HR449">
        <v>1.85944</v>
      </c>
      <c r="HS449">
        <v>1.85959</v>
      </c>
      <c r="HT449">
        <v>1.85806</v>
      </c>
      <c r="HU449">
        <v>1.85715</v>
      </c>
      <c r="HV449">
        <v>1.85211</v>
      </c>
      <c r="HW449">
        <v>0</v>
      </c>
      <c r="HX449">
        <v>0</v>
      </c>
      <c r="HY449">
        <v>0</v>
      </c>
      <c r="HZ449">
        <v>0</v>
      </c>
      <c r="IA449" t="s">
        <v>424</v>
      </c>
      <c r="IB449" t="s">
        <v>425</v>
      </c>
      <c r="IC449" t="s">
        <v>426</v>
      </c>
      <c r="ID449" t="s">
        <v>426</v>
      </c>
      <c r="IE449" t="s">
        <v>426</v>
      </c>
      <c r="IF449" t="s">
        <v>426</v>
      </c>
      <c r="IG449">
        <v>0</v>
      </c>
      <c r="IH449">
        <v>100</v>
      </c>
      <c r="II449">
        <v>100</v>
      </c>
      <c r="IJ449">
        <v>-1.497</v>
      </c>
      <c r="IK449">
        <v>0.1957</v>
      </c>
      <c r="IL449">
        <v>-2.28913660702458</v>
      </c>
      <c r="IM449">
        <v>0.001328113201692861</v>
      </c>
      <c r="IN449">
        <v>1.538283238170363E-06</v>
      </c>
      <c r="IO449">
        <v>-5.795655626708063E-10</v>
      </c>
      <c r="IP449">
        <v>-0.0679113126274816</v>
      </c>
      <c r="IQ449">
        <v>-0.004593102289677449</v>
      </c>
      <c r="IR449">
        <v>0.0008253994458280543</v>
      </c>
      <c r="IS449">
        <v>-7.403632370499484E-06</v>
      </c>
      <c r="IT449">
        <v>2</v>
      </c>
      <c r="IU449">
        <v>1985</v>
      </c>
      <c r="IV449">
        <v>1</v>
      </c>
      <c r="IW449">
        <v>27</v>
      </c>
      <c r="IX449">
        <v>2.3</v>
      </c>
      <c r="IY449">
        <v>2.3</v>
      </c>
      <c r="IZ449">
        <v>1.13647</v>
      </c>
      <c r="JA449">
        <v>2.59888</v>
      </c>
      <c r="JB449">
        <v>1.49658</v>
      </c>
      <c r="JC449">
        <v>2.34497</v>
      </c>
      <c r="JD449">
        <v>1.54907</v>
      </c>
      <c r="JE449">
        <v>2.45239</v>
      </c>
      <c r="JF449">
        <v>32.7535</v>
      </c>
      <c r="JG449">
        <v>15.4279</v>
      </c>
      <c r="JH449">
        <v>18</v>
      </c>
      <c r="JI449">
        <v>481.869</v>
      </c>
      <c r="JJ449">
        <v>501.996</v>
      </c>
      <c r="JK449">
        <v>32.0704</v>
      </c>
      <c r="JL449">
        <v>27.5269</v>
      </c>
      <c r="JM449">
        <v>29.999</v>
      </c>
      <c r="JN449">
        <v>27.7317</v>
      </c>
      <c r="JO449">
        <v>27.7164</v>
      </c>
      <c r="JP449">
        <v>22.8475</v>
      </c>
      <c r="JQ449">
        <v>18.7696</v>
      </c>
      <c r="JR449">
        <v>76.4761</v>
      </c>
      <c r="JS449">
        <v>32.1989</v>
      </c>
      <c r="JT449">
        <v>420</v>
      </c>
      <c r="JU449">
        <v>24.1303</v>
      </c>
      <c r="JV449">
        <v>102.31</v>
      </c>
      <c r="JW449">
        <v>91.4496</v>
      </c>
    </row>
    <row r="450" spans="1:283">
      <c r="A450">
        <v>432</v>
      </c>
      <c r="B450">
        <v>1761012611.5</v>
      </c>
      <c r="C450">
        <v>2945.5</v>
      </c>
      <c r="D450" t="s">
        <v>1316</v>
      </c>
      <c r="E450" t="s">
        <v>1317</v>
      </c>
      <c r="F450">
        <v>5</v>
      </c>
      <c r="G450" t="s">
        <v>1294</v>
      </c>
      <c r="H450">
        <v>1761012603.5</v>
      </c>
      <c r="I450">
        <f>(J450)/1000</f>
        <v>0</v>
      </c>
      <c r="J450">
        <f>1000*DJ450*AH450*(DF450-DG450)/(100*CY450*(1000-AH450*DF450))</f>
        <v>0</v>
      </c>
      <c r="K450">
        <f>DJ450*AH450*(DE450-DD450*(1000-AH450*DG450)/(1000-AH450*DF450))/(100*CY450)</f>
        <v>0</v>
      </c>
      <c r="L450">
        <f>DD450 - IF(AH450&gt;1, K450*CY450*100.0/(AJ450), 0)</f>
        <v>0</v>
      </c>
      <c r="M450">
        <f>((S450-I450/2)*L450-K450)/(S450+I450/2)</f>
        <v>0</v>
      </c>
      <c r="N450">
        <f>M450*(DK450+DL450)/1000.0</f>
        <v>0</v>
      </c>
      <c r="O450">
        <f>(DD450 - IF(AH450&gt;1, K450*CY450*100.0/(AJ450), 0))*(DK450+DL450)/1000.0</f>
        <v>0</v>
      </c>
      <c r="P450">
        <f>2.0/((1/R450-1/Q450)+SIGN(R450)*SQRT((1/R450-1/Q450)*(1/R450-1/Q450) + 4*CZ450/((CZ450+1)*(CZ450+1))*(2*1/R450*1/Q450-1/Q450*1/Q450)))</f>
        <v>0</v>
      </c>
      <c r="Q450">
        <f>IF(LEFT(DA450,1)&lt;&gt;"0",IF(LEFT(DA450,1)="1",3.0,DB450),$D$5+$E$5*(DR450*DK450/($K$5*1000))+$F$5*(DR450*DK450/($K$5*1000))*MAX(MIN(CY450,$J$5),$I$5)*MAX(MIN(CY450,$J$5),$I$5)+$G$5*MAX(MIN(CY450,$J$5),$I$5)*(DR450*DK450/($K$5*1000))+$H$5*(DR450*DK450/($K$5*1000))*(DR450*DK450/($K$5*1000)))</f>
        <v>0</v>
      </c>
      <c r="R450">
        <f>I450*(1000-(1000*0.61365*exp(17.502*V450/(240.97+V450))/(DK450+DL450)+DF450)/2)/(1000*0.61365*exp(17.502*V450/(240.97+V450))/(DK450+DL450)-DF450)</f>
        <v>0</v>
      </c>
      <c r="S450">
        <f>1/((CZ450+1)/(P450/1.6)+1/(Q450/1.37)) + CZ450/((CZ450+1)/(P450/1.6) + CZ450/(Q450/1.37))</f>
        <v>0</v>
      </c>
      <c r="T450">
        <f>(CU450*CX450)</f>
        <v>0</v>
      </c>
      <c r="U450">
        <f>(DM450+(T450+2*0.95*5.67E-8*(((DM450+$B$9)+273)^4-(DM450+273)^4)-44100*I450)/(1.84*29.3*Q450+8*0.95*5.67E-8*(DM450+273)^3))</f>
        <v>0</v>
      </c>
      <c r="V450">
        <f>($C$9*DN450+$D$9*DO450+$E$9*U450)</f>
        <v>0</v>
      </c>
      <c r="W450">
        <f>0.61365*exp(17.502*V450/(240.97+V450))</f>
        <v>0</v>
      </c>
      <c r="X450">
        <f>(Y450/Z450*100)</f>
        <v>0</v>
      </c>
      <c r="Y450">
        <f>DF450*(DK450+DL450)/1000</f>
        <v>0</v>
      </c>
      <c r="Z450">
        <f>0.61365*exp(17.502*DM450/(240.97+DM450))</f>
        <v>0</v>
      </c>
      <c r="AA450">
        <f>(W450-DF450*(DK450+DL450)/1000)</f>
        <v>0</v>
      </c>
      <c r="AB450">
        <f>(-I450*44100)</f>
        <v>0</v>
      </c>
      <c r="AC450">
        <f>2*29.3*Q450*0.92*(DM450-V450)</f>
        <v>0</v>
      </c>
      <c r="AD450">
        <f>2*0.95*5.67E-8*(((DM450+$B$9)+273)^4-(V450+273)^4)</f>
        <v>0</v>
      </c>
      <c r="AE450">
        <f>T450+AD450+AB450+AC450</f>
        <v>0</v>
      </c>
      <c r="AF450">
        <v>1</v>
      </c>
      <c r="AG450">
        <v>0</v>
      </c>
      <c r="AH450">
        <f>IF(AF450*$H$15&gt;=AJ450,1.0,(AJ450/(AJ450-AF450*$H$15)))</f>
        <v>0</v>
      </c>
      <c r="AI450">
        <f>(AH450-1)*100</f>
        <v>0</v>
      </c>
      <c r="AJ450">
        <f>MAX(0,($B$15+$C$15*DR450)/(1+$D$15*DR450)*DK450/(DM450+273)*$E$15)</f>
        <v>0</v>
      </c>
      <c r="AK450" t="s">
        <v>420</v>
      </c>
      <c r="AL450" t="s">
        <v>420</v>
      </c>
      <c r="AM450">
        <v>0</v>
      </c>
      <c r="AN450">
        <v>0</v>
      </c>
      <c r="AO450">
        <f>1-AM450/AN450</f>
        <v>0</v>
      </c>
      <c r="AP450">
        <v>0</v>
      </c>
      <c r="AQ450" t="s">
        <v>420</v>
      </c>
      <c r="AR450" t="s">
        <v>420</v>
      </c>
      <c r="AS450">
        <v>0</v>
      </c>
      <c r="AT450">
        <v>0</v>
      </c>
      <c r="AU450">
        <f>1-AS450/AT450</f>
        <v>0</v>
      </c>
      <c r="AV450">
        <v>0.5</v>
      </c>
      <c r="AW450">
        <f>CV450</f>
        <v>0</v>
      </c>
      <c r="AX450">
        <f>K450</f>
        <v>0</v>
      </c>
      <c r="AY450">
        <f>AU450*AV450*AW450</f>
        <v>0</v>
      </c>
      <c r="AZ450">
        <f>(AX450-AP450)/AW450</f>
        <v>0</v>
      </c>
      <c r="BA450">
        <f>(AN450-AT450)/AT450</f>
        <v>0</v>
      </c>
      <c r="BB450">
        <f>AM450/(AO450+AM450/AT450)</f>
        <v>0</v>
      </c>
      <c r="BC450" t="s">
        <v>420</v>
      </c>
      <c r="BD450">
        <v>0</v>
      </c>
      <c r="BE450">
        <f>IF(BD450&lt;&gt;0, BD450, BB450)</f>
        <v>0</v>
      </c>
      <c r="BF450">
        <f>1-BE450/AT450</f>
        <v>0</v>
      </c>
      <c r="BG450">
        <f>(AT450-AS450)/(AT450-BE450)</f>
        <v>0</v>
      </c>
      <c r="BH450">
        <f>(AN450-AT450)/(AN450-BE450)</f>
        <v>0</v>
      </c>
      <c r="BI450">
        <f>(AT450-AS450)/(AT450-AM450)</f>
        <v>0</v>
      </c>
      <c r="BJ450">
        <f>(AN450-AT450)/(AN450-AM450)</f>
        <v>0</v>
      </c>
      <c r="BK450">
        <f>(BG450*BE450/AS450)</f>
        <v>0</v>
      </c>
      <c r="BL450">
        <f>(1-BK450)</f>
        <v>0</v>
      </c>
      <c r="CU450">
        <f>$B$13*DS450+$C$13*DT450+$F$13*EE450*(1-EH450)</f>
        <v>0</v>
      </c>
      <c r="CV450">
        <f>CU450*CW450</f>
        <v>0</v>
      </c>
      <c r="CW450">
        <f>($B$13*$D$11+$C$13*$D$11+$F$13*((ER450+EJ450)/MAX(ER450+EJ450+ES450, 0.1)*$I$11+ES450/MAX(ER450+EJ450+ES450, 0.1)*$J$11))/($B$13+$C$13+$F$13)</f>
        <v>0</v>
      </c>
      <c r="CX450">
        <f>($B$13*$K$11+$C$13*$K$11+$F$13*((ER450+EJ450)/MAX(ER450+EJ450+ES450, 0.1)*$P$11+ES450/MAX(ER450+EJ450+ES450, 0.1)*$Q$11))/($B$13+$C$13+$F$13)</f>
        <v>0</v>
      </c>
      <c r="CY450">
        <v>5.66</v>
      </c>
      <c r="CZ450">
        <v>0.5</v>
      </c>
      <c r="DA450" t="s">
        <v>421</v>
      </c>
      <c r="DB450">
        <v>2</v>
      </c>
      <c r="DC450">
        <v>1761012603.5</v>
      </c>
      <c r="DD450">
        <v>420.8032083333334</v>
      </c>
      <c r="DE450">
        <v>419.9470416666666</v>
      </c>
      <c r="DF450">
        <v>24.089475</v>
      </c>
      <c r="DG450">
        <v>24.0313625</v>
      </c>
      <c r="DH450">
        <v>422.3007083333334</v>
      </c>
      <c r="DI450">
        <v>23.89682083333333</v>
      </c>
      <c r="DJ450">
        <v>500.0273749999999</v>
      </c>
      <c r="DK450">
        <v>90.57999583333333</v>
      </c>
      <c r="DL450">
        <v>0.03404807083333333</v>
      </c>
      <c r="DM450">
        <v>30.64787083333333</v>
      </c>
      <c r="DN450">
        <v>30.14944583333333</v>
      </c>
      <c r="DO450">
        <v>999.9</v>
      </c>
      <c r="DP450">
        <v>0</v>
      </c>
      <c r="DQ450">
        <v>0</v>
      </c>
      <c r="DR450">
        <v>10002.00541666667</v>
      </c>
      <c r="DS450">
        <v>0</v>
      </c>
      <c r="DT450">
        <v>0.242856</v>
      </c>
      <c r="DU450">
        <v>0.8560612499999999</v>
      </c>
      <c r="DV450">
        <v>431.1902916666666</v>
      </c>
      <c r="DW450">
        <v>430.2874999999999</v>
      </c>
      <c r="DX450">
        <v>0.05810166666666666</v>
      </c>
      <c r="DY450">
        <v>419.9470416666666</v>
      </c>
      <c r="DZ450">
        <v>24.0313625</v>
      </c>
      <c r="EA450">
        <v>2.182022916666666</v>
      </c>
      <c r="EB450">
        <v>2.17676125</v>
      </c>
      <c r="EC450">
        <v>18.83078333333333</v>
      </c>
      <c r="ED450">
        <v>18.7921875</v>
      </c>
      <c r="EE450">
        <v>0.00500078</v>
      </c>
      <c r="EF450">
        <v>0</v>
      </c>
      <c r="EG450">
        <v>0</v>
      </c>
      <c r="EH450">
        <v>0</v>
      </c>
      <c r="EI450">
        <v>781.3791666666666</v>
      </c>
      <c r="EJ450">
        <v>0.00500078</v>
      </c>
      <c r="EK450">
        <v>-15.075</v>
      </c>
      <c r="EL450">
        <v>-0.6791666666666667</v>
      </c>
      <c r="EM450">
        <v>35.58833333333333</v>
      </c>
      <c r="EN450">
        <v>39.7445</v>
      </c>
      <c r="EO450">
        <v>37.739375</v>
      </c>
      <c r="EP450">
        <v>40.16391666666667</v>
      </c>
      <c r="EQ450">
        <v>38.52325</v>
      </c>
      <c r="ER450">
        <v>0</v>
      </c>
      <c r="ES450">
        <v>0</v>
      </c>
      <c r="ET450">
        <v>0</v>
      </c>
      <c r="EU450">
        <v>1761012610.3</v>
      </c>
      <c r="EV450">
        <v>0</v>
      </c>
      <c r="EW450">
        <v>781.9119999999999</v>
      </c>
      <c r="EX450">
        <v>-9.792307832281562</v>
      </c>
      <c r="EY450">
        <v>11.83076880354384</v>
      </c>
      <c r="EZ450">
        <v>-15.236</v>
      </c>
      <c r="FA450">
        <v>15</v>
      </c>
      <c r="FB450">
        <v>1761012472</v>
      </c>
      <c r="FC450" t="s">
        <v>1295</v>
      </c>
      <c r="FD450">
        <v>1761012472</v>
      </c>
      <c r="FE450">
        <v>1761012471</v>
      </c>
      <c r="FF450">
        <v>14</v>
      </c>
      <c r="FG450">
        <v>-0.019</v>
      </c>
      <c r="FH450">
        <v>0.004</v>
      </c>
      <c r="FI450">
        <v>-1.499</v>
      </c>
      <c r="FJ450">
        <v>0.179</v>
      </c>
      <c r="FK450">
        <v>420</v>
      </c>
      <c r="FL450">
        <v>23</v>
      </c>
      <c r="FM450">
        <v>0.57</v>
      </c>
      <c r="FN450">
        <v>0.06</v>
      </c>
      <c r="FO450">
        <v>0.8752883499999999</v>
      </c>
      <c r="FP450">
        <v>-0.1240807879924958</v>
      </c>
      <c r="FQ450">
        <v>0.04646587857802217</v>
      </c>
      <c r="FR450">
        <v>1</v>
      </c>
      <c r="FS450">
        <v>783.1411764705882</v>
      </c>
      <c r="FT450">
        <v>-23.1382735631955</v>
      </c>
      <c r="FU450">
        <v>5.992206587926312</v>
      </c>
      <c r="FV450">
        <v>0</v>
      </c>
      <c r="FW450">
        <v>0.06696722250000001</v>
      </c>
      <c r="FX450">
        <v>-0.06792166266416522</v>
      </c>
      <c r="FY450">
        <v>0.02895871010569607</v>
      </c>
      <c r="FZ450">
        <v>1</v>
      </c>
      <c r="GA450">
        <v>2</v>
      </c>
      <c r="GB450">
        <v>3</v>
      </c>
      <c r="GC450" t="s">
        <v>482</v>
      </c>
      <c r="GD450">
        <v>3.10978</v>
      </c>
      <c r="GE450">
        <v>2.72571</v>
      </c>
      <c r="GF450">
        <v>0.0887506</v>
      </c>
      <c r="GG450">
        <v>0.08842410000000001</v>
      </c>
      <c r="GH450">
        <v>0.109494</v>
      </c>
      <c r="GI450">
        <v>0.11017</v>
      </c>
      <c r="GJ450">
        <v>23918</v>
      </c>
      <c r="GK450">
        <v>21673.1</v>
      </c>
      <c r="GL450">
        <v>26804.8</v>
      </c>
      <c r="GM450">
        <v>23981.2</v>
      </c>
      <c r="GN450">
        <v>38138.5</v>
      </c>
      <c r="GO450">
        <v>31474.4</v>
      </c>
      <c r="GP450">
        <v>46785.9</v>
      </c>
      <c r="GQ450">
        <v>37907.3</v>
      </c>
      <c r="GR450">
        <v>1.89352</v>
      </c>
      <c r="GS450">
        <v>1.87938</v>
      </c>
      <c r="GT450">
        <v>0.109926</v>
      </c>
      <c r="GU450">
        <v>0</v>
      </c>
      <c r="GV450">
        <v>28.329</v>
      </c>
      <c r="GW450">
        <v>999.9</v>
      </c>
      <c r="GX450">
        <v>62.9</v>
      </c>
      <c r="GY450">
        <v>29.2</v>
      </c>
      <c r="GZ450">
        <v>28.2561</v>
      </c>
      <c r="HA450">
        <v>61.151</v>
      </c>
      <c r="HB450">
        <v>21.1378</v>
      </c>
      <c r="HC450">
        <v>1</v>
      </c>
      <c r="HD450">
        <v>0.0223755</v>
      </c>
      <c r="HE450">
        <v>-1.86137</v>
      </c>
      <c r="HF450">
        <v>20.3284</v>
      </c>
      <c r="HG450">
        <v>5.22163</v>
      </c>
      <c r="HH450">
        <v>11.98</v>
      </c>
      <c r="HI450">
        <v>4.9654</v>
      </c>
      <c r="HJ450">
        <v>3.2759</v>
      </c>
      <c r="HK450">
        <v>9999</v>
      </c>
      <c r="HL450">
        <v>9999</v>
      </c>
      <c r="HM450">
        <v>9999</v>
      </c>
      <c r="HN450">
        <v>999.9</v>
      </c>
      <c r="HO450">
        <v>1.86367</v>
      </c>
      <c r="HP450">
        <v>1.8598</v>
      </c>
      <c r="HQ450">
        <v>1.85806</v>
      </c>
      <c r="HR450">
        <v>1.85944</v>
      </c>
      <c r="HS450">
        <v>1.85959</v>
      </c>
      <c r="HT450">
        <v>1.85806</v>
      </c>
      <c r="HU450">
        <v>1.85715</v>
      </c>
      <c r="HV450">
        <v>1.85211</v>
      </c>
      <c r="HW450">
        <v>0</v>
      </c>
      <c r="HX450">
        <v>0</v>
      </c>
      <c r="HY450">
        <v>0</v>
      </c>
      <c r="HZ450">
        <v>0</v>
      </c>
      <c r="IA450" t="s">
        <v>424</v>
      </c>
      <c r="IB450" t="s">
        <v>425</v>
      </c>
      <c r="IC450" t="s">
        <v>426</v>
      </c>
      <c r="ID450" t="s">
        <v>426</v>
      </c>
      <c r="IE450" t="s">
        <v>426</v>
      </c>
      <c r="IF450" t="s">
        <v>426</v>
      </c>
      <c r="IG450">
        <v>0</v>
      </c>
      <c r="IH450">
        <v>100</v>
      </c>
      <c r="II450">
        <v>100</v>
      </c>
      <c r="IJ450">
        <v>-1.497</v>
      </c>
      <c r="IK450">
        <v>0.1966</v>
      </c>
      <c r="IL450">
        <v>-2.28913660702458</v>
      </c>
      <c r="IM450">
        <v>0.001328113201692861</v>
      </c>
      <c r="IN450">
        <v>1.538283238170363E-06</v>
      </c>
      <c r="IO450">
        <v>-5.795655626708063E-10</v>
      </c>
      <c r="IP450">
        <v>-0.0679113126274816</v>
      </c>
      <c r="IQ450">
        <v>-0.004593102289677449</v>
      </c>
      <c r="IR450">
        <v>0.0008253994458280543</v>
      </c>
      <c r="IS450">
        <v>-7.403632370499484E-06</v>
      </c>
      <c r="IT450">
        <v>2</v>
      </c>
      <c r="IU450">
        <v>1985</v>
      </c>
      <c r="IV450">
        <v>1</v>
      </c>
      <c r="IW450">
        <v>27</v>
      </c>
      <c r="IX450">
        <v>2.3</v>
      </c>
      <c r="IY450">
        <v>2.3</v>
      </c>
      <c r="IZ450">
        <v>1.13647</v>
      </c>
      <c r="JA450">
        <v>2.61353</v>
      </c>
      <c r="JB450">
        <v>1.49658</v>
      </c>
      <c r="JC450">
        <v>2.34619</v>
      </c>
      <c r="JD450">
        <v>1.54907</v>
      </c>
      <c r="JE450">
        <v>2.35474</v>
      </c>
      <c r="JF450">
        <v>32.7535</v>
      </c>
      <c r="JG450">
        <v>15.4104</v>
      </c>
      <c r="JH450">
        <v>18</v>
      </c>
      <c r="JI450">
        <v>481.885</v>
      </c>
      <c r="JJ450">
        <v>502.08</v>
      </c>
      <c r="JK450">
        <v>32.0442</v>
      </c>
      <c r="JL450">
        <v>27.5269</v>
      </c>
      <c r="JM450">
        <v>29.9996</v>
      </c>
      <c r="JN450">
        <v>27.7319</v>
      </c>
      <c r="JO450">
        <v>27.7164</v>
      </c>
      <c r="JP450">
        <v>22.8488</v>
      </c>
      <c r="JQ450">
        <v>18.7696</v>
      </c>
      <c r="JR450">
        <v>76.4761</v>
      </c>
      <c r="JS450">
        <v>32.068</v>
      </c>
      <c r="JT450">
        <v>420</v>
      </c>
      <c r="JU450">
        <v>24.1193</v>
      </c>
      <c r="JV450">
        <v>102.31</v>
      </c>
      <c r="JW450">
        <v>91.4496</v>
      </c>
    </row>
    <row r="451" spans="1:283">
      <c r="A451">
        <v>433</v>
      </c>
      <c r="B451">
        <v>1761012613.5</v>
      </c>
      <c r="C451">
        <v>2947.5</v>
      </c>
      <c r="D451" t="s">
        <v>1318</v>
      </c>
      <c r="E451" t="s">
        <v>1319</v>
      </c>
      <c r="F451">
        <v>5</v>
      </c>
      <c r="G451" t="s">
        <v>1294</v>
      </c>
      <c r="H451">
        <v>1761012605.5</v>
      </c>
      <c r="I451">
        <f>(J451)/1000</f>
        <v>0</v>
      </c>
      <c r="J451">
        <f>1000*DJ451*AH451*(DF451-DG451)/(100*CY451*(1000-AH451*DF451))</f>
        <v>0</v>
      </c>
      <c r="K451">
        <f>DJ451*AH451*(DE451-DD451*(1000-AH451*DG451)/(1000-AH451*DF451))/(100*CY451)</f>
        <v>0</v>
      </c>
      <c r="L451">
        <f>DD451 - IF(AH451&gt;1, K451*CY451*100.0/(AJ451), 0)</f>
        <v>0</v>
      </c>
      <c r="M451">
        <f>((S451-I451/2)*L451-K451)/(S451+I451/2)</f>
        <v>0</v>
      </c>
      <c r="N451">
        <f>M451*(DK451+DL451)/1000.0</f>
        <v>0</v>
      </c>
      <c r="O451">
        <f>(DD451 - IF(AH451&gt;1, K451*CY451*100.0/(AJ451), 0))*(DK451+DL451)/1000.0</f>
        <v>0</v>
      </c>
      <c r="P451">
        <f>2.0/((1/R451-1/Q451)+SIGN(R451)*SQRT((1/R451-1/Q451)*(1/R451-1/Q451) + 4*CZ451/((CZ451+1)*(CZ451+1))*(2*1/R451*1/Q451-1/Q451*1/Q451)))</f>
        <v>0</v>
      </c>
      <c r="Q451">
        <f>IF(LEFT(DA451,1)&lt;&gt;"0",IF(LEFT(DA451,1)="1",3.0,DB451),$D$5+$E$5*(DR451*DK451/($K$5*1000))+$F$5*(DR451*DK451/($K$5*1000))*MAX(MIN(CY451,$J$5),$I$5)*MAX(MIN(CY451,$J$5),$I$5)+$G$5*MAX(MIN(CY451,$J$5),$I$5)*(DR451*DK451/($K$5*1000))+$H$5*(DR451*DK451/($K$5*1000))*(DR451*DK451/($K$5*1000)))</f>
        <v>0</v>
      </c>
      <c r="R451">
        <f>I451*(1000-(1000*0.61365*exp(17.502*V451/(240.97+V451))/(DK451+DL451)+DF451)/2)/(1000*0.61365*exp(17.502*V451/(240.97+V451))/(DK451+DL451)-DF451)</f>
        <v>0</v>
      </c>
      <c r="S451">
        <f>1/((CZ451+1)/(P451/1.6)+1/(Q451/1.37)) + CZ451/((CZ451+1)/(P451/1.6) + CZ451/(Q451/1.37))</f>
        <v>0</v>
      </c>
      <c r="T451">
        <f>(CU451*CX451)</f>
        <v>0</v>
      </c>
      <c r="U451">
        <f>(DM451+(T451+2*0.95*5.67E-8*(((DM451+$B$9)+273)^4-(DM451+273)^4)-44100*I451)/(1.84*29.3*Q451+8*0.95*5.67E-8*(DM451+273)^3))</f>
        <v>0</v>
      </c>
      <c r="V451">
        <f>($C$9*DN451+$D$9*DO451+$E$9*U451)</f>
        <v>0</v>
      </c>
      <c r="W451">
        <f>0.61365*exp(17.502*V451/(240.97+V451))</f>
        <v>0</v>
      </c>
      <c r="X451">
        <f>(Y451/Z451*100)</f>
        <v>0</v>
      </c>
      <c r="Y451">
        <f>DF451*(DK451+DL451)/1000</f>
        <v>0</v>
      </c>
      <c r="Z451">
        <f>0.61365*exp(17.502*DM451/(240.97+DM451))</f>
        <v>0</v>
      </c>
      <c r="AA451">
        <f>(W451-DF451*(DK451+DL451)/1000)</f>
        <v>0</v>
      </c>
      <c r="AB451">
        <f>(-I451*44100)</f>
        <v>0</v>
      </c>
      <c r="AC451">
        <f>2*29.3*Q451*0.92*(DM451-V451)</f>
        <v>0</v>
      </c>
      <c r="AD451">
        <f>2*0.95*5.67E-8*(((DM451+$B$9)+273)^4-(V451+273)^4)</f>
        <v>0</v>
      </c>
      <c r="AE451">
        <f>T451+AD451+AB451+AC451</f>
        <v>0</v>
      </c>
      <c r="AF451">
        <v>1</v>
      </c>
      <c r="AG451">
        <v>0</v>
      </c>
      <c r="AH451">
        <f>IF(AF451*$H$15&gt;=AJ451,1.0,(AJ451/(AJ451-AF451*$H$15)))</f>
        <v>0</v>
      </c>
      <c r="AI451">
        <f>(AH451-1)*100</f>
        <v>0</v>
      </c>
      <c r="AJ451">
        <f>MAX(0,($B$15+$C$15*DR451)/(1+$D$15*DR451)*DK451/(DM451+273)*$E$15)</f>
        <v>0</v>
      </c>
      <c r="AK451" t="s">
        <v>420</v>
      </c>
      <c r="AL451" t="s">
        <v>420</v>
      </c>
      <c r="AM451">
        <v>0</v>
      </c>
      <c r="AN451">
        <v>0</v>
      </c>
      <c r="AO451">
        <f>1-AM451/AN451</f>
        <v>0</v>
      </c>
      <c r="AP451">
        <v>0</v>
      </c>
      <c r="AQ451" t="s">
        <v>420</v>
      </c>
      <c r="AR451" t="s">
        <v>420</v>
      </c>
      <c r="AS451">
        <v>0</v>
      </c>
      <c r="AT451">
        <v>0</v>
      </c>
      <c r="AU451">
        <f>1-AS451/AT451</f>
        <v>0</v>
      </c>
      <c r="AV451">
        <v>0.5</v>
      </c>
      <c r="AW451">
        <f>CV451</f>
        <v>0</v>
      </c>
      <c r="AX451">
        <f>K451</f>
        <v>0</v>
      </c>
      <c r="AY451">
        <f>AU451*AV451*AW451</f>
        <v>0</v>
      </c>
      <c r="AZ451">
        <f>(AX451-AP451)/AW451</f>
        <v>0</v>
      </c>
      <c r="BA451">
        <f>(AN451-AT451)/AT451</f>
        <v>0</v>
      </c>
      <c r="BB451">
        <f>AM451/(AO451+AM451/AT451)</f>
        <v>0</v>
      </c>
      <c r="BC451" t="s">
        <v>420</v>
      </c>
      <c r="BD451">
        <v>0</v>
      </c>
      <c r="BE451">
        <f>IF(BD451&lt;&gt;0, BD451, BB451)</f>
        <v>0</v>
      </c>
      <c r="BF451">
        <f>1-BE451/AT451</f>
        <v>0</v>
      </c>
      <c r="BG451">
        <f>(AT451-AS451)/(AT451-BE451)</f>
        <v>0</v>
      </c>
      <c r="BH451">
        <f>(AN451-AT451)/(AN451-BE451)</f>
        <v>0</v>
      </c>
      <c r="BI451">
        <f>(AT451-AS451)/(AT451-AM451)</f>
        <v>0</v>
      </c>
      <c r="BJ451">
        <f>(AN451-AT451)/(AN451-AM451)</f>
        <v>0</v>
      </c>
      <c r="BK451">
        <f>(BG451*BE451/AS451)</f>
        <v>0</v>
      </c>
      <c r="BL451">
        <f>(1-BK451)</f>
        <v>0</v>
      </c>
      <c r="CU451">
        <f>$B$13*DS451+$C$13*DT451+$F$13*EE451*(1-EH451)</f>
        <v>0</v>
      </c>
      <c r="CV451">
        <f>CU451*CW451</f>
        <v>0</v>
      </c>
      <c r="CW451">
        <f>($B$13*$D$11+$C$13*$D$11+$F$13*((ER451+EJ451)/MAX(ER451+EJ451+ES451, 0.1)*$I$11+ES451/MAX(ER451+EJ451+ES451, 0.1)*$J$11))/($B$13+$C$13+$F$13)</f>
        <v>0</v>
      </c>
      <c r="CX451">
        <f>($B$13*$K$11+$C$13*$K$11+$F$13*((ER451+EJ451)/MAX(ER451+EJ451+ES451, 0.1)*$P$11+ES451/MAX(ER451+EJ451+ES451, 0.1)*$Q$11))/($B$13+$C$13+$F$13)</f>
        <v>0</v>
      </c>
      <c r="CY451">
        <v>5.66</v>
      </c>
      <c r="CZ451">
        <v>0.5</v>
      </c>
      <c r="DA451" t="s">
        <v>421</v>
      </c>
      <c r="DB451">
        <v>2</v>
      </c>
      <c r="DC451">
        <v>1761012605.5</v>
      </c>
      <c r="DD451">
        <v>420.80875</v>
      </c>
      <c r="DE451">
        <v>419.953125</v>
      </c>
      <c r="DF451">
        <v>24.13612083333334</v>
      </c>
      <c r="DG451">
        <v>24.06752083333333</v>
      </c>
      <c r="DH451">
        <v>422.3062916666666</v>
      </c>
      <c r="DI451">
        <v>23.94245416666666</v>
      </c>
      <c r="DJ451">
        <v>500.0407499999999</v>
      </c>
      <c r="DK451">
        <v>90.57968749999999</v>
      </c>
      <c r="DL451">
        <v>0.03405307083333333</v>
      </c>
      <c r="DM451">
        <v>30.64336666666667</v>
      </c>
      <c r="DN451">
        <v>30.14224583333333</v>
      </c>
      <c r="DO451">
        <v>999.9</v>
      </c>
      <c r="DP451">
        <v>0</v>
      </c>
      <c r="DQ451">
        <v>0</v>
      </c>
      <c r="DR451">
        <v>10001.11916666667</v>
      </c>
      <c r="DS451">
        <v>0</v>
      </c>
      <c r="DT451">
        <v>0.242856</v>
      </c>
      <c r="DU451">
        <v>0.8556098749999999</v>
      </c>
      <c r="DV451">
        <v>431.2166666666667</v>
      </c>
      <c r="DW451">
        <v>430.3095833333334</v>
      </c>
      <c r="DX451">
        <v>0.06859106250000001</v>
      </c>
      <c r="DY451">
        <v>419.953125</v>
      </c>
      <c r="DZ451">
        <v>24.06752083333333</v>
      </c>
      <c r="EA451">
        <v>2.186240833333333</v>
      </c>
      <c r="EB451">
        <v>2.18002875</v>
      </c>
      <c r="EC451">
        <v>18.86170833333334</v>
      </c>
      <c r="ED451">
        <v>18.816225</v>
      </c>
      <c r="EE451">
        <v>0.00500078</v>
      </c>
      <c r="EF451">
        <v>0</v>
      </c>
      <c r="EG451">
        <v>0</v>
      </c>
      <c r="EH451">
        <v>0</v>
      </c>
      <c r="EI451">
        <v>782.1583333333333</v>
      </c>
      <c r="EJ451">
        <v>0.00500078</v>
      </c>
      <c r="EK451">
        <v>-14.61666666666667</v>
      </c>
      <c r="EL451">
        <v>-0.6541666666666667</v>
      </c>
      <c r="EM451">
        <v>35.601375</v>
      </c>
      <c r="EN451">
        <v>39.77316666666667</v>
      </c>
      <c r="EO451">
        <v>37.77320833333334</v>
      </c>
      <c r="EP451">
        <v>40.20295833333333</v>
      </c>
      <c r="EQ451">
        <v>38.51541666666666</v>
      </c>
      <c r="ER451">
        <v>0</v>
      </c>
      <c r="ES451">
        <v>0</v>
      </c>
      <c r="ET451">
        <v>0</v>
      </c>
      <c r="EU451">
        <v>1761012612.7</v>
      </c>
      <c r="EV451">
        <v>0</v>
      </c>
      <c r="EW451">
        <v>783.028</v>
      </c>
      <c r="EX451">
        <v>3.100000167504037</v>
      </c>
      <c r="EY451">
        <v>-2.592308172812836</v>
      </c>
      <c r="EZ451">
        <v>-14.688</v>
      </c>
      <c r="FA451">
        <v>15</v>
      </c>
      <c r="FB451">
        <v>1761012472</v>
      </c>
      <c r="FC451" t="s">
        <v>1295</v>
      </c>
      <c r="FD451">
        <v>1761012472</v>
      </c>
      <c r="FE451">
        <v>1761012471</v>
      </c>
      <c r="FF451">
        <v>14</v>
      </c>
      <c r="FG451">
        <v>-0.019</v>
      </c>
      <c r="FH451">
        <v>0.004</v>
      </c>
      <c r="FI451">
        <v>-1.499</v>
      </c>
      <c r="FJ451">
        <v>0.179</v>
      </c>
      <c r="FK451">
        <v>420</v>
      </c>
      <c r="FL451">
        <v>23</v>
      </c>
      <c r="FM451">
        <v>0.57</v>
      </c>
      <c r="FN451">
        <v>0.06</v>
      </c>
      <c r="FO451">
        <v>0.8671636585365854</v>
      </c>
      <c r="FP451">
        <v>-0.0655571498257824</v>
      </c>
      <c r="FQ451">
        <v>0.04273468246513128</v>
      </c>
      <c r="FR451">
        <v>1</v>
      </c>
      <c r="FS451">
        <v>782.8117647058824</v>
      </c>
      <c r="FT451">
        <v>-1.750954962885623</v>
      </c>
      <c r="FU451">
        <v>5.697407289898585</v>
      </c>
      <c r="FV451">
        <v>0</v>
      </c>
      <c r="FW451">
        <v>0.0679288268292683</v>
      </c>
      <c r="FX451">
        <v>0.1592177790940768</v>
      </c>
      <c r="FY451">
        <v>0.02911579850108222</v>
      </c>
      <c r="FZ451">
        <v>0</v>
      </c>
      <c r="GA451">
        <v>1</v>
      </c>
      <c r="GB451">
        <v>3</v>
      </c>
      <c r="GC451" t="s">
        <v>459</v>
      </c>
      <c r="GD451">
        <v>3.10964</v>
      </c>
      <c r="GE451">
        <v>2.72572</v>
      </c>
      <c r="GF451">
        <v>0.0887526</v>
      </c>
      <c r="GG451">
        <v>0.0884292</v>
      </c>
      <c r="GH451">
        <v>0.10959</v>
      </c>
      <c r="GI451">
        <v>0.110188</v>
      </c>
      <c r="GJ451">
        <v>23918</v>
      </c>
      <c r="GK451">
        <v>21673</v>
      </c>
      <c r="GL451">
        <v>26804.9</v>
      </c>
      <c r="GM451">
        <v>23981.3</v>
      </c>
      <c r="GN451">
        <v>38134.2</v>
      </c>
      <c r="GO451">
        <v>31473.7</v>
      </c>
      <c r="GP451">
        <v>46785.8</v>
      </c>
      <c r="GQ451">
        <v>37907.4</v>
      </c>
      <c r="GR451">
        <v>1.89325</v>
      </c>
      <c r="GS451">
        <v>1.87947</v>
      </c>
      <c r="GT451">
        <v>0.108868</v>
      </c>
      <c r="GU451">
        <v>0</v>
      </c>
      <c r="GV451">
        <v>28.3354</v>
      </c>
      <c r="GW451">
        <v>999.9</v>
      </c>
      <c r="GX451">
        <v>62.9</v>
      </c>
      <c r="GY451">
        <v>29.2</v>
      </c>
      <c r="GZ451">
        <v>28.2529</v>
      </c>
      <c r="HA451">
        <v>61.521</v>
      </c>
      <c r="HB451">
        <v>21.3341</v>
      </c>
      <c r="HC451">
        <v>1</v>
      </c>
      <c r="HD451">
        <v>0.0225127</v>
      </c>
      <c r="HE451">
        <v>-1.83062</v>
      </c>
      <c r="HF451">
        <v>20.3287</v>
      </c>
      <c r="HG451">
        <v>5.22148</v>
      </c>
      <c r="HH451">
        <v>11.98</v>
      </c>
      <c r="HI451">
        <v>4.9654</v>
      </c>
      <c r="HJ451">
        <v>3.27593</v>
      </c>
      <c r="HK451">
        <v>9999</v>
      </c>
      <c r="HL451">
        <v>9999</v>
      </c>
      <c r="HM451">
        <v>9999</v>
      </c>
      <c r="HN451">
        <v>999.9</v>
      </c>
      <c r="HO451">
        <v>1.86369</v>
      </c>
      <c r="HP451">
        <v>1.8598</v>
      </c>
      <c r="HQ451">
        <v>1.85806</v>
      </c>
      <c r="HR451">
        <v>1.85944</v>
      </c>
      <c r="HS451">
        <v>1.85959</v>
      </c>
      <c r="HT451">
        <v>1.85806</v>
      </c>
      <c r="HU451">
        <v>1.85715</v>
      </c>
      <c r="HV451">
        <v>1.85211</v>
      </c>
      <c r="HW451">
        <v>0</v>
      </c>
      <c r="HX451">
        <v>0</v>
      </c>
      <c r="HY451">
        <v>0</v>
      </c>
      <c r="HZ451">
        <v>0</v>
      </c>
      <c r="IA451" t="s">
        <v>424</v>
      </c>
      <c r="IB451" t="s">
        <v>425</v>
      </c>
      <c r="IC451" t="s">
        <v>426</v>
      </c>
      <c r="ID451" t="s">
        <v>426</v>
      </c>
      <c r="IE451" t="s">
        <v>426</v>
      </c>
      <c r="IF451" t="s">
        <v>426</v>
      </c>
      <c r="IG451">
        <v>0</v>
      </c>
      <c r="IH451">
        <v>100</v>
      </c>
      <c r="II451">
        <v>100</v>
      </c>
      <c r="IJ451">
        <v>-1.498</v>
      </c>
      <c r="IK451">
        <v>0.1973</v>
      </c>
      <c r="IL451">
        <v>-2.28913660702458</v>
      </c>
      <c r="IM451">
        <v>0.001328113201692861</v>
      </c>
      <c r="IN451">
        <v>1.538283238170363E-06</v>
      </c>
      <c r="IO451">
        <v>-5.795655626708063E-10</v>
      </c>
      <c r="IP451">
        <v>-0.0679113126274816</v>
      </c>
      <c r="IQ451">
        <v>-0.004593102289677449</v>
      </c>
      <c r="IR451">
        <v>0.0008253994458280543</v>
      </c>
      <c r="IS451">
        <v>-7.403632370499484E-06</v>
      </c>
      <c r="IT451">
        <v>2</v>
      </c>
      <c r="IU451">
        <v>1985</v>
      </c>
      <c r="IV451">
        <v>1</v>
      </c>
      <c r="IW451">
        <v>27</v>
      </c>
      <c r="IX451">
        <v>2.4</v>
      </c>
      <c r="IY451">
        <v>2.4</v>
      </c>
      <c r="IZ451">
        <v>1.13647</v>
      </c>
      <c r="JA451">
        <v>2.60864</v>
      </c>
      <c r="JB451">
        <v>1.49658</v>
      </c>
      <c r="JC451">
        <v>2.34619</v>
      </c>
      <c r="JD451">
        <v>1.54907</v>
      </c>
      <c r="JE451">
        <v>2.45605</v>
      </c>
      <c r="JF451">
        <v>32.7535</v>
      </c>
      <c r="JG451">
        <v>15.4192</v>
      </c>
      <c r="JH451">
        <v>18</v>
      </c>
      <c r="JI451">
        <v>481.725</v>
      </c>
      <c r="JJ451">
        <v>502.146</v>
      </c>
      <c r="JK451">
        <v>32.0195</v>
      </c>
      <c r="JL451">
        <v>27.5269</v>
      </c>
      <c r="JM451">
        <v>29.9999</v>
      </c>
      <c r="JN451">
        <v>27.7316</v>
      </c>
      <c r="JO451">
        <v>27.7164</v>
      </c>
      <c r="JP451">
        <v>22.8467</v>
      </c>
      <c r="JQ451">
        <v>18.7696</v>
      </c>
      <c r="JR451">
        <v>76.4761</v>
      </c>
      <c r="JS451">
        <v>32.068</v>
      </c>
      <c r="JT451">
        <v>420</v>
      </c>
      <c r="JU451">
        <v>24.1087</v>
      </c>
      <c r="JV451">
        <v>102.31</v>
      </c>
      <c r="JW451">
        <v>91.4498</v>
      </c>
    </row>
    <row r="452" spans="1:283">
      <c r="A452">
        <v>434</v>
      </c>
      <c r="B452">
        <v>1761012615.5</v>
      </c>
      <c r="C452">
        <v>2949.5</v>
      </c>
      <c r="D452" t="s">
        <v>1320</v>
      </c>
      <c r="E452" t="s">
        <v>1321</v>
      </c>
      <c r="F452">
        <v>5</v>
      </c>
      <c r="G452" t="s">
        <v>1294</v>
      </c>
      <c r="H452">
        <v>1761012607.5</v>
      </c>
      <c r="I452">
        <f>(J452)/1000</f>
        <v>0</v>
      </c>
      <c r="J452">
        <f>1000*DJ452*AH452*(DF452-DG452)/(100*CY452*(1000-AH452*DF452))</f>
        <v>0</v>
      </c>
      <c r="K452">
        <f>DJ452*AH452*(DE452-DD452*(1000-AH452*DG452)/(1000-AH452*DF452))/(100*CY452)</f>
        <v>0</v>
      </c>
      <c r="L452">
        <f>DD452 - IF(AH452&gt;1, K452*CY452*100.0/(AJ452), 0)</f>
        <v>0</v>
      </c>
      <c r="M452">
        <f>((S452-I452/2)*L452-K452)/(S452+I452/2)</f>
        <v>0</v>
      </c>
      <c r="N452">
        <f>M452*(DK452+DL452)/1000.0</f>
        <v>0</v>
      </c>
      <c r="O452">
        <f>(DD452 - IF(AH452&gt;1, K452*CY452*100.0/(AJ452), 0))*(DK452+DL452)/1000.0</f>
        <v>0</v>
      </c>
      <c r="P452">
        <f>2.0/((1/R452-1/Q452)+SIGN(R452)*SQRT((1/R452-1/Q452)*(1/R452-1/Q452) + 4*CZ452/((CZ452+1)*(CZ452+1))*(2*1/R452*1/Q452-1/Q452*1/Q452)))</f>
        <v>0</v>
      </c>
      <c r="Q452">
        <f>IF(LEFT(DA452,1)&lt;&gt;"0",IF(LEFT(DA452,1)="1",3.0,DB452),$D$5+$E$5*(DR452*DK452/($K$5*1000))+$F$5*(DR452*DK452/($K$5*1000))*MAX(MIN(CY452,$J$5),$I$5)*MAX(MIN(CY452,$J$5),$I$5)+$G$5*MAX(MIN(CY452,$J$5),$I$5)*(DR452*DK452/($K$5*1000))+$H$5*(DR452*DK452/($K$5*1000))*(DR452*DK452/($K$5*1000)))</f>
        <v>0</v>
      </c>
      <c r="R452">
        <f>I452*(1000-(1000*0.61365*exp(17.502*V452/(240.97+V452))/(DK452+DL452)+DF452)/2)/(1000*0.61365*exp(17.502*V452/(240.97+V452))/(DK452+DL452)-DF452)</f>
        <v>0</v>
      </c>
      <c r="S452">
        <f>1/((CZ452+1)/(P452/1.6)+1/(Q452/1.37)) + CZ452/((CZ452+1)/(P452/1.6) + CZ452/(Q452/1.37))</f>
        <v>0</v>
      </c>
      <c r="T452">
        <f>(CU452*CX452)</f>
        <v>0</v>
      </c>
      <c r="U452">
        <f>(DM452+(T452+2*0.95*5.67E-8*(((DM452+$B$9)+273)^4-(DM452+273)^4)-44100*I452)/(1.84*29.3*Q452+8*0.95*5.67E-8*(DM452+273)^3))</f>
        <v>0</v>
      </c>
      <c r="V452">
        <f>($C$9*DN452+$D$9*DO452+$E$9*U452)</f>
        <v>0</v>
      </c>
      <c r="W452">
        <f>0.61365*exp(17.502*V452/(240.97+V452))</f>
        <v>0</v>
      </c>
      <c r="X452">
        <f>(Y452/Z452*100)</f>
        <v>0</v>
      </c>
      <c r="Y452">
        <f>DF452*(DK452+DL452)/1000</f>
        <v>0</v>
      </c>
      <c r="Z452">
        <f>0.61365*exp(17.502*DM452/(240.97+DM452))</f>
        <v>0</v>
      </c>
      <c r="AA452">
        <f>(W452-DF452*(DK452+DL452)/1000)</f>
        <v>0</v>
      </c>
      <c r="AB452">
        <f>(-I452*44100)</f>
        <v>0</v>
      </c>
      <c r="AC452">
        <f>2*29.3*Q452*0.92*(DM452-V452)</f>
        <v>0</v>
      </c>
      <c r="AD452">
        <f>2*0.95*5.67E-8*(((DM452+$B$9)+273)^4-(V452+273)^4)</f>
        <v>0</v>
      </c>
      <c r="AE452">
        <f>T452+AD452+AB452+AC452</f>
        <v>0</v>
      </c>
      <c r="AF452">
        <v>1</v>
      </c>
      <c r="AG452">
        <v>0</v>
      </c>
      <c r="AH452">
        <f>IF(AF452*$H$15&gt;=AJ452,1.0,(AJ452/(AJ452-AF452*$H$15)))</f>
        <v>0</v>
      </c>
      <c r="AI452">
        <f>(AH452-1)*100</f>
        <v>0</v>
      </c>
      <c r="AJ452">
        <f>MAX(0,($B$15+$C$15*DR452)/(1+$D$15*DR452)*DK452/(DM452+273)*$E$15)</f>
        <v>0</v>
      </c>
      <c r="AK452" t="s">
        <v>420</v>
      </c>
      <c r="AL452" t="s">
        <v>420</v>
      </c>
      <c r="AM452">
        <v>0</v>
      </c>
      <c r="AN452">
        <v>0</v>
      </c>
      <c r="AO452">
        <f>1-AM452/AN452</f>
        <v>0</v>
      </c>
      <c r="AP452">
        <v>0</v>
      </c>
      <c r="AQ452" t="s">
        <v>420</v>
      </c>
      <c r="AR452" t="s">
        <v>420</v>
      </c>
      <c r="AS452">
        <v>0</v>
      </c>
      <c r="AT452">
        <v>0</v>
      </c>
      <c r="AU452">
        <f>1-AS452/AT452</f>
        <v>0</v>
      </c>
      <c r="AV452">
        <v>0.5</v>
      </c>
      <c r="AW452">
        <f>CV452</f>
        <v>0</v>
      </c>
      <c r="AX452">
        <f>K452</f>
        <v>0</v>
      </c>
      <c r="AY452">
        <f>AU452*AV452*AW452</f>
        <v>0</v>
      </c>
      <c r="AZ452">
        <f>(AX452-AP452)/AW452</f>
        <v>0</v>
      </c>
      <c r="BA452">
        <f>(AN452-AT452)/AT452</f>
        <v>0</v>
      </c>
      <c r="BB452">
        <f>AM452/(AO452+AM452/AT452)</f>
        <v>0</v>
      </c>
      <c r="BC452" t="s">
        <v>420</v>
      </c>
      <c r="BD452">
        <v>0</v>
      </c>
      <c r="BE452">
        <f>IF(BD452&lt;&gt;0, BD452, BB452)</f>
        <v>0</v>
      </c>
      <c r="BF452">
        <f>1-BE452/AT452</f>
        <v>0</v>
      </c>
      <c r="BG452">
        <f>(AT452-AS452)/(AT452-BE452)</f>
        <v>0</v>
      </c>
      <c r="BH452">
        <f>(AN452-AT452)/(AN452-BE452)</f>
        <v>0</v>
      </c>
      <c r="BI452">
        <f>(AT452-AS452)/(AT452-AM452)</f>
        <v>0</v>
      </c>
      <c r="BJ452">
        <f>(AN452-AT452)/(AN452-AM452)</f>
        <v>0</v>
      </c>
      <c r="BK452">
        <f>(BG452*BE452/AS452)</f>
        <v>0</v>
      </c>
      <c r="BL452">
        <f>(1-BK452)</f>
        <v>0</v>
      </c>
      <c r="CU452">
        <f>$B$13*DS452+$C$13*DT452+$F$13*EE452*(1-EH452)</f>
        <v>0</v>
      </c>
      <c r="CV452">
        <f>CU452*CW452</f>
        <v>0</v>
      </c>
      <c r="CW452">
        <f>($B$13*$D$11+$C$13*$D$11+$F$13*((ER452+EJ452)/MAX(ER452+EJ452+ES452, 0.1)*$I$11+ES452/MAX(ER452+EJ452+ES452, 0.1)*$J$11))/($B$13+$C$13+$F$13)</f>
        <v>0</v>
      </c>
      <c r="CX452">
        <f>($B$13*$K$11+$C$13*$K$11+$F$13*((ER452+EJ452)/MAX(ER452+EJ452+ES452, 0.1)*$P$11+ES452/MAX(ER452+EJ452+ES452, 0.1)*$Q$11))/($B$13+$C$13+$F$13)</f>
        <v>0</v>
      </c>
      <c r="CY452">
        <v>5.66</v>
      </c>
      <c r="CZ452">
        <v>0.5</v>
      </c>
      <c r="DA452" t="s">
        <v>421</v>
      </c>
      <c r="DB452">
        <v>2</v>
      </c>
      <c r="DC452">
        <v>1761012607.5</v>
      </c>
      <c r="DD452">
        <v>420.8192083333333</v>
      </c>
      <c r="DE452">
        <v>419.9572083333333</v>
      </c>
      <c r="DF452">
        <v>24.17994583333333</v>
      </c>
      <c r="DG452">
        <v>24.09605833333333</v>
      </c>
      <c r="DH452">
        <v>422.3168333333333</v>
      </c>
      <c r="DI452">
        <v>23.985325</v>
      </c>
      <c r="DJ452">
        <v>500.023875</v>
      </c>
      <c r="DK452">
        <v>90.57917083333332</v>
      </c>
      <c r="DL452">
        <v>0.03409210833333334</v>
      </c>
      <c r="DM452">
        <v>30.63907083333334</v>
      </c>
      <c r="DN452">
        <v>30.1341875</v>
      </c>
      <c r="DO452">
        <v>999.9</v>
      </c>
      <c r="DP452">
        <v>0</v>
      </c>
      <c r="DQ452">
        <v>0</v>
      </c>
      <c r="DR452">
        <v>9997.190000000001</v>
      </c>
      <c r="DS452">
        <v>0</v>
      </c>
      <c r="DT452">
        <v>0.242856</v>
      </c>
      <c r="DU452">
        <v>0.8619982083333334</v>
      </c>
      <c r="DV452">
        <v>431.2467916666666</v>
      </c>
      <c r="DW452">
        <v>430.3263749999999</v>
      </c>
      <c r="DX452">
        <v>0.08387830416666665</v>
      </c>
      <c r="DY452">
        <v>419.9572083333333</v>
      </c>
      <c r="DZ452">
        <v>24.09605833333333</v>
      </c>
      <c r="EA452">
        <v>2.190197916666667</v>
      </c>
      <c r="EB452">
        <v>2.18260125</v>
      </c>
      <c r="EC452">
        <v>18.89067916666667</v>
      </c>
      <c r="ED452">
        <v>18.835125</v>
      </c>
      <c r="EE452">
        <v>0.00500078</v>
      </c>
      <c r="EF452">
        <v>0</v>
      </c>
      <c r="EG452">
        <v>0</v>
      </c>
      <c r="EH452">
        <v>0</v>
      </c>
      <c r="EI452">
        <v>782.5375</v>
      </c>
      <c r="EJ452">
        <v>0.00500078</v>
      </c>
      <c r="EK452">
        <v>-14.18333333333333</v>
      </c>
      <c r="EL452">
        <v>-0.4375</v>
      </c>
      <c r="EM452">
        <v>35.617</v>
      </c>
      <c r="EN452">
        <v>39.79924999999999</v>
      </c>
      <c r="EO452">
        <v>37.79929166666667</v>
      </c>
      <c r="EP452">
        <v>40.244625</v>
      </c>
      <c r="EQ452">
        <v>38.53883333333333</v>
      </c>
      <c r="ER452">
        <v>0</v>
      </c>
      <c r="ES452">
        <v>0</v>
      </c>
      <c r="ET452">
        <v>0</v>
      </c>
      <c r="EU452">
        <v>1761012614.5</v>
      </c>
      <c r="EV452">
        <v>0</v>
      </c>
      <c r="EW452">
        <v>783.3076923076925</v>
      </c>
      <c r="EX452">
        <v>-4.88888856857989</v>
      </c>
      <c r="EY452">
        <v>8.38974306755998</v>
      </c>
      <c r="EZ452">
        <v>-14.96153846153846</v>
      </c>
      <c r="FA452">
        <v>15</v>
      </c>
      <c r="FB452">
        <v>1761012472</v>
      </c>
      <c r="FC452" t="s">
        <v>1295</v>
      </c>
      <c r="FD452">
        <v>1761012472</v>
      </c>
      <c r="FE452">
        <v>1761012471</v>
      </c>
      <c r="FF452">
        <v>14</v>
      </c>
      <c r="FG452">
        <v>-0.019</v>
      </c>
      <c r="FH452">
        <v>0.004</v>
      </c>
      <c r="FI452">
        <v>-1.499</v>
      </c>
      <c r="FJ452">
        <v>0.179</v>
      </c>
      <c r="FK452">
        <v>420</v>
      </c>
      <c r="FL452">
        <v>23</v>
      </c>
      <c r="FM452">
        <v>0.57</v>
      </c>
      <c r="FN452">
        <v>0.06</v>
      </c>
      <c r="FO452">
        <v>0.8570266249999999</v>
      </c>
      <c r="FP452">
        <v>0.06281784990618884</v>
      </c>
      <c r="FQ452">
        <v>0.03349390981707534</v>
      </c>
      <c r="FR452">
        <v>1</v>
      </c>
      <c r="FS452">
        <v>782.6588235294117</v>
      </c>
      <c r="FT452">
        <v>0.4736440227682375</v>
      </c>
      <c r="FU452">
        <v>5.648379134867896</v>
      </c>
      <c r="FV452">
        <v>1</v>
      </c>
      <c r="FW452">
        <v>0.07148149249999999</v>
      </c>
      <c r="FX452">
        <v>0.3222816168855536</v>
      </c>
      <c r="FY452">
        <v>0.03565618980489494</v>
      </c>
      <c r="FZ452">
        <v>0</v>
      </c>
      <c r="GA452">
        <v>2</v>
      </c>
      <c r="GB452">
        <v>3</v>
      </c>
      <c r="GC452" t="s">
        <v>482</v>
      </c>
      <c r="GD452">
        <v>3.10953</v>
      </c>
      <c r="GE452">
        <v>2.72611</v>
      </c>
      <c r="GF452">
        <v>0.0887584</v>
      </c>
      <c r="GG452">
        <v>0.08843090000000001</v>
      </c>
      <c r="GH452">
        <v>0.109677</v>
      </c>
      <c r="GI452">
        <v>0.110203</v>
      </c>
      <c r="GJ452">
        <v>23917.8</v>
      </c>
      <c r="GK452">
        <v>21673</v>
      </c>
      <c r="GL452">
        <v>26804.9</v>
      </c>
      <c r="GM452">
        <v>23981.3</v>
      </c>
      <c r="GN452">
        <v>38130.5</v>
      </c>
      <c r="GO452">
        <v>31473.2</v>
      </c>
      <c r="GP452">
        <v>46785.8</v>
      </c>
      <c r="GQ452">
        <v>37907.3</v>
      </c>
      <c r="GR452">
        <v>1.89298</v>
      </c>
      <c r="GS452">
        <v>1.87975</v>
      </c>
      <c r="GT452">
        <v>0.108182</v>
      </c>
      <c r="GU452">
        <v>0</v>
      </c>
      <c r="GV452">
        <v>28.3412</v>
      </c>
      <c r="GW452">
        <v>999.9</v>
      </c>
      <c r="GX452">
        <v>62.9</v>
      </c>
      <c r="GY452">
        <v>29.2</v>
      </c>
      <c r="GZ452">
        <v>28.2513</v>
      </c>
      <c r="HA452">
        <v>60.991</v>
      </c>
      <c r="HB452">
        <v>21.1338</v>
      </c>
      <c r="HC452">
        <v>1</v>
      </c>
      <c r="HD452">
        <v>0.022561</v>
      </c>
      <c r="HE452">
        <v>-1.95263</v>
      </c>
      <c r="HF452">
        <v>20.3274</v>
      </c>
      <c r="HG452">
        <v>5.22148</v>
      </c>
      <c r="HH452">
        <v>11.98</v>
      </c>
      <c r="HI452">
        <v>4.96535</v>
      </c>
      <c r="HJ452">
        <v>3.27593</v>
      </c>
      <c r="HK452">
        <v>9999</v>
      </c>
      <c r="HL452">
        <v>9999</v>
      </c>
      <c r="HM452">
        <v>9999</v>
      </c>
      <c r="HN452">
        <v>999.9</v>
      </c>
      <c r="HO452">
        <v>1.8637</v>
      </c>
      <c r="HP452">
        <v>1.85979</v>
      </c>
      <c r="HQ452">
        <v>1.85806</v>
      </c>
      <c r="HR452">
        <v>1.85944</v>
      </c>
      <c r="HS452">
        <v>1.85959</v>
      </c>
      <c r="HT452">
        <v>1.85806</v>
      </c>
      <c r="HU452">
        <v>1.85715</v>
      </c>
      <c r="HV452">
        <v>1.85211</v>
      </c>
      <c r="HW452">
        <v>0</v>
      </c>
      <c r="HX452">
        <v>0</v>
      </c>
      <c r="HY452">
        <v>0</v>
      </c>
      <c r="HZ452">
        <v>0</v>
      </c>
      <c r="IA452" t="s">
        <v>424</v>
      </c>
      <c r="IB452" t="s">
        <v>425</v>
      </c>
      <c r="IC452" t="s">
        <v>426</v>
      </c>
      <c r="ID452" t="s">
        <v>426</v>
      </c>
      <c r="IE452" t="s">
        <v>426</v>
      </c>
      <c r="IF452" t="s">
        <v>426</v>
      </c>
      <c r="IG452">
        <v>0</v>
      </c>
      <c r="IH452">
        <v>100</v>
      </c>
      <c r="II452">
        <v>100</v>
      </c>
      <c r="IJ452">
        <v>-1.497</v>
      </c>
      <c r="IK452">
        <v>0.1978</v>
      </c>
      <c r="IL452">
        <v>-2.28913660702458</v>
      </c>
      <c r="IM452">
        <v>0.001328113201692861</v>
      </c>
      <c r="IN452">
        <v>1.538283238170363E-06</v>
      </c>
      <c r="IO452">
        <v>-5.795655626708063E-10</v>
      </c>
      <c r="IP452">
        <v>-0.0679113126274816</v>
      </c>
      <c r="IQ452">
        <v>-0.004593102289677449</v>
      </c>
      <c r="IR452">
        <v>0.0008253994458280543</v>
      </c>
      <c r="IS452">
        <v>-7.403632370499484E-06</v>
      </c>
      <c r="IT452">
        <v>2</v>
      </c>
      <c r="IU452">
        <v>1985</v>
      </c>
      <c r="IV452">
        <v>1</v>
      </c>
      <c r="IW452">
        <v>27</v>
      </c>
      <c r="IX452">
        <v>2.4</v>
      </c>
      <c r="IY452">
        <v>2.4</v>
      </c>
      <c r="IZ452">
        <v>1.13647</v>
      </c>
      <c r="JA452">
        <v>2.60498</v>
      </c>
      <c r="JB452">
        <v>1.49658</v>
      </c>
      <c r="JC452">
        <v>2.34619</v>
      </c>
      <c r="JD452">
        <v>1.54785</v>
      </c>
      <c r="JE452">
        <v>2.41577</v>
      </c>
      <c r="JF452">
        <v>32.7535</v>
      </c>
      <c r="JG452">
        <v>15.4279</v>
      </c>
      <c r="JH452">
        <v>18</v>
      </c>
      <c r="JI452">
        <v>481.564</v>
      </c>
      <c r="JJ452">
        <v>502.329</v>
      </c>
      <c r="JK452">
        <v>31.9876</v>
      </c>
      <c r="JL452">
        <v>27.5269</v>
      </c>
      <c r="JM452">
        <v>29.9999</v>
      </c>
      <c r="JN452">
        <v>27.7313</v>
      </c>
      <c r="JO452">
        <v>27.7164</v>
      </c>
      <c r="JP452">
        <v>22.8481</v>
      </c>
      <c r="JQ452">
        <v>18.7696</v>
      </c>
      <c r="JR452">
        <v>76.4761</v>
      </c>
      <c r="JS452">
        <v>31.9549</v>
      </c>
      <c r="JT452">
        <v>420</v>
      </c>
      <c r="JU452">
        <v>24.0997</v>
      </c>
      <c r="JV452">
        <v>102.31</v>
      </c>
      <c r="JW452">
        <v>91.4498</v>
      </c>
    </row>
    <row r="453" spans="1:283">
      <c r="A453">
        <v>435</v>
      </c>
      <c r="B453">
        <v>1761012617.5</v>
      </c>
      <c r="C453">
        <v>2951.5</v>
      </c>
      <c r="D453" t="s">
        <v>1322</v>
      </c>
      <c r="E453" t="s">
        <v>1323</v>
      </c>
      <c r="F453">
        <v>5</v>
      </c>
      <c r="G453" t="s">
        <v>1294</v>
      </c>
      <c r="H453">
        <v>1761012609.5</v>
      </c>
      <c r="I453">
        <f>(J453)/1000</f>
        <v>0</v>
      </c>
      <c r="J453">
        <f>1000*DJ453*AH453*(DF453-DG453)/(100*CY453*(1000-AH453*DF453))</f>
        <v>0</v>
      </c>
      <c r="K453">
        <f>DJ453*AH453*(DE453-DD453*(1000-AH453*DG453)/(1000-AH453*DF453))/(100*CY453)</f>
        <v>0</v>
      </c>
      <c r="L453">
        <f>DD453 - IF(AH453&gt;1, K453*CY453*100.0/(AJ453), 0)</f>
        <v>0</v>
      </c>
      <c r="M453">
        <f>((S453-I453/2)*L453-K453)/(S453+I453/2)</f>
        <v>0</v>
      </c>
      <c r="N453">
        <f>M453*(DK453+DL453)/1000.0</f>
        <v>0</v>
      </c>
      <c r="O453">
        <f>(DD453 - IF(AH453&gt;1, K453*CY453*100.0/(AJ453), 0))*(DK453+DL453)/1000.0</f>
        <v>0</v>
      </c>
      <c r="P453">
        <f>2.0/((1/R453-1/Q453)+SIGN(R453)*SQRT((1/R453-1/Q453)*(1/R453-1/Q453) + 4*CZ453/((CZ453+1)*(CZ453+1))*(2*1/R453*1/Q453-1/Q453*1/Q453)))</f>
        <v>0</v>
      </c>
      <c r="Q453">
        <f>IF(LEFT(DA453,1)&lt;&gt;"0",IF(LEFT(DA453,1)="1",3.0,DB453),$D$5+$E$5*(DR453*DK453/($K$5*1000))+$F$5*(DR453*DK453/($K$5*1000))*MAX(MIN(CY453,$J$5),$I$5)*MAX(MIN(CY453,$J$5),$I$5)+$G$5*MAX(MIN(CY453,$J$5),$I$5)*(DR453*DK453/($K$5*1000))+$H$5*(DR453*DK453/($K$5*1000))*(DR453*DK453/($K$5*1000)))</f>
        <v>0</v>
      </c>
      <c r="R453">
        <f>I453*(1000-(1000*0.61365*exp(17.502*V453/(240.97+V453))/(DK453+DL453)+DF453)/2)/(1000*0.61365*exp(17.502*V453/(240.97+V453))/(DK453+DL453)-DF453)</f>
        <v>0</v>
      </c>
      <c r="S453">
        <f>1/((CZ453+1)/(P453/1.6)+1/(Q453/1.37)) + CZ453/((CZ453+1)/(P453/1.6) + CZ453/(Q453/1.37))</f>
        <v>0</v>
      </c>
      <c r="T453">
        <f>(CU453*CX453)</f>
        <v>0</v>
      </c>
      <c r="U453">
        <f>(DM453+(T453+2*0.95*5.67E-8*(((DM453+$B$9)+273)^4-(DM453+273)^4)-44100*I453)/(1.84*29.3*Q453+8*0.95*5.67E-8*(DM453+273)^3))</f>
        <v>0</v>
      </c>
      <c r="V453">
        <f>($C$9*DN453+$D$9*DO453+$E$9*U453)</f>
        <v>0</v>
      </c>
      <c r="W453">
        <f>0.61365*exp(17.502*V453/(240.97+V453))</f>
        <v>0</v>
      </c>
      <c r="X453">
        <f>(Y453/Z453*100)</f>
        <v>0</v>
      </c>
      <c r="Y453">
        <f>DF453*(DK453+DL453)/1000</f>
        <v>0</v>
      </c>
      <c r="Z453">
        <f>0.61365*exp(17.502*DM453/(240.97+DM453))</f>
        <v>0</v>
      </c>
      <c r="AA453">
        <f>(W453-DF453*(DK453+DL453)/1000)</f>
        <v>0</v>
      </c>
      <c r="AB453">
        <f>(-I453*44100)</f>
        <v>0</v>
      </c>
      <c r="AC453">
        <f>2*29.3*Q453*0.92*(DM453-V453)</f>
        <v>0</v>
      </c>
      <c r="AD453">
        <f>2*0.95*5.67E-8*(((DM453+$B$9)+273)^4-(V453+273)^4)</f>
        <v>0</v>
      </c>
      <c r="AE453">
        <f>T453+AD453+AB453+AC453</f>
        <v>0</v>
      </c>
      <c r="AF453">
        <v>1</v>
      </c>
      <c r="AG453">
        <v>0</v>
      </c>
      <c r="AH453">
        <f>IF(AF453*$H$15&gt;=AJ453,1.0,(AJ453/(AJ453-AF453*$H$15)))</f>
        <v>0</v>
      </c>
      <c r="AI453">
        <f>(AH453-1)*100</f>
        <v>0</v>
      </c>
      <c r="AJ453">
        <f>MAX(0,($B$15+$C$15*DR453)/(1+$D$15*DR453)*DK453/(DM453+273)*$E$15)</f>
        <v>0</v>
      </c>
      <c r="AK453" t="s">
        <v>420</v>
      </c>
      <c r="AL453" t="s">
        <v>420</v>
      </c>
      <c r="AM453">
        <v>0</v>
      </c>
      <c r="AN453">
        <v>0</v>
      </c>
      <c r="AO453">
        <f>1-AM453/AN453</f>
        <v>0</v>
      </c>
      <c r="AP453">
        <v>0</v>
      </c>
      <c r="AQ453" t="s">
        <v>420</v>
      </c>
      <c r="AR453" t="s">
        <v>420</v>
      </c>
      <c r="AS453">
        <v>0</v>
      </c>
      <c r="AT453">
        <v>0</v>
      </c>
      <c r="AU453">
        <f>1-AS453/AT453</f>
        <v>0</v>
      </c>
      <c r="AV453">
        <v>0.5</v>
      </c>
      <c r="AW453">
        <f>CV453</f>
        <v>0</v>
      </c>
      <c r="AX453">
        <f>K453</f>
        <v>0</v>
      </c>
      <c r="AY453">
        <f>AU453*AV453*AW453</f>
        <v>0</v>
      </c>
      <c r="AZ453">
        <f>(AX453-AP453)/AW453</f>
        <v>0</v>
      </c>
      <c r="BA453">
        <f>(AN453-AT453)/AT453</f>
        <v>0</v>
      </c>
      <c r="BB453">
        <f>AM453/(AO453+AM453/AT453)</f>
        <v>0</v>
      </c>
      <c r="BC453" t="s">
        <v>420</v>
      </c>
      <c r="BD453">
        <v>0</v>
      </c>
      <c r="BE453">
        <f>IF(BD453&lt;&gt;0, BD453, BB453)</f>
        <v>0</v>
      </c>
      <c r="BF453">
        <f>1-BE453/AT453</f>
        <v>0</v>
      </c>
      <c r="BG453">
        <f>(AT453-AS453)/(AT453-BE453)</f>
        <v>0</v>
      </c>
      <c r="BH453">
        <f>(AN453-AT453)/(AN453-BE453)</f>
        <v>0</v>
      </c>
      <c r="BI453">
        <f>(AT453-AS453)/(AT453-AM453)</f>
        <v>0</v>
      </c>
      <c r="BJ453">
        <f>(AN453-AT453)/(AN453-AM453)</f>
        <v>0</v>
      </c>
      <c r="BK453">
        <f>(BG453*BE453/AS453)</f>
        <v>0</v>
      </c>
      <c r="BL453">
        <f>(1-BK453)</f>
        <v>0</v>
      </c>
      <c r="CU453">
        <f>$B$13*DS453+$C$13*DT453+$F$13*EE453*(1-EH453)</f>
        <v>0</v>
      </c>
      <c r="CV453">
        <f>CU453*CW453</f>
        <v>0</v>
      </c>
      <c r="CW453">
        <f>($B$13*$D$11+$C$13*$D$11+$F$13*((ER453+EJ453)/MAX(ER453+EJ453+ES453, 0.1)*$I$11+ES453/MAX(ER453+EJ453+ES453, 0.1)*$J$11))/($B$13+$C$13+$F$13)</f>
        <v>0</v>
      </c>
      <c r="CX453">
        <f>($B$13*$K$11+$C$13*$K$11+$F$13*((ER453+EJ453)/MAX(ER453+EJ453+ES453, 0.1)*$P$11+ES453/MAX(ER453+EJ453+ES453, 0.1)*$Q$11))/($B$13+$C$13+$F$13)</f>
        <v>0</v>
      </c>
      <c r="CY453">
        <v>5.66</v>
      </c>
      <c r="CZ453">
        <v>0.5</v>
      </c>
      <c r="DA453" t="s">
        <v>421</v>
      </c>
      <c r="DB453">
        <v>2</v>
      </c>
      <c r="DC453">
        <v>1761012609.5</v>
      </c>
      <c r="DD453">
        <v>420.8289166666667</v>
      </c>
      <c r="DE453">
        <v>419.9555416666667</v>
      </c>
      <c r="DF453">
        <v>24.2203375</v>
      </c>
      <c r="DG453">
        <v>24.1186625</v>
      </c>
      <c r="DH453">
        <v>422.3265</v>
      </c>
      <c r="DI453">
        <v>24.0248375</v>
      </c>
      <c r="DJ453">
        <v>499.9812083333333</v>
      </c>
      <c r="DK453">
        <v>90.5787625</v>
      </c>
      <c r="DL453">
        <v>0.03415197916666667</v>
      </c>
      <c r="DM453">
        <v>30.63570833333334</v>
      </c>
      <c r="DN453">
        <v>30.1272875</v>
      </c>
      <c r="DO453">
        <v>999.9</v>
      </c>
      <c r="DP453">
        <v>0</v>
      </c>
      <c r="DQ453">
        <v>0</v>
      </c>
      <c r="DR453">
        <v>9997.554166666667</v>
      </c>
      <c r="DS453">
        <v>0</v>
      </c>
      <c r="DT453">
        <v>0.242856</v>
      </c>
      <c r="DU453">
        <v>0.8733914166666668</v>
      </c>
      <c r="DV453">
        <v>431.274625</v>
      </c>
      <c r="DW453">
        <v>430.334625</v>
      </c>
      <c r="DX453">
        <v>0.1016708291666667</v>
      </c>
      <c r="DY453">
        <v>419.9555416666667</v>
      </c>
      <c r="DZ453">
        <v>24.1186625</v>
      </c>
      <c r="EA453">
        <v>2.1938475</v>
      </c>
      <c r="EB453">
        <v>2.184638333333333</v>
      </c>
      <c r="EC453">
        <v>18.91735833333333</v>
      </c>
      <c r="ED453">
        <v>18.85007916666667</v>
      </c>
      <c r="EE453">
        <v>0.00500078</v>
      </c>
      <c r="EF453">
        <v>0</v>
      </c>
      <c r="EG453">
        <v>0</v>
      </c>
      <c r="EH453">
        <v>0</v>
      </c>
      <c r="EI453">
        <v>782.0499999999998</v>
      </c>
      <c r="EJ453">
        <v>0.00500078</v>
      </c>
      <c r="EK453">
        <v>-13.54583333333333</v>
      </c>
      <c r="EL453">
        <v>-0.3708333333333334</v>
      </c>
      <c r="EM453">
        <v>35.62741666666667</v>
      </c>
      <c r="EN453">
        <v>39.827875</v>
      </c>
      <c r="EO453">
        <v>37.820125</v>
      </c>
      <c r="EP453">
        <v>40.28370833333333</v>
      </c>
      <c r="EQ453">
        <v>38.60916666666666</v>
      </c>
      <c r="ER453">
        <v>0</v>
      </c>
      <c r="ES453">
        <v>0</v>
      </c>
      <c r="ET453">
        <v>0</v>
      </c>
      <c r="EU453">
        <v>1761012616.3</v>
      </c>
      <c r="EV453">
        <v>0</v>
      </c>
      <c r="EW453">
        <v>781.9880000000001</v>
      </c>
      <c r="EX453">
        <v>-9.207691684770104</v>
      </c>
      <c r="EY453">
        <v>16.18461494379969</v>
      </c>
      <c r="EZ453">
        <v>-14.552</v>
      </c>
      <c r="FA453">
        <v>15</v>
      </c>
      <c r="FB453">
        <v>1761012472</v>
      </c>
      <c r="FC453" t="s">
        <v>1295</v>
      </c>
      <c r="FD453">
        <v>1761012472</v>
      </c>
      <c r="FE453">
        <v>1761012471</v>
      </c>
      <c r="FF453">
        <v>14</v>
      </c>
      <c r="FG453">
        <v>-0.019</v>
      </c>
      <c r="FH453">
        <v>0.004</v>
      </c>
      <c r="FI453">
        <v>-1.499</v>
      </c>
      <c r="FJ453">
        <v>0.179</v>
      </c>
      <c r="FK453">
        <v>420</v>
      </c>
      <c r="FL453">
        <v>23</v>
      </c>
      <c r="FM453">
        <v>0.57</v>
      </c>
      <c r="FN453">
        <v>0.06</v>
      </c>
      <c r="FO453">
        <v>0.8582227317073172</v>
      </c>
      <c r="FP453">
        <v>0.1675244947735183</v>
      </c>
      <c r="FQ453">
        <v>0.03367227486865802</v>
      </c>
      <c r="FR453">
        <v>1</v>
      </c>
      <c r="FS453">
        <v>782.385294117647</v>
      </c>
      <c r="FT453">
        <v>-0.2032085045596619</v>
      </c>
      <c r="FU453">
        <v>5.881383008269851</v>
      </c>
      <c r="FV453">
        <v>1</v>
      </c>
      <c r="FW453">
        <v>0.08507562926829268</v>
      </c>
      <c r="FX453">
        <v>0.4629511108013936</v>
      </c>
      <c r="FY453">
        <v>0.04751539754325725</v>
      </c>
      <c r="FZ453">
        <v>0</v>
      </c>
      <c r="GA453">
        <v>2</v>
      </c>
      <c r="GB453">
        <v>3</v>
      </c>
      <c r="GC453" t="s">
        <v>482</v>
      </c>
      <c r="GD453">
        <v>3.10975</v>
      </c>
      <c r="GE453">
        <v>2.7263</v>
      </c>
      <c r="GF453">
        <v>0.08876299999999999</v>
      </c>
      <c r="GG453">
        <v>0.0884219</v>
      </c>
      <c r="GH453">
        <v>0.10975</v>
      </c>
      <c r="GI453">
        <v>0.110211</v>
      </c>
      <c r="GJ453">
        <v>23917.6</v>
      </c>
      <c r="GK453">
        <v>21673.1</v>
      </c>
      <c r="GL453">
        <v>26804.7</v>
      </c>
      <c r="GM453">
        <v>23981.2</v>
      </c>
      <c r="GN453">
        <v>38127.2</v>
      </c>
      <c r="GO453">
        <v>31472.7</v>
      </c>
      <c r="GP453">
        <v>46785.6</v>
      </c>
      <c r="GQ453">
        <v>37907.1</v>
      </c>
      <c r="GR453">
        <v>1.89338</v>
      </c>
      <c r="GS453">
        <v>1.8795</v>
      </c>
      <c r="GT453">
        <v>0.107996</v>
      </c>
      <c r="GU453">
        <v>0</v>
      </c>
      <c r="GV453">
        <v>28.3461</v>
      </c>
      <c r="GW453">
        <v>999.9</v>
      </c>
      <c r="GX453">
        <v>62.9</v>
      </c>
      <c r="GY453">
        <v>29.2</v>
      </c>
      <c r="GZ453">
        <v>28.2513</v>
      </c>
      <c r="HA453">
        <v>61.421</v>
      </c>
      <c r="HB453">
        <v>21.234</v>
      </c>
      <c r="HC453">
        <v>1</v>
      </c>
      <c r="HD453">
        <v>0.0226169</v>
      </c>
      <c r="HE453">
        <v>-1.88242</v>
      </c>
      <c r="HF453">
        <v>20.3281</v>
      </c>
      <c r="HG453">
        <v>5.22148</v>
      </c>
      <c r="HH453">
        <v>11.9798</v>
      </c>
      <c r="HI453">
        <v>4.96535</v>
      </c>
      <c r="HJ453">
        <v>3.2759</v>
      </c>
      <c r="HK453">
        <v>9999</v>
      </c>
      <c r="HL453">
        <v>9999</v>
      </c>
      <c r="HM453">
        <v>9999</v>
      </c>
      <c r="HN453">
        <v>999.9</v>
      </c>
      <c r="HO453">
        <v>1.86369</v>
      </c>
      <c r="HP453">
        <v>1.85978</v>
      </c>
      <c r="HQ453">
        <v>1.85806</v>
      </c>
      <c r="HR453">
        <v>1.85944</v>
      </c>
      <c r="HS453">
        <v>1.85959</v>
      </c>
      <c r="HT453">
        <v>1.85806</v>
      </c>
      <c r="HU453">
        <v>1.85715</v>
      </c>
      <c r="HV453">
        <v>1.85211</v>
      </c>
      <c r="HW453">
        <v>0</v>
      </c>
      <c r="HX453">
        <v>0</v>
      </c>
      <c r="HY453">
        <v>0</v>
      </c>
      <c r="HZ453">
        <v>0</v>
      </c>
      <c r="IA453" t="s">
        <v>424</v>
      </c>
      <c r="IB453" t="s">
        <v>425</v>
      </c>
      <c r="IC453" t="s">
        <v>426</v>
      </c>
      <c r="ID453" t="s">
        <v>426</v>
      </c>
      <c r="IE453" t="s">
        <v>426</v>
      </c>
      <c r="IF453" t="s">
        <v>426</v>
      </c>
      <c r="IG453">
        <v>0</v>
      </c>
      <c r="IH453">
        <v>100</v>
      </c>
      <c r="II453">
        <v>100</v>
      </c>
      <c r="IJ453">
        <v>-1.497</v>
      </c>
      <c r="IK453">
        <v>0.1984</v>
      </c>
      <c r="IL453">
        <v>-2.28913660702458</v>
      </c>
      <c r="IM453">
        <v>0.001328113201692861</v>
      </c>
      <c r="IN453">
        <v>1.538283238170363E-06</v>
      </c>
      <c r="IO453">
        <v>-5.795655626708063E-10</v>
      </c>
      <c r="IP453">
        <v>-0.0679113126274816</v>
      </c>
      <c r="IQ453">
        <v>-0.004593102289677449</v>
      </c>
      <c r="IR453">
        <v>0.0008253994458280543</v>
      </c>
      <c r="IS453">
        <v>-7.403632370499484E-06</v>
      </c>
      <c r="IT453">
        <v>2</v>
      </c>
      <c r="IU453">
        <v>1985</v>
      </c>
      <c r="IV453">
        <v>1</v>
      </c>
      <c r="IW453">
        <v>27</v>
      </c>
      <c r="IX453">
        <v>2.4</v>
      </c>
      <c r="IY453">
        <v>2.4</v>
      </c>
      <c r="IZ453">
        <v>1.13647</v>
      </c>
      <c r="JA453">
        <v>2.6123</v>
      </c>
      <c r="JB453">
        <v>1.49658</v>
      </c>
      <c r="JC453">
        <v>2.34497</v>
      </c>
      <c r="JD453">
        <v>1.54907</v>
      </c>
      <c r="JE453">
        <v>2.3645</v>
      </c>
      <c r="JF453">
        <v>32.7535</v>
      </c>
      <c r="JG453">
        <v>15.4104</v>
      </c>
      <c r="JH453">
        <v>18</v>
      </c>
      <c r="JI453">
        <v>481.794</v>
      </c>
      <c r="JJ453">
        <v>502.163</v>
      </c>
      <c r="JK453">
        <v>31.9662</v>
      </c>
      <c r="JL453">
        <v>27.5269</v>
      </c>
      <c r="JM453">
        <v>30</v>
      </c>
      <c r="JN453">
        <v>27.7313</v>
      </c>
      <c r="JO453">
        <v>27.7164</v>
      </c>
      <c r="JP453">
        <v>22.85</v>
      </c>
      <c r="JQ453">
        <v>18.7696</v>
      </c>
      <c r="JR453">
        <v>76.85169999999999</v>
      </c>
      <c r="JS453">
        <v>31.9549</v>
      </c>
      <c r="JT453">
        <v>420</v>
      </c>
      <c r="JU453">
        <v>24.0926</v>
      </c>
      <c r="JV453">
        <v>102.31</v>
      </c>
      <c r="JW453">
        <v>91.4492</v>
      </c>
    </row>
    <row r="454" spans="1:283">
      <c r="A454">
        <v>436</v>
      </c>
      <c r="B454">
        <v>1761012619.5</v>
      </c>
      <c r="C454">
        <v>2953.5</v>
      </c>
      <c r="D454" t="s">
        <v>1324</v>
      </c>
      <c r="E454" t="s">
        <v>1325</v>
      </c>
      <c r="F454">
        <v>5</v>
      </c>
      <c r="G454" t="s">
        <v>1294</v>
      </c>
      <c r="H454">
        <v>1761012611.5</v>
      </c>
      <c r="I454">
        <f>(J454)/1000</f>
        <v>0</v>
      </c>
      <c r="J454">
        <f>1000*DJ454*AH454*(DF454-DG454)/(100*CY454*(1000-AH454*DF454))</f>
        <v>0</v>
      </c>
      <c r="K454">
        <f>DJ454*AH454*(DE454-DD454*(1000-AH454*DG454)/(1000-AH454*DF454))/(100*CY454)</f>
        <v>0</v>
      </c>
      <c r="L454">
        <f>DD454 - IF(AH454&gt;1, K454*CY454*100.0/(AJ454), 0)</f>
        <v>0</v>
      </c>
      <c r="M454">
        <f>((S454-I454/2)*L454-K454)/(S454+I454/2)</f>
        <v>0</v>
      </c>
      <c r="N454">
        <f>M454*(DK454+DL454)/1000.0</f>
        <v>0</v>
      </c>
      <c r="O454">
        <f>(DD454 - IF(AH454&gt;1, K454*CY454*100.0/(AJ454), 0))*(DK454+DL454)/1000.0</f>
        <v>0</v>
      </c>
      <c r="P454">
        <f>2.0/((1/R454-1/Q454)+SIGN(R454)*SQRT((1/R454-1/Q454)*(1/R454-1/Q454) + 4*CZ454/((CZ454+1)*(CZ454+1))*(2*1/R454*1/Q454-1/Q454*1/Q454)))</f>
        <v>0</v>
      </c>
      <c r="Q454">
        <f>IF(LEFT(DA454,1)&lt;&gt;"0",IF(LEFT(DA454,1)="1",3.0,DB454),$D$5+$E$5*(DR454*DK454/($K$5*1000))+$F$5*(DR454*DK454/($K$5*1000))*MAX(MIN(CY454,$J$5),$I$5)*MAX(MIN(CY454,$J$5),$I$5)+$G$5*MAX(MIN(CY454,$J$5),$I$5)*(DR454*DK454/($K$5*1000))+$H$5*(DR454*DK454/($K$5*1000))*(DR454*DK454/($K$5*1000)))</f>
        <v>0</v>
      </c>
      <c r="R454">
        <f>I454*(1000-(1000*0.61365*exp(17.502*V454/(240.97+V454))/(DK454+DL454)+DF454)/2)/(1000*0.61365*exp(17.502*V454/(240.97+V454))/(DK454+DL454)-DF454)</f>
        <v>0</v>
      </c>
      <c r="S454">
        <f>1/((CZ454+1)/(P454/1.6)+1/(Q454/1.37)) + CZ454/((CZ454+1)/(P454/1.6) + CZ454/(Q454/1.37))</f>
        <v>0</v>
      </c>
      <c r="T454">
        <f>(CU454*CX454)</f>
        <v>0</v>
      </c>
      <c r="U454">
        <f>(DM454+(T454+2*0.95*5.67E-8*(((DM454+$B$9)+273)^4-(DM454+273)^4)-44100*I454)/(1.84*29.3*Q454+8*0.95*5.67E-8*(DM454+273)^3))</f>
        <v>0</v>
      </c>
      <c r="V454">
        <f>($C$9*DN454+$D$9*DO454+$E$9*U454)</f>
        <v>0</v>
      </c>
      <c r="W454">
        <f>0.61365*exp(17.502*V454/(240.97+V454))</f>
        <v>0</v>
      </c>
      <c r="X454">
        <f>(Y454/Z454*100)</f>
        <v>0</v>
      </c>
      <c r="Y454">
        <f>DF454*(DK454+DL454)/1000</f>
        <v>0</v>
      </c>
      <c r="Z454">
        <f>0.61365*exp(17.502*DM454/(240.97+DM454))</f>
        <v>0</v>
      </c>
      <c r="AA454">
        <f>(W454-DF454*(DK454+DL454)/1000)</f>
        <v>0</v>
      </c>
      <c r="AB454">
        <f>(-I454*44100)</f>
        <v>0</v>
      </c>
      <c r="AC454">
        <f>2*29.3*Q454*0.92*(DM454-V454)</f>
        <v>0</v>
      </c>
      <c r="AD454">
        <f>2*0.95*5.67E-8*(((DM454+$B$9)+273)^4-(V454+273)^4)</f>
        <v>0</v>
      </c>
      <c r="AE454">
        <f>T454+AD454+AB454+AC454</f>
        <v>0</v>
      </c>
      <c r="AF454">
        <v>1</v>
      </c>
      <c r="AG454">
        <v>0</v>
      </c>
      <c r="AH454">
        <f>IF(AF454*$H$15&gt;=AJ454,1.0,(AJ454/(AJ454-AF454*$H$15)))</f>
        <v>0</v>
      </c>
      <c r="AI454">
        <f>(AH454-1)*100</f>
        <v>0</v>
      </c>
      <c r="AJ454">
        <f>MAX(0,($B$15+$C$15*DR454)/(1+$D$15*DR454)*DK454/(DM454+273)*$E$15)</f>
        <v>0</v>
      </c>
      <c r="AK454" t="s">
        <v>420</v>
      </c>
      <c r="AL454" t="s">
        <v>420</v>
      </c>
      <c r="AM454">
        <v>0</v>
      </c>
      <c r="AN454">
        <v>0</v>
      </c>
      <c r="AO454">
        <f>1-AM454/AN454</f>
        <v>0</v>
      </c>
      <c r="AP454">
        <v>0</v>
      </c>
      <c r="AQ454" t="s">
        <v>420</v>
      </c>
      <c r="AR454" t="s">
        <v>420</v>
      </c>
      <c r="AS454">
        <v>0</v>
      </c>
      <c r="AT454">
        <v>0</v>
      </c>
      <c r="AU454">
        <f>1-AS454/AT454</f>
        <v>0</v>
      </c>
      <c r="AV454">
        <v>0.5</v>
      </c>
      <c r="AW454">
        <f>CV454</f>
        <v>0</v>
      </c>
      <c r="AX454">
        <f>K454</f>
        <v>0</v>
      </c>
      <c r="AY454">
        <f>AU454*AV454*AW454</f>
        <v>0</v>
      </c>
      <c r="AZ454">
        <f>(AX454-AP454)/AW454</f>
        <v>0</v>
      </c>
      <c r="BA454">
        <f>(AN454-AT454)/AT454</f>
        <v>0</v>
      </c>
      <c r="BB454">
        <f>AM454/(AO454+AM454/AT454)</f>
        <v>0</v>
      </c>
      <c r="BC454" t="s">
        <v>420</v>
      </c>
      <c r="BD454">
        <v>0</v>
      </c>
      <c r="BE454">
        <f>IF(BD454&lt;&gt;0, BD454, BB454)</f>
        <v>0</v>
      </c>
      <c r="BF454">
        <f>1-BE454/AT454</f>
        <v>0</v>
      </c>
      <c r="BG454">
        <f>(AT454-AS454)/(AT454-BE454)</f>
        <v>0</v>
      </c>
      <c r="BH454">
        <f>(AN454-AT454)/(AN454-BE454)</f>
        <v>0</v>
      </c>
      <c r="BI454">
        <f>(AT454-AS454)/(AT454-AM454)</f>
        <v>0</v>
      </c>
      <c r="BJ454">
        <f>(AN454-AT454)/(AN454-AM454)</f>
        <v>0</v>
      </c>
      <c r="BK454">
        <f>(BG454*BE454/AS454)</f>
        <v>0</v>
      </c>
      <c r="BL454">
        <f>(1-BK454)</f>
        <v>0</v>
      </c>
      <c r="CU454">
        <f>$B$13*DS454+$C$13*DT454+$F$13*EE454*(1-EH454)</f>
        <v>0</v>
      </c>
      <c r="CV454">
        <f>CU454*CW454</f>
        <v>0</v>
      </c>
      <c r="CW454">
        <f>($B$13*$D$11+$C$13*$D$11+$F$13*((ER454+EJ454)/MAX(ER454+EJ454+ES454, 0.1)*$I$11+ES454/MAX(ER454+EJ454+ES454, 0.1)*$J$11))/($B$13+$C$13+$F$13)</f>
        <v>0</v>
      </c>
      <c r="CX454">
        <f>($B$13*$K$11+$C$13*$K$11+$F$13*((ER454+EJ454)/MAX(ER454+EJ454+ES454, 0.1)*$P$11+ES454/MAX(ER454+EJ454+ES454, 0.1)*$Q$11))/($B$13+$C$13+$F$13)</f>
        <v>0</v>
      </c>
      <c r="CY454">
        <v>5.66</v>
      </c>
      <c r="CZ454">
        <v>0.5</v>
      </c>
      <c r="DA454" t="s">
        <v>421</v>
      </c>
      <c r="DB454">
        <v>2</v>
      </c>
      <c r="DC454">
        <v>1761012611.5</v>
      </c>
      <c r="DD454">
        <v>420.8375416666666</v>
      </c>
      <c r="DE454">
        <v>419.9497916666666</v>
      </c>
      <c r="DF454">
        <v>24.2566625</v>
      </c>
      <c r="DG454">
        <v>24.13668749999999</v>
      </c>
      <c r="DH454">
        <v>422.3350416666667</v>
      </c>
      <c r="DI454">
        <v>24.06037083333333</v>
      </c>
      <c r="DJ454">
        <v>499.9915</v>
      </c>
      <c r="DK454">
        <v>90.57843750000001</v>
      </c>
      <c r="DL454">
        <v>0.03418322916666667</v>
      </c>
      <c r="DM454">
        <v>30.63342083333333</v>
      </c>
      <c r="DN454">
        <v>30.120525</v>
      </c>
      <c r="DO454">
        <v>999.9</v>
      </c>
      <c r="DP454">
        <v>0</v>
      </c>
      <c r="DQ454">
        <v>0</v>
      </c>
      <c r="DR454">
        <v>9998.621249999998</v>
      </c>
      <c r="DS454">
        <v>0</v>
      </c>
      <c r="DT454">
        <v>0.242856</v>
      </c>
      <c r="DU454">
        <v>0.8877349166666667</v>
      </c>
      <c r="DV454">
        <v>431.2994583333333</v>
      </c>
      <c r="DW454">
        <v>430.3366666666666</v>
      </c>
      <c r="DX454">
        <v>0.1199668375</v>
      </c>
      <c r="DY454">
        <v>419.9497916666666</v>
      </c>
      <c r="DZ454">
        <v>24.13668749999999</v>
      </c>
      <c r="EA454">
        <v>2.197129583333334</v>
      </c>
      <c r="EB454">
        <v>2.186263333333333</v>
      </c>
      <c r="EC454">
        <v>18.941325</v>
      </c>
      <c r="ED454">
        <v>18.86199583333334</v>
      </c>
      <c r="EE454">
        <v>0.00500078</v>
      </c>
      <c r="EF454">
        <v>0</v>
      </c>
      <c r="EG454">
        <v>0</v>
      </c>
      <c r="EH454">
        <v>0</v>
      </c>
      <c r="EI454">
        <v>780.6916666666666</v>
      </c>
      <c r="EJ454">
        <v>0.00500078</v>
      </c>
      <c r="EK454">
        <v>-13.55</v>
      </c>
      <c r="EL454">
        <v>-0.4416666666666667</v>
      </c>
      <c r="EM454">
        <v>35.63266666666667</v>
      </c>
      <c r="EN454">
        <v>39.8565</v>
      </c>
      <c r="EO454">
        <v>37.867</v>
      </c>
      <c r="EP454">
        <v>40.32275000000001</v>
      </c>
      <c r="EQ454">
        <v>38.65608333333333</v>
      </c>
      <c r="ER454">
        <v>0</v>
      </c>
      <c r="ES454">
        <v>0</v>
      </c>
      <c r="ET454">
        <v>0</v>
      </c>
      <c r="EU454">
        <v>1761012618.7</v>
      </c>
      <c r="EV454">
        <v>0</v>
      </c>
      <c r="EW454">
        <v>780.9440000000001</v>
      </c>
      <c r="EX454">
        <v>-34.11538395820158</v>
      </c>
      <c r="EY454">
        <v>2.94615359795399</v>
      </c>
      <c r="EZ454">
        <v>-13.572</v>
      </c>
      <c r="FA454">
        <v>15</v>
      </c>
      <c r="FB454">
        <v>1761012472</v>
      </c>
      <c r="FC454" t="s">
        <v>1295</v>
      </c>
      <c r="FD454">
        <v>1761012472</v>
      </c>
      <c r="FE454">
        <v>1761012471</v>
      </c>
      <c r="FF454">
        <v>14</v>
      </c>
      <c r="FG454">
        <v>-0.019</v>
      </c>
      <c r="FH454">
        <v>0.004</v>
      </c>
      <c r="FI454">
        <v>-1.499</v>
      </c>
      <c r="FJ454">
        <v>0.179</v>
      </c>
      <c r="FK454">
        <v>420</v>
      </c>
      <c r="FL454">
        <v>23</v>
      </c>
      <c r="FM454">
        <v>0.57</v>
      </c>
      <c r="FN454">
        <v>0.06</v>
      </c>
      <c r="FO454">
        <v>0.8701623000000002</v>
      </c>
      <c r="FP454">
        <v>0.2513536885553443</v>
      </c>
      <c r="FQ454">
        <v>0.04288861350125462</v>
      </c>
      <c r="FR454">
        <v>1</v>
      </c>
      <c r="FS454">
        <v>781.4970588235293</v>
      </c>
      <c r="FT454">
        <v>-13.41329251422158</v>
      </c>
      <c r="FU454">
        <v>6.335125482489881</v>
      </c>
      <c r="FV454">
        <v>0</v>
      </c>
      <c r="FW454">
        <v>0.0979857425</v>
      </c>
      <c r="FX454">
        <v>0.5314270030018762</v>
      </c>
      <c r="FY454">
        <v>0.05223709831734477</v>
      </c>
      <c r="FZ454">
        <v>0</v>
      </c>
      <c r="GA454">
        <v>1</v>
      </c>
      <c r="GB454">
        <v>3</v>
      </c>
      <c r="GC454" t="s">
        <v>459</v>
      </c>
      <c r="GD454">
        <v>3.10981</v>
      </c>
      <c r="GE454">
        <v>2.72601</v>
      </c>
      <c r="GF454">
        <v>0.0887647</v>
      </c>
      <c r="GG454">
        <v>0.0884109</v>
      </c>
      <c r="GH454">
        <v>0.109801</v>
      </c>
      <c r="GI454">
        <v>0.110222</v>
      </c>
      <c r="GJ454">
        <v>23917.5</v>
      </c>
      <c r="GK454">
        <v>21673.2</v>
      </c>
      <c r="GL454">
        <v>26804.6</v>
      </c>
      <c r="GM454">
        <v>23981</v>
      </c>
      <c r="GN454">
        <v>38124.9</v>
      </c>
      <c r="GO454">
        <v>31472.1</v>
      </c>
      <c r="GP454">
        <v>46785.5</v>
      </c>
      <c r="GQ454">
        <v>37906.8</v>
      </c>
      <c r="GR454">
        <v>1.89368</v>
      </c>
      <c r="GS454">
        <v>1.87923</v>
      </c>
      <c r="GT454">
        <v>0.107318</v>
      </c>
      <c r="GU454">
        <v>0</v>
      </c>
      <c r="GV454">
        <v>28.3509</v>
      </c>
      <c r="GW454">
        <v>999.9</v>
      </c>
      <c r="GX454">
        <v>62.9</v>
      </c>
      <c r="GY454">
        <v>29.2</v>
      </c>
      <c r="GZ454">
        <v>28.252</v>
      </c>
      <c r="HA454">
        <v>61.131</v>
      </c>
      <c r="HB454">
        <v>21.3061</v>
      </c>
      <c r="HC454">
        <v>1</v>
      </c>
      <c r="HD454">
        <v>0.0226372</v>
      </c>
      <c r="HE454">
        <v>-1.88419</v>
      </c>
      <c r="HF454">
        <v>20.3281</v>
      </c>
      <c r="HG454">
        <v>5.22148</v>
      </c>
      <c r="HH454">
        <v>11.9794</v>
      </c>
      <c r="HI454">
        <v>4.9654</v>
      </c>
      <c r="HJ454">
        <v>3.27585</v>
      </c>
      <c r="HK454">
        <v>9999</v>
      </c>
      <c r="HL454">
        <v>9999</v>
      </c>
      <c r="HM454">
        <v>9999</v>
      </c>
      <c r="HN454">
        <v>999.9</v>
      </c>
      <c r="HO454">
        <v>1.86369</v>
      </c>
      <c r="HP454">
        <v>1.85977</v>
      </c>
      <c r="HQ454">
        <v>1.85806</v>
      </c>
      <c r="HR454">
        <v>1.85944</v>
      </c>
      <c r="HS454">
        <v>1.85959</v>
      </c>
      <c r="HT454">
        <v>1.85806</v>
      </c>
      <c r="HU454">
        <v>1.85715</v>
      </c>
      <c r="HV454">
        <v>1.85211</v>
      </c>
      <c r="HW454">
        <v>0</v>
      </c>
      <c r="HX454">
        <v>0</v>
      </c>
      <c r="HY454">
        <v>0</v>
      </c>
      <c r="HZ454">
        <v>0</v>
      </c>
      <c r="IA454" t="s">
        <v>424</v>
      </c>
      <c r="IB454" t="s">
        <v>425</v>
      </c>
      <c r="IC454" t="s">
        <v>426</v>
      </c>
      <c r="ID454" t="s">
        <v>426</v>
      </c>
      <c r="IE454" t="s">
        <v>426</v>
      </c>
      <c r="IF454" t="s">
        <v>426</v>
      </c>
      <c r="IG454">
        <v>0</v>
      </c>
      <c r="IH454">
        <v>100</v>
      </c>
      <c r="II454">
        <v>100</v>
      </c>
      <c r="IJ454">
        <v>-1.497</v>
      </c>
      <c r="IK454">
        <v>0.1988</v>
      </c>
      <c r="IL454">
        <v>-2.28913660702458</v>
      </c>
      <c r="IM454">
        <v>0.001328113201692861</v>
      </c>
      <c r="IN454">
        <v>1.538283238170363E-06</v>
      </c>
      <c r="IO454">
        <v>-5.795655626708063E-10</v>
      </c>
      <c r="IP454">
        <v>-0.0679113126274816</v>
      </c>
      <c r="IQ454">
        <v>-0.004593102289677449</v>
      </c>
      <c r="IR454">
        <v>0.0008253994458280543</v>
      </c>
      <c r="IS454">
        <v>-7.403632370499484E-06</v>
      </c>
      <c r="IT454">
        <v>2</v>
      </c>
      <c r="IU454">
        <v>1985</v>
      </c>
      <c r="IV454">
        <v>1</v>
      </c>
      <c r="IW454">
        <v>27</v>
      </c>
      <c r="IX454">
        <v>2.5</v>
      </c>
      <c r="IY454">
        <v>2.5</v>
      </c>
      <c r="IZ454">
        <v>1.13647</v>
      </c>
      <c r="JA454">
        <v>2.60742</v>
      </c>
      <c r="JB454">
        <v>1.49658</v>
      </c>
      <c r="JC454">
        <v>2.34497</v>
      </c>
      <c r="JD454">
        <v>1.54907</v>
      </c>
      <c r="JE454">
        <v>2.48413</v>
      </c>
      <c r="JF454">
        <v>32.7535</v>
      </c>
      <c r="JG454">
        <v>15.4192</v>
      </c>
      <c r="JH454">
        <v>18</v>
      </c>
      <c r="JI454">
        <v>481.967</v>
      </c>
      <c r="JJ454">
        <v>501.98</v>
      </c>
      <c r="JK454">
        <v>31.9315</v>
      </c>
      <c r="JL454">
        <v>27.5269</v>
      </c>
      <c r="JM454">
        <v>30</v>
      </c>
      <c r="JN454">
        <v>27.7313</v>
      </c>
      <c r="JO454">
        <v>27.7164</v>
      </c>
      <c r="JP454">
        <v>22.8519</v>
      </c>
      <c r="JQ454">
        <v>18.7696</v>
      </c>
      <c r="JR454">
        <v>76.85169999999999</v>
      </c>
      <c r="JS454">
        <v>31.9549</v>
      </c>
      <c r="JT454">
        <v>420</v>
      </c>
      <c r="JU454">
        <v>24.0871</v>
      </c>
      <c r="JV454">
        <v>102.31</v>
      </c>
      <c r="JW454">
        <v>91.4485</v>
      </c>
    </row>
    <row r="455" spans="1:283">
      <c r="A455">
        <v>437</v>
      </c>
      <c r="B455">
        <v>1761012621.5</v>
      </c>
      <c r="C455">
        <v>2955.5</v>
      </c>
      <c r="D455" t="s">
        <v>1326</v>
      </c>
      <c r="E455" t="s">
        <v>1327</v>
      </c>
      <c r="F455">
        <v>5</v>
      </c>
      <c r="G455" t="s">
        <v>1294</v>
      </c>
      <c r="H455">
        <v>1761012613.5</v>
      </c>
      <c r="I455">
        <f>(J455)/1000</f>
        <v>0</v>
      </c>
      <c r="J455">
        <f>1000*DJ455*AH455*(DF455-DG455)/(100*CY455*(1000-AH455*DF455))</f>
        <v>0</v>
      </c>
      <c r="K455">
        <f>DJ455*AH455*(DE455-DD455*(1000-AH455*DG455)/(1000-AH455*DF455))/(100*CY455)</f>
        <v>0</v>
      </c>
      <c r="L455">
        <f>DD455 - IF(AH455&gt;1, K455*CY455*100.0/(AJ455), 0)</f>
        <v>0</v>
      </c>
      <c r="M455">
        <f>((S455-I455/2)*L455-K455)/(S455+I455/2)</f>
        <v>0</v>
      </c>
      <c r="N455">
        <f>M455*(DK455+DL455)/1000.0</f>
        <v>0</v>
      </c>
      <c r="O455">
        <f>(DD455 - IF(AH455&gt;1, K455*CY455*100.0/(AJ455), 0))*(DK455+DL455)/1000.0</f>
        <v>0</v>
      </c>
      <c r="P455">
        <f>2.0/((1/R455-1/Q455)+SIGN(R455)*SQRT((1/R455-1/Q455)*(1/R455-1/Q455) + 4*CZ455/((CZ455+1)*(CZ455+1))*(2*1/R455*1/Q455-1/Q455*1/Q455)))</f>
        <v>0</v>
      </c>
      <c r="Q455">
        <f>IF(LEFT(DA455,1)&lt;&gt;"0",IF(LEFT(DA455,1)="1",3.0,DB455),$D$5+$E$5*(DR455*DK455/($K$5*1000))+$F$5*(DR455*DK455/($K$5*1000))*MAX(MIN(CY455,$J$5),$I$5)*MAX(MIN(CY455,$J$5),$I$5)+$G$5*MAX(MIN(CY455,$J$5),$I$5)*(DR455*DK455/($K$5*1000))+$H$5*(DR455*DK455/($K$5*1000))*(DR455*DK455/($K$5*1000)))</f>
        <v>0</v>
      </c>
      <c r="R455">
        <f>I455*(1000-(1000*0.61365*exp(17.502*V455/(240.97+V455))/(DK455+DL455)+DF455)/2)/(1000*0.61365*exp(17.502*V455/(240.97+V455))/(DK455+DL455)-DF455)</f>
        <v>0</v>
      </c>
      <c r="S455">
        <f>1/((CZ455+1)/(P455/1.6)+1/(Q455/1.37)) + CZ455/((CZ455+1)/(P455/1.6) + CZ455/(Q455/1.37))</f>
        <v>0</v>
      </c>
      <c r="T455">
        <f>(CU455*CX455)</f>
        <v>0</v>
      </c>
      <c r="U455">
        <f>(DM455+(T455+2*0.95*5.67E-8*(((DM455+$B$9)+273)^4-(DM455+273)^4)-44100*I455)/(1.84*29.3*Q455+8*0.95*5.67E-8*(DM455+273)^3))</f>
        <v>0</v>
      </c>
      <c r="V455">
        <f>($C$9*DN455+$D$9*DO455+$E$9*U455)</f>
        <v>0</v>
      </c>
      <c r="W455">
        <f>0.61365*exp(17.502*V455/(240.97+V455))</f>
        <v>0</v>
      </c>
      <c r="X455">
        <f>(Y455/Z455*100)</f>
        <v>0</v>
      </c>
      <c r="Y455">
        <f>DF455*(DK455+DL455)/1000</f>
        <v>0</v>
      </c>
      <c r="Z455">
        <f>0.61365*exp(17.502*DM455/(240.97+DM455))</f>
        <v>0</v>
      </c>
      <c r="AA455">
        <f>(W455-DF455*(DK455+DL455)/1000)</f>
        <v>0</v>
      </c>
      <c r="AB455">
        <f>(-I455*44100)</f>
        <v>0</v>
      </c>
      <c r="AC455">
        <f>2*29.3*Q455*0.92*(DM455-V455)</f>
        <v>0</v>
      </c>
      <c r="AD455">
        <f>2*0.95*5.67E-8*(((DM455+$B$9)+273)^4-(V455+273)^4)</f>
        <v>0</v>
      </c>
      <c r="AE455">
        <f>T455+AD455+AB455+AC455</f>
        <v>0</v>
      </c>
      <c r="AF455">
        <v>0</v>
      </c>
      <c r="AG455">
        <v>0</v>
      </c>
      <c r="AH455">
        <f>IF(AF455*$H$15&gt;=AJ455,1.0,(AJ455/(AJ455-AF455*$H$15)))</f>
        <v>0</v>
      </c>
      <c r="AI455">
        <f>(AH455-1)*100</f>
        <v>0</v>
      </c>
      <c r="AJ455">
        <f>MAX(0,($B$15+$C$15*DR455)/(1+$D$15*DR455)*DK455/(DM455+273)*$E$15)</f>
        <v>0</v>
      </c>
      <c r="AK455" t="s">
        <v>420</v>
      </c>
      <c r="AL455" t="s">
        <v>420</v>
      </c>
      <c r="AM455">
        <v>0</v>
      </c>
      <c r="AN455">
        <v>0</v>
      </c>
      <c r="AO455">
        <f>1-AM455/AN455</f>
        <v>0</v>
      </c>
      <c r="AP455">
        <v>0</v>
      </c>
      <c r="AQ455" t="s">
        <v>420</v>
      </c>
      <c r="AR455" t="s">
        <v>420</v>
      </c>
      <c r="AS455">
        <v>0</v>
      </c>
      <c r="AT455">
        <v>0</v>
      </c>
      <c r="AU455">
        <f>1-AS455/AT455</f>
        <v>0</v>
      </c>
      <c r="AV455">
        <v>0.5</v>
      </c>
      <c r="AW455">
        <f>CV455</f>
        <v>0</v>
      </c>
      <c r="AX455">
        <f>K455</f>
        <v>0</v>
      </c>
      <c r="AY455">
        <f>AU455*AV455*AW455</f>
        <v>0</v>
      </c>
      <c r="AZ455">
        <f>(AX455-AP455)/AW455</f>
        <v>0</v>
      </c>
      <c r="BA455">
        <f>(AN455-AT455)/AT455</f>
        <v>0</v>
      </c>
      <c r="BB455">
        <f>AM455/(AO455+AM455/AT455)</f>
        <v>0</v>
      </c>
      <c r="BC455" t="s">
        <v>420</v>
      </c>
      <c r="BD455">
        <v>0</v>
      </c>
      <c r="BE455">
        <f>IF(BD455&lt;&gt;0, BD455, BB455)</f>
        <v>0</v>
      </c>
      <c r="BF455">
        <f>1-BE455/AT455</f>
        <v>0</v>
      </c>
      <c r="BG455">
        <f>(AT455-AS455)/(AT455-BE455)</f>
        <v>0</v>
      </c>
      <c r="BH455">
        <f>(AN455-AT455)/(AN455-BE455)</f>
        <v>0</v>
      </c>
      <c r="BI455">
        <f>(AT455-AS455)/(AT455-AM455)</f>
        <v>0</v>
      </c>
      <c r="BJ455">
        <f>(AN455-AT455)/(AN455-AM455)</f>
        <v>0</v>
      </c>
      <c r="BK455">
        <f>(BG455*BE455/AS455)</f>
        <v>0</v>
      </c>
      <c r="BL455">
        <f>(1-BK455)</f>
        <v>0</v>
      </c>
      <c r="CU455">
        <f>$B$13*DS455+$C$13*DT455+$F$13*EE455*(1-EH455)</f>
        <v>0</v>
      </c>
      <c r="CV455">
        <f>CU455*CW455</f>
        <v>0</v>
      </c>
      <c r="CW455">
        <f>($B$13*$D$11+$C$13*$D$11+$F$13*((ER455+EJ455)/MAX(ER455+EJ455+ES455, 0.1)*$I$11+ES455/MAX(ER455+EJ455+ES455, 0.1)*$J$11))/($B$13+$C$13+$F$13)</f>
        <v>0</v>
      </c>
      <c r="CX455">
        <f>($B$13*$K$11+$C$13*$K$11+$F$13*((ER455+EJ455)/MAX(ER455+EJ455+ES455, 0.1)*$P$11+ES455/MAX(ER455+EJ455+ES455, 0.1)*$Q$11))/($B$13+$C$13+$F$13)</f>
        <v>0</v>
      </c>
      <c r="CY455">
        <v>5.66</v>
      </c>
      <c r="CZ455">
        <v>0.5</v>
      </c>
      <c r="DA455" t="s">
        <v>421</v>
      </c>
      <c r="DB455">
        <v>2</v>
      </c>
      <c r="DC455">
        <v>1761012613.5</v>
      </c>
      <c r="DD455">
        <v>420.8501666666666</v>
      </c>
      <c r="DE455">
        <v>419.9485</v>
      </c>
      <c r="DF455">
        <v>24.28857083333333</v>
      </c>
      <c r="DG455">
        <v>24.15057916666667</v>
      </c>
      <c r="DH455">
        <v>422.3477083333334</v>
      </c>
      <c r="DI455">
        <v>24.0915875</v>
      </c>
      <c r="DJ455">
        <v>500.01575</v>
      </c>
      <c r="DK455">
        <v>90.57820833333334</v>
      </c>
      <c r="DL455">
        <v>0.03421334583333333</v>
      </c>
      <c r="DM455">
        <v>30.63186666666667</v>
      </c>
      <c r="DN455">
        <v>30.11367083333333</v>
      </c>
      <c r="DO455">
        <v>999.9</v>
      </c>
      <c r="DP455">
        <v>0</v>
      </c>
      <c r="DQ455">
        <v>0</v>
      </c>
      <c r="DR455">
        <v>9996.642083333332</v>
      </c>
      <c r="DS455">
        <v>0</v>
      </c>
      <c r="DT455">
        <v>0.242856</v>
      </c>
      <c r="DU455">
        <v>0.9016483333333335</v>
      </c>
      <c r="DV455">
        <v>431.3265</v>
      </c>
      <c r="DW455">
        <v>430.3415416666667</v>
      </c>
      <c r="DX455">
        <v>0.137980175</v>
      </c>
      <c r="DY455">
        <v>419.9485</v>
      </c>
      <c r="DZ455">
        <v>24.15057916666667</v>
      </c>
      <c r="EA455">
        <v>2.200014583333334</v>
      </c>
      <c r="EB455">
        <v>2.187515833333333</v>
      </c>
      <c r="EC455">
        <v>18.96235416666667</v>
      </c>
      <c r="ED455">
        <v>18.871175</v>
      </c>
      <c r="EE455">
        <v>0.00500078</v>
      </c>
      <c r="EF455">
        <v>0</v>
      </c>
      <c r="EG455">
        <v>0</v>
      </c>
      <c r="EH455">
        <v>0</v>
      </c>
      <c r="EI455">
        <v>781.6333333333333</v>
      </c>
      <c r="EJ455">
        <v>0.00500078</v>
      </c>
      <c r="EK455">
        <v>-13.775</v>
      </c>
      <c r="EL455">
        <v>-0.3291666666666667</v>
      </c>
      <c r="EM455">
        <v>35.64041666666666</v>
      </c>
      <c r="EN455">
        <v>39.88516666666666</v>
      </c>
      <c r="EO455">
        <v>37.877375</v>
      </c>
      <c r="EP455">
        <v>40.36174999999999</v>
      </c>
      <c r="EQ455">
        <v>38.69254166666666</v>
      </c>
      <c r="ER455">
        <v>0</v>
      </c>
      <c r="ES455">
        <v>0</v>
      </c>
      <c r="ET455">
        <v>0</v>
      </c>
      <c r="EU455">
        <v>1761012620.5</v>
      </c>
      <c r="EV455">
        <v>0</v>
      </c>
      <c r="EW455">
        <v>781.2384615384615</v>
      </c>
      <c r="EX455">
        <v>-4.430768563381167</v>
      </c>
      <c r="EY455">
        <v>-18.40000017443275</v>
      </c>
      <c r="EZ455">
        <v>-13.65384615384615</v>
      </c>
      <c r="FA455">
        <v>15</v>
      </c>
      <c r="FB455">
        <v>1761012472</v>
      </c>
      <c r="FC455" t="s">
        <v>1295</v>
      </c>
      <c r="FD455">
        <v>1761012472</v>
      </c>
      <c r="FE455">
        <v>1761012471</v>
      </c>
      <c r="FF455">
        <v>14</v>
      </c>
      <c r="FG455">
        <v>-0.019</v>
      </c>
      <c r="FH455">
        <v>0.004</v>
      </c>
      <c r="FI455">
        <v>-1.499</v>
      </c>
      <c r="FJ455">
        <v>0.179</v>
      </c>
      <c r="FK455">
        <v>420</v>
      </c>
      <c r="FL455">
        <v>23</v>
      </c>
      <c r="FM455">
        <v>0.57</v>
      </c>
      <c r="FN455">
        <v>0.06</v>
      </c>
      <c r="FO455">
        <v>0.8943951463414636</v>
      </c>
      <c r="FP455">
        <v>0.3497077630662029</v>
      </c>
      <c r="FQ455">
        <v>0.05513474310670177</v>
      </c>
      <c r="FR455">
        <v>1</v>
      </c>
      <c r="FS455">
        <v>781.9617647058824</v>
      </c>
      <c r="FT455">
        <v>-15.1398011055369</v>
      </c>
      <c r="FU455">
        <v>6.384817225532785</v>
      </c>
      <c r="FV455">
        <v>0</v>
      </c>
      <c r="FW455">
        <v>0.1170474926829268</v>
      </c>
      <c r="FX455">
        <v>0.5666401693379791</v>
      </c>
      <c r="FY455">
        <v>0.05659642646311536</v>
      </c>
      <c r="FZ455">
        <v>0</v>
      </c>
      <c r="GA455">
        <v>1</v>
      </c>
      <c r="GB455">
        <v>3</v>
      </c>
      <c r="GC455" t="s">
        <v>459</v>
      </c>
      <c r="GD455">
        <v>3.10983</v>
      </c>
      <c r="GE455">
        <v>2.7258</v>
      </c>
      <c r="GF455">
        <v>0.08876729999999999</v>
      </c>
      <c r="GG455">
        <v>0.0884226</v>
      </c>
      <c r="GH455">
        <v>0.109843</v>
      </c>
      <c r="GI455">
        <v>0.110238</v>
      </c>
      <c r="GJ455">
        <v>23917.5</v>
      </c>
      <c r="GK455">
        <v>21672.8</v>
      </c>
      <c r="GL455">
        <v>26804.7</v>
      </c>
      <c r="GM455">
        <v>23980.9</v>
      </c>
      <c r="GN455">
        <v>38123</v>
      </c>
      <c r="GO455">
        <v>31471.4</v>
      </c>
      <c r="GP455">
        <v>46785.4</v>
      </c>
      <c r="GQ455">
        <v>37906.6</v>
      </c>
      <c r="GR455">
        <v>1.89373</v>
      </c>
      <c r="GS455">
        <v>1.87938</v>
      </c>
      <c r="GT455">
        <v>0.106506</v>
      </c>
      <c r="GU455">
        <v>0</v>
      </c>
      <c r="GV455">
        <v>28.3558</v>
      </c>
      <c r="GW455">
        <v>999.9</v>
      </c>
      <c r="GX455">
        <v>62.9</v>
      </c>
      <c r="GY455">
        <v>29.2</v>
      </c>
      <c r="GZ455">
        <v>28.2525</v>
      </c>
      <c r="HA455">
        <v>61.351</v>
      </c>
      <c r="HB455">
        <v>21.0817</v>
      </c>
      <c r="HC455">
        <v>1</v>
      </c>
      <c r="HD455">
        <v>0.0227185</v>
      </c>
      <c r="HE455">
        <v>-1.88288</v>
      </c>
      <c r="HF455">
        <v>20.3279</v>
      </c>
      <c r="HG455">
        <v>5.22178</v>
      </c>
      <c r="HH455">
        <v>11.9796</v>
      </c>
      <c r="HI455">
        <v>4.96535</v>
      </c>
      <c r="HJ455">
        <v>3.27585</v>
      </c>
      <c r="HK455">
        <v>9999</v>
      </c>
      <c r="HL455">
        <v>9999</v>
      </c>
      <c r="HM455">
        <v>9999</v>
      </c>
      <c r="HN455">
        <v>999.9</v>
      </c>
      <c r="HO455">
        <v>1.86369</v>
      </c>
      <c r="HP455">
        <v>1.85977</v>
      </c>
      <c r="HQ455">
        <v>1.85806</v>
      </c>
      <c r="HR455">
        <v>1.85944</v>
      </c>
      <c r="HS455">
        <v>1.85959</v>
      </c>
      <c r="HT455">
        <v>1.85806</v>
      </c>
      <c r="HU455">
        <v>1.85715</v>
      </c>
      <c r="HV455">
        <v>1.85211</v>
      </c>
      <c r="HW455">
        <v>0</v>
      </c>
      <c r="HX455">
        <v>0</v>
      </c>
      <c r="HY455">
        <v>0</v>
      </c>
      <c r="HZ455">
        <v>0</v>
      </c>
      <c r="IA455" t="s">
        <v>424</v>
      </c>
      <c r="IB455" t="s">
        <v>425</v>
      </c>
      <c r="IC455" t="s">
        <v>426</v>
      </c>
      <c r="ID455" t="s">
        <v>426</v>
      </c>
      <c r="IE455" t="s">
        <v>426</v>
      </c>
      <c r="IF455" t="s">
        <v>426</v>
      </c>
      <c r="IG455">
        <v>0</v>
      </c>
      <c r="IH455">
        <v>100</v>
      </c>
      <c r="II455">
        <v>100</v>
      </c>
      <c r="IJ455">
        <v>-1.498</v>
      </c>
      <c r="IK455">
        <v>0.199</v>
      </c>
      <c r="IL455">
        <v>-2.28913660702458</v>
      </c>
      <c r="IM455">
        <v>0.001328113201692861</v>
      </c>
      <c r="IN455">
        <v>1.538283238170363E-06</v>
      </c>
      <c r="IO455">
        <v>-5.795655626708063E-10</v>
      </c>
      <c r="IP455">
        <v>-0.0679113126274816</v>
      </c>
      <c r="IQ455">
        <v>-0.004593102289677449</v>
      </c>
      <c r="IR455">
        <v>0.0008253994458280543</v>
      </c>
      <c r="IS455">
        <v>-7.403632370499484E-06</v>
      </c>
      <c r="IT455">
        <v>2</v>
      </c>
      <c r="IU455">
        <v>1985</v>
      </c>
      <c r="IV455">
        <v>1</v>
      </c>
      <c r="IW455">
        <v>27</v>
      </c>
      <c r="IX455">
        <v>2.5</v>
      </c>
      <c r="IY455">
        <v>2.5</v>
      </c>
      <c r="IZ455">
        <v>1.13647</v>
      </c>
      <c r="JA455">
        <v>2.60376</v>
      </c>
      <c r="JB455">
        <v>1.49658</v>
      </c>
      <c r="JC455">
        <v>2.34619</v>
      </c>
      <c r="JD455">
        <v>1.54907</v>
      </c>
      <c r="JE455">
        <v>2.41089</v>
      </c>
      <c r="JF455">
        <v>32.7535</v>
      </c>
      <c r="JG455">
        <v>15.4279</v>
      </c>
      <c r="JH455">
        <v>18</v>
      </c>
      <c r="JI455">
        <v>481.996</v>
      </c>
      <c r="JJ455">
        <v>502.079</v>
      </c>
      <c r="JK455">
        <v>31.9033</v>
      </c>
      <c r="JL455">
        <v>27.5269</v>
      </c>
      <c r="JM455">
        <v>30.0001</v>
      </c>
      <c r="JN455">
        <v>27.7313</v>
      </c>
      <c r="JO455">
        <v>27.7164</v>
      </c>
      <c r="JP455">
        <v>22.8496</v>
      </c>
      <c r="JQ455">
        <v>18.7696</v>
      </c>
      <c r="JR455">
        <v>76.85169999999999</v>
      </c>
      <c r="JS455">
        <v>31.8513</v>
      </c>
      <c r="JT455">
        <v>420</v>
      </c>
      <c r="JU455">
        <v>24.0782</v>
      </c>
      <c r="JV455">
        <v>102.31</v>
      </c>
      <c r="JW455">
        <v>91.4481</v>
      </c>
    </row>
    <row r="456" spans="1:283">
      <c r="A456">
        <v>438</v>
      </c>
      <c r="B456">
        <v>1761012623.5</v>
      </c>
      <c r="C456">
        <v>2957.5</v>
      </c>
      <c r="D456" t="s">
        <v>1328</v>
      </c>
      <c r="E456" t="s">
        <v>1329</v>
      </c>
      <c r="F456">
        <v>5</v>
      </c>
      <c r="G456" t="s">
        <v>1294</v>
      </c>
      <c r="H456">
        <v>1761012615.5</v>
      </c>
      <c r="I456">
        <f>(J456)/1000</f>
        <v>0</v>
      </c>
      <c r="J456">
        <f>1000*DJ456*AH456*(DF456-DG456)/(100*CY456*(1000-AH456*DF456))</f>
        <v>0</v>
      </c>
      <c r="K456">
        <f>DJ456*AH456*(DE456-DD456*(1000-AH456*DG456)/(1000-AH456*DF456))/(100*CY456)</f>
        <v>0</v>
      </c>
      <c r="L456">
        <f>DD456 - IF(AH456&gt;1, K456*CY456*100.0/(AJ456), 0)</f>
        <v>0</v>
      </c>
      <c r="M456">
        <f>((S456-I456/2)*L456-K456)/(S456+I456/2)</f>
        <v>0</v>
      </c>
      <c r="N456">
        <f>M456*(DK456+DL456)/1000.0</f>
        <v>0</v>
      </c>
      <c r="O456">
        <f>(DD456 - IF(AH456&gt;1, K456*CY456*100.0/(AJ456), 0))*(DK456+DL456)/1000.0</f>
        <v>0</v>
      </c>
      <c r="P456">
        <f>2.0/((1/R456-1/Q456)+SIGN(R456)*SQRT((1/R456-1/Q456)*(1/R456-1/Q456) + 4*CZ456/((CZ456+1)*(CZ456+1))*(2*1/R456*1/Q456-1/Q456*1/Q456)))</f>
        <v>0</v>
      </c>
      <c r="Q456">
        <f>IF(LEFT(DA456,1)&lt;&gt;"0",IF(LEFT(DA456,1)="1",3.0,DB456),$D$5+$E$5*(DR456*DK456/($K$5*1000))+$F$5*(DR456*DK456/($K$5*1000))*MAX(MIN(CY456,$J$5),$I$5)*MAX(MIN(CY456,$J$5),$I$5)+$G$5*MAX(MIN(CY456,$J$5),$I$5)*(DR456*DK456/($K$5*1000))+$H$5*(DR456*DK456/($K$5*1000))*(DR456*DK456/($K$5*1000)))</f>
        <v>0</v>
      </c>
      <c r="R456">
        <f>I456*(1000-(1000*0.61365*exp(17.502*V456/(240.97+V456))/(DK456+DL456)+DF456)/2)/(1000*0.61365*exp(17.502*V456/(240.97+V456))/(DK456+DL456)-DF456)</f>
        <v>0</v>
      </c>
      <c r="S456">
        <f>1/((CZ456+1)/(P456/1.6)+1/(Q456/1.37)) + CZ456/((CZ456+1)/(P456/1.6) + CZ456/(Q456/1.37))</f>
        <v>0</v>
      </c>
      <c r="T456">
        <f>(CU456*CX456)</f>
        <v>0</v>
      </c>
      <c r="U456">
        <f>(DM456+(T456+2*0.95*5.67E-8*(((DM456+$B$9)+273)^4-(DM456+273)^4)-44100*I456)/(1.84*29.3*Q456+8*0.95*5.67E-8*(DM456+273)^3))</f>
        <v>0</v>
      </c>
      <c r="V456">
        <f>($C$9*DN456+$D$9*DO456+$E$9*U456)</f>
        <v>0</v>
      </c>
      <c r="W456">
        <f>0.61365*exp(17.502*V456/(240.97+V456))</f>
        <v>0</v>
      </c>
      <c r="X456">
        <f>(Y456/Z456*100)</f>
        <v>0</v>
      </c>
      <c r="Y456">
        <f>DF456*(DK456+DL456)/1000</f>
        <v>0</v>
      </c>
      <c r="Z456">
        <f>0.61365*exp(17.502*DM456/(240.97+DM456))</f>
        <v>0</v>
      </c>
      <c r="AA456">
        <f>(W456-DF456*(DK456+DL456)/1000)</f>
        <v>0</v>
      </c>
      <c r="AB456">
        <f>(-I456*44100)</f>
        <v>0</v>
      </c>
      <c r="AC456">
        <f>2*29.3*Q456*0.92*(DM456-V456)</f>
        <v>0</v>
      </c>
      <c r="AD456">
        <f>2*0.95*5.67E-8*(((DM456+$B$9)+273)^4-(V456+273)^4)</f>
        <v>0</v>
      </c>
      <c r="AE456">
        <f>T456+AD456+AB456+AC456</f>
        <v>0</v>
      </c>
      <c r="AF456">
        <v>1</v>
      </c>
      <c r="AG456">
        <v>0</v>
      </c>
      <c r="AH456">
        <f>IF(AF456*$H$15&gt;=AJ456,1.0,(AJ456/(AJ456-AF456*$H$15)))</f>
        <v>0</v>
      </c>
      <c r="AI456">
        <f>(AH456-1)*100</f>
        <v>0</v>
      </c>
      <c r="AJ456">
        <f>MAX(0,($B$15+$C$15*DR456)/(1+$D$15*DR456)*DK456/(DM456+273)*$E$15)</f>
        <v>0</v>
      </c>
      <c r="AK456" t="s">
        <v>420</v>
      </c>
      <c r="AL456" t="s">
        <v>420</v>
      </c>
      <c r="AM456">
        <v>0</v>
      </c>
      <c r="AN456">
        <v>0</v>
      </c>
      <c r="AO456">
        <f>1-AM456/AN456</f>
        <v>0</v>
      </c>
      <c r="AP456">
        <v>0</v>
      </c>
      <c r="AQ456" t="s">
        <v>420</v>
      </c>
      <c r="AR456" t="s">
        <v>420</v>
      </c>
      <c r="AS456">
        <v>0</v>
      </c>
      <c r="AT456">
        <v>0</v>
      </c>
      <c r="AU456">
        <f>1-AS456/AT456</f>
        <v>0</v>
      </c>
      <c r="AV456">
        <v>0.5</v>
      </c>
      <c r="AW456">
        <f>CV456</f>
        <v>0</v>
      </c>
      <c r="AX456">
        <f>K456</f>
        <v>0</v>
      </c>
      <c r="AY456">
        <f>AU456*AV456*AW456</f>
        <v>0</v>
      </c>
      <c r="AZ456">
        <f>(AX456-AP456)/AW456</f>
        <v>0</v>
      </c>
      <c r="BA456">
        <f>(AN456-AT456)/AT456</f>
        <v>0</v>
      </c>
      <c r="BB456">
        <f>AM456/(AO456+AM456/AT456)</f>
        <v>0</v>
      </c>
      <c r="BC456" t="s">
        <v>420</v>
      </c>
      <c r="BD456">
        <v>0</v>
      </c>
      <c r="BE456">
        <f>IF(BD456&lt;&gt;0, BD456, BB456)</f>
        <v>0</v>
      </c>
      <c r="BF456">
        <f>1-BE456/AT456</f>
        <v>0</v>
      </c>
      <c r="BG456">
        <f>(AT456-AS456)/(AT456-BE456)</f>
        <v>0</v>
      </c>
      <c r="BH456">
        <f>(AN456-AT456)/(AN456-BE456)</f>
        <v>0</v>
      </c>
      <c r="BI456">
        <f>(AT456-AS456)/(AT456-AM456)</f>
        <v>0</v>
      </c>
      <c r="BJ456">
        <f>(AN456-AT456)/(AN456-AM456)</f>
        <v>0</v>
      </c>
      <c r="BK456">
        <f>(BG456*BE456/AS456)</f>
        <v>0</v>
      </c>
      <c r="BL456">
        <f>(1-BK456)</f>
        <v>0</v>
      </c>
      <c r="CU456">
        <f>$B$13*DS456+$C$13*DT456+$F$13*EE456*(1-EH456)</f>
        <v>0</v>
      </c>
      <c r="CV456">
        <f>CU456*CW456</f>
        <v>0</v>
      </c>
      <c r="CW456">
        <f>($B$13*$D$11+$C$13*$D$11+$F$13*((ER456+EJ456)/MAX(ER456+EJ456+ES456, 0.1)*$I$11+ES456/MAX(ER456+EJ456+ES456, 0.1)*$J$11))/($B$13+$C$13+$F$13)</f>
        <v>0</v>
      </c>
      <c r="CX456">
        <f>($B$13*$K$11+$C$13*$K$11+$F$13*((ER456+EJ456)/MAX(ER456+EJ456+ES456, 0.1)*$P$11+ES456/MAX(ER456+EJ456+ES456, 0.1)*$Q$11))/($B$13+$C$13+$F$13)</f>
        <v>0</v>
      </c>
      <c r="CY456">
        <v>5.66</v>
      </c>
      <c r="CZ456">
        <v>0.5</v>
      </c>
      <c r="DA456" t="s">
        <v>421</v>
      </c>
      <c r="DB456">
        <v>2</v>
      </c>
      <c r="DC456">
        <v>1761012615.5</v>
      </c>
      <c r="DD456">
        <v>420.864875</v>
      </c>
      <c r="DE456">
        <v>419.9564583333333</v>
      </c>
      <c r="DF456">
        <v>24.31645</v>
      </c>
      <c r="DG456">
        <v>24.16004166666667</v>
      </c>
      <c r="DH456">
        <v>422.3624166666667</v>
      </c>
      <c r="DI456">
        <v>24.1188625</v>
      </c>
      <c r="DJ456">
        <v>500.0003750000001</v>
      </c>
      <c r="DK456">
        <v>90.57817916666666</v>
      </c>
      <c r="DL456">
        <v>0.03421567916666667</v>
      </c>
      <c r="DM456">
        <v>30.63097916666667</v>
      </c>
      <c r="DN456">
        <v>30.107375</v>
      </c>
      <c r="DO456">
        <v>999.9</v>
      </c>
      <c r="DP456">
        <v>0</v>
      </c>
      <c r="DQ456">
        <v>0</v>
      </c>
      <c r="DR456">
        <v>9995.442083333333</v>
      </c>
      <c r="DS456">
        <v>0</v>
      </c>
      <c r="DT456">
        <v>0.242856</v>
      </c>
      <c r="DU456">
        <v>0.9083863750000001</v>
      </c>
      <c r="DV456">
        <v>431.353875</v>
      </c>
      <c r="DW456">
        <v>430.3538333333333</v>
      </c>
      <c r="DX456">
        <v>0.1564022166666667</v>
      </c>
      <c r="DY456">
        <v>419.9564583333333</v>
      </c>
      <c r="DZ456">
        <v>24.16004166666667</v>
      </c>
      <c r="EA456">
        <v>2.202539583333333</v>
      </c>
      <c r="EB456">
        <v>2.188372083333333</v>
      </c>
      <c r="EC456">
        <v>18.98074583333333</v>
      </c>
      <c r="ED456">
        <v>18.87744583333333</v>
      </c>
      <c r="EE456">
        <v>0.00500078</v>
      </c>
      <c r="EF456">
        <v>0</v>
      </c>
      <c r="EG456">
        <v>0</v>
      </c>
      <c r="EH456">
        <v>0</v>
      </c>
      <c r="EI456">
        <v>781.375</v>
      </c>
      <c r="EJ456">
        <v>0.00500078</v>
      </c>
      <c r="EK456">
        <v>-14.52916666666667</v>
      </c>
      <c r="EL456">
        <v>-0.3458333333333334</v>
      </c>
      <c r="EM456">
        <v>35.65341666666666</v>
      </c>
      <c r="EN456">
        <v>39.91641666666666</v>
      </c>
      <c r="EO456">
        <v>37.95816666666666</v>
      </c>
      <c r="EP456">
        <v>40.39558333333333</v>
      </c>
      <c r="EQ456">
        <v>38.72379166666666</v>
      </c>
      <c r="ER456">
        <v>0</v>
      </c>
      <c r="ES456">
        <v>0</v>
      </c>
      <c r="ET456">
        <v>0</v>
      </c>
      <c r="EU456">
        <v>1761012622.3</v>
      </c>
      <c r="EV456">
        <v>0</v>
      </c>
      <c r="EW456">
        <v>781.48</v>
      </c>
      <c r="EX456">
        <v>4.24615450775308</v>
      </c>
      <c r="EY456">
        <v>0.1923076941181572</v>
      </c>
      <c r="EZ456">
        <v>-15.424</v>
      </c>
      <c r="FA456">
        <v>15</v>
      </c>
      <c r="FB456">
        <v>1761012472</v>
      </c>
      <c r="FC456" t="s">
        <v>1295</v>
      </c>
      <c r="FD456">
        <v>1761012472</v>
      </c>
      <c r="FE456">
        <v>1761012471</v>
      </c>
      <c r="FF456">
        <v>14</v>
      </c>
      <c r="FG456">
        <v>-0.019</v>
      </c>
      <c r="FH456">
        <v>0.004</v>
      </c>
      <c r="FI456">
        <v>-1.499</v>
      </c>
      <c r="FJ456">
        <v>0.179</v>
      </c>
      <c r="FK456">
        <v>420</v>
      </c>
      <c r="FL456">
        <v>23</v>
      </c>
      <c r="FM456">
        <v>0.57</v>
      </c>
      <c r="FN456">
        <v>0.06</v>
      </c>
      <c r="FO456">
        <v>0.9029602750000001</v>
      </c>
      <c r="FP456">
        <v>0.3495009568480291</v>
      </c>
      <c r="FQ456">
        <v>0.05493337492316828</v>
      </c>
      <c r="FR456">
        <v>1</v>
      </c>
      <c r="FS456">
        <v>781.6558823529411</v>
      </c>
      <c r="FT456">
        <v>-4.634071513725627</v>
      </c>
      <c r="FU456">
        <v>6.104828907197903</v>
      </c>
      <c r="FV456">
        <v>0</v>
      </c>
      <c r="FW456">
        <v>0.131543805</v>
      </c>
      <c r="FX456">
        <v>0.5784978529080674</v>
      </c>
      <c r="FY456">
        <v>0.05627973403521889</v>
      </c>
      <c r="FZ456">
        <v>0</v>
      </c>
      <c r="GA456">
        <v>1</v>
      </c>
      <c r="GB456">
        <v>3</v>
      </c>
      <c r="GC456" t="s">
        <v>459</v>
      </c>
      <c r="GD456">
        <v>3.10985</v>
      </c>
      <c r="GE456">
        <v>2.72562</v>
      </c>
      <c r="GF456">
        <v>0.0887694</v>
      </c>
      <c r="GG456">
        <v>0.08844539999999999</v>
      </c>
      <c r="GH456">
        <v>0.109883</v>
      </c>
      <c r="GI456">
        <v>0.110253</v>
      </c>
      <c r="GJ456">
        <v>23917.4</v>
      </c>
      <c r="GK456">
        <v>21672.4</v>
      </c>
      <c r="GL456">
        <v>26804.7</v>
      </c>
      <c r="GM456">
        <v>23981</v>
      </c>
      <c r="GN456">
        <v>38121.4</v>
      </c>
      <c r="GO456">
        <v>31470.5</v>
      </c>
      <c r="GP456">
        <v>46785.5</v>
      </c>
      <c r="GQ456">
        <v>37906.3</v>
      </c>
      <c r="GR456">
        <v>1.8936</v>
      </c>
      <c r="GS456">
        <v>1.8794</v>
      </c>
      <c r="GT456">
        <v>0.105672</v>
      </c>
      <c r="GU456">
        <v>0</v>
      </c>
      <c r="GV456">
        <v>28.3604</v>
      </c>
      <c r="GW456">
        <v>999.9</v>
      </c>
      <c r="GX456">
        <v>62.9</v>
      </c>
      <c r="GY456">
        <v>29.2</v>
      </c>
      <c r="GZ456">
        <v>28.2519</v>
      </c>
      <c r="HA456">
        <v>61.181</v>
      </c>
      <c r="HB456">
        <v>21.2179</v>
      </c>
      <c r="HC456">
        <v>1</v>
      </c>
      <c r="HD456">
        <v>0.022721</v>
      </c>
      <c r="HE456">
        <v>-1.79306</v>
      </c>
      <c r="HF456">
        <v>20.3289</v>
      </c>
      <c r="HG456">
        <v>5.22193</v>
      </c>
      <c r="HH456">
        <v>11.9797</v>
      </c>
      <c r="HI456">
        <v>4.96535</v>
      </c>
      <c r="HJ456">
        <v>3.27588</v>
      </c>
      <c r="HK456">
        <v>9999</v>
      </c>
      <c r="HL456">
        <v>9999</v>
      </c>
      <c r="HM456">
        <v>9999</v>
      </c>
      <c r="HN456">
        <v>999.9</v>
      </c>
      <c r="HO456">
        <v>1.86369</v>
      </c>
      <c r="HP456">
        <v>1.85977</v>
      </c>
      <c r="HQ456">
        <v>1.85806</v>
      </c>
      <c r="HR456">
        <v>1.85944</v>
      </c>
      <c r="HS456">
        <v>1.85959</v>
      </c>
      <c r="HT456">
        <v>1.85806</v>
      </c>
      <c r="HU456">
        <v>1.85715</v>
      </c>
      <c r="HV456">
        <v>1.85211</v>
      </c>
      <c r="HW456">
        <v>0</v>
      </c>
      <c r="HX456">
        <v>0</v>
      </c>
      <c r="HY456">
        <v>0</v>
      </c>
      <c r="HZ456">
        <v>0</v>
      </c>
      <c r="IA456" t="s">
        <v>424</v>
      </c>
      <c r="IB456" t="s">
        <v>425</v>
      </c>
      <c r="IC456" t="s">
        <v>426</v>
      </c>
      <c r="ID456" t="s">
        <v>426</v>
      </c>
      <c r="IE456" t="s">
        <v>426</v>
      </c>
      <c r="IF456" t="s">
        <v>426</v>
      </c>
      <c r="IG456">
        <v>0</v>
      </c>
      <c r="IH456">
        <v>100</v>
      </c>
      <c r="II456">
        <v>100</v>
      </c>
      <c r="IJ456">
        <v>-1.498</v>
      </c>
      <c r="IK456">
        <v>0.1993</v>
      </c>
      <c r="IL456">
        <v>-2.28913660702458</v>
      </c>
      <c r="IM456">
        <v>0.001328113201692861</v>
      </c>
      <c r="IN456">
        <v>1.538283238170363E-06</v>
      </c>
      <c r="IO456">
        <v>-5.795655626708063E-10</v>
      </c>
      <c r="IP456">
        <v>-0.0679113126274816</v>
      </c>
      <c r="IQ456">
        <v>-0.004593102289677449</v>
      </c>
      <c r="IR456">
        <v>0.0008253994458280543</v>
      </c>
      <c r="IS456">
        <v>-7.403632370499484E-06</v>
      </c>
      <c r="IT456">
        <v>2</v>
      </c>
      <c r="IU456">
        <v>1985</v>
      </c>
      <c r="IV456">
        <v>1</v>
      </c>
      <c r="IW456">
        <v>27</v>
      </c>
      <c r="IX456">
        <v>2.5</v>
      </c>
      <c r="IY456">
        <v>2.5</v>
      </c>
      <c r="IZ456">
        <v>1.13647</v>
      </c>
      <c r="JA456">
        <v>2.61597</v>
      </c>
      <c r="JB456">
        <v>1.49658</v>
      </c>
      <c r="JC456">
        <v>2.34619</v>
      </c>
      <c r="JD456">
        <v>1.54907</v>
      </c>
      <c r="JE456">
        <v>2.37061</v>
      </c>
      <c r="JF456">
        <v>32.7535</v>
      </c>
      <c r="JG456">
        <v>15.4104</v>
      </c>
      <c r="JH456">
        <v>18</v>
      </c>
      <c r="JI456">
        <v>481.924</v>
      </c>
      <c r="JJ456">
        <v>502.096</v>
      </c>
      <c r="JK456">
        <v>31.8723</v>
      </c>
      <c r="JL456">
        <v>27.5272</v>
      </c>
      <c r="JM456">
        <v>30.0001</v>
      </c>
      <c r="JN456">
        <v>27.7313</v>
      </c>
      <c r="JO456">
        <v>27.7164</v>
      </c>
      <c r="JP456">
        <v>22.847</v>
      </c>
      <c r="JQ456">
        <v>18.7696</v>
      </c>
      <c r="JR456">
        <v>76.85169999999999</v>
      </c>
      <c r="JS456">
        <v>31.8513</v>
      </c>
      <c r="JT456">
        <v>420</v>
      </c>
      <c r="JU456">
        <v>24.0782</v>
      </c>
      <c r="JV456">
        <v>102.31</v>
      </c>
      <c r="JW456">
        <v>91.4478</v>
      </c>
    </row>
    <row r="457" spans="1:283">
      <c r="A457">
        <v>439</v>
      </c>
      <c r="B457">
        <v>1761012625.5</v>
      </c>
      <c r="C457">
        <v>2959.5</v>
      </c>
      <c r="D457" t="s">
        <v>1330</v>
      </c>
      <c r="E457" t="s">
        <v>1331</v>
      </c>
      <c r="F457">
        <v>5</v>
      </c>
      <c r="G457" t="s">
        <v>1294</v>
      </c>
      <c r="H457">
        <v>1761012617.5</v>
      </c>
      <c r="I457">
        <f>(J457)/1000</f>
        <v>0</v>
      </c>
      <c r="J457">
        <f>1000*DJ457*AH457*(DF457-DG457)/(100*CY457*(1000-AH457*DF457))</f>
        <v>0</v>
      </c>
      <c r="K457">
        <f>DJ457*AH457*(DE457-DD457*(1000-AH457*DG457)/(1000-AH457*DF457))/(100*CY457)</f>
        <v>0</v>
      </c>
      <c r="L457">
        <f>DD457 - IF(AH457&gt;1, K457*CY457*100.0/(AJ457), 0)</f>
        <v>0</v>
      </c>
      <c r="M457">
        <f>((S457-I457/2)*L457-K457)/(S457+I457/2)</f>
        <v>0</v>
      </c>
      <c r="N457">
        <f>M457*(DK457+DL457)/1000.0</f>
        <v>0</v>
      </c>
      <c r="O457">
        <f>(DD457 - IF(AH457&gt;1, K457*CY457*100.0/(AJ457), 0))*(DK457+DL457)/1000.0</f>
        <v>0</v>
      </c>
      <c r="P457">
        <f>2.0/((1/R457-1/Q457)+SIGN(R457)*SQRT((1/R457-1/Q457)*(1/R457-1/Q457) + 4*CZ457/((CZ457+1)*(CZ457+1))*(2*1/R457*1/Q457-1/Q457*1/Q457)))</f>
        <v>0</v>
      </c>
      <c r="Q457">
        <f>IF(LEFT(DA457,1)&lt;&gt;"0",IF(LEFT(DA457,1)="1",3.0,DB457),$D$5+$E$5*(DR457*DK457/($K$5*1000))+$F$5*(DR457*DK457/($K$5*1000))*MAX(MIN(CY457,$J$5),$I$5)*MAX(MIN(CY457,$J$5),$I$5)+$G$5*MAX(MIN(CY457,$J$5),$I$5)*(DR457*DK457/($K$5*1000))+$H$5*(DR457*DK457/($K$5*1000))*(DR457*DK457/($K$5*1000)))</f>
        <v>0</v>
      </c>
      <c r="R457">
        <f>I457*(1000-(1000*0.61365*exp(17.502*V457/(240.97+V457))/(DK457+DL457)+DF457)/2)/(1000*0.61365*exp(17.502*V457/(240.97+V457))/(DK457+DL457)-DF457)</f>
        <v>0</v>
      </c>
      <c r="S457">
        <f>1/((CZ457+1)/(P457/1.6)+1/(Q457/1.37)) + CZ457/((CZ457+1)/(P457/1.6) + CZ457/(Q457/1.37))</f>
        <v>0</v>
      </c>
      <c r="T457">
        <f>(CU457*CX457)</f>
        <v>0</v>
      </c>
      <c r="U457">
        <f>(DM457+(T457+2*0.95*5.67E-8*(((DM457+$B$9)+273)^4-(DM457+273)^4)-44100*I457)/(1.84*29.3*Q457+8*0.95*5.67E-8*(DM457+273)^3))</f>
        <v>0</v>
      </c>
      <c r="V457">
        <f>($C$9*DN457+$D$9*DO457+$E$9*U457)</f>
        <v>0</v>
      </c>
      <c r="W457">
        <f>0.61365*exp(17.502*V457/(240.97+V457))</f>
        <v>0</v>
      </c>
      <c r="X457">
        <f>(Y457/Z457*100)</f>
        <v>0</v>
      </c>
      <c r="Y457">
        <f>DF457*(DK457+DL457)/1000</f>
        <v>0</v>
      </c>
      <c r="Z457">
        <f>0.61365*exp(17.502*DM457/(240.97+DM457))</f>
        <v>0</v>
      </c>
      <c r="AA457">
        <f>(W457-DF457*(DK457+DL457)/1000)</f>
        <v>0</v>
      </c>
      <c r="AB457">
        <f>(-I457*44100)</f>
        <v>0</v>
      </c>
      <c r="AC457">
        <f>2*29.3*Q457*0.92*(DM457-V457)</f>
        <v>0</v>
      </c>
      <c r="AD457">
        <f>2*0.95*5.67E-8*(((DM457+$B$9)+273)^4-(V457+273)^4)</f>
        <v>0</v>
      </c>
      <c r="AE457">
        <f>T457+AD457+AB457+AC457</f>
        <v>0</v>
      </c>
      <c r="AF457">
        <v>1</v>
      </c>
      <c r="AG457">
        <v>0</v>
      </c>
      <c r="AH457">
        <f>IF(AF457*$H$15&gt;=AJ457,1.0,(AJ457/(AJ457-AF457*$H$15)))</f>
        <v>0</v>
      </c>
      <c r="AI457">
        <f>(AH457-1)*100</f>
        <v>0</v>
      </c>
      <c r="AJ457">
        <f>MAX(0,($B$15+$C$15*DR457)/(1+$D$15*DR457)*DK457/(DM457+273)*$E$15)</f>
        <v>0</v>
      </c>
      <c r="AK457" t="s">
        <v>420</v>
      </c>
      <c r="AL457" t="s">
        <v>420</v>
      </c>
      <c r="AM457">
        <v>0</v>
      </c>
      <c r="AN457">
        <v>0</v>
      </c>
      <c r="AO457">
        <f>1-AM457/AN457</f>
        <v>0</v>
      </c>
      <c r="AP457">
        <v>0</v>
      </c>
      <c r="AQ457" t="s">
        <v>420</v>
      </c>
      <c r="AR457" t="s">
        <v>420</v>
      </c>
      <c r="AS457">
        <v>0</v>
      </c>
      <c r="AT457">
        <v>0</v>
      </c>
      <c r="AU457">
        <f>1-AS457/AT457</f>
        <v>0</v>
      </c>
      <c r="AV457">
        <v>0.5</v>
      </c>
      <c r="AW457">
        <f>CV457</f>
        <v>0</v>
      </c>
      <c r="AX457">
        <f>K457</f>
        <v>0</v>
      </c>
      <c r="AY457">
        <f>AU457*AV457*AW457</f>
        <v>0</v>
      </c>
      <c r="AZ457">
        <f>(AX457-AP457)/AW457</f>
        <v>0</v>
      </c>
      <c r="BA457">
        <f>(AN457-AT457)/AT457</f>
        <v>0</v>
      </c>
      <c r="BB457">
        <f>AM457/(AO457+AM457/AT457)</f>
        <v>0</v>
      </c>
      <c r="BC457" t="s">
        <v>420</v>
      </c>
      <c r="BD457">
        <v>0</v>
      </c>
      <c r="BE457">
        <f>IF(BD457&lt;&gt;0, BD457, BB457)</f>
        <v>0</v>
      </c>
      <c r="BF457">
        <f>1-BE457/AT457</f>
        <v>0</v>
      </c>
      <c r="BG457">
        <f>(AT457-AS457)/(AT457-BE457)</f>
        <v>0</v>
      </c>
      <c r="BH457">
        <f>(AN457-AT457)/(AN457-BE457)</f>
        <v>0</v>
      </c>
      <c r="BI457">
        <f>(AT457-AS457)/(AT457-AM457)</f>
        <v>0</v>
      </c>
      <c r="BJ457">
        <f>(AN457-AT457)/(AN457-AM457)</f>
        <v>0</v>
      </c>
      <c r="BK457">
        <f>(BG457*BE457/AS457)</f>
        <v>0</v>
      </c>
      <c r="BL457">
        <f>(1-BK457)</f>
        <v>0</v>
      </c>
      <c r="CU457">
        <f>$B$13*DS457+$C$13*DT457+$F$13*EE457*(1-EH457)</f>
        <v>0</v>
      </c>
      <c r="CV457">
        <f>CU457*CW457</f>
        <v>0</v>
      </c>
      <c r="CW457">
        <f>($B$13*$D$11+$C$13*$D$11+$F$13*((ER457+EJ457)/MAX(ER457+EJ457+ES457, 0.1)*$I$11+ES457/MAX(ER457+EJ457+ES457, 0.1)*$J$11))/($B$13+$C$13+$F$13)</f>
        <v>0</v>
      </c>
      <c r="CX457">
        <f>($B$13*$K$11+$C$13*$K$11+$F$13*((ER457+EJ457)/MAX(ER457+EJ457+ES457, 0.1)*$P$11+ES457/MAX(ER457+EJ457+ES457, 0.1)*$Q$11))/($B$13+$C$13+$F$13)</f>
        <v>0</v>
      </c>
      <c r="CY457">
        <v>5.66</v>
      </c>
      <c r="CZ457">
        <v>0.5</v>
      </c>
      <c r="DA457" t="s">
        <v>421</v>
      </c>
      <c r="DB457">
        <v>2</v>
      </c>
      <c r="DC457">
        <v>1761012617.5</v>
      </c>
      <c r="DD457">
        <v>420.87825</v>
      </c>
      <c r="DE457">
        <v>419.9755833333334</v>
      </c>
      <c r="DF457">
        <v>24.34030833333334</v>
      </c>
      <c r="DG457">
        <v>24.16617083333334</v>
      </c>
      <c r="DH457">
        <v>422.3756666666666</v>
      </c>
      <c r="DI457">
        <v>24.14220416666666</v>
      </c>
      <c r="DJ457">
        <v>499.9917916666666</v>
      </c>
      <c r="DK457">
        <v>90.57812916666667</v>
      </c>
      <c r="DL457">
        <v>0.03420477916666666</v>
      </c>
      <c r="DM457">
        <v>30.63061666666667</v>
      </c>
      <c r="DN457">
        <v>30.10125</v>
      </c>
      <c r="DO457">
        <v>999.9</v>
      </c>
      <c r="DP457">
        <v>0</v>
      </c>
      <c r="DQ457">
        <v>0</v>
      </c>
      <c r="DR457">
        <v>9996.121249999998</v>
      </c>
      <c r="DS457">
        <v>0</v>
      </c>
      <c r="DT457">
        <v>0.242856</v>
      </c>
      <c r="DU457">
        <v>0.9025854583333333</v>
      </c>
      <c r="DV457">
        <v>431.3780416666667</v>
      </c>
      <c r="DW457">
        <v>430.3761250000001</v>
      </c>
      <c r="DX457">
        <v>0.174130325</v>
      </c>
      <c r="DY457">
        <v>419.9755833333334</v>
      </c>
      <c r="DZ457">
        <v>24.16617083333334</v>
      </c>
      <c r="EA457">
        <v>2.2047</v>
      </c>
      <c r="EB457">
        <v>2.18892625</v>
      </c>
      <c r="EC457">
        <v>18.99647083333333</v>
      </c>
      <c r="ED457">
        <v>18.88150416666667</v>
      </c>
      <c r="EE457">
        <v>0.00500078</v>
      </c>
      <c r="EF457">
        <v>0</v>
      </c>
      <c r="EG457">
        <v>0</v>
      </c>
      <c r="EH457">
        <v>0</v>
      </c>
      <c r="EI457">
        <v>780.6458333333334</v>
      </c>
      <c r="EJ457">
        <v>0.00500078</v>
      </c>
      <c r="EK457">
        <v>-13.90416666666667</v>
      </c>
      <c r="EL457">
        <v>-0.2416666666666667</v>
      </c>
      <c r="EM457">
        <v>35.658625</v>
      </c>
      <c r="EN457">
        <v>39.93987499999999</v>
      </c>
      <c r="EO457">
        <v>37.96341666666667</v>
      </c>
      <c r="EP457">
        <v>40.43720833333333</v>
      </c>
      <c r="EQ457">
        <v>38.71854166666666</v>
      </c>
      <c r="ER457">
        <v>0</v>
      </c>
      <c r="ES457">
        <v>0</v>
      </c>
      <c r="ET457">
        <v>0</v>
      </c>
      <c r="EU457">
        <v>1761012624.7</v>
      </c>
      <c r="EV457">
        <v>0</v>
      </c>
      <c r="EW457">
        <v>781.1560000000001</v>
      </c>
      <c r="EX457">
        <v>-25.09230740253603</v>
      </c>
      <c r="EY457">
        <v>11.36153874030478</v>
      </c>
      <c r="EZ457">
        <v>-14.012</v>
      </c>
      <c r="FA457">
        <v>15</v>
      </c>
      <c r="FB457">
        <v>1761012472</v>
      </c>
      <c r="FC457" t="s">
        <v>1295</v>
      </c>
      <c r="FD457">
        <v>1761012472</v>
      </c>
      <c r="FE457">
        <v>1761012471</v>
      </c>
      <c r="FF457">
        <v>14</v>
      </c>
      <c r="FG457">
        <v>-0.019</v>
      </c>
      <c r="FH457">
        <v>0.004</v>
      </c>
      <c r="FI457">
        <v>-1.499</v>
      </c>
      <c r="FJ457">
        <v>0.179</v>
      </c>
      <c r="FK457">
        <v>420</v>
      </c>
      <c r="FL457">
        <v>23</v>
      </c>
      <c r="FM457">
        <v>0.57</v>
      </c>
      <c r="FN457">
        <v>0.06</v>
      </c>
      <c r="FO457">
        <v>0.8970129024390244</v>
      </c>
      <c r="FP457">
        <v>0.210329686411149</v>
      </c>
      <c r="FQ457">
        <v>0.05727283010753935</v>
      </c>
      <c r="FR457">
        <v>1</v>
      </c>
      <c r="FS457">
        <v>781.4794117647059</v>
      </c>
      <c r="FT457">
        <v>-9.074102082864661</v>
      </c>
      <c r="FU457">
        <v>6.222151103907839</v>
      </c>
      <c r="FV457">
        <v>0</v>
      </c>
      <c r="FW457">
        <v>0.1493587463414634</v>
      </c>
      <c r="FX457">
        <v>0.5565221038327527</v>
      </c>
      <c r="FY457">
        <v>0.05579576269012049</v>
      </c>
      <c r="FZ457">
        <v>0</v>
      </c>
      <c r="GA457">
        <v>1</v>
      </c>
      <c r="GB457">
        <v>3</v>
      </c>
      <c r="GC457" t="s">
        <v>459</v>
      </c>
      <c r="GD457">
        <v>3.10975</v>
      </c>
      <c r="GE457">
        <v>2.72553</v>
      </c>
      <c r="GF457">
        <v>0.0887686</v>
      </c>
      <c r="GG457">
        <v>0.0884422</v>
      </c>
      <c r="GH457">
        <v>0.109917</v>
      </c>
      <c r="GI457">
        <v>0.110268</v>
      </c>
      <c r="GJ457">
        <v>23917.3</v>
      </c>
      <c r="GK457">
        <v>21672.3</v>
      </c>
      <c r="GL457">
        <v>26804.6</v>
      </c>
      <c r="GM457">
        <v>23980.8</v>
      </c>
      <c r="GN457">
        <v>38119.8</v>
      </c>
      <c r="GO457">
        <v>31469.7</v>
      </c>
      <c r="GP457">
        <v>46785.4</v>
      </c>
      <c r="GQ457">
        <v>37905.9</v>
      </c>
      <c r="GR457">
        <v>1.89333</v>
      </c>
      <c r="GS457">
        <v>1.87937</v>
      </c>
      <c r="GT457">
        <v>0.105157</v>
      </c>
      <c r="GU457">
        <v>0</v>
      </c>
      <c r="GV457">
        <v>28.364</v>
      </c>
      <c r="GW457">
        <v>999.9</v>
      </c>
      <c r="GX457">
        <v>63</v>
      </c>
      <c r="GY457">
        <v>29.2</v>
      </c>
      <c r="GZ457">
        <v>28.2957</v>
      </c>
      <c r="HA457">
        <v>61.401</v>
      </c>
      <c r="HB457">
        <v>21.27</v>
      </c>
      <c r="HC457">
        <v>1</v>
      </c>
      <c r="HD457">
        <v>0.0226804</v>
      </c>
      <c r="HE457">
        <v>-1.85975</v>
      </c>
      <c r="HF457">
        <v>20.3282</v>
      </c>
      <c r="HG457">
        <v>5.22163</v>
      </c>
      <c r="HH457">
        <v>11.9793</v>
      </c>
      <c r="HI457">
        <v>4.9654</v>
      </c>
      <c r="HJ457">
        <v>3.27585</v>
      </c>
      <c r="HK457">
        <v>9999</v>
      </c>
      <c r="HL457">
        <v>9999</v>
      </c>
      <c r="HM457">
        <v>9999</v>
      </c>
      <c r="HN457">
        <v>999.9</v>
      </c>
      <c r="HO457">
        <v>1.86368</v>
      </c>
      <c r="HP457">
        <v>1.85975</v>
      </c>
      <c r="HQ457">
        <v>1.85806</v>
      </c>
      <c r="HR457">
        <v>1.85944</v>
      </c>
      <c r="HS457">
        <v>1.85959</v>
      </c>
      <c r="HT457">
        <v>1.85806</v>
      </c>
      <c r="HU457">
        <v>1.85715</v>
      </c>
      <c r="HV457">
        <v>1.85211</v>
      </c>
      <c r="HW457">
        <v>0</v>
      </c>
      <c r="HX457">
        <v>0</v>
      </c>
      <c r="HY457">
        <v>0</v>
      </c>
      <c r="HZ457">
        <v>0</v>
      </c>
      <c r="IA457" t="s">
        <v>424</v>
      </c>
      <c r="IB457" t="s">
        <v>425</v>
      </c>
      <c r="IC457" t="s">
        <v>426</v>
      </c>
      <c r="ID457" t="s">
        <v>426</v>
      </c>
      <c r="IE457" t="s">
        <v>426</v>
      </c>
      <c r="IF457" t="s">
        <v>426</v>
      </c>
      <c r="IG457">
        <v>0</v>
      </c>
      <c r="IH457">
        <v>100</v>
      </c>
      <c r="II457">
        <v>100</v>
      </c>
      <c r="IJ457">
        <v>-1.497</v>
      </c>
      <c r="IK457">
        <v>0.1995</v>
      </c>
      <c r="IL457">
        <v>-2.28913660702458</v>
      </c>
      <c r="IM457">
        <v>0.001328113201692861</v>
      </c>
      <c r="IN457">
        <v>1.538283238170363E-06</v>
      </c>
      <c r="IO457">
        <v>-5.795655626708063E-10</v>
      </c>
      <c r="IP457">
        <v>-0.0679113126274816</v>
      </c>
      <c r="IQ457">
        <v>-0.004593102289677449</v>
      </c>
      <c r="IR457">
        <v>0.0008253994458280543</v>
      </c>
      <c r="IS457">
        <v>-7.403632370499484E-06</v>
      </c>
      <c r="IT457">
        <v>2</v>
      </c>
      <c r="IU457">
        <v>1985</v>
      </c>
      <c r="IV457">
        <v>1</v>
      </c>
      <c r="IW457">
        <v>27</v>
      </c>
      <c r="IX457">
        <v>2.6</v>
      </c>
      <c r="IY457">
        <v>2.6</v>
      </c>
      <c r="IZ457">
        <v>1.13647</v>
      </c>
      <c r="JA457">
        <v>2.60132</v>
      </c>
      <c r="JB457">
        <v>1.49658</v>
      </c>
      <c r="JC457">
        <v>2.34497</v>
      </c>
      <c r="JD457">
        <v>1.54907</v>
      </c>
      <c r="JE457">
        <v>2.47681</v>
      </c>
      <c r="JF457">
        <v>32.7535</v>
      </c>
      <c r="JG457">
        <v>15.4279</v>
      </c>
      <c r="JH457">
        <v>18</v>
      </c>
      <c r="JI457">
        <v>481.765</v>
      </c>
      <c r="JJ457">
        <v>502.074</v>
      </c>
      <c r="JK457">
        <v>31.8333</v>
      </c>
      <c r="JL457">
        <v>27.5284</v>
      </c>
      <c r="JM457">
        <v>30.0001</v>
      </c>
      <c r="JN457">
        <v>27.7313</v>
      </c>
      <c r="JO457">
        <v>27.7158</v>
      </c>
      <c r="JP457">
        <v>22.8496</v>
      </c>
      <c r="JQ457">
        <v>19.0587</v>
      </c>
      <c r="JR457">
        <v>76.85169999999999</v>
      </c>
      <c r="JS457">
        <v>31.7659</v>
      </c>
      <c r="JT457">
        <v>420</v>
      </c>
      <c r="JU457">
        <v>24.0782</v>
      </c>
      <c r="JV457">
        <v>102.309</v>
      </c>
      <c r="JW457">
        <v>91.4469</v>
      </c>
    </row>
    <row r="458" spans="1:283">
      <c r="A458">
        <v>440</v>
      </c>
      <c r="B458">
        <v>1761012627.5</v>
      </c>
      <c r="C458">
        <v>2961.5</v>
      </c>
      <c r="D458" t="s">
        <v>1332</v>
      </c>
      <c r="E458" t="s">
        <v>1333</v>
      </c>
      <c r="F458">
        <v>5</v>
      </c>
      <c r="G458" t="s">
        <v>1294</v>
      </c>
      <c r="H458">
        <v>1761012619.5</v>
      </c>
      <c r="I458">
        <f>(J458)/1000</f>
        <v>0</v>
      </c>
      <c r="J458">
        <f>1000*DJ458*AH458*(DF458-DG458)/(100*CY458*(1000-AH458*DF458))</f>
        <v>0</v>
      </c>
      <c r="K458">
        <f>DJ458*AH458*(DE458-DD458*(1000-AH458*DG458)/(1000-AH458*DF458))/(100*CY458)</f>
        <v>0</v>
      </c>
      <c r="L458">
        <f>DD458 - IF(AH458&gt;1, K458*CY458*100.0/(AJ458), 0)</f>
        <v>0</v>
      </c>
      <c r="M458">
        <f>((S458-I458/2)*L458-K458)/(S458+I458/2)</f>
        <v>0</v>
      </c>
      <c r="N458">
        <f>M458*(DK458+DL458)/1000.0</f>
        <v>0</v>
      </c>
      <c r="O458">
        <f>(DD458 - IF(AH458&gt;1, K458*CY458*100.0/(AJ458), 0))*(DK458+DL458)/1000.0</f>
        <v>0</v>
      </c>
      <c r="P458">
        <f>2.0/((1/R458-1/Q458)+SIGN(R458)*SQRT((1/R458-1/Q458)*(1/R458-1/Q458) + 4*CZ458/((CZ458+1)*(CZ458+1))*(2*1/R458*1/Q458-1/Q458*1/Q458)))</f>
        <v>0</v>
      </c>
      <c r="Q458">
        <f>IF(LEFT(DA458,1)&lt;&gt;"0",IF(LEFT(DA458,1)="1",3.0,DB458),$D$5+$E$5*(DR458*DK458/($K$5*1000))+$F$5*(DR458*DK458/($K$5*1000))*MAX(MIN(CY458,$J$5),$I$5)*MAX(MIN(CY458,$J$5),$I$5)+$G$5*MAX(MIN(CY458,$J$5),$I$5)*(DR458*DK458/($K$5*1000))+$H$5*(DR458*DK458/($K$5*1000))*(DR458*DK458/($K$5*1000)))</f>
        <v>0</v>
      </c>
      <c r="R458">
        <f>I458*(1000-(1000*0.61365*exp(17.502*V458/(240.97+V458))/(DK458+DL458)+DF458)/2)/(1000*0.61365*exp(17.502*V458/(240.97+V458))/(DK458+DL458)-DF458)</f>
        <v>0</v>
      </c>
      <c r="S458">
        <f>1/((CZ458+1)/(P458/1.6)+1/(Q458/1.37)) + CZ458/((CZ458+1)/(P458/1.6) + CZ458/(Q458/1.37))</f>
        <v>0</v>
      </c>
      <c r="T458">
        <f>(CU458*CX458)</f>
        <v>0</v>
      </c>
      <c r="U458">
        <f>(DM458+(T458+2*0.95*5.67E-8*(((DM458+$B$9)+273)^4-(DM458+273)^4)-44100*I458)/(1.84*29.3*Q458+8*0.95*5.67E-8*(DM458+273)^3))</f>
        <v>0</v>
      </c>
      <c r="V458">
        <f>($C$9*DN458+$D$9*DO458+$E$9*U458)</f>
        <v>0</v>
      </c>
      <c r="W458">
        <f>0.61365*exp(17.502*V458/(240.97+V458))</f>
        <v>0</v>
      </c>
      <c r="X458">
        <f>(Y458/Z458*100)</f>
        <v>0</v>
      </c>
      <c r="Y458">
        <f>DF458*(DK458+DL458)/1000</f>
        <v>0</v>
      </c>
      <c r="Z458">
        <f>0.61365*exp(17.502*DM458/(240.97+DM458))</f>
        <v>0</v>
      </c>
      <c r="AA458">
        <f>(W458-DF458*(DK458+DL458)/1000)</f>
        <v>0</v>
      </c>
      <c r="AB458">
        <f>(-I458*44100)</f>
        <v>0</v>
      </c>
      <c r="AC458">
        <f>2*29.3*Q458*0.92*(DM458-V458)</f>
        <v>0</v>
      </c>
      <c r="AD458">
        <f>2*0.95*5.67E-8*(((DM458+$B$9)+273)^4-(V458+273)^4)</f>
        <v>0</v>
      </c>
      <c r="AE458">
        <f>T458+AD458+AB458+AC458</f>
        <v>0</v>
      </c>
      <c r="AF458">
        <v>1</v>
      </c>
      <c r="AG458">
        <v>0</v>
      </c>
      <c r="AH458">
        <f>IF(AF458*$H$15&gt;=AJ458,1.0,(AJ458/(AJ458-AF458*$H$15)))</f>
        <v>0</v>
      </c>
      <c r="AI458">
        <f>(AH458-1)*100</f>
        <v>0</v>
      </c>
      <c r="AJ458">
        <f>MAX(0,($B$15+$C$15*DR458)/(1+$D$15*DR458)*DK458/(DM458+273)*$E$15)</f>
        <v>0</v>
      </c>
      <c r="AK458" t="s">
        <v>420</v>
      </c>
      <c r="AL458" t="s">
        <v>420</v>
      </c>
      <c r="AM458">
        <v>0</v>
      </c>
      <c r="AN458">
        <v>0</v>
      </c>
      <c r="AO458">
        <f>1-AM458/AN458</f>
        <v>0</v>
      </c>
      <c r="AP458">
        <v>0</v>
      </c>
      <c r="AQ458" t="s">
        <v>420</v>
      </c>
      <c r="AR458" t="s">
        <v>420</v>
      </c>
      <c r="AS458">
        <v>0</v>
      </c>
      <c r="AT458">
        <v>0</v>
      </c>
      <c r="AU458">
        <f>1-AS458/AT458</f>
        <v>0</v>
      </c>
      <c r="AV458">
        <v>0.5</v>
      </c>
      <c r="AW458">
        <f>CV458</f>
        <v>0</v>
      </c>
      <c r="AX458">
        <f>K458</f>
        <v>0</v>
      </c>
      <c r="AY458">
        <f>AU458*AV458*AW458</f>
        <v>0</v>
      </c>
      <c r="AZ458">
        <f>(AX458-AP458)/AW458</f>
        <v>0</v>
      </c>
      <c r="BA458">
        <f>(AN458-AT458)/AT458</f>
        <v>0</v>
      </c>
      <c r="BB458">
        <f>AM458/(AO458+AM458/AT458)</f>
        <v>0</v>
      </c>
      <c r="BC458" t="s">
        <v>420</v>
      </c>
      <c r="BD458">
        <v>0</v>
      </c>
      <c r="BE458">
        <f>IF(BD458&lt;&gt;0, BD458, BB458)</f>
        <v>0</v>
      </c>
      <c r="BF458">
        <f>1-BE458/AT458</f>
        <v>0</v>
      </c>
      <c r="BG458">
        <f>(AT458-AS458)/(AT458-BE458)</f>
        <v>0</v>
      </c>
      <c r="BH458">
        <f>(AN458-AT458)/(AN458-BE458)</f>
        <v>0</v>
      </c>
      <c r="BI458">
        <f>(AT458-AS458)/(AT458-AM458)</f>
        <v>0</v>
      </c>
      <c r="BJ458">
        <f>(AN458-AT458)/(AN458-AM458)</f>
        <v>0</v>
      </c>
      <c r="BK458">
        <f>(BG458*BE458/AS458)</f>
        <v>0</v>
      </c>
      <c r="BL458">
        <f>(1-BK458)</f>
        <v>0</v>
      </c>
      <c r="CU458">
        <f>$B$13*DS458+$C$13*DT458+$F$13*EE458*(1-EH458)</f>
        <v>0</v>
      </c>
      <c r="CV458">
        <f>CU458*CW458</f>
        <v>0</v>
      </c>
      <c r="CW458">
        <f>($B$13*$D$11+$C$13*$D$11+$F$13*((ER458+EJ458)/MAX(ER458+EJ458+ES458, 0.1)*$I$11+ES458/MAX(ER458+EJ458+ES458, 0.1)*$J$11))/($B$13+$C$13+$F$13)</f>
        <v>0</v>
      </c>
      <c r="CX458">
        <f>($B$13*$K$11+$C$13*$K$11+$F$13*((ER458+EJ458)/MAX(ER458+EJ458+ES458, 0.1)*$P$11+ES458/MAX(ER458+EJ458+ES458, 0.1)*$Q$11))/($B$13+$C$13+$F$13)</f>
        <v>0</v>
      </c>
      <c r="CY458">
        <v>5.66</v>
      </c>
      <c r="CZ458">
        <v>0.5</v>
      </c>
      <c r="DA458" t="s">
        <v>421</v>
      </c>
      <c r="DB458">
        <v>2</v>
      </c>
      <c r="DC458">
        <v>1761012619.5</v>
      </c>
      <c r="DD458">
        <v>420.8922083333334</v>
      </c>
      <c r="DE458">
        <v>419.987</v>
      </c>
      <c r="DF458">
        <v>24.3603</v>
      </c>
      <c r="DG458">
        <v>24.17088333333334</v>
      </c>
      <c r="DH458">
        <v>422.3895416666666</v>
      </c>
      <c r="DI458">
        <v>24.16175833333334</v>
      </c>
      <c r="DJ458">
        <v>499.9954583333333</v>
      </c>
      <c r="DK458">
        <v>90.57800833333334</v>
      </c>
      <c r="DL458">
        <v>0.0342101125</v>
      </c>
      <c r="DM458">
        <v>30.63036666666666</v>
      </c>
      <c r="DN458">
        <v>30.0960125</v>
      </c>
      <c r="DO458">
        <v>999.9</v>
      </c>
      <c r="DP458">
        <v>0</v>
      </c>
      <c r="DQ458">
        <v>0</v>
      </c>
      <c r="DR458">
        <v>9993.516666666666</v>
      </c>
      <c r="DS458">
        <v>0</v>
      </c>
      <c r="DT458">
        <v>0.242856</v>
      </c>
      <c r="DU458">
        <v>0.905128625</v>
      </c>
      <c r="DV458">
        <v>431.4012083333334</v>
      </c>
      <c r="DW458">
        <v>430.389875</v>
      </c>
      <c r="DX458">
        <v>0.1894156666666667</v>
      </c>
      <c r="DY458">
        <v>419.987</v>
      </c>
      <c r="DZ458">
        <v>24.17088333333334</v>
      </c>
      <c r="EA458">
        <v>2.206507916666666</v>
      </c>
      <c r="EB458">
        <v>2.18935</v>
      </c>
      <c r="EC458">
        <v>19.00961666666667</v>
      </c>
      <c r="ED458">
        <v>18.88460416666667</v>
      </c>
      <c r="EE458">
        <v>0.00500078</v>
      </c>
      <c r="EF458">
        <v>0</v>
      </c>
      <c r="EG458">
        <v>0</v>
      </c>
      <c r="EH458">
        <v>0</v>
      </c>
      <c r="EI458">
        <v>779.6458333333334</v>
      </c>
      <c r="EJ458">
        <v>0.00500078</v>
      </c>
      <c r="EK458">
        <v>-13.075</v>
      </c>
      <c r="EL458">
        <v>-0.1583333333333334</v>
      </c>
      <c r="EM458">
        <v>35.67425</v>
      </c>
      <c r="EN458">
        <v>39.96333333333333</v>
      </c>
      <c r="EO458">
        <v>38.12225</v>
      </c>
      <c r="EP458">
        <v>40.46845833333333</v>
      </c>
      <c r="EQ458">
        <v>38.71070833333333</v>
      </c>
      <c r="ER458">
        <v>0</v>
      </c>
      <c r="ES458">
        <v>0</v>
      </c>
      <c r="ET458">
        <v>0</v>
      </c>
      <c r="EU458">
        <v>1761012626.5</v>
      </c>
      <c r="EV458">
        <v>0</v>
      </c>
      <c r="EW458">
        <v>779.8807692307691</v>
      </c>
      <c r="EX458">
        <v>-28.07179476508949</v>
      </c>
      <c r="EY458">
        <v>15.81880373881735</v>
      </c>
      <c r="EZ458">
        <v>-13.74230769230769</v>
      </c>
      <c r="FA458">
        <v>15</v>
      </c>
      <c r="FB458">
        <v>1761012472</v>
      </c>
      <c r="FC458" t="s">
        <v>1295</v>
      </c>
      <c r="FD458">
        <v>1761012472</v>
      </c>
      <c r="FE458">
        <v>1761012471</v>
      </c>
      <c r="FF458">
        <v>14</v>
      </c>
      <c r="FG458">
        <v>-0.019</v>
      </c>
      <c r="FH458">
        <v>0.004</v>
      </c>
      <c r="FI458">
        <v>-1.499</v>
      </c>
      <c r="FJ458">
        <v>0.179</v>
      </c>
      <c r="FK458">
        <v>420</v>
      </c>
      <c r="FL458">
        <v>23</v>
      </c>
      <c r="FM458">
        <v>0.57</v>
      </c>
      <c r="FN458">
        <v>0.06</v>
      </c>
      <c r="FO458">
        <v>0.89771355</v>
      </c>
      <c r="FP458">
        <v>0.1364600150093794</v>
      </c>
      <c r="FQ458">
        <v>0.05776039643689696</v>
      </c>
      <c r="FR458">
        <v>1</v>
      </c>
      <c r="FS458">
        <v>780.6029411764706</v>
      </c>
      <c r="FT458">
        <v>-12.94881562114516</v>
      </c>
      <c r="FU458">
        <v>6.46977067027507</v>
      </c>
      <c r="FV458">
        <v>0</v>
      </c>
      <c r="FW458">
        <v>0.1634845625</v>
      </c>
      <c r="FX458">
        <v>0.5219231966228892</v>
      </c>
      <c r="FY458">
        <v>0.05164769111584606</v>
      </c>
      <c r="FZ458">
        <v>0</v>
      </c>
      <c r="GA458">
        <v>1</v>
      </c>
      <c r="GB458">
        <v>3</v>
      </c>
      <c r="GC458" t="s">
        <v>459</v>
      </c>
      <c r="GD458">
        <v>3.10963</v>
      </c>
      <c r="GE458">
        <v>2.72537</v>
      </c>
      <c r="GF458">
        <v>0.0887704</v>
      </c>
      <c r="GG458">
        <v>0.0884305</v>
      </c>
      <c r="GH458">
        <v>0.109945</v>
      </c>
      <c r="GI458">
        <v>0.110286</v>
      </c>
      <c r="GJ458">
        <v>23917.1</v>
      </c>
      <c r="GK458">
        <v>21672.2</v>
      </c>
      <c r="GL458">
        <v>26804.5</v>
      </c>
      <c r="GM458">
        <v>23980.4</v>
      </c>
      <c r="GN458">
        <v>38118.3</v>
      </c>
      <c r="GO458">
        <v>31468.7</v>
      </c>
      <c r="GP458">
        <v>46785.1</v>
      </c>
      <c r="GQ458">
        <v>37905.6</v>
      </c>
      <c r="GR458">
        <v>1.89323</v>
      </c>
      <c r="GS458">
        <v>1.87985</v>
      </c>
      <c r="GT458">
        <v>0.104919</v>
      </c>
      <c r="GU458">
        <v>0</v>
      </c>
      <c r="GV458">
        <v>28.3679</v>
      </c>
      <c r="GW458">
        <v>999.9</v>
      </c>
      <c r="GX458">
        <v>63</v>
      </c>
      <c r="GY458">
        <v>29.2</v>
      </c>
      <c r="GZ458">
        <v>28.2969</v>
      </c>
      <c r="HA458">
        <v>61.081</v>
      </c>
      <c r="HB458">
        <v>21.1178</v>
      </c>
      <c r="HC458">
        <v>1</v>
      </c>
      <c r="HD458">
        <v>0.0227185</v>
      </c>
      <c r="HE458">
        <v>-1.79646</v>
      </c>
      <c r="HF458">
        <v>20.3284</v>
      </c>
      <c r="HG458">
        <v>5.21864</v>
      </c>
      <c r="HH458">
        <v>11.9793</v>
      </c>
      <c r="HI458">
        <v>4.96485</v>
      </c>
      <c r="HJ458">
        <v>3.27523</v>
      </c>
      <c r="HK458">
        <v>9999</v>
      </c>
      <c r="HL458">
        <v>9999</v>
      </c>
      <c r="HM458">
        <v>9999</v>
      </c>
      <c r="HN458">
        <v>999.9</v>
      </c>
      <c r="HO458">
        <v>1.86367</v>
      </c>
      <c r="HP458">
        <v>1.85976</v>
      </c>
      <c r="HQ458">
        <v>1.85806</v>
      </c>
      <c r="HR458">
        <v>1.85944</v>
      </c>
      <c r="HS458">
        <v>1.85959</v>
      </c>
      <c r="HT458">
        <v>1.85806</v>
      </c>
      <c r="HU458">
        <v>1.85715</v>
      </c>
      <c r="HV458">
        <v>1.85211</v>
      </c>
      <c r="HW458">
        <v>0</v>
      </c>
      <c r="HX458">
        <v>0</v>
      </c>
      <c r="HY458">
        <v>0</v>
      </c>
      <c r="HZ458">
        <v>0</v>
      </c>
      <c r="IA458" t="s">
        <v>424</v>
      </c>
      <c r="IB458" t="s">
        <v>425</v>
      </c>
      <c r="IC458" t="s">
        <v>426</v>
      </c>
      <c r="ID458" t="s">
        <v>426</v>
      </c>
      <c r="IE458" t="s">
        <v>426</v>
      </c>
      <c r="IF458" t="s">
        <v>426</v>
      </c>
      <c r="IG458">
        <v>0</v>
      </c>
      <c r="IH458">
        <v>100</v>
      </c>
      <c r="II458">
        <v>100</v>
      </c>
      <c r="IJ458">
        <v>-1.498</v>
      </c>
      <c r="IK458">
        <v>0.1997</v>
      </c>
      <c r="IL458">
        <v>-2.28913660702458</v>
      </c>
      <c r="IM458">
        <v>0.001328113201692861</v>
      </c>
      <c r="IN458">
        <v>1.538283238170363E-06</v>
      </c>
      <c r="IO458">
        <v>-5.795655626708063E-10</v>
      </c>
      <c r="IP458">
        <v>-0.0679113126274816</v>
      </c>
      <c r="IQ458">
        <v>-0.004593102289677449</v>
      </c>
      <c r="IR458">
        <v>0.0008253994458280543</v>
      </c>
      <c r="IS458">
        <v>-7.403632370499484E-06</v>
      </c>
      <c r="IT458">
        <v>2</v>
      </c>
      <c r="IU458">
        <v>1985</v>
      </c>
      <c r="IV458">
        <v>1</v>
      </c>
      <c r="IW458">
        <v>27</v>
      </c>
      <c r="IX458">
        <v>2.6</v>
      </c>
      <c r="IY458">
        <v>2.6</v>
      </c>
      <c r="IZ458">
        <v>1.13647</v>
      </c>
      <c r="JA458">
        <v>2.60376</v>
      </c>
      <c r="JB458">
        <v>1.49658</v>
      </c>
      <c r="JC458">
        <v>2.34619</v>
      </c>
      <c r="JD458">
        <v>1.54907</v>
      </c>
      <c r="JE458">
        <v>2.41089</v>
      </c>
      <c r="JF458">
        <v>32.7535</v>
      </c>
      <c r="JG458">
        <v>15.4192</v>
      </c>
      <c r="JH458">
        <v>18</v>
      </c>
      <c r="JI458">
        <v>481.708</v>
      </c>
      <c r="JJ458">
        <v>502.384</v>
      </c>
      <c r="JK458">
        <v>31.8049</v>
      </c>
      <c r="JL458">
        <v>27.5292</v>
      </c>
      <c r="JM458">
        <v>30.0001</v>
      </c>
      <c r="JN458">
        <v>27.7313</v>
      </c>
      <c r="JO458">
        <v>27.715</v>
      </c>
      <c r="JP458">
        <v>22.8497</v>
      </c>
      <c r="JQ458">
        <v>19.0587</v>
      </c>
      <c r="JR458">
        <v>76.85169999999999</v>
      </c>
      <c r="JS458">
        <v>31.7659</v>
      </c>
      <c r="JT458">
        <v>420</v>
      </c>
      <c r="JU458">
        <v>24.0782</v>
      </c>
      <c r="JV458">
        <v>102.309</v>
      </c>
      <c r="JW458">
        <v>91.44580000000001</v>
      </c>
    </row>
    <row r="459" spans="1:283">
      <c r="A459">
        <v>441</v>
      </c>
      <c r="B459">
        <v>1761012629.5</v>
      </c>
      <c r="C459">
        <v>2963.5</v>
      </c>
      <c r="D459" t="s">
        <v>1334</v>
      </c>
      <c r="E459" t="s">
        <v>1335</v>
      </c>
      <c r="F459">
        <v>5</v>
      </c>
      <c r="G459" t="s">
        <v>1294</v>
      </c>
      <c r="H459">
        <v>1761012621.5</v>
      </c>
      <c r="I459">
        <f>(J459)/1000</f>
        <v>0</v>
      </c>
      <c r="J459">
        <f>1000*DJ459*AH459*(DF459-DG459)/(100*CY459*(1000-AH459*DF459))</f>
        <v>0</v>
      </c>
      <c r="K459">
        <f>DJ459*AH459*(DE459-DD459*(1000-AH459*DG459)/(1000-AH459*DF459))/(100*CY459)</f>
        <v>0</v>
      </c>
      <c r="L459">
        <f>DD459 - IF(AH459&gt;1, K459*CY459*100.0/(AJ459), 0)</f>
        <v>0</v>
      </c>
      <c r="M459">
        <f>((S459-I459/2)*L459-K459)/(S459+I459/2)</f>
        <v>0</v>
      </c>
      <c r="N459">
        <f>M459*(DK459+DL459)/1000.0</f>
        <v>0</v>
      </c>
      <c r="O459">
        <f>(DD459 - IF(AH459&gt;1, K459*CY459*100.0/(AJ459), 0))*(DK459+DL459)/1000.0</f>
        <v>0</v>
      </c>
      <c r="P459">
        <f>2.0/((1/R459-1/Q459)+SIGN(R459)*SQRT((1/R459-1/Q459)*(1/R459-1/Q459) + 4*CZ459/((CZ459+1)*(CZ459+1))*(2*1/R459*1/Q459-1/Q459*1/Q459)))</f>
        <v>0</v>
      </c>
      <c r="Q459">
        <f>IF(LEFT(DA459,1)&lt;&gt;"0",IF(LEFT(DA459,1)="1",3.0,DB459),$D$5+$E$5*(DR459*DK459/($K$5*1000))+$F$5*(DR459*DK459/($K$5*1000))*MAX(MIN(CY459,$J$5),$I$5)*MAX(MIN(CY459,$J$5),$I$5)+$G$5*MAX(MIN(CY459,$J$5),$I$5)*(DR459*DK459/($K$5*1000))+$H$5*(DR459*DK459/($K$5*1000))*(DR459*DK459/($K$5*1000)))</f>
        <v>0</v>
      </c>
      <c r="R459">
        <f>I459*(1000-(1000*0.61365*exp(17.502*V459/(240.97+V459))/(DK459+DL459)+DF459)/2)/(1000*0.61365*exp(17.502*V459/(240.97+V459))/(DK459+DL459)-DF459)</f>
        <v>0</v>
      </c>
      <c r="S459">
        <f>1/((CZ459+1)/(P459/1.6)+1/(Q459/1.37)) + CZ459/((CZ459+1)/(P459/1.6) + CZ459/(Q459/1.37))</f>
        <v>0</v>
      </c>
      <c r="T459">
        <f>(CU459*CX459)</f>
        <v>0</v>
      </c>
      <c r="U459">
        <f>(DM459+(T459+2*0.95*5.67E-8*(((DM459+$B$9)+273)^4-(DM459+273)^4)-44100*I459)/(1.84*29.3*Q459+8*0.95*5.67E-8*(DM459+273)^3))</f>
        <v>0</v>
      </c>
      <c r="V459">
        <f>($C$9*DN459+$D$9*DO459+$E$9*U459)</f>
        <v>0</v>
      </c>
      <c r="W459">
        <f>0.61365*exp(17.502*V459/(240.97+V459))</f>
        <v>0</v>
      </c>
      <c r="X459">
        <f>(Y459/Z459*100)</f>
        <v>0</v>
      </c>
      <c r="Y459">
        <f>DF459*(DK459+DL459)/1000</f>
        <v>0</v>
      </c>
      <c r="Z459">
        <f>0.61365*exp(17.502*DM459/(240.97+DM459))</f>
        <v>0</v>
      </c>
      <c r="AA459">
        <f>(W459-DF459*(DK459+DL459)/1000)</f>
        <v>0</v>
      </c>
      <c r="AB459">
        <f>(-I459*44100)</f>
        <v>0</v>
      </c>
      <c r="AC459">
        <f>2*29.3*Q459*0.92*(DM459-V459)</f>
        <v>0</v>
      </c>
      <c r="AD459">
        <f>2*0.95*5.67E-8*(((DM459+$B$9)+273)^4-(V459+273)^4)</f>
        <v>0</v>
      </c>
      <c r="AE459">
        <f>T459+AD459+AB459+AC459</f>
        <v>0</v>
      </c>
      <c r="AF459">
        <v>0</v>
      </c>
      <c r="AG459">
        <v>0</v>
      </c>
      <c r="AH459">
        <f>IF(AF459*$H$15&gt;=AJ459,1.0,(AJ459/(AJ459-AF459*$H$15)))</f>
        <v>0</v>
      </c>
      <c r="AI459">
        <f>(AH459-1)*100</f>
        <v>0</v>
      </c>
      <c r="AJ459">
        <f>MAX(0,($B$15+$C$15*DR459)/(1+$D$15*DR459)*DK459/(DM459+273)*$E$15)</f>
        <v>0</v>
      </c>
      <c r="AK459" t="s">
        <v>420</v>
      </c>
      <c r="AL459" t="s">
        <v>420</v>
      </c>
      <c r="AM459">
        <v>0</v>
      </c>
      <c r="AN459">
        <v>0</v>
      </c>
      <c r="AO459">
        <f>1-AM459/AN459</f>
        <v>0</v>
      </c>
      <c r="AP459">
        <v>0</v>
      </c>
      <c r="AQ459" t="s">
        <v>420</v>
      </c>
      <c r="AR459" t="s">
        <v>420</v>
      </c>
      <c r="AS459">
        <v>0</v>
      </c>
      <c r="AT459">
        <v>0</v>
      </c>
      <c r="AU459">
        <f>1-AS459/AT459</f>
        <v>0</v>
      </c>
      <c r="AV459">
        <v>0.5</v>
      </c>
      <c r="AW459">
        <f>CV459</f>
        <v>0</v>
      </c>
      <c r="AX459">
        <f>K459</f>
        <v>0</v>
      </c>
      <c r="AY459">
        <f>AU459*AV459*AW459</f>
        <v>0</v>
      </c>
      <c r="AZ459">
        <f>(AX459-AP459)/AW459</f>
        <v>0</v>
      </c>
      <c r="BA459">
        <f>(AN459-AT459)/AT459</f>
        <v>0</v>
      </c>
      <c r="BB459">
        <f>AM459/(AO459+AM459/AT459)</f>
        <v>0</v>
      </c>
      <c r="BC459" t="s">
        <v>420</v>
      </c>
      <c r="BD459">
        <v>0</v>
      </c>
      <c r="BE459">
        <f>IF(BD459&lt;&gt;0, BD459, BB459)</f>
        <v>0</v>
      </c>
      <c r="BF459">
        <f>1-BE459/AT459</f>
        <v>0</v>
      </c>
      <c r="BG459">
        <f>(AT459-AS459)/(AT459-BE459)</f>
        <v>0</v>
      </c>
      <c r="BH459">
        <f>(AN459-AT459)/(AN459-BE459)</f>
        <v>0</v>
      </c>
      <c r="BI459">
        <f>(AT459-AS459)/(AT459-AM459)</f>
        <v>0</v>
      </c>
      <c r="BJ459">
        <f>(AN459-AT459)/(AN459-AM459)</f>
        <v>0</v>
      </c>
      <c r="BK459">
        <f>(BG459*BE459/AS459)</f>
        <v>0</v>
      </c>
      <c r="BL459">
        <f>(1-BK459)</f>
        <v>0</v>
      </c>
      <c r="CU459">
        <f>$B$13*DS459+$C$13*DT459+$F$13*EE459*(1-EH459)</f>
        <v>0</v>
      </c>
      <c r="CV459">
        <f>CU459*CW459</f>
        <v>0</v>
      </c>
      <c r="CW459">
        <f>($B$13*$D$11+$C$13*$D$11+$F$13*((ER459+EJ459)/MAX(ER459+EJ459+ES459, 0.1)*$I$11+ES459/MAX(ER459+EJ459+ES459, 0.1)*$J$11))/($B$13+$C$13+$F$13)</f>
        <v>0</v>
      </c>
      <c r="CX459">
        <f>($B$13*$K$11+$C$13*$K$11+$F$13*((ER459+EJ459)/MAX(ER459+EJ459+ES459, 0.1)*$P$11+ES459/MAX(ER459+EJ459+ES459, 0.1)*$Q$11))/($B$13+$C$13+$F$13)</f>
        <v>0</v>
      </c>
      <c r="CY459">
        <v>5.66</v>
      </c>
      <c r="CZ459">
        <v>0.5</v>
      </c>
      <c r="DA459" t="s">
        <v>421</v>
      </c>
      <c r="DB459">
        <v>2</v>
      </c>
      <c r="DC459">
        <v>1761012621.5</v>
      </c>
      <c r="DD459">
        <v>420.9055416666667</v>
      </c>
      <c r="DE459">
        <v>419.9839166666666</v>
      </c>
      <c r="DF459">
        <v>24.37705416666667</v>
      </c>
      <c r="DG459">
        <v>24.17514583333334</v>
      </c>
      <c r="DH459">
        <v>422.4028333333333</v>
      </c>
      <c r="DI459">
        <v>24.17815</v>
      </c>
      <c r="DJ459">
        <v>499.98675</v>
      </c>
      <c r="DK459">
        <v>90.57820416666668</v>
      </c>
      <c r="DL459">
        <v>0.0341535625</v>
      </c>
      <c r="DM459">
        <v>30.62994166666667</v>
      </c>
      <c r="DN459">
        <v>30.09091666666667</v>
      </c>
      <c r="DO459">
        <v>999.9</v>
      </c>
      <c r="DP459">
        <v>0</v>
      </c>
      <c r="DQ459">
        <v>0</v>
      </c>
      <c r="DR459">
        <v>9995.209583333333</v>
      </c>
      <c r="DS459">
        <v>0</v>
      </c>
      <c r="DT459">
        <v>0.242856</v>
      </c>
      <c r="DU459">
        <v>0.9214936250000001</v>
      </c>
      <c r="DV459">
        <v>431.42225</v>
      </c>
      <c r="DW459">
        <v>430.388625</v>
      </c>
      <c r="DX459">
        <v>0.201908</v>
      </c>
      <c r="DY459">
        <v>419.9839166666666</v>
      </c>
      <c r="DZ459">
        <v>24.17514583333334</v>
      </c>
      <c r="EA459">
        <v>2.208030833333333</v>
      </c>
      <c r="EB459">
        <v>2.189740833333333</v>
      </c>
      <c r="EC459">
        <v>19.020675</v>
      </c>
      <c r="ED459">
        <v>18.8874625</v>
      </c>
      <c r="EE459">
        <v>0.00500078</v>
      </c>
      <c r="EF459">
        <v>0</v>
      </c>
      <c r="EG459">
        <v>0</v>
      </c>
      <c r="EH459">
        <v>0</v>
      </c>
      <c r="EI459">
        <v>778.3833333333333</v>
      </c>
      <c r="EJ459">
        <v>0.00500078</v>
      </c>
      <c r="EK459">
        <v>-13.2125</v>
      </c>
      <c r="EL459">
        <v>-0.09166666666666667</v>
      </c>
      <c r="EM459">
        <v>35.697625</v>
      </c>
      <c r="EN459">
        <v>39.98670833333333</v>
      </c>
      <c r="EO459">
        <v>38.12220833333333</v>
      </c>
      <c r="EP459">
        <v>40.50754166666667</v>
      </c>
      <c r="EQ459">
        <v>38.70808333333333</v>
      </c>
      <c r="ER459">
        <v>0</v>
      </c>
      <c r="ES459">
        <v>0</v>
      </c>
      <c r="ET459">
        <v>0</v>
      </c>
      <c r="EU459">
        <v>1761012628.3</v>
      </c>
      <c r="EV459">
        <v>0</v>
      </c>
      <c r="EW459">
        <v>779.0879999999999</v>
      </c>
      <c r="EX459">
        <v>-10.10769232085717</v>
      </c>
      <c r="EY459">
        <v>5.992308207023775</v>
      </c>
      <c r="EZ459">
        <v>-14.06</v>
      </c>
      <c r="FA459">
        <v>15</v>
      </c>
      <c r="FB459">
        <v>1761012472</v>
      </c>
      <c r="FC459" t="s">
        <v>1295</v>
      </c>
      <c r="FD459">
        <v>1761012472</v>
      </c>
      <c r="FE459">
        <v>1761012471</v>
      </c>
      <c r="FF459">
        <v>14</v>
      </c>
      <c r="FG459">
        <v>-0.019</v>
      </c>
      <c r="FH459">
        <v>0.004</v>
      </c>
      <c r="FI459">
        <v>-1.499</v>
      </c>
      <c r="FJ459">
        <v>0.179</v>
      </c>
      <c r="FK459">
        <v>420</v>
      </c>
      <c r="FL459">
        <v>23</v>
      </c>
      <c r="FM459">
        <v>0.57</v>
      </c>
      <c r="FN459">
        <v>0.06</v>
      </c>
      <c r="FO459">
        <v>0.9070182439024391</v>
      </c>
      <c r="FP459">
        <v>0.1960231149825797</v>
      </c>
      <c r="FQ459">
        <v>0.06051680956592202</v>
      </c>
      <c r="FR459">
        <v>1</v>
      </c>
      <c r="FS459">
        <v>779.9882352941177</v>
      </c>
      <c r="FT459">
        <v>-17.40259723789492</v>
      </c>
      <c r="FU459">
        <v>7.056401545275474</v>
      </c>
      <c r="FV459">
        <v>0</v>
      </c>
      <c r="FW459">
        <v>0.1803839609756098</v>
      </c>
      <c r="FX459">
        <v>0.4323971456445992</v>
      </c>
      <c r="FY459">
        <v>0.04463784032185532</v>
      </c>
      <c r="FZ459">
        <v>0</v>
      </c>
      <c r="GA459">
        <v>1</v>
      </c>
      <c r="GB459">
        <v>3</v>
      </c>
      <c r="GC459" t="s">
        <v>459</v>
      </c>
      <c r="GD459">
        <v>3.1097</v>
      </c>
      <c r="GE459">
        <v>2.72542</v>
      </c>
      <c r="GF459">
        <v>0.0887701</v>
      </c>
      <c r="GG459">
        <v>0.08842559999999999</v>
      </c>
      <c r="GH459">
        <v>0.109976</v>
      </c>
      <c r="GI459">
        <v>0.110289</v>
      </c>
      <c r="GJ459">
        <v>23917.1</v>
      </c>
      <c r="GK459">
        <v>21672</v>
      </c>
      <c r="GL459">
        <v>26804.4</v>
      </c>
      <c r="GM459">
        <v>23980.1</v>
      </c>
      <c r="GN459">
        <v>38117</v>
      </c>
      <c r="GO459">
        <v>31468.3</v>
      </c>
      <c r="GP459">
        <v>46785.1</v>
      </c>
      <c r="GQ459">
        <v>37905.2</v>
      </c>
      <c r="GR459">
        <v>1.89365</v>
      </c>
      <c r="GS459">
        <v>1.87975</v>
      </c>
      <c r="GT459">
        <v>0.104159</v>
      </c>
      <c r="GU459">
        <v>0</v>
      </c>
      <c r="GV459">
        <v>28.3719</v>
      </c>
      <c r="GW459">
        <v>999.9</v>
      </c>
      <c r="GX459">
        <v>63</v>
      </c>
      <c r="GY459">
        <v>29.2</v>
      </c>
      <c r="GZ459">
        <v>28.2976</v>
      </c>
      <c r="HA459">
        <v>61.211</v>
      </c>
      <c r="HB459">
        <v>21.25</v>
      </c>
      <c r="HC459">
        <v>1</v>
      </c>
      <c r="HD459">
        <v>0.0227007</v>
      </c>
      <c r="HE459">
        <v>-1.79211</v>
      </c>
      <c r="HF459">
        <v>20.3284</v>
      </c>
      <c r="HG459">
        <v>5.21789</v>
      </c>
      <c r="HH459">
        <v>11.9796</v>
      </c>
      <c r="HI459">
        <v>4.9647</v>
      </c>
      <c r="HJ459">
        <v>3.27508</v>
      </c>
      <c r="HK459">
        <v>9999</v>
      </c>
      <c r="HL459">
        <v>9999</v>
      </c>
      <c r="HM459">
        <v>9999</v>
      </c>
      <c r="HN459">
        <v>999.9</v>
      </c>
      <c r="HO459">
        <v>1.86368</v>
      </c>
      <c r="HP459">
        <v>1.85975</v>
      </c>
      <c r="HQ459">
        <v>1.85806</v>
      </c>
      <c r="HR459">
        <v>1.85944</v>
      </c>
      <c r="HS459">
        <v>1.85959</v>
      </c>
      <c r="HT459">
        <v>1.85806</v>
      </c>
      <c r="HU459">
        <v>1.85715</v>
      </c>
      <c r="HV459">
        <v>1.85211</v>
      </c>
      <c r="HW459">
        <v>0</v>
      </c>
      <c r="HX459">
        <v>0</v>
      </c>
      <c r="HY459">
        <v>0</v>
      </c>
      <c r="HZ459">
        <v>0</v>
      </c>
      <c r="IA459" t="s">
        <v>424</v>
      </c>
      <c r="IB459" t="s">
        <v>425</v>
      </c>
      <c r="IC459" t="s">
        <v>426</v>
      </c>
      <c r="ID459" t="s">
        <v>426</v>
      </c>
      <c r="IE459" t="s">
        <v>426</v>
      </c>
      <c r="IF459" t="s">
        <v>426</v>
      </c>
      <c r="IG459">
        <v>0</v>
      </c>
      <c r="IH459">
        <v>100</v>
      </c>
      <c r="II459">
        <v>100</v>
      </c>
      <c r="IJ459">
        <v>-1.497</v>
      </c>
      <c r="IK459">
        <v>0.1999</v>
      </c>
      <c r="IL459">
        <v>-2.28913660702458</v>
      </c>
      <c r="IM459">
        <v>0.001328113201692861</v>
      </c>
      <c r="IN459">
        <v>1.538283238170363E-06</v>
      </c>
      <c r="IO459">
        <v>-5.795655626708063E-10</v>
      </c>
      <c r="IP459">
        <v>-0.0679113126274816</v>
      </c>
      <c r="IQ459">
        <v>-0.004593102289677449</v>
      </c>
      <c r="IR459">
        <v>0.0008253994458280543</v>
      </c>
      <c r="IS459">
        <v>-7.403632370499484E-06</v>
      </c>
      <c r="IT459">
        <v>2</v>
      </c>
      <c r="IU459">
        <v>1985</v>
      </c>
      <c r="IV459">
        <v>1</v>
      </c>
      <c r="IW459">
        <v>27</v>
      </c>
      <c r="IX459">
        <v>2.6</v>
      </c>
      <c r="IY459">
        <v>2.6</v>
      </c>
      <c r="IZ459">
        <v>1.13647</v>
      </c>
      <c r="JA459">
        <v>2.6123</v>
      </c>
      <c r="JB459">
        <v>1.49658</v>
      </c>
      <c r="JC459">
        <v>2.34619</v>
      </c>
      <c r="JD459">
        <v>1.54907</v>
      </c>
      <c r="JE459">
        <v>2.38281</v>
      </c>
      <c r="JF459">
        <v>32.7535</v>
      </c>
      <c r="JG459">
        <v>15.4104</v>
      </c>
      <c r="JH459">
        <v>18</v>
      </c>
      <c r="JI459">
        <v>481.953</v>
      </c>
      <c r="JJ459">
        <v>502.312</v>
      </c>
      <c r="JK459">
        <v>31.7697</v>
      </c>
      <c r="JL459">
        <v>27.5292</v>
      </c>
      <c r="JM459">
        <v>30.0001</v>
      </c>
      <c r="JN459">
        <v>27.7313</v>
      </c>
      <c r="JO459">
        <v>27.7145</v>
      </c>
      <c r="JP459">
        <v>22.8501</v>
      </c>
      <c r="JQ459">
        <v>19.0587</v>
      </c>
      <c r="JR459">
        <v>76.85169999999999</v>
      </c>
      <c r="JS459">
        <v>31.7659</v>
      </c>
      <c r="JT459">
        <v>420</v>
      </c>
      <c r="JU459">
        <v>24.0782</v>
      </c>
      <c r="JV459">
        <v>102.309</v>
      </c>
      <c r="JW459">
        <v>91.4448</v>
      </c>
    </row>
    <row r="460" spans="1:283">
      <c r="A460">
        <v>442</v>
      </c>
      <c r="B460">
        <v>1761012631.5</v>
      </c>
      <c r="C460">
        <v>2965.5</v>
      </c>
      <c r="D460" t="s">
        <v>1336</v>
      </c>
      <c r="E460" t="s">
        <v>1337</v>
      </c>
      <c r="F460">
        <v>5</v>
      </c>
      <c r="G460" t="s">
        <v>1294</v>
      </c>
      <c r="H460">
        <v>1761012623.5</v>
      </c>
      <c r="I460">
        <f>(J460)/1000</f>
        <v>0</v>
      </c>
      <c r="J460">
        <f>1000*DJ460*AH460*(DF460-DG460)/(100*CY460*(1000-AH460*DF460))</f>
        <v>0</v>
      </c>
      <c r="K460">
        <f>DJ460*AH460*(DE460-DD460*(1000-AH460*DG460)/(1000-AH460*DF460))/(100*CY460)</f>
        <v>0</v>
      </c>
      <c r="L460">
        <f>DD460 - IF(AH460&gt;1, K460*CY460*100.0/(AJ460), 0)</f>
        <v>0</v>
      </c>
      <c r="M460">
        <f>((S460-I460/2)*L460-K460)/(S460+I460/2)</f>
        <v>0</v>
      </c>
      <c r="N460">
        <f>M460*(DK460+DL460)/1000.0</f>
        <v>0</v>
      </c>
      <c r="O460">
        <f>(DD460 - IF(AH460&gt;1, K460*CY460*100.0/(AJ460), 0))*(DK460+DL460)/1000.0</f>
        <v>0</v>
      </c>
      <c r="P460">
        <f>2.0/((1/R460-1/Q460)+SIGN(R460)*SQRT((1/R460-1/Q460)*(1/R460-1/Q460) + 4*CZ460/((CZ460+1)*(CZ460+1))*(2*1/R460*1/Q460-1/Q460*1/Q460)))</f>
        <v>0</v>
      </c>
      <c r="Q460">
        <f>IF(LEFT(DA460,1)&lt;&gt;"0",IF(LEFT(DA460,1)="1",3.0,DB460),$D$5+$E$5*(DR460*DK460/($K$5*1000))+$F$5*(DR460*DK460/($K$5*1000))*MAX(MIN(CY460,$J$5),$I$5)*MAX(MIN(CY460,$J$5),$I$5)+$G$5*MAX(MIN(CY460,$J$5),$I$5)*(DR460*DK460/($K$5*1000))+$H$5*(DR460*DK460/($K$5*1000))*(DR460*DK460/($K$5*1000)))</f>
        <v>0</v>
      </c>
      <c r="R460">
        <f>I460*(1000-(1000*0.61365*exp(17.502*V460/(240.97+V460))/(DK460+DL460)+DF460)/2)/(1000*0.61365*exp(17.502*V460/(240.97+V460))/(DK460+DL460)-DF460)</f>
        <v>0</v>
      </c>
      <c r="S460">
        <f>1/((CZ460+1)/(P460/1.6)+1/(Q460/1.37)) + CZ460/((CZ460+1)/(P460/1.6) + CZ460/(Q460/1.37))</f>
        <v>0</v>
      </c>
      <c r="T460">
        <f>(CU460*CX460)</f>
        <v>0</v>
      </c>
      <c r="U460">
        <f>(DM460+(T460+2*0.95*5.67E-8*(((DM460+$B$9)+273)^4-(DM460+273)^4)-44100*I460)/(1.84*29.3*Q460+8*0.95*5.67E-8*(DM460+273)^3))</f>
        <v>0</v>
      </c>
      <c r="V460">
        <f>($C$9*DN460+$D$9*DO460+$E$9*U460)</f>
        <v>0</v>
      </c>
      <c r="W460">
        <f>0.61365*exp(17.502*V460/(240.97+V460))</f>
        <v>0</v>
      </c>
      <c r="X460">
        <f>(Y460/Z460*100)</f>
        <v>0</v>
      </c>
      <c r="Y460">
        <f>DF460*(DK460+DL460)/1000</f>
        <v>0</v>
      </c>
      <c r="Z460">
        <f>0.61365*exp(17.502*DM460/(240.97+DM460))</f>
        <v>0</v>
      </c>
      <c r="AA460">
        <f>(W460-DF460*(DK460+DL460)/1000)</f>
        <v>0</v>
      </c>
      <c r="AB460">
        <f>(-I460*44100)</f>
        <v>0</v>
      </c>
      <c r="AC460">
        <f>2*29.3*Q460*0.92*(DM460-V460)</f>
        <v>0</v>
      </c>
      <c r="AD460">
        <f>2*0.95*5.67E-8*(((DM460+$B$9)+273)^4-(V460+273)^4)</f>
        <v>0</v>
      </c>
      <c r="AE460">
        <f>T460+AD460+AB460+AC460</f>
        <v>0</v>
      </c>
      <c r="AF460">
        <v>0</v>
      </c>
      <c r="AG460">
        <v>0</v>
      </c>
      <c r="AH460">
        <f>IF(AF460*$H$15&gt;=AJ460,1.0,(AJ460/(AJ460-AF460*$H$15)))</f>
        <v>0</v>
      </c>
      <c r="AI460">
        <f>(AH460-1)*100</f>
        <v>0</v>
      </c>
      <c r="AJ460">
        <f>MAX(0,($B$15+$C$15*DR460)/(1+$D$15*DR460)*DK460/(DM460+273)*$E$15)</f>
        <v>0</v>
      </c>
      <c r="AK460" t="s">
        <v>420</v>
      </c>
      <c r="AL460" t="s">
        <v>420</v>
      </c>
      <c r="AM460">
        <v>0</v>
      </c>
      <c r="AN460">
        <v>0</v>
      </c>
      <c r="AO460">
        <f>1-AM460/AN460</f>
        <v>0</v>
      </c>
      <c r="AP460">
        <v>0</v>
      </c>
      <c r="AQ460" t="s">
        <v>420</v>
      </c>
      <c r="AR460" t="s">
        <v>420</v>
      </c>
      <c r="AS460">
        <v>0</v>
      </c>
      <c r="AT460">
        <v>0</v>
      </c>
      <c r="AU460">
        <f>1-AS460/AT460</f>
        <v>0</v>
      </c>
      <c r="AV460">
        <v>0.5</v>
      </c>
      <c r="AW460">
        <f>CV460</f>
        <v>0</v>
      </c>
      <c r="AX460">
        <f>K460</f>
        <v>0</v>
      </c>
      <c r="AY460">
        <f>AU460*AV460*AW460</f>
        <v>0</v>
      </c>
      <c r="AZ460">
        <f>(AX460-AP460)/AW460</f>
        <v>0</v>
      </c>
      <c r="BA460">
        <f>(AN460-AT460)/AT460</f>
        <v>0</v>
      </c>
      <c r="BB460">
        <f>AM460/(AO460+AM460/AT460)</f>
        <v>0</v>
      </c>
      <c r="BC460" t="s">
        <v>420</v>
      </c>
      <c r="BD460">
        <v>0</v>
      </c>
      <c r="BE460">
        <f>IF(BD460&lt;&gt;0, BD460, BB460)</f>
        <v>0</v>
      </c>
      <c r="BF460">
        <f>1-BE460/AT460</f>
        <v>0</v>
      </c>
      <c r="BG460">
        <f>(AT460-AS460)/(AT460-BE460)</f>
        <v>0</v>
      </c>
      <c r="BH460">
        <f>(AN460-AT460)/(AN460-BE460)</f>
        <v>0</v>
      </c>
      <c r="BI460">
        <f>(AT460-AS460)/(AT460-AM460)</f>
        <v>0</v>
      </c>
      <c r="BJ460">
        <f>(AN460-AT460)/(AN460-AM460)</f>
        <v>0</v>
      </c>
      <c r="BK460">
        <f>(BG460*BE460/AS460)</f>
        <v>0</v>
      </c>
      <c r="BL460">
        <f>(1-BK460)</f>
        <v>0</v>
      </c>
      <c r="CU460">
        <f>$B$13*DS460+$C$13*DT460+$F$13*EE460*(1-EH460)</f>
        <v>0</v>
      </c>
      <c r="CV460">
        <f>CU460*CW460</f>
        <v>0</v>
      </c>
      <c r="CW460">
        <f>($B$13*$D$11+$C$13*$D$11+$F$13*((ER460+EJ460)/MAX(ER460+EJ460+ES460, 0.1)*$I$11+ES460/MAX(ER460+EJ460+ES460, 0.1)*$J$11))/($B$13+$C$13+$F$13)</f>
        <v>0</v>
      </c>
      <c r="CX460">
        <f>($B$13*$K$11+$C$13*$K$11+$F$13*((ER460+EJ460)/MAX(ER460+EJ460+ES460, 0.1)*$P$11+ES460/MAX(ER460+EJ460+ES460, 0.1)*$Q$11))/($B$13+$C$13+$F$13)</f>
        <v>0</v>
      </c>
      <c r="CY460">
        <v>5.66</v>
      </c>
      <c r="CZ460">
        <v>0.5</v>
      </c>
      <c r="DA460" t="s">
        <v>421</v>
      </c>
      <c r="DB460">
        <v>2</v>
      </c>
      <c r="DC460">
        <v>1761012623.5</v>
      </c>
      <c r="DD460">
        <v>420.9144166666667</v>
      </c>
      <c r="DE460">
        <v>419.9762916666667</v>
      </c>
      <c r="DF460">
        <v>24.39103333333334</v>
      </c>
      <c r="DG460">
        <v>24.1783375</v>
      </c>
      <c r="DH460">
        <v>422.4116666666667</v>
      </c>
      <c r="DI460">
        <v>24.191825</v>
      </c>
      <c r="DJ460">
        <v>500.0027083333334</v>
      </c>
      <c r="DK460">
        <v>90.57871249999999</v>
      </c>
      <c r="DL460">
        <v>0.03409309166666667</v>
      </c>
      <c r="DM460">
        <v>30.62917916666667</v>
      </c>
      <c r="DN460">
        <v>30.08604166666667</v>
      </c>
      <c r="DO460">
        <v>999.9</v>
      </c>
      <c r="DP460">
        <v>0</v>
      </c>
      <c r="DQ460">
        <v>0</v>
      </c>
      <c r="DR460">
        <v>9997.058333333334</v>
      </c>
      <c r="DS460">
        <v>0</v>
      </c>
      <c r="DT460">
        <v>0.242856</v>
      </c>
      <c r="DU460">
        <v>0.9379616666666667</v>
      </c>
      <c r="DV460">
        <v>431.4375</v>
      </c>
      <c r="DW460">
        <v>430.3822916666666</v>
      </c>
      <c r="DX460">
        <v>0.2126975416666667</v>
      </c>
      <c r="DY460">
        <v>419.9762916666667</v>
      </c>
      <c r="DZ460">
        <v>24.1783375</v>
      </c>
      <c r="EA460">
        <v>2.209309583333333</v>
      </c>
      <c r="EB460">
        <v>2.190042083333333</v>
      </c>
      <c r="EC460">
        <v>19.0299625</v>
      </c>
      <c r="ED460">
        <v>18.8896625</v>
      </c>
      <c r="EE460">
        <v>0.00500078</v>
      </c>
      <c r="EF460">
        <v>0</v>
      </c>
      <c r="EG460">
        <v>0</v>
      </c>
      <c r="EH460">
        <v>0</v>
      </c>
      <c r="EI460">
        <v>776.9541666666668</v>
      </c>
      <c r="EJ460">
        <v>0.00500078</v>
      </c>
      <c r="EK460">
        <v>-13.2</v>
      </c>
      <c r="EL460">
        <v>-0.2166666666666667</v>
      </c>
      <c r="EM460">
        <v>35.7055</v>
      </c>
      <c r="EN460">
        <v>40.010125</v>
      </c>
      <c r="EO460">
        <v>38.26279166666666</v>
      </c>
      <c r="EP460">
        <v>40.54654166666666</v>
      </c>
      <c r="EQ460">
        <v>38.71591666666666</v>
      </c>
      <c r="ER460">
        <v>0</v>
      </c>
      <c r="ES460">
        <v>0</v>
      </c>
      <c r="ET460">
        <v>0</v>
      </c>
      <c r="EU460">
        <v>1761012630.7</v>
      </c>
      <c r="EV460">
        <v>0</v>
      </c>
      <c r="EW460">
        <v>778.0559999999999</v>
      </c>
      <c r="EX460">
        <v>-12.14615392990442</v>
      </c>
      <c r="EY460">
        <v>7.830769636692129</v>
      </c>
      <c r="EZ460">
        <v>-13.496</v>
      </c>
      <c r="FA460">
        <v>15</v>
      </c>
      <c r="FB460">
        <v>1761012472</v>
      </c>
      <c r="FC460" t="s">
        <v>1295</v>
      </c>
      <c r="FD460">
        <v>1761012472</v>
      </c>
      <c r="FE460">
        <v>1761012471</v>
      </c>
      <c r="FF460">
        <v>14</v>
      </c>
      <c r="FG460">
        <v>-0.019</v>
      </c>
      <c r="FH460">
        <v>0.004</v>
      </c>
      <c r="FI460">
        <v>-1.499</v>
      </c>
      <c r="FJ460">
        <v>0.179</v>
      </c>
      <c r="FK460">
        <v>420</v>
      </c>
      <c r="FL460">
        <v>23</v>
      </c>
      <c r="FM460">
        <v>0.57</v>
      </c>
      <c r="FN460">
        <v>0.06</v>
      </c>
      <c r="FO460">
        <v>0.914128975</v>
      </c>
      <c r="FP460">
        <v>0.2585250844277667</v>
      </c>
      <c r="FQ460">
        <v>0.06303074263821087</v>
      </c>
      <c r="FR460">
        <v>1</v>
      </c>
      <c r="FS460">
        <v>779.9117647058823</v>
      </c>
      <c r="FT460">
        <v>-26.33460658622694</v>
      </c>
      <c r="FU460">
        <v>6.909531554134322</v>
      </c>
      <c r="FV460">
        <v>0</v>
      </c>
      <c r="FW460">
        <v>0.19358455</v>
      </c>
      <c r="FX460">
        <v>0.3607585891181989</v>
      </c>
      <c r="FY460">
        <v>0.03633831272840692</v>
      </c>
      <c r="FZ460">
        <v>0</v>
      </c>
      <c r="GA460">
        <v>1</v>
      </c>
      <c r="GB460">
        <v>3</v>
      </c>
      <c r="GC460" t="s">
        <v>459</v>
      </c>
      <c r="GD460">
        <v>3.10972</v>
      </c>
      <c r="GE460">
        <v>2.72576</v>
      </c>
      <c r="GF460">
        <v>0.0887728</v>
      </c>
      <c r="GG460">
        <v>0.0884272</v>
      </c>
      <c r="GH460">
        <v>0.109998</v>
      </c>
      <c r="GI460">
        <v>0.110275</v>
      </c>
      <c r="GJ460">
        <v>23917</v>
      </c>
      <c r="GK460">
        <v>21671.9</v>
      </c>
      <c r="GL460">
        <v>26804.4</v>
      </c>
      <c r="GM460">
        <v>23980</v>
      </c>
      <c r="GN460">
        <v>38115.9</v>
      </c>
      <c r="GO460">
        <v>31468.8</v>
      </c>
      <c r="GP460">
        <v>46785</v>
      </c>
      <c r="GQ460">
        <v>37905.2</v>
      </c>
      <c r="GR460">
        <v>1.89393</v>
      </c>
      <c r="GS460">
        <v>1.87927</v>
      </c>
      <c r="GT460">
        <v>0.103764</v>
      </c>
      <c r="GU460">
        <v>0</v>
      </c>
      <c r="GV460">
        <v>28.3753</v>
      </c>
      <c r="GW460">
        <v>999.9</v>
      </c>
      <c r="GX460">
        <v>63</v>
      </c>
      <c r="GY460">
        <v>29.2</v>
      </c>
      <c r="GZ460">
        <v>28.298</v>
      </c>
      <c r="HA460">
        <v>61.431</v>
      </c>
      <c r="HB460">
        <v>21.3061</v>
      </c>
      <c r="HC460">
        <v>1</v>
      </c>
      <c r="HD460">
        <v>0.0226804</v>
      </c>
      <c r="HE460">
        <v>-1.80417</v>
      </c>
      <c r="HF460">
        <v>20.3287</v>
      </c>
      <c r="HG460">
        <v>5.22058</v>
      </c>
      <c r="HH460">
        <v>11.9797</v>
      </c>
      <c r="HI460">
        <v>4.965</v>
      </c>
      <c r="HJ460">
        <v>3.2756</v>
      </c>
      <c r="HK460">
        <v>9999</v>
      </c>
      <c r="HL460">
        <v>9999</v>
      </c>
      <c r="HM460">
        <v>9999</v>
      </c>
      <c r="HN460">
        <v>999.9</v>
      </c>
      <c r="HO460">
        <v>1.86368</v>
      </c>
      <c r="HP460">
        <v>1.85976</v>
      </c>
      <c r="HQ460">
        <v>1.85806</v>
      </c>
      <c r="HR460">
        <v>1.85944</v>
      </c>
      <c r="HS460">
        <v>1.85959</v>
      </c>
      <c r="HT460">
        <v>1.85806</v>
      </c>
      <c r="HU460">
        <v>1.85715</v>
      </c>
      <c r="HV460">
        <v>1.85211</v>
      </c>
      <c r="HW460">
        <v>0</v>
      </c>
      <c r="HX460">
        <v>0</v>
      </c>
      <c r="HY460">
        <v>0</v>
      </c>
      <c r="HZ460">
        <v>0</v>
      </c>
      <c r="IA460" t="s">
        <v>424</v>
      </c>
      <c r="IB460" t="s">
        <v>425</v>
      </c>
      <c r="IC460" t="s">
        <v>426</v>
      </c>
      <c r="ID460" t="s">
        <v>426</v>
      </c>
      <c r="IE460" t="s">
        <v>426</v>
      </c>
      <c r="IF460" t="s">
        <v>426</v>
      </c>
      <c r="IG460">
        <v>0</v>
      </c>
      <c r="IH460">
        <v>100</v>
      </c>
      <c r="II460">
        <v>100</v>
      </c>
      <c r="IJ460">
        <v>-1.498</v>
      </c>
      <c r="IK460">
        <v>0.2001</v>
      </c>
      <c r="IL460">
        <v>-2.28913660702458</v>
      </c>
      <c r="IM460">
        <v>0.001328113201692861</v>
      </c>
      <c r="IN460">
        <v>1.538283238170363E-06</v>
      </c>
      <c r="IO460">
        <v>-5.795655626708063E-10</v>
      </c>
      <c r="IP460">
        <v>-0.0679113126274816</v>
      </c>
      <c r="IQ460">
        <v>-0.004593102289677449</v>
      </c>
      <c r="IR460">
        <v>0.0008253994458280543</v>
      </c>
      <c r="IS460">
        <v>-7.403632370499484E-06</v>
      </c>
      <c r="IT460">
        <v>2</v>
      </c>
      <c r="IU460">
        <v>1985</v>
      </c>
      <c r="IV460">
        <v>1</v>
      </c>
      <c r="IW460">
        <v>27</v>
      </c>
      <c r="IX460">
        <v>2.7</v>
      </c>
      <c r="IY460">
        <v>2.7</v>
      </c>
      <c r="IZ460">
        <v>1.13647</v>
      </c>
      <c r="JA460">
        <v>2.60498</v>
      </c>
      <c r="JB460">
        <v>1.49658</v>
      </c>
      <c r="JC460">
        <v>2.34619</v>
      </c>
      <c r="JD460">
        <v>1.54907</v>
      </c>
      <c r="JE460">
        <v>2.45972</v>
      </c>
      <c r="JF460">
        <v>32.7535</v>
      </c>
      <c r="JG460">
        <v>15.4279</v>
      </c>
      <c r="JH460">
        <v>18</v>
      </c>
      <c r="JI460">
        <v>482.112</v>
      </c>
      <c r="JJ460">
        <v>501.993</v>
      </c>
      <c r="JK460">
        <v>31.74</v>
      </c>
      <c r="JL460">
        <v>27.5292</v>
      </c>
      <c r="JM460">
        <v>30.0001</v>
      </c>
      <c r="JN460">
        <v>27.7313</v>
      </c>
      <c r="JO460">
        <v>27.7141</v>
      </c>
      <c r="JP460">
        <v>22.851</v>
      </c>
      <c r="JQ460">
        <v>19.3512</v>
      </c>
      <c r="JR460">
        <v>76.85169999999999</v>
      </c>
      <c r="JS460">
        <v>31.6909</v>
      </c>
      <c r="JT460">
        <v>420</v>
      </c>
      <c r="JU460">
        <v>24.0782</v>
      </c>
      <c r="JV460">
        <v>102.309</v>
      </c>
      <c r="JW460">
        <v>91.4447</v>
      </c>
    </row>
    <row r="461" spans="1:283">
      <c r="A461">
        <v>443</v>
      </c>
      <c r="B461">
        <v>1761012633.5</v>
      </c>
      <c r="C461">
        <v>2967.5</v>
      </c>
      <c r="D461" t="s">
        <v>1338</v>
      </c>
      <c r="E461" t="s">
        <v>1339</v>
      </c>
      <c r="F461">
        <v>5</v>
      </c>
      <c r="G461" t="s">
        <v>1294</v>
      </c>
      <c r="H461">
        <v>1761012625.5</v>
      </c>
      <c r="I461">
        <f>(J461)/1000</f>
        <v>0</v>
      </c>
      <c r="J461">
        <f>1000*DJ461*AH461*(DF461-DG461)/(100*CY461*(1000-AH461*DF461))</f>
        <v>0</v>
      </c>
      <c r="K461">
        <f>DJ461*AH461*(DE461-DD461*(1000-AH461*DG461)/(1000-AH461*DF461))/(100*CY461)</f>
        <v>0</v>
      </c>
      <c r="L461">
        <f>DD461 - IF(AH461&gt;1, K461*CY461*100.0/(AJ461), 0)</f>
        <v>0</v>
      </c>
      <c r="M461">
        <f>((S461-I461/2)*L461-K461)/(S461+I461/2)</f>
        <v>0</v>
      </c>
      <c r="N461">
        <f>M461*(DK461+DL461)/1000.0</f>
        <v>0</v>
      </c>
      <c r="O461">
        <f>(DD461 - IF(AH461&gt;1, K461*CY461*100.0/(AJ461), 0))*(DK461+DL461)/1000.0</f>
        <v>0</v>
      </c>
      <c r="P461">
        <f>2.0/((1/R461-1/Q461)+SIGN(R461)*SQRT((1/R461-1/Q461)*(1/R461-1/Q461) + 4*CZ461/((CZ461+1)*(CZ461+1))*(2*1/R461*1/Q461-1/Q461*1/Q461)))</f>
        <v>0</v>
      </c>
      <c r="Q461">
        <f>IF(LEFT(DA461,1)&lt;&gt;"0",IF(LEFT(DA461,1)="1",3.0,DB461),$D$5+$E$5*(DR461*DK461/($K$5*1000))+$F$5*(DR461*DK461/($K$5*1000))*MAX(MIN(CY461,$J$5),$I$5)*MAX(MIN(CY461,$J$5),$I$5)+$G$5*MAX(MIN(CY461,$J$5),$I$5)*(DR461*DK461/($K$5*1000))+$H$5*(DR461*DK461/($K$5*1000))*(DR461*DK461/($K$5*1000)))</f>
        <v>0</v>
      </c>
      <c r="R461">
        <f>I461*(1000-(1000*0.61365*exp(17.502*V461/(240.97+V461))/(DK461+DL461)+DF461)/2)/(1000*0.61365*exp(17.502*V461/(240.97+V461))/(DK461+DL461)-DF461)</f>
        <v>0</v>
      </c>
      <c r="S461">
        <f>1/((CZ461+1)/(P461/1.6)+1/(Q461/1.37)) + CZ461/((CZ461+1)/(P461/1.6) + CZ461/(Q461/1.37))</f>
        <v>0</v>
      </c>
      <c r="T461">
        <f>(CU461*CX461)</f>
        <v>0</v>
      </c>
      <c r="U461">
        <f>(DM461+(T461+2*0.95*5.67E-8*(((DM461+$B$9)+273)^4-(DM461+273)^4)-44100*I461)/(1.84*29.3*Q461+8*0.95*5.67E-8*(DM461+273)^3))</f>
        <v>0</v>
      </c>
      <c r="V461">
        <f>($C$9*DN461+$D$9*DO461+$E$9*U461)</f>
        <v>0</v>
      </c>
      <c r="W461">
        <f>0.61365*exp(17.502*V461/(240.97+V461))</f>
        <v>0</v>
      </c>
      <c r="X461">
        <f>(Y461/Z461*100)</f>
        <v>0</v>
      </c>
      <c r="Y461">
        <f>DF461*(DK461+DL461)/1000</f>
        <v>0</v>
      </c>
      <c r="Z461">
        <f>0.61365*exp(17.502*DM461/(240.97+DM461))</f>
        <v>0</v>
      </c>
      <c r="AA461">
        <f>(W461-DF461*(DK461+DL461)/1000)</f>
        <v>0</v>
      </c>
      <c r="AB461">
        <f>(-I461*44100)</f>
        <v>0</v>
      </c>
      <c r="AC461">
        <f>2*29.3*Q461*0.92*(DM461-V461)</f>
        <v>0</v>
      </c>
      <c r="AD461">
        <f>2*0.95*5.67E-8*(((DM461+$B$9)+273)^4-(V461+273)^4)</f>
        <v>0</v>
      </c>
      <c r="AE461">
        <f>T461+AD461+AB461+AC461</f>
        <v>0</v>
      </c>
      <c r="AF461">
        <v>0</v>
      </c>
      <c r="AG461">
        <v>0</v>
      </c>
      <c r="AH461">
        <f>IF(AF461*$H$15&gt;=AJ461,1.0,(AJ461/(AJ461-AF461*$H$15)))</f>
        <v>0</v>
      </c>
      <c r="AI461">
        <f>(AH461-1)*100</f>
        <v>0</v>
      </c>
      <c r="AJ461">
        <f>MAX(0,($B$15+$C$15*DR461)/(1+$D$15*DR461)*DK461/(DM461+273)*$E$15)</f>
        <v>0</v>
      </c>
      <c r="AK461" t="s">
        <v>420</v>
      </c>
      <c r="AL461" t="s">
        <v>420</v>
      </c>
      <c r="AM461">
        <v>0</v>
      </c>
      <c r="AN461">
        <v>0</v>
      </c>
      <c r="AO461">
        <f>1-AM461/AN461</f>
        <v>0</v>
      </c>
      <c r="AP461">
        <v>0</v>
      </c>
      <c r="AQ461" t="s">
        <v>420</v>
      </c>
      <c r="AR461" t="s">
        <v>420</v>
      </c>
      <c r="AS461">
        <v>0</v>
      </c>
      <c r="AT461">
        <v>0</v>
      </c>
      <c r="AU461">
        <f>1-AS461/AT461</f>
        <v>0</v>
      </c>
      <c r="AV461">
        <v>0.5</v>
      </c>
      <c r="AW461">
        <f>CV461</f>
        <v>0</v>
      </c>
      <c r="AX461">
        <f>K461</f>
        <v>0</v>
      </c>
      <c r="AY461">
        <f>AU461*AV461*AW461</f>
        <v>0</v>
      </c>
      <c r="AZ461">
        <f>(AX461-AP461)/AW461</f>
        <v>0</v>
      </c>
      <c r="BA461">
        <f>(AN461-AT461)/AT461</f>
        <v>0</v>
      </c>
      <c r="BB461">
        <f>AM461/(AO461+AM461/AT461)</f>
        <v>0</v>
      </c>
      <c r="BC461" t="s">
        <v>420</v>
      </c>
      <c r="BD461">
        <v>0</v>
      </c>
      <c r="BE461">
        <f>IF(BD461&lt;&gt;0, BD461, BB461)</f>
        <v>0</v>
      </c>
      <c r="BF461">
        <f>1-BE461/AT461</f>
        <v>0</v>
      </c>
      <c r="BG461">
        <f>(AT461-AS461)/(AT461-BE461)</f>
        <v>0</v>
      </c>
      <c r="BH461">
        <f>(AN461-AT461)/(AN461-BE461)</f>
        <v>0</v>
      </c>
      <c r="BI461">
        <f>(AT461-AS461)/(AT461-AM461)</f>
        <v>0</v>
      </c>
      <c r="BJ461">
        <f>(AN461-AT461)/(AN461-AM461)</f>
        <v>0</v>
      </c>
      <c r="BK461">
        <f>(BG461*BE461/AS461)</f>
        <v>0</v>
      </c>
      <c r="BL461">
        <f>(1-BK461)</f>
        <v>0</v>
      </c>
      <c r="CU461">
        <f>$B$13*DS461+$C$13*DT461+$F$13*EE461*(1-EH461)</f>
        <v>0</v>
      </c>
      <c r="CV461">
        <f>CU461*CW461</f>
        <v>0</v>
      </c>
      <c r="CW461">
        <f>($B$13*$D$11+$C$13*$D$11+$F$13*((ER461+EJ461)/MAX(ER461+EJ461+ES461, 0.1)*$I$11+ES461/MAX(ER461+EJ461+ES461, 0.1)*$J$11))/($B$13+$C$13+$F$13)</f>
        <v>0</v>
      </c>
      <c r="CX461">
        <f>($B$13*$K$11+$C$13*$K$11+$F$13*((ER461+EJ461)/MAX(ER461+EJ461+ES461, 0.1)*$P$11+ES461/MAX(ER461+EJ461+ES461, 0.1)*$Q$11))/($B$13+$C$13+$F$13)</f>
        <v>0</v>
      </c>
      <c r="CY461">
        <v>5.66</v>
      </c>
      <c r="CZ461">
        <v>0.5</v>
      </c>
      <c r="DA461" t="s">
        <v>421</v>
      </c>
      <c r="DB461">
        <v>2</v>
      </c>
      <c r="DC461">
        <v>1761012625.5</v>
      </c>
      <c r="DD461">
        <v>420.9229166666667</v>
      </c>
      <c r="DE461">
        <v>419.9804999999999</v>
      </c>
      <c r="DF461">
        <v>24.4025125</v>
      </c>
      <c r="DG461">
        <v>24.18049583333333</v>
      </c>
      <c r="DH461">
        <v>422.4202083333333</v>
      </c>
      <c r="DI461">
        <v>24.20305</v>
      </c>
      <c r="DJ461">
        <v>500.0118333333333</v>
      </c>
      <c r="DK461">
        <v>90.57914999999998</v>
      </c>
      <c r="DL461">
        <v>0.0340648</v>
      </c>
      <c r="DM461">
        <v>30.62795416666667</v>
      </c>
      <c r="DN461">
        <v>30.0813625</v>
      </c>
      <c r="DO461">
        <v>999.9</v>
      </c>
      <c r="DP461">
        <v>0</v>
      </c>
      <c r="DQ461">
        <v>0</v>
      </c>
      <c r="DR461">
        <v>9996.485833333334</v>
      </c>
      <c r="DS461">
        <v>0</v>
      </c>
      <c r="DT461">
        <v>0.242856</v>
      </c>
      <c r="DU461">
        <v>0.9422913749999999</v>
      </c>
      <c r="DV461">
        <v>431.4512916666667</v>
      </c>
      <c r="DW461">
        <v>430.3875416666667</v>
      </c>
      <c r="DX461">
        <v>0.2220174166666667</v>
      </c>
      <c r="DY461">
        <v>419.9804999999999</v>
      </c>
      <c r="DZ461">
        <v>24.18049583333333</v>
      </c>
      <c r="EA461">
        <v>2.210359583333334</v>
      </c>
      <c r="EB461">
        <v>2.190247916666667</v>
      </c>
      <c r="EC461">
        <v>19.03758333333333</v>
      </c>
      <c r="ED461">
        <v>18.89116666666667</v>
      </c>
      <c r="EE461">
        <v>0.00500078</v>
      </c>
      <c r="EF461">
        <v>0</v>
      </c>
      <c r="EG461">
        <v>0</v>
      </c>
      <c r="EH461">
        <v>0</v>
      </c>
      <c r="EI461">
        <v>777.7916666666666</v>
      </c>
      <c r="EJ461">
        <v>0.00500078</v>
      </c>
      <c r="EK461">
        <v>-13.15416666666667</v>
      </c>
      <c r="EL461">
        <v>-0.1541666666666667</v>
      </c>
      <c r="EM461">
        <v>35.71595833333333</v>
      </c>
      <c r="EN461">
        <v>40.033625</v>
      </c>
      <c r="EO461">
        <v>38.28358333333333</v>
      </c>
      <c r="EP461">
        <v>40.58558333333333</v>
      </c>
      <c r="EQ461">
        <v>38.702875</v>
      </c>
      <c r="ER461">
        <v>0</v>
      </c>
      <c r="ES461">
        <v>0</v>
      </c>
      <c r="ET461">
        <v>0</v>
      </c>
      <c r="EU461">
        <v>1761012632.5</v>
      </c>
      <c r="EV461">
        <v>0</v>
      </c>
      <c r="EW461">
        <v>779.2923076923076</v>
      </c>
      <c r="EX461">
        <v>-0.5196581307434766</v>
      </c>
      <c r="EY461">
        <v>16.05128230654266</v>
      </c>
      <c r="EZ461">
        <v>-14.09615384615384</v>
      </c>
      <c r="FA461">
        <v>15</v>
      </c>
      <c r="FB461">
        <v>1761012472</v>
      </c>
      <c r="FC461" t="s">
        <v>1295</v>
      </c>
      <c r="FD461">
        <v>1761012472</v>
      </c>
      <c r="FE461">
        <v>1761012471</v>
      </c>
      <c r="FF461">
        <v>14</v>
      </c>
      <c r="FG461">
        <v>-0.019</v>
      </c>
      <c r="FH461">
        <v>0.004</v>
      </c>
      <c r="FI461">
        <v>-1.499</v>
      </c>
      <c r="FJ461">
        <v>0.179</v>
      </c>
      <c r="FK461">
        <v>420</v>
      </c>
      <c r="FL461">
        <v>23</v>
      </c>
      <c r="FM461">
        <v>0.57</v>
      </c>
      <c r="FN461">
        <v>0.06</v>
      </c>
      <c r="FO461">
        <v>0.9252543658536584</v>
      </c>
      <c r="FP461">
        <v>0.1979595052264806</v>
      </c>
      <c r="FQ461">
        <v>0.06078831502154698</v>
      </c>
      <c r="FR461">
        <v>1</v>
      </c>
      <c r="FS461">
        <v>779.2617647058823</v>
      </c>
      <c r="FT461">
        <v>-10.0886172241375</v>
      </c>
      <c r="FU461">
        <v>7.012845973677096</v>
      </c>
      <c r="FV461">
        <v>0</v>
      </c>
      <c r="FW461">
        <v>0.2075222682926829</v>
      </c>
      <c r="FX461">
        <v>0.3003322996515683</v>
      </c>
      <c r="FY461">
        <v>0.03056218439551696</v>
      </c>
      <c r="FZ461">
        <v>0</v>
      </c>
      <c r="GA461">
        <v>1</v>
      </c>
      <c r="GB461">
        <v>3</v>
      </c>
      <c r="GC461" t="s">
        <v>459</v>
      </c>
      <c r="GD461">
        <v>3.10982</v>
      </c>
      <c r="GE461">
        <v>2.72604</v>
      </c>
      <c r="GF461">
        <v>0.0887722</v>
      </c>
      <c r="GG461">
        <v>0.088434</v>
      </c>
      <c r="GH461">
        <v>0.110009</v>
      </c>
      <c r="GI461">
        <v>0.110257</v>
      </c>
      <c r="GJ461">
        <v>23916.9</v>
      </c>
      <c r="GK461">
        <v>21671.9</v>
      </c>
      <c r="GL461">
        <v>26804.3</v>
      </c>
      <c r="GM461">
        <v>23980.1</v>
      </c>
      <c r="GN461">
        <v>38115.1</v>
      </c>
      <c r="GO461">
        <v>31469.3</v>
      </c>
      <c r="GP461">
        <v>46784.6</v>
      </c>
      <c r="GQ461">
        <v>37905</v>
      </c>
      <c r="GR461">
        <v>1.89377</v>
      </c>
      <c r="GS461">
        <v>1.8793</v>
      </c>
      <c r="GT461">
        <v>0.103772</v>
      </c>
      <c r="GU461">
        <v>0</v>
      </c>
      <c r="GV461">
        <v>28.3783</v>
      </c>
      <c r="GW461">
        <v>999.9</v>
      </c>
      <c r="GX461">
        <v>63</v>
      </c>
      <c r="GY461">
        <v>29.2</v>
      </c>
      <c r="GZ461">
        <v>28.2981</v>
      </c>
      <c r="HA461">
        <v>61.351</v>
      </c>
      <c r="HB461">
        <v>21.0737</v>
      </c>
      <c r="HC461">
        <v>1</v>
      </c>
      <c r="HD461">
        <v>0.0226982</v>
      </c>
      <c r="HE461">
        <v>-1.75589</v>
      </c>
      <c r="HF461">
        <v>20.3294</v>
      </c>
      <c r="HG461">
        <v>5.22133</v>
      </c>
      <c r="HH461">
        <v>11.9798</v>
      </c>
      <c r="HI461">
        <v>4.96515</v>
      </c>
      <c r="HJ461">
        <v>3.27583</v>
      </c>
      <c r="HK461">
        <v>9999</v>
      </c>
      <c r="HL461">
        <v>9999</v>
      </c>
      <c r="HM461">
        <v>9999</v>
      </c>
      <c r="HN461">
        <v>999.9</v>
      </c>
      <c r="HO461">
        <v>1.86367</v>
      </c>
      <c r="HP461">
        <v>1.85977</v>
      </c>
      <c r="HQ461">
        <v>1.85806</v>
      </c>
      <c r="HR461">
        <v>1.85944</v>
      </c>
      <c r="HS461">
        <v>1.85959</v>
      </c>
      <c r="HT461">
        <v>1.85806</v>
      </c>
      <c r="HU461">
        <v>1.85715</v>
      </c>
      <c r="HV461">
        <v>1.85211</v>
      </c>
      <c r="HW461">
        <v>0</v>
      </c>
      <c r="HX461">
        <v>0</v>
      </c>
      <c r="HY461">
        <v>0</v>
      </c>
      <c r="HZ461">
        <v>0</v>
      </c>
      <c r="IA461" t="s">
        <v>424</v>
      </c>
      <c r="IB461" t="s">
        <v>425</v>
      </c>
      <c r="IC461" t="s">
        <v>426</v>
      </c>
      <c r="ID461" t="s">
        <v>426</v>
      </c>
      <c r="IE461" t="s">
        <v>426</v>
      </c>
      <c r="IF461" t="s">
        <v>426</v>
      </c>
      <c r="IG461">
        <v>0</v>
      </c>
      <c r="IH461">
        <v>100</v>
      </c>
      <c r="II461">
        <v>100</v>
      </c>
      <c r="IJ461">
        <v>-1.498</v>
      </c>
      <c r="IK461">
        <v>0.2002</v>
      </c>
      <c r="IL461">
        <v>-2.28913660702458</v>
      </c>
      <c r="IM461">
        <v>0.001328113201692861</v>
      </c>
      <c r="IN461">
        <v>1.538283238170363E-06</v>
      </c>
      <c r="IO461">
        <v>-5.795655626708063E-10</v>
      </c>
      <c r="IP461">
        <v>-0.0679113126274816</v>
      </c>
      <c r="IQ461">
        <v>-0.004593102289677449</v>
      </c>
      <c r="IR461">
        <v>0.0008253994458280543</v>
      </c>
      <c r="IS461">
        <v>-7.403632370499484E-06</v>
      </c>
      <c r="IT461">
        <v>2</v>
      </c>
      <c r="IU461">
        <v>1985</v>
      </c>
      <c r="IV461">
        <v>1</v>
      </c>
      <c r="IW461">
        <v>27</v>
      </c>
      <c r="IX461">
        <v>2.7</v>
      </c>
      <c r="IY461">
        <v>2.7</v>
      </c>
      <c r="IZ461">
        <v>1.13647</v>
      </c>
      <c r="JA461">
        <v>2.60742</v>
      </c>
      <c r="JB461">
        <v>1.49658</v>
      </c>
      <c r="JC461">
        <v>2.34619</v>
      </c>
      <c r="JD461">
        <v>1.54907</v>
      </c>
      <c r="JE461">
        <v>2.3877</v>
      </c>
      <c r="JF461">
        <v>32.7758</v>
      </c>
      <c r="JG461">
        <v>15.4192</v>
      </c>
      <c r="JH461">
        <v>18</v>
      </c>
      <c r="JI461">
        <v>482.025</v>
      </c>
      <c r="JJ461">
        <v>502.01</v>
      </c>
      <c r="JK461">
        <v>31.7107</v>
      </c>
      <c r="JL461">
        <v>27.5292</v>
      </c>
      <c r="JM461">
        <v>30.0001</v>
      </c>
      <c r="JN461">
        <v>27.7313</v>
      </c>
      <c r="JO461">
        <v>27.7141</v>
      </c>
      <c r="JP461">
        <v>22.8505</v>
      </c>
      <c r="JQ461">
        <v>19.3512</v>
      </c>
      <c r="JR461">
        <v>76.85169999999999</v>
      </c>
      <c r="JS461">
        <v>31.6909</v>
      </c>
      <c r="JT461">
        <v>420</v>
      </c>
      <c r="JU461">
        <v>24.0782</v>
      </c>
      <c r="JV461">
        <v>102.308</v>
      </c>
      <c r="JW461">
        <v>91.44459999999999</v>
      </c>
    </row>
    <row r="462" spans="1:283">
      <c r="A462">
        <v>444</v>
      </c>
      <c r="B462">
        <v>1761012635.5</v>
      </c>
      <c r="C462">
        <v>2969.5</v>
      </c>
      <c r="D462" t="s">
        <v>1340</v>
      </c>
      <c r="E462" t="s">
        <v>1341</v>
      </c>
      <c r="F462">
        <v>5</v>
      </c>
      <c r="G462" t="s">
        <v>1294</v>
      </c>
      <c r="H462">
        <v>1761012627.5</v>
      </c>
      <c r="I462">
        <f>(J462)/1000</f>
        <v>0</v>
      </c>
      <c r="J462">
        <f>1000*DJ462*AH462*(DF462-DG462)/(100*CY462*(1000-AH462*DF462))</f>
        <v>0</v>
      </c>
      <c r="K462">
        <f>DJ462*AH462*(DE462-DD462*(1000-AH462*DG462)/(1000-AH462*DF462))/(100*CY462)</f>
        <v>0</v>
      </c>
      <c r="L462">
        <f>DD462 - IF(AH462&gt;1, K462*CY462*100.0/(AJ462), 0)</f>
        <v>0</v>
      </c>
      <c r="M462">
        <f>((S462-I462/2)*L462-K462)/(S462+I462/2)</f>
        <v>0</v>
      </c>
      <c r="N462">
        <f>M462*(DK462+DL462)/1000.0</f>
        <v>0</v>
      </c>
      <c r="O462">
        <f>(DD462 - IF(AH462&gt;1, K462*CY462*100.0/(AJ462), 0))*(DK462+DL462)/1000.0</f>
        <v>0</v>
      </c>
      <c r="P462">
        <f>2.0/((1/R462-1/Q462)+SIGN(R462)*SQRT((1/R462-1/Q462)*(1/R462-1/Q462) + 4*CZ462/((CZ462+1)*(CZ462+1))*(2*1/R462*1/Q462-1/Q462*1/Q462)))</f>
        <v>0</v>
      </c>
      <c r="Q462">
        <f>IF(LEFT(DA462,1)&lt;&gt;"0",IF(LEFT(DA462,1)="1",3.0,DB462),$D$5+$E$5*(DR462*DK462/($K$5*1000))+$F$5*(DR462*DK462/($K$5*1000))*MAX(MIN(CY462,$J$5),$I$5)*MAX(MIN(CY462,$J$5),$I$5)+$G$5*MAX(MIN(CY462,$J$5),$I$5)*(DR462*DK462/($K$5*1000))+$H$5*(DR462*DK462/($K$5*1000))*(DR462*DK462/($K$5*1000)))</f>
        <v>0</v>
      </c>
      <c r="R462">
        <f>I462*(1000-(1000*0.61365*exp(17.502*V462/(240.97+V462))/(DK462+DL462)+DF462)/2)/(1000*0.61365*exp(17.502*V462/(240.97+V462))/(DK462+DL462)-DF462)</f>
        <v>0</v>
      </c>
      <c r="S462">
        <f>1/((CZ462+1)/(P462/1.6)+1/(Q462/1.37)) + CZ462/((CZ462+1)/(P462/1.6) + CZ462/(Q462/1.37))</f>
        <v>0</v>
      </c>
      <c r="T462">
        <f>(CU462*CX462)</f>
        <v>0</v>
      </c>
      <c r="U462">
        <f>(DM462+(T462+2*0.95*5.67E-8*(((DM462+$B$9)+273)^4-(DM462+273)^4)-44100*I462)/(1.84*29.3*Q462+8*0.95*5.67E-8*(DM462+273)^3))</f>
        <v>0</v>
      </c>
      <c r="V462">
        <f>($C$9*DN462+$D$9*DO462+$E$9*U462)</f>
        <v>0</v>
      </c>
      <c r="W462">
        <f>0.61365*exp(17.502*V462/(240.97+V462))</f>
        <v>0</v>
      </c>
      <c r="X462">
        <f>(Y462/Z462*100)</f>
        <v>0</v>
      </c>
      <c r="Y462">
        <f>DF462*(DK462+DL462)/1000</f>
        <v>0</v>
      </c>
      <c r="Z462">
        <f>0.61365*exp(17.502*DM462/(240.97+DM462))</f>
        <v>0</v>
      </c>
      <c r="AA462">
        <f>(W462-DF462*(DK462+DL462)/1000)</f>
        <v>0</v>
      </c>
      <c r="AB462">
        <f>(-I462*44100)</f>
        <v>0</v>
      </c>
      <c r="AC462">
        <f>2*29.3*Q462*0.92*(DM462-V462)</f>
        <v>0</v>
      </c>
      <c r="AD462">
        <f>2*0.95*5.67E-8*(((DM462+$B$9)+273)^4-(V462+273)^4)</f>
        <v>0</v>
      </c>
      <c r="AE462">
        <f>T462+AD462+AB462+AC462</f>
        <v>0</v>
      </c>
      <c r="AF462">
        <v>1</v>
      </c>
      <c r="AG462">
        <v>0</v>
      </c>
      <c r="AH462">
        <f>IF(AF462*$H$15&gt;=AJ462,1.0,(AJ462/(AJ462-AF462*$H$15)))</f>
        <v>0</v>
      </c>
      <c r="AI462">
        <f>(AH462-1)*100</f>
        <v>0</v>
      </c>
      <c r="AJ462">
        <f>MAX(0,($B$15+$C$15*DR462)/(1+$D$15*DR462)*DK462/(DM462+273)*$E$15)</f>
        <v>0</v>
      </c>
      <c r="AK462" t="s">
        <v>420</v>
      </c>
      <c r="AL462" t="s">
        <v>420</v>
      </c>
      <c r="AM462">
        <v>0</v>
      </c>
      <c r="AN462">
        <v>0</v>
      </c>
      <c r="AO462">
        <f>1-AM462/AN462</f>
        <v>0</v>
      </c>
      <c r="AP462">
        <v>0</v>
      </c>
      <c r="AQ462" t="s">
        <v>420</v>
      </c>
      <c r="AR462" t="s">
        <v>420</v>
      </c>
      <c r="AS462">
        <v>0</v>
      </c>
      <c r="AT462">
        <v>0</v>
      </c>
      <c r="AU462">
        <f>1-AS462/AT462</f>
        <v>0</v>
      </c>
      <c r="AV462">
        <v>0.5</v>
      </c>
      <c r="AW462">
        <f>CV462</f>
        <v>0</v>
      </c>
      <c r="AX462">
        <f>K462</f>
        <v>0</v>
      </c>
      <c r="AY462">
        <f>AU462*AV462*AW462</f>
        <v>0</v>
      </c>
      <c r="AZ462">
        <f>(AX462-AP462)/AW462</f>
        <v>0</v>
      </c>
      <c r="BA462">
        <f>(AN462-AT462)/AT462</f>
        <v>0</v>
      </c>
      <c r="BB462">
        <f>AM462/(AO462+AM462/AT462)</f>
        <v>0</v>
      </c>
      <c r="BC462" t="s">
        <v>420</v>
      </c>
      <c r="BD462">
        <v>0</v>
      </c>
      <c r="BE462">
        <f>IF(BD462&lt;&gt;0, BD462, BB462)</f>
        <v>0</v>
      </c>
      <c r="BF462">
        <f>1-BE462/AT462</f>
        <v>0</v>
      </c>
      <c r="BG462">
        <f>(AT462-AS462)/(AT462-BE462)</f>
        <v>0</v>
      </c>
      <c r="BH462">
        <f>(AN462-AT462)/(AN462-BE462)</f>
        <v>0</v>
      </c>
      <c r="BI462">
        <f>(AT462-AS462)/(AT462-AM462)</f>
        <v>0</v>
      </c>
      <c r="BJ462">
        <f>(AN462-AT462)/(AN462-AM462)</f>
        <v>0</v>
      </c>
      <c r="BK462">
        <f>(BG462*BE462/AS462)</f>
        <v>0</v>
      </c>
      <c r="BL462">
        <f>(1-BK462)</f>
        <v>0</v>
      </c>
      <c r="CU462">
        <f>$B$13*DS462+$C$13*DT462+$F$13*EE462*(1-EH462)</f>
        <v>0</v>
      </c>
      <c r="CV462">
        <f>CU462*CW462</f>
        <v>0</v>
      </c>
      <c r="CW462">
        <f>($B$13*$D$11+$C$13*$D$11+$F$13*((ER462+EJ462)/MAX(ER462+EJ462+ES462, 0.1)*$I$11+ES462/MAX(ER462+EJ462+ES462, 0.1)*$J$11))/($B$13+$C$13+$F$13)</f>
        <v>0</v>
      </c>
      <c r="CX462">
        <f>($B$13*$K$11+$C$13*$K$11+$F$13*((ER462+EJ462)/MAX(ER462+EJ462+ES462, 0.1)*$P$11+ES462/MAX(ER462+EJ462+ES462, 0.1)*$Q$11))/($B$13+$C$13+$F$13)</f>
        <v>0</v>
      </c>
      <c r="CY462">
        <v>5.66</v>
      </c>
      <c r="CZ462">
        <v>0.5</v>
      </c>
      <c r="DA462" t="s">
        <v>421</v>
      </c>
      <c r="DB462">
        <v>2</v>
      </c>
      <c r="DC462">
        <v>1761012627.5</v>
      </c>
      <c r="DD462">
        <v>420.9239583333333</v>
      </c>
      <c r="DE462">
        <v>419.9937916666667</v>
      </c>
      <c r="DF462">
        <v>24.41190833333333</v>
      </c>
      <c r="DG462">
        <v>24.18174166666667</v>
      </c>
      <c r="DH462">
        <v>422.42125</v>
      </c>
      <c r="DI462">
        <v>24.21223333333333</v>
      </c>
      <c r="DJ462">
        <v>500.01075</v>
      </c>
      <c r="DK462">
        <v>90.57937083333331</v>
      </c>
      <c r="DL462">
        <v>0.03404002083333333</v>
      </c>
      <c r="DM462">
        <v>30.62627916666667</v>
      </c>
      <c r="DN462">
        <v>30.07672083333334</v>
      </c>
      <c r="DO462">
        <v>999.9</v>
      </c>
      <c r="DP462">
        <v>0</v>
      </c>
      <c r="DQ462">
        <v>0</v>
      </c>
      <c r="DR462">
        <v>9995.988333333335</v>
      </c>
      <c r="DS462">
        <v>0</v>
      </c>
      <c r="DT462">
        <v>0.242856</v>
      </c>
      <c r="DU462">
        <v>0.9300688333333333</v>
      </c>
      <c r="DV462">
        <v>431.4565</v>
      </c>
      <c r="DW462">
        <v>430.4017083333333</v>
      </c>
      <c r="DX462">
        <v>0.2301635</v>
      </c>
      <c r="DY462">
        <v>419.9937916666667</v>
      </c>
      <c r="DZ462">
        <v>24.18174166666667</v>
      </c>
      <c r="EA462">
        <v>2.211215833333334</v>
      </c>
      <c r="EB462">
        <v>2.190366666666666</v>
      </c>
      <c r="EC462">
        <v>19.04379166666667</v>
      </c>
      <c r="ED462">
        <v>18.89203333333333</v>
      </c>
      <c r="EE462">
        <v>0.00500078</v>
      </c>
      <c r="EF462">
        <v>0</v>
      </c>
      <c r="EG462">
        <v>0</v>
      </c>
      <c r="EH462">
        <v>0</v>
      </c>
      <c r="EI462">
        <v>779.6750000000001</v>
      </c>
      <c r="EJ462">
        <v>0.00500078</v>
      </c>
      <c r="EK462">
        <v>-14.325</v>
      </c>
      <c r="EL462">
        <v>-0.2291666666666667</v>
      </c>
      <c r="EM462">
        <v>35.73416666666666</v>
      </c>
      <c r="EN462">
        <v>40.05970833333333</v>
      </c>
      <c r="EO462">
        <v>38.36691666666666</v>
      </c>
      <c r="EP462">
        <v>40.61941666666667</v>
      </c>
      <c r="EQ462">
        <v>38.72370833333333</v>
      </c>
      <c r="ER462">
        <v>0</v>
      </c>
      <c r="ES462">
        <v>0</v>
      </c>
      <c r="ET462">
        <v>0</v>
      </c>
      <c r="EU462">
        <v>1761012634.3</v>
      </c>
      <c r="EV462">
        <v>0</v>
      </c>
      <c r="EW462">
        <v>780.52</v>
      </c>
      <c r="EX462">
        <v>9.607692212959785</v>
      </c>
      <c r="EY462">
        <v>-8.692307525696812</v>
      </c>
      <c r="EZ462">
        <v>-13.972</v>
      </c>
      <c r="FA462">
        <v>15</v>
      </c>
      <c r="FB462">
        <v>1761012472</v>
      </c>
      <c r="FC462" t="s">
        <v>1295</v>
      </c>
      <c r="FD462">
        <v>1761012472</v>
      </c>
      <c r="FE462">
        <v>1761012471</v>
      </c>
      <c r="FF462">
        <v>14</v>
      </c>
      <c r="FG462">
        <v>-0.019</v>
      </c>
      <c r="FH462">
        <v>0.004</v>
      </c>
      <c r="FI462">
        <v>-1.499</v>
      </c>
      <c r="FJ462">
        <v>0.179</v>
      </c>
      <c r="FK462">
        <v>420</v>
      </c>
      <c r="FL462">
        <v>23</v>
      </c>
      <c r="FM462">
        <v>0.57</v>
      </c>
      <c r="FN462">
        <v>0.06</v>
      </c>
      <c r="FO462">
        <v>0.9323731500000001</v>
      </c>
      <c r="FP462">
        <v>0.02814796998123555</v>
      </c>
      <c r="FQ462">
        <v>0.05547957665238173</v>
      </c>
      <c r="FR462">
        <v>1</v>
      </c>
      <c r="FS462">
        <v>779.6294117647058</v>
      </c>
      <c r="FT462">
        <v>7.501909881797718</v>
      </c>
      <c r="FU462">
        <v>7.229861662160576</v>
      </c>
      <c r="FV462">
        <v>0</v>
      </c>
      <c r="FW462">
        <v>0.217439475</v>
      </c>
      <c r="FX462">
        <v>0.2617540075046904</v>
      </c>
      <c r="FY462">
        <v>0.02556657437259389</v>
      </c>
      <c r="FZ462">
        <v>0</v>
      </c>
      <c r="GA462">
        <v>1</v>
      </c>
      <c r="GB462">
        <v>3</v>
      </c>
      <c r="GC462" t="s">
        <v>459</v>
      </c>
      <c r="GD462">
        <v>3.10976</v>
      </c>
      <c r="GE462">
        <v>2.72598</v>
      </c>
      <c r="GF462">
        <v>0.0887651</v>
      </c>
      <c r="GG462">
        <v>0.0884316</v>
      </c>
      <c r="GH462">
        <v>0.110018</v>
      </c>
      <c r="GI462">
        <v>0.110234</v>
      </c>
      <c r="GJ462">
        <v>23917</v>
      </c>
      <c r="GK462">
        <v>21671.8</v>
      </c>
      <c r="GL462">
        <v>26804.1</v>
      </c>
      <c r="GM462">
        <v>23980</v>
      </c>
      <c r="GN462">
        <v>38114.6</v>
      </c>
      <c r="GO462">
        <v>31469.9</v>
      </c>
      <c r="GP462">
        <v>46784.5</v>
      </c>
      <c r="GQ462">
        <v>37904.7</v>
      </c>
      <c r="GR462">
        <v>1.89352</v>
      </c>
      <c r="GS462">
        <v>1.87952</v>
      </c>
      <c r="GT462">
        <v>0.103235</v>
      </c>
      <c r="GU462">
        <v>0</v>
      </c>
      <c r="GV462">
        <v>28.3807</v>
      </c>
      <c r="GW462">
        <v>999.9</v>
      </c>
      <c r="GX462">
        <v>63</v>
      </c>
      <c r="GY462">
        <v>29.2</v>
      </c>
      <c r="GZ462">
        <v>28.2988</v>
      </c>
      <c r="HA462">
        <v>61.451</v>
      </c>
      <c r="HB462">
        <v>21.2941</v>
      </c>
      <c r="HC462">
        <v>1</v>
      </c>
      <c r="HD462">
        <v>0.0227033</v>
      </c>
      <c r="HE462">
        <v>-1.8131</v>
      </c>
      <c r="HF462">
        <v>20.3289</v>
      </c>
      <c r="HG462">
        <v>5.22148</v>
      </c>
      <c r="HH462">
        <v>11.98</v>
      </c>
      <c r="HI462">
        <v>4.9654</v>
      </c>
      <c r="HJ462">
        <v>3.27585</v>
      </c>
      <c r="HK462">
        <v>9999</v>
      </c>
      <c r="HL462">
        <v>9999</v>
      </c>
      <c r="HM462">
        <v>9999</v>
      </c>
      <c r="HN462">
        <v>999.9</v>
      </c>
      <c r="HO462">
        <v>1.86367</v>
      </c>
      <c r="HP462">
        <v>1.85978</v>
      </c>
      <c r="HQ462">
        <v>1.85806</v>
      </c>
      <c r="HR462">
        <v>1.85944</v>
      </c>
      <c r="HS462">
        <v>1.85959</v>
      </c>
      <c r="HT462">
        <v>1.85806</v>
      </c>
      <c r="HU462">
        <v>1.85715</v>
      </c>
      <c r="HV462">
        <v>1.85211</v>
      </c>
      <c r="HW462">
        <v>0</v>
      </c>
      <c r="HX462">
        <v>0</v>
      </c>
      <c r="HY462">
        <v>0</v>
      </c>
      <c r="HZ462">
        <v>0</v>
      </c>
      <c r="IA462" t="s">
        <v>424</v>
      </c>
      <c r="IB462" t="s">
        <v>425</v>
      </c>
      <c r="IC462" t="s">
        <v>426</v>
      </c>
      <c r="ID462" t="s">
        <v>426</v>
      </c>
      <c r="IE462" t="s">
        <v>426</v>
      </c>
      <c r="IF462" t="s">
        <v>426</v>
      </c>
      <c r="IG462">
        <v>0</v>
      </c>
      <c r="IH462">
        <v>100</v>
      </c>
      <c r="II462">
        <v>100</v>
      </c>
      <c r="IJ462">
        <v>-1.497</v>
      </c>
      <c r="IK462">
        <v>0.2003</v>
      </c>
      <c r="IL462">
        <v>-2.28913660702458</v>
      </c>
      <c r="IM462">
        <v>0.001328113201692861</v>
      </c>
      <c r="IN462">
        <v>1.538283238170363E-06</v>
      </c>
      <c r="IO462">
        <v>-5.795655626708063E-10</v>
      </c>
      <c r="IP462">
        <v>-0.0679113126274816</v>
      </c>
      <c r="IQ462">
        <v>-0.004593102289677449</v>
      </c>
      <c r="IR462">
        <v>0.0008253994458280543</v>
      </c>
      <c r="IS462">
        <v>-7.403632370499484E-06</v>
      </c>
      <c r="IT462">
        <v>2</v>
      </c>
      <c r="IU462">
        <v>1985</v>
      </c>
      <c r="IV462">
        <v>1</v>
      </c>
      <c r="IW462">
        <v>27</v>
      </c>
      <c r="IX462">
        <v>2.7</v>
      </c>
      <c r="IY462">
        <v>2.7</v>
      </c>
      <c r="IZ462">
        <v>1.13647</v>
      </c>
      <c r="JA462">
        <v>2.6123</v>
      </c>
      <c r="JB462">
        <v>1.49658</v>
      </c>
      <c r="JC462">
        <v>2.34619</v>
      </c>
      <c r="JD462">
        <v>1.54907</v>
      </c>
      <c r="JE462">
        <v>2.38159</v>
      </c>
      <c r="JF462">
        <v>32.7535</v>
      </c>
      <c r="JG462">
        <v>15.4104</v>
      </c>
      <c r="JH462">
        <v>18</v>
      </c>
      <c r="JI462">
        <v>481.881</v>
      </c>
      <c r="JJ462">
        <v>502.159</v>
      </c>
      <c r="JK462">
        <v>31.6788</v>
      </c>
      <c r="JL462">
        <v>27.5292</v>
      </c>
      <c r="JM462">
        <v>30.0001</v>
      </c>
      <c r="JN462">
        <v>27.7313</v>
      </c>
      <c r="JO462">
        <v>27.7141</v>
      </c>
      <c r="JP462">
        <v>22.8507</v>
      </c>
      <c r="JQ462">
        <v>19.3512</v>
      </c>
      <c r="JR462">
        <v>76.85169999999999</v>
      </c>
      <c r="JS462">
        <v>31.6235</v>
      </c>
      <c r="JT462">
        <v>420</v>
      </c>
      <c r="JU462">
        <v>24.0782</v>
      </c>
      <c r="JV462">
        <v>102.308</v>
      </c>
      <c r="JW462">
        <v>91.444</v>
      </c>
    </row>
    <row r="463" spans="1:283">
      <c r="A463">
        <v>445</v>
      </c>
      <c r="B463">
        <v>1761012637.5</v>
      </c>
      <c r="C463">
        <v>2971.5</v>
      </c>
      <c r="D463" t="s">
        <v>1342</v>
      </c>
      <c r="E463" t="s">
        <v>1343</v>
      </c>
      <c r="F463">
        <v>5</v>
      </c>
      <c r="G463" t="s">
        <v>1294</v>
      </c>
      <c r="H463">
        <v>1761012629.5</v>
      </c>
      <c r="I463">
        <f>(J463)/1000</f>
        <v>0</v>
      </c>
      <c r="J463">
        <f>1000*DJ463*AH463*(DF463-DG463)/(100*CY463*(1000-AH463*DF463))</f>
        <v>0</v>
      </c>
      <c r="K463">
        <f>DJ463*AH463*(DE463-DD463*(1000-AH463*DG463)/(1000-AH463*DF463))/(100*CY463)</f>
        <v>0</v>
      </c>
      <c r="L463">
        <f>DD463 - IF(AH463&gt;1, K463*CY463*100.0/(AJ463), 0)</f>
        <v>0</v>
      </c>
      <c r="M463">
        <f>((S463-I463/2)*L463-K463)/(S463+I463/2)</f>
        <v>0</v>
      </c>
      <c r="N463">
        <f>M463*(DK463+DL463)/1000.0</f>
        <v>0</v>
      </c>
      <c r="O463">
        <f>(DD463 - IF(AH463&gt;1, K463*CY463*100.0/(AJ463), 0))*(DK463+DL463)/1000.0</f>
        <v>0</v>
      </c>
      <c r="P463">
        <f>2.0/((1/R463-1/Q463)+SIGN(R463)*SQRT((1/R463-1/Q463)*(1/R463-1/Q463) + 4*CZ463/((CZ463+1)*(CZ463+1))*(2*1/R463*1/Q463-1/Q463*1/Q463)))</f>
        <v>0</v>
      </c>
      <c r="Q463">
        <f>IF(LEFT(DA463,1)&lt;&gt;"0",IF(LEFT(DA463,1)="1",3.0,DB463),$D$5+$E$5*(DR463*DK463/($K$5*1000))+$F$5*(DR463*DK463/($K$5*1000))*MAX(MIN(CY463,$J$5),$I$5)*MAX(MIN(CY463,$J$5),$I$5)+$G$5*MAX(MIN(CY463,$J$5),$I$5)*(DR463*DK463/($K$5*1000))+$H$5*(DR463*DK463/($K$5*1000))*(DR463*DK463/($K$5*1000)))</f>
        <v>0</v>
      </c>
      <c r="R463">
        <f>I463*(1000-(1000*0.61365*exp(17.502*V463/(240.97+V463))/(DK463+DL463)+DF463)/2)/(1000*0.61365*exp(17.502*V463/(240.97+V463))/(DK463+DL463)-DF463)</f>
        <v>0</v>
      </c>
      <c r="S463">
        <f>1/((CZ463+1)/(P463/1.6)+1/(Q463/1.37)) + CZ463/((CZ463+1)/(P463/1.6) + CZ463/(Q463/1.37))</f>
        <v>0</v>
      </c>
      <c r="T463">
        <f>(CU463*CX463)</f>
        <v>0</v>
      </c>
      <c r="U463">
        <f>(DM463+(T463+2*0.95*5.67E-8*(((DM463+$B$9)+273)^4-(DM463+273)^4)-44100*I463)/(1.84*29.3*Q463+8*0.95*5.67E-8*(DM463+273)^3))</f>
        <v>0</v>
      </c>
      <c r="V463">
        <f>($C$9*DN463+$D$9*DO463+$E$9*U463)</f>
        <v>0</v>
      </c>
      <c r="W463">
        <f>0.61365*exp(17.502*V463/(240.97+V463))</f>
        <v>0</v>
      </c>
      <c r="X463">
        <f>(Y463/Z463*100)</f>
        <v>0</v>
      </c>
      <c r="Y463">
        <f>DF463*(DK463+DL463)/1000</f>
        <v>0</v>
      </c>
      <c r="Z463">
        <f>0.61365*exp(17.502*DM463/(240.97+DM463))</f>
        <v>0</v>
      </c>
      <c r="AA463">
        <f>(W463-DF463*(DK463+DL463)/1000)</f>
        <v>0</v>
      </c>
      <c r="AB463">
        <f>(-I463*44100)</f>
        <v>0</v>
      </c>
      <c r="AC463">
        <f>2*29.3*Q463*0.92*(DM463-V463)</f>
        <v>0</v>
      </c>
      <c r="AD463">
        <f>2*0.95*5.67E-8*(((DM463+$B$9)+273)^4-(V463+273)^4)</f>
        <v>0</v>
      </c>
      <c r="AE463">
        <f>T463+AD463+AB463+AC463</f>
        <v>0</v>
      </c>
      <c r="AF463">
        <v>0</v>
      </c>
      <c r="AG463">
        <v>0</v>
      </c>
      <c r="AH463">
        <f>IF(AF463*$H$15&gt;=AJ463,1.0,(AJ463/(AJ463-AF463*$H$15)))</f>
        <v>0</v>
      </c>
      <c r="AI463">
        <f>(AH463-1)*100</f>
        <v>0</v>
      </c>
      <c r="AJ463">
        <f>MAX(0,($B$15+$C$15*DR463)/(1+$D$15*DR463)*DK463/(DM463+273)*$E$15)</f>
        <v>0</v>
      </c>
      <c r="AK463" t="s">
        <v>420</v>
      </c>
      <c r="AL463" t="s">
        <v>420</v>
      </c>
      <c r="AM463">
        <v>0</v>
      </c>
      <c r="AN463">
        <v>0</v>
      </c>
      <c r="AO463">
        <f>1-AM463/AN463</f>
        <v>0</v>
      </c>
      <c r="AP463">
        <v>0</v>
      </c>
      <c r="AQ463" t="s">
        <v>420</v>
      </c>
      <c r="AR463" t="s">
        <v>420</v>
      </c>
      <c r="AS463">
        <v>0</v>
      </c>
      <c r="AT463">
        <v>0</v>
      </c>
      <c r="AU463">
        <f>1-AS463/AT463</f>
        <v>0</v>
      </c>
      <c r="AV463">
        <v>0.5</v>
      </c>
      <c r="AW463">
        <f>CV463</f>
        <v>0</v>
      </c>
      <c r="AX463">
        <f>K463</f>
        <v>0</v>
      </c>
      <c r="AY463">
        <f>AU463*AV463*AW463</f>
        <v>0</v>
      </c>
      <c r="AZ463">
        <f>(AX463-AP463)/AW463</f>
        <v>0</v>
      </c>
      <c r="BA463">
        <f>(AN463-AT463)/AT463</f>
        <v>0</v>
      </c>
      <c r="BB463">
        <f>AM463/(AO463+AM463/AT463)</f>
        <v>0</v>
      </c>
      <c r="BC463" t="s">
        <v>420</v>
      </c>
      <c r="BD463">
        <v>0</v>
      </c>
      <c r="BE463">
        <f>IF(BD463&lt;&gt;0, BD463, BB463)</f>
        <v>0</v>
      </c>
      <c r="BF463">
        <f>1-BE463/AT463</f>
        <v>0</v>
      </c>
      <c r="BG463">
        <f>(AT463-AS463)/(AT463-BE463)</f>
        <v>0</v>
      </c>
      <c r="BH463">
        <f>(AN463-AT463)/(AN463-BE463)</f>
        <v>0</v>
      </c>
      <c r="BI463">
        <f>(AT463-AS463)/(AT463-AM463)</f>
        <v>0</v>
      </c>
      <c r="BJ463">
        <f>(AN463-AT463)/(AN463-AM463)</f>
        <v>0</v>
      </c>
      <c r="BK463">
        <f>(BG463*BE463/AS463)</f>
        <v>0</v>
      </c>
      <c r="BL463">
        <f>(1-BK463)</f>
        <v>0</v>
      </c>
      <c r="CU463">
        <f>$B$13*DS463+$C$13*DT463+$F$13*EE463*(1-EH463)</f>
        <v>0</v>
      </c>
      <c r="CV463">
        <f>CU463*CW463</f>
        <v>0</v>
      </c>
      <c r="CW463">
        <f>($B$13*$D$11+$C$13*$D$11+$F$13*((ER463+EJ463)/MAX(ER463+EJ463+ES463, 0.1)*$I$11+ES463/MAX(ER463+EJ463+ES463, 0.1)*$J$11))/($B$13+$C$13+$F$13)</f>
        <v>0</v>
      </c>
      <c r="CX463">
        <f>($B$13*$K$11+$C$13*$K$11+$F$13*((ER463+EJ463)/MAX(ER463+EJ463+ES463, 0.1)*$P$11+ES463/MAX(ER463+EJ463+ES463, 0.1)*$Q$11))/($B$13+$C$13+$F$13)</f>
        <v>0</v>
      </c>
      <c r="CY463">
        <v>5.66</v>
      </c>
      <c r="CZ463">
        <v>0.5</v>
      </c>
      <c r="DA463" t="s">
        <v>421</v>
      </c>
      <c r="DB463">
        <v>2</v>
      </c>
      <c r="DC463">
        <v>1761012629.5</v>
      </c>
      <c r="DD463">
        <v>420.9222083333332</v>
      </c>
      <c r="DE463">
        <v>420.0020833333333</v>
      </c>
      <c r="DF463">
        <v>24.41995416666667</v>
      </c>
      <c r="DG463">
        <v>24.18067916666666</v>
      </c>
      <c r="DH463">
        <v>422.4194583333333</v>
      </c>
      <c r="DI463">
        <v>24.2201</v>
      </c>
      <c r="DJ463">
        <v>499.9957916666667</v>
      </c>
      <c r="DK463">
        <v>90.579425</v>
      </c>
      <c r="DL463">
        <v>0.034061</v>
      </c>
      <c r="DM463">
        <v>30.62435833333333</v>
      </c>
      <c r="DN463">
        <v>30.072025</v>
      </c>
      <c r="DO463">
        <v>999.9</v>
      </c>
      <c r="DP463">
        <v>0</v>
      </c>
      <c r="DQ463">
        <v>0</v>
      </c>
      <c r="DR463">
        <v>9994.7125</v>
      </c>
      <c r="DS463">
        <v>0</v>
      </c>
      <c r="DT463">
        <v>0.242856</v>
      </c>
      <c r="DU463">
        <v>0.9199866249999999</v>
      </c>
      <c r="DV463">
        <v>431.45825</v>
      </c>
      <c r="DW463">
        <v>430.40975</v>
      </c>
      <c r="DX463">
        <v>0.239271875</v>
      </c>
      <c r="DY463">
        <v>420.0020833333333</v>
      </c>
      <c r="DZ463">
        <v>24.18067916666666</v>
      </c>
      <c r="EA463">
        <v>2.211945833333333</v>
      </c>
      <c r="EB463">
        <v>2.190272083333333</v>
      </c>
      <c r="EC463">
        <v>19.04909166666667</v>
      </c>
      <c r="ED463">
        <v>18.89134166666667</v>
      </c>
      <c r="EE463">
        <v>0.00500078</v>
      </c>
      <c r="EF463">
        <v>0</v>
      </c>
      <c r="EG463">
        <v>0</v>
      </c>
      <c r="EH463">
        <v>0</v>
      </c>
      <c r="EI463">
        <v>777.7208333333332</v>
      </c>
      <c r="EJ463">
        <v>0.00500078</v>
      </c>
      <c r="EK463">
        <v>-13.14583333333333</v>
      </c>
      <c r="EL463">
        <v>-0.09583333333333333</v>
      </c>
      <c r="EM463">
        <v>35.744625</v>
      </c>
      <c r="EN463">
        <v>40.07791666666666</v>
      </c>
      <c r="EO463">
        <v>38.38779166666666</v>
      </c>
      <c r="EP463">
        <v>40.65591666666666</v>
      </c>
      <c r="EQ463">
        <v>38.74191666666666</v>
      </c>
      <c r="ER463">
        <v>0</v>
      </c>
      <c r="ES463">
        <v>0</v>
      </c>
      <c r="ET463">
        <v>0</v>
      </c>
      <c r="EU463">
        <v>1761012636.7</v>
      </c>
      <c r="EV463">
        <v>0</v>
      </c>
      <c r="EW463">
        <v>778.732</v>
      </c>
      <c r="EX463">
        <v>18.20769217075233</v>
      </c>
      <c r="EY463">
        <v>-17.97692301028813</v>
      </c>
      <c r="EZ463">
        <v>-13.44</v>
      </c>
      <c r="FA463">
        <v>15</v>
      </c>
      <c r="FB463">
        <v>1761012472</v>
      </c>
      <c r="FC463" t="s">
        <v>1295</v>
      </c>
      <c r="FD463">
        <v>1761012472</v>
      </c>
      <c r="FE463">
        <v>1761012471</v>
      </c>
      <c r="FF463">
        <v>14</v>
      </c>
      <c r="FG463">
        <v>-0.019</v>
      </c>
      <c r="FH463">
        <v>0.004</v>
      </c>
      <c r="FI463">
        <v>-1.499</v>
      </c>
      <c r="FJ463">
        <v>0.179</v>
      </c>
      <c r="FK463">
        <v>420</v>
      </c>
      <c r="FL463">
        <v>23</v>
      </c>
      <c r="FM463">
        <v>0.57</v>
      </c>
      <c r="FN463">
        <v>0.06</v>
      </c>
      <c r="FO463">
        <v>0.9344393902439025</v>
      </c>
      <c r="FP463">
        <v>-0.1150161951219498</v>
      </c>
      <c r="FQ463">
        <v>0.05296693179935906</v>
      </c>
      <c r="FR463">
        <v>1</v>
      </c>
      <c r="FS463">
        <v>778.8882352941176</v>
      </c>
      <c r="FT463">
        <v>1.741787610049179</v>
      </c>
      <c r="FU463">
        <v>7.707092406115382</v>
      </c>
      <c r="FV463">
        <v>0</v>
      </c>
      <c r="FW463">
        <v>0.228819756097561</v>
      </c>
      <c r="FX463">
        <v>0.2547685714285711</v>
      </c>
      <c r="FY463">
        <v>0.02537393621538571</v>
      </c>
      <c r="FZ463">
        <v>0</v>
      </c>
      <c r="GA463">
        <v>1</v>
      </c>
      <c r="GB463">
        <v>3</v>
      </c>
      <c r="GC463" t="s">
        <v>459</v>
      </c>
      <c r="GD463">
        <v>3.10951</v>
      </c>
      <c r="GE463">
        <v>2.72607</v>
      </c>
      <c r="GF463">
        <v>0.08876920000000001</v>
      </c>
      <c r="GG463">
        <v>0.08843040000000001</v>
      </c>
      <c r="GH463">
        <v>0.110024</v>
      </c>
      <c r="GI463">
        <v>0.110162</v>
      </c>
      <c r="GJ463">
        <v>23916.8</v>
      </c>
      <c r="GK463">
        <v>21671.7</v>
      </c>
      <c r="GL463">
        <v>26804</v>
      </c>
      <c r="GM463">
        <v>23979.8</v>
      </c>
      <c r="GN463">
        <v>38114.4</v>
      </c>
      <c r="GO463">
        <v>31472.3</v>
      </c>
      <c r="GP463">
        <v>46784.5</v>
      </c>
      <c r="GQ463">
        <v>37904.5</v>
      </c>
      <c r="GR463">
        <v>1.8933</v>
      </c>
      <c r="GS463">
        <v>1.87965</v>
      </c>
      <c r="GT463">
        <v>0.102475</v>
      </c>
      <c r="GU463">
        <v>0</v>
      </c>
      <c r="GV463">
        <v>28.3831</v>
      </c>
      <c r="GW463">
        <v>999.9</v>
      </c>
      <c r="GX463">
        <v>63</v>
      </c>
      <c r="GY463">
        <v>29.2</v>
      </c>
      <c r="GZ463">
        <v>28.2968</v>
      </c>
      <c r="HA463">
        <v>61.641</v>
      </c>
      <c r="HB463">
        <v>21.3582</v>
      </c>
      <c r="HC463">
        <v>1</v>
      </c>
      <c r="HD463">
        <v>0.0227439</v>
      </c>
      <c r="HE463">
        <v>-1.76605</v>
      </c>
      <c r="HF463">
        <v>20.3294</v>
      </c>
      <c r="HG463">
        <v>5.22148</v>
      </c>
      <c r="HH463">
        <v>11.98</v>
      </c>
      <c r="HI463">
        <v>4.96535</v>
      </c>
      <c r="HJ463">
        <v>3.27585</v>
      </c>
      <c r="HK463">
        <v>9999</v>
      </c>
      <c r="HL463">
        <v>9999</v>
      </c>
      <c r="HM463">
        <v>9999</v>
      </c>
      <c r="HN463">
        <v>999.9</v>
      </c>
      <c r="HO463">
        <v>1.86368</v>
      </c>
      <c r="HP463">
        <v>1.85977</v>
      </c>
      <c r="HQ463">
        <v>1.85806</v>
      </c>
      <c r="HR463">
        <v>1.85944</v>
      </c>
      <c r="HS463">
        <v>1.85959</v>
      </c>
      <c r="HT463">
        <v>1.85806</v>
      </c>
      <c r="HU463">
        <v>1.85715</v>
      </c>
      <c r="HV463">
        <v>1.85211</v>
      </c>
      <c r="HW463">
        <v>0</v>
      </c>
      <c r="HX463">
        <v>0</v>
      </c>
      <c r="HY463">
        <v>0</v>
      </c>
      <c r="HZ463">
        <v>0</v>
      </c>
      <c r="IA463" t="s">
        <v>424</v>
      </c>
      <c r="IB463" t="s">
        <v>425</v>
      </c>
      <c r="IC463" t="s">
        <v>426</v>
      </c>
      <c r="ID463" t="s">
        <v>426</v>
      </c>
      <c r="IE463" t="s">
        <v>426</v>
      </c>
      <c r="IF463" t="s">
        <v>426</v>
      </c>
      <c r="IG463">
        <v>0</v>
      </c>
      <c r="IH463">
        <v>100</v>
      </c>
      <c r="II463">
        <v>100</v>
      </c>
      <c r="IJ463">
        <v>-1.498</v>
      </c>
      <c r="IK463">
        <v>0.2003</v>
      </c>
      <c r="IL463">
        <v>-2.28913660702458</v>
      </c>
      <c r="IM463">
        <v>0.001328113201692861</v>
      </c>
      <c r="IN463">
        <v>1.538283238170363E-06</v>
      </c>
      <c r="IO463">
        <v>-5.795655626708063E-10</v>
      </c>
      <c r="IP463">
        <v>-0.0679113126274816</v>
      </c>
      <c r="IQ463">
        <v>-0.004593102289677449</v>
      </c>
      <c r="IR463">
        <v>0.0008253994458280543</v>
      </c>
      <c r="IS463">
        <v>-7.403632370499484E-06</v>
      </c>
      <c r="IT463">
        <v>2</v>
      </c>
      <c r="IU463">
        <v>1985</v>
      </c>
      <c r="IV463">
        <v>1</v>
      </c>
      <c r="IW463">
        <v>27</v>
      </c>
      <c r="IX463">
        <v>2.8</v>
      </c>
      <c r="IY463">
        <v>2.8</v>
      </c>
      <c r="IZ463">
        <v>1.13647</v>
      </c>
      <c r="JA463">
        <v>2.60742</v>
      </c>
      <c r="JB463">
        <v>1.49658</v>
      </c>
      <c r="JC463">
        <v>2.34619</v>
      </c>
      <c r="JD463">
        <v>1.54907</v>
      </c>
      <c r="JE463">
        <v>2.46704</v>
      </c>
      <c r="JF463">
        <v>32.7535</v>
      </c>
      <c r="JG463">
        <v>15.4279</v>
      </c>
      <c r="JH463">
        <v>18</v>
      </c>
      <c r="JI463">
        <v>481.751</v>
      </c>
      <c r="JJ463">
        <v>502.242</v>
      </c>
      <c r="JK463">
        <v>31.6552</v>
      </c>
      <c r="JL463">
        <v>27.5296</v>
      </c>
      <c r="JM463">
        <v>30.0001</v>
      </c>
      <c r="JN463">
        <v>27.7313</v>
      </c>
      <c r="JO463">
        <v>27.7141</v>
      </c>
      <c r="JP463">
        <v>22.8502</v>
      </c>
      <c r="JQ463">
        <v>19.3512</v>
      </c>
      <c r="JR463">
        <v>76.85169999999999</v>
      </c>
      <c r="JS463">
        <v>31.6235</v>
      </c>
      <c r="JT463">
        <v>420</v>
      </c>
      <c r="JU463">
        <v>24.0782</v>
      </c>
      <c r="JV463">
        <v>102.307</v>
      </c>
      <c r="JW463">
        <v>91.4434</v>
      </c>
    </row>
    <row r="464" spans="1:283">
      <c r="A464">
        <v>446</v>
      </c>
      <c r="B464">
        <v>1761012639.5</v>
      </c>
      <c r="C464">
        <v>2973.5</v>
      </c>
      <c r="D464" t="s">
        <v>1344</v>
      </c>
      <c r="E464" t="s">
        <v>1345</v>
      </c>
      <c r="F464">
        <v>5</v>
      </c>
      <c r="G464" t="s">
        <v>1294</v>
      </c>
      <c r="H464">
        <v>1761012631.5</v>
      </c>
      <c r="I464">
        <f>(J464)/1000</f>
        <v>0</v>
      </c>
      <c r="J464">
        <f>1000*DJ464*AH464*(DF464-DG464)/(100*CY464*(1000-AH464*DF464))</f>
        <v>0</v>
      </c>
      <c r="K464">
        <f>DJ464*AH464*(DE464-DD464*(1000-AH464*DG464)/(1000-AH464*DF464))/(100*CY464)</f>
        <v>0</v>
      </c>
      <c r="L464">
        <f>DD464 - IF(AH464&gt;1, K464*CY464*100.0/(AJ464), 0)</f>
        <v>0</v>
      </c>
      <c r="M464">
        <f>((S464-I464/2)*L464-K464)/(S464+I464/2)</f>
        <v>0</v>
      </c>
      <c r="N464">
        <f>M464*(DK464+DL464)/1000.0</f>
        <v>0</v>
      </c>
      <c r="O464">
        <f>(DD464 - IF(AH464&gt;1, K464*CY464*100.0/(AJ464), 0))*(DK464+DL464)/1000.0</f>
        <v>0</v>
      </c>
      <c r="P464">
        <f>2.0/((1/R464-1/Q464)+SIGN(R464)*SQRT((1/R464-1/Q464)*(1/R464-1/Q464) + 4*CZ464/((CZ464+1)*(CZ464+1))*(2*1/R464*1/Q464-1/Q464*1/Q464)))</f>
        <v>0</v>
      </c>
      <c r="Q464">
        <f>IF(LEFT(DA464,1)&lt;&gt;"0",IF(LEFT(DA464,1)="1",3.0,DB464),$D$5+$E$5*(DR464*DK464/($K$5*1000))+$F$5*(DR464*DK464/($K$5*1000))*MAX(MIN(CY464,$J$5),$I$5)*MAX(MIN(CY464,$J$5),$I$5)+$G$5*MAX(MIN(CY464,$J$5),$I$5)*(DR464*DK464/($K$5*1000))+$H$5*(DR464*DK464/($K$5*1000))*(DR464*DK464/($K$5*1000)))</f>
        <v>0</v>
      </c>
      <c r="R464">
        <f>I464*(1000-(1000*0.61365*exp(17.502*V464/(240.97+V464))/(DK464+DL464)+DF464)/2)/(1000*0.61365*exp(17.502*V464/(240.97+V464))/(DK464+DL464)-DF464)</f>
        <v>0</v>
      </c>
      <c r="S464">
        <f>1/((CZ464+1)/(P464/1.6)+1/(Q464/1.37)) + CZ464/((CZ464+1)/(P464/1.6) + CZ464/(Q464/1.37))</f>
        <v>0</v>
      </c>
      <c r="T464">
        <f>(CU464*CX464)</f>
        <v>0</v>
      </c>
      <c r="U464">
        <f>(DM464+(T464+2*0.95*5.67E-8*(((DM464+$B$9)+273)^4-(DM464+273)^4)-44100*I464)/(1.84*29.3*Q464+8*0.95*5.67E-8*(DM464+273)^3))</f>
        <v>0</v>
      </c>
      <c r="V464">
        <f>($C$9*DN464+$D$9*DO464+$E$9*U464)</f>
        <v>0</v>
      </c>
      <c r="W464">
        <f>0.61365*exp(17.502*V464/(240.97+V464))</f>
        <v>0</v>
      </c>
      <c r="X464">
        <f>(Y464/Z464*100)</f>
        <v>0</v>
      </c>
      <c r="Y464">
        <f>DF464*(DK464+DL464)/1000</f>
        <v>0</v>
      </c>
      <c r="Z464">
        <f>0.61365*exp(17.502*DM464/(240.97+DM464))</f>
        <v>0</v>
      </c>
      <c r="AA464">
        <f>(W464-DF464*(DK464+DL464)/1000)</f>
        <v>0</v>
      </c>
      <c r="AB464">
        <f>(-I464*44100)</f>
        <v>0</v>
      </c>
      <c r="AC464">
        <f>2*29.3*Q464*0.92*(DM464-V464)</f>
        <v>0</v>
      </c>
      <c r="AD464">
        <f>2*0.95*5.67E-8*(((DM464+$B$9)+273)^4-(V464+273)^4)</f>
        <v>0</v>
      </c>
      <c r="AE464">
        <f>T464+AD464+AB464+AC464</f>
        <v>0</v>
      </c>
      <c r="AF464">
        <v>0</v>
      </c>
      <c r="AG464">
        <v>0</v>
      </c>
      <c r="AH464">
        <f>IF(AF464*$H$15&gt;=AJ464,1.0,(AJ464/(AJ464-AF464*$H$15)))</f>
        <v>0</v>
      </c>
      <c r="AI464">
        <f>(AH464-1)*100</f>
        <v>0</v>
      </c>
      <c r="AJ464">
        <f>MAX(0,($B$15+$C$15*DR464)/(1+$D$15*DR464)*DK464/(DM464+273)*$E$15)</f>
        <v>0</v>
      </c>
      <c r="AK464" t="s">
        <v>420</v>
      </c>
      <c r="AL464" t="s">
        <v>420</v>
      </c>
      <c r="AM464">
        <v>0</v>
      </c>
      <c r="AN464">
        <v>0</v>
      </c>
      <c r="AO464">
        <f>1-AM464/AN464</f>
        <v>0</v>
      </c>
      <c r="AP464">
        <v>0</v>
      </c>
      <c r="AQ464" t="s">
        <v>420</v>
      </c>
      <c r="AR464" t="s">
        <v>420</v>
      </c>
      <c r="AS464">
        <v>0</v>
      </c>
      <c r="AT464">
        <v>0</v>
      </c>
      <c r="AU464">
        <f>1-AS464/AT464</f>
        <v>0</v>
      </c>
      <c r="AV464">
        <v>0.5</v>
      </c>
      <c r="AW464">
        <f>CV464</f>
        <v>0</v>
      </c>
      <c r="AX464">
        <f>K464</f>
        <v>0</v>
      </c>
      <c r="AY464">
        <f>AU464*AV464*AW464</f>
        <v>0</v>
      </c>
      <c r="AZ464">
        <f>(AX464-AP464)/AW464</f>
        <v>0</v>
      </c>
      <c r="BA464">
        <f>(AN464-AT464)/AT464</f>
        <v>0</v>
      </c>
      <c r="BB464">
        <f>AM464/(AO464+AM464/AT464)</f>
        <v>0</v>
      </c>
      <c r="BC464" t="s">
        <v>420</v>
      </c>
      <c r="BD464">
        <v>0</v>
      </c>
      <c r="BE464">
        <f>IF(BD464&lt;&gt;0, BD464, BB464)</f>
        <v>0</v>
      </c>
      <c r="BF464">
        <f>1-BE464/AT464</f>
        <v>0</v>
      </c>
      <c r="BG464">
        <f>(AT464-AS464)/(AT464-BE464)</f>
        <v>0</v>
      </c>
      <c r="BH464">
        <f>(AN464-AT464)/(AN464-BE464)</f>
        <v>0</v>
      </c>
      <c r="BI464">
        <f>(AT464-AS464)/(AT464-AM464)</f>
        <v>0</v>
      </c>
      <c r="BJ464">
        <f>(AN464-AT464)/(AN464-AM464)</f>
        <v>0</v>
      </c>
      <c r="BK464">
        <f>(BG464*BE464/AS464)</f>
        <v>0</v>
      </c>
      <c r="BL464">
        <f>(1-BK464)</f>
        <v>0</v>
      </c>
      <c r="CU464">
        <f>$B$13*DS464+$C$13*DT464+$F$13*EE464*(1-EH464)</f>
        <v>0</v>
      </c>
      <c r="CV464">
        <f>CU464*CW464</f>
        <v>0</v>
      </c>
      <c r="CW464">
        <f>($B$13*$D$11+$C$13*$D$11+$F$13*((ER464+EJ464)/MAX(ER464+EJ464+ES464, 0.1)*$I$11+ES464/MAX(ER464+EJ464+ES464, 0.1)*$J$11))/($B$13+$C$13+$F$13)</f>
        <v>0</v>
      </c>
      <c r="CX464">
        <f>($B$13*$K$11+$C$13*$K$11+$F$13*((ER464+EJ464)/MAX(ER464+EJ464+ES464, 0.1)*$P$11+ES464/MAX(ER464+EJ464+ES464, 0.1)*$Q$11))/($B$13+$C$13+$F$13)</f>
        <v>0</v>
      </c>
      <c r="CY464">
        <v>5.66</v>
      </c>
      <c r="CZ464">
        <v>0.5</v>
      </c>
      <c r="DA464" t="s">
        <v>421</v>
      </c>
      <c r="DB464">
        <v>2</v>
      </c>
      <c r="DC464">
        <v>1761012631.5</v>
      </c>
      <c r="DD464">
        <v>420.9240833333333</v>
      </c>
      <c r="DE464">
        <v>420.002625</v>
      </c>
      <c r="DF464">
        <v>24.4263375</v>
      </c>
      <c r="DG464">
        <v>24.17545</v>
      </c>
      <c r="DH464">
        <v>422.4213333333334</v>
      </c>
      <c r="DI464">
        <v>24.2263375</v>
      </c>
      <c r="DJ464">
        <v>499.9720833333333</v>
      </c>
      <c r="DK464">
        <v>90.5793625</v>
      </c>
      <c r="DL464">
        <v>0.03415251666666667</v>
      </c>
      <c r="DM464">
        <v>30.62200416666667</v>
      </c>
      <c r="DN464">
        <v>30.06741666666667</v>
      </c>
      <c r="DO464">
        <v>999.9</v>
      </c>
      <c r="DP464">
        <v>0</v>
      </c>
      <c r="DQ464">
        <v>0</v>
      </c>
      <c r="DR464">
        <v>9992.577083333332</v>
      </c>
      <c r="DS464">
        <v>0</v>
      </c>
      <c r="DT464">
        <v>0.242856</v>
      </c>
      <c r="DU464">
        <v>0.9212836250000001</v>
      </c>
      <c r="DV464">
        <v>431.4630416666667</v>
      </c>
      <c r="DW464">
        <v>430.4080833333333</v>
      </c>
      <c r="DX464">
        <v>0.2508785</v>
      </c>
      <c r="DY464">
        <v>420.002625</v>
      </c>
      <c r="DZ464">
        <v>24.17545</v>
      </c>
      <c r="EA464">
        <v>2.212521666666667</v>
      </c>
      <c r="EB464">
        <v>2.1897975</v>
      </c>
      <c r="EC464">
        <v>19.053275</v>
      </c>
      <c r="ED464">
        <v>18.88786666666667</v>
      </c>
      <c r="EE464">
        <v>0.00500078</v>
      </c>
      <c r="EF464">
        <v>0</v>
      </c>
      <c r="EG464">
        <v>0</v>
      </c>
      <c r="EH464">
        <v>0</v>
      </c>
      <c r="EI464">
        <v>777.2708333333334</v>
      </c>
      <c r="EJ464">
        <v>0.00500078</v>
      </c>
      <c r="EK464">
        <v>-13.3</v>
      </c>
      <c r="EL464">
        <v>-0.06250000000000001</v>
      </c>
      <c r="EM464">
        <v>35.76025</v>
      </c>
      <c r="EN464">
        <v>40.09870833333333</v>
      </c>
      <c r="EO464">
        <v>38.45808333333333</v>
      </c>
      <c r="EP464">
        <v>40.68716666666666</v>
      </c>
      <c r="EQ464">
        <v>38.76795833333333</v>
      </c>
      <c r="ER464">
        <v>0</v>
      </c>
      <c r="ES464">
        <v>0</v>
      </c>
      <c r="ET464">
        <v>0</v>
      </c>
      <c r="EU464">
        <v>1761012638.5</v>
      </c>
      <c r="EV464">
        <v>0</v>
      </c>
      <c r="EW464">
        <v>778.2115384615385</v>
      </c>
      <c r="EX464">
        <v>19.16923058564571</v>
      </c>
      <c r="EY464">
        <v>-17.86324786633647</v>
      </c>
      <c r="EZ464">
        <v>-13.29615384615384</v>
      </c>
      <c r="FA464">
        <v>15</v>
      </c>
      <c r="FB464">
        <v>1761012472</v>
      </c>
      <c r="FC464" t="s">
        <v>1295</v>
      </c>
      <c r="FD464">
        <v>1761012472</v>
      </c>
      <c r="FE464">
        <v>1761012471</v>
      </c>
      <c r="FF464">
        <v>14</v>
      </c>
      <c r="FG464">
        <v>-0.019</v>
      </c>
      <c r="FH464">
        <v>0.004</v>
      </c>
      <c r="FI464">
        <v>-1.499</v>
      </c>
      <c r="FJ464">
        <v>0.179</v>
      </c>
      <c r="FK464">
        <v>420</v>
      </c>
      <c r="FL464">
        <v>23</v>
      </c>
      <c r="FM464">
        <v>0.57</v>
      </c>
      <c r="FN464">
        <v>0.06</v>
      </c>
      <c r="FO464">
        <v>0.932018225</v>
      </c>
      <c r="FP464">
        <v>-0.09219171106942169</v>
      </c>
      <c r="FQ464">
        <v>0.05220555776087806</v>
      </c>
      <c r="FR464">
        <v>1</v>
      </c>
      <c r="FS464">
        <v>779.3617647058824</v>
      </c>
      <c r="FT464">
        <v>-1.309396453028042</v>
      </c>
      <c r="FU464">
        <v>7.735480315361324</v>
      </c>
      <c r="FV464">
        <v>0</v>
      </c>
      <c r="FW464">
        <v>0.2380509</v>
      </c>
      <c r="FX464">
        <v>0.2808254859287048</v>
      </c>
      <c r="FY464">
        <v>0.0277931931503021</v>
      </c>
      <c r="FZ464">
        <v>0</v>
      </c>
      <c r="GA464">
        <v>1</v>
      </c>
      <c r="GB464">
        <v>3</v>
      </c>
      <c r="GC464" t="s">
        <v>459</v>
      </c>
      <c r="GD464">
        <v>3.10978</v>
      </c>
      <c r="GE464">
        <v>2.72625</v>
      </c>
      <c r="GF464">
        <v>0.08877259999999999</v>
      </c>
      <c r="GG464">
        <v>0.088439</v>
      </c>
      <c r="GH464">
        <v>0.110016</v>
      </c>
      <c r="GI464">
        <v>0.110066</v>
      </c>
      <c r="GJ464">
        <v>23916.7</v>
      </c>
      <c r="GK464">
        <v>21671.4</v>
      </c>
      <c r="GL464">
        <v>26804.1</v>
      </c>
      <c r="GM464">
        <v>23979.7</v>
      </c>
      <c r="GN464">
        <v>38114.8</v>
      </c>
      <c r="GO464">
        <v>31475.5</v>
      </c>
      <c r="GP464">
        <v>46784.5</v>
      </c>
      <c r="GQ464">
        <v>37904.2</v>
      </c>
      <c r="GR464">
        <v>1.8937</v>
      </c>
      <c r="GS464">
        <v>1.87938</v>
      </c>
      <c r="GT464">
        <v>0.101753</v>
      </c>
      <c r="GU464">
        <v>0</v>
      </c>
      <c r="GV464">
        <v>28.3856</v>
      </c>
      <c r="GW464">
        <v>999.9</v>
      </c>
      <c r="GX464">
        <v>63</v>
      </c>
      <c r="GY464">
        <v>29.2</v>
      </c>
      <c r="GZ464">
        <v>28.2978</v>
      </c>
      <c r="HA464">
        <v>61.591</v>
      </c>
      <c r="HB464">
        <v>21.1098</v>
      </c>
      <c r="HC464">
        <v>1</v>
      </c>
      <c r="HD464">
        <v>0.0227591</v>
      </c>
      <c r="HE464">
        <v>-1.76796</v>
      </c>
      <c r="HF464">
        <v>20.3295</v>
      </c>
      <c r="HG464">
        <v>5.22148</v>
      </c>
      <c r="HH464">
        <v>11.98</v>
      </c>
      <c r="HI464">
        <v>4.9653</v>
      </c>
      <c r="HJ464">
        <v>3.27595</v>
      </c>
      <c r="HK464">
        <v>9999</v>
      </c>
      <c r="HL464">
        <v>9999</v>
      </c>
      <c r="HM464">
        <v>9999</v>
      </c>
      <c r="HN464">
        <v>999.9</v>
      </c>
      <c r="HO464">
        <v>1.86369</v>
      </c>
      <c r="HP464">
        <v>1.85976</v>
      </c>
      <c r="HQ464">
        <v>1.85806</v>
      </c>
      <c r="HR464">
        <v>1.85944</v>
      </c>
      <c r="HS464">
        <v>1.85959</v>
      </c>
      <c r="HT464">
        <v>1.85806</v>
      </c>
      <c r="HU464">
        <v>1.85715</v>
      </c>
      <c r="HV464">
        <v>1.85211</v>
      </c>
      <c r="HW464">
        <v>0</v>
      </c>
      <c r="HX464">
        <v>0</v>
      </c>
      <c r="HY464">
        <v>0</v>
      </c>
      <c r="HZ464">
        <v>0</v>
      </c>
      <c r="IA464" t="s">
        <v>424</v>
      </c>
      <c r="IB464" t="s">
        <v>425</v>
      </c>
      <c r="IC464" t="s">
        <v>426</v>
      </c>
      <c r="ID464" t="s">
        <v>426</v>
      </c>
      <c r="IE464" t="s">
        <v>426</v>
      </c>
      <c r="IF464" t="s">
        <v>426</v>
      </c>
      <c r="IG464">
        <v>0</v>
      </c>
      <c r="IH464">
        <v>100</v>
      </c>
      <c r="II464">
        <v>100</v>
      </c>
      <c r="IJ464">
        <v>-1.497</v>
      </c>
      <c r="IK464">
        <v>0.2003</v>
      </c>
      <c r="IL464">
        <v>-2.28913660702458</v>
      </c>
      <c r="IM464">
        <v>0.001328113201692861</v>
      </c>
      <c r="IN464">
        <v>1.538283238170363E-06</v>
      </c>
      <c r="IO464">
        <v>-5.795655626708063E-10</v>
      </c>
      <c r="IP464">
        <v>-0.0679113126274816</v>
      </c>
      <c r="IQ464">
        <v>-0.004593102289677449</v>
      </c>
      <c r="IR464">
        <v>0.0008253994458280543</v>
      </c>
      <c r="IS464">
        <v>-7.403632370499484E-06</v>
      </c>
      <c r="IT464">
        <v>2</v>
      </c>
      <c r="IU464">
        <v>1985</v>
      </c>
      <c r="IV464">
        <v>1</v>
      </c>
      <c r="IW464">
        <v>27</v>
      </c>
      <c r="IX464">
        <v>2.8</v>
      </c>
      <c r="IY464">
        <v>2.8</v>
      </c>
      <c r="IZ464">
        <v>1.13647</v>
      </c>
      <c r="JA464">
        <v>2.60864</v>
      </c>
      <c r="JB464">
        <v>1.49658</v>
      </c>
      <c r="JC464">
        <v>2.34619</v>
      </c>
      <c r="JD464">
        <v>1.54907</v>
      </c>
      <c r="JE464">
        <v>2.39868</v>
      </c>
      <c r="JF464">
        <v>32.7535</v>
      </c>
      <c r="JG464">
        <v>15.4192</v>
      </c>
      <c r="JH464">
        <v>18</v>
      </c>
      <c r="JI464">
        <v>481.982</v>
      </c>
      <c r="JJ464">
        <v>502.06</v>
      </c>
      <c r="JK464">
        <v>31.626</v>
      </c>
      <c r="JL464">
        <v>27.5307</v>
      </c>
      <c r="JM464">
        <v>30.0001</v>
      </c>
      <c r="JN464">
        <v>27.7313</v>
      </c>
      <c r="JO464">
        <v>27.7141</v>
      </c>
      <c r="JP464">
        <v>22.8472</v>
      </c>
      <c r="JQ464">
        <v>19.3512</v>
      </c>
      <c r="JR464">
        <v>76.85169999999999</v>
      </c>
      <c r="JS464">
        <v>31.6235</v>
      </c>
      <c r="JT464">
        <v>420</v>
      </c>
      <c r="JU464">
        <v>24.0782</v>
      </c>
      <c r="JV464">
        <v>102.308</v>
      </c>
      <c r="JW464">
        <v>91.44289999999999</v>
      </c>
    </row>
    <row r="465" spans="1:283">
      <c r="A465">
        <v>447</v>
      </c>
      <c r="B465">
        <v>1761012641.5</v>
      </c>
      <c r="C465">
        <v>2975.5</v>
      </c>
      <c r="D465" t="s">
        <v>1346</v>
      </c>
      <c r="E465" t="s">
        <v>1347</v>
      </c>
      <c r="F465">
        <v>5</v>
      </c>
      <c r="G465" t="s">
        <v>1294</v>
      </c>
      <c r="H465">
        <v>1761012633.5</v>
      </c>
      <c r="I465">
        <f>(J465)/1000</f>
        <v>0</v>
      </c>
      <c r="J465">
        <f>1000*DJ465*AH465*(DF465-DG465)/(100*CY465*(1000-AH465*DF465))</f>
        <v>0</v>
      </c>
      <c r="K465">
        <f>DJ465*AH465*(DE465-DD465*(1000-AH465*DG465)/(1000-AH465*DF465))/(100*CY465)</f>
        <v>0</v>
      </c>
      <c r="L465">
        <f>DD465 - IF(AH465&gt;1, K465*CY465*100.0/(AJ465), 0)</f>
        <v>0</v>
      </c>
      <c r="M465">
        <f>((S465-I465/2)*L465-K465)/(S465+I465/2)</f>
        <v>0</v>
      </c>
      <c r="N465">
        <f>M465*(DK465+DL465)/1000.0</f>
        <v>0</v>
      </c>
      <c r="O465">
        <f>(DD465 - IF(AH465&gt;1, K465*CY465*100.0/(AJ465), 0))*(DK465+DL465)/1000.0</f>
        <v>0</v>
      </c>
      <c r="P465">
        <f>2.0/((1/R465-1/Q465)+SIGN(R465)*SQRT((1/R465-1/Q465)*(1/R465-1/Q465) + 4*CZ465/((CZ465+1)*(CZ465+1))*(2*1/R465*1/Q465-1/Q465*1/Q465)))</f>
        <v>0</v>
      </c>
      <c r="Q465">
        <f>IF(LEFT(DA465,1)&lt;&gt;"0",IF(LEFT(DA465,1)="1",3.0,DB465),$D$5+$E$5*(DR465*DK465/($K$5*1000))+$F$5*(DR465*DK465/($K$5*1000))*MAX(MIN(CY465,$J$5),$I$5)*MAX(MIN(CY465,$J$5),$I$5)+$G$5*MAX(MIN(CY465,$J$5),$I$5)*(DR465*DK465/($K$5*1000))+$H$5*(DR465*DK465/($K$5*1000))*(DR465*DK465/($K$5*1000)))</f>
        <v>0</v>
      </c>
      <c r="R465">
        <f>I465*(1000-(1000*0.61365*exp(17.502*V465/(240.97+V465))/(DK465+DL465)+DF465)/2)/(1000*0.61365*exp(17.502*V465/(240.97+V465))/(DK465+DL465)-DF465)</f>
        <v>0</v>
      </c>
      <c r="S465">
        <f>1/((CZ465+1)/(P465/1.6)+1/(Q465/1.37)) + CZ465/((CZ465+1)/(P465/1.6) + CZ465/(Q465/1.37))</f>
        <v>0</v>
      </c>
      <c r="T465">
        <f>(CU465*CX465)</f>
        <v>0</v>
      </c>
      <c r="U465">
        <f>(DM465+(T465+2*0.95*5.67E-8*(((DM465+$B$9)+273)^4-(DM465+273)^4)-44100*I465)/(1.84*29.3*Q465+8*0.95*5.67E-8*(DM465+273)^3))</f>
        <v>0</v>
      </c>
      <c r="V465">
        <f>($C$9*DN465+$D$9*DO465+$E$9*U465)</f>
        <v>0</v>
      </c>
      <c r="W465">
        <f>0.61365*exp(17.502*V465/(240.97+V465))</f>
        <v>0</v>
      </c>
      <c r="X465">
        <f>(Y465/Z465*100)</f>
        <v>0</v>
      </c>
      <c r="Y465">
        <f>DF465*(DK465+DL465)/1000</f>
        <v>0</v>
      </c>
      <c r="Z465">
        <f>0.61365*exp(17.502*DM465/(240.97+DM465))</f>
        <v>0</v>
      </c>
      <c r="AA465">
        <f>(W465-DF465*(DK465+DL465)/1000)</f>
        <v>0</v>
      </c>
      <c r="AB465">
        <f>(-I465*44100)</f>
        <v>0</v>
      </c>
      <c r="AC465">
        <f>2*29.3*Q465*0.92*(DM465-V465)</f>
        <v>0</v>
      </c>
      <c r="AD465">
        <f>2*0.95*5.67E-8*(((DM465+$B$9)+273)^4-(V465+273)^4)</f>
        <v>0</v>
      </c>
      <c r="AE465">
        <f>T465+AD465+AB465+AC465</f>
        <v>0</v>
      </c>
      <c r="AF465">
        <v>0</v>
      </c>
      <c r="AG465">
        <v>0</v>
      </c>
      <c r="AH465">
        <f>IF(AF465*$H$15&gt;=AJ465,1.0,(AJ465/(AJ465-AF465*$H$15)))</f>
        <v>0</v>
      </c>
      <c r="AI465">
        <f>(AH465-1)*100</f>
        <v>0</v>
      </c>
      <c r="AJ465">
        <f>MAX(0,($B$15+$C$15*DR465)/(1+$D$15*DR465)*DK465/(DM465+273)*$E$15)</f>
        <v>0</v>
      </c>
      <c r="AK465" t="s">
        <v>420</v>
      </c>
      <c r="AL465" t="s">
        <v>420</v>
      </c>
      <c r="AM465">
        <v>0</v>
      </c>
      <c r="AN465">
        <v>0</v>
      </c>
      <c r="AO465">
        <f>1-AM465/AN465</f>
        <v>0</v>
      </c>
      <c r="AP465">
        <v>0</v>
      </c>
      <c r="AQ465" t="s">
        <v>420</v>
      </c>
      <c r="AR465" t="s">
        <v>420</v>
      </c>
      <c r="AS465">
        <v>0</v>
      </c>
      <c r="AT465">
        <v>0</v>
      </c>
      <c r="AU465">
        <f>1-AS465/AT465</f>
        <v>0</v>
      </c>
      <c r="AV465">
        <v>0.5</v>
      </c>
      <c r="AW465">
        <f>CV465</f>
        <v>0</v>
      </c>
      <c r="AX465">
        <f>K465</f>
        <v>0</v>
      </c>
      <c r="AY465">
        <f>AU465*AV465*AW465</f>
        <v>0</v>
      </c>
      <c r="AZ465">
        <f>(AX465-AP465)/AW465</f>
        <v>0</v>
      </c>
      <c r="BA465">
        <f>(AN465-AT465)/AT465</f>
        <v>0</v>
      </c>
      <c r="BB465">
        <f>AM465/(AO465+AM465/AT465)</f>
        <v>0</v>
      </c>
      <c r="BC465" t="s">
        <v>420</v>
      </c>
      <c r="BD465">
        <v>0</v>
      </c>
      <c r="BE465">
        <f>IF(BD465&lt;&gt;0, BD465, BB465)</f>
        <v>0</v>
      </c>
      <c r="BF465">
        <f>1-BE465/AT465</f>
        <v>0</v>
      </c>
      <c r="BG465">
        <f>(AT465-AS465)/(AT465-BE465)</f>
        <v>0</v>
      </c>
      <c r="BH465">
        <f>(AN465-AT465)/(AN465-BE465)</f>
        <v>0</v>
      </c>
      <c r="BI465">
        <f>(AT465-AS465)/(AT465-AM465)</f>
        <v>0</v>
      </c>
      <c r="BJ465">
        <f>(AN465-AT465)/(AN465-AM465)</f>
        <v>0</v>
      </c>
      <c r="BK465">
        <f>(BG465*BE465/AS465)</f>
        <v>0</v>
      </c>
      <c r="BL465">
        <f>(1-BK465)</f>
        <v>0</v>
      </c>
      <c r="CU465">
        <f>$B$13*DS465+$C$13*DT465+$F$13*EE465*(1-EH465)</f>
        <v>0</v>
      </c>
      <c r="CV465">
        <f>CU465*CW465</f>
        <v>0</v>
      </c>
      <c r="CW465">
        <f>($B$13*$D$11+$C$13*$D$11+$F$13*((ER465+EJ465)/MAX(ER465+EJ465+ES465, 0.1)*$I$11+ES465/MAX(ER465+EJ465+ES465, 0.1)*$J$11))/($B$13+$C$13+$F$13)</f>
        <v>0</v>
      </c>
      <c r="CX465">
        <f>($B$13*$K$11+$C$13*$K$11+$F$13*((ER465+EJ465)/MAX(ER465+EJ465+ES465, 0.1)*$P$11+ES465/MAX(ER465+EJ465+ES465, 0.1)*$Q$11))/($B$13+$C$13+$F$13)</f>
        <v>0</v>
      </c>
      <c r="CY465">
        <v>5.66</v>
      </c>
      <c r="CZ465">
        <v>0.5</v>
      </c>
      <c r="DA465" t="s">
        <v>421</v>
      </c>
      <c r="DB465">
        <v>2</v>
      </c>
      <c r="DC465">
        <v>1761012633.5</v>
      </c>
      <c r="DD465">
        <v>420.9254166666666</v>
      </c>
      <c r="DE465">
        <v>419.99925</v>
      </c>
      <c r="DF465">
        <v>24.430575</v>
      </c>
      <c r="DG465">
        <v>24.16637083333333</v>
      </c>
      <c r="DH465">
        <v>422.42275</v>
      </c>
      <c r="DI465">
        <v>24.23048333333334</v>
      </c>
      <c r="DJ465">
        <v>499.9565</v>
      </c>
      <c r="DK465">
        <v>90.57928750000001</v>
      </c>
      <c r="DL465">
        <v>0.03426259166666667</v>
      </c>
      <c r="DM465">
        <v>30.61916666666667</v>
      </c>
      <c r="DN465">
        <v>30.06269583333333</v>
      </c>
      <c r="DO465">
        <v>999.9</v>
      </c>
      <c r="DP465">
        <v>0</v>
      </c>
      <c r="DQ465">
        <v>0</v>
      </c>
      <c r="DR465">
        <v>9989.709583333333</v>
      </c>
      <c r="DS465">
        <v>0</v>
      </c>
      <c r="DT465">
        <v>0.242856</v>
      </c>
      <c r="DU465">
        <v>0.9260456666666667</v>
      </c>
      <c r="DV465">
        <v>431.466375</v>
      </c>
      <c r="DW465">
        <v>430.400625</v>
      </c>
      <c r="DX465">
        <v>0.2641974583333333</v>
      </c>
      <c r="DY465">
        <v>419.99925</v>
      </c>
      <c r="DZ465">
        <v>24.16637083333333</v>
      </c>
      <c r="EA465">
        <v>2.212903333333334</v>
      </c>
      <c r="EB465">
        <v>2.18897375</v>
      </c>
      <c r="EC465">
        <v>19.0560375</v>
      </c>
      <c r="ED465">
        <v>18.88183333333333</v>
      </c>
      <c r="EE465">
        <v>0.00500078</v>
      </c>
      <c r="EF465">
        <v>0</v>
      </c>
      <c r="EG465">
        <v>0</v>
      </c>
      <c r="EH465">
        <v>0</v>
      </c>
      <c r="EI465">
        <v>776.9499999999999</v>
      </c>
      <c r="EJ465">
        <v>0.00500078</v>
      </c>
      <c r="EK465">
        <v>-12.97083333333333</v>
      </c>
      <c r="EL465">
        <v>-0.07083333333333335</v>
      </c>
      <c r="EM465">
        <v>35.768</v>
      </c>
      <c r="EN465">
        <v>40.1195</v>
      </c>
      <c r="EO465">
        <v>38.4685</v>
      </c>
      <c r="EP465">
        <v>40.71583333333334</v>
      </c>
      <c r="EQ465">
        <v>38.82008333333334</v>
      </c>
      <c r="ER465">
        <v>0</v>
      </c>
      <c r="ES465">
        <v>0</v>
      </c>
      <c r="ET465">
        <v>0</v>
      </c>
      <c r="EU465">
        <v>1761012640.3</v>
      </c>
      <c r="EV465">
        <v>0</v>
      </c>
      <c r="EW465">
        <v>778.1000000000001</v>
      </c>
      <c r="EX465">
        <v>-9.753846103577906</v>
      </c>
      <c r="EY465">
        <v>6.638461498231354</v>
      </c>
      <c r="EZ465">
        <v>-12.804</v>
      </c>
      <c r="FA465">
        <v>15</v>
      </c>
      <c r="FB465">
        <v>1761012472</v>
      </c>
      <c r="FC465" t="s">
        <v>1295</v>
      </c>
      <c r="FD465">
        <v>1761012472</v>
      </c>
      <c r="FE465">
        <v>1761012471</v>
      </c>
      <c r="FF465">
        <v>14</v>
      </c>
      <c r="FG465">
        <v>-0.019</v>
      </c>
      <c r="FH465">
        <v>0.004</v>
      </c>
      <c r="FI465">
        <v>-1.499</v>
      </c>
      <c r="FJ465">
        <v>0.179</v>
      </c>
      <c r="FK465">
        <v>420</v>
      </c>
      <c r="FL465">
        <v>23</v>
      </c>
      <c r="FM465">
        <v>0.57</v>
      </c>
      <c r="FN465">
        <v>0.06</v>
      </c>
      <c r="FO465">
        <v>0.9190382682926829</v>
      </c>
      <c r="FP465">
        <v>-0.003113686411150447</v>
      </c>
      <c r="FQ465">
        <v>0.0448952074171128</v>
      </c>
      <c r="FR465">
        <v>1</v>
      </c>
      <c r="FS465">
        <v>779.0676470588236</v>
      </c>
      <c r="FT465">
        <v>-14.37280362854534</v>
      </c>
      <c r="FU465">
        <v>7.890117444448923</v>
      </c>
      <c r="FV465">
        <v>0</v>
      </c>
      <c r="FW465">
        <v>0.2518354390243903</v>
      </c>
      <c r="FX465">
        <v>0.3481862717770035</v>
      </c>
      <c r="FY465">
        <v>0.03575572478744558</v>
      </c>
      <c r="FZ465">
        <v>0</v>
      </c>
      <c r="GA465">
        <v>1</v>
      </c>
      <c r="GB465">
        <v>3</v>
      </c>
      <c r="GC465" t="s">
        <v>459</v>
      </c>
      <c r="GD465">
        <v>3.10972</v>
      </c>
      <c r="GE465">
        <v>2.72642</v>
      </c>
      <c r="GF465">
        <v>0.08876729999999999</v>
      </c>
      <c r="GG465">
        <v>0.08843959999999999</v>
      </c>
      <c r="GH465">
        <v>0.109991</v>
      </c>
      <c r="GI465">
        <v>0.110009</v>
      </c>
      <c r="GJ465">
        <v>23916.9</v>
      </c>
      <c r="GK465">
        <v>21671.3</v>
      </c>
      <c r="GL465">
        <v>26804.1</v>
      </c>
      <c r="GM465">
        <v>23979.7</v>
      </c>
      <c r="GN465">
        <v>38115.8</v>
      </c>
      <c r="GO465">
        <v>31477.4</v>
      </c>
      <c r="GP465">
        <v>46784.5</v>
      </c>
      <c r="GQ465">
        <v>37904.1</v>
      </c>
      <c r="GR465">
        <v>1.89373</v>
      </c>
      <c r="GS465">
        <v>1.8795</v>
      </c>
      <c r="GT465">
        <v>0.101261</v>
      </c>
      <c r="GU465">
        <v>0</v>
      </c>
      <c r="GV465">
        <v>28.388</v>
      </c>
      <c r="GW465">
        <v>999.9</v>
      </c>
      <c r="GX465">
        <v>63</v>
      </c>
      <c r="GY465">
        <v>29.2</v>
      </c>
      <c r="GZ465">
        <v>28.299</v>
      </c>
      <c r="HA465">
        <v>61.421</v>
      </c>
      <c r="HB465">
        <v>21.3381</v>
      </c>
      <c r="HC465">
        <v>1</v>
      </c>
      <c r="HD465">
        <v>0.0227693</v>
      </c>
      <c r="HE465">
        <v>-1.79513</v>
      </c>
      <c r="HF465">
        <v>20.329</v>
      </c>
      <c r="HG465">
        <v>5.22163</v>
      </c>
      <c r="HH465">
        <v>11.98</v>
      </c>
      <c r="HI465">
        <v>4.96495</v>
      </c>
      <c r="HJ465">
        <v>3.27595</v>
      </c>
      <c r="HK465">
        <v>9999</v>
      </c>
      <c r="HL465">
        <v>9999</v>
      </c>
      <c r="HM465">
        <v>9999</v>
      </c>
      <c r="HN465">
        <v>999.9</v>
      </c>
      <c r="HO465">
        <v>1.86368</v>
      </c>
      <c r="HP465">
        <v>1.85977</v>
      </c>
      <c r="HQ465">
        <v>1.85806</v>
      </c>
      <c r="HR465">
        <v>1.85944</v>
      </c>
      <c r="HS465">
        <v>1.85959</v>
      </c>
      <c r="HT465">
        <v>1.85806</v>
      </c>
      <c r="HU465">
        <v>1.85715</v>
      </c>
      <c r="HV465">
        <v>1.85211</v>
      </c>
      <c r="HW465">
        <v>0</v>
      </c>
      <c r="HX465">
        <v>0</v>
      </c>
      <c r="HY465">
        <v>0</v>
      </c>
      <c r="HZ465">
        <v>0</v>
      </c>
      <c r="IA465" t="s">
        <v>424</v>
      </c>
      <c r="IB465" t="s">
        <v>425</v>
      </c>
      <c r="IC465" t="s">
        <v>426</v>
      </c>
      <c r="ID465" t="s">
        <v>426</v>
      </c>
      <c r="IE465" t="s">
        <v>426</v>
      </c>
      <c r="IF465" t="s">
        <v>426</v>
      </c>
      <c r="IG465">
        <v>0</v>
      </c>
      <c r="IH465">
        <v>100</v>
      </c>
      <c r="II465">
        <v>100</v>
      </c>
      <c r="IJ465">
        <v>-1.497</v>
      </c>
      <c r="IK465">
        <v>0.2001</v>
      </c>
      <c r="IL465">
        <v>-2.28913660702458</v>
      </c>
      <c r="IM465">
        <v>0.001328113201692861</v>
      </c>
      <c r="IN465">
        <v>1.538283238170363E-06</v>
      </c>
      <c r="IO465">
        <v>-5.795655626708063E-10</v>
      </c>
      <c r="IP465">
        <v>-0.0679113126274816</v>
      </c>
      <c r="IQ465">
        <v>-0.004593102289677449</v>
      </c>
      <c r="IR465">
        <v>0.0008253994458280543</v>
      </c>
      <c r="IS465">
        <v>-7.403632370499484E-06</v>
      </c>
      <c r="IT465">
        <v>2</v>
      </c>
      <c r="IU465">
        <v>1985</v>
      </c>
      <c r="IV465">
        <v>1</v>
      </c>
      <c r="IW465">
        <v>27</v>
      </c>
      <c r="IX465">
        <v>2.8</v>
      </c>
      <c r="IY465">
        <v>2.8</v>
      </c>
      <c r="IZ465">
        <v>1.13647</v>
      </c>
      <c r="JA465">
        <v>2.6123</v>
      </c>
      <c r="JB465">
        <v>1.49658</v>
      </c>
      <c r="JC465">
        <v>2.34619</v>
      </c>
      <c r="JD465">
        <v>1.54907</v>
      </c>
      <c r="JE465">
        <v>2.38647</v>
      </c>
      <c r="JF465">
        <v>32.7535</v>
      </c>
      <c r="JG465">
        <v>15.4104</v>
      </c>
      <c r="JH465">
        <v>18</v>
      </c>
      <c r="JI465">
        <v>481.996</v>
      </c>
      <c r="JJ465">
        <v>502.143</v>
      </c>
      <c r="JK465">
        <v>31.6021</v>
      </c>
      <c r="JL465">
        <v>27.5316</v>
      </c>
      <c r="JM465">
        <v>30.0002</v>
      </c>
      <c r="JN465">
        <v>27.7313</v>
      </c>
      <c r="JO465">
        <v>27.7141</v>
      </c>
      <c r="JP465">
        <v>22.8479</v>
      </c>
      <c r="JQ465">
        <v>19.3512</v>
      </c>
      <c r="JR465">
        <v>76.85169999999999</v>
      </c>
      <c r="JS465">
        <v>31.5719</v>
      </c>
      <c r="JT465">
        <v>420</v>
      </c>
      <c r="JU465">
        <v>24.0782</v>
      </c>
      <c r="JV465">
        <v>102.308</v>
      </c>
      <c r="JW465">
        <v>91.4425</v>
      </c>
    </row>
    <row r="466" spans="1:283">
      <c r="A466">
        <v>448</v>
      </c>
      <c r="B466">
        <v>1761012643.5</v>
      </c>
      <c r="C466">
        <v>2977.5</v>
      </c>
      <c r="D466" t="s">
        <v>1348</v>
      </c>
      <c r="E466" t="s">
        <v>1349</v>
      </c>
      <c r="F466">
        <v>5</v>
      </c>
      <c r="G466" t="s">
        <v>1294</v>
      </c>
      <c r="H466">
        <v>1761012635.5</v>
      </c>
      <c r="I466">
        <f>(J466)/1000</f>
        <v>0</v>
      </c>
      <c r="J466">
        <f>1000*DJ466*AH466*(DF466-DG466)/(100*CY466*(1000-AH466*DF466))</f>
        <v>0</v>
      </c>
      <c r="K466">
        <f>DJ466*AH466*(DE466-DD466*(1000-AH466*DG466)/(1000-AH466*DF466))/(100*CY466)</f>
        <v>0</v>
      </c>
      <c r="L466">
        <f>DD466 - IF(AH466&gt;1, K466*CY466*100.0/(AJ466), 0)</f>
        <v>0</v>
      </c>
      <c r="M466">
        <f>((S466-I466/2)*L466-K466)/(S466+I466/2)</f>
        <v>0</v>
      </c>
      <c r="N466">
        <f>M466*(DK466+DL466)/1000.0</f>
        <v>0</v>
      </c>
      <c r="O466">
        <f>(DD466 - IF(AH466&gt;1, K466*CY466*100.0/(AJ466), 0))*(DK466+DL466)/1000.0</f>
        <v>0</v>
      </c>
      <c r="P466">
        <f>2.0/((1/R466-1/Q466)+SIGN(R466)*SQRT((1/R466-1/Q466)*(1/R466-1/Q466) + 4*CZ466/((CZ466+1)*(CZ466+1))*(2*1/R466*1/Q466-1/Q466*1/Q466)))</f>
        <v>0</v>
      </c>
      <c r="Q466">
        <f>IF(LEFT(DA466,1)&lt;&gt;"0",IF(LEFT(DA466,1)="1",3.0,DB466),$D$5+$E$5*(DR466*DK466/($K$5*1000))+$F$5*(DR466*DK466/($K$5*1000))*MAX(MIN(CY466,$J$5),$I$5)*MAX(MIN(CY466,$J$5),$I$5)+$G$5*MAX(MIN(CY466,$J$5),$I$5)*(DR466*DK466/($K$5*1000))+$H$5*(DR466*DK466/($K$5*1000))*(DR466*DK466/($K$5*1000)))</f>
        <v>0</v>
      </c>
      <c r="R466">
        <f>I466*(1000-(1000*0.61365*exp(17.502*V466/(240.97+V466))/(DK466+DL466)+DF466)/2)/(1000*0.61365*exp(17.502*V466/(240.97+V466))/(DK466+DL466)-DF466)</f>
        <v>0</v>
      </c>
      <c r="S466">
        <f>1/((CZ466+1)/(P466/1.6)+1/(Q466/1.37)) + CZ466/((CZ466+1)/(P466/1.6) + CZ466/(Q466/1.37))</f>
        <v>0</v>
      </c>
      <c r="T466">
        <f>(CU466*CX466)</f>
        <v>0</v>
      </c>
      <c r="U466">
        <f>(DM466+(T466+2*0.95*5.67E-8*(((DM466+$B$9)+273)^4-(DM466+273)^4)-44100*I466)/(1.84*29.3*Q466+8*0.95*5.67E-8*(DM466+273)^3))</f>
        <v>0</v>
      </c>
      <c r="V466">
        <f>($C$9*DN466+$D$9*DO466+$E$9*U466)</f>
        <v>0</v>
      </c>
      <c r="W466">
        <f>0.61365*exp(17.502*V466/(240.97+V466))</f>
        <v>0</v>
      </c>
      <c r="X466">
        <f>(Y466/Z466*100)</f>
        <v>0</v>
      </c>
      <c r="Y466">
        <f>DF466*(DK466+DL466)/1000</f>
        <v>0</v>
      </c>
      <c r="Z466">
        <f>0.61365*exp(17.502*DM466/(240.97+DM466))</f>
        <v>0</v>
      </c>
      <c r="AA466">
        <f>(W466-DF466*(DK466+DL466)/1000)</f>
        <v>0</v>
      </c>
      <c r="AB466">
        <f>(-I466*44100)</f>
        <v>0</v>
      </c>
      <c r="AC466">
        <f>2*29.3*Q466*0.92*(DM466-V466)</f>
        <v>0</v>
      </c>
      <c r="AD466">
        <f>2*0.95*5.67E-8*(((DM466+$B$9)+273)^4-(V466+273)^4)</f>
        <v>0</v>
      </c>
      <c r="AE466">
        <f>T466+AD466+AB466+AC466</f>
        <v>0</v>
      </c>
      <c r="AF466">
        <v>0</v>
      </c>
      <c r="AG466">
        <v>0</v>
      </c>
      <c r="AH466">
        <f>IF(AF466*$H$15&gt;=AJ466,1.0,(AJ466/(AJ466-AF466*$H$15)))</f>
        <v>0</v>
      </c>
      <c r="AI466">
        <f>(AH466-1)*100</f>
        <v>0</v>
      </c>
      <c r="AJ466">
        <f>MAX(0,($B$15+$C$15*DR466)/(1+$D$15*DR466)*DK466/(DM466+273)*$E$15)</f>
        <v>0</v>
      </c>
      <c r="AK466" t="s">
        <v>420</v>
      </c>
      <c r="AL466" t="s">
        <v>420</v>
      </c>
      <c r="AM466">
        <v>0</v>
      </c>
      <c r="AN466">
        <v>0</v>
      </c>
      <c r="AO466">
        <f>1-AM466/AN466</f>
        <v>0</v>
      </c>
      <c r="AP466">
        <v>0</v>
      </c>
      <c r="AQ466" t="s">
        <v>420</v>
      </c>
      <c r="AR466" t="s">
        <v>420</v>
      </c>
      <c r="AS466">
        <v>0</v>
      </c>
      <c r="AT466">
        <v>0</v>
      </c>
      <c r="AU466">
        <f>1-AS466/AT466</f>
        <v>0</v>
      </c>
      <c r="AV466">
        <v>0.5</v>
      </c>
      <c r="AW466">
        <f>CV466</f>
        <v>0</v>
      </c>
      <c r="AX466">
        <f>K466</f>
        <v>0</v>
      </c>
      <c r="AY466">
        <f>AU466*AV466*AW466</f>
        <v>0</v>
      </c>
      <c r="AZ466">
        <f>(AX466-AP466)/AW466</f>
        <v>0</v>
      </c>
      <c r="BA466">
        <f>(AN466-AT466)/AT466</f>
        <v>0</v>
      </c>
      <c r="BB466">
        <f>AM466/(AO466+AM466/AT466)</f>
        <v>0</v>
      </c>
      <c r="BC466" t="s">
        <v>420</v>
      </c>
      <c r="BD466">
        <v>0</v>
      </c>
      <c r="BE466">
        <f>IF(BD466&lt;&gt;0, BD466, BB466)</f>
        <v>0</v>
      </c>
      <c r="BF466">
        <f>1-BE466/AT466</f>
        <v>0</v>
      </c>
      <c r="BG466">
        <f>(AT466-AS466)/(AT466-BE466)</f>
        <v>0</v>
      </c>
      <c r="BH466">
        <f>(AN466-AT466)/(AN466-BE466)</f>
        <v>0</v>
      </c>
      <c r="BI466">
        <f>(AT466-AS466)/(AT466-AM466)</f>
        <v>0</v>
      </c>
      <c r="BJ466">
        <f>(AN466-AT466)/(AN466-AM466)</f>
        <v>0</v>
      </c>
      <c r="BK466">
        <f>(BG466*BE466/AS466)</f>
        <v>0</v>
      </c>
      <c r="BL466">
        <f>(1-BK466)</f>
        <v>0</v>
      </c>
      <c r="CU466">
        <f>$B$13*DS466+$C$13*DT466+$F$13*EE466*(1-EH466)</f>
        <v>0</v>
      </c>
      <c r="CV466">
        <f>CU466*CW466</f>
        <v>0</v>
      </c>
      <c r="CW466">
        <f>($B$13*$D$11+$C$13*$D$11+$F$13*((ER466+EJ466)/MAX(ER466+EJ466+ES466, 0.1)*$I$11+ES466/MAX(ER466+EJ466+ES466, 0.1)*$J$11))/($B$13+$C$13+$F$13)</f>
        <v>0</v>
      </c>
      <c r="CX466">
        <f>($B$13*$K$11+$C$13*$K$11+$F$13*((ER466+EJ466)/MAX(ER466+EJ466+ES466, 0.1)*$P$11+ES466/MAX(ER466+EJ466+ES466, 0.1)*$Q$11))/($B$13+$C$13+$F$13)</f>
        <v>0</v>
      </c>
      <c r="CY466">
        <v>5.66</v>
      </c>
      <c r="CZ466">
        <v>0.5</v>
      </c>
      <c r="DA466" t="s">
        <v>421</v>
      </c>
      <c r="DB466">
        <v>2</v>
      </c>
      <c r="DC466">
        <v>1761012635.5</v>
      </c>
      <c r="DD466">
        <v>420.9245416666666</v>
      </c>
      <c r="DE466">
        <v>419.9954166666666</v>
      </c>
      <c r="DF466">
        <v>24.43246666666667</v>
      </c>
      <c r="DG466">
        <v>24.155125</v>
      </c>
      <c r="DH466">
        <v>422.421875</v>
      </c>
      <c r="DI466">
        <v>24.23234166666667</v>
      </c>
      <c r="DJ466">
        <v>499.9568333333333</v>
      </c>
      <c r="DK466">
        <v>90.57911666666666</v>
      </c>
      <c r="DL466">
        <v>0.03436699583333333</v>
      </c>
      <c r="DM466">
        <v>30.61630416666667</v>
      </c>
      <c r="DN466">
        <v>30.05679583333334</v>
      </c>
      <c r="DO466">
        <v>999.9</v>
      </c>
      <c r="DP466">
        <v>0</v>
      </c>
      <c r="DQ466">
        <v>0</v>
      </c>
      <c r="DR466">
        <v>9990.334999999999</v>
      </c>
      <c r="DS466">
        <v>0</v>
      </c>
      <c r="DT466">
        <v>0.242856</v>
      </c>
      <c r="DU466">
        <v>0.9289867916666665</v>
      </c>
      <c r="DV466">
        <v>431.4662916666666</v>
      </c>
      <c r="DW466">
        <v>430.3917083333333</v>
      </c>
      <c r="DX466">
        <v>0.2773396666666667</v>
      </c>
      <c r="DY466">
        <v>419.9954166666666</v>
      </c>
      <c r="DZ466">
        <v>24.155125</v>
      </c>
      <c r="EA466">
        <v>2.213070833333334</v>
      </c>
      <c r="EB466">
        <v>2.187950833333333</v>
      </c>
      <c r="EC466">
        <v>19.05725416666667</v>
      </c>
      <c r="ED466">
        <v>18.87435</v>
      </c>
      <c r="EE466">
        <v>0.00500078</v>
      </c>
      <c r="EF466">
        <v>0</v>
      </c>
      <c r="EG466">
        <v>0</v>
      </c>
      <c r="EH466">
        <v>0</v>
      </c>
      <c r="EI466">
        <v>777.9958333333334</v>
      </c>
      <c r="EJ466">
        <v>0.00500078</v>
      </c>
      <c r="EK466">
        <v>-12.76666666666667</v>
      </c>
      <c r="EL466">
        <v>0.04583333333333328</v>
      </c>
      <c r="EM466">
        <v>35.778375</v>
      </c>
      <c r="EN466">
        <v>40.14816666666667</v>
      </c>
      <c r="EO466">
        <v>38.471125</v>
      </c>
      <c r="EP466">
        <v>40.75491666666667</v>
      </c>
      <c r="EQ466">
        <v>38.88004166666666</v>
      </c>
      <c r="ER466">
        <v>0</v>
      </c>
      <c r="ES466">
        <v>0</v>
      </c>
      <c r="ET466">
        <v>0</v>
      </c>
      <c r="EU466">
        <v>1761012642.7</v>
      </c>
      <c r="EV466">
        <v>0</v>
      </c>
      <c r="EW466">
        <v>777.9680000000001</v>
      </c>
      <c r="EX466">
        <v>-26.76153838940092</v>
      </c>
      <c r="EY466">
        <v>29.66923065368945</v>
      </c>
      <c r="EZ466">
        <v>-12.16</v>
      </c>
      <c r="FA466">
        <v>15</v>
      </c>
      <c r="FB466">
        <v>1761012472</v>
      </c>
      <c r="FC466" t="s">
        <v>1295</v>
      </c>
      <c r="FD466">
        <v>1761012472</v>
      </c>
      <c r="FE466">
        <v>1761012471</v>
      </c>
      <c r="FF466">
        <v>14</v>
      </c>
      <c r="FG466">
        <v>-0.019</v>
      </c>
      <c r="FH466">
        <v>0.004</v>
      </c>
      <c r="FI466">
        <v>-1.499</v>
      </c>
      <c r="FJ466">
        <v>0.179</v>
      </c>
      <c r="FK466">
        <v>420</v>
      </c>
      <c r="FL466">
        <v>23</v>
      </c>
      <c r="FM466">
        <v>0.57</v>
      </c>
      <c r="FN466">
        <v>0.06</v>
      </c>
      <c r="FO466">
        <v>0.912507575</v>
      </c>
      <c r="FP466">
        <v>0.02651163602251511</v>
      </c>
      <c r="FQ466">
        <v>0.04437822702400779</v>
      </c>
      <c r="FR466">
        <v>1</v>
      </c>
      <c r="FS466">
        <v>777.8588235294118</v>
      </c>
      <c r="FT466">
        <v>-8.04278076011804</v>
      </c>
      <c r="FU466">
        <v>7.552721272224793</v>
      </c>
      <c r="FV466">
        <v>0</v>
      </c>
      <c r="FW466">
        <v>0.261869825</v>
      </c>
      <c r="FX466">
        <v>0.3875589906191366</v>
      </c>
      <c r="FY466">
        <v>0.03845679684846848</v>
      </c>
      <c r="FZ466">
        <v>0</v>
      </c>
      <c r="GA466">
        <v>1</v>
      </c>
      <c r="GB466">
        <v>3</v>
      </c>
      <c r="GC466" t="s">
        <v>459</v>
      </c>
      <c r="GD466">
        <v>3.10958</v>
      </c>
      <c r="GE466">
        <v>2.72649</v>
      </c>
      <c r="GF466">
        <v>0.08876920000000001</v>
      </c>
      <c r="GG466">
        <v>0.08842220000000001</v>
      </c>
      <c r="GH466">
        <v>0.109962</v>
      </c>
      <c r="GI466">
        <v>0.10998</v>
      </c>
      <c r="GJ466">
        <v>23916.7</v>
      </c>
      <c r="GK466">
        <v>21671.5</v>
      </c>
      <c r="GL466">
        <v>26803.9</v>
      </c>
      <c r="GM466">
        <v>23979.4</v>
      </c>
      <c r="GN466">
        <v>38117.1</v>
      </c>
      <c r="GO466">
        <v>31478.2</v>
      </c>
      <c r="GP466">
        <v>46784.5</v>
      </c>
      <c r="GQ466">
        <v>37903.8</v>
      </c>
      <c r="GR466">
        <v>1.89358</v>
      </c>
      <c r="GS466">
        <v>1.87965</v>
      </c>
      <c r="GT466">
        <v>0.100709</v>
      </c>
      <c r="GU466">
        <v>0</v>
      </c>
      <c r="GV466">
        <v>28.3898</v>
      </c>
      <c r="GW466">
        <v>999.9</v>
      </c>
      <c r="GX466">
        <v>63</v>
      </c>
      <c r="GY466">
        <v>29.2</v>
      </c>
      <c r="GZ466">
        <v>28.2959</v>
      </c>
      <c r="HA466">
        <v>61.461</v>
      </c>
      <c r="HB466">
        <v>21.3301</v>
      </c>
      <c r="HC466">
        <v>1</v>
      </c>
      <c r="HD466">
        <v>0.0227693</v>
      </c>
      <c r="HE466">
        <v>-1.77717</v>
      </c>
      <c r="HF466">
        <v>20.3292</v>
      </c>
      <c r="HG466">
        <v>5.22163</v>
      </c>
      <c r="HH466">
        <v>11.98</v>
      </c>
      <c r="HI466">
        <v>4.9649</v>
      </c>
      <c r="HJ466">
        <v>3.27595</v>
      </c>
      <c r="HK466">
        <v>9999</v>
      </c>
      <c r="HL466">
        <v>9999</v>
      </c>
      <c r="HM466">
        <v>9999</v>
      </c>
      <c r="HN466">
        <v>999.9</v>
      </c>
      <c r="HO466">
        <v>1.86366</v>
      </c>
      <c r="HP466">
        <v>1.85976</v>
      </c>
      <c r="HQ466">
        <v>1.85806</v>
      </c>
      <c r="HR466">
        <v>1.85944</v>
      </c>
      <c r="HS466">
        <v>1.85959</v>
      </c>
      <c r="HT466">
        <v>1.85806</v>
      </c>
      <c r="HU466">
        <v>1.85715</v>
      </c>
      <c r="HV466">
        <v>1.85211</v>
      </c>
      <c r="HW466">
        <v>0</v>
      </c>
      <c r="HX466">
        <v>0</v>
      </c>
      <c r="HY466">
        <v>0</v>
      </c>
      <c r="HZ466">
        <v>0</v>
      </c>
      <c r="IA466" t="s">
        <v>424</v>
      </c>
      <c r="IB466" t="s">
        <v>425</v>
      </c>
      <c r="IC466" t="s">
        <v>426</v>
      </c>
      <c r="ID466" t="s">
        <v>426</v>
      </c>
      <c r="IE466" t="s">
        <v>426</v>
      </c>
      <c r="IF466" t="s">
        <v>426</v>
      </c>
      <c r="IG466">
        <v>0</v>
      </c>
      <c r="IH466">
        <v>100</v>
      </c>
      <c r="II466">
        <v>100</v>
      </c>
      <c r="IJ466">
        <v>-1.498</v>
      </c>
      <c r="IK466">
        <v>0.1999</v>
      </c>
      <c r="IL466">
        <v>-2.28913660702458</v>
      </c>
      <c r="IM466">
        <v>0.001328113201692861</v>
      </c>
      <c r="IN466">
        <v>1.538283238170363E-06</v>
      </c>
      <c r="IO466">
        <v>-5.795655626708063E-10</v>
      </c>
      <c r="IP466">
        <v>-0.0679113126274816</v>
      </c>
      <c r="IQ466">
        <v>-0.004593102289677449</v>
      </c>
      <c r="IR466">
        <v>0.0008253994458280543</v>
      </c>
      <c r="IS466">
        <v>-7.403632370499484E-06</v>
      </c>
      <c r="IT466">
        <v>2</v>
      </c>
      <c r="IU466">
        <v>1985</v>
      </c>
      <c r="IV466">
        <v>1</v>
      </c>
      <c r="IW466">
        <v>27</v>
      </c>
      <c r="IX466">
        <v>2.9</v>
      </c>
      <c r="IY466">
        <v>2.9</v>
      </c>
      <c r="IZ466">
        <v>1.13647</v>
      </c>
      <c r="JA466">
        <v>2.60376</v>
      </c>
      <c r="JB466">
        <v>1.49658</v>
      </c>
      <c r="JC466">
        <v>2.34497</v>
      </c>
      <c r="JD466">
        <v>1.54907</v>
      </c>
      <c r="JE466">
        <v>2.46704</v>
      </c>
      <c r="JF466">
        <v>32.7535</v>
      </c>
      <c r="JG466">
        <v>15.4279</v>
      </c>
      <c r="JH466">
        <v>18</v>
      </c>
      <c r="JI466">
        <v>481.91</v>
      </c>
      <c r="JJ466">
        <v>502.242</v>
      </c>
      <c r="JK466">
        <v>31.5803</v>
      </c>
      <c r="JL466">
        <v>27.5316</v>
      </c>
      <c r="JM466">
        <v>30.0002</v>
      </c>
      <c r="JN466">
        <v>27.7313</v>
      </c>
      <c r="JO466">
        <v>27.7141</v>
      </c>
      <c r="JP466">
        <v>22.8514</v>
      </c>
      <c r="JQ466">
        <v>19.3512</v>
      </c>
      <c r="JR466">
        <v>76.85169999999999</v>
      </c>
      <c r="JS466">
        <v>31.5719</v>
      </c>
      <c r="JT466">
        <v>420</v>
      </c>
      <c r="JU466">
        <v>24.0782</v>
      </c>
      <c r="JV466">
        <v>102.307</v>
      </c>
      <c r="JW466">
        <v>91.4418</v>
      </c>
    </row>
    <row r="467" spans="1:283">
      <c r="A467">
        <v>449</v>
      </c>
      <c r="B467">
        <v>1761012645.5</v>
      </c>
      <c r="C467">
        <v>2979.5</v>
      </c>
      <c r="D467" t="s">
        <v>1350</v>
      </c>
      <c r="E467" t="s">
        <v>1351</v>
      </c>
      <c r="F467">
        <v>5</v>
      </c>
      <c r="G467" t="s">
        <v>1294</v>
      </c>
      <c r="H467">
        <v>1761012637.5</v>
      </c>
      <c r="I467">
        <f>(J467)/1000</f>
        <v>0</v>
      </c>
      <c r="J467">
        <f>1000*DJ467*AH467*(DF467-DG467)/(100*CY467*(1000-AH467*DF467))</f>
        <v>0</v>
      </c>
      <c r="K467">
        <f>DJ467*AH467*(DE467-DD467*(1000-AH467*DG467)/(1000-AH467*DF467))/(100*CY467)</f>
        <v>0</v>
      </c>
      <c r="L467">
        <f>DD467 - IF(AH467&gt;1, K467*CY467*100.0/(AJ467), 0)</f>
        <v>0</v>
      </c>
      <c r="M467">
        <f>((S467-I467/2)*L467-K467)/(S467+I467/2)</f>
        <v>0</v>
      </c>
      <c r="N467">
        <f>M467*(DK467+DL467)/1000.0</f>
        <v>0</v>
      </c>
      <c r="O467">
        <f>(DD467 - IF(AH467&gt;1, K467*CY467*100.0/(AJ467), 0))*(DK467+DL467)/1000.0</f>
        <v>0</v>
      </c>
      <c r="P467">
        <f>2.0/((1/R467-1/Q467)+SIGN(R467)*SQRT((1/R467-1/Q467)*(1/R467-1/Q467) + 4*CZ467/((CZ467+1)*(CZ467+1))*(2*1/R467*1/Q467-1/Q467*1/Q467)))</f>
        <v>0</v>
      </c>
      <c r="Q467">
        <f>IF(LEFT(DA467,1)&lt;&gt;"0",IF(LEFT(DA467,1)="1",3.0,DB467),$D$5+$E$5*(DR467*DK467/($K$5*1000))+$F$5*(DR467*DK467/($K$5*1000))*MAX(MIN(CY467,$J$5),$I$5)*MAX(MIN(CY467,$J$5),$I$5)+$G$5*MAX(MIN(CY467,$J$5),$I$5)*(DR467*DK467/($K$5*1000))+$H$5*(DR467*DK467/($K$5*1000))*(DR467*DK467/($K$5*1000)))</f>
        <v>0</v>
      </c>
      <c r="R467">
        <f>I467*(1000-(1000*0.61365*exp(17.502*V467/(240.97+V467))/(DK467+DL467)+DF467)/2)/(1000*0.61365*exp(17.502*V467/(240.97+V467))/(DK467+DL467)-DF467)</f>
        <v>0</v>
      </c>
      <c r="S467">
        <f>1/((CZ467+1)/(P467/1.6)+1/(Q467/1.37)) + CZ467/((CZ467+1)/(P467/1.6) + CZ467/(Q467/1.37))</f>
        <v>0</v>
      </c>
      <c r="T467">
        <f>(CU467*CX467)</f>
        <v>0</v>
      </c>
      <c r="U467">
        <f>(DM467+(T467+2*0.95*5.67E-8*(((DM467+$B$9)+273)^4-(DM467+273)^4)-44100*I467)/(1.84*29.3*Q467+8*0.95*5.67E-8*(DM467+273)^3))</f>
        <v>0</v>
      </c>
      <c r="V467">
        <f>($C$9*DN467+$D$9*DO467+$E$9*U467)</f>
        <v>0</v>
      </c>
      <c r="W467">
        <f>0.61365*exp(17.502*V467/(240.97+V467))</f>
        <v>0</v>
      </c>
      <c r="X467">
        <f>(Y467/Z467*100)</f>
        <v>0</v>
      </c>
      <c r="Y467">
        <f>DF467*(DK467+DL467)/1000</f>
        <v>0</v>
      </c>
      <c r="Z467">
        <f>0.61365*exp(17.502*DM467/(240.97+DM467))</f>
        <v>0</v>
      </c>
      <c r="AA467">
        <f>(W467-DF467*(DK467+DL467)/1000)</f>
        <v>0</v>
      </c>
      <c r="AB467">
        <f>(-I467*44100)</f>
        <v>0</v>
      </c>
      <c r="AC467">
        <f>2*29.3*Q467*0.92*(DM467-V467)</f>
        <v>0</v>
      </c>
      <c r="AD467">
        <f>2*0.95*5.67E-8*(((DM467+$B$9)+273)^4-(V467+273)^4)</f>
        <v>0</v>
      </c>
      <c r="AE467">
        <f>T467+AD467+AB467+AC467</f>
        <v>0</v>
      </c>
      <c r="AF467">
        <v>1</v>
      </c>
      <c r="AG467">
        <v>0</v>
      </c>
      <c r="AH467">
        <f>IF(AF467*$H$15&gt;=AJ467,1.0,(AJ467/(AJ467-AF467*$H$15)))</f>
        <v>0</v>
      </c>
      <c r="AI467">
        <f>(AH467-1)*100</f>
        <v>0</v>
      </c>
      <c r="AJ467">
        <f>MAX(0,($B$15+$C$15*DR467)/(1+$D$15*DR467)*DK467/(DM467+273)*$E$15)</f>
        <v>0</v>
      </c>
      <c r="AK467" t="s">
        <v>420</v>
      </c>
      <c r="AL467" t="s">
        <v>420</v>
      </c>
      <c r="AM467">
        <v>0</v>
      </c>
      <c r="AN467">
        <v>0</v>
      </c>
      <c r="AO467">
        <f>1-AM467/AN467</f>
        <v>0</v>
      </c>
      <c r="AP467">
        <v>0</v>
      </c>
      <c r="AQ467" t="s">
        <v>420</v>
      </c>
      <c r="AR467" t="s">
        <v>420</v>
      </c>
      <c r="AS467">
        <v>0</v>
      </c>
      <c r="AT467">
        <v>0</v>
      </c>
      <c r="AU467">
        <f>1-AS467/AT467</f>
        <v>0</v>
      </c>
      <c r="AV467">
        <v>0.5</v>
      </c>
      <c r="AW467">
        <f>CV467</f>
        <v>0</v>
      </c>
      <c r="AX467">
        <f>K467</f>
        <v>0</v>
      </c>
      <c r="AY467">
        <f>AU467*AV467*AW467</f>
        <v>0</v>
      </c>
      <c r="AZ467">
        <f>(AX467-AP467)/AW467</f>
        <v>0</v>
      </c>
      <c r="BA467">
        <f>(AN467-AT467)/AT467</f>
        <v>0</v>
      </c>
      <c r="BB467">
        <f>AM467/(AO467+AM467/AT467)</f>
        <v>0</v>
      </c>
      <c r="BC467" t="s">
        <v>420</v>
      </c>
      <c r="BD467">
        <v>0</v>
      </c>
      <c r="BE467">
        <f>IF(BD467&lt;&gt;0, BD467, BB467)</f>
        <v>0</v>
      </c>
      <c r="BF467">
        <f>1-BE467/AT467</f>
        <v>0</v>
      </c>
      <c r="BG467">
        <f>(AT467-AS467)/(AT467-BE467)</f>
        <v>0</v>
      </c>
      <c r="BH467">
        <f>(AN467-AT467)/(AN467-BE467)</f>
        <v>0</v>
      </c>
      <c r="BI467">
        <f>(AT467-AS467)/(AT467-AM467)</f>
        <v>0</v>
      </c>
      <c r="BJ467">
        <f>(AN467-AT467)/(AN467-AM467)</f>
        <v>0</v>
      </c>
      <c r="BK467">
        <f>(BG467*BE467/AS467)</f>
        <v>0</v>
      </c>
      <c r="BL467">
        <f>(1-BK467)</f>
        <v>0</v>
      </c>
      <c r="CU467">
        <f>$B$13*DS467+$C$13*DT467+$F$13*EE467*(1-EH467)</f>
        <v>0</v>
      </c>
      <c r="CV467">
        <f>CU467*CW467</f>
        <v>0</v>
      </c>
      <c r="CW467">
        <f>($B$13*$D$11+$C$13*$D$11+$F$13*((ER467+EJ467)/MAX(ER467+EJ467+ES467, 0.1)*$I$11+ES467/MAX(ER467+EJ467+ES467, 0.1)*$J$11))/($B$13+$C$13+$F$13)</f>
        <v>0</v>
      </c>
      <c r="CX467">
        <f>($B$13*$K$11+$C$13*$K$11+$F$13*((ER467+EJ467)/MAX(ER467+EJ467+ES467, 0.1)*$P$11+ES467/MAX(ER467+EJ467+ES467, 0.1)*$Q$11))/($B$13+$C$13+$F$13)</f>
        <v>0</v>
      </c>
      <c r="CY467">
        <v>5.66</v>
      </c>
      <c r="CZ467">
        <v>0.5</v>
      </c>
      <c r="DA467" t="s">
        <v>421</v>
      </c>
      <c r="DB467">
        <v>2</v>
      </c>
      <c r="DC467">
        <v>1761012637.5</v>
      </c>
      <c r="DD467">
        <v>420.9227916666667</v>
      </c>
      <c r="DE467">
        <v>419.9963333333333</v>
      </c>
      <c r="DF467">
        <v>24.43200416666667</v>
      </c>
      <c r="DG467">
        <v>24.1427</v>
      </c>
      <c r="DH467">
        <v>422.4201249999999</v>
      </c>
      <c r="DI467">
        <v>24.23189166666667</v>
      </c>
      <c r="DJ467">
        <v>499.9646666666667</v>
      </c>
      <c r="DK467">
        <v>90.57887083333333</v>
      </c>
      <c r="DL467">
        <v>0.03450249166666667</v>
      </c>
      <c r="DM467">
        <v>30.61355416666667</v>
      </c>
      <c r="DN467">
        <v>30.05169583333334</v>
      </c>
      <c r="DO467">
        <v>999.9</v>
      </c>
      <c r="DP467">
        <v>0</v>
      </c>
      <c r="DQ467">
        <v>0</v>
      </c>
      <c r="DR467">
        <v>9992.103333333334</v>
      </c>
      <c r="DS467">
        <v>0</v>
      </c>
      <c r="DT467">
        <v>0.242856</v>
      </c>
      <c r="DU467">
        <v>0.9263470416666667</v>
      </c>
      <c r="DV467">
        <v>431.4643333333333</v>
      </c>
      <c r="DW467">
        <v>430.3872083333334</v>
      </c>
      <c r="DX467">
        <v>0.2893040833333333</v>
      </c>
      <c r="DY467">
        <v>419.9963333333333</v>
      </c>
      <c r="DZ467">
        <v>24.1427</v>
      </c>
      <c r="EA467">
        <v>2.213022916666667</v>
      </c>
      <c r="EB467">
        <v>2.186819583333333</v>
      </c>
      <c r="EC467">
        <v>19.05690833333333</v>
      </c>
      <c r="ED467">
        <v>18.86606666666666</v>
      </c>
      <c r="EE467">
        <v>0.00500078</v>
      </c>
      <c r="EF467">
        <v>0</v>
      </c>
      <c r="EG467">
        <v>0</v>
      </c>
      <c r="EH467">
        <v>0</v>
      </c>
      <c r="EI467">
        <v>777.5958333333333</v>
      </c>
      <c r="EJ467">
        <v>0.00500078</v>
      </c>
      <c r="EK467">
        <v>-12.01666666666667</v>
      </c>
      <c r="EL467">
        <v>0.1041666666666667</v>
      </c>
      <c r="EM467">
        <v>35.778375</v>
      </c>
      <c r="EN467">
        <v>40.17166666666667</v>
      </c>
      <c r="EO467">
        <v>38.49458333333333</v>
      </c>
      <c r="EP467">
        <v>40.78616666666667</v>
      </c>
      <c r="EQ467">
        <v>38.932125</v>
      </c>
      <c r="ER467">
        <v>0</v>
      </c>
      <c r="ES467">
        <v>0</v>
      </c>
      <c r="ET467">
        <v>0</v>
      </c>
      <c r="EU467">
        <v>1761012644.5</v>
      </c>
      <c r="EV467">
        <v>0</v>
      </c>
      <c r="EW467">
        <v>777.8192307692308</v>
      </c>
      <c r="EX467">
        <v>-41.2547004997078</v>
      </c>
      <c r="EY467">
        <v>25.99316203290397</v>
      </c>
      <c r="EZ467">
        <v>-11.98846153846154</v>
      </c>
      <c r="FA467">
        <v>15</v>
      </c>
      <c r="FB467">
        <v>1761012472</v>
      </c>
      <c r="FC467" t="s">
        <v>1295</v>
      </c>
      <c r="FD467">
        <v>1761012472</v>
      </c>
      <c r="FE467">
        <v>1761012471</v>
      </c>
      <c r="FF467">
        <v>14</v>
      </c>
      <c r="FG467">
        <v>-0.019</v>
      </c>
      <c r="FH467">
        <v>0.004</v>
      </c>
      <c r="FI467">
        <v>-1.499</v>
      </c>
      <c r="FJ467">
        <v>0.179</v>
      </c>
      <c r="FK467">
        <v>420</v>
      </c>
      <c r="FL467">
        <v>23</v>
      </c>
      <c r="FM467">
        <v>0.57</v>
      </c>
      <c r="FN467">
        <v>0.06</v>
      </c>
      <c r="FO467">
        <v>0.9245813414634148</v>
      </c>
      <c r="FP467">
        <v>-0.01138781184669167</v>
      </c>
      <c r="FQ467">
        <v>0.04023136817884695</v>
      </c>
      <c r="FR467">
        <v>1</v>
      </c>
      <c r="FS467">
        <v>777.414705882353</v>
      </c>
      <c r="FT467">
        <v>-4.566844960833889</v>
      </c>
      <c r="FU467">
        <v>7.506472985244178</v>
      </c>
      <c r="FV467">
        <v>0</v>
      </c>
      <c r="FW467">
        <v>0.2742059024390244</v>
      </c>
      <c r="FX467">
        <v>0.3962121324041818</v>
      </c>
      <c r="FY467">
        <v>0.04004344651464169</v>
      </c>
      <c r="FZ467">
        <v>0</v>
      </c>
      <c r="GA467">
        <v>1</v>
      </c>
      <c r="GB467">
        <v>3</v>
      </c>
      <c r="GC467" t="s">
        <v>459</v>
      </c>
      <c r="GD467">
        <v>3.10982</v>
      </c>
      <c r="GE467">
        <v>2.72648</v>
      </c>
      <c r="GF467">
        <v>0.0887679</v>
      </c>
      <c r="GG467">
        <v>0.08842469999999999</v>
      </c>
      <c r="GH467">
        <v>0.109932</v>
      </c>
      <c r="GI467">
        <v>0.109967</v>
      </c>
      <c r="GJ467">
        <v>23916.6</v>
      </c>
      <c r="GK467">
        <v>21671.4</v>
      </c>
      <c r="GL467">
        <v>26803.8</v>
      </c>
      <c r="GM467">
        <v>23979.4</v>
      </c>
      <c r="GN467">
        <v>38118.4</v>
      </c>
      <c r="GO467">
        <v>31478.6</v>
      </c>
      <c r="GP467">
        <v>46784.5</v>
      </c>
      <c r="GQ467">
        <v>37903.7</v>
      </c>
      <c r="GR467">
        <v>1.89368</v>
      </c>
      <c r="GS467">
        <v>1.8794</v>
      </c>
      <c r="GT467">
        <v>0.100844</v>
      </c>
      <c r="GU467">
        <v>0</v>
      </c>
      <c r="GV467">
        <v>28.3914</v>
      </c>
      <c r="GW467">
        <v>999.9</v>
      </c>
      <c r="GX467">
        <v>63</v>
      </c>
      <c r="GY467">
        <v>29.2</v>
      </c>
      <c r="GZ467">
        <v>28.2966</v>
      </c>
      <c r="HA467">
        <v>61.201</v>
      </c>
      <c r="HB467">
        <v>21.1338</v>
      </c>
      <c r="HC467">
        <v>1</v>
      </c>
      <c r="HD467">
        <v>0.0227947</v>
      </c>
      <c r="HE467">
        <v>-1.83529</v>
      </c>
      <c r="HF467">
        <v>20.3286</v>
      </c>
      <c r="HG467">
        <v>5.22148</v>
      </c>
      <c r="HH467">
        <v>11.9798</v>
      </c>
      <c r="HI467">
        <v>4.96525</v>
      </c>
      <c r="HJ467">
        <v>3.27595</v>
      </c>
      <c r="HK467">
        <v>9999</v>
      </c>
      <c r="HL467">
        <v>9999</v>
      </c>
      <c r="HM467">
        <v>9999</v>
      </c>
      <c r="HN467">
        <v>999.9</v>
      </c>
      <c r="HO467">
        <v>1.86365</v>
      </c>
      <c r="HP467">
        <v>1.85974</v>
      </c>
      <c r="HQ467">
        <v>1.85806</v>
      </c>
      <c r="HR467">
        <v>1.85944</v>
      </c>
      <c r="HS467">
        <v>1.85959</v>
      </c>
      <c r="HT467">
        <v>1.85806</v>
      </c>
      <c r="HU467">
        <v>1.85715</v>
      </c>
      <c r="HV467">
        <v>1.85211</v>
      </c>
      <c r="HW467">
        <v>0</v>
      </c>
      <c r="HX467">
        <v>0</v>
      </c>
      <c r="HY467">
        <v>0</v>
      </c>
      <c r="HZ467">
        <v>0</v>
      </c>
      <c r="IA467" t="s">
        <v>424</v>
      </c>
      <c r="IB467" t="s">
        <v>425</v>
      </c>
      <c r="IC467" t="s">
        <v>426</v>
      </c>
      <c r="ID467" t="s">
        <v>426</v>
      </c>
      <c r="IE467" t="s">
        <v>426</v>
      </c>
      <c r="IF467" t="s">
        <v>426</v>
      </c>
      <c r="IG467">
        <v>0</v>
      </c>
      <c r="IH467">
        <v>100</v>
      </c>
      <c r="II467">
        <v>100</v>
      </c>
      <c r="IJ467">
        <v>-1.497</v>
      </c>
      <c r="IK467">
        <v>0.1997</v>
      </c>
      <c r="IL467">
        <v>-2.28913660702458</v>
      </c>
      <c r="IM467">
        <v>0.001328113201692861</v>
      </c>
      <c r="IN467">
        <v>1.538283238170363E-06</v>
      </c>
      <c r="IO467">
        <v>-5.795655626708063E-10</v>
      </c>
      <c r="IP467">
        <v>-0.0679113126274816</v>
      </c>
      <c r="IQ467">
        <v>-0.004593102289677449</v>
      </c>
      <c r="IR467">
        <v>0.0008253994458280543</v>
      </c>
      <c r="IS467">
        <v>-7.403632370499484E-06</v>
      </c>
      <c r="IT467">
        <v>2</v>
      </c>
      <c r="IU467">
        <v>1985</v>
      </c>
      <c r="IV467">
        <v>1</v>
      </c>
      <c r="IW467">
        <v>27</v>
      </c>
      <c r="IX467">
        <v>2.9</v>
      </c>
      <c r="IY467">
        <v>2.9</v>
      </c>
      <c r="IZ467">
        <v>1.13647</v>
      </c>
      <c r="JA467">
        <v>2.60986</v>
      </c>
      <c r="JB467">
        <v>1.49658</v>
      </c>
      <c r="JC467">
        <v>2.34619</v>
      </c>
      <c r="JD467">
        <v>1.54907</v>
      </c>
      <c r="JE467">
        <v>2.37549</v>
      </c>
      <c r="JF467">
        <v>32.7535</v>
      </c>
      <c r="JG467">
        <v>15.4192</v>
      </c>
      <c r="JH467">
        <v>18</v>
      </c>
      <c r="JI467">
        <v>481.968</v>
      </c>
      <c r="JJ467">
        <v>502.076</v>
      </c>
      <c r="JK467">
        <v>31.5578</v>
      </c>
      <c r="JL467">
        <v>27.5316</v>
      </c>
      <c r="JM467">
        <v>30.0002</v>
      </c>
      <c r="JN467">
        <v>27.7313</v>
      </c>
      <c r="JO467">
        <v>27.7141</v>
      </c>
      <c r="JP467">
        <v>22.8487</v>
      </c>
      <c r="JQ467">
        <v>19.3512</v>
      </c>
      <c r="JR467">
        <v>77.2243</v>
      </c>
      <c r="JS467">
        <v>31.5372</v>
      </c>
      <c r="JT467">
        <v>420</v>
      </c>
      <c r="JU467">
        <v>24.0782</v>
      </c>
      <c r="JV467">
        <v>102.307</v>
      </c>
      <c r="JW467">
        <v>91.4415</v>
      </c>
    </row>
    <row r="468" spans="1:283">
      <c r="A468">
        <v>450</v>
      </c>
      <c r="B468">
        <v>1761012647.5</v>
      </c>
      <c r="C468">
        <v>2981.5</v>
      </c>
      <c r="D468" t="s">
        <v>1352</v>
      </c>
      <c r="E468" t="s">
        <v>1353</v>
      </c>
      <c r="F468">
        <v>5</v>
      </c>
      <c r="G468" t="s">
        <v>1294</v>
      </c>
      <c r="H468">
        <v>1761012639.5</v>
      </c>
      <c r="I468">
        <f>(J468)/1000</f>
        <v>0</v>
      </c>
      <c r="J468">
        <f>1000*DJ468*AH468*(DF468-DG468)/(100*CY468*(1000-AH468*DF468))</f>
        <v>0</v>
      </c>
      <c r="K468">
        <f>DJ468*AH468*(DE468-DD468*(1000-AH468*DG468)/(1000-AH468*DF468))/(100*CY468)</f>
        <v>0</v>
      </c>
      <c r="L468">
        <f>DD468 - IF(AH468&gt;1, K468*CY468*100.0/(AJ468), 0)</f>
        <v>0</v>
      </c>
      <c r="M468">
        <f>((S468-I468/2)*L468-K468)/(S468+I468/2)</f>
        <v>0</v>
      </c>
      <c r="N468">
        <f>M468*(DK468+DL468)/1000.0</f>
        <v>0</v>
      </c>
      <c r="O468">
        <f>(DD468 - IF(AH468&gt;1, K468*CY468*100.0/(AJ468), 0))*(DK468+DL468)/1000.0</f>
        <v>0</v>
      </c>
      <c r="P468">
        <f>2.0/((1/R468-1/Q468)+SIGN(R468)*SQRT((1/R468-1/Q468)*(1/R468-1/Q468) + 4*CZ468/((CZ468+1)*(CZ468+1))*(2*1/R468*1/Q468-1/Q468*1/Q468)))</f>
        <v>0</v>
      </c>
      <c r="Q468">
        <f>IF(LEFT(DA468,1)&lt;&gt;"0",IF(LEFT(DA468,1)="1",3.0,DB468),$D$5+$E$5*(DR468*DK468/($K$5*1000))+$F$5*(DR468*DK468/($K$5*1000))*MAX(MIN(CY468,$J$5),$I$5)*MAX(MIN(CY468,$J$5),$I$5)+$G$5*MAX(MIN(CY468,$J$5),$I$5)*(DR468*DK468/($K$5*1000))+$H$5*(DR468*DK468/($K$5*1000))*(DR468*DK468/($K$5*1000)))</f>
        <v>0</v>
      </c>
      <c r="R468">
        <f>I468*(1000-(1000*0.61365*exp(17.502*V468/(240.97+V468))/(DK468+DL468)+DF468)/2)/(1000*0.61365*exp(17.502*V468/(240.97+V468))/(DK468+DL468)-DF468)</f>
        <v>0</v>
      </c>
      <c r="S468">
        <f>1/((CZ468+1)/(P468/1.6)+1/(Q468/1.37)) + CZ468/((CZ468+1)/(P468/1.6) + CZ468/(Q468/1.37))</f>
        <v>0</v>
      </c>
      <c r="T468">
        <f>(CU468*CX468)</f>
        <v>0</v>
      </c>
      <c r="U468">
        <f>(DM468+(T468+2*0.95*5.67E-8*(((DM468+$B$9)+273)^4-(DM468+273)^4)-44100*I468)/(1.84*29.3*Q468+8*0.95*5.67E-8*(DM468+273)^3))</f>
        <v>0</v>
      </c>
      <c r="V468">
        <f>($C$9*DN468+$D$9*DO468+$E$9*U468)</f>
        <v>0</v>
      </c>
      <c r="W468">
        <f>0.61365*exp(17.502*V468/(240.97+V468))</f>
        <v>0</v>
      </c>
      <c r="X468">
        <f>(Y468/Z468*100)</f>
        <v>0</v>
      </c>
      <c r="Y468">
        <f>DF468*(DK468+DL468)/1000</f>
        <v>0</v>
      </c>
      <c r="Z468">
        <f>0.61365*exp(17.502*DM468/(240.97+DM468))</f>
        <v>0</v>
      </c>
      <c r="AA468">
        <f>(W468-DF468*(DK468+DL468)/1000)</f>
        <v>0</v>
      </c>
      <c r="AB468">
        <f>(-I468*44100)</f>
        <v>0</v>
      </c>
      <c r="AC468">
        <f>2*29.3*Q468*0.92*(DM468-V468)</f>
        <v>0</v>
      </c>
      <c r="AD468">
        <f>2*0.95*5.67E-8*(((DM468+$B$9)+273)^4-(V468+273)^4)</f>
        <v>0</v>
      </c>
      <c r="AE468">
        <f>T468+AD468+AB468+AC468</f>
        <v>0</v>
      </c>
      <c r="AF468">
        <v>0</v>
      </c>
      <c r="AG468">
        <v>0</v>
      </c>
      <c r="AH468">
        <f>IF(AF468*$H$15&gt;=AJ468,1.0,(AJ468/(AJ468-AF468*$H$15)))</f>
        <v>0</v>
      </c>
      <c r="AI468">
        <f>(AH468-1)*100</f>
        <v>0</v>
      </c>
      <c r="AJ468">
        <f>MAX(0,($B$15+$C$15*DR468)/(1+$D$15*DR468)*DK468/(DM468+273)*$E$15)</f>
        <v>0</v>
      </c>
      <c r="AK468" t="s">
        <v>420</v>
      </c>
      <c r="AL468" t="s">
        <v>420</v>
      </c>
      <c r="AM468">
        <v>0</v>
      </c>
      <c r="AN468">
        <v>0</v>
      </c>
      <c r="AO468">
        <f>1-AM468/AN468</f>
        <v>0</v>
      </c>
      <c r="AP468">
        <v>0</v>
      </c>
      <c r="AQ468" t="s">
        <v>420</v>
      </c>
      <c r="AR468" t="s">
        <v>420</v>
      </c>
      <c r="AS468">
        <v>0</v>
      </c>
      <c r="AT468">
        <v>0</v>
      </c>
      <c r="AU468">
        <f>1-AS468/AT468</f>
        <v>0</v>
      </c>
      <c r="AV468">
        <v>0.5</v>
      </c>
      <c r="AW468">
        <f>CV468</f>
        <v>0</v>
      </c>
      <c r="AX468">
        <f>K468</f>
        <v>0</v>
      </c>
      <c r="AY468">
        <f>AU468*AV468*AW468</f>
        <v>0</v>
      </c>
      <c r="AZ468">
        <f>(AX468-AP468)/AW468</f>
        <v>0</v>
      </c>
      <c r="BA468">
        <f>(AN468-AT468)/AT468</f>
        <v>0</v>
      </c>
      <c r="BB468">
        <f>AM468/(AO468+AM468/AT468)</f>
        <v>0</v>
      </c>
      <c r="BC468" t="s">
        <v>420</v>
      </c>
      <c r="BD468">
        <v>0</v>
      </c>
      <c r="BE468">
        <f>IF(BD468&lt;&gt;0, BD468, BB468)</f>
        <v>0</v>
      </c>
      <c r="BF468">
        <f>1-BE468/AT468</f>
        <v>0</v>
      </c>
      <c r="BG468">
        <f>(AT468-AS468)/(AT468-BE468)</f>
        <v>0</v>
      </c>
      <c r="BH468">
        <f>(AN468-AT468)/(AN468-BE468)</f>
        <v>0</v>
      </c>
      <c r="BI468">
        <f>(AT468-AS468)/(AT468-AM468)</f>
        <v>0</v>
      </c>
      <c r="BJ468">
        <f>(AN468-AT468)/(AN468-AM468)</f>
        <v>0</v>
      </c>
      <c r="BK468">
        <f>(BG468*BE468/AS468)</f>
        <v>0</v>
      </c>
      <c r="BL468">
        <f>(1-BK468)</f>
        <v>0</v>
      </c>
      <c r="CU468">
        <f>$B$13*DS468+$C$13*DT468+$F$13*EE468*(1-EH468)</f>
        <v>0</v>
      </c>
      <c r="CV468">
        <f>CU468*CW468</f>
        <v>0</v>
      </c>
      <c r="CW468">
        <f>($B$13*$D$11+$C$13*$D$11+$F$13*((ER468+EJ468)/MAX(ER468+EJ468+ES468, 0.1)*$I$11+ES468/MAX(ER468+EJ468+ES468, 0.1)*$J$11))/($B$13+$C$13+$F$13)</f>
        <v>0</v>
      </c>
      <c r="CX468">
        <f>($B$13*$K$11+$C$13*$K$11+$F$13*((ER468+EJ468)/MAX(ER468+EJ468+ES468, 0.1)*$P$11+ES468/MAX(ER468+EJ468+ES468, 0.1)*$Q$11))/($B$13+$C$13+$F$13)</f>
        <v>0</v>
      </c>
      <c r="CY468">
        <v>5.66</v>
      </c>
      <c r="CZ468">
        <v>0.5</v>
      </c>
      <c r="DA468" t="s">
        <v>421</v>
      </c>
      <c r="DB468">
        <v>2</v>
      </c>
      <c r="DC468">
        <v>1761012639.5</v>
      </c>
      <c r="DD468">
        <v>420.9194166666666</v>
      </c>
      <c r="DE468">
        <v>420.0080833333333</v>
      </c>
      <c r="DF468">
        <v>24.42927916666666</v>
      </c>
      <c r="DG468">
        <v>24.13028333333333</v>
      </c>
      <c r="DH468">
        <v>422.41675</v>
      </c>
      <c r="DI468">
        <v>24.22923333333334</v>
      </c>
      <c r="DJ468">
        <v>499.9727916666668</v>
      </c>
      <c r="DK468">
        <v>90.57876666666668</v>
      </c>
      <c r="DL468">
        <v>0.03459458333333334</v>
      </c>
      <c r="DM468">
        <v>30.61062916666667</v>
      </c>
      <c r="DN468">
        <v>30.0482875</v>
      </c>
      <c r="DO468">
        <v>999.9</v>
      </c>
      <c r="DP468">
        <v>0</v>
      </c>
      <c r="DQ468">
        <v>0</v>
      </c>
      <c r="DR468">
        <v>9994.602499999999</v>
      </c>
      <c r="DS468">
        <v>0</v>
      </c>
      <c r="DT468">
        <v>0.242856</v>
      </c>
      <c r="DU468">
        <v>0.9112281250000001</v>
      </c>
      <c r="DV468">
        <v>431.4596666666666</v>
      </c>
      <c r="DW468">
        <v>430.39375</v>
      </c>
      <c r="DX468">
        <v>0.2990010416666667</v>
      </c>
      <c r="DY468">
        <v>420.0080833333333</v>
      </c>
      <c r="DZ468">
        <v>24.13028333333333</v>
      </c>
      <c r="EA468">
        <v>2.212774166666667</v>
      </c>
      <c r="EB468">
        <v>2.1856925</v>
      </c>
      <c r="EC468">
        <v>19.0551</v>
      </c>
      <c r="ED468">
        <v>18.8578125</v>
      </c>
      <c r="EE468">
        <v>0.00500078</v>
      </c>
      <c r="EF468">
        <v>0</v>
      </c>
      <c r="EG468">
        <v>0</v>
      </c>
      <c r="EH468">
        <v>0</v>
      </c>
      <c r="EI468">
        <v>777.7625000000002</v>
      </c>
      <c r="EJ468">
        <v>0.00500078</v>
      </c>
      <c r="EK468">
        <v>-12.23333333333333</v>
      </c>
      <c r="EL468">
        <v>0.05833333333333331</v>
      </c>
      <c r="EM468">
        <v>35.791375</v>
      </c>
      <c r="EN468">
        <v>40.195125</v>
      </c>
      <c r="EO468">
        <v>38.49983333333333</v>
      </c>
      <c r="EP468">
        <v>40.82004166666666</v>
      </c>
      <c r="EQ468">
        <v>38.97383333333333</v>
      </c>
      <c r="ER468">
        <v>0</v>
      </c>
      <c r="ES468">
        <v>0</v>
      </c>
      <c r="ET468">
        <v>0</v>
      </c>
      <c r="EU468">
        <v>1761012646.3</v>
      </c>
      <c r="EV468">
        <v>0</v>
      </c>
      <c r="EW468">
        <v>777.196</v>
      </c>
      <c r="EX468">
        <v>-43.73846166053852</v>
      </c>
      <c r="EY468">
        <v>30.70769226889639</v>
      </c>
      <c r="EZ468">
        <v>-12.024</v>
      </c>
      <c r="FA468">
        <v>15</v>
      </c>
      <c r="FB468">
        <v>1761012472</v>
      </c>
      <c r="FC468" t="s">
        <v>1295</v>
      </c>
      <c r="FD468">
        <v>1761012472</v>
      </c>
      <c r="FE468">
        <v>1761012471</v>
      </c>
      <c r="FF468">
        <v>14</v>
      </c>
      <c r="FG468">
        <v>-0.019</v>
      </c>
      <c r="FH468">
        <v>0.004</v>
      </c>
      <c r="FI468">
        <v>-1.499</v>
      </c>
      <c r="FJ468">
        <v>0.179</v>
      </c>
      <c r="FK468">
        <v>420</v>
      </c>
      <c r="FL468">
        <v>23</v>
      </c>
      <c r="FM468">
        <v>0.57</v>
      </c>
      <c r="FN468">
        <v>0.06</v>
      </c>
      <c r="FO468">
        <v>0.929045825</v>
      </c>
      <c r="FP468">
        <v>-0.1536398836772989</v>
      </c>
      <c r="FQ468">
        <v>0.03791348839917497</v>
      </c>
      <c r="FR468">
        <v>1</v>
      </c>
      <c r="FS468">
        <v>777.2382352941177</v>
      </c>
      <c r="FT468">
        <v>-15.83957229130908</v>
      </c>
      <c r="FU468">
        <v>7.777683562070101</v>
      </c>
      <c r="FV468">
        <v>0</v>
      </c>
      <c r="FW468">
        <v>0.28283115</v>
      </c>
      <c r="FX468">
        <v>0.3819877373358351</v>
      </c>
      <c r="FY468">
        <v>0.03825201307418342</v>
      </c>
      <c r="FZ468">
        <v>0</v>
      </c>
      <c r="GA468">
        <v>1</v>
      </c>
      <c r="GB468">
        <v>3</v>
      </c>
      <c r="GC468" t="s">
        <v>459</v>
      </c>
      <c r="GD468">
        <v>3.10974</v>
      </c>
      <c r="GE468">
        <v>2.72647</v>
      </c>
      <c r="GF468">
        <v>0.0887641</v>
      </c>
      <c r="GG468">
        <v>0.0884445</v>
      </c>
      <c r="GH468">
        <v>0.109906</v>
      </c>
      <c r="GI468">
        <v>0.109963</v>
      </c>
      <c r="GJ468">
        <v>23916.8</v>
      </c>
      <c r="GK468">
        <v>21670.9</v>
      </c>
      <c r="GL468">
        <v>26803.8</v>
      </c>
      <c r="GM468">
        <v>23979.4</v>
      </c>
      <c r="GN468">
        <v>38119.5</v>
      </c>
      <c r="GO468">
        <v>31478.6</v>
      </c>
      <c r="GP468">
        <v>46784.5</v>
      </c>
      <c r="GQ468">
        <v>37903.5</v>
      </c>
      <c r="GR468">
        <v>1.8937</v>
      </c>
      <c r="GS468">
        <v>1.87935</v>
      </c>
      <c r="GT468">
        <v>0.101246</v>
      </c>
      <c r="GU468">
        <v>0</v>
      </c>
      <c r="GV468">
        <v>28.3932</v>
      </c>
      <c r="GW468">
        <v>999.9</v>
      </c>
      <c r="GX468">
        <v>63</v>
      </c>
      <c r="GY468">
        <v>29.2</v>
      </c>
      <c r="GZ468">
        <v>28.2969</v>
      </c>
      <c r="HA468">
        <v>61.421</v>
      </c>
      <c r="HB468">
        <v>21.3822</v>
      </c>
      <c r="HC468">
        <v>1</v>
      </c>
      <c r="HD468">
        <v>0.0228582</v>
      </c>
      <c r="HE468">
        <v>-1.83544</v>
      </c>
      <c r="HF468">
        <v>20.3283</v>
      </c>
      <c r="HG468">
        <v>5.22148</v>
      </c>
      <c r="HH468">
        <v>11.9798</v>
      </c>
      <c r="HI468">
        <v>4.9653</v>
      </c>
      <c r="HJ468">
        <v>3.27593</v>
      </c>
      <c r="HK468">
        <v>9999</v>
      </c>
      <c r="HL468">
        <v>9999</v>
      </c>
      <c r="HM468">
        <v>9999</v>
      </c>
      <c r="HN468">
        <v>999.9</v>
      </c>
      <c r="HO468">
        <v>1.86368</v>
      </c>
      <c r="HP468">
        <v>1.85975</v>
      </c>
      <c r="HQ468">
        <v>1.85806</v>
      </c>
      <c r="HR468">
        <v>1.85944</v>
      </c>
      <c r="HS468">
        <v>1.85959</v>
      </c>
      <c r="HT468">
        <v>1.85806</v>
      </c>
      <c r="HU468">
        <v>1.85715</v>
      </c>
      <c r="HV468">
        <v>1.85211</v>
      </c>
      <c r="HW468">
        <v>0</v>
      </c>
      <c r="HX468">
        <v>0</v>
      </c>
      <c r="HY468">
        <v>0</v>
      </c>
      <c r="HZ468">
        <v>0</v>
      </c>
      <c r="IA468" t="s">
        <v>424</v>
      </c>
      <c r="IB468" t="s">
        <v>425</v>
      </c>
      <c r="IC468" t="s">
        <v>426</v>
      </c>
      <c r="ID468" t="s">
        <v>426</v>
      </c>
      <c r="IE468" t="s">
        <v>426</v>
      </c>
      <c r="IF468" t="s">
        <v>426</v>
      </c>
      <c r="IG468">
        <v>0</v>
      </c>
      <c r="IH468">
        <v>100</v>
      </c>
      <c r="II468">
        <v>100</v>
      </c>
      <c r="IJ468">
        <v>-1.497</v>
      </c>
      <c r="IK468">
        <v>0.1994</v>
      </c>
      <c r="IL468">
        <v>-2.28913660702458</v>
      </c>
      <c r="IM468">
        <v>0.001328113201692861</v>
      </c>
      <c r="IN468">
        <v>1.538283238170363E-06</v>
      </c>
      <c r="IO468">
        <v>-5.795655626708063E-10</v>
      </c>
      <c r="IP468">
        <v>-0.0679113126274816</v>
      </c>
      <c r="IQ468">
        <v>-0.004593102289677449</v>
      </c>
      <c r="IR468">
        <v>0.0008253994458280543</v>
      </c>
      <c r="IS468">
        <v>-7.403632370499484E-06</v>
      </c>
      <c r="IT468">
        <v>2</v>
      </c>
      <c r="IU468">
        <v>1985</v>
      </c>
      <c r="IV468">
        <v>1</v>
      </c>
      <c r="IW468">
        <v>27</v>
      </c>
      <c r="IX468">
        <v>2.9</v>
      </c>
      <c r="IY468">
        <v>2.9</v>
      </c>
      <c r="IZ468">
        <v>1.13647</v>
      </c>
      <c r="JA468">
        <v>2.6123</v>
      </c>
      <c r="JB468">
        <v>1.49658</v>
      </c>
      <c r="JC468">
        <v>2.34619</v>
      </c>
      <c r="JD468">
        <v>1.54907</v>
      </c>
      <c r="JE468">
        <v>2.39502</v>
      </c>
      <c r="JF468">
        <v>32.7535</v>
      </c>
      <c r="JG468">
        <v>15.4104</v>
      </c>
      <c r="JH468">
        <v>18</v>
      </c>
      <c r="JI468">
        <v>481.982</v>
      </c>
      <c r="JJ468">
        <v>502.043</v>
      </c>
      <c r="JK468">
        <v>31.5438</v>
      </c>
      <c r="JL468">
        <v>27.5319</v>
      </c>
      <c r="JM468">
        <v>30.0002</v>
      </c>
      <c r="JN468">
        <v>27.7313</v>
      </c>
      <c r="JO468">
        <v>27.7141</v>
      </c>
      <c r="JP468">
        <v>22.8481</v>
      </c>
      <c r="JQ468">
        <v>19.3512</v>
      </c>
      <c r="JR468">
        <v>77.2243</v>
      </c>
      <c r="JS468">
        <v>31.5372</v>
      </c>
      <c r="JT468">
        <v>420</v>
      </c>
      <c r="JU468">
        <v>24.0782</v>
      </c>
      <c r="JV468">
        <v>102.307</v>
      </c>
      <c r="JW468">
        <v>91.4413</v>
      </c>
    </row>
    <row r="469" spans="1:283">
      <c r="A469">
        <v>451</v>
      </c>
      <c r="B469">
        <v>1761012814.5</v>
      </c>
      <c r="C469">
        <v>3148.5</v>
      </c>
      <c r="D469" t="s">
        <v>1354</v>
      </c>
      <c r="E469" t="s">
        <v>1355</v>
      </c>
      <c r="F469">
        <v>5</v>
      </c>
      <c r="G469" t="s">
        <v>1356</v>
      </c>
      <c r="H469">
        <v>1761012806.5</v>
      </c>
      <c r="I469">
        <f>(J469)/1000</f>
        <v>0</v>
      </c>
      <c r="J469">
        <f>1000*DJ469*AH469*(DF469-DG469)/(100*CY469*(1000-AH469*DF469))</f>
        <v>0</v>
      </c>
      <c r="K469">
        <f>DJ469*AH469*(DE469-DD469*(1000-AH469*DG469)/(1000-AH469*DF469))/(100*CY469)</f>
        <v>0</v>
      </c>
      <c r="L469">
        <f>DD469 - IF(AH469&gt;1, K469*CY469*100.0/(AJ469), 0)</f>
        <v>0</v>
      </c>
      <c r="M469">
        <f>((S469-I469/2)*L469-K469)/(S469+I469/2)</f>
        <v>0</v>
      </c>
      <c r="N469">
        <f>M469*(DK469+DL469)/1000.0</f>
        <v>0</v>
      </c>
      <c r="O469">
        <f>(DD469 - IF(AH469&gt;1, K469*CY469*100.0/(AJ469), 0))*(DK469+DL469)/1000.0</f>
        <v>0</v>
      </c>
      <c r="P469">
        <f>2.0/((1/R469-1/Q469)+SIGN(R469)*SQRT((1/R469-1/Q469)*(1/R469-1/Q469) + 4*CZ469/((CZ469+1)*(CZ469+1))*(2*1/R469*1/Q469-1/Q469*1/Q469)))</f>
        <v>0</v>
      </c>
      <c r="Q469">
        <f>IF(LEFT(DA469,1)&lt;&gt;"0",IF(LEFT(DA469,1)="1",3.0,DB469),$D$5+$E$5*(DR469*DK469/($K$5*1000))+$F$5*(DR469*DK469/($K$5*1000))*MAX(MIN(CY469,$J$5),$I$5)*MAX(MIN(CY469,$J$5),$I$5)+$G$5*MAX(MIN(CY469,$J$5),$I$5)*(DR469*DK469/($K$5*1000))+$H$5*(DR469*DK469/($K$5*1000))*(DR469*DK469/($K$5*1000)))</f>
        <v>0</v>
      </c>
      <c r="R469">
        <f>I469*(1000-(1000*0.61365*exp(17.502*V469/(240.97+V469))/(DK469+DL469)+DF469)/2)/(1000*0.61365*exp(17.502*V469/(240.97+V469))/(DK469+DL469)-DF469)</f>
        <v>0</v>
      </c>
      <c r="S469">
        <f>1/((CZ469+1)/(P469/1.6)+1/(Q469/1.37)) + CZ469/((CZ469+1)/(P469/1.6) + CZ469/(Q469/1.37))</f>
        <v>0</v>
      </c>
      <c r="T469">
        <f>(CU469*CX469)</f>
        <v>0</v>
      </c>
      <c r="U469">
        <f>(DM469+(T469+2*0.95*5.67E-8*(((DM469+$B$9)+273)^4-(DM469+273)^4)-44100*I469)/(1.84*29.3*Q469+8*0.95*5.67E-8*(DM469+273)^3))</f>
        <v>0</v>
      </c>
      <c r="V469">
        <f>($C$9*DN469+$D$9*DO469+$E$9*U469)</f>
        <v>0</v>
      </c>
      <c r="W469">
        <f>0.61365*exp(17.502*V469/(240.97+V469))</f>
        <v>0</v>
      </c>
      <c r="X469">
        <f>(Y469/Z469*100)</f>
        <v>0</v>
      </c>
      <c r="Y469">
        <f>DF469*(DK469+DL469)/1000</f>
        <v>0</v>
      </c>
      <c r="Z469">
        <f>0.61365*exp(17.502*DM469/(240.97+DM469))</f>
        <v>0</v>
      </c>
      <c r="AA469">
        <f>(W469-DF469*(DK469+DL469)/1000)</f>
        <v>0</v>
      </c>
      <c r="AB469">
        <f>(-I469*44100)</f>
        <v>0</v>
      </c>
      <c r="AC469">
        <f>2*29.3*Q469*0.92*(DM469-V469)</f>
        <v>0</v>
      </c>
      <c r="AD469">
        <f>2*0.95*5.67E-8*(((DM469+$B$9)+273)^4-(V469+273)^4)</f>
        <v>0</v>
      </c>
      <c r="AE469">
        <f>T469+AD469+AB469+AC469</f>
        <v>0</v>
      </c>
      <c r="AF469">
        <v>1</v>
      </c>
      <c r="AG469">
        <v>0</v>
      </c>
      <c r="AH469">
        <f>IF(AF469*$H$15&gt;=AJ469,1.0,(AJ469/(AJ469-AF469*$H$15)))</f>
        <v>0</v>
      </c>
      <c r="AI469">
        <f>(AH469-1)*100</f>
        <v>0</v>
      </c>
      <c r="AJ469">
        <f>MAX(0,($B$15+$C$15*DR469)/(1+$D$15*DR469)*DK469/(DM469+273)*$E$15)</f>
        <v>0</v>
      </c>
      <c r="AK469" t="s">
        <v>420</v>
      </c>
      <c r="AL469" t="s">
        <v>420</v>
      </c>
      <c r="AM469">
        <v>0</v>
      </c>
      <c r="AN469">
        <v>0</v>
      </c>
      <c r="AO469">
        <f>1-AM469/AN469</f>
        <v>0</v>
      </c>
      <c r="AP469">
        <v>0</v>
      </c>
      <c r="AQ469" t="s">
        <v>420</v>
      </c>
      <c r="AR469" t="s">
        <v>420</v>
      </c>
      <c r="AS469">
        <v>0</v>
      </c>
      <c r="AT469">
        <v>0</v>
      </c>
      <c r="AU469">
        <f>1-AS469/AT469</f>
        <v>0</v>
      </c>
      <c r="AV469">
        <v>0.5</v>
      </c>
      <c r="AW469">
        <f>CV469</f>
        <v>0</v>
      </c>
      <c r="AX469">
        <f>K469</f>
        <v>0</v>
      </c>
      <c r="AY469">
        <f>AU469*AV469*AW469</f>
        <v>0</v>
      </c>
      <c r="AZ469">
        <f>(AX469-AP469)/AW469</f>
        <v>0</v>
      </c>
      <c r="BA469">
        <f>(AN469-AT469)/AT469</f>
        <v>0</v>
      </c>
      <c r="BB469">
        <f>AM469/(AO469+AM469/AT469)</f>
        <v>0</v>
      </c>
      <c r="BC469" t="s">
        <v>420</v>
      </c>
      <c r="BD469">
        <v>0</v>
      </c>
      <c r="BE469">
        <f>IF(BD469&lt;&gt;0, BD469, BB469)</f>
        <v>0</v>
      </c>
      <c r="BF469">
        <f>1-BE469/AT469</f>
        <v>0</v>
      </c>
      <c r="BG469">
        <f>(AT469-AS469)/(AT469-BE469)</f>
        <v>0</v>
      </c>
      <c r="BH469">
        <f>(AN469-AT469)/(AN469-BE469)</f>
        <v>0</v>
      </c>
      <c r="BI469">
        <f>(AT469-AS469)/(AT469-AM469)</f>
        <v>0</v>
      </c>
      <c r="BJ469">
        <f>(AN469-AT469)/(AN469-AM469)</f>
        <v>0</v>
      </c>
      <c r="BK469">
        <f>(BG469*BE469/AS469)</f>
        <v>0</v>
      </c>
      <c r="BL469">
        <f>(1-BK469)</f>
        <v>0</v>
      </c>
      <c r="CU469">
        <f>$B$13*DS469+$C$13*DT469+$F$13*EE469*(1-EH469)</f>
        <v>0</v>
      </c>
      <c r="CV469">
        <f>CU469*CW469</f>
        <v>0</v>
      </c>
      <c r="CW469">
        <f>($B$13*$D$11+$C$13*$D$11+$F$13*((ER469+EJ469)/MAX(ER469+EJ469+ES469, 0.1)*$I$11+ES469/MAX(ER469+EJ469+ES469, 0.1)*$J$11))/($B$13+$C$13+$F$13)</f>
        <v>0</v>
      </c>
      <c r="CX469">
        <f>($B$13*$K$11+$C$13*$K$11+$F$13*((ER469+EJ469)/MAX(ER469+EJ469+ES469, 0.1)*$P$11+ES469/MAX(ER469+EJ469+ES469, 0.1)*$Q$11))/($B$13+$C$13+$F$13)</f>
        <v>0</v>
      </c>
      <c r="CY469">
        <v>6</v>
      </c>
      <c r="CZ469">
        <v>0.5</v>
      </c>
      <c r="DA469" t="s">
        <v>421</v>
      </c>
      <c r="DB469">
        <v>2</v>
      </c>
      <c r="DC469">
        <v>1761012806.5</v>
      </c>
      <c r="DD469">
        <v>420.7027419354839</v>
      </c>
      <c r="DE469">
        <v>419.9964516129033</v>
      </c>
      <c r="DF469">
        <v>23.9159</v>
      </c>
      <c r="DG469">
        <v>23.98597741935484</v>
      </c>
      <c r="DH469">
        <v>422.2805483870967</v>
      </c>
      <c r="DI469">
        <v>23.72834193548387</v>
      </c>
      <c r="DJ469">
        <v>500.0198064516129</v>
      </c>
      <c r="DK469">
        <v>90.58564193548389</v>
      </c>
      <c r="DL469">
        <v>0.03441444516129032</v>
      </c>
      <c r="DM469">
        <v>30.54112258064516</v>
      </c>
      <c r="DN469">
        <v>30.12523548387096</v>
      </c>
      <c r="DO469">
        <v>999.9000000000003</v>
      </c>
      <c r="DP469">
        <v>0</v>
      </c>
      <c r="DQ469">
        <v>0</v>
      </c>
      <c r="DR469">
        <v>10001.30967741935</v>
      </c>
      <c r="DS469">
        <v>0</v>
      </c>
      <c r="DT469">
        <v>0.2428559999999999</v>
      </c>
      <c r="DU469">
        <v>0.7062279032258063</v>
      </c>
      <c r="DV469">
        <v>431.0107419354839</v>
      </c>
      <c r="DW469">
        <v>430.3180967741935</v>
      </c>
      <c r="DX469">
        <v>-0.07008854516129034</v>
      </c>
      <c r="DY469">
        <v>419.9964516129033</v>
      </c>
      <c r="DZ469">
        <v>23.98597741935484</v>
      </c>
      <c r="EA469">
        <v>2.166437741935483</v>
      </c>
      <c r="EB469">
        <v>2.172786129032258</v>
      </c>
      <c r="EC469">
        <v>18.71619032258064</v>
      </c>
      <c r="ED469">
        <v>18.76300967741935</v>
      </c>
      <c r="EE469">
        <v>0.005000780000000002</v>
      </c>
      <c r="EF469">
        <v>0</v>
      </c>
      <c r="EG469">
        <v>0</v>
      </c>
      <c r="EH469">
        <v>0</v>
      </c>
      <c r="EI469">
        <v>929.0612903225805</v>
      </c>
      <c r="EJ469">
        <v>0.005000780000000002</v>
      </c>
      <c r="EK469">
        <v>-18.3</v>
      </c>
      <c r="EL469">
        <v>-1.287096774193549</v>
      </c>
      <c r="EM469">
        <v>35.41916129032258</v>
      </c>
      <c r="EN469">
        <v>38.5360322580645</v>
      </c>
      <c r="EO469">
        <v>37.84451612903224</v>
      </c>
      <c r="EP469">
        <v>38.76193548387096</v>
      </c>
      <c r="EQ469">
        <v>37.94532258064515</v>
      </c>
      <c r="ER469">
        <v>0</v>
      </c>
      <c r="ES469">
        <v>0</v>
      </c>
      <c r="ET469">
        <v>0</v>
      </c>
      <c r="EU469">
        <v>1761012813.7</v>
      </c>
      <c r="EV469">
        <v>0</v>
      </c>
      <c r="EW469">
        <v>928.9615384615385</v>
      </c>
      <c r="EX469">
        <v>-33.72307661601295</v>
      </c>
      <c r="EY469">
        <v>24.34871780096776</v>
      </c>
      <c r="EZ469">
        <v>-17.92307692307692</v>
      </c>
      <c r="FA469">
        <v>15</v>
      </c>
      <c r="FB469">
        <v>1761012682</v>
      </c>
      <c r="FC469" t="s">
        <v>1357</v>
      </c>
      <c r="FD469">
        <v>1761012681</v>
      </c>
      <c r="FE469">
        <v>1761012682</v>
      </c>
      <c r="FF469">
        <v>15</v>
      </c>
      <c r="FG469">
        <v>-0.08</v>
      </c>
      <c r="FH469">
        <v>-0.001</v>
      </c>
      <c r="FI469">
        <v>-1.579</v>
      </c>
      <c r="FJ469">
        <v>0.191</v>
      </c>
      <c r="FK469">
        <v>420</v>
      </c>
      <c r="FL469">
        <v>24</v>
      </c>
      <c r="FM469">
        <v>0.15</v>
      </c>
      <c r="FN469">
        <v>0.02</v>
      </c>
      <c r="FO469">
        <v>0.715339625</v>
      </c>
      <c r="FP469">
        <v>-0.09372131707317245</v>
      </c>
      <c r="FQ469">
        <v>0.03576192899627165</v>
      </c>
      <c r="FR469">
        <v>1</v>
      </c>
      <c r="FS469">
        <v>932.05</v>
      </c>
      <c r="FT469">
        <v>-44.38655443825119</v>
      </c>
      <c r="FU469">
        <v>8.261329119671331</v>
      </c>
      <c r="FV469">
        <v>0</v>
      </c>
      <c r="FW469">
        <v>-0.0697999525</v>
      </c>
      <c r="FX469">
        <v>0.03373575872420273</v>
      </c>
      <c r="FY469">
        <v>0.01453032861841031</v>
      </c>
      <c r="FZ469">
        <v>1</v>
      </c>
      <c r="GA469">
        <v>2</v>
      </c>
      <c r="GB469">
        <v>3</v>
      </c>
      <c r="GC469" t="s">
        <v>482</v>
      </c>
      <c r="GD469">
        <v>3.10968</v>
      </c>
      <c r="GE469">
        <v>2.72643</v>
      </c>
      <c r="GF469">
        <v>0.0887478</v>
      </c>
      <c r="GG469">
        <v>0.0884408</v>
      </c>
      <c r="GH469">
        <v>0.108766</v>
      </c>
      <c r="GI469">
        <v>0.109959</v>
      </c>
      <c r="GJ469">
        <v>23915.1</v>
      </c>
      <c r="GK469">
        <v>21667.3</v>
      </c>
      <c r="GL469">
        <v>26801.7</v>
      </c>
      <c r="GM469">
        <v>23975.5</v>
      </c>
      <c r="GN469">
        <v>38166.1</v>
      </c>
      <c r="GO469">
        <v>31473.5</v>
      </c>
      <c r="GP469">
        <v>46780.6</v>
      </c>
      <c r="GQ469">
        <v>37897</v>
      </c>
      <c r="GR469">
        <v>1.89287</v>
      </c>
      <c r="GS469">
        <v>1.87873</v>
      </c>
      <c r="GT469">
        <v>0.111111</v>
      </c>
      <c r="GU469">
        <v>0</v>
      </c>
      <c r="GV469">
        <v>28.2951</v>
      </c>
      <c r="GW469">
        <v>999.9</v>
      </c>
      <c r="GX469">
        <v>63.2</v>
      </c>
      <c r="GY469">
        <v>29.2</v>
      </c>
      <c r="GZ469">
        <v>28.3848</v>
      </c>
      <c r="HA469">
        <v>61.341</v>
      </c>
      <c r="HB469">
        <v>21.3782</v>
      </c>
      <c r="HC469">
        <v>1</v>
      </c>
      <c r="HD469">
        <v>0.0255589</v>
      </c>
      <c r="HE469">
        <v>-1.19995</v>
      </c>
      <c r="HF469">
        <v>20.3318</v>
      </c>
      <c r="HG469">
        <v>5.22103</v>
      </c>
      <c r="HH469">
        <v>11.98</v>
      </c>
      <c r="HI469">
        <v>4.96525</v>
      </c>
      <c r="HJ469">
        <v>3.27588</v>
      </c>
      <c r="HK469">
        <v>9999</v>
      </c>
      <c r="HL469">
        <v>9999</v>
      </c>
      <c r="HM469">
        <v>9999</v>
      </c>
      <c r="HN469">
        <v>999.9</v>
      </c>
      <c r="HO469">
        <v>1.86365</v>
      </c>
      <c r="HP469">
        <v>1.85975</v>
      </c>
      <c r="HQ469">
        <v>1.85806</v>
      </c>
      <c r="HR469">
        <v>1.85944</v>
      </c>
      <c r="HS469">
        <v>1.85959</v>
      </c>
      <c r="HT469">
        <v>1.85806</v>
      </c>
      <c r="HU469">
        <v>1.85715</v>
      </c>
      <c r="HV469">
        <v>1.85211</v>
      </c>
      <c r="HW469">
        <v>0</v>
      </c>
      <c r="HX469">
        <v>0</v>
      </c>
      <c r="HY469">
        <v>0</v>
      </c>
      <c r="HZ469">
        <v>0</v>
      </c>
      <c r="IA469" t="s">
        <v>424</v>
      </c>
      <c r="IB469" t="s">
        <v>425</v>
      </c>
      <c r="IC469" t="s">
        <v>426</v>
      </c>
      <c r="ID469" t="s">
        <v>426</v>
      </c>
      <c r="IE469" t="s">
        <v>426</v>
      </c>
      <c r="IF469" t="s">
        <v>426</v>
      </c>
      <c r="IG469">
        <v>0</v>
      </c>
      <c r="IH469">
        <v>100</v>
      </c>
      <c r="II469">
        <v>100</v>
      </c>
      <c r="IJ469">
        <v>-1.578</v>
      </c>
      <c r="IK469">
        <v>0.1901</v>
      </c>
      <c r="IL469">
        <v>-2.369354775373933</v>
      </c>
      <c r="IM469">
        <v>0.001328113201692861</v>
      </c>
      <c r="IN469">
        <v>1.538283238170363E-06</v>
      </c>
      <c r="IO469">
        <v>-5.795655626708063E-10</v>
      </c>
      <c r="IP469">
        <v>-0.06927923945627479</v>
      </c>
      <c r="IQ469">
        <v>-0.004593102289677449</v>
      </c>
      <c r="IR469">
        <v>0.0008253994458280543</v>
      </c>
      <c r="IS469">
        <v>-7.403632370499484E-06</v>
      </c>
      <c r="IT469">
        <v>2</v>
      </c>
      <c r="IU469">
        <v>1985</v>
      </c>
      <c r="IV469">
        <v>1</v>
      </c>
      <c r="IW469">
        <v>27</v>
      </c>
      <c r="IX469">
        <v>2.2</v>
      </c>
      <c r="IY469">
        <v>2.2</v>
      </c>
      <c r="IZ469">
        <v>1.13647</v>
      </c>
      <c r="JA469">
        <v>2.60986</v>
      </c>
      <c r="JB469">
        <v>1.49658</v>
      </c>
      <c r="JC469">
        <v>2.34619</v>
      </c>
      <c r="JD469">
        <v>1.54907</v>
      </c>
      <c r="JE469">
        <v>2.43652</v>
      </c>
      <c r="JF469">
        <v>32.7758</v>
      </c>
      <c r="JG469">
        <v>15.3841</v>
      </c>
      <c r="JH469">
        <v>18</v>
      </c>
      <c r="JI469">
        <v>481.704</v>
      </c>
      <c r="JJ469">
        <v>501.79</v>
      </c>
      <c r="JK469">
        <v>31.6288</v>
      </c>
      <c r="JL469">
        <v>27.5901</v>
      </c>
      <c r="JM469">
        <v>29.9978</v>
      </c>
      <c r="JN469">
        <v>27.7571</v>
      </c>
      <c r="JO469">
        <v>27.7328</v>
      </c>
      <c r="JP469">
        <v>22.8465</v>
      </c>
      <c r="JQ469">
        <v>19.2027</v>
      </c>
      <c r="JR469">
        <v>78.0587</v>
      </c>
      <c r="JS469">
        <v>31.7055</v>
      </c>
      <c r="JT469">
        <v>420</v>
      </c>
      <c r="JU469">
        <v>24.1081</v>
      </c>
      <c r="JV469">
        <v>102.299</v>
      </c>
      <c r="JW469">
        <v>91.426</v>
      </c>
    </row>
    <row r="470" spans="1:283">
      <c r="A470">
        <v>452</v>
      </c>
      <c r="B470">
        <v>1761012816.5</v>
      </c>
      <c r="C470">
        <v>3150.5</v>
      </c>
      <c r="D470" t="s">
        <v>1358</v>
      </c>
      <c r="E470" t="s">
        <v>1359</v>
      </c>
      <c r="F470">
        <v>5</v>
      </c>
      <c r="G470" t="s">
        <v>1356</v>
      </c>
      <c r="H470">
        <v>1761012808.551724</v>
      </c>
      <c r="I470">
        <f>(J470)/1000</f>
        <v>0</v>
      </c>
      <c r="J470">
        <f>1000*DJ470*AH470*(DF470-DG470)/(100*CY470*(1000-AH470*DF470))</f>
        <v>0</v>
      </c>
      <c r="K470">
        <f>DJ470*AH470*(DE470-DD470*(1000-AH470*DG470)/(1000-AH470*DF470))/(100*CY470)</f>
        <v>0</v>
      </c>
      <c r="L470">
        <f>DD470 - IF(AH470&gt;1, K470*CY470*100.0/(AJ470), 0)</f>
        <v>0</v>
      </c>
      <c r="M470">
        <f>((S470-I470/2)*L470-K470)/(S470+I470/2)</f>
        <v>0</v>
      </c>
      <c r="N470">
        <f>M470*(DK470+DL470)/1000.0</f>
        <v>0</v>
      </c>
      <c r="O470">
        <f>(DD470 - IF(AH470&gt;1, K470*CY470*100.0/(AJ470), 0))*(DK470+DL470)/1000.0</f>
        <v>0</v>
      </c>
      <c r="P470">
        <f>2.0/((1/R470-1/Q470)+SIGN(R470)*SQRT((1/R470-1/Q470)*(1/R470-1/Q470) + 4*CZ470/((CZ470+1)*(CZ470+1))*(2*1/R470*1/Q470-1/Q470*1/Q470)))</f>
        <v>0</v>
      </c>
      <c r="Q470">
        <f>IF(LEFT(DA470,1)&lt;&gt;"0",IF(LEFT(DA470,1)="1",3.0,DB470),$D$5+$E$5*(DR470*DK470/($K$5*1000))+$F$5*(DR470*DK470/($K$5*1000))*MAX(MIN(CY470,$J$5),$I$5)*MAX(MIN(CY470,$J$5),$I$5)+$G$5*MAX(MIN(CY470,$J$5),$I$5)*(DR470*DK470/($K$5*1000))+$H$5*(DR470*DK470/($K$5*1000))*(DR470*DK470/($K$5*1000)))</f>
        <v>0</v>
      </c>
      <c r="R470">
        <f>I470*(1000-(1000*0.61365*exp(17.502*V470/(240.97+V470))/(DK470+DL470)+DF470)/2)/(1000*0.61365*exp(17.502*V470/(240.97+V470))/(DK470+DL470)-DF470)</f>
        <v>0</v>
      </c>
      <c r="S470">
        <f>1/((CZ470+1)/(P470/1.6)+1/(Q470/1.37)) + CZ470/((CZ470+1)/(P470/1.6) + CZ470/(Q470/1.37))</f>
        <v>0</v>
      </c>
      <c r="T470">
        <f>(CU470*CX470)</f>
        <v>0</v>
      </c>
      <c r="U470">
        <f>(DM470+(T470+2*0.95*5.67E-8*(((DM470+$B$9)+273)^4-(DM470+273)^4)-44100*I470)/(1.84*29.3*Q470+8*0.95*5.67E-8*(DM470+273)^3))</f>
        <v>0</v>
      </c>
      <c r="V470">
        <f>($C$9*DN470+$D$9*DO470+$E$9*U470)</f>
        <v>0</v>
      </c>
      <c r="W470">
        <f>0.61365*exp(17.502*V470/(240.97+V470))</f>
        <v>0</v>
      </c>
      <c r="X470">
        <f>(Y470/Z470*100)</f>
        <v>0</v>
      </c>
      <c r="Y470">
        <f>DF470*(DK470+DL470)/1000</f>
        <v>0</v>
      </c>
      <c r="Z470">
        <f>0.61365*exp(17.502*DM470/(240.97+DM470))</f>
        <v>0</v>
      </c>
      <c r="AA470">
        <f>(W470-DF470*(DK470+DL470)/1000)</f>
        <v>0</v>
      </c>
      <c r="AB470">
        <f>(-I470*44100)</f>
        <v>0</v>
      </c>
      <c r="AC470">
        <f>2*29.3*Q470*0.92*(DM470-V470)</f>
        <v>0</v>
      </c>
      <c r="AD470">
        <f>2*0.95*5.67E-8*(((DM470+$B$9)+273)^4-(V470+273)^4)</f>
        <v>0</v>
      </c>
      <c r="AE470">
        <f>T470+AD470+AB470+AC470</f>
        <v>0</v>
      </c>
      <c r="AF470">
        <v>1</v>
      </c>
      <c r="AG470">
        <v>0</v>
      </c>
      <c r="AH470">
        <f>IF(AF470*$H$15&gt;=AJ470,1.0,(AJ470/(AJ470-AF470*$H$15)))</f>
        <v>0</v>
      </c>
      <c r="AI470">
        <f>(AH470-1)*100</f>
        <v>0</v>
      </c>
      <c r="AJ470">
        <f>MAX(0,($B$15+$C$15*DR470)/(1+$D$15*DR470)*DK470/(DM470+273)*$E$15)</f>
        <v>0</v>
      </c>
      <c r="AK470" t="s">
        <v>420</v>
      </c>
      <c r="AL470" t="s">
        <v>420</v>
      </c>
      <c r="AM470">
        <v>0</v>
      </c>
      <c r="AN470">
        <v>0</v>
      </c>
      <c r="AO470">
        <f>1-AM470/AN470</f>
        <v>0</v>
      </c>
      <c r="AP470">
        <v>0</v>
      </c>
      <c r="AQ470" t="s">
        <v>420</v>
      </c>
      <c r="AR470" t="s">
        <v>420</v>
      </c>
      <c r="AS470">
        <v>0</v>
      </c>
      <c r="AT470">
        <v>0</v>
      </c>
      <c r="AU470">
        <f>1-AS470/AT470</f>
        <v>0</v>
      </c>
      <c r="AV470">
        <v>0.5</v>
      </c>
      <c r="AW470">
        <f>CV470</f>
        <v>0</v>
      </c>
      <c r="AX470">
        <f>K470</f>
        <v>0</v>
      </c>
      <c r="AY470">
        <f>AU470*AV470*AW470</f>
        <v>0</v>
      </c>
      <c r="AZ470">
        <f>(AX470-AP470)/AW470</f>
        <v>0</v>
      </c>
      <c r="BA470">
        <f>(AN470-AT470)/AT470</f>
        <v>0</v>
      </c>
      <c r="BB470">
        <f>AM470/(AO470+AM470/AT470)</f>
        <v>0</v>
      </c>
      <c r="BC470" t="s">
        <v>420</v>
      </c>
      <c r="BD470">
        <v>0</v>
      </c>
      <c r="BE470">
        <f>IF(BD470&lt;&gt;0, BD470, BB470)</f>
        <v>0</v>
      </c>
      <c r="BF470">
        <f>1-BE470/AT470</f>
        <v>0</v>
      </c>
      <c r="BG470">
        <f>(AT470-AS470)/(AT470-BE470)</f>
        <v>0</v>
      </c>
      <c r="BH470">
        <f>(AN470-AT470)/(AN470-BE470)</f>
        <v>0</v>
      </c>
      <c r="BI470">
        <f>(AT470-AS470)/(AT470-AM470)</f>
        <v>0</v>
      </c>
      <c r="BJ470">
        <f>(AN470-AT470)/(AN470-AM470)</f>
        <v>0</v>
      </c>
      <c r="BK470">
        <f>(BG470*BE470/AS470)</f>
        <v>0</v>
      </c>
      <c r="BL470">
        <f>(1-BK470)</f>
        <v>0</v>
      </c>
      <c r="CU470">
        <f>$B$13*DS470+$C$13*DT470+$F$13*EE470*(1-EH470)</f>
        <v>0</v>
      </c>
      <c r="CV470">
        <f>CU470*CW470</f>
        <v>0</v>
      </c>
      <c r="CW470">
        <f>($B$13*$D$11+$C$13*$D$11+$F$13*((ER470+EJ470)/MAX(ER470+EJ470+ES470, 0.1)*$I$11+ES470/MAX(ER470+EJ470+ES470, 0.1)*$J$11))/($B$13+$C$13+$F$13)</f>
        <v>0</v>
      </c>
      <c r="CX470">
        <f>($B$13*$K$11+$C$13*$K$11+$F$13*((ER470+EJ470)/MAX(ER470+EJ470+ES470, 0.1)*$P$11+ES470/MAX(ER470+EJ470+ES470, 0.1)*$Q$11))/($B$13+$C$13+$F$13)</f>
        <v>0</v>
      </c>
      <c r="CY470">
        <v>6</v>
      </c>
      <c r="CZ470">
        <v>0.5</v>
      </c>
      <c r="DA470" t="s">
        <v>421</v>
      </c>
      <c r="DB470">
        <v>2</v>
      </c>
      <c r="DC470">
        <v>1761012808.551724</v>
      </c>
      <c r="DD470">
        <v>420.7176551724138</v>
      </c>
      <c r="DE470">
        <v>420.0065172413792</v>
      </c>
      <c r="DF470">
        <v>23.95016896551725</v>
      </c>
      <c r="DG470">
        <v>24.01288275862069</v>
      </c>
      <c r="DH470">
        <v>422.2954137931034</v>
      </c>
      <c r="DI470">
        <v>23.7618724137931</v>
      </c>
      <c r="DJ470">
        <v>500.0233793103448</v>
      </c>
      <c r="DK470">
        <v>90.58620689655173</v>
      </c>
      <c r="DL470">
        <v>0.0344765275862069</v>
      </c>
      <c r="DM470">
        <v>30.54247241379311</v>
      </c>
      <c r="DN470">
        <v>30.12727931034483</v>
      </c>
      <c r="DO470">
        <v>999.9000000000002</v>
      </c>
      <c r="DP470">
        <v>0</v>
      </c>
      <c r="DQ470">
        <v>0</v>
      </c>
      <c r="DR470">
        <v>10001.94034482759</v>
      </c>
      <c r="DS470">
        <v>0</v>
      </c>
      <c r="DT470">
        <v>0.242856</v>
      </c>
      <c r="DU470">
        <v>0.7110774137931036</v>
      </c>
      <c r="DV470">
        <v>431.0412413793103</v>
      </c>
      <c r="DW470">
        <v>430.340275862069</v>
      </c>
      <c r="DX470">
        <v>-0.06273137931034482</v>
      </c>
      <c r="DY470">
        <v>420.0065172413792</v>
      </c>
      <c r="DZ470">
        <v>24.01288275862069</v>
      </c>
      <c r="EA470">
        <v>2.169555172413793</v>
      </c>
      <c r="EB470">
        <v>2.175237586206896</v>
      </c>
      <c r="EC470">
        <v>18.73920344827586</v>
      </c>
      <c r="ED470">
        <v>18.78105862068965</v>
      </c>
      <c r="EE470">
        <v>0.005000780000000002</v>
      </c>
      <c r="EF470">
        <v>0</v>
      </c>
      <c r="EG470">
        <v>0</v>
      </c>
      <c r="EH470">
        <v>0</v>
      </c>
      <c r="EI470">
        <v>928.1551724137931</v>
      </c>
      <c r="EJ470">
        <v>0.005000780000000002</v>
      </c>
      <c r="EK470">
        <v>-17.42068965517241</v>
      </c>
      <c r="EL470">
        <v>-1.072413793103449</v>
      </c>
      <c r="EM470">
        <v>35.4028275862069</v>
      </c>
      <c r="EN470">
        <v>38.50403448275861</v>
      </c>
      <c r="EO470">
        <v>37.82948275862068</v>
      </c>
      <c r="EP470">
        <v>38.71320689655172</v>
      </c>
      <c r="EQ470">
        <v>37.92644827586206</v>
      </c>
      <c r="ER470">
        <v>0</v>
      </c>
      <c r="ES470">
        <v>0</v>
      </c>
      <c r="ET470">
        <v>0</v>
      </c>
      <c r="EU470">
        <v>1761012815.5</v>
      </c>
      <c r="EV470">
        <v>0</v>
      </c>
      <c r="EW470">
        <v>928.1519999999999</v>
      </c>
      <c r="EX470">
        <v>-34.39999961302872</v>
      </c>
      <c r="EY470">
        <v>34.83846138245503</v>
      </c>
      <c r="EZ470">
        <v>-16.908</v>
      </c>
      <c r="FA470">
        <v>15</v>
      </c>
      <c r="FB470">
        <v>1761012682</v>
      </c>
      <c r="FC470" t="s">
        <v>1357</v>
      </c>
      <c r="FD470">
        <v>1761012681</v>
      </c>
      <c r="FE470">
        <v>1761012682</v>
      </c>
      <c r="FF470">
        <v>15</v>
      </c>
      <c r="FG470">
        <v>-0.08</v>
      </c>
      <c r="FH470">
        <v>-0.001</v>
      </c>
      <c r="FI470">
        <v>-1.579</v>
      </c>
      <c r="FJ470">
        <v>0.191</v>
      </c>
      <c r="FK470">
        <v>420</v>
      </c>
      <c r="FL470">
        <v>24</v>
      </c>
      <c r="FM470">
        <v>0.15</v>
      </c>
      <c r="FN470">
        <v>0.02</v>
      </c>
      <c r="FO470">
        <v>0.7089180731707317</v>
      </c>
      <c r="FP470">
        <v>-0.03903455749128827</v>
      </c>
      <c r="FQ470">
        <v>0.03403878489948886</v>
      </c>
      <c r="FR470">
        <v>1</v>
      </c>
      <c r="FS470">
        <v>929.7882352941177</v>
      </c>
      <c r="FT470">
        <v>-31.31550778334531</v>
      </c>
      <c r="FU470">
        <v>7.453256876177272</v>
      </c>
      <c r="FV470">
        <v>0</v>
      </c>
      <c r="FW470">
        <v>-0.06837631219512195</v>
      </c>
      <c r="FX470">
        <v>0.1100728452961672</v>
      </c>
      <c r="FY470">
        <v>0.01603491094972033</v>
      </c>
      <c r="FZ470">
        <v>0</v>
      </c>
      <c r="GA470">
        <v>1</v>
      </c>
      <c r="GB470">
        <v>3</v>
      </c>
      <c r="GC470" t="s">
        <v>459</v>
      </c>
      <c r="GD470">
        <v>3.10979</v>
      </c>
      <c r="GE470">
        <v>2.72634</v>
      </c>
      <c r="GF470">
        <v>0.08875</v>
      </c>
      <c r="GG470">
        <v>0.0884305</v>
      </c>
      <c r="GH470">
        <v>0.108848</v>
      </c>
      <c r="GI470">
        <v>0.109989</v>
      </c>
      <c r="GJ470">
        <v>23915.2</v>
      </c>
      <c r="GK470">
        <v>21667.6</v>
      </c>
      <c r="GL470">
        <v>26801.9</v>
      </c>
      <c r="GM470">
        <v>23975.5</v>
      </c>
      <c r="GN470">
        <v>38162.9</v>
      </c>
      <c r="GO470">
        <v>31472.4</v>
      </c>
      <c r="GP470">
        <v>46781</v>
      </c>
      <c r="GQ470">
        <v>37897.1</v>
      </c>
      <c r="GR470">
        <v>1.89285</v>
      </c>
      <c r="GS470">
        <v>1.8787</v>
      </c>
      <c r="GT470">
        <v>0.11009</v>
      </c>
      <c r="GU470">
        <v>0</v>
      </c>
      <c r="GV470">
        <v>28.3015</v>
      </c>
      <c r="GW470">
        <v>999.9</v>
      </c>
      <c r="GX470">
        <v>63.2</v>
      </c>
      <c r="GY470">
        <v>29.2</v>
      </c>
      <c r="GZ470">
        <v>28.385</v>
      </c>
      <c r="HA470">
        <v>61.501</v>
      </c>
      <c r="HB470">
        <v>21.1178</v>
      </c>
      <c r="HC470">
        <v>1</v>
      </c>
      <c r="HD470">
        <v>0.0254395</v>
      </c>
      <c r="HE470">
        <v>-1.3593</v>
      </c>
      <c r="HF470">
        <v>20.3308</v>
      </c>
      <c r="HG470">
        <v>5.22133</v>
      </c>
      <c r="HH470">
        <v>11.98</v>
      </c>
      <c r="HI470">
        <v>4.9653</v>
      </c>
      <c r="HJ470">
        <v>3.27583</v>
      </c>
      <c r="HK470">
        <v>9999</v>
      </c>
      <c r="HL470">
        <v>9999</v>
      </c>
      <c r="HM470">
        <v>9999</v>
      </c>
      <c r="HN470">
        <v>999.9</v>
      </c>
      <c r="HO470">
        <v>1.86366</v>
      </c>
      <c r="HP470">
        <v>1.85974</v>
      </c>
      <c r="HQ470">
        <v>1.85805</v>
      </c>
      <c r="HR470">
        <v>1.85944</v>
      </c>
      <c r="HS470">
        <v>1.85959</v>
      </c>
      <c r="HT470">
        <v>1.85806</v>
      </c>
      <c r="HU470">
        <v>1.85715</v>
      </c>
      <c r="HV470">
        <v>1.85211</v>
      </c>
      <c r="HW470">
        <v>0</v>
      </c>
      <c r="HX470">
        <v>0</v>
      </c>
      <c r="HY470">
        <v>0</v>
      </c>
      <c r="HZ470">
        <v>0</v>
      </c>
      <c r="IA470" t="s">
        <v>424</v>
      </c>
      <c r="IB470" t="s">
        <v>425</v>
      </c>
      <c r="IC470" t="s">
        <v>426</v>
      </c>
      <c r="ID470" t="s">
        <v>426</v>
      </c>
      <c r="IE470" t="s">
        <v>426</v>
      </c>
      <c r="IF470" t="s">
        <v>426</v>
      </c>
      <c r="IG470">
        <v>0</v>
      </c>
      <c r="IH470">
        <v>100</v>
      </c>
      <c r="II470">
        <v>100</v>
      </c>
      <c r="IJ470">
        <v>-1.578</v>
      </c>
      <c r="IK470">
        <v>0.1907</v>
      </c>
      <c r="IL470">
        <v>-2.369354775373933</v>
      </c>
      <c r="IM470">
        <v>0.001328113201692861</v>
      </c>
      <c r="IN470">
        <v>1.538283238170363E-06</v>
      </c>
      <c r="IO470">
        <v>-5.795655626708063E-10</v>
      </c>
      <c r="IP470">
        <v>-0.06927923945627479</v>
      </c>
      <c r="IQ470">
        <v>-0.004593102289677449</v>
      </c>
      <c r="IR470">
        <v>0.0008253994458280543</v>
      </c>
      <c r="IS470">
        <v>-7.403632370499484E-06</v>
      </c>
      <c r="IT470">
        <v>2</v>
      </c>
      <c r="IU470">
        <v>1985</v>
      </c>
      <c r="IV470">
        <v>1</v>
      </c>
      <c r="IW470">
        <v>27</v>
      </c>
      <c r="IX470">
        <v>2.3</v>
      </c>
      <c r="IY470">
        <v>2.2</v>
      </c>
      <c r="IZ470">
        <v>1.13647</v>
      </c>
      <c r="JA470">
        <v>2.60254</v>
      </c>
      <c r="JB470">
        <v>1.49658</v>
      </c>
      <c r="JC470">
        <v>2.34497</v>
      </c>
      <c r="JD470">
        <v>1.54907</v>
      </c>
      <c r="JE470">
        <v>2.45117</v>
      </c>
      <c r="JF470">
        <v>32.7758</v>
      </c>
      <c r="JG470">
        <v>15.3929</v>
      </c>
      <c r="JH470">
        <v>18</v>
      </c>
      <c r="JI470">
        <v>481.69</v>
      </c>
      <c r="JJ470">
        <v>501.774</v>
      </c>
      <c r="JK470">
        <v>31.5998</v>
      </c>
      <c r="JL470">
        <v>27.5901</v>
      </c>
      <c r="JM470">
        <v>29.9984</v>
      </c>
      <c r="JN470">
        <v>27.7571</v>
      </c>
      <c r="JO470">
        <v>27.7328</v>
      </c>
      <c r="JP470">
        <v>22.8465</v>
      </c>
      <c r="JQ470">
        <v>19.2027</v>
      </c>
      <c r="JR470">
        <v>78.0587</v>
      </c>
      <c r="JS470">
        <v>31.7055</v>
      </c>
      <c r="JT470">
        <v>420</v>
      </c>
      <c r="JU470">
        <v>24.1084</v>
      </c>
      <c r="JV470">
        <v>102.3</v>
      </c>
      <c r="JW470">
        <v>91.426</v>
      </c>
    </row>
    <row r="471" spans="1:283">
      <c r="A471">
        <v>453</v>
      </c>
      <c r="B471">
        <v>1761012818.5</v>
      </c>
      <c r="C471">
        <v>3152.5</v>
      </c>
      <c r="D471" t="s">
        <v>1360</v>
      </c>
      <c r="E471" t="s">
        <v>1361</v>
      </c>
      <c r="F471">
        <v>5</v>
      </c>
      <c r="G471" t="s">
        <v>1356</v>
      </c>
      <c r="H471">
        <v>1761012810.410714</v>
      </c>
      <c r="I471">
        <f>(J471)/1000</f>
        <v>0</v>
      </c>
      <c r="J471">
        <f>1000*DJ471*AH471*(DF471-DG471)/(100*CY471*(1000-AH471*DF471))</f>
        <v>0</v>
      </c>
      <c r="K471">
        <f>DJ471*AH471*(DE471-DD471*(1000-AH471*DG471)/(1000-AH471*DF471))/(100*CY471)</f>
        <v>0</v>
      </c>
      <c r="L471">
        <f>DD471 - IF(AH471&gt;1, K471*CY471*100.0/(AJ471), 0)</f>
        <v>0</v>
      </c>
      <c r="M471">
        <f>((S471-I471/2)*L471-K471)/(S471+I471/2)</f>
        <v>0</v>
      </c>
      <c r="N471">
        <f>M471*(DK471+DL471)/1000.0</f>
        <v>0</v>
      </c>
      <c r="O471">
        <f>(DD471 - IF(AH471&gt;1, K471*CY471*100.0/(AJ471), 0))*(DK471+DL471)/1000.0</f>
        <v>0</v>
      </c>
      <c r="P471">
        <f>2.0/((1/R471-1/Q471)+SIGN(R471)*SQRT((1/R471-1/Q471)*(1/R471-1/Q471) + 4*CZ471/((CZ471+1)*(CZ471+1))*(2*1/R471*1/Q471-1/Q471*1/Q471)))</f>
        <v>0</v>
      </c>
      <c r="Q471">
        <f>IF(LEFT(DA471,1)&lt;&gt;"0",IF(LEFT(DA471,1)="1",3.0,DB471),$D$5+$E$5*(DR471*DK471/($K$5*1000))+$F$5*(DR471*DK471/($K$5*1000))*MAX(MIN(CY471,$J$5),$I$5)*MAX(MIN(CY471,$J$5),$I$5)+$G$5*MAX(MIN(CY471,$J$5),$I$5)*(DR471*DK471/($K$5*1000))+$H$5*(DR471*DK471/($K$5*1000))*(DR471*DK471/($K$5*1000)))</f>
        <v>0</v>
      </c>
      <c r="R471">
        <f>I471*(1000-(1000*0.61365*exp(17.502*V471/(240.97+V471))/(DK471+DL471)+DF471)/2)/(1000*0.61365*exp(17.502*V471/(240.97+V471))/(DK471+DL471)-DF471)</f>
        <v>0</v>
      </c>
      <c r="S471">
        <f>1/((CZ471+1)/(P471/1.6)+1/(Q471/1.37)) + CZ471/((CZ471+1)/(P471/1.6) + CZ471/(Q471/1.37))</f>
        <v>0</v>
      </c>
      <c r="T471">
        <f>(CU471*CX471)</f>
        <v>0</v>
      </c>
      <c r="U471">
        <f>(DM471+(T471+2*0.95*5.67E-8*(((DM471+$B$9)+273)^4-(DM471+273)^4)-44100*I471)/(1.84*29.3*Q471+8*0.95*5.67E-8*(DM471+273)^3))</f>
        <v>0</v>
      </c>
      <c r="V471">
        <f>($C$9*DN471+$D$9*DO471+$E$9*U471)</f>
        <v>0</v>
      </c>
      <c r="W471">
        <f>0.61365*exp(17.502*V471/(240.97+V471))</f>
        <v>0</v>
      </c>
      <c r="X471">
        <f>(Y471/Z471*100)</f>
        <v>0</v>
      </c>
      <c r="Y471">
        <f>DF471*(DK471+DL471)/1000</f>
        <v>0</v>
      </c>
      <c r="Z471">
        <f>0.61365*exp(17.502*DM471/(240.97+DM471))</f>
        <v>0</v>
      </c>
      <c r="AA471">
        <f>(W471-DF471*(DK471+DL471)/1000)</f>
        <v>0</v>
      </c>
      <c r="AB471">
        <f>(-I471*44100)</f>
        <v>0</v>
      </c>
      <c r="AC471">
        <f>2*29.3*Q471*0.92*(DM471-V471)</f>
        <v>0</v>
      </c>
      <c r="AD471">
        <f>2*0.95*5.67E-8*(((DM471+$B$9)+273)^4-(V471+273)^4)</f>
        <v>0</v>
      </c>
      <c r="AE471">
        <f>T471+AD471+AB471+AC471</f>
        <v>0</v>
      </c>
      <c r="AF471">
        <v>1</v>
      </c>
      <c r="AG471">
        <v>0</v>
      </c>
      <c r="AH471">
        <f>IF(AF471*$H$15&gt;=AJ471,1.0,(AJ471/(AJ471-AF471*$H$15)))</f>
        <v>0</v>
      </c>
      <c r="AI471">
        <f>(AH471-1)*100</f>
        <v>0</v>
      </c>
      <c r="AJ471">
        <f>MAX(0,($B$15+$C$15*DR471)/(1+$D$15*DR471)*DK471/(DM471+273)*$E$15)</f>
        <v>0</v>
      </c>
      <c r="AK471" t="s">
        <v>420</v>
      </c>
      <c r="AL471" t="s">
        <v>420</v>
      </c>
      <c r="AM471">
        <v>0</v>
      </c>
      <c r="AN471">
        <v>0</v>
      </c>
      <c r="AO471">
        <f>1-AM471/AN471</f>
        <v>0</v>
      </c>
      <c r="AP471">
        <v>0</v>
      </c>
      <c r="AQ471" t="s">
        <v>420</v>
      </c>
      <c r="AR471" t="s">
        <v>420</v>
      </c>
      <c r="AS471">
        <v>0</v>
      </c>
      <c r="AT471">
        <v>0</v>
      </c>
      <c r="AU471">
        <f>1-AS471/AT471</f>
        <v>0</v>
      </c>
      <c r="AV471">
        <v>0.5</v>
      </c>
      <c r="AW471">
        <f>CV471</f>
        <v>0</v>
      </c>
      <c r="AX471">
        <f>K471</f>
        <v>0</v>
      </c>
      <c r="AY471">
        <f>AU471*AV471*AW471</f>
        <v>0</v>
      </c>
      <c r="AZ471">
        <f>(AX471-AP471)/AW471</f>
        <v>0</v>
      </c>
      <c r="BA471">
        <f>(AN471-AT471)/AT471</f>
        <v>0</v>
      </c>
      <c r="BB471">
        <f>AM471/(AO471+AM471/AT471)</f>
        <v>0</v>
      </c>
      <c r="BC471" t="s">
        <v>420</v>
      </c>
      <c r="BD471">
        <v>0</v>
      </c>
      <c r="BE471">
        <f>IF(BD471&lt;&gt;0, BD471, BB471)</f>
        <v>0</v>
      </c>
      <c r="BF471">
        <f>1-BE471/AT471</f>
        <v>0</v>
      </c>
      <c r="BG471">
        <f>(AT471-AS471)/(AT471-BE471)</f>
        <v>0</v>
      </c>
      <c r="BH471">
        <f>(AN471-AT471)/(AN471-BE471)</f>
        <v>0</v>
      </c>
      <c r="BI471">
        <f>(AT471-AS471)/(AT471-AM471)</f>
        <v>0</v>
      </c>
      <c r="BJ471">
        <f>(AN471-AT471)/(AN471-AM471)</f>
        <v>0</v>
      </c>
      <c r="BK471">
        <f>(BG471*BE471/AS471)</f>
        <v>0</v>
      </c>
      <c r="BL471">
        <f>(1-BK471)</f>
        <v>0</v>
      </c>
      <c r="CU471">
        <f>$B$13*DS471+$C$13*DT471+$F$13*EE471*(1-EH471)</f>
        <v>0</v>
      </c>
      <c r="CV471">
        <f>CU471*CW471</f>
        <v>0</v>
      </c>
      <c r="CW471">
        <f>($B$13*$D$11+$C$13*$D$11+$F$13*((ER471+EJ471)/MAX(ER471+EJ471+ES471, 0.1)*$I$11+ES471/MAX(ER471+EJ471+ES471, 0.1)*$J$11))/($B$13+$C$13+$F$13)</f>
        <v>0</v>
      </c>
      <c r="CX471">
        <f>($B$13*$K$11+$C$13*$K$11+$F$13*((ER471+EJ471)/MAX(ER471+EJ471+ES471, 0.1)*$P$11+ES471/MAX(ER471+EJ471+ES471, 0.1)*$Q$11))/($B$13+$C$13+$F$13)</f>
        <v>0</v>
      </c>
      <c r="CY471">
        <v>6</v>
      </c>
      <c r="CZ471">
        <v>0.5</v>
      </c>
      <c r="DA471" t="s">
        <v>421</v>
      </c>
      <c r="DB471">
        <v>2</v>
      </c>
      <c r="DC471">
        <v>1761012810.410714</v>
      </c>
      <c r="DD471">
        <v>420.7241071428572</v>
      </c>
      <c r="DE471">
        <v>419.9981428571429</v>
      </c>
      <c r="DF471">
        <v>23.97738571428571</v>
      </c>
      <c r="DG471">
        <v>24.03309642857143</v>
      </c>
      <c r="DH471">
        <v>422.3017857142856</v>
      </c>
      <c r="DI471">
        <v>23.7885</v>
      </c>
      <c r="DJ471">
        <v>500.005892857143</v>
      </c>
      <c r="DK471">
        <v>90.58661428571429</v>
      </c>
      <c r="DL471">
        <v>0.03452176428571428</v>
      </c>
      <c r="DM471">
        <v>30.53825</v>
      </c>
      <c r="DN471">
        <v>30.12368928571428</v>
      </c>
      <c r="DO471">
        <v>999.9000000000002</v>
      </c>
      <c r="DP471">
        <v>0</v>
      </c>
      <c r="DQ471">
        <v>0</v>
      </c>
      <c r="DR471">
        <v>10002.0775</v>
      </c>
      <c r="DS471">
        <v>0</v>
      </c>
      <c r="DT471">
        <v>0.242856</v>
      </c>
      <c r="DU471">
        <v>0.7258801785714287</v>
      </c>
      <c r="DV471">
        <v>431.0598214285715</v>
      </c>
      <c r="DW471">
        <v>430.3405714285715</v>
      </c>
      <c r="DX471">
        <v>-0.05573156785714285</v>
      </c>
      <c r="DY471">
        <v>419.9981428571429</v>
      </c>
      <c r="DZ471">
        <v>24.03309642857143</v>
      </c>
      <c r="EA471">
        <v>2.172029285714286</v>
      </c>
      <c r="EB471">
        <v>2.177078571428571</v>
      </c>
      <c r="EC471">
        <v>18.75744285714286</v>
      </c>
      <c r="ED471">
        <v>18.7946</v>
      </c>
      <c r="EE471">
        <v>0.005000780000000002</v>
      </c>
      <c r="EF471">
        <v>0</v>
      </c>
      <c r="EG471">
        <v>0</v>
      </c>
      <c r="EH471">
        <v>0</v>
      </c>
      <c r="EI471">
        <v>926.5857142857141</v>
      </c>
      <c r="EJ471">
        <v>0.005000780000000002</v>
      </c>
      <c r="EK471">
        <v>-17.15</v>
      </c>
      <c r="EL471">
        <v>-1.089285714285714</v>
      </c>
      <c r="EM471">
        <v>35.38596428571428</v>
      </c>
      <c r="EN471">
        <v>38.47517857142856</v>
      </c>
      <c r="EO471">
        <v>37.86582142857143</v>
      </c>
      <c r="EP471">
        <v>38.67614285714285</v>
      </c>
      <c r="EQ471">
        <v>37.91935714285714</v>
      </c>
      <c r="ER471">
        <v>0</v>
      </c>
      <c r="ES471">
        <v>0</v>
      </c>
      <c r="ET471">
        <v>0</v>
      </c>
      <c r="EU471">
        <v>1761012817.3</v>
      </c>
      <c r="EV471">
        <v>0</v>
      </c>
      <c r="EW471">
        <v>926.426923076923</v>
      </c>
      <c r="EX471">
        <v>-52.31794836176612</v>
      </c>
      <c r="EY471">
        <v>25.83589738557689</v>
      </c>
      <c r="EZ471">
        <v>-16.61923076923076</v>
      </c>
      <c r="FA471">
        <v>15</v>
      </c>
      <c r="FB471">
        <v>1761012682</v>
      </c>
      <c r="FC471" t="s">
        <v>1357</v>
      </c>
      <c r="FD471">
        <v>1761012681</v>
      </c>
      <c r="FE471">
        <v>1761012682</v>
      </c>
      <c r="FF471">
        <v>15</v>
      </c>
      <c r="FG471">
        <v>-0.08</v>
      </c>
      <c r="FH471">
        <v>-0.001</v>
      </c>
      <c r="FI471">
        <v>-1.579</v>
      </c>
      <c r="FJ471">
        <v>0.191</v>
      </c>
      <c r="FK471">
        <v>420</v>
      </c>
      <c r="FL471">
        <v>24</v>
      </c>
      <c r="FM471">
        <v>0.15</v>
      </c>
      <c r="FN471">
        <v>0.02</v>
      </c>
      <c r="FO471">
        <v>0.7125754750000001</v>
      </c>
      <c r="FP471">
        <v>0.06941555347091899</v>
      </c>
      <c r="FQ471">
        <v>0.03886289964090913</v>
      </c>
      <c r="FR471">
        <v>1</v>
      </c>
      <c r="FS471">
        <v>927.8205882352942</v>
      </c>
      <c r="FT471">
        <v>-32.53934275836076</v>
      </c>
      <c r="FU471">
        <v>7.601229753903398</v>
      </c>
      <c r="FV471">
        <v>0</v>
      </c>
      <c r="FW471">
        <v>-0.06516538250000001</v>
      </c>
      <c r="FX471">
        <v>0.1620252979362103</v>
      </c>
      <c r="FY471">
        <v>0.01906283907694349</v>
      </c>
      <c r="FZ471">
        <v>0</v>
      </c>
      <c r="GA471">
        <v>1</v>
      </c>
      <c r="GB471">
        <v>3</v>
      </c>
      <c r="GC471" t="s">
        <v>459</v>
      </c>
      <c r="GD471">
        <v>3.1098</v>
      </c>
      <c r="GE471">
        <v>2.72649</v>
      </c>
      <c r="GF471">
        <v>0.08874899999999999</v>
      </c>
      <c r="GG471">
        <v>0.08841590000000001</v>
      </c>
      <c r="GH471">
        <v>0.108916</v>
      </c>
      <c r="GI471">
        <v>0.11002</v>
      </c>
      <c r="GJ471">
        <v>23915.3</v>
      </c>
      <c r="GK471">
        <v>21667.9</v>
      </c>
      <c r="GL471">
        <v>26802</v>
      </c>
      <c r="GM471">
        <v>23975.5</v>
      </c>
      <c r="GN471">
        <v>38160</v>
      </c>
      <c r="GO471">
        <v>31471.2</v>
      </c>
      <c r="GP471">
        <v>46781.2</v>
      </c>
      <c r="GQ471">
        <v>37897</v>
      </c>
      <c r="GR471">
        <v>1.89258</v>
      </c>
      <c r="GS471">
        <v>1.8787</v>
      </c>
      <c r="GT471">
        <v>0.108846</v>
      </c>
      <c r="GU471">
        <v>0</v>
      </c>
      <c r="GV471">
        <v>28.3073</v>
      </c>
      <c r="GW471">
        <v>999.9</v>
      </c>
      <c r="GX471">
        <v>63.2</v>
      </c>
      <c r="GY471">
        <v>29.2</v>
      </c>
      <c r="GZ471">
        <v>28.3862</v>
      </c>
      <c r="HA471">
        <v>61.031</v>
      </c>
      <c r="HB471">
        <v>21.1579</v>
      </c>
      <c r="HC471">
        <v>1</v>
      </c>
      <c r="HD471">
        <v>0.025498</v>
      </c>
      <c r="HE471">
        <v>-1.52593</v>
      </c>
      <c r="HF471">
        <v>20.3294</v>
      </c>
      <c r="HG471">
        <v>5.22133</v>
      </c>
      <c r="HH471">
        <v>11.98</v>
      </c>
      <c r="HI471">
        <v>4.96535</v>
      </c>
      <c r="HJ471">
        <v>3.27588</v>
      </c>
      <c r="HK471">
        <v>9999</v>
      </c>
      <c r="HL471">
        <v>9999</v>
      </c>
      <c r="HM471">
        <v>9999</v>
      </c>
      <c r="HN471">
        <v>999.9</v>
      </c>
      <c r="HO471">
        <v>1.86365</v>
      </c>
      <c r="HP471">
        <v>1.85974</v>
      </c>
      <c r="HQ471">
        <v>1.85805</v>
      </c>
      <c r="HR471">
        <v>1.85944</v>
      </c>
      <c r="HS471">
        <v>1.85959</v>
      </c>
      <c r="HT471">
        <v>1.85806</v>
      </c>
      <c r="HU471">
        <v>1.85715</v>
      </c>
      <c r="HV471">
        <v>1.85211</v>
      </c>
      <c r="HW471">
        <v>0</v>
      </c>
      <c r="HX471">
        <v>0</v>
      </c>
      <c r="HY471">
        <v>0</v>
      </c>
      <c r="HZ471">
        <v>0</v>
      </c>
      <c r="IA471" t="s">
        <v>424</v>
      </c>
      <c r="IB471" t="s">
        <v>425</v>
      </c>
      <c r="IC471" t="s">
        <v>426</v>
      </c>
      <c r="ID471" t="s">
        <v>426</v>
      </c>
      <c r="IE471" t="s">
        <v>426</v>
      </c>
      <c r="IF471" t="s">
        <v>426</v>
      </c>
      <c r="IG471">
        <v>0</v>
      </c>
      <c r="IH471">
        <v>100</v>
      </c>
      <c r="II471">
        <v>100</v>
      </c>
      <c r="IJ471">
        <v>-1.578</v>
      </c>
      <c r="IK471">
        <v>0.1912</v>
      </c>
      <c r="IL471">
        <v>-2.369354775373933</v>
      </c>
      <c r="IM471">
        <v>0.001328113201692861</v>
      </c>
      <c r="IN471">
        <v>1.538283238170363E-06</v>
      </c>
      <c r="IO471">
        <v>-5.795655626708063E-10</v>
      </c>
      <c r="IP471">
        <v>-0.06927923945627479</v>
      </c>
      <c r="IQ471">
        <v>-0.004593102289677449</v>
      </c>
      <c r="IR471">
        <v>0.0008253994458280543</v>
      </c>
      <c r="IS471">
        <v>-7.403632370499484E-06</v>
      </c>
      <c r="IT471">
        <v>2</v>
      </c>
      <c r="IU471">
        <v>1985</v>
      </c>
      <c r="IV471">
        <v>1</v>
      </c>
      <c r="IW471">
        <v>27</v>
      </c>
      <c r="IX471">
        <v>2.3</v>
      </c>
      <c r="IY471">
        <v>2.3</v>
      </c>
      <c r="IZ471">
        <v>1.13647</v>
      </c>
      <c r="JA471">
        <v>2.61108</v>
      </c>
      <c r="JB471">
        <v>1.49658</v>
      </c>
      <c r="JC471">
        <v>2.34497</v>
      </c>
      <c r="JD471">
        <v>1.54907</v>
      </c>
      <c r="JE471">
        <v>2.33398</v>
      </c>
      <c r="JF471">
        <v>32.7758</v>
      </c>
      <c r="JG471">
        <v>15.3579</v>
      </c>
      <c r="JH471">
        <v>18</v>
      </c>
      <c r="JI471">
        <v>481.531</v>
      </c>
      <c r="JJ471">
        <v>501.774</v>
      </c>
      <c r="JK471">
        <v>31.5714</v>
      </c>
      <c r="JL471">
        <v>27.5904</v>
      </c>
      <c r="JM471">
        <v>29.999</v>
      </c>
      <c r="JN471">
        <v>27.7571</v>
      </c>
      <c r="JO471">
        <v>27.7328</v>
      </c>
      <c r="JP471">
        <v>22.8503</v>
      </c>
      <c r="JQ471">
        <v>19.2027</v>
      </c>
      <c r="JR471">
        <v>78.0587</v>
      </c>
      <c r="JS471">
        <v>31.7055</v>
      </c>
      <c r="JT471">
        <v>420</v>
      </c>
      <c r="JU471">
        <v>24.1024</v>
      </c>
      <c r="JV471">
        <v>102.3</v>
      </c>
      <c r="JW471">
        <v>91.4258</v>
      </c>
    </row>
    <row r="472" spans="1:283">
      <c r="A472">
        <v>454</v>
      </c>
      <c r="B472">
        <v>1761012820.5</v>
      </c>
      <c r="C472">
        <v>3154.5</v>
      </c>
      <c r="D472" t="s">
        <v>1362</v>
      </c>
      <c r="E472" t="s">
        <v>1363</v>
      </c>
      <c r="F472">
        <v>5</v>
      </c>
      <c r="G472" t="s">
        <v>1356</v>
      </c>
      <c r="H472">
        <v>1761012812.333333</v>
      </c>
      <c r="I472">
        <f>(J472)/1000</f>
        <v>0</v>
      </c>
      <c r="J472">
        <f>1000*DJ472*AH472*(DF472-DG472)/(100*CY472*(1000-AH472*DF472))</f>
        <v>0</v>
      </c>
      <c r="K472">
        <f>DJ472*AH472*(DE472-DD472*(1000-AH472*DG472)/(1000-AH472*DF472))/(100*CY472)</f>
        <v>0</v>
      </c>
      <c r="L472">
        <f>DD472 - IF(AH472&gt;1, K472*CY472*100.0/(AJ472), 0)</f>
        <v>0</v>
      </c>
      <c r="M472">
        <f>((S472-I472/2)*L472-K472)/(S472+I472/2)</f>
        <v>0</v>
      </c>
      <c r="N472">
        <f>M472*(DK472+DL472)/1000.0</f>
        <v>0</v>
      </c>
      <c r="O472">
        <f>(DD472 - IF(AH472&gt;1, K472*CY472*100.0/(AJ472), 0))*(DK472+DL472)/1000.0</f>
        <v>0</v>
      </c>
      <c r="P472">
        <f>2.0/((1/R472-1/Q472)+SIGN(R472)*SQRT((1/R472-1/Q472)*(1/R472-1/Q472) + 4*CZ472/((CZ472+1)*(CZ472+1))*(2*1/R472*1/Q472-1/Q472*1/Q472)))</f>
        <v>0</v>
      </c>
      <c r="Q472">
        <f>IF(LEFT(DA472,1)&lt;&gt;"0",IF(LEFT(DA472,1)="1",3.0,DB472),$D$5+$E$5*(DR472*DK472/($K$5*1000))+$F$5*(DR472*DK472/($K$5*1000))*MAX(MIN(CY472,$J$5),$I$5)*MAX(MIN(CY472,$J$5),$I$5)+$G$5*MAX(MIN(CY472,$J$5),$I$5)*(DR472*DK472/($K$5*1000))+$H$5*(DR472*DK472/($K$5*1000))*(DR472*DK472/($K$5*1000)))</f>
        <v>0</v>
      </c>
      <c r="R472">
        <f>I472*(1000-(1000*0.61365*exp(17.502*V472/(240.97+V472))/(DK472+DL472)+DF472)/2)/(1000*0.61365*exp(17.502*V472/(240.97+V472))/(DK472+DL472)-DF472)</f>
        <v>0</v>
      </c>
      <c r="S472">
        <f>1/((CZ472+1)/(P472/1.6)+1/(Q472/1.37)) + CZ472/((CZ472+1)/(P472/1.6) + CZ472/(Q472/1.37))</f>
        <v>0</v>
      </c>
      <c r="T472">
        <f>(CU472*CX472)</f>
        <v>0</v>
      </c>
      <c r="U472">
        <f>(DM472+(T472+2*0.95*5.67E-8*(((DM472+$B$9)+273)^4-(DM472+273)^4)-44100*I472)/(1.84*29.3*Q472+8*0.95*5.67E-8*(DM472+273)^3))</f>
        <v>0</v>
      </c>
      <c r="V472">
        <f>($C$9*DN472+$D$9*DO472+$E$9*U472)</f>
        <v>0</v>
      </c>
      <c r="W472">
        <f>0.61365*exp(17.502*V472/(240.97+V472))</f>
        <v>0</v>
      </c>
      <c r="X472">
        <f>(Y472/Z472*100)</f>
        <v>0</v>
      </c>
      <c r="Y472">
        <f>DF472*(DK472+DL472)/1000</f>
        <v>0</v>
      </c>
      <c r="Z472">
        <f>0.61365*exp(17.502*DM472/(240.97+DM472))</f>
        <v>0</v>
      </c>
      <c r="AA472">
        <f>(W472-DF472*(DK472+DL472)/1000)</f>
        <v>0</v>
      </c>
      <c r="AB472">
        <f>(-I472*44100)</f>
        <v>0</v>
      </c>
      <c r="AC472">
        <f>2*29.3*Q472*0.92*(DM472-V472)</f>
        <v>0</v>
      </c>
      <c r="AD472">
        <f>2*0.95*5.67E-8*(((DM472+$B$9)+273)^4-(V472+273)^4)</f>
        <v>0</v>
      </c>
      <c r="AE472">
        <f>T472+AD472+AB472+AC472</f>
        <v>0</v>
      </c>
      <c r="AF472">
        <v>1</v>
      </c>
      <c r="AG472">
        <v>0</v>
      </c>
      <c r="AH472">
        <f>IF(AF472*$H$15&gt;=AJ472,1.0,(AJ472/(AJ472-AF472*$H$15)))</f>
        <v>0</v>
      </c>
      <c r="AI472">
        <f>(AH472-1)*100</f>
        <v>0</v>
      </c>
      <c r="AJ472">
        <f>MAX(0,($B$15+$C$15*DR472)/(1+$D$15*DR472)*DK472/(DM472+273)*$E$15)</f>
        <v>0</v>
      </c>
      <c r="AK472" t="s">
        <v>420</v>
      </c>
      <c r="AL472" t="s">
        <v>420</v>
      </c>
      <c r="AM472">
        <v>0</v>
      </c>
      <c r="AN472">
        <v>0</v>
      </c>
      <c r="AO472">
        <f>1-AM472/AN472</f>
        <v>0</v>
      </c>
      <c r="AP472">
        <v>0</v>
      </c>
      <c r="AQ472" t="s">
        <v>420</v>
      </c>
      <c r="AR472" t="s">
        <v>420</v>
      </c>
      <c r="AS472">
        <v>0</v>
      </c>
      <c r="AT472">
        <v>0</v>
      </c>
      <c r="AU472">
        <f>1-AS472/AT472</f>
        <v>0</v>
      </c>
      <c r="AV472">
        <v>0.5</v>
      </c>
      <c r="AW472">
        <f>CV472</f>
        <v>0</v>
      </c>
      <c r="AX472">
        <f>K472</f>
        <v>0</v>
      </c>
      <c r="AY472">
        <f>AU472*AV472*AW472</f>
        <v>0</v>
      </c>
      <c r="AZ472">
        <f>(AX472-AP472)/AW472</f>
        <v>0</v>
      </c>
      <c r="BA472">
        <f>(AN472-AT472)/AT472</f>
        <v>0</v>
      </c>
      <c r="BB472">
        <f>AM472/(AO472+AM472/AT472)</f>
        <v>0</v>
      </c>
      <c r="BC472" t="s">
        <v>420</v>
      </c>
      <c r="BD472">
        <v>0</v>
      </c>
      <c r="BE472">
        <f>IF(BD472&lt;&gt;0, BD472, BB472)</f>
        <v>0</v>
      </c>
      <c r="BF472">
        <f>1-BE472/AT472</f>
        <v>0</v>
      </c>
      <c r="BG472">
        <f>(AT472-AS472)/(AT472-BE472)</f>
        <v>0</v>
      </c>
      <c r="BH472">
        <f>(AN472-AT472)/(AN472-BE472)</f>
        <v>0</v>
      </c>
      <c r="BI472">
        <f>(AT472-AS472)/(AT472-AM472)</f>
        <v>0</v>
      </c>
      <c r="BJ472">
        <f>(AN472-AT472)/(AN472-AM472)</f>
        <v>0</v>
      </c>
      <c r="BK472">
        <f>(BG472*BE472/AS472)</f>
        <v>0</v>
      </c>
      <c r="BL472">
        <f>(1-BK472)</f>
        <v>0</v>
      </c>
      <c r="CU472">
        <f>$B$13*DS472+$C$13*DT472+$F$13*EE472*(1-EH472)</f>
        <v>0</v>
      </c>
      <c r="CV472">
        <f>CU472*CW472</f>
        <v>0</v>
      </c>
      <c r="CW472">
        <f>($B$13*$D$11+$C$13*$D$11+$F$13*((ER472+EJ472)/MAX(ER472+EJ472+ES472, 0.1)*$I$11+ES472/MAX(ER472+EJ472+ES472, 0.1)*$J$11))/($B$13+$C$13+$F$13)</f>
        <v>0</v>
      </c>
      <c r="CX472">
        <f>($B$13*$K$11+$C$13*$K$11+$F$13*((ER472+EJ472)/MAX(ER472+EJ472+ES472, 0.1)*$P$11+ES472/MAX(ER472+EJ472+ES472, 0.1)*$Q$11))/($B$13+$C$13+$F$13)</f>
        <v>0</v>
      </c>
      <c r="CY472">
        <v>6</v>
      </c>
      <c r="CZ472">
        <v>0.5</v>
      </c>
      <c r="DA472" t="s">
        <v>421</v>
      </c>
      <c r="DB472">
        <v>2</v>
      </c>
      <c r="DC472">
        <v>1761012812.333333</v>
      </c>
      <c r="DD472">
        <v>420.7205555555556</v>
      </c>
      <c r="DE472">
        <v>419.9845925925925</v>
      </c>
      <c r="DF472">
        <v>24.00297037037037</v>
      </c>
      <c r="DG472">
        <v>24.05301851851852</v>
      </c>
      <c r="DH472">
        <v>422.2982592592592</v>
      </c>
      <c r="DI472">
        <v>23.81352592592593</v>
      </c>
      <c r="DJ472">
        <v>499.9862592592593</v>
      </c>
      <c r="DK472">
        <v>90.58664074074073</v>
      </c>
      <c r="DL472">
        <v>0.0345822962962963</v>
      </c>
      <c r="DM472">
        <v>30.53075555555556</v>
      </c>
      <c r="DN472">
        <v>30.11657777777777</v>
      </c>
      <c r="DO472">
        <v>999.9000000000001</v>
      </c>
      <c r="DP472">
        <v>0</v>
      </c>
      <c r="DQ472">
        <v>0</v>
      </c>
      <c r="DR472">
        <v>10000.18222222222</v>
      </c>
      <c r="DS472">
        <v>0</v>
      </c>
      <c r="DT472">
        <v>0.242856</v>
      </c>
      <c r="DU472">
        <v>0.7358702962962963</v>
      </c>
      <c r="DV472">
        <v>431.0674444444445</v>
      </c>
      <c r="DW472">
        <v>430.3354444444445</v>
      </c>
      <c r="DX472">
        <v>-0.05006960000000001</v>
      </c>
      <c r="DY472">
        <v>419.9845925925925</v>
      </c>
      <c r="DZ472">
        <v>24.05301851851852</v>
      </c>
      <c r="EA472">
        <v>2.174347037037037</v>
      </c>
      <c r="EB472">
        <v>2.178884074074074</v>
      </c>
      <c r="EC472">
        <v>18.77450740740741</v>
      </c>
      <c r="ED472">
        <v>18.80787037037037</v>
      </c>
      <c r="EE472">
        <v>0.005000780000000001</v>
      </c>
      <c r="EF472">
        <v>0</v>
      </c>
      <c r="EG472">
        <v>0</v>
      </c>
      <c r="EH472">
        <v>0</v>
      </c>
      <c r="EI472">
        <v>925.3629629629629</v>
      </c>
      <c r="EJ472">
        <v>0.005000780000000001</v>
      </c>
      <c r="EK472">
        <v>-15.90740740740741</v>
      </c>
      <c r="EL472">
        <v>-1.085185185185185</v>
      </c>
      <c r="EM472">
        <v>35.37248148148148</v>
      </c>
      <c r="EN472">
        <v>38.44185185185184</v>
      </c>
      <c r="EO472">
        <v>37.84462962962963</v>
      </c>
      <c r="EP472">
        <v>38.63633333333333</v>
      </c>
      <c r="EQ472">
        <v>37.90707407407407</v>
      </c>
      <c r="ER472">
        <v>0</v>
      </c>
      <c r="ES472">
        <v>0</v>
      </c>
      <c r="ET472">
        <v>0</v>
      </c>
      <c r="EU472">
        <v>1761012819.7</v>
      </c>
      <c r="EV472">
        <v>0</v>
      </c>
      <c r="EW472">
        <v>925.0576923076923</v>
      </c>
      <c r="EX472">
        <v>-43.23760659126795</v>
      </c>
      <c r="EY472">
        <v>18.25982912536963</v>
      </c>
      <c r="EZ472">
        <v>-15.59615384615385</v>
      </c>
      <c r="FA472">
        <v>15</v>
      </c>
      <c r="FB472">
        <v>1761012682</v>
      </c>
      <c r="FC472" t="s">
        <v>1357</v>
      </c>
      <c r="FD472">
        <v>1761012681</v>
      </c>
      <c r="FE472">
        <v>1761012682</v>
      </c>
      <c r="FF472">
        <v>15</v>
      </c>
      <c r="FG472">
        <v>-0.08</v>
      </c>
      <c r="FH472">
        <v>-0.001</v>
      </c>
      <c r="FI472">
        <v>-1.579</v>
      </c>
      <c r="FJ472">
        <v>0.191</v>
      </c>
      <c r="FK472">
        <v>420</v>
      </c>
      <c r="FL472">
        <v>24</v>
      </c>
      <c r="FM472">
        <v>0.15</v>
      </c>
      <c r="FN472">
        <v>0.02</v>
      </c>
      <c r="FO472">
        <v>0.7267291951219512</v>
      </c>
      <c r="FP472">
        <v>0.2511697839721241</v>
      </c>
      <c r="FQ472">
        <v>0.0519486627402334</v>
      </c>
      <c r="FR472">
        <v>1</v>
      </c>
      <c r="FS472">
        <v>926.6794117647058</v>
      </c>
      <c r="FT472">
        <v>-37.96638638853347</v>
      </c>
      <c r="FU472">
        <v>7.955788843638789</v>
      </c>
      <c r="FV472">
        <v>0</v>
      </c>
      <c r="FW472">
        <v>-0.05685648536585366</v>
      </c>
      <c r="FX472">
        <v>0.1903316801393729</v>
      </c>
      <c r="FY472">
        <v>0.02208628633881834</v>
      </c>
      <c r="FZ472">
        <v>0</v>
      </c>
      <c r="GA472">
        <v>1</v>
      </c>
      <c r="GB472">
        <v>3</v>
      </c>
      <c r="GC472" t="s">
        <v>459</v>
      </c>
      <c r="GD472">
        <v>3.10969</v>
      </c>
      <c r="GE472">
        <v>2.72657</v>
      </c>
      <c r="GF472">
        <v>0.08874600000000001</v>
      </c>
      <c r="GG472">
        <v>0.0884185</v>
      </c>
      <c r="GH472">
        <v>0.108976</v>
      </c>
      <c r="GI472">
        <v>0.110041</v>
      </c>
      <c r="GJ472">
        <v>23915.5</v>
      </c>
      <c r="GK472">
        <v>21667.8</v>
      </c>
      <c r="GL472">
        <v>26802.2</v>
      </c>
      <c r="GM472">
        <v>23975.5</v>
      </c>
      <c r="GN472">
        <v>38157.6</v>
      </c>
      <c r="GO472">
        <v>31470.3</v>
      </c>
      <c r="GP472">
        <v>46781.3</v>
      </c>
      <c r="GQ472">
        <v>37896.8</v>
      </c>
      <c r="GR472">
        <v>1.89265</v>
      </c>
      <c r="GS472">
        <v>1.87875</v>
      </c>
      <c r="GT472">
        <v>0.108033</v>
      </c>
      <c r="GU472">
        <v>0</v>
      </c>
      <c r="GV472">
        <v>28.3122</v>
      </c>
      <c r="GW472">
        <v>999.9</v>
      </c>
      <c r="GX472">
        <v>63.2</v>
      </c>
      <c r="GY472">
        <v>29.1</v>
      </c>
      <c r="GZ472">
        <v>28.2192</v>
      </c>
      <c r="HA472">
        <v>61.311</v>
      </c>
      <c r="HB472">
        <v>21.3542</v>
      </c>
      <c r="HC472">
        <v>1</v>
      </c>
      <c r="HD472">
        <v>0.0259248</v>
      </c>
      <c r="HE472">
        <v>-1.66345</v>
      </c>
      <c r="HF472">
        <v>20.3282</v>
      </c>
      <c r="HG472">
        <v>5.22118</v>
      </c>
      <c r="HH472">
        <v>11.9796</v>
      </c>
      <c r="HI472">
        <v>4.9653</v>
      </c>
      <c r="HJ472">
        <v>3.27588</v>
      </c>
      <c r="HK472">
        <v>9999</v>
      </c>
      <c r="HL472">
        <v>9999</v>
      </c>
      <c r="HM472">
        <v>9999</v>
      </c>
      <c r="HN472">
        <v>999.9</v>
      </c>
      <c r="HO472">
        <v>1.86364</v>
      </c>
      <c r="HP472">
        <v>1.85975</v>
      </c>
      <c r="HQ472">
        <v>1.85805</v>
      </c>
      <c r="HR472">
        <v>1.85944</v>
      </c>
      <c r="HS472">
        <v>1.85959</v>
      </c>
      <c r="HT472">
        <v>1.85806</v>
      </c>
      <c r="HU472">
        <v>1.85715</v>
      </c>
      <c r="HV472">
        <v>1.85211</v>
      </c>
      <c r="HW472">
        <v>0</v>
      </c>
      <c r="HX472">
        <v>0</v>
      </c>
      <c r="HY472">
        <v>0</v>
      </c>
      <c r="HZ472">
        <v>0</v>
      </c>
      <c r="IA472" t="s">
        <v>424</v>
      </c>
      <c r="IB472" t="s">
        <v>425</v>
      </c>
      <c r="IC472" t="s">
        <v>426</v>
      </c>
      <c r="ID472" t="s">
        <v>426</v>
      </c>
      <c r="IE472" t="s">
        <v>426</v>
      </c>
      <c r="IF472" t="s">
        <v>426</v>
      </c>
      <c r="IG472">
        <v>0</v>
      </c>
      <c r="IH472">
        <v>100</v>
      </c>
      <c r="II472">
        <v>100</v>
      </c>
      <c r="IJ472">
        <v>-1.578</v>
      </c>
      <c r="IK472">
        <v>0.1916</v>
      </c>
      <c r="IL472">
        <v>-2.369354775373933</v>
      </c>
      <c r="IM472">
        <v>0.001328113201692861</v>
      </c>
      <c r="IN472">
        <v>1.538283238170363E-06</v>
      </c>
      <c r="IO472">
        <v>-5.795655626708063E-10</v>
      </c>
      <c r="IP472">
        <v>-0.06927923945627479</v>
      </c>
      <c r="IQ472">
        <v>-0.004593102289677449</v>
      </c>
      <c r="IR472">
        <v>0.0008253994458280543</v>
      </c>
      <c r="IS472">
        <v>-7.403632370499484E-06</v>
      </c>
      <c r="IT472">
        <v>2</v>
      </c>
      <c r="IU472">
        <v>1985</v>
      </c>
      <c r="IV472">
        <v>1</v>
      </c>
      <c r="IW472">
        <v>27</v>
      </c>
      <c r="IX472">
        <v>2.3</v>
      </c>
      <c r="IY472">
        <v>2.3</v>
      </c>
      <c r="IZ472">
        <v>1.13647</v>
      </c>
      <c r="JA472">
        <v>2.60986</v>
      </c>
      <c r="JB472">
        <v>1.49658</v>
      </c>
      <c r="JC472">
        <v>2.34619</v>
      </c>
      <c r="JD472">
        <v>1.54907</v>
      </c>
      <c r="JE472">
        <v>2.43164</v>
      </c>
      <c r="JF472">
        <v>32.7758</v>
      </c>
      <c r="JG472">
        <v>15.3841</v>
      </c>
      <c r="JH472">
        <v>18</v>
      </c>
      <c r="JI472">
        <v>481.574</v>
      </c>
      <c r="JJ472">
        <v>501.807</v>
      </c>
      <c r="JK472">
        <v>31.5579</v>
      </c>
      <c r="JL472">
        <v>27.5916</v>
      </c>
      <c r="JM472">
        <v>29.9997</v>
      </c>
      <c r="JN472">
        <v>27.7571</v>
      </c>
      <c r="JO472">
        <v>27.7328</v>
      </c>
      <c r="JP472">
        <v>22.8494</v>
      </c>
      <c r="JQ472">
        <v>19.2027</v>
      </c>
      <c r="JR472">
        <v>78.0587</v>
      </c>
      <c r="JS472">
        <v>31.6125</v>
      </c>
      <c r="JT472">
        <v>420</v>
      </c>
      <c r="JU472">
        <v>24.0982</v>
      </c>
      <c r="JV472">
        <v>102.3</v>
      </c>
      <c r="JW472">
        <v>91.4256</v>
      </c>
    </row>
    <row r="473" spans="1:283">
      <c r="A473">
        <v>455</v>
      </c>
      <c r="B473">
        <v>1761012822.5</v>
      </c>
      <c r="C473">
        <v>3156.5</v>
      </c>
      <c r="D473" t="s">
        <v>1364</v>
      </c>
      <c r="E473" t="s">
        <v>1365</v>
      </c>
      <c r="F473">
        <v>5</v>
      </c>
      <c r="G473" t="s">
        <v>1356</v>
      </c>
      <c r="H473">
        <v>1761012814.326923</v>
      </c>
      <c r="I473">
        <f>(J473)/1000</f>
        <v>0</v>
      </c>
      <c r="J473">
        <f>1000*DJ473*AH473*(DF473-DG473)/(100*CY473*(1000-AH473*DF473))</f>
        <v>0</v>
      </c>
      <c r="K473">
        <f>DJ473*AH473*(DE473-DD473*(1000-AH473*DG473)/(1000-AH473*DF473))/(100*CY473)</f>
        <v>0</v>
      </c>
      <c r="L473">
        <f>DD473 - IF(AH473&gt;1, K473*CY473*100.0/(AJ473), 0)</f>
        <v>0</v>
      </c>
      <c r="M473">
        <f>((S473-I473/2)*L473-K473)/(S473+I473/2)</f>
        <v>0</v>
      </c>
      <c r="N473">
        <f>M473*(DK473+DL473)/1000.0</f>
        <v>0</v>
      </c>
      <c r="O473">
        <f>(DD473 - IF(AH473&gt;1, K473*CY473*100.0/(AJ473), 0))*(DK473+DL473)/1000.0</f>
        <v>0</v>
      </c>
      <c r="P473">
        <f>2.0/((1/R473-1/Q473)+SIGN(R473)*SQRT((1/R473-1/Q473)*(1/R473-1/Q473) + 4*CZ473/((CZ473+1)*(CZ473+1))*(2*1/R473*1/Q473-1/Q473*1/Q473)))</f>
        <v>0</v>
      </c>
      <c r="Q473">
        <f>IF(LEFT(DA473,1)&lt;&gt;"0",IF(LEFT(DA473,1)="1",3.0,DB473),$D$5+$E$5*(DR473*DK473/($K$5*1000))+$F$5*(DR473*DK473/($K$5*1000))*MAX(MIN(CY473,$J$5),$I$5)*MAX(MIN(CY473,$J$5),$I$5)+$G$5*MAX(MIN(CY473,$J$5),$I$5)*(DR473*DK473/($K$5*1000))+$H$5*(DR473*DK473/($K$5*1000))*(DR473*DK473/($K$5*1000)))</f>
        <v>0</v>
      </c>
      <c r="R473">
        <f>I473*(1000-(1000*0.61365*exp(17.502*V473/(240.97+V473))/(DK473+DL473)+DF473)/2)/(1000*0.61365*exp(17.502*V473/(240.97+V473))/(DK473+DL473)-DF473)</f>
        <v>0</v>
      </c>
      <c r="S473">
        <f>1/((CZ473+1)/(P473/1.6)+1/(Q473/1.37)) + CZ473/((CZ473+1)/(P473/1.6) + CZ473/(Q473/1.37))</f>
        <v>0</v>
      </c>
      <c r="T473">
        <f>(CU473*CX473)</f>
        <v>0</v>
      </c>
      <c r="U473">
        <f>(DM473+(T473+2*0.95*5.67E-8*(((DM473+$B$9)+273)^4-(DM473+273)^4)-44100*I473)/(1.84*29.3*Q473+8*0.95*5.67E-8*(DM473+273)^3))</f>
        <v>0</v>
      </c>
      <c r="V473">
        <f>($C$9*DN473+$D$9*DO473+$E$9*U473)</f>
        <v>0</v>
      </c>
      <c r="W473">
        <f>0.61365*exp(17.502*V473/(240.97+V473))</f>
        <v>0</v>
      </c>
      <c r="X473">
        <f>(Y473/Z473*100)</f>
        <v>0</v>
      </c>
      <c r="Y473">
        <f>DF473*(DK473+DL473)/1000</f>
        <v>0</v>
      </c>
      <c r="Z473">
        <f>0.61365*exp(17.502*DM473/(240.97+DM473))</f>
        <v>0</v>
      </c>
      <c r="AA473">
        <f>(W473-DF473*(DK473+DL473)/1000)</f>
        <v>0</v>
      </c>
      <c r="AB473">
        <f>(-I473*44100)</f>
        <v>0</v>
      </c>
      <c r="AC473">
        <f>2*29.3*Q473*0.92*(DM473-V473)</f>
        <v>0</v>
      </c>
      <c r="AD473">
        <f>2*0.95*5.67E-8*(((DM473+$B$9)+273)^4-(V473+273)^4)</f>
        <v>0</v>
      </c>
      <c r="AE473">
        <f>T473+AD473+AB473+AC473</f>
        <v>0</v>
      </c>
      <c r="AF473">
        <v>1</v>
      </c>
      <c r="AG473">
        <v>0</v>
      </c>
      <c r="AH473">
        <f>IF(AF473*$H$15&gt;=AJ473,1.0,(AJ473/(AJ473-AF473*$H$15)))</f>
        <v>0</v>
      </c>
      <c r="AI473">
        <f>(AH473-1)*100</f>
        <v>0</v>
      </c>
      <c r="AJ473">
        <f>MAX(0,($B$15+$C$15*DR473)/(1+$D$15*DR473)*DK473/(DM473+273)*$E$15)</f>
        <v>0</v>
      </c>
      <c r="AK473" t="s">
        <v>420</v>
      </c>
      <c r="AL473" t="s">
        <v>420</v>
      </c>
      <c r="AM473">
        <v>0</v>
      </c>
      <c r="AN473">
        <v>0</v>
      </c>
      <c r="AO473">
        <f>1-AM473/AN473</f>
        <v>0</v>
      </c>
      <c r="AP473">
        <v>0</v>
      </c>
      <c r="AQ473" t="s">
        <v>420</v>
      </c>
      <c r="AR473" t="s">
        <v>420</v>
      </c>
      <c r="AS473">
        <v>0</v>
      </c>
      <c r="AT473">
        <v>0</v>
      </c>
      <c r="AU473">
        <f>1-AS473/AT473</f>
        <v>0</v>
      </c>
      <c r="AV473">
        <v>0.5</v>
      </c>
      <c r="AW473">
        <f>CV473</f>
        <v>0</v>
      </c>
      <c r="AX473">
        <f>K473</f>
        <v>0</v>
      </c>
      <c r="AY473">
        <f>AU473*AV473*AW473</f>
        <v>0</v>
      </c>
      <c r="AZ473">
        <f>(AX473-AP473)/AW473</f>
        <v>0</v>
      </c>
      <c r="BA473">
        <f>(AN473-AT473)/AT473</f>
        <v>0</v>
      </c>
      <c r="BB473">
        <f>AM473/(AO473+AM473/AT473)</f>
        <v>0</v>
      </c>
      <c r="BC473" t="s">
        <v>420</v>
      </c>
      <c r="BD473">
        <v>0</v>
      </c>
      <c r="BE473">
        <f>IF(BD473&lt;&gt;0, BD473, BB473)</f>
        <v>0</v>
      </c>
      <c r="BF473">
        <f>1-BE473/AT473</f>
        <v>0</v>
      </c>
      <c r="BG473">
        <f>(AT473-AS473)/(AT473-BE473)</f>
        <v>0</v>
      </c>
      <c r="BH473">
        <f>(AN473-AT473)/(AN473-BE473)</f>
        <v>0</v>
      </c>
      <c r="BI473">
        <f>(AT473-AS473)/(AT473-AM473)</f>
        <v>0</v>
      </c>
      <c r="BJ473">
        <f>(AN473-AT473)/(AN473-AM473)</f>
        <v>0</v>
      </c>
      <c r="BK473">
        <f>(BG473*BE473/AS473)</f>
        <v>0</v>
      </c>
      <c r="BL473">
        <f>(1-BK473)</f>
        <v>0</v>
      </c>
      <c r="CU473">
        <f>$B$13*DS473+$C$13*DT473+$F$13*EE473*(1-EH473)</f>
        <v>0</v>
      </c>
      <c r="CV473">
        <f>CU473*CW473</f>
        <v>0</v>
      </c>
      <c r="CW473">
        <f>($B$13*$D$11+$C$13*$D$11+$F$13*((ER473+EJ473)/MAX(ER473+EJ473+ES473, 0.1)*$I$11+ES473/MAX(ER473+EJ473+ES473, 0.1)*$J$11))/($B$13+$C$13+$F$13)</f>
        <v>0</v>
      </c>
      <c r="CX473">
        <f>($B$13*$K$11+$C$13*$K$11+$F$13*((ER473+EJ473)/MAX(ER473+EJ473+ES473, 0.1)*$P$11+ES473/MAX(ER473+EJ473+ES473, 0.1)*$Q$11))/($B$13+$C$13+$F$13)</f>
        <v>0</v>
      </c>
      <c r="CY473">
        <v>6</v>
      </c>
      <c r="CZ473">
        <v>0.5</v>
      </c>
      <c r="DA473" t="s">
        <v>421</v>
      </c>
      <c r="DB473">
        <v>2</v>
      </c>
      <c r="DC473">
        <v>1761012814.326923</v>
      </c>
      <c r="DD473">
        <v>420.714</v>
      </c>
      <c r="DE473">
        <v>419.9777692307692</v>
      </c>
      <c r="DF473">
        <v>24.02782692307693</v>
      </c>
      <c r="DG473">
        <v>24.07228461538461</v>
      </c>
      <c r="DH473">
        <v>422.2917307692308</v>
      </c>
      <c r="DI473">
        <v>23.83784230769231</v>
      </c>
      <c r="DJ473">
        <v>499.9953461538462</v>
      </c>
      <c r="DK473">
        <v>90.58660384615384</v>
      </c>
      <c r="DL473">
        <v>0.03465533461538462</v>
      </c>
      <c r="DM473">
        <v>30.52203076923077</v>
      </c>
      <c r="DN473">
        <v>30.10691538461538</v>
      </c>
      <c r="DO473">
        <v>999.9000000000001</v>
      </c>
      <c r="DP473">
        <v>0</v>
      </c>
      <c r="DQ473">
        <v>0</v>
      </c>
      <c r="DR473">
        <v>10003.64692307693</v>
      </c>
      <c r="DS473">
        <v>0</v>
      </c>
      <c r="DT473">
        <v>0.242856</v>
      </c>
      <c r="DU473">
        <v>0.7361578846153846</v>
      </c>
      <c r="DV473">
        <v>431.0717307692307</v>
      </c>
      <c r="DW473">
        <v>430.3369230769231</v>
      </c>
      <c r="DX473">
        <v>-0.04447269838461539</v>
      </c>
      <c r="DY473">
        <v>419.9777692307692</v>
      </c>
      <c r="DZ473">
        <v>24.07228461538461</v>
      </c>
      <c r="EA473">
        <v>2.176597692307692</v>
      </c>
      <c r="EB473">
        <v>2.180628461538462</v>
      </c>
      <c r="EC473">
        <v>18.79106153846154</v>
      </c>
      <c r="ED473">
        <v>18.82068461538461</v>
      </c>
      <c r="EE473">
        <v>0.005000780000000001</v>
      </c>
      <c r="EF473">
        <v>0</v>
      </c>
      <c r="EG473">
        <v>0</v>
      </c>
      <c r="EH473">
        <v>0</v>
      </c>
      <c r="EI473">
        <v>923.8999999999999</v>
      </c>
      <c r="EJ473">
        <v>0.005000780000000001</v>
      </c>
      <c r="EK473">
        <v>-16.22692307692308</v>
      </c>
      <c r="EL473">
        <v>-1.2</v>
      </c>
      <c r="EM473">
        <v>35.35796153846154</v>
      </c>
      <c r="EN473">
        <v>38.41076923076923</v>
      </c>
      <c r="EO473">
        <v>37.84826923076923</v>
      </c>
      <c r="EP473">
        <v>38.59834615384615</v>
      </c>
      <c r="EQ473">
        <v>37.90353846153846</v>
      </c>
      <c r="ER473">
        <v>0</v>
      </c>
      <c r="ES473">
        <v>0</v>
      </c>
      <c r="ET473">
        <v>0</v>
      </c>
      <c r="EU473">
        <v>1761012821.5</v>
      </c>
      <c r="EV473">
        <v>0</v>
      </c>
      <c r="EW473">
        <v>923.8200000000001</v>
      </c>
      <c r="EX473">
        <v>-46.57692297123736</v>
      </c>
      <c r="EY473">
        <v>11.57692317969707</v>
      </c>
      <c r="EZ473">
        <v>-15.664</v>
      </c>
      <c r="FA473">
        <v>15</v>
      </c>
      <c r="FB473">
        <v>1761012682</v>
      </c>
      <c r="FC473" t="s">
        <v>1357</v>
      </c>
      <c r="FD473">
        <v>1761012681</v>
      </c>
      <c r="FE473">
        <v>1761012682</v>
      </c>
      <c r="FF473">
        <v>15</v>
      </c>
      <c r="FG473">
        <v>-0.08</v>
      </c>
      <c r="FH473">
        <v>-0.001</v>
      </c>
      <c r="FI473">
        <v>-1.579</v>
      </c>
      <c r="FJ473">
        <v>0.191</v>
      </c>
      <c r="FK473">
        <v>420</v>
      </c>
      <c r="FL473">
        <v>24</v>
      </c>
      <c r="FM473">
        <v>0.15</v>
      </c>
      <c r="FN473">
        <v>0.02</v>
      </c>
      <c r="FO473">
        <v>0.73456875</v>
      </c>
      <c r="FP473">
        <v>0.2649847654784237</v>
      </c>
      <c r="FQ473">
        <v>0.05320952207159449</v>
      </c>
      <c r="FR473">
        <v>1</v>
      </c>
      <c r="FS473">
        <v>926.0294117647059</v>
      </c>
      <c r="FT473">
        <v>-36.33613433901309</v>
      </c>
      <c r="FU473">
        <v>7.476218350907751</v>
      </c>
      <c r="FV473">
        <v>0</v>
      </c>
      <c r="FW473">
        <v>-0.0493636155</v>
      </c>
      <c r="FX473">
        <v>0.1956533635272046</v>
      </c>
      <c r="FY473">
        <v>0.02242593213772718</v>
      </c>
      <c r="FZ473">
        <v>0</v>
      </c>
      <c r="GA473">
        <v>1</v>
      </c>
      <c r="GB473">
        <v>3</v>
      </c>
      <c r="GC473" t="s">
        <v>459</v>
      </c>
      <c r="GD473">
        <v>3.10991</v>
      </c>
      <c r="GE473">
        <v>2.72648</v>
      </c>
      <c r="GF473">
        <v>0.0887426</v>
      </c>
      <c r="GG473">
        <v>0.08842750000000001</v>
      </c>
      <c r="GH473">
        <v>0.10903</v>
      </c>
      <c r="GI473">
        <v>0.110056</v>
      </c>
      <c r="GJ473">
        <v>23915.6</v>
      </c>
      <c r="GK473">
        <v>21667.6</v>
      </c>
      <c r="GL473">
        <v>26802.2</v>
      </c>
      <c r="GM473">
        <v>23975.5</v>
      </c>
      <c r="GN473">
        <v>38155.5</v>
      </c>
      <c r="GO473">
        <v>31469.8</v>
      </c>
      <c r="GP473">
        <v>46781.7</v>
      </c>
      <c r="GQ473">
        <v>37896.8</v>
      </c>
      <c r="GR473">
        <v>1.89323</v>
      </c>
      <c r="GS473">
        <v>1.87853</v>
      </c>
      <c r="GT473">
        <v>0.10743</v>
      </c>
      <c r="GU473">
        <v>0</v>
      </c>
      <c r="GV473">
        <v>28.317</v>
      </c>
      <c r="GW473">
        <v>999.9</v>
      </c>
      <c r="GX473">
        <v>63.2</v>
      </c>
      <c r="GY473">
        <v>29.1</v>
      </c>
      <c r="GZ473">
        <v>28.223</v>
      </c>
      <c r="HA473">
        <v>60.961</v>
      </c>
      <c r="HB473">
        <v>21.0737</v>
      </c>
      <c r="HC473">
        <v>1</v>
      </c>
      <c r="HD473">
        <v>0.0259731</v>
      </c>
      <c r="HE473">
        <v>-1.669</v>
      </c>
      <c r="HF473">
        <v>20.3281</v>
      </c>
      <c r="HG473">
        <v>5.22148</v>
      </c>
      <c r="HH473">
        <v>11.9794</v>
      </c>
      <c r="HI473">
        <v>4.9653</v>
      </c>
      <c r="HJ473">
        <v>3.27583</v>
      </c>
      <c r="HK473">
        <v>9999</v>
      </c>
      <c r="HL473">
        <v>9999</v>
      </c>
      <c r="HM473">
        <v>9999</v>
      </c>
      <c r="HN473">
        <v>999.9</v>
      </c>
      <c r="HO473">
        <v>1.86362</v>
      </c>
      <c r="HP473">
        <v>1.85977</v>
      </c>
      <c r="HQ473">
        <v>1.85805</v>
      </c>
      <c r="HR473">
        <v>1.85944</v>
      </c>
      <c r="HS473">
        <v>1.85959</v>
      </c>
      <c r="HT473">
        <v>1.85806</v>
      </c>
      <c r="HU473">
        <v>1.85715</v>
      </c>
      <c r="HV473">
        <v>1.85211</v>
      </c>
      <c r="HW473">
        <v>0</v>
      </c>
      <c r="HX473">
        <v>0</v>
      </c>
      <c r="HY473">
        <v>0</v>
      </c>
      <c r="HZ473">
        <v>0</v>
      </c>
      <c r="IA473" t="s">
        <v>424</v>
      </c>
      <c r="IB473" t="s">
        <v>425</v>
      </c>
      <c r="IC473" t="s">
        <v>426</v>
      </c>
      <c r="ID473" t="s">
        <v>426</v>
      </c>
      <c r="IE473" t="s">
        <v>426</v>
      </c>
      <c r="IF473" t="s">
        <v>426</v>
      </c>
      <c r="IG473">
        <v>0</v>
      </c>
      <c r="IH473">
        <v>100</v>
      </c>
      <c r="II473">
        <v>100</v>
      </c>
      <c r="IJ473">
        <v>-1.578</v>
      </c>
      <c r="IK473">
        <v>0.1919</v>
      </c>
      <c r="IL473">
        <v>-2.369354775373933</v>
      </c>
      <c r="IM473">
        <v>0.001328113201692861</v>
      </c>
      <c r="IN473">
        <v>1.538283238170363E-06</v>
      </c>
      <c r="IO473">
        <v>-5.795655626708063E-10</v>
      </c>
      <c r="IP473">
        <v>-0.06927923945627479</v>
      </c>
      <c r="IQ473">
        <v>-0.004593102289677449</v>
      </c>
      <c r="IR473">
        <v>0.0008253994458280543</v>
      </c>
      <c r="IS473">
        <v>-7.403632370499484E-06</v>
      </c>
      <c r="IT473">
        <v>2</v>
      </c>
      <c r="IU473">
        <v>1985</v>
      </c>
      <c r="IV473">
        <v>1</v>
      </c>
      <c r="IW473">
        <v>27</v>
      </c>
      <c r="IX473">
        <v>2.4</v>
      </c>
      <c r="IY473">
        <v>2.3</v>
      </c>
      <c r="IZ473">
        <v>1.13647</v>
      </c>
      <c r="JA473">
        <v>2.60376</v>
      </c>
      <c r="JB473">
        <v>1.49658</v>
      </c>
      <c r="JC473">
        <v>2.34619</v>
      </c>
      <c r="JD473">
        <v>1.54907</v>
      </c>
      <c r="JE473">
        <v>2.45483</v>
      </c>
      <c r="JF473">
        <v>32.7758</v>
      </c>
      <c r="JG473">
        <v>15.3841</v>
      </c>
      <c r="JH473">
        <v>18</v>
      </c>
      <c r="JI473">
        <v>481.906</v>
      </c>
      <c r="JJ473">
        <v>501.658</v>
      </c>
      <c r="JK473">
        <v>31.5477</v>
      </c>
      <c r="JL473">
        <v>27.5924</v>
      </c>
      <c r="JM473">
        <v>29.9998</v>
      </c>
      <c r="JN473">
        <v>27.7571</v>
      </c>
      <c r="JO473">
        <v>27.7328</v>
      </c>
      <c r="JP473">
        <v>22.8512</v>
      </c>
      <c r="JQ473">
        <v>19.2027</v>
      </c>
      <c r="JR473">
        <v>78.0587</v>
      </c>
      <c r="JS473">
        <v>31.6125</v>
      </c>
      <c r="JT473">
        <v>420</v>
      </c>
      <c r="JU473">
        <v>24.0939</v>
      </c>
      <c r="JV473">
        <v>102.301</v>
      </c>
      <c r="JW473">
        <v>91.42570000000001</v>
      </c>
    </row>
    <row r="474" spans="1:283">
      <c r="A474">
        <v>456</v>
      </c>
      <c r="B474">
        <v>1761012824.5</v>
      </c>
      <c r="C474">
        <v>3158.5</v>
      </c>
      <c r="D474" t="s">
        <v>1366</v>
      </c>
      <c r="E474" t="s">
        <v>1367</v>
      </c>
      <c r="F474">
        <v>5</v>
      </c>
      <c r="G474" t="s">
        <v>1356</v>
      </c>
      <c r="H474">
        <v>1761012816.4</v>
      </c>
      <c r="I474">
        <f>(J474)/1000</f>
        <v>0</v>
      </c>
      <c r="J474">
        <f>1000*DJ474*AH474*(DF474-DG474)/(100*CY474*(1000-AH474*DF474))</f>
        <v>0</v>
      </c>
      <c r="K474">
        <f>DJ474*AH474*(DE474-DD474*(1000-AH474*DG474)/(1000-AH474*DF474))/(100*CY474)</f>
        <v>0</v>
      </c>
      <c r="L474">
        <f>DD474 - IF(AH474&gt;1, K474*CY474*100.0/(AJ474), 0)</f>
        <v>0</v>
      </c>
      <c r="M474">
        <f>((S474-I474/2)*L474-K474)/(S474+I474/2)</f>
        <v>0</v>
      </c>
      <c r="N474">
        <f>M474*(DK474+DL474)/1000.0</f>
        <v>0</v>
      </c>
      <c r="O474">
        <f>(DD474 - IF(AH474&gt;1, K474*CY474*100.0/(AJ474), 0))*(DK474+DL474)/1000.0</f>
        <v>0</v>
      </c>
      <c r="P474">
        <f>2.0/((1/R474-1/Q474)+SIGN(R474)*SQRT((1/R474-1/Q474)*(1/R474-1/Q474) + 4*CZ474/((CZ474+1)*(CZ474+1))*(2*1/R474*1/Q474-1/Q474*1/Q474)))</f>
        <v>0</v>
      </c>
      <c r="Q474">
        <f>IF(LEFT(DA474,1)&lt;&gt;"0",IF(LEFT(DA474,1)="1",3.0,DB474),$D$5+$E$5*(DR474*DK474/($K$5*1000))+$F$5*(DR474*DK474/($K$5*1000))*MAX(MIN(CY474,$J$5),$I$5)*MAX(MIN(CY474,$J$5),$I$5)+$G$5*MAX(MIN(CY474,$J$5),$I$5)*(DR474*DK474/($K$5*1000))+$H$5*(DR474*DK474/($K$5*1000))*(DR474*DK474/($K$5*1000)))</f>
        <v>0</v>
      </c>
      <c r="R474">
        <f>I474*(1000-(1000*0.61365*exp(17.502*V474/(240.97+V474))/(DK474+DL474)+DF474)/2)/(1000*0.61365*exp(17.502*V474/(240.97+V474))/(DK474+DL474)-DF474)</f>
        <v>0</v>
      </c>
      <c r="S474">
        <f>1/((CZ474+1)/(P474/1.6)+1/(Q474/1.37)) + CZ474/((CZ474+1)/(P474/1.6) + CZ474/(Q474/1.37))</f>
        <v>0</v>
      </c>
      <c r="T474">
        <f>(CU474*CX474)</f>
        <v>0</v>
      </c>
      <c r="U474">
        <f>(DM474+(T474+2*0.95*5.67E-8*(((DM474+$B$9)+273)^4-(DM474+273)^4)-44100*I474)/(1.84*29.3*Q474+8*0.95*5.67E-8*(DM474+273)^3))</f>
        <v>0</v>
      </c>
      <c r="V474">
        <f>($C$9*DN474+$D$9*DO474+$E$9*U474)</f>
        <v>0</v>
      </c>
      <c r="W474">
        <f>0.61365*exp(17.502*V474/(240.97+V474))</f>
        <v>0</v>
      </c>
      <c r="X474">
        <f>(Y474/Z474*100)</f>
        <v>0</v>
      </c>
      <c r="Y474">
        <f>DF474*(DK474+DL474)/1000</f>
        <v>0</v>
      </c>
      <c r="Z474">
        <f>0.61365*exp(17.502*DM474/(240.97+DM474))</f>
        <v>0</v>
      </c>
      <c r="AA474">
        <f>(W474-DF474*(DK474+DL474)/1000)</f>
        <v>0</v>
      </c>
      <c r="AB474">
        <f>(-I474*44100)</f>
        <v>0</v>
      </c>
      <c r="AC474">
        <f>2*29.3*Q474*0.92*(DM474-V474)</f>
        <v>0</v>
      </c>
      <c r="AD474">
        <f>2*0.95*5.67E-8*(((DM474+$B$9)+273)^4-(V474+273)^4)</f>
        <v>0</v>
      </c>
      <c r="AE474">
        <f>T474+AD474+AB474+AC474</f>
        <v>0</v>
      </c>
      <c r="AF474">
        <v>1</v>
      </c>
      <c r="AG474">
        <v>0</v>
      </c>
      <c r="AH474">
        <f>IF(AF474*$H$15&gt;=AJ474,1.0,(AJ474/(AJ474-AF474*$H$15)))</f>
        <v>0</v>
      </c>
      <c r="AI474">
        <f>(AH474-1)*100</f>
        <v>0</v>
      </c>
      <c r="AJ474">
        <f>MAX(0,($B$15+$C$15*DR474)/(1+$D$15*DR474)*DK474/(DM474+273)*$E$15)</f>
        <v>0</v>
      </c>
      <c r="AK474" t="s">
        <v>420</v>
      </c>
      <c r="AL474" t="s">
        <v>420</v>
      </c>
      <c r="AM474">
        <v>0</v>
      </c>
      <c r="AN474">
        <v>0</v>
      </c>
      <c r="AO474">
        <f>1-AM474/AN474</f>
        <v>0</v>
      </c>
      <c r="AP474">
        <v>0</v>
      </c>
      <c r="AQ474" t="s">
        <v>420</v>
      </c>
      <c r="AR474" t="s">
        <v>420</v>
      </c>
      <c r="AS474">
        <v>0</v>
      </c>
      <c r="AT474">
        <v>0</v>
      </c>
      <c r="AU474">
        <f>1-AS474/AT474</f>
        <v>0</v>
      </c>
      <c r="AV474">
        <v>0.5</v>
      </c>
      <c r="AW474">
        <f>CV474</f>
        <v>0</v>
      </c>
      <c r="AX474">
        <f>K474</f>
        <v>0</v>
      </c>
      <c r="AY474">
        <f>AU474*AV474*AW474</f>
        <v>0</v>
      </c>
      <c r="AZ474">
        <f>(AX474-AP474)/AW474</f>
        <v>0</v>
      </c>
      <c r="BA474">
        <f>(AN474-AT474)/AT474</f>
        <v>0</v>
      </c>
      <c r="BB474">
        <f>AM474/(AO474+AM474/AT474)</f>
        <v>0</v>
      </c>
      <c r="BC474" t="s">
        <v>420</v>
      </c>
      <c r="BD474">
        <v>0</v>
      </c>
      <c r="BE474">
        <f>IF(BD474&lt;&gt;0, BD474, BB474)</f>
        <v>0</v>
      </c>
      <c r="BF474">
        <f>1-BE474/AT474</f>
        <v>0</v>
      </c>
      <c r="BG474">
        <f>(AT474-AS474)/(AT474-BE474)</f>
        <v>0</v>
      </c>
      <c r="BH474">
        <f>(AN474-AT474)/(AN474-BE474)</f>
        <v>0</v>
      </c>
      <c r="BI474">
        <f>(AT474-AS474)/(AT474-AM474)</f>
        <v>0</v>
      </c>
      <c r="BJ474">
        <f>(AN474-AT474)/(AN474-AM474)</f>
        <v>0</v>
      </c>
      <c r="BK474">
        <f>(BG474*BE474/AS474)</f>
        <v>0</v>
      </c>
      <c r="BL474">
        <f>(1-BK474)</f>
        <v>0</v>
      </c>
      <c r="CU474">
        <f>$B$13*DS474+$C$13*DT474+$F$13*EE474*(1-EH474)</f>
        <v>0</v>
      </c>
      <c r="CV474">
        <f>CU474*CW474</f>
        <v>0</v>
      </c>
      <c r="CW474">
        <f>($B$13*$D$11+$C$13*$D$11+$F$13*((ER474+EJ474)/MAX(ER474+EJ474+ES474, 0.1)*$I$11+ES474/MAX(ER474+EJ474+ES474, 0.1)*$J$11))/($B$13+$C$13+$F$13)</f>
        <v>0</v>
      </c>
      <c r="CX474">
        <f>($B$13*$K$11+$C$13*$K$11+$F$13*((ER474+EJ474)/MAX(ER474+EJ474+ES474, 0.1)*$P$11+ES474/MAX(ER474+EJ474+ES474, 0.1)*$Q$11))/($B$13+$C$13+$F$13)</f>
        <v>0</v>
      </c>
      <c r="CY474">
        <v>6</v>
      </c>
      <c r="CZ474">
        <v>0.5</v>
      </c>
      <c r="DA474" t="s">
        <v>421</v>
      </c>
      <c r="DB474">
        <v>2</v>
      </c>
      <c r="DC474">
        <v>1761012816.4</v>
      </c>
      <c r="DD474">
        <v>420.70588</v>
      </c>
      <c r="DE474">
        <v>419.97156</v>
      </c>
      <c r="DF474">
        <v>24.052292</v>
      </c>
      <c r="DG474">
        <v>24.087972</v>
      </c>
      <c r="DH474">
        <v>422.28364</v>
      </c>
      <c r="DI474">
        <v>23.861784</v>
      </c>
      <c r="DJ474">
        <v>500.0167199999999</v>
      </c>
      <c r="DK474">
        <v>90.586664</v>
      </c>
      <c r="DL474">
        <v>0.034685428</v>
      </c>
      <c r="DM474">
        <v>30.51376</v>
      </c>
      <c r="DN474">
        <v>30.096176</v>
      </c>
      <c r="DO474">
        <v>999.9</v>
      </c>
      <c r="DP474">
        <v>0</v>
      </c>
      <c r="DQ474">
        <v>0</v>
      </c>
      <c r="DR474">
        <v>10007.1712</v>
      </c>
      <c r="DS474">
        <v>0</v>
      </c>
      <c r="DT474">
        <v>0.242856</v>
      </c>
      <c r="DU474">
        <v>0.7342455600000001</v>
      </c>
      <c r="DV474">
        <v>431.07424</v>
      </c>
      <c r="DW474">
        <v>430.33744</v>
      </c>
      <c r="DX474">
        <v>-0.03568474072</v>
      </c>
      <c r="DY474">
        <v>419.97156</v>
      </c>
      <c r="DZ474">
        <v>24.087972</v>
      </c>
      <c r="EA474">
        <v>2.1788156</v>
      </c>
      <c r="EB474">
        <v>2.1820504</v>
      </c>
      <c r="EC474">
        <v>18.807364</v>
      </c>
      <c r="ED474">
        <v>18.831124</v>
      </c>
      <c r="EE474">
        <v>0.00500078</v>
      </c>
      <c r="EF474">
        <v>0</v>
      </c>
      <c r="EG474">
        <v>0</v>
      </c>
      <c r="EH474">
        <v>0</v>
      </c>
      <c r="EI474">
        <v>922.4519999999998</v>
      </c>
      <c r="EJ474">
        <v>0.00500078</v>
      </c>
      <c r="EK474">
        <v>-16.088</v>
      </c>
      <c r="EL474">
        <v>-1.284</v>
      </c>
      <c r="EM474">
        <v>35.34228</v>
      </c>
      <c r="EN474">
        <v>38.37968</v>
      </c>
      <c r="EO474">
        <v>37.8572</v>
      </c>
      <c r="EP474">
        <v>38.55972</v>
      </c>
      <c r="EQ474">
        <v>37.8972</v>
      </c>
      <c r="ER474">
        <v>0</v>
      </c>
      <c r="ES474">
        <v>0</v>
      </c>
      <c r="ET474">
        <v>0</v>
      </c>
      <c r="EU474">
        <v>1761012823.3</v>
      </c>
      <c r="EV474">
        <v>0</v>
      </c>
      <c r="EW474">
        <v>922.0576923076923</v>
      </c>
      <c r="EX474">
        <v>-66.90256404696342</v>
      </c>
      <c r="EY474">
        <v>22.07521372344893</v>
      </c>
      <c r="EZ474">
        <v>-14.84230769230769</v>
      </c>
      <c r="FA474">
        <v>15</v>
      </c>
      <c r="FB474">
        <v>1761012682</v>
      </c>
      <c r="FC474" t="s">
        <v>1357</v>
      </c>
      <c r="FD474">
        <v>1761012681</v>
      </c>
      <c r="FE474">
        <v>1761012682</v>
      </c>
      <c r="FF474">
        <v>15</v>
      </c>
      <c r="FG474">
        <v>-0.08</v>
      </c>
      <c r="FH474">
        <v>-0.001</v>
      </c>
      <c r="FI474">
        <v>-1.579</v>
      </c>
      <c r="FJ474">
        <v>0.191</v>
      </c>
      <c r="FK474">
        <v>420</v>
      </c>
      <c r="FL474">
        <v>24</v>
      </c>
      <c r="FM474">
        <v>0.15</v>
      </c>
      <c r="FN474">
        <v>0.02</v>
      </c>
      <c r="FO474">
        <v>0.7398949024390244</v>
      </c>
      <c r="FP474">
        <v>0.1595845923344962</v>
      </c>
      <c r="FQ474">
        <v>0.0500047711625088</v>
      </c>
      <c r="FR474">
        <v>1</v>
      </c>
      <c r="FS474">
        <v>924.9941176470588</v>
      </c>
      <c r="FT474">
        <v>-49.83957213966401</v>
      </c>
      <c r="FU474">
        <v>8.115596501452893</v>
      </c>
      <c r="FV474">
        <v>0</v>
      </c>
      <c r="FW474">
        <v>-0.03955529580487804</v>
      </c>
      <c r="FX474">
        <v>0.2325801301463415</v>
      </c>
      <c r="FY474">
        <v>0.02644206416210229</v>
      </c>
      <c r="FZ474">
        <v>0</v>
      </c>
      <c r="GA474">
        <v>1</v>
      </c>
      <c r="GB474">
        <v>3</v>
      </c>
      <c r="GC474" t="s">
        <v>459</v>
      </c>
      <c r="GD474">
        <v>3.10985</v>
      </c>
      <c r="GE474">
        <v>2.7263</v>
      </c>
      <c r="GF474">
        <v>0.0887414</v>
      </c>
      <c r="GG474">
        <v>0.0884194</v>
      </c>
      <c r="GH474">
        <v>0.109072</v>
      </c>
      <c r="GI474">
        <v>0.11006</v>
      </c>
      <c r="GJ474">
        <v>23915.7</v>
      </c>
      <c r="GK474">
        <v>21667.8</v>
      </c>
      <c r="GL474">
        <v>26802.3</v>
      </c>
      <c r="GM474">
        <v>23975.5</v>
      </c>
      <c r="GN474">
        <v>38153.8</v>
      </c>
      <c r="GO474">
        <v>31469.7</v>
      </c>
      <c r="GP474">
        <v>46781.9</v>
      </c>
      <c r="GQ474">
        <v>37896.8</v>
      </c>
      <c r="GR474">
        <v>1.8933</v>
      </c>
      <c r="GS474">
        <v>1.87853</v>
      </c>
      <c r="GT474">
        <v>0.107013</v>
      </c>
      <c r="GU474">
        <v>0</v>
      </c>
      <c r="GV474">
        <v>28.321</v>
      </c>
      <c r="GW474">
        <v>999.9</v>
      </c>
      <c r="GX474">
        <v>63.2</v>
      </c>
      <c r="GY474">
        <v>29.2</v>
      </c>
      <c r="GZ474">
        <v>28.3888</v>
      </c>
      <c r="HA474">
        <v>61.271</v>
      </c>
      <c r="HB474">
        <v>21.1458</v>
      </c>
      <c r="HC474">
        <v>1</v>
      </c>
      <c r="HD474">
        <v>0.0258283</v>
      </c>
      <c r="HE474">
        <v>-1.77892</v>
      </c>
      <c r="HF474">
        <v>20.3269</v>
      </c>
      <c r="HG474">
        <v>5.22133</v>
      </c>
      <c r="HH474">
        <v>11.9797</v>
      </c>
      <c r="HI474">
        <v>4.9652</v>
      </c>
      <c r="HJ474">
        <v>3.2758</v>
      </c>
      <c r="HK474">
        <v>9999</v>
      </c>
      <c r="HL474">
        <v>9999</v>
      </c>
      <c r="HM474">
        <v>9999</v>
      </c>
      <c r="HN474">
        <v>999.9</v>
      </c>
      <c r="HO474">
        <v>1.86362</v>
      </c>
      <c r="HP474">
        <v>1.85978</v>
      </c>
      <c r="HQ474">
        <v>1.85805</v>
      </c>
      <c r="HR474">
        <v>1.85944</v>
      </c>
      <c r="HS474">
        <v>1.85959</v>
      </c>
      <c r="HT474">
        <v>1.85806</v>
      </c>
      <c r="HU474">
        <v>1.85715</v>
      </c>
      <c r="HV474">
        <v>1.85211</v>
      </c>
      <c r="HW474">
        <v>0</v>
      </c>
      <c r="HX474">
        <v>0</v>
      </c>
      <c r="HY474">
        <v>0</v>
      </c>
      <c r="HZ474">
        <v>0</v>
      </c>
      <c r="IA474" t="s">
        <v>424</v>
      </c>
      <c r="IB474" t="s">
        <v>425</v>
      </c>
      <c r="IC474" t="s">
        <v>426</v>
      </c>
      <c r="ID474" t="s">
        <v>426</v>
      </c>
      <c r="IE474" t="s">
        <v>426</v>
      </c>
      <c r="IF474" t="s">
        <v>426</v>
      </c>
      <c r="IG474">
        <v>0</v>
      </c>
      <c r="IH474">
        <v>100</v>
      </c>
      <c r="II474">
        <v>100</v>
      </c>
      <c r="IJ474">
        <v>-1.578</v>
      </c>
      <c r="IK474">
        <v>0.1922</v>
      </c>
      <c r="IL474">
        <v>-2.369354775373933</v>
      </c>
      <c r="IM474">
        <v>0.001328113201692861</v>
      </c>
      <c r="IN474">
        <v>1.538283238170363E-06</v>
      </c>
      <c r="IO474">
        <v>-5.795655626708063E-10</v>
      </c>
      <c r="IP474">
        <v>-0.06927923945627479</v>
      </c>
      <c r="IQ474">
        <v>-0.004593102289677449</v>
      </c>
      <c r="IR474">
        <v>0.0008253994458280543</v>
      </c>
      <c r="IS474">
        <v>-7.403632370499484E-06</v>
      </c>
      <c r="IT474">
        <v>2</v>
      </c>
      <c r="IU474">
        <v>1985</v>
      </c>
      <c r="IV474">
        <v>1</v>
      </c>
      <c r="IW474">
        <v>27</v>
      </c>
      <c r="IX474">
        <v>2.4</v>
      </c>
      <c r="IY474">
        <v>2.4</v>
      </c>
      <c r="IZ474">
        <v>1.13647</v>
      </c>
      <c r="JA474">
        <v>2.6123</v>
      </c>
      <c r="JB474">
        <v>1.49658</v>
      </c>
      <c r="JC474">
        <v>2.34619</v>
      </c>
      <c r="JD474">
        <v>1.54907</v>
      </c>
      <c r="JE474">
        <v>2.33765</v>
      </c>
      <c r="JF474">
        <v>32.7758</v>
      </c>
      <c r="JG474">
        <v>15.3754</v>
      </c>
      <c r="JH474">
        <v>18</v>
      </c>
      <c r="JI474">
        <v>481.956</v>
      </c>
      <c r="JJ474">
        <v>501.658</v>
      </c>
      <c r="JK474">
        <v>31.532</v>
      </c>
      <c r="JL474">
        <v>27.5924</v>
      </c>
      <c r="JM474">
        <v>29.9999</v>
      </c>
      <c r="JN474">
        <v>27.7581</v>
      </c>
      <c r="JO474">
        <v>27.7328</v>
      </c>
      <c r="JP474">
        <v>22.8516</v>
      </c>
      <c r="JQ474">
        <v>19.2027</v>
      </c>
      <c r="JR474">
        <v>78.0587</v>
      </c>
      <c r="JS474">
        <v>31.5429</v>
      </c>
      <c r="JT474">
        <v>420</v>
      </c>
      <c r="JU474">
        <v>24.0893</v>
      </c>
      <c r="JV474">
        <v>102.301</v>
      </c>
      <c r="JW474">
        <v>91.4256</v>
      </c>
    </row>
    <row r="475" spans="1:283">
      <c r="A475">
        <v>457</v>
      </c>
      <c r="B475">
        <v>1761012826.5</v>
      </c>
      <c r="C475">
        <v>3160.5</v>
      </c>
      <c r="D475" t="s">
        <v>1368</v>
      </c>
      <c r="E475" t="s">
        <v>1369</v>
      </c>
      <c r="F475">
        <v>5</v>
      </c>
      <c r="G475" t="s">
        <v>1356</v>
      </c>
      <c r="H475">
        <v>1761012818.5625</v>
      </c>
      <c r="I475">
        <f>(J475)/1000</f>
        <v>0</v>
      </c>
      <c r="J475">
        <f>1000*DJ475*AH475*(DF475-DG475)/(100*CY475*(1000-AH475*DF475))</f>
        <v>0</v>
      </c>
      <c r="K475">
        <f>DJ475*AH475*(DE475-DD475*(1000-AH475*DG475)/(1000-AH475*DF475))/(100*CY475)</f>
        <v>0</v>
      </c>
      <c r="L475">
        <f>DD475 - IF(AH475&gt;1, K475*CY475*100.0/(AJ475), 0)</f>
        <v>0</v>
      </c>
      <c r="M475">
        <f>((S475-I475/2)*L475-K475)/(S475+I475/2)</f>
        <v>0</v>
      </c>
      <c r="N475">
        <f>M475*(DK475+DL475)/1000.0</f>
        <v>0</v>
      </c>
      <c r="O475">
        <f>(DD475 - IF(AH475&gt;1, K475*CY475*100.0/(AJ475), 0))*(DK475+DL475)/1000.0</f>
        <v>0</v>
      </c>
      <c r="P475">
        <f>2.0/((1/R475-1/Q475)+SIGN(R475)*SQRT((1/R475-1/Q475)*(1/R475-1/Q475) + 4*CZ475/((CZ475+1)*(CZ475+1))*(2*1/R475*1/Q475-1/Q475*1/Q475)))</f>
        <v>0</v>
      </c>
      <c r="Q475">
        <f>IF(LEFT(DA475,1)&lt;&gt;"0",IF(LEFT(DA475,1)="1",3.0,DB475),$D$5+$E$5*(DR475*DK475/($K$5*1000))+$F$5*(DR475*DK475/($K$5*1000))*MAX(MIN(CY475,$J$5),$I$5)*MAX(MIN(CY475,$J$5),$I$5)+$G$5*MAX(MIN(CY475,$J$5),$I$5)*(DR475*DK475/($K$5*1000))+$H$5*(DR475*DK475/($K$5*1000))*(DR475*DK475/($K$5*1000)))</f>
        <v>0</v>
      </c>
      <c r="R475">
        <f>I475*(1000-(1000*0.61365*exp(17.502*V475/(240.97+V475))/(DK475+DL475)+DF475)/2)/(1000*0.61365*exp(17.502*V475/(240.97+V475))/(DK475+DL475)-DF475)</f>
        <v>0</v>
      </c>
      <c r="S475">
        <f>1/((CZ475+1)/(P475/1.6)+1/(Q475/1.37)) + CZ475/((CZ475+1)/(P475/1.6) + CZ475/(Q475/1.37))</f>
        <v>0</v>
      </c>
      <c r="T475">
        <f>(CU475*CX475)</f>
        <v>0</v>
      </c>
      <c r="U475">
        <f>(DM475+(T475+2*0.95*5.67E-8*(((DM475+$B$9)+273)^4-(DM475+273)^4)-44100*I475)/(1.84*29.3*Q475+8*0.95*5.67E-8*(DM475+273)^3))</f>
        <v>0</v>
      </c>
      <c r="V475">
        <f>($C$9*DN475+$D$9*DO475+$E$9*U475)</f>
        <v>0</v>
      </c>
      <c r="W475">
        <f>0.61365*exp(17.502*V475/(240.97+V475))</f>
        <v>0</v>
      </c>
      <c r="X475">
        <f>(Y475/Z475*100)</f>
        <v>0</v>
      </c>
      <c r="Y475">
        <f>DF475*(DK475+DL475)/1000</f>
        <v>0</v>
      </c>
      <c r="Z475">
        <f>0.61365*exp(17.502*DM475/(240.97+DM475))</f>
        <v>0</v>
      </c>
      <c r="AA475">
        <f>(W475-DF475*(DK475+DL475)/1000)</f>
        <v>0</v>
      </c>
      <c r="AB475">
        <f>(-I475*44100)</f>
        <v>0</v>
      </c>
      <c r="AC475">
        <f>2*29.3*Q475*0.92*(DM475-V475)</f>
        <v>0</v>
      </c>
      <c r="AD475">
        <f>2*0.95*5.67E-8*(((DM475+$B$9)+273)^4-(V475+273)^4)</f>
        <v>0</v>
      </c>
      <c r="AE475">
        <f>T475+AD475+AB475+AC475</f>
        <v>0</v>
      </c>
      <c r="AF475">
        <v>1</v>
      </c>
      <c r="AG475">
        <v>0</v>
      </c>
      <c r="AH475">
        <f>IF(AF475*$H$15&gt;=AJ475,1.0,(AJ475/(AJ475-AF475*$H$15)))</f>
        <v>0</v>
      </c>
      <c r="AI475">
        <f>(AH475-1)*100</f>
        <v>0</v>
      </c>
      <c r="AJ475">
        <f>MAX(0,($B$15+$C$15*DR475)/(1+$D$15*DR475)*DK475/(DM475+273)*$E$15)</f>
        <v>0</v>
      </c>
      <c r="AK475" t="s">
        <v>420</v>
      </c>
      <c r="AL475" t="s">
        <v>420</v>
      </c>
      <c r="AM475">
        <v>0</v>
      </c>
      <c r="AN475">
        <v>0</v>
      </c>
      <c r="AO475">
        <f>1-AM475/AN475</f>
        <v>0</v>
      </c>
      <c r="AP475">
        <v>0</v>
      </c>
      <c r="AQ475" t="s">
        <v>420</v>
      </c>
      <c r="AR475" t="s">
        <v>420</v>
      </c>
      <c r="AS475">
        <v>0</v>
      </c>
      <c r="AT475">
        <v>0</v>
      </c>
      <c r="AU475">
        <f>1-AS475/AT475</f>
        <v>0</v>
      </c>
      <c r="AV475">
        <v>0.5</v>
      </c>
      <c r="AW475">
        <f>CV475</f>
        <v>0</v>
      </c>
      <c r="AX475">
        <f>K475</f>
        <v>0</v>
      </c>
      <c r="AY475">
        <f>AU475*AV475*AW475</f>
        <v>0</v>
      </c>
      <c r="AZ475">
        <f>(AX475-AP475)/AW475</f>
        <v>0</v>
      </c>
      <c r="BA475">
        <f>(AN475-AT475)/AT475</f>
        <v>0</v>
      </c>
      <c r="BB475">
        <f>AM475/(AO475+AM475/AT475)</f>
        <v>0</v>
      </c>
      <c r="BC475" t="s">
        <v>420</v>
      </c>
      <c r="BD475">
        <v>0</v>
      </c>
      <c r="BE475">
        <f>IF(BD475&lt;&gt;0, BD475, BB475)</f>
        <v>0</v>
      </c>
      <c r="BF475">
        <f>1-BE475/AT475</f>
        <v>0</v>
      </c>
      <c r="BG475">
        <f>(AT475-AS475)/(AT475-BE475)</f>
        <v>0</v>
      </c>
      <c r="BH475">
        <f>(AN475-AT475)/(AN475-BE475)</f>
        <v>0</v>
      </c>
      <c r="BI475">
        <f>(AT475-AS475)/(AT475-AM475)</f>
        <v>0</v>
      </c>
      <c r="BJ475">
        <f>(AN475-AT475)/(AN475-AM475)</f>
        <v>0</v>
      </c>
      <c r="BK475">
        <f>(BG475*BE475/AS475)</f>
        <v>0</v>
      </c>
      <c r="BL475">
        <f>(1-BK475)</f>
        <v>0</v>
      </c>
      <c r="CU475">
        <f>$B$13*DS475+$C$13*DT475+$F$13*EE475*(1-EH475)</f>
        <v>0</v>
      </c>
      <c r="CV475">
        <f>CU475*CW475</f>
        <v>0</v>
      </c>
      <c r="CW475">
        <f>($B$13*$D$11+$C$13*$D$11+$F$13*((ER475+EJ475)/MAX(ER475+EJ475+ES475, 0.1)*$I$11+ES475/MAX(ER475+EJ475+ES475, 0.1)*$J$11))/($B$13+$C$13+$F$13)</f>
        <v>0</v>
      </c>
      <c r="CX475">
        <f>($B$13*$K$11+$C$13*$K$11+$F$13*((ER475+EJ475)/MAX(ER475+EJ475+ES475, 0.1)*$P$11+ES475/MAX(ER475+EJ475+ES475, 0.1)*$Q$11))/($B$13+$C$13+$F$13)</f>
        <v>0</v>
      </c>
      <c r="CY475">
        <v>6</v>
      </c>
      <c r="CZ475">
        <v>0.5</v>
      </c>
      <c r="DA475" t="s">
        <v>421</v>
      </c>
      <c r="DB475">
        <v>2</v>
      </c>
      <c r="DC475">
        <v>1761012818.5625</v>
      </c>
      <c r="DD475">
        <v>420.7007916666666</v>
      </c>
      <c r="DE475">
        <v>419.9629166666667</v>
      </c>
      <c r="DF475">
        <v>24.0759125</v>
      </c>
      <c r="DG475">
        <v>24.09855833333333</v>
      </c>
      <c r="DH475">
        <v>422.2785833333334</v>
      </c>
      <c r="DI475">
        <v>23.88488333333333</v>
      </c>
      <c r="DJ475">
        <v>500.0300833333333</v>
      </c>
      <c r="DK475">
        <v>90.58651250000001</v>
      </c>
      <c r="DL475">
        <v>0.0346819875</v>
      </c>
      <c r="DM475">
        <v>30.5064</v>
      </c>
      <c r="DN475">
        <v>30.0866125</v>
      </c>
      <c r="DO475">
        <v>999.9</v>
      </c>
      <c r="DP475">
        <v>0</v>
      </c>
      <c r="DQ475">
        <v>0</v>
      </c>
      <c r="DR475">
        <v>10007.26125</v>
      </c>
      <c r="DS475">
        <v>0</v>
      </c>
      <c r="DT475">
        <v>0.242856</v>
      </c>
      <c r="DU475">
        <v>0.7378069583333332</v>
      </c>
      <c r="DV475">
        <v>431.0794583333334</v>
      </c>
      <c r="DW475">
        <v>430.3332916666666</v>
      </c>
      <c r="DX475">
        <v>-0.02266136741666667</v>
      </c>
      <c r="DY475">
        <v>419.9629166666667</v>
      </c>
      <c r="DZ475">
        <v>24.09855833333333</v>
      </c>
      <c r="EA475">
        <v>2.180950833333334</v>
      </c>
      <c r="EB475">
        <v>2.183005416666667</v>
      </c>
      <c r="EC475">
        <v>18.82305</v>
      </c>
      <c r="ED475">
        <v>18.83813333333334</v>
      </c>
      <c r="EE475">
        <v>0.00500078</v>
      </c>
      <c r="EF475">
        <v>0</v>
      </c>
      <c r="EG475">
        <v>0</v>
      </c>
      <c r="EH475">
        <v>0</v>
      </c>
      <c r="EI475">
        <v>920.8958333333334</v>
      </c>
      <c r="EJ475">
        <v>0.00500078</v>
      </c>
      <c r="EK475">
        <v>-15.69166666666667</v>
      </c>
      <c r="EL475">
        <v>-1.233333333333333</v>
      </c>
      <c r="EM475">
        <v>35.32270833333333</v>
      </c>
      <c r="EN475">
        <v>38.34604166666666</v>
      </c>
      <c r="EO475">
        <v>37.84870833333333</v>
      </c>
      <c r="EP475">
        <v>38.517875</v>
      </c>
      <c r="EQ475">
        <v>37.87991666666667</v>
      </c>
      <c r="ER475">
        <v>0</v>
      </c>
      <c r="ES475">
        <v>0</v>
      </c>
      <c r="ET475">
        <v>0</v>
      </c>
      <c r="EU475">
        <v>1761012825.7</v>
      </c>
      <c r="EV475">
        <v>0</v>
      </c>
      <c r="EW475">
        <v>920.3</v>
      </c>
      <c r="EX475">
        <v>-29.73675185762887</v>
      </c>
      <c r="EY475">
        <v>-11.90769241702103</v>
      </c>
      <c r="EZ475">
        <v>-14.55769230769231</v>
      </c>
      <c r="FA475">
        <v>15</v>
      </c>
      <c r="FB475">
        <v>1761012682</v>
      </c>
      <c r="FC475" t="s">
        <v>1357</v>
      </c>
      <c r="FD475">
        <v>1761012681</v>
      </c>
      <c r="FE475">
        <v>1761012682</v>
      </c>
      <c r="FF475">
        <v>15</v>
      </c>
      <c r="FG475">
        <v>-0.08</v>
      </c>
      <c r="FH475">
        <v>-0.001</v>
      </c>
      <c r="FI475">
        <v>-1.579</v>
      </c>
      <c r="FJ475">
        <v>0.191</v>
      </c>
      <c r="FK475">
        <v>420</v>
      </c>
      <c r="FL475">
        <v>24</v>
      </c>
      <c r="FM475">
        <v>0.15</v>
      </c>
      <c r="FN475">
        <v>0.02</v>
      </c>
      <c r="FO475">
        <v>0.74278405</v>
      </c>
      <c r="FP475">
        <v>0.1689632195121934</v>
      </c>
      <c r="FQ475">
        <v>0.05055347633197445</v>
      </c>
      <c r="FR475">
        <v>1</v>
      </c>
      <c r="FS475">
        <v>923.2117647058823</v>
      </c>
      <c r="FT475">
        <v>-44.16501125081827</v>
      </c>
      <c r="FU475">
        <v>8.445909720300126</v>
      </c>
      <c r="FV475">
        <v>0</v>
      </c>
      <c r="FW475">
        <v>-0.0331613082</v>
      </c>
      <c r="FX475">
        <v>0.2843281967729832</v>
      </c>
      <c r="FY475">
        <v>0.02989916367662904</v>
      </c>
      <c r="FZ475">
        <v>0</v>
      </c>
      <c r="GA475">
        <v>1</v>
      </c>
      <c r="GB475">
        <v>3</v>
      </c>
      <c r="GC475" t="s">
        <v>459</v>
      </c>
      <c r="GD475">
        <v>3.10959</v>
      </c>
      <c r="GE475">
        <v>2.72627</v>
      </c>
      <c r="GF475">
        <v>0.0887389</v>
      </c>
      <c r="GG475">
        <v>0.0884307</v>
      </c>
      <c r="GH475">
        <v>0.109101</v>
      </c>
      <c r="GI475">
        <v>0.110059</v>
      </c>
      <c r="GJ475">
        <v>23915.8</v>
      </c>
      <c r="GK475">
        <v>21667.5</v>
      </c>
      <c r="GL475">
        <v>26802.3</v>
      </c>
      <c r="GM475">
        <v>23975.5</v>
      </c>
      <c r="GN475">
        <v>38152.2</v>
      </c>
      <c r="GO475">
        <v>31469.7</v>
      </c>
      <c r="GP475">
        <v>46781.5</v>
      </c>
      <c r="GQ475">
        <v>37896.8</v>
      </c>
      <c r="GR475">
        <v>1.8929</v>
      </c>
      <c r="GS475">
        <v>1.8788</v>
      </c>
      <c r="GT475">
        <v>0.10664</v>
      </c>
      <c r="GU475">
        <v>0</v>
      </c>
      <c r="GV475">
        <v>28.3246</v>
      </c>
      <c r="GW475">
        <v>999.9</v>
      </c>
      <c r="GX475">
        <v>63.2</v>
      </c>
      <c r="GY475">
        <v>29.1</v>
      </c>
      <c r="GZ475">
        <v>28.2223</v>
      </c>
      <c r="HA475">
        <v>61.191</v>
      </c>
      <c r="HB475">
        <v>21.3141</v>
      </c>
      <c r="HC475">
        <v>1</v>
      </c>
      <c r="HD475">
        <v>0.0258537</v>
      </c>
      <c r="HE475">
        <v>-1.75432</v>
      </c>
      <c r="HF475">
        <v>20.3272</v>
      </c>
      <c r="HG475">
        <v>5.22133</v>
      </c>
      <c r="HH475">
        <v>11.9797</v>
      </c>
      <c r="HI475">
        <v>4.9653</v>
      </c>
      <c r="HJ475">
        <v>3.27583</v>
      </c>
      <c r="HK475">
        <v>9999</v>
      </c>
      <c r="HL475">
        <v>9999</v>
      </c>
      <c r="HM475">
        <v>9999</v>
      </c>
      <c r="HN475">
        <v>999.9</v>
      </c>
      <c r="HO475">
        <v>1.86365</v>
      </c>
      <c r="HP475">
        <v>1.85978</v>
      </c>
      <c r="HQ475">
        <v>1.85805</v>
      </c>
      <c r="HR475">
        <v>1.85944</v>
      </c>
      <c r="HS475">
        <v>1.85959</v>
      </c>
      <c r="HT475">
        <v>1.85806</v>
      </c>
      <c r="HU475">
        <v>1.85715</v>
      </c>
      <c r="HV475">
        <v>1.85211</v>
      </c>
      <c r="HW475">
        <v>0</v>
      </c>
      <c r="HX475">
        <v>0</v>
      </c>
      <c r="HY475">
        <v>0</v>
      </c>
      <c r="HZ475">
        <v>0</v>
      </c>
      <c r="IA475" t="s">
        <v>424</v>
      </c>
      <c r="IB475" t="s">
        <v>425</v>
      </c>
      <c r="IC475" t="s">
        <v>426</v>
      </c>
      <c r="ID475" t="s">
        <v>426</v>
      </c>
      <c r="IE475" t="s">
        <v>426</v>
      </c>
      <c r="IF475" t="s">
        <v>426</v>
      </c>
      <c r="IG475">
        <v>0</v>
      </c>
      <c r="IH475">
        <v>100</v>
      </c>
      <c r="II475">
        <v>100</v>
      </c>
      <c r="IJ475">
        <v>-1.578</v>
      </c>
      <c r="IK475">
        <v>0.1925</v>
      </c>
      <c r="IL475">
        <v>-2.369354775373933</v>
      </c>
      <c r="IM475">
        <v>0.001328113201692861</v>
      </c>
      <c r="IN475">
        <v>1.538283238170363E-06</v>
      </c>
      <c r="IO475">
        <v>-5.795655626708063E-10</v>
      </c>
      <c r="IP475">
        <v>-0.06927923945627479</v>
      </c>
      <c r="IQ475">
        <v>-0.004593102289677449</v>
      </c>
      <c r="IR475">
        <v>0.0008253994458280543</v>
      </c>
      <c r="IS475">
        <v>-7.403632370499484E-06</v>
      </c>
      <c r="IT475">
        <v>2</v>
      </c>
      <c r="IU475">
        <v>1985</v>
      </c>
      <c r="IV475">
        <v>1</v>
      </c>
      <c r="IW475">
        <v>27</v>
      </c>
      <c r="IX475">
        <v>2.4</v>
      </c>
      <c r="IY475">
        <v>2.4</v>
      </c>
      <c r="IZ475">
        <v>1.13647</v>
      </c>
      <c r="JA475">
        <v>2.60986</v>
      </c>
      <c r="JB475">
        <v>1.49658</v>
      </c>
      <c r="JC475">
        <v>2.34619</v>
      </c>
      <c r="JD475">
        <v>1.54907</v>
      </c>
      <c r="JE475">
        <v>2.44751</v>
      </c>
      <c r="JF475">
        <v>32.7758</v>
      </c>
      <c r="JG475">
        <v>15.3841</v>
      </c>
      <c r="JH475">
        <v>18</v>
      </c>
      <c r="JI475">
        <v>481.734</v>
      </c>
      <c r="JJ475">
        <v>501.84</v>
      </c>
      <c r="JK475">
        <v>31.5258</v>
      </c>
      <c r="JL475">
        <v>27.5924</v>
      </c>
      <c r="JM475">
        <v>30.0001</v>
      </c>
      <c r="JN475">
        <v>27.7592</v>
      </c>
      <c r="JO475">
        <v>27.7328</v>
      </c>
      <c r="JP475">
        <v>22.8506</v>
      </c>
      <c r="JQ475">
        <v>19.2027</v>
      </c>
      <c r="JR475">
        <v>78.0587</v>
      </c>
      <c r="JS475">
        <v>31.5429</v>
      </c>
      <c r="JT475">
        <v>420</v>
      </c>
      <c r="JU475">
        <v>24.0859</v>
      </c>
      <c r="JV475">
        <v>102.301</v>
      </c>
      <c r="JW475">
        <v>91.42570000000001</v>
      </c>
    </row>
    <row r="476" spans="1:283">
      <c r="A476">
        <v>458</v>
      </c>
      <c r="B476">
        <v>1761012828.5</v>
      </c>
      <c r="C476">
        <v>3162.5</v>
      </c>
      <c r="D476" t="s">
        <v>1370</v>
      </c>
      <c r="E476" t="s">
        <v>1371</v>
      </c>
      <c r="F476">
        <v>5</v>
      </c>
      <c r="G476" t="s">
        <v>1356</v>
      </c>
      <c r="H476">
        <v>1761012820.826087</v>
      </c>
      <c r="I476">
        <f>(J476)/1000</f>
        <v>0</v>
      </c>
      <c r="J476">
        <f>1000*DJ476*AH476*(DF476-DG476)/(100*CY476*(1000-AH476*DF476))</f>
        <v>0</v>
      </c>
      <c r="K476">
        <f>DJ476*AH476*(DE476-DD476*(1000-AH476*DG476)/(1000-AH476*DF476))/(100*CY476)</f>
        <v>0</v>
      </c>
      <c r="L476">
        <f>DD476 - IF(AH476&gt;1, K476*CY476*100.0/(AJ476), 0)</f>
        <v>0</v>
      </c>
      <c r="M476">
        <f>((S476-I476/2)*L476-K476)/(S476+I476/2)</f>
        <v>0</v>
      </c>
      <c r="N476">
        <f>M476*(DK476+DL476)/1000.0</f>
        <v>0</v>
      </c>
      <c r="O476">
        <f>(DD476 - IF(AH476&gt;1, K476*CY476*100.0/(AJ476), 0))*(DK476+DL476)/1000.0</f>
        <v>0</v>
      </c>
      <c r="P476">
        <f>2.0/((1/R476-1/Q476)+SIGN(R476)*SQRT((1/R476-1/Q476)*(1/R476-1/Q476) + 4*CZ476/((CZ476+1)*(CZ476+1))*(2*1/R476*1/Q476-1/Q476*1/Q476)))</f>
        <v>0</v>
      </c>
      <c r="Q476">
        <f>IF(LEFT(DA476,1)&lt;&gt;"0",IF(LEFT(DA476,1)="1",3.0,DB476),$D$5+$E$5*(DR476*DK476/($K$5*1000))+$F$5*(DR476*DK476/($K$5*1000))*MAX(MIN(CY476,$J$5),$I$5)*MAX(MIN(CY476,$J$5),$I$5)+$G$5*MAX(MIN(CY476,$J$5),$I$5)*(DR476*DK476/($K$5*1000))+$H$5*(DR476*DK476/($K$5*1000))*(DR476*DK476/($K$5*1000)))</f>
        <v>0</v>
      </c>
      <c r="R476">
        <f>I476*(1000-(1000*0.61365*exp(17.502*V476/(240.97+V476))/(DK476+DL476)+DF476)/2)/(1000*0.61365*exp(17.502*V476/(240.97+V476))/(DK476+DL476)-DF476)</f>
        <v>0</v>
      </c>
      <c r="S476">
        <f>1/((CZ476+1)/(P476/1.6)+1/(Q476/1.37)) + CZ476/((CZ476+1)/(P476/1.6) + CZ476/(Q476/1.37))</f>
        <v>0</v>
      </c>
      <c r="T476">
        <f>(CU476*CX476)</f>
        <v>0</v>
      </c>
      <c r="U476">
        <f>(DM476+(T476+2*0.95*5.67E-8*(((DM476+$B$9)+273)^4-(DM476+273)^4)-44100*I476)/(1.84*29.3*Q476+8*0.95*5.67E-8*(DM476+273)^3))</f>
        <v>0</v>
      </c>
      <c r="V476">
        <f>($C$9*DN476+$D$9*DO476+$E$9*U476)</f>
        <v>0</v>
      </c>
      <c r="W476">
        <f>0.61365*exp(17.502*V476/(240.97+V476))</f>
        <v>0</v>
      </c>
      <c r="X476">
        <f>(Y476/Z476*100)</f>
        <v>0</v>
      </c>
      <c r="Y476">
        <f>DF476*(DK476+DL476)/1000</f>
        <v>0</v>
      </c>
      <c r="Z476">
        <f>0.61365*exp(17.502*DM476/(240.97+DM476))</f>
        <v>0</v>
      </c>
      <c r="AA476">
        <f>(W476-DF476*(DK476+DL476)/1000)</f>
        <v>0</v>
      </c>
      <c r="AB476">
        <f>(-I476*44100)</f>
        <v>0</v>
      </c>
      <c r="AC476">
        <f>2*29.3*Q476*0.92*(DM476-V476)</f>
        <v>0</v>
      </c>
      <c r="AD476">
        <f>2*0.95*5.67E-8*(((DM476+$B$9)+273)^4-(V476+273)^4)</f>
        <v>0</v>
      </c>
      <c r="AE476">
        <f>T476+AD476+AB476+AC476</f>
        <v>0</v>
      </c>
      <c r="AF476">
        <v>1</v>
      </c>
      <c r="AG476">
        <v>0</v>
      </c>
      <c r="AH476">
        <f>IF(AF476*$H$15&gt;=AJ476,1.0,(AJ476/(AJ476-AF476*$H$15)))</f>
        <v>0</v>
      </c>
      <c r="AI476">
        <f>(AH476-1)*100</f>
        <v>0</v>
      </c>
      <c r="AJ476">
        <f>MAX(0,($B$15+$C$15*DR476)/(1+$D$15*DR476)*DK476/(DM476+273)*$E$15)</f>
        <v>0</v>
      </c>
      <c r="AK476" t="s">
        <v>420</v>
      </c>
      <c r="AL476" t="s">
        <v>420</v>
      </c>
      <c r="AM476">
        <v>0</v>
      </c>
      <c r="AN476">
        <v>0</v>
      </c>
      <c r="AO476">
        <f>1-AM476/AN476</f>
        <v>0</v>
      </c>
      <c r="AP476">
        <v>0</v>
      </c>
      <c r="AQ476" t="s">
        <v>420</v>
      </c>
      <c r="AR476" t="s">
        <v>420</v>
      </c>
      <c r="AS476">
        <v>0</v>
      </c>
      <c r="AT476">
        <v>0</v>
      </c>
      <c r="AU476">
        <f>1-AS476/AT476</f>
        <v>0</v>
      </c>
      <c r="AV476">
        <v>0.5</v>
      </c>
      <c r="AW476">
        <f>CV476</f>
        <v>0</v>
      </c>
      <c r="AX476">
        <f>K476</f>
        <v>0</v>
      </c>
      <c r="AY476">
        <f>AU476*AV476*AW476</f>
        <v>0</v>
      </c>
      <c r="AZ476">
        <f>(AX476-AP476)/AW476</f>
        <v>0</v>
      </c>
      <c r="BA476">
        <f>(AN476-AT476)/AT476</f>
        <v>0</v>
      </c>
      <c r="BB476">
        <f>AM476/(AO476+AM476/AT476)</f>
        <v>0</v>
      </c>
      <c r="BC476" t="s">
        <v>420</v>
      </c>
      <c r="BD476">
        <v>0</v>
      </c>
      <c r="BE476">
        <f>IF(BD476&lt;&gt;0, BD476, BB476)</f>
        <v>0</v>
      </c>
      <c r="BF476">
        <f>1-BE476/AT476</f>
        <v>0</v>
      </c>
      <c r="BG476">
        <f>(AT476-AS476)/(AT476-BE476)</f>
        <v>0</v>
      </c>
      <c r="BH476">
        <f>(AN476-AT476)/(AN476-BE476)</f>
        <v>0</v>
      </c>
      <c r="BI476">
        <f>(AT476-AS476)/(AT476-AM476)</f>
        <v>0</v>
      </c>
      <c r="BJ476">
        <f>(AN476-AT476)/(AN476-AM476)</f>
        <v>0</v>
      </c>
      <c r="BK476">
        <f>(BG476*BE476/AS476)</f>
        <v>0</v>
      </c>
      <c r="BL476">
        <f>(1-BK476)</f>
        <v>0</v>
      </c>
      <c r="CU476">
        <f>$B$13*DS476+$C$13*DT476+$F$13*EE476*(1-EH476)</f>
        <v>0</v>
      </c>
      <c r="CV476">
        <f>CU476*CW476</f>
        <v>0</v>
      </c>
      <c r="CW476">
        <f>($B$13*$D$11+$C$13*$D$11+$F$13*((ER476+EJ476)/MAX(ER476+EJ476+ES476, 0.1)*$I$11+ES476/MAX(ER476+EJ476+ES476, 0.1)*$J$11))/($B$13+$C$13+$F$13)</f>
        <v>0</v>
      </c>
      <c r="CX476">
        <f>($B$13*$K$11+$C$13*$K$11+$F$13*((ER476+EJ476)/MAX(ER476+EJ476+ES476, 0.1)*$P$11+ES476/MAX(ER476+EJ476+ES476, 0.1)*$Q$11))/($B$13+$C$13+$F$13)</f>
        <v>0</v>
      </c>
      <c r="CY476">
        <v>6</v>
      </c>
      <c r="CZ476">
        <v>0.5</v>
      </c>
      <c r="DA476" t="s">
        <v>421</v>
      </c>
      <c r="DB476">
        <v>2</v>
      </c>
      <c r="DC476">
        <v>1761012820.826087</v>
      </c>
      <c r="DD476">
        <v>420.6964782608696</v>
      </c>
      <c r="DE476">
        <v>419.959347826087</v>
      </c>
      <c r="DF476">
        <v>24.09803913043478</v>
      </c>
      <c r="DG476">
        <v>24.10581304347826</v>
      </c>
      <c r="DH476">
        <v>422.2743043478262</v>
      </c>
      <c r="DI476">
        <v>23.90653043478261</v>
      </c>
      <c r="DJ476">
        <v>500.0220869565218</v>
      </c>
      <c r="DK476">
        <v>90.5861304347826</v>
      </c>
      <c r="DL476">
        <v>0.03470512173913043</v>
      </c>
      <c r="DM476">
        <v>30.49975652173913</v>
      </c>
      <c r="DN476">
        <v>30.07771304347827</v>
      </c>
      <c r="DO476">
        <v>999.9000000000003</v>
      </c>
      <c r="DP476">
        <v>0</v>
      </c>
      <c r="DQ476">
        <v>0</v>
      </c>
      <c r="DR476">
        <v>10004.17869565217</v>
      </c>
      <c r="DS476">
        <v>0</v>
      </c>
      <c r="DT476">
        <v>0.2428559999999999</v>
      </c>
      <c r="DU476">
        <v>0.737108304347826</v>
      </c>
      <c r="DV476">
        <v>431.0848260869565</v>
      </c>
      <c r="DW476">
        <v>430.3328695652174</v>
      </c>
      <c r="DX476">
        <v>-0.007783970347826084</v>
      </c>
      <c r="DY476">
        <v>419.959347826087</v>
      </c>
      <c r="DZ476">
        <v>24.10581304347826</v>
      </c>
      <c r="EA476">
        <v>2.182946086956521</v>
      </c>
      <c r="EB476">
        <v>2.183652608695652</v>
      </c>
      <c r="EC476">
        <v>18.83768695652174</v>
      </c>
      <c r="ED476">
        <v>18.84288260869565</v>
      </c>
      <c r="EE476">
        <v>0.005000779999999999</v>
      </c>
      <c r="EF476">
        <v>0</v>
      </c>
      <c r="EG476">
        <v>0</v>
      </c>
      <c r="EH476">
        <v>0</v>
      </c>
      <c r="EI476">
        <v>919.2782608695651</v>
      </c>
      <c r="EJ476">
        <v>0.005000779999999999</v>
      </c>
      <c r="EK476">
        <v>-15.91739130434783</v>
      </c>
      <c r="EL476">
        <v>-1.095652173913044</v>
      </c>
      <c r="EM476">
        <v>35.3014347826087</v>
      </c>
      <c r="EN476">
        <v>38.31221739130435</v>
      </c>
      <c r="EO476">
        <v>37.85308695652174</v>
      </c>
      <c r="EP476">
        <v>38.47252173913044</v>
      </c>
      <c r="EQ476">
        <v>37.86117391304348</v>
      </c>
      <c r="ER476">
        <v>0</v>
      </c>
      <c r="ES476">
        <v>0</v>
      </c>
      <c r="ET476">
        <v>0</v>
      </c>
      <c r="EU476">
        <v>1761012827.5</v>
      </c>
      <c r="EV476">
        <v>0</v>
      </c>
      <c r="EW476">
        <v>918.9679999999998</v>
      </c>
      <c r="EX476">
        <v>-30.62307644739664</v>
      </c>
      <c r="EY476">
        <v>-8.369231006520668</v>
      </c>
      <c r="EZ476">
        <v>-14.516</v>
      </c>
      <c r="FA476">
        <v>15</v>
      </c>
      <c r="FB476">
        <v>1761012682</v>
      </c>
      <c r="FC476" t="s">
        <v>1357</v>
      </c>
      <c r="FD476">
        <v>1761012681</v>
      </c>
      <c r="FE476">
        <v>1761012682</v>
      </c>
      <c r="FF476">
        <v>15</v>
      </c>
      <c r="FG476">
        <v>-0.08</v>
      </c>
      <c r="FH476">
        <v>-0.001</v>
      </c>
      <c r="FI476">
        <v>-1.579</v>
      </c>
      <c r="FJ476">
        <v>0.191</v>
      </c>
      <c r="FK476">
        <v>420</v>
      </c>
      <c r="FL476">
        <v>24</v>
      </c>
      <c r="FM476">
        <v>0.15</v>
      </c>
      <c r="FN476">
        <v>0.02</v>
      </c>
      <c r="FO476">
        <v>0.7332160243902439</v>
      </c>
      <c r="FP476">
        <v>0.006401477351916852</v>
      </c>
      <c r="FQ476">
        <v>0.05688485564052446</v>
      </c>
      <c r="FR476">
        <v>1</v>
      </c>
      <c r="FS476">
        <v>921.6647058823529</v>
      </c>
      <c r="FT476">
        <v>-46.2673794967917</v>
      </c>
      <c r="FU476">
        <v>8.374958554873434</v>
      </c>
      <c r="FV476">
        <v>0</v>
      </c>
      <c r="FW476">
        <v>-0.02391382507317074</v>
      </c>
      <c r="FX476">
        <v>0.3465093222857142</v>
      </c>
      <c r="FY476">
        <v>0.03488905494711705</v>
      </c>
      <c r="FZ476">
        <v>0</v>
      </c>
      <c r="GA476">
        <v>1</v>
      </c>
      <c r="GB476">
        <v>3</v>
      </c>
      <c r="GC476" t="s">
        <v>459</v>
      </c>
      <c r="GD476">
        <v>3.10962</v>
      </c>
      <c r="GE476">
        <v>2.72654</v>
      </c>
      <c r="GF476">
        <v>0.0887384</v>
      </c>
      <c r="GG476">
        <v>0.0884369</v>
      </c>
      <c r="GH476">
        <v>0.10913</v>
      </c>
      <c r="GI476">
        <v>0.11006</v>
      </c>
      <c r="GJ476">
        <v>23915.8</v>
      </c>
      <c r="GK476">
        <v>21667.2</v>
      </c>
      <c r="GL476">
        <v>26802.2</v>
      </c>
      <c r="GM476">
        <v>23975.3</v>
      </c>
      <c r="GN476">
        <v>38150.8</v>
      </c>
      <c r="GO476">
        <v>31469.4</v>
      </c>
      <c r="GP476">
        <v>46781.2</v>
      </c>
      <c r="GQ476">
        <v>37896.5</v>
      </c>
      <c r="GR476">
        <v>1.8925</v>
      </c>
      <c r="GS476">
        <v>1.87892</v>
      </c>
      <c r="GT476">
        <v>0.105731</v>
      </c>
      <c r="GU476">
        <v>0</v>
      </c>
      <c r="GV476">
        <v>28.3283</v>
      </c>
      <c r="GW476">
        <v>999.9</v>
      </c>
      <c r="GX476">
        <v>63.2</v>
      </c>
      <c r="GY476">
        <v>29.2</v>
      </c>
      <c r="GZ476">
        <v>28.3838</v>
      </c>
      <c r="HA476">
        <v>61.471</v>
      </c>
      <c r="HB476">
        <v>21.1458</v>
      </c>
      <c r="HC476">
        <v>1</v>
      </c>
      <c r="HD476">
        <v>0.0259756</v>
      </c>
      <c r="HE476">
        <v>-1.76029</v>
      </c>
      <c r="HF476">
        <v>20.3271</v>
      </c>
      <c r="HG476">
        <v>5.22133</v>
      </c>
      <c r="HH476">
        <v>11.9798</v>
      </c>
      <c r="HI476">
        <v>4.9654</v>
      </c>
      <c r="HJ476">
        <v>3.27588</v>
      </c>
      <c r="HK476">
        <v>9999</v>
      </c>
      <c r="HL476">
        <v>9999</v>
      </c>
      <c r="HM476">
        <v>9999</v>
      </c>
      <c r="HN476">
        <v>999.9</v>
      </c>
      <c r="HO476">
        <v>1.86366</v>
      </c>
      <c r="HP476">
        <v>1.85977</v>
      </c>
      <c r="HQ476">
        <v>1.85805</v>
      </c>
      <c r="HR476">
        <v>1.85944</v>
      </c>
      <c r="HS476">
        <v>1.85959</v>
      </c>
      <c r="HT476">
        <v>1.85806</v>
      </c>
      <c r="HU476">
        <v>1.85715</v>
      </c>
      <c r="HV476">
        <v>1.85211</v>
      </c>
      <c r="HW476">
        <v>0</v>
      </c>
      <c r="HX476">
        <v>0</v>
      </c>
      <c r="HY476">
        <v>0</v>
      </c>
      <c r="HZ476">
        <v>0</v>
      </c>
      <c r="IA476" t="s">
        <v>424</v>
      </c>
      <c r="IB476" t="s">
        <v>425</v>
      </c>
      <c r="IC476" t="s">
        <v>426</v>
      </c>
      <c r="ID476" t="s">
        <v>426</v>
      </c>
      <c r="IE476" t="s">
        <v>426</v>
      </c>
      <c r="IF476" t="s">
        <v>426</v>
      </c>
      <c r="IG476">
        <v>0</v>
      </c>
      <c r="IH476">
        <v>100</v>
      </c>
      <c r="II476">
        <v>100</v>
      </c>
      <c r="IJ476">
        <v>-1.578</v>
      </c>
      <c r="IK476">
        <v>0.1926</v>
      </c>
      <c r="IL476">
        <v>-2.369354775373933</v>
      </c>
      <c r="IM476">
        <v>0.001328113201692861</v>
      </c>
      <c r="IN476">
        <v>1.538283238170363E-06</v>
      </c>
      <c r="IO476">
        <v>-5.795655626708063E-10</v>
      </c>
      <c r="IP476">
        <v>-0.06927923945627479</v>
      </c>
      <c r="IQ476">
        <v>-0.004593102289677449</v>
      </c>
      <c r="IR476">
        <v>0.0008253994458280543</v>
      </c>
      <c r="IS476">
        <v>-7.403632370499484E-06</v>
      </c>
      <c r="IT476">
        <v>2</v>
      </c>
      <c r="IU476">
        <v>1985</v>
      </c>
      <c r="IV476">
        <v>1</v>
      </c>
      <c r="IW476">
        <v>27</v>
      </c>
      <c r="IX476">
        <v>2.5</v>
      </c>
      <c r="IY476">
        <v>2.4</v>
      </c>
      <c r="IZ476">
        <v>1.13647</v>
      </c>
      <c r="JA476">
        <v>2.6062</v>
      </c>
      <c r="JB476">
        <v>1.49658</v>
      </c>
      <c r="JC476">
        <v>2.34619</v>
      </c>
      <c r="JD476">
        <v>1.54907</v>
      </c>
      <c r="JE476">
        <v>2.43774</v>
      </c>
      <c r="JF476">
        <v>32.7758</v>
      </c>
      <c r="JG476">
        <v>15.3841</v>
      </c>
      <c r="JH476">
        <v>18</v>
      </c>
      <c r="JI476">
        <v>481.506</v>
      </c>
      <c r="JJ476">
        <v>501.923</v>
      </c>
      <c r="JK476">
        <v>31.5115</v>
      </c>
      <c r="JL476">
        <v>27.5924</v>
      </c>
      <c r="JM476">
        <v>30.0002</v>
      </c>
      <c r="JN476">
        <v>27.7595</v>
      </c>
      <c r="JO476">
        <v>27.7328</v>
      </c>
      <c r="JP476">
        <v>22.8526</v>
      </c>
      <c r="JQ476">
        <v>19.2027</v>
      </c>
      <c r="JR476">
        <v>78.0587</v>
      </c>
      <c r="JS476">
        <v>31.5429</v>
      </c>
      <c r="JT476">
        <v>420</v>
      </c>
      <c r="JU476">
        <v>24.0807</v>
      </c>
      <c r="JV476">
        <v>102.3</v>
      </c>
      <c r="JW476">
        <v>91.42489999999999</v>
      </c>
    </row>
    <row r="477" spans="1:283">
      <c r="A477">
        <v>459</v>
      </c>
      <c r="B477">
        <v>1761012830.5</v>
      </c>
      <c r="C477">
        <v>3164.5</v>
      </c>
      <c r="D477" t="s">
        <v>1372</v>
      </c>
      <c r="E477" t="s">
        <v>1373</v>
      </c>
      <c r="F477">
        <v>5</v>
      </c>
      <c r="G477" t="s">
        <v>1356</v>
      </c>
      <c r="H477">
        <v>1761012822.5</v>
      </c>
      <c r="I477">
        <f>(J477)/1000</f>
        <v>0</v>
      </c>
      <c r="J477">
        <f>1000*DJ477*AH477*(DF477-DG477)/(100*CY477*(1000-AH477*DF477))</f>
        <v>0</v>
      </c>
      <c r="K477">
        <f>DJ477*AH477*(DE477-DD477*(1000-AH477*DG477)/(1000-AH477*DF477))/(100*CY477)</f>
        <v>0</v>
      </c>
      <c r="L477">
        <f>DD477 - IF(AH477&gt;1, K477*CY477*100.0/(AJ477), 0)</f>
        <v>0</v>
      </c>
      <c r="M477">
        <f>((S477-I477/2)*L477-K477)/(S477+I477/2)</f>
        <v>0</v>
      </c>
      <c r="N477">
        <f>M477*(DK477+DL477)/1000.0</f>
        <v>0</v>
      </c>
      <c r="O477">
        <f>(DD477 - IF(AH477&gt;1, K477*CY477*100.0/(AJ477), 0))*(DK477+DL477)/1000.0</f>
        <v>0</v>
      </c>
      <c r="P477">
        <f>2.0/((1/R477-1/Q477)+SIGN(R477)*SQRT((1/R477-1/Q477)*(1/R477-1/Q477) + 4*CZ477/((CZ477+1)*(CZ477+1))*(2*1/R477*1/Q477-1/Q477*1/Q477)))</f>
        <v>0</v>
      </c>
      <c r="Q477">
        <f>IF(LEFT(DA477,1)&lt;&gt;"0",IF(LEFT(DA477,1)="1",3.0,DB477),$D$5+$E$5*(DR477*DK477/($K$5*1000))+$F$5*(DR477*DK477/($K$5*1000))*MAX(MIN(CY477,$J$5),$I$5)*MAX(MIN(CY477,$J$5),$I$5)+$G$5*MAX(MIN(CY477,$J$5),$I$5)*(DR477*DK477/($K$5*1000))+$H$5*(DR477*DK477/($K$5*1000))*(DR477*DK477/($K$5*1000)))</f>
        <v>0</v>
      </c>
      <c r="R477">
        <f>I477*(1000-(1000*0.61365*exp(17.502*V477/(240.97+V477))/(DK477+DL477)+DF477)/2)/(1000*0.61365*exp(17.502*V477/(240.97+V477))/(DK477+DL477)-DF477)</f>
        <v>0</v>
      </c>
      <c r="S477">
        <f>1/((CZ477+1)/(P477/1.6)+1/(Q477/1.37)) + CZ477/((CZ477+1)/(P477/1.6) + CZ477/(Q477/1.37))</f>
        <v>0</v>
      </c>
      <c r="T477">
        <f>(CU477*CX477)</f>
        <v>0</v>
      </c>
      <c r="U477">
        <f>(DM477+(T477+2*0.95*5.67E-8*(((DM477+$B$9)+273)^4-(DM477+273)^4)-44100*I477)/(1.84*29.3*Q477+8*0.95*5.67E-8*(DM477+273)^3))</f>
        <v>0</v>
      </c>
      <c r="V477">
        <f>($C$9*DN477+$D$9*DO477+$E$9*U477)</f>
        <v>0</v>
      </c>
      <c r="W477">
        <f>0.61365*exp(17.502*V477/(240.97+V477))</f>
        <v>0</v>
      </c>
      <c r="X477">
        <f>(Y477/Z477*100)</f>
        <v>0</v>
      </c>
      <c r="Y477">
        <f>DF477*(DK477+DL477)/1000</f>
        <v>0</v>
      </c>
      <c r="Z477">
        <f>0.61365*exp(17.502*DM477/(240.97+DM477))</f>
        <v>0</v>
      </c>
      <c r="AA477">
        <f>(W477-DF477*(DK477+DL477)/1000)</f>
        <v>0</v>
      </c>
      <c r="AB477">
        <f>(-I477*44100)</f>
        <v>0</v>
      </c>
      <c r="AC477">
        <f>2*29.3*Q477*0.92*(DM477-V477)</f>
        <v>0</v>
      </c>
      <c r="AD477">
        <f>2*0.95*5.67E-8*(((DM477+$B$9)+273)^4-(V477+273)^4)</f>
        <v>0</v>
      </c>
      <c r="AE477">
        <f>T477+AD477+AB477+AC477</f>
        <v>0</v>
      </c>
      <c r="AF477">
        <v>1</v>
      </c>
      <c r="AG477">
        <v>0</v>
      </c>
      <c r="AH477">
        <f>IF(AF477*$H$15&gt;=AJ477,1.0,(AJ477/(AJ477-AF477*$H$15)))</f>
        <v>0</v>
      </c>
      <c r="AI477">
        <f>(AH477-1)*100</f>
        <v>0</v>
      </c>
      <c r="AJ477">
        <f>MAX(0,($B$15+$C$15*DR477)/(1+$D$15*DR477)*DK477/(DM477+273)*$E$15)</f>
        <v>0</v>
      </c>
      <c r="AK477" t="s">
        <v>420</v>
      </c>
      <c r="AL477" t="s">
        <v>420</v>
      </c>
      <c r="AM477">
        <v>0</v>
      </c>
      <c r="AN477">
        <v>0</v>
      </c>
      <c r="AO477">
        <f>1-AM477/AN477</f>
        <v>0</v>
      </c>
      <c r="AP477">
        <v>0</v>
      </c>
      <c r="AQ477" t="s">
        <v>420</v>
      </c>
      <c r="AR477" t="s">
        <v>420</v>
      </c>
      <c r="AS477">
        <v>0</v>
      </c>
      <c r="AT477">
        <v>0</v>
      </c>
      <c r="AU477">
        <f>1-AS477/AT477</f>
        <v>0</v>
      </c>
      <c r="AV477">
        <v>0.5</v>
      </c>
      <c r="AW477">
        <f>CV477</f>
        <v>0</v>
      </c>
      <c r="AX477">
        <f>K477</f>
        <v>0</v>
      </c>
      <c r="AY477">
        <f>AU477*AV477*AW477</f>
        <v>0</v>
      </c>
      <c r="AZ477">
        <f>(AX477-AP477)/AW477</f>
        <v>0</v>
      </c>
      <c r="BA477">
        <f>(AN477-AT477)/AT477</f>
        <v>0</v>
      </c>
      <c r="BB477">
        <f>AM477/(AO477+AM477/AT477)</f>
        <v>0</v>
      </c>
      <c r="BC477" t="s">
        <v>420</v>
      </c>
      <c r="BD477">
        <v>0</v>
      </c>
      <c r="BE477">
        <f>IF(BD477&lt;&gt;0, BD477, BB477)</f>
        <v>0</v>
      </c>
      <c r="BF477">
        <f>1-BE477/AT477</f>
        <v>0</v>
      </c>
      <c r="BG477">
        <f>(AT477-AS477)/(AT477-BE477)</f>
        <v>0</v>
      </c>
      <c r="BH477">
        <f>(AN477-AT477)/(AN477-BE477)</f>
        <v>0</v>
      </c>
      <c r="BI477">
        <f>(AT477-AS477)/(AT477-AM477)</f>
        <v>0</v>
      </c>
      <c r="BJ477">
        <f>(AN477-AT477)/(AN477-AM477)</f>
        <v>0</v>
      </c>
      <c r="BK477">
        <f>(BG477*BE477/AS477)</f>
        <v>0</v>
      </c>
      <c r="BL477">
        <f>(1-BK477)</f>
        <v>0</v>
      </c>
      <c r="CU477">
        <f>$B$13*DS477+$C$13*DT477+$F$13*EE477*(1-EH477)</f>
        <v>0</v>
      </c>
      <c r="CV477">
        <f>CU477*CW477</f>
        <v>0</v>
      </c>
      <c r="CW477">
        <f>($B$13*$D$11+$C$13*$D$11+$F$13*((ER477+EJ477)/MAX(ER477+EJ477+ES477, 0.1)*$I$11+ES477/MAX(ER477+EJ477+ES477, 0.1)*$J$11))/($B$13+$C$13+$F$13)</f>
        <v>0</v>
      </c>
      <c r="CX477">
        <f>($B$13*$K$11+$C$13*$K$11+$F$13*((ER477+EJ477)/MAX(ER477+EJ477+ES477, 0.1)*$P$11+ES477/MAX(ER477+EJ477+ES477, 0.1)*$Q$11))/($B$13+$C$13+$F$13)</f>
        <v>0</v>
      </c>
      <c r="CY477">
        <v>6</v>
      </c>
      <c r="CZ477">
        <v>0.5</v>
      </c>
      <c r="DA477" t="s">
        <v>421</v>
      </c>
      <c r="DB477">
        <v>2</v>
      </c>
      <c r="DC477">
        <v>1761012822.5</v>
      </c>
      <c r="DD477">
        <v>420.6934166666667</v>
      </c>
      <c r="DE477">
        <v>419.9586666666667</v>
      </c>
      <c r="DF477">
        <v>24.11151666666667</v>
      </c>
      <c r="DG477">
        <v>24.109325</v>
      </c>
      <c r="DH477">
        <v>422.27125</v>
      </c>
      <c r="DI477">
        <v>23.919725</v>
      </c>
      <c r="DJ477">
        <v>500.0054583333334</v>
      </c>
      <c r="DK477">
        <v>90.58595833333334</v>
      </c>
      <c r="DL477">
        <v>0.03471446249999999</v>
      </c>
      <c r="DM477">
        <v>30.4955125</v>
      </c>
      <c r="DN477">
        <v>30.0710875</v>
      </c>
      <c r="DO477">
        <v>999.9</v>
      </c>
      <c r="DP477">
        <v>0</v>
      </c>
      <c r="DQ477">
        <v>0</v>
      </c>
      <c r="DR477">
        <v>10003.09291666667</v>
      </c>
      <c r="DS477">
        <v>0</v>
      </c>
      <c r="DT477">
        <v>0.242856</v>
      </c>
      <c r="DU477">
        <v>0.7346979999999999</v>
      </c>
      <c r="DV477">
        <v>431.0876249999999</v>
      </c>
      <c r="DW477">
        <v>430.33375</v>
      </c>
      <c r="DX477">
        <v>0.002184865916666667</v>
      </c>
      <c r="DY477">
        <v>419.9586666666667</v>
      </c>
      <c r="DZ477">
        <v>24.109325</v>
      </c>
      <c r="EA477">
        <v>2.184162916666667</v>
      </c>
      <c r="EB477">
        <v>2.183966666666667</v>
      </c>
      <c r="EC477">
        <v>18.8466125</v>
      </c>
      <c r="ED477">
        <v>18.84518333333333</v>
      </c>
      <c r="EE477">
        <v>0.00500078</v>
      </c>
      <c r="EF477">
        <v>0</v>
      </c>
      <c r="EG477">
        <v>0</v>
      </c>
      <c r="EH477">
        <v>0</v>
      </c>
      <c r="EI477">
        <v>919.1541666666666</v>
      </c>
      <c r="EJ477">
        <v>0.00500078</v>
      </c>
      <c r="EK477">
        <v>-15.53333333333333</v>
      </c>
      <c r="EL477">
        <v>-0.9916666666666667</v>
      </c>
      <c r="EM477">
        <v>35.28629166666666</v>
      </c>
      <c r="EN477">
        <v>38.28616666666667</v>
      </c>
      <c r="EO477">
        <v>37.84358333333333</v>
      </c>
      <c r="EP477">
        <v>38.43716666666666</v>
      </c>
      <c r="EQ477">
        <v>37.8435</v>
      </c>
      <c r="ER477">
        <v>0</v>
      </c>
      <c r="ES477">
        <v>0</v>
      </c>
      <c r="ET477">
        <v>0</v>
      </c>
      <c r="EU477">
        <v>1761012829.3</v>
      </c>
      <c r="EV477">
        <v>0</v>
      </c>
      <c r="EW477">
        <v>918.8846153846154</v>
      </c>
      <c r="EX477">
        <v>-21.33333319992503</v>
      </c>
      <c r="EY477">
        <v>-10.84102572783787</v>
      </c>
      <c r="EZ477">
        <v>-14.76538461538462</v>
      </c>
      <c r="FA477">
        <v>15</v>
      </c>
      <c r="FB477">
        <v>1761012682</v>
      </c>
      <c r="FC477" t="s">
        <v>1357</v>
      </c>
      <c r="FD477">
        <v>1761012681</v>
      </c>
      <c r="FE477">
        <v>1761012682</v>
      </c>
      <c r="FF477">
        <v>15</v>
      </c>
      <c r="FG477">
        <v>-0.08</v>
      </c>
      <c r="FH477">
        <v>-0.001</v>
      </c>
      <c r="FI477">
        <v>-1.579</v>
      </c>
      <c r="FJ477">
        <v>0.191</v>
      </c>
      <c r="FK477">
        <v>420</v>
      </c>
      <c r="FL477">
        <v>24</v>
      </c>
      <c r="FM477">
        <v>0.15</v>
      </c>
      <c r="FN477">
        <v>0.02</v>
      </c>
      <c r="FO477">
        <v>0.7242172</v>
      </c>
      <c r="FP477">
        <v>-0.06707871669793693</v>
      </c>
      <c r="FQ477">
        <v>0.0616282594777753</v>
      </c>
      <c r="FR477">
        <v>1</v>
      </c>
      <c r="FS477">
        <v>920.5294117647059</v>
      </c>
      <c r="FT477">
        <v>-34.01375088507017</v>
      </c>
      <c r="FU477">
        <v>7.675037053436694</v>
      </c>
      <c r="FV477">
        <v>0</v>
      </c>
      <c r="FW477">
        <v>-0.0155713582</v>
      </c>
      <c r="FX477">
        <v>0.3746794798649159</v>
      </c>
      <c r="FY477">
        <v>0.03620076757629641</v>
      </c>
      <c r="FZ477">
        <v>0</v>
      </c>
      <c r="GA477">
        <v>1</v>
      </c>
      <c r="GB477">
        <v>3</v>
      </c>
      <c r="GC477" t="s">
        <v>459</v>
      </c>
      <c r="GD477">
        <v>3.10977</v>
      </c>
      <c r="GE477">
        <v>2.72616</v>
      </c>
      <c r="GF477">
        <v>0.0887442</v>
      </c>
      <c r="GG477">
        <v>0.0884288</v>
      </c>
      <c r="GH477">
        <v>0.109157</v>
      </c>
      <c r="GI477">
        <v>0.110063</v>
      </c>
      <c r="GJ477">
        <v>23915.5</v>
      </c>
      <c r="GK477">
        <v>21667.3</v>
      </c>
      <c r="GL477">
        <v>26802.1</v>
      </c>
      <c r="GM477">
        <v>23975.2</v>
      </c>
      <c r="GN477">
        <v>38149.6</v>
      </c>
      <c r="GO477">
        <v>31469</v>
      </c>
      <c r="GP477">
        <v>46781.2</v>
      </c>
      <c r="GQ477">
        <v>37896.1</v>
      </c>
      <c r="GR477">
        <v>1.8928</v>
      </c>
      <c r="GS477">
        <v>1.87875</v>
      </c>
      <c r="GT477">
        <v>0.105076</v>
      </c>
      <c r="GU477">
        <v>0</v>
      </c>
      <c r="GV477">
        <v>28.331</v>
      </c>
      <c r="GW477">
        <v>999.9</v>
      </c>
      <c r="GX477">
        <v>63.2</v>
      </c>
      <c r="GY477">
        <v>29.1</v>
      </c>
      <c r="GZ477">
        <v>28.2219</v>
      </c>
      <c r="HA477">
        <v>61.481</v>
      </c>
      <c r="HB477">
        <v>21.1298</v>
      </c>
      <c r="HC477">
        <v>1</v>
      </c>
      <c r="HD477">
        <v>0.0262856</v>
      </c>
      <c r="HE477">
        <v>-1.77172</v>
      </c>
      <c r="HF477">
        <v>20.3264</v>
      </c>
      <c r="HG477">
        <v>5.21759</v>
      </c>
      <c r="HH477">
        <v>11.9794</v>
      </c>
      <c r="HI477">
        <v>4.9644</v>
      </c>
      <c r="HJ477">
        <v>3.27513</v>
      </c>
      <c r="HK477">
        <v>9999</v>
      </c>
      <c r="HL477">
        <v>9999</v>
      </c>
      <c r="HM477">
        <v>9999</v>
      </c>
      <c r="HN477">
        <v>999.9</v>
      </c>
      <c r="HO477">
        <v>1.86364</v>
      </c>
      <c r="HP477">
        <v>1.85977</v>
      </c>
      <c r="HQ477">
        <v>1.85805</v>
      </c>
      <c r="HR477">
        <v>1.85944</v>
      </c>
      <c r="HS477">
        <v>1.85959</v>
      </c>
      <c r="HT477">
        <v>1.85806</v>
      </c>
      <c r="HU477">
        <v>1.85715</v>
      </c>
      <c r="HV477">
        <v>1.85211</v>
      </c>
      <c r="HW477">
        <v>0</v>
      </c>
      <c r="HX477">
        <v>0</v>
      </c>
      <c r="HY477">
        <v>0</v>
      </c>
      <c r="HZ477">
        <v>0</v>
      </c>
      <c r="IA477" t="s">
        <v>424</v>
      </c>
      <c r="IB477" t="s">
        <v>425</v>
      </c>
      <c r="IC477" t="s">
        <v>426</v>
      </c>
      <c r="ID477" t="s">
        <v>426</v>
      </c>
      <c r="IE477" t="s">
        <v>426</v>
      </c>
      <c r="IF477" t="s">
        <v>426</v>
      </c>
      <c r="IG477">
        <v>0</v>
      </c>
      <c r="IH477">
        <v>100</v>
      </c>
      <c r="II477">
        <v>100</v>
      </c>
      <c r="IJ477">
        <v>-1.578</v>
      </c>
      <c r="IK477">
        <v>0.1929</v>
      </c>
      <c r="IL477">
        <v>-2.369354775373933</v>
      </c>
      <c r="IM477">
        <v>0.001328113201692861</v>
      </c>
      <c r="IN477">
        <v>1.538283238170363E-06</v>
      </c>
      <c r="IO477">
        <v>-5.795655626708063E-10</v>
      </c>
      <c r="IP477">
        <v>-0.06927923945627479</v>
      </c>
      <c r="IQ477">
        <v>-0.004593102289677449</v>
      </c>
      <c r="IR477">
        <v>0.0008253994458280543</v>
      </c>
      <c r="IS477">
        <v>-7.403632370499484E-06</v>
      </c>
      <c r="IT477">
        <v>2</v>
      </c>
      <c r="IU477">
        <v>1985</v>
      </c>
      <c r="IV477">
        <v>1</v>
      </c>
      <c r="IW477">
        <v>27</v>
      </c>
      <c r="IX477">
        <v>2.5</v>
      </c>
      <c r="IY477">
        <v>2.5</v>
      </c>
      <c r="IZ477">
        <v>1.13647</v>
      </c>
      <c r="JA477">
        <v>2.61597</v>
      </c>
      <c r="JB477">
        <v>1.49658</v>
      </c>
      <c r="JC477">
        <v>2.34619</v>
      </c>
      <c r="JD477">
        <v>1.54907</v>
      </c>
      <c r="JE477">
        <v>2.36084</v>
      </c>
      <c r="JF477">
        <v>32.7758</v>
      </c>
      <c r="JG477">
        <v>15.3666</v>
      </c>
      <c r="JH477">
        <v>18</v>
      </c>
      <c r="JI477">
        <v>481.679</v>
      </c>
      <c r="JJ477">
        <v>501.807</v>
      </c>
      <c r="JK477">
        <v>31.4989</v>
      </c>
      <c r="JL477">
        <v>27.5924</v>
      </c>
      <c r="JM477">
        <v>30.0002</v>
      </c>
      <c r="JN477">
        <v>27.7595</v>
      </c>
      <c r="JO477">
        <v>27.7328</v>
      </c>
      <c r="JP477">
        <v>22.8525</v>
      </c>
      <c r="JQ477">
        <v>19.2027</v>
      </c>
      <c r="JR477">
        <v>78.0587</v>
      </c>
      <c r="JS477">
        <v>31.4835</v>
      </c>
      <c r="JT477">
        <v>420</v>
      </c>
      <c r="JU477">
        <v>24.0783</v>
      </c>
      <c r="JV477">
        <v>102.3</v>
      </c>
      <c r="JW477">
        <v>91.4241</v>
      </c>
    </row>
    <row r="478" spans="1:283">
      <c r="A478">
        <v>460</v>
      </c>
      <c r="B478">
        <v>1761012832.5</v>
      </c>
      <c r="C478">
        <v>3166.5</v>
      </c>
      <c r="D478" t="s">
        <v>1374</v>
      </c>
      <c r="E478" t="s">
        <v>1375</v>
      </c>
      <c r="F478">
        <v>5</v>
      </c>
      <c r="G478" t="s">
        <v>1356</v>
      </c>
      <c r="H478">
        <v>1761012824.5</v>
      </c>
      <c r="I478">
        <f>(J478)/1000</f>
        <v>0</v>
      </c>
      <c r="J478">
        <f>1000*DJ478*AH478*(DF478-DG478)/(100*CY478*(1000-AH478*DF478))</f>
        <v>0</v>
      </c>
      <c r="K478">
        <f>DJ478*AH478*(DE478-DD478*(1000-AH478*DG478)/(1000-AH478*DF478))/(100*CY478)</f>
        <v>0</v>
      </c>
      <c r="L478">
        <f>DD478 - IF(AH478&gt;1, K478*CY478*100.0/(AJ478), 0)</f>
        <v>0</v>
      </c>
      <c r="M478">
        <f>((S478-I478/2)*L478-K478)/(S478+I478/2)</f>
        <v>0</v>
      </c>
      <c r="N478">
        <f>M478*(DK478+DL478)/1000.0</f>
        <v>0</v>
      </c>
      <c r="O478">
        <f>(DD478 - IF(AH478&gt;1, K478*CY478*100.0/(AJ478), 0))*(DK478+DL478)/1000.0</f>
        <v>0</v>
      </c>
      <c r="P478">
        <f>2.0/((1/R478-1/Q478)+SIGN(R478)*SQRT((1/R478-1/Q478)*(1/R478-1/Q478) + 4*CZ478/((CZ478+1)*(CZ478+1))*(2*1/R478*1/Q478-1/Q478*1/Q478)))</f>
        <v>0</v>
      </c>
      <c r="Q478">
        <f>IF(LEFT(DA478,1)&lt;&gt;"0",IF(LEFT(DA478,1)="1",3.0,DB478),$D$5+$E$5*(DR478*DK478/($K$5*1000))+$F$5*(DR478*DK478/($K$5*1000))*MAX(MIN(CY478,$J$5),$I$5)*MAX(MIN(CY478,$J$5),$I$5)+$G$5*MAX(MIN(CY478,$J$5),$I$5)*(DR478*DK478/($K$5*1000))+$H$5*(DR478*DK478/($K$5*1000))*(DR478*DK478/($K$5*1000)))</f>
        <v>0</v>
      </c>
      <c r="R478">
        <f>I478*(1000-(1000*0.61365*exp(17.502*V478/(240.97+V478))/(DK478+DL478)+DF478)/2)/(1000*0.61365*exp(17.502*V478/(240.97+V478))/(DK478+DL478)-DF478)</f>
        <v>0</v>
      </c>
      <c r="S478">
        <f>1/((CZ478+1)/(P478/1.6)+1/(Q478/1.37)) + CZ478/((CZ478+1)/(P478/1.6) + CZ478/(Q478/1.37))</f>
        <v>0</v>
      </c>
      <c r="T478">
        <f>(CU478*CX478)</f>
        <v>0</v>
      </c>
      <c r="U478">
        <f>(DM478+(T478+2*0.95*5.67E-8*(((DM478+$B$9)+273)^4-(DM478+273)^4)-44100*I478)/(1.84*29.3*Q478+8*0.95*5.67E-8*(DM478+273)^3))</f>
        <v>0</v>
      </c>
      <c r="V478">
        <f>($C$9*DN478+$D$9*DO478+$E$9*U478)</f>
        <v>0</v>
      </c>
      <c r="W478">
        <f>0.61365*exp(17.502*V478/(240.97+V478))</f>
        <v>0</v>
      </c>
      <c r="X478">
        <f>(Y478/Z478*100)</f>
        <v>0</v>
      </c>
      <c r="Y478">
        <f>DF478*(DK478+DL478)/1000</f>
        <v>0</v>
      </c>
      <c r="Z478">
        <f>0.61365*exp(17.502*DM478/(240.97+DM478))</f>
        <v>0</v>
      </c>
      <c r="AA478">
        <f>(W478-DF478*(DK478+DL478)/1000)</f>
        <v>0</v>
      </c>
      <c r="AB478">
        <f>(-I478*44100)</f>
        <v>0</v>
      </c>
      <c r="AC478">
        <f>2*29.3*Q478*0.92*(DM478-V478)</f>
        <v>0</v>
      </c>
      <c r="AD478">
        <f>2*0.95*5.67E-8*(((DM478+$B$9)+273)^4-(V478+273)^4)</f>
        <v>0</v>
      </c>
      <c r="AE478">
        <f>T478+AD478+AB478+AC478</f>
        <v>0</v>
      </c>
      <c r="AF478">
        <v>1</v>
      </c>
      <c r="AG478">
        <v>0</v>
      </c>
      <c r="AH478">
        <f>IF(AF478*$H$15&gt;=AJ478,1.0,(AJ478/(AJ478-AF478*$H$15)))</f>
        <v>0</v>
      </c>
      <c r="AI478">
        <f>(AH478-1)*100</f>
        <v>0</v>
      </c>
      <c r="AJ478">
        <f>MAX(0,($B$15+$C$15*DR478)/(1+$D$15*DR478)*DK478/(DM478+273)*$E$15)</f>
        <v>0</v>
      </c>
      <c r="AK478" t="s">
        <v>420</v>
      </c>
      <c r="AL478" t="s">
        <v>420</v>
      </c>
      <c r="AM478">
        <v>0</v>
      </c>
      <c r="AN478">
        <v>0</v>
      </c>
      <c r="AO478">
        <f>1-AM478/AN478</f>
        <v>0</v>
      </c>
      <c r="AP478">
        <v>0</v>
      </c>
      <c r="AQ478" t="s">
        <v>420</v>
      </c>
      <c r="AR478" t="s">
        <v>420</v>
      </c>
      <c r="AS478">
        <v>0</v>
      </c>
      <c r="AT478">
        <v>0</v>
      </c>
      <c r="AU478">
        <f>1-AS478/AT478</f>
        <v>0</v>
      </c>
      <c r="AV478">
        <v>0.5</v>
      </c>
      <c r="AW478">
        <f>CV478</f>
        <v>0</v>
      </c>
      <c r="AX478">
        <f>K478</f>
        <v>0</v>
      </c>
      <c r="AY478">
        <f>AU478*AV478*AW478</f>
        <v>0</v>
      </c>
      <c r="AZ478">
        <f>(AX478-AP478)/AW478</f>
        <v>0</v>
      </c>
      <c r="BA478">
        <f>(AN478-AT478)/AT478</f>
        <v>0</v>
      </c>
      <c r="BB478">
        <f>AM478/(AO478+AM478/AT478)</f>
        <v>0</v>
      </c>
      <c r="BC478" t="s">
        <v>420</v>
      </c>
      <c r="BD478">
        <v>0</v>
      </c>
      <c r="BE478">
        <f>IF(BD478&lt;&gt;0, BD478, BB478)</f>
        <v>0</v>
      </c>
      <c r="BF478">
        <f>1-BE478/AT478</f>
        <v>0</v>
      </c>
      <c r="BG478">
        <f>(AT478-AS478)/(AT478-BE478)</f>
        <v>0</v>
      </c>
      <c r="BH478">
        <f>(AN478-AT478)/(AN478-BE478)</f>
        <v>0</v>
      </c>
      <c r="BI478">
        <f>(AT478-AS478)/(AT478-AM478)</f>
        <v>0</v>
      </c>
      <c r="BJ478">
        <f>(AN478-AT478)/(AN478-AM478)</f>
        <v>0</v>
      </c>
      <c r="BK478">
        <f>(BG478*BE478/AS478)</f>
        <v>0</v>
      </c>
      <c r="BL478">
        <f>(1-BK478)</f>
        <v>0</v>
      </c>
      <c r="CU478">
        <f>$B$13*DS478+$C$13*DT478+$F$13*EE478*(1-EH478)</f>
        <v>0</v>
      </c>
      <c r="CV478">
        <f>CU478*CW478</f>
        <v>0</v>
      </c>
      <c r="CW478">
        <f>($B$13*$D$11+$C$13*$D$11+$F$13*((ER478+EJ478)/MAX(ER478+EJ478+ES478, 0.1)*$I$11+ES478/MAX(ER478+EJ478+ES478, 0.1)*$J$11))/($B$13+$C$13+$F$13)</f>
        <v>0</v>
      </c>
      <c r="CX478">
        <f>($B$13*$K$11+$C$13*$K$11+$F$13*((ER478+EJ478)/MAX(ER478+EJ478+ES478, 0.1)*$P$11+ES478/MAX(ER478+EJ478+ES478, 0.1)*$Q$11))/($B$13+$C$13+$F$13)</f>
        <v>0</v>
      </c>
      <c r="CY478">
        <v>6</v>
      </c>
      <c r="CZ478">
        <v>0.5</v>
      </c>
      <c r="DA478" t="s">
        <v>421</v>
      </c>
      <c r="DB478">
        <v>2</v>
      </c>
      <c r="DC478">
        <v>1761012824.5</v>
      </c>
      <c r="DD478">
        <v>420.6922083333333</v>
      </c>
      <c r="DE478">
        <v>419.953125</v>
      </c>
      <c r="DF478">
        <v>24.1259</v>
      </c>
      <c r="DG478">
        <v>24.113025</v>
      </c>
      <c r="DH478">
        <v>422.2700833333333</v>
      </c>
      <c r="DI478">
        <v>23.93379583333333</v>
      </c>
      <c r="DJ478">
        <v>500.0050416666666</v>
      </c>
      <c r="DK478">
        <v>90.58574583333332</v>
      </c>
      <c r="DL478">
        <v>0.03465779166666667</v>
      </c>
      <c r="DM478">
        <v>30.49070416666667</v>
      </c>
      <c r="DN478">
        <v>30.06389583333333</v>
      </c>
      <c r="DO478">
        <v>999.9</v>
      </c>
      <c r="DP478">
        <v>0</v>
      </c>
      <c r="DQ478">
        <v>0</v>
      </c>
      <c r="DR478">
        <v>10004.83583333333</v>
      </c>
      <c r="DS478">
        <v>0</v>
      </c>
      <c r="DT478">
        <v>0.242856</v>
      </c>
      <c r="DU478">
        <v>0.7390289583333333</v>
      </c>
      <c r="DV478">
        <v>431.0926666666666</v>
      </c>
      <c r="DW478">
        <v>430.3297083333334</v>
      </c>
      <c r="DX478">
        <v>0.01287158258333333</v>
      </c>
      <c r="DY478">
        <v>419.953125</v>
      </c>
      <c r="DZ478">
        <v>24.113025</v>
      </c>
      <c r="EA478">
        <v>2.18546125</v>
      </c>
      <c r="EB478">
        <v>2.184297083333334</v>
      </c>
      <c r="EC478">
        <v>18.85612916666667</v>
      </c>
      <c r="ED478">
        <v>18.84759583333333</v>
      </c>
      <c r="EE478">
        <v>0.00500078</v>
      </c>
      <c r="EF478">
        <v>0</v>
      </c>
      <c r="EG478">
        <v>0</v>
      </c>
      <c r="EH478">
        <v>0</v>
      </c>
      <c r="EI478">
        <v>918.3625000000001</v>
      </c>
      <c r="EJ478">
        <v>0.00500078</v>
      </c>
      <c r="EK478">
        <v>-15.62083333333333</v>
      </c>
      <c r="EL478">
        <v>-1.029166666666667</v>
      </c>
      <c r="EM478">
        <v>35.262875</v>
      </c>
      <c r="EN478">
        <v>38.25491666666667</v>
      </c>
      <c r="EO478">
        <v>37.82795833333333</v>
      </c>
      <c r="EP478">
        <v>38.392875</v>
      </c>
      <c r="EQ478">
        <v>37.81745833333333</v>
      </c>
      <c r="ER478">
        <v>0</v>
      </c>
      <c r="ES478">
        <v>0</v>
      </c>
      <c r="ET478">
        <v>0</v>
      </c>
      <c r="EU478">
        <v>1761012831.7</v>
      </c>
      <c r="EV478">
        <v>0</v>
      </c>
      <c r="EW478">
        <v>918.373076923077</v>
      </c>
      <c r="EX478">
        <v>-3.750427325488012</v>
      </c>
      <c r="EY478">
        <v>8.071794893398675</v>
      </c>
      <c r="EZ478">
        <v>-15.15769230769231</v>
      </c>
      <c r="FA478">
        <v>15</v>
      </c>
      <c r="FB478">
        <v>1761012682</v>
      </c>
      <c r="FC478" t="s">
        <v>1357</v>
      </c>
      <c r="FD478">
        <v>1761012681</v>
      </c>
      <c r="FE478">
        <v>1761012682</v>
      </c>
      <c r="FF478">
        <v>15</v>
      </c>
      <c r="FG478">
        <v>-0.08</v>
      </c>
      <c r="FH478">
        <v>-0.001</v>
      </c>
      <c r="FI478">
        <v>-1.579</v>
      </c>
      <c r="FJ478">
        <v>0.191</v>
      </c>
      <c r="FK478">
        <v>420</v>
      </c>
      <c r="FL478">
        <v>24</v>
      </c>
      <c r="FM478">
        <v>0.15</v>
      </c>
      <c r="FN478">
        <v>0.02</v>
      </c>
      <c r="FO478">
        <v>0.7260592926829269</v>
      </c>
      <c r="FP478">
        <v>-0.03888777700348321</v>
      </c>
      <c r="FQ478">
        <v>0.06142477107861843</v>
      </c>
      <c r="FR478">
        <v>1</v>
      </c>
      <c r="FS478">
        <v>919.7352941176471</v>
      </c>
      <c r="FT478">
        <v>-18.37433140410914</v>
      </c>
      <c r="FU478">
        <v>7.124724240399066</v>
      </c>
      <c r="FV478">
        <v>0</v>
      </c>
      <c r="FW478">
        <v>-0.002784356780487805</v>
      </c>
      <c r="FX478">
        <v>0.3545955645993032</v>
      </c>
      <c r="FY478">
        <v>0.03521930474464968</v>
      </c>
      <c r="FZ478">
        <v>0</v>
      </c>
      <c r="GA478">
        <v>1</v>
      </c>
      <c r="GB478">
        <v>3</v>
      </c>
      <c r="GC478" t="s">
        <v>459</v>
      </c>
      <c r="GD478">
        <v>3.10975</v>
      </c>
      <c r="GE478">
        <v>2.72605</v>
      </c>
      <c r="GF478">
        <v>0.0887473</v>
      </c>
      <c r="GG478">
        <v>0.0884325</v>
      </c>
      <c r="GH478">
        <v>0.109175</v>
      </c>
      <c r="GI478">
        <v>0.110062</v>
      </c>
      <c r="GJ478">
        <v>23915.3</v>
      </c>
      <c r="GK478">
        <v>21667.1</v>
      </c>
      <c r="GL478">
        <v>26801.9</v>
      </c>
      <c r="GM478">
        <v>23975.1</v>
      </c>
      <c r="GN478">
        <v>38148.8</v>
      </c>
      <c r="GO478">
        <v>31468.9</v>
      </c>
      <c r="GP478">
        <v>46781.2</v>
      </c>
      <c r="GQ478">
        <v>37896</v>
      </c>
      <c r="GR478">
        <v>1.893</v>
      </c>
      <c r="GS478">
        <v>1.8789</v>
      </c>
      <c r="GT478">
        <v>0.104874</v>
      </c>
      <c r="GU478">
        <v>0</v>
      </c>
      <c r="GV478">
        <v>28.3341</v>
      </c>
      <c r="GW478">
        <v>999.9</v>
      </c>
      <c r="GX478">
        <v>63.2</v>
      </c>
      <c r="GY478">
        <v>29.2</v>
      </c>
      <c r="GZ478">
        <v>28.3855</v>
      </c>
      <c r="HA478">
        <v>61.161</v>
      </c>
      <c r="HB478">
        <v>21.3462</v>
      </c>
      <c r="HC478">
        <v>1</v>
      </c>
      <c r="HD478">
        <v>0.0264075</v>
      </c>
      <c r="HE478">
        <v>-1.72706</v>
      </c>
      <c r="HF478">
        <v>20.3269</v>
      </c>
      <c r="HG478">
        <v>5.21774</v>
      </c>
      <c r="HH478">
        <v>11.9793</v>
      </c>
      <c r="HI478">
        <v>4.96445</v>
      </c>
      <c r="HJ478">
        <v>3.27515</v>
      </c>
      <c r="HK478">
        <v>9999</v>
      </c>
      <c r="HL478">
        <v>9999</v>
      </c>
      <c r="HM478">
        <v>9999</v>
      </c>
      <c r="HN478">
        <v>999.9</v>
      </c>
      <c r="HO478">
        <v>1.86364</v>
      </c>
      <c r="HP478">
        <v>1.85975</v>
      </c>
      <c r="HQ478">
        <v>1.85806</v>
      </c>
      <c r="HR478">
        <v>1.85944</v>
      </c>
      <c r="HS478">
        <v>1.85959</v>
      </c>
      <c r="HT478">
        <v>1.85806</v>
      </c>
      <c r="HU478">
        <v>1.85714</v>
      </c>
      <c r="HV478">
        <v>1.85211</v>
      </c>
      <c r="HW478">
        <v>0</v>
      </c>
      <c r="HX478">
        <v>0</v>
      </c>
      <c r="HY478">
        <v>0</v>
      </c>
      <c r="HZ478">
        <v>0</v>
      </c>
      <c r="IA478" t="s">
        <v>424</v>
      </c>
      <c r="IB478" t="s">
        <v>425</v>
      </c>
      <c r="IC478" t="s">
        <v>426</v>
      </c>
      <c r="ID478" t="s">
        <v>426</v>
      </c>
      <c r="IE478" t="s">
        <v>426</v>
      </c>
      <c r="IF478" t="s">
        <v>426</v>
      </c>
      <c r="IG478">
        <v>0</v>
      </c>
      <c r="IH478">
        <v>100</v>
      </c>
      <c r="II478">
        <v>100</v>
      </c>
      <c r="IJ478">
        <v>-1.578</v>
      </c>
      <c r="IK478">
        <v>0.193</v>
      </c>
      <c r="IL478">
        <v>-2.369354775373933</v>
      </c>
      <c r="IM478">
        <v>0.001328113201692861</v>
      </c>
      <c r="IN478">
        <v>1.538283238170363E-06</v>
      </c>
      <c r="IO478">
        <v>-5.795655626708063E-10</v>
      </c>
      <c r="IP478">
        <v>-0.06927923945627479</v>
      </c>
      <c r="IQ478">
        <v>-0.004593102289677449</v>
      </c>
      <c r="IR478">
        <v>0.0008253994458280543</v>
      </c>
      <c r="IS478">
        <v>-7.403632370499484E-06</v>
      </c>
      <c r="IT478">
        <v>2</v>
      </c>
      <c r="IU478">
        <v>1985</v>
      </c>
      <c r="IV478">
        <v>1</v>
      </c>
      <c r="IW478">
        <v>27</v>
      </c>
      <c r="IX478">
        <v>2.5</v>
      </c>
      <c r="IY478">
        <v>2.5</v>
      </c>
      <c r="IZ478">
        <v>1.13647</v>
      </c>
      <c r="JA478">
        <v>2.60742</v>
      </c>
      <c r="JB478">
        <v>1.49658</v>
      </c>
      <c r="JC478">
        <v>2.34619</v>
      </c>
      <c r="JD478">
        <v>1.54907</v>
      </c>
      <c r="JE478">
        <v>2.44629</v>
      </c>
      <c r="JF478">
        <v>32.7758</v>
      </c>
      <c r="JG478">
        <v>15.3754</v>
      </c>
      <c r="JH478">
        <v>18</v>
      </c>
      <c r="JI478">
        <v>481.794</v>
      </c>
      <c r="JJ478">
        <v>501.906</v>
      </c>
      <c r="JK478">
        <v>31.4846</v>
      </c>
      <c r="JL478">
        <v>27.5924</v>
      </c>
      <c r="JM478">
        <v>30.0001</v>
      </c>
      <c r="JN478">
        <v>27.7595</v>
      </c>
      <c r="JO478">
        <v>27.7328</v>
      </c>
      <c r="JP478">
        <v>22.8513</v>
      </c>
      <c r="JQ478">
        <v>19.2027</v>
      </c>
      <c r="JR478">
        <v>78.0587</v>
      </c>
      <c r="JS478">
        <v>31.4835</v>
      </c>
      <c r="JT478">
        <v>420</v>
      </c>
      <c r="JU478">
        <v>24.0762</v>
      </c>
      <c r="JV478">
        <v>102.3</v>
      </c>
      <c r="JW478">
        <v>91.4238</v>
      </c>
    </row>
    <row r="479" spans="1:283">
      <c r="A479">
        <v>461</v>
      </c>
      <c r="B479">
        <v>1761012834.5</v>
      </c>
      <c r="C479">
        <v>3168.5</v>
      </c>
      <c r="D479" t="s">
        <v>1376</v>
      </c>
      <c r="E479" t="s">
        <v>1377</v>
      </c>
      <c r="F479">
        <v>5</v>
      </c>
      <c r="G479" t="s">
        <v>1356</v>
      </c>
      <c r="H479">
        <v>1761012826.5</v>
      </c>
      <c r="I479">
        <f>(J479)/1000</f>
        <v>0</v>
      </c>
      <c r="J479">
        <f>1000*DJ479*AH479*(DF479-DG479)/(100*CY479*(1000-AH479*DF479))</f>
        <v>0</v>
      </c>
      <c r="K479">
        <f>DJ479*AH479*(DE479-DD479*(1000-AH479*DG479)/(1000-AH479*DF479))/(100*CY479)</f>
        <v>0</v>
      </c>
      <c r="L479">
        <f>DD479 - IF(AH479&gt;1, K479*CY479*100.0/(AJ479), 0)</f>
        <v>0</v>
      </c>
      <c r="M479">
        <f>((S479-I479/2)*L479-K479)/(S479+I479/2)</f>
        <v>0</v>
      </c>
      <c r="N479">
        <f>M479*(DK479+DL479)/1000.0</f>
        <v>0</v>
      </c>
      <c r="O479">
        <f>(DD479 - IF(AH479&gt;1, K479*CY479*100.0/(AJ479), 0))*(DK479+DL479)/1000.0</f>
        <v>0</v>
      </c>
      <c r="P479">
        <f>2.0/((1/R479-1/Q479)+SIGN(R479)*SQRT((1/R479-1/Q479)*(1/R479-1/Q479) + 4*CZ479/((CZ479+1)*(CZ479+1))*(2*1/R479*1/Q479-1/Q479*1/Q479)))</f>
        <v>0</v>
      </c>
      <c r="Q479">
        <f>IF(LEFT(DA479,1)&lt;&gt;"0",IF(LEFT(DA479,1)="1",3.0,DB479),$D$5+$E$5*(DR479*DK479/($K$5*1000))+$F$5*(DR479*DK479/($K$5*1000))*MAX(MIN(CY479,$J$5),$I$5)*MAX(MIN(CY479,$J$5),$I$5)+$G$5*MAX(MIN(CY479,$J$5),$I$5)*(DR479*DK479/($K$5*1000))+$H$5*(DR479*DK479/($K$5*1000))*(DR479*DK479/($K$5*1000)))</f>
        <v>0</v>
      </c>
      <c r="R479">
        <f>I479*(1000-(1000*0.61365*exp(17.502*V479/(240.97+V479))/(DK479+DL479)+DF479)/2)/(1000*0.61365*exp(17.502*V479/(240.97+V479))/(DK479+DL479)-DF479)</f>
        <v>0</v>
      </c>
      <c r="S479">
        <f>1/((CZ479+1)/(P479/1.6)+1/(Q479/1.37)) + CZ479/((CZ479+1)/(P479/1.6) + CZ479/(Q479/1.37))</f>
        <v>0</v>
      </c>
      <c r="T479">
        <f>(CU479*CX479)</f>
        <v>0</v>
      </c>
      <c r="U479">
        <f>(DM479+(T479+2*0.95*5.67E-8*(((DM479+$B$9)+273)^4-(DM479+273)^4)-44100*I479)/(1.84*29.3*Q479+8*0.95*5.67E-8*(DM479+273)^3))</f>
        <v>0</v>
      </c>
      <c r="V479">
        <f>($C$9*DN479+$D$9*DO479+$E$9*U479)</f>
        <v>0</v>
      </c>
      <c r="W479">
        <f>0.61365*exp(17.502*V479/(240.97+V479))</f>
        <v>0</v>
      </c>
      <c r="X479">
        <f>(Y479/Z479*100)</f>
        <v>0</v>
      </c>
      <c r="Y479">
        <f>DF479*(DK479+DL479)/1000</f>
        <v>0</v>
      </c>
      <c r="Z479">
        <f>0.61365*exp(17.502*DM479/(240.97+DM479))</f>
        <v>0</v>
      </c>
      <c r="AA479">
        <f>(W479-DF479*(DK479+DL479)/1000)</f>
        <v>0</v>
      </c>
      <c r="AB479">
        <f>(-I479*44100)</f>
        <v>0</v>
      </c>
      <c r="AC479">
        <f>2*29.3*Q479*0.92*(DM479-V479)</f>
        <v>0</v>
      </c>
      <c r="AD479">
        <f>2*0.95*5.67E-8*(((DM479+$B$9)+273)^4-(V479+273)^4)</f>
        <v>0</v>
      </c>
      <c r="AE479">
        <f>T479+AD479+AB479+AC479</f>
        <v>0</v>
      </c>
      <c r="AF479">
        <v>1</v>
      </c>
      <c r="AG479">
        <v>0</v>
      </c>
      <c r="AH479">
        <f>IF(AF479*$H$15&gt;=AJ479,1.0,(AJ479/(AJ479-AF479*$H$15)))</f>
        <v>0</v>
      </c>
      <c r="AI479">
        <f>(AH479-1)*100</f>
        <v>0</v>
      </c>
      <c r="AJ479">
        <f>MAX(0,($B$15+$C$15*DR479)/(1+$D$15*DR479)*DK479/(DM479+273)*$E$15)</f>
        <v>0</v>
      </c>
      <c r="AK479" t="s">
        <v>420</v>
      </c>
      <c r="AL479" t="s">
        <v>420</v>
      </c>
      <c r="AM479">
        <v>0</v>
      </c>
      <c r="AN479">
        <v>0</v>
      </c>
      <c r="AO479">
        <f>1-AM479/AN479</f>
        <v>0</v>
      </c>
      <c r="AP479">
        <v>0</v>
      </c>
      <c r="AQ479" t="s">
        <v>420</v>
      </c>
      <c r="AR479" t="s">
        <v>420</v>
      </c>
      <c r="AS479">
        <v>0</v>
      </c>
      <c r="AT479">
        <v>0</v>
      </c>
      <c r="AU479">
        <f>1-AS479/AT479</f>
        <v>0</v>
      </c>
      <c r="AV479">
        <v>0.5</v>
      </c>
      <c r="AW479">
        <f>CV479</f>
        <v>0</v>
      </c>
      <c r="AX479">
        <f>K479</f>
        <v>0</v>
      </c>
      <c r="AY479">
        <f>AU479*AV479*AW479</f>
        <v>0</v>
      </c>
      <c r="AZ479">
        <f>(AX479-AP479)/AW479</f>
        <v>0</v>
      </c>
      <c r="BA479">
        <f>(AN479-AT479)/AT479</f>
        <v>0</v>
      </c>
      <c r="BB479">
        <f>AM479/(AO479+AM479/AT479)</f>
        <v>0</v>
      </c>
      <c r="BC479" t="s">
        <v>420</v>
      </c>
      <c r="BD479">
        <v>0</v>
      </c>
      <c r="BE479">
        <f>IF(BD479&lt;&gt;0, BD479, BB479)</f>
        <v>0</v>
      </c>
      <c r="BF479">
        <f>1-BE479/AT479</f>
        <v>0</v>
      </c>
      <c r="BG479">
        <f>(AT479-AS479)/(AT479-BE479)</f>
        <v>0</v>
      </c>
      <c r="BH479">
        <f>(AN479-AT479)/(AN479-BE479)</f>
        <v>0</v>
      </c>
      <c r="BI479">
        <f>(AT479-AS479)/(AT479-AM479)</f>
        <v>0</v>
      </c>
      <c r="BJ479">
        <f>(AN479-AT479)/(AN479-AM479)</f>
        <v>0</v>
      </c>
      <c r="BK479">
        <f>(BG479*BE479/AS479)</f>
        <v>0</v>
      </c>
      <c r="BL479">
        <f>(1-BK479)</f>
        <v>0</v>
      </c>
      <c r="CU479">
        <f>$B$13*DS479+$C$13*DT479+$F$13*EE479*(1-EH479)</f>
        <v>0</v>
      </c>
      <c r="CV479">
        <f>CU479*CW479</f>
        <v>0</v>
      </c>
      <c r="CW479">
        <f>($B$13*$D$11+$C$13*$D$11+$F$13*((ER479+EJ479)/MAX(ER479+EJ479+ES479, 0.1)*$I$11+ES479/MAX(ER479+EJ479+ES479, 0.1)*$J$11))/($B$13+$C$13+$F$13)</f>
        <v>0</v>
      </c>
      <c r="CX479">
        <f>($B$13*$K$11+$C$13*$K$11+$F$13*((ER479+EJ479)/MAX(ER479+EJ479+ES479, 0.1)*$P$11+ES479/MAX(ER479+EJ479+ES479, 0.1)*$Q$11))/($B$13+$C$13+$F$13)</f>
        <v>0</v>
      </c>
      <c r="CY479">
        <v>6</v>
      </c>
      <c r="CZ479">
        <v>0.5</v>
      </c>
      <c r="DA479" t="s">
        <v>421</v>
      </c>
      <c r="DB479">
        <v>2</v>
      </c>
      <c r="DC479">
        <v>1761012826.5</v>
      </c>
      <c r="DD479">
        <v>420.69325</v>
      </c>
      <c r="DE479">
        <v>419.96075</v>
      </c>
      <c r="DF479">
        <v>24.13795416666666</v>
      </c>
      <c r="DG479">
        <v>24.11542916666667</v>
      </c>
      <c r="DH479">
        <v>422.2712083333333</v>
      </c>
      <c r="DI479">
        <v>23.94559166666667</v>
      </c>
      <c r="DJ479">
        <v>500.0174166666666</v>
      </c>
      <c r="DK479">
        <v>90.58539166666667</v>
      </c>
      <c r="DL479">
        <v>0.03466475833333333</v>
      </c>
      <c r="DM479">
        <v>30.48647916666667</v>
      </c>
      <c r="DN479">
        <v>30.05827916666667</v>
      </c>
      <c r="DO479">
        <v>999.9</v>
      </c>
      <c r="DP479">
        <v>0</v>
      </c>
      <c r="DQ479">
        <v>0</v>
      </c>
      <c r="DR479">
        <v>9999.029583333335</v>
      </c>
      <c r="DS479">
        <v>0</v>
      </c>
      <c r="DT479">
        <v>0.242856</v>
      </c>
      <c r="DU479">
        <v>0.732488</v>
      </c>
      <c r="DV479">
        <v>431.099125</v>
      </c>
      <c r="DW479">
        <v>430.338625</v>
      </c>
      <c r="DX479">
        <v>0.02252467425</v>
      </c>
      <c r="DY479">
        <v>419.96075</v>
      </c>
      <c r="DZ479">
        <v>24.11542916666667</v>
      </c>
      <c r="EA479">
        <v>2.186545416666667</v>
      </c>
      <c r="EB479">
        <v>2.184506666666667</v>
      </c>
      <c r="EC479">
        <v>18.86407083333333</v>
      </c>
      <c r="ED479">
        <v>18.84912916666667</v>
      </c>
      <c r="EE479">
        <v>0.00500078</v>
      </c>
      <c r="EF479">
        <v>0</v>
      </c>
      <c r="EG479">
        <v>0</v>
      </c>
      <c r="EH479">
        <v>0</v>
      </c>
      <c r="EI479">
        <v>918.5583333333334</v>
      </c>
      <c r="EJ479">
        <v>0.00500078</v>
      </c>
      <c r="EK479">
        <v>-15.08333333333333</v>
      </c>
      <c r="EL479">
        <v>-0.8458333333333333</v>
      </c>
      <c r="EM479">
        <v>35.24466666666667</v>
      </c>
      <c r="EN479">
        <v>38.23145833333333</v>
      </c>
      <c r="EO479">
        <v>37.77329166666667</v>
      </c>
      <c r="EP479">
        <v>38.35645833333334</v>
      </c>
      <c r="EQ479">
        <v>37.80441666666666</v>
      </c>
      <c r="ER479">
        <v>0</v>
      </c>
      <c r="ES479">
        <v>0</v>
      </c>
      <c r="ET479">
        <v>0</v>
      </c>
      <c r="EU479">
        <v>1761012833.5</v>
      </c>
      <c r="EV479">
        <v>0</v>
      </c>
      <c r="EW479">
        <v>918.2919999999999</v>
      </c>
      <c r="EX479">
        <v>-16.17692298285249</v>
      </c>
      <c r="EY479">
        <v>26.39230753888751</v>
      </c>
      <c r="EZ479">
        <v>-15.252</v>
      </c>
      <c r="FA479">
        <v>15</v>
      </c>
      <c r="FB479">
        <v>1761012682</v>
      </c>
      <c r="FC479" t="s">
        <v>1357</v>
      </c>
      <c r="FD479">
        <v>1761012681</v>
      </c>
      <c r="FE479">
        <v>1761012682</v>
      </c>
      <c r="FF479">
        <v>15</v>
      </c>
      <c r="FG479">
        <v>-0.08</v>
      </c>
      <c r="FH479">
        <v>-0.001</v>
      </c>
      <c r="FI479">
        <v>-1.579</v>
      </c>
      <c r="FJ479">
        <v>0.191</v>
      </c>
      <c r="FK479">
        <v>420</v>
      </c>
      <c r="FL479">
        <v>24</v>
      </c>
      <c r="FM479">
        <v>0.15</v>
      </c>
      <c r="FN479">
        <v>0.02</v>
      </c>
      <c r="FO479">
        <v>0.7349983</v>
      </c>
      <c r="FP479">
        <v>-0.1662995572232665</v>
      </c>
      <c r="FQ479">
        <v>0.05677018756231126</v>
      </c>
      <c r="FR479">
        <v>1</v>
      </c>
      <c r="FS479">
        <v>919.05</v>
      </c>
      <c r="FT479">
        <v>-12.7379677633864</v>
      </c>
      <c r="FU479">
        <v>6.848239361539657</v>
      </c>
      <c r="FV479">
        <v>0</v>
      </c>
      <c r="FW479">
        <v>0.007401371800000001</v>
      </c>
      <c r="FX479">
        <v>0.3247971802176361</v>
      </c>
      <c r="FY479">
        <v>0.03148979364986226</v>
      </c>
      <c r="FZ479">
        <v>0</v>
      </c>
      <c r="GA479">
        <v>1</v>
      </c>
      <c r="GB479">
        <v>3</v>
      </c>
      <c r="GC479" t="s">
        <v>459</v>
      </c>
      <c r="GD479">
        <v>3.10972</v>
      </c>
      <c r="GE479">
        <v>2.72631</v>
      </c>
      <c r="GF479">
        <v>0.0887502</v>
      </c>
      <c r="GG479">
        <v>0.0884273</v>
      </c>
      <c r="GH479">
        <v>0.109188</v>
      </c>
      <c r="GI479">
        <v>0.110057</v>
      </c>
      <c r="GJ479">
        <v>23915.2</v>
      </c>
      <c r="GK479">
        <v>21667.1</v>
      </c>
      <c r="GL479">
        <v>26801.9</v>
      </c>
      <c r="GM479">
        <v>23974.9</v>
      </c>
      <c r="GN479">
        <v>38148.1</v>
      </c>
      <c r="GO479">
        <v>31469</v>
      </c>
      <c r="GP479">
        <v>46781</v>
      </c>
      <c r="GQ479">
        <v>37895.9</v>
      </c>
      <c r="GR479">
        <v>1.89282</v>
      </c>
      <c r="GS479">
        <v>1.87903</v>
      </c>
      <c r="GT479">
        <v>0.104643</v>
      </c>
      <c r="GU479">
        <v>0</v>
      </c>
      <c r="GV479">
        <v>28.3371</v>
      </c>
      <c r="GW479">
        <v>999.9</v>
      </c>
      <c r="GX479">
        <v>63.2</v>
      </c>
      <c r="GY479">
        <v>29.1</v>
      </c>
      <c r="GZ479">
        <v>28.22</v>
      </c>
      <c r="HA479">
        <v>61.681</v>
      </c>
      <c r="HB479">
        <v>21.1178</v>
      </c>
      <c r="HC479">
        <v>1</v>
      </c>
      <c r="HD479">
        <v>0.0263059</v>
      </c>
      <c r="HE479">
        <v>-1.76915</v>
      </c>
      <c r="HF479">
        <v>20.327</v>
      </c>
      <c r="HG479">
        <v>5.22163</v>
      </c>
      <c r="HH479">
        <v>11.9798</v>
      </c>
      <c r="HI479">
        <v>4.9654</v>
      </c>
      <c r="HJ479">
        <v>3.27598</v>
      </c>
      <c r="HK479">
        <v>9999</v>
      </c>
      <c r="HL479">
        <v>9999</v>
      </c>
      <c r="HM479">
        <v>9999</v>
      </c>
      <c r="HN479">
        <v>999.9</v>
      </c>
      <c r="HO479">
        <v>1.86365</v>
      </c>
      <c r="HP479">
        <v>1.85974</v>
      </c>
      <c r="HQ479">
        <v>1.85805</v>
      </c>
      <c r="HR479">
        <v>1.85944</v>
      </c>
      <c r="HS479">
        <v>1.85959</v>
      </c>
      <c r="HT479">
        <v>1.85806</v>
      </c>
      <c r="HU479">
        <v>1.85714</v>
      </c>
      <c r="HV479">
        <v>1.85211</v>
      </c>
      <c r="HW479">
        <v>0</v>
      </c>
      <c r="HX479">
        <v>0</v>
      </c>
      <c r="HY479">
        <v>0</v>
      </c>
      <c r="HZ479">
        <v>0</v>
      </c>
      <c r="IA479" t="s">
        <v>424</v>
      </c>
      <c r="IB479" t="s">
        <v>425</v>
      </c>
      <c r="IC479" t="s">
        <v>426</v>
      </c>
      <c r="ID479" t="s">
        <v>426</v>
      </c>
      <c r="IE479" t="s">
        <v>426</v>
      </c>
      <c r="IF479" t="s">
        <v>426</v>
      </c>
      <c r="IG479">
        <v>0</v>
      </c>
      <c r="IH479">
        <v>100</v>
      </c>
      <c r="II479">
        <v>100</v>
      </c>
      <c r="IJ479">
        <v>-1.577</v>
      </c>
      <c r="IK479">
        <v>0.1931</v>
      </c>
      <c r="IL479">
        <v>-2.369354775373933</v>
      </c>
      <c r="IM479">
        <v>0.001328113201692861</v>
      </c>
      <c r="IN479">
        <v>1.538283238170363E-06</v>
      </c>
      <c r="IO479">
        <v>-5.795655626708063E-10</v>
      </c>
      <c r="IP479">
        <v>-0.06927923945627479</v>
      </c>
      <c r="IQ479">
        <v>-0.004593102289677449</v>
      </c>
      <c r="IR479">
        <v>0.0008253994458280543</v>
      </c>
      <c r="IS479">
        <v>-7.403632370499484E-06</v>
      </c>
      <c r="IT479">
        <v>2</v>
      </c>
      <c r="IU479">
        <v>1985</v>
      </c>
      <c r="IV479">
        <v>1</v>
      </c>
      <c r="IW479">
        <v>27</v>
      </c>
      <c r="IX479">
        <v>2.6</v>
      </c>
      <c r="IY479">
        <v>2.5</v>
      </c>
      <c r="IZ479">
        <v>1.13647</v>
      </c>
      <c r="JA479">
        <v>2.6062</v>
      </c>
      <c r="JB479">
        <v>1.49658</v>
      </c>
      <c r="JC479">
        <v>2.34619</v>
      </c>
      <c r="JD479">
        <v>1.54907</v>
      </c>
      <c r="JE479">
        <v>2.46094</v>
      </c>
      <c r="JF479">
        <v>32.7758</v>
      </c>
      <c r="JG479">
        <v>15.3754</v>
      </c>
      <c r="JH479">
        <v>18</v>
      </c>
      <c r="JI479">
        <v>481.694</v>
      </c>
      <c r="JJ479">
        <v>501.99</v>
      </c>
      <c r="JK479">
        <v>31.4658</v>
      </c>
      <c r="JL479">
        <v>27.5924</v>
      </c>
      <c r="JM479">
        <v>30</v>
      </c>
      <c r="JN479">
        <v>27.7595</v>
      </c>
      <c r="JO479">
        <v>27.7328</v>
      </c>
      <c r="JP479">
        <v>22.8544</v>
      </c>
      <c r="JQ479">
        <v>19.2027</v>
      </c>
      <c r="JR479">
        <v>78.0587</v>
      </c>
      <c r="JS479">
        <v>31.4399</v>
      </c>
      <c r="JT479">
        <v>420</v>
      </c>
      <c r="JU479">
        <v>24.0762</v>
      </c>
      <c r="JV479">
        <v>102.3</v>
      </c>
      <c r="JW479">
        <v>91.4233</v>
      </c>
    </row>
    <row r="480" spans="1:283">
      <c r="A480">
        <v>462</v>
      </c>
      <c r="B480">
        <v>1761012836.5</v>
      </c>
      <c r="C480">
        <v>3170.5</v>
      </c>
      <c r="D480" t="s">
        <v>1378</v>
      </c>
      <c r="E480" t="s">
        <v>1379</v>
      </c>
      <c r="F480">
        <v>5</v>
      </c>
      <c r="G480" t="s">
        <v>1356</v>
      </c>
      <c r="H480">
        <v>1761012828.5</v>
      </c>
      <c r="I480">
        <f>(J480)/1000</f>
        <v>0</v>
      </c>
      <c r="J480">
        <f>1000*DJ480*AH480*(DF480-DG480)/(100*CY480*(1000-AH480*DF480))</f>
        <v>0</v>
      </c>
      <c r="K480">
        <f>DJ480*AH480*(DE480-DD480*(1000-AH480*DG480)/(1000-AH480*DF480))/(100*CY480)</f>
        <v>0</v>
      </c>
      <c r="L480">
        <f>DD480 - IF(AH480&gt;1, K480*CY480*100.0/(AJ480), 0)</f>
        <v>0</v>
      </c>
      <c r="M480">
        <f>((S480-I480/2)*L480-K480)/(S480+I480/2)</f>
        <v>0</v>
      </c>
      <c r="N480">
        <f>M480*(DK480+DL480)/1000.0</f>
        <v>0</v>
      </c>
      <c r="O480">
        <f>(DD480 - IF(AH480&gt;1, K480*CY480*100.0/(AJ480), 0))*(DK480+DL480)/1000.0</f>
        <v>0</v>
      </c>
      <c r="P480">
        <f>2.0/((1/R480-1/Q480)+SIGN(R480)*SQRT((1/R480-1/Q480)*(1/R480-1/Q480) + 4*CZ480/((CZ480+1)*(CZ480+1))*(2*1/R480*1/Q480-1/Q480*1/Q480)))</f>
        <v>0</v>
      </c>
      <c r="Q480">
        <f>IF(LEFT(DA480,1)&lt;&gt;"0",IF(LEFT(DA480,1)="1",3.0,DB480),$D$5+$E$5*(DR480*DK480/($K$5*1000))+$F$5*(DR480*DK480/($K$5*1000))*MAX(MIN(CY480,$J$5),$I$5)*MAX(MIN(CY480,$J$5),$I$5)+$G$5*MAX(MIN(CY480,$J$5),$I$5)*(DR480*DK480/($K$5*1000))+$H$5*(DR480*DK480/($K$5*1000))*(DR480*DK480/($K$5*1000)))</f>
        <v>0</v>
      </c>
      <c r="R480">
        <f>I480*(1000-(1000*0.61365*exp(17.502*V480/(240.97+V480))/(DK480+DL480)+DF480)/2)/(1000*0.61365*exp(17.502*V480/(240.97+V480))/(DK480+DL480)-DF480)</f>
        <v>0</v>
      </c>
      <c r="S480">
        <f>1/((CZ480+1)/(P480/1.6)+1/(Q480/1.37)) + CZ480/((CZ480+1)/(P480/1.6) + CZ480/(Q480/1.37))</f>
        <v>0</v>
      </c>
      <c r="T480">
        <f>(CU480*CX480)</f>
        <v>0</v>
      </c>
      <c r="U480">
        <f>(DM480+(T480+2*0.95*5.67E-8*(((DM480+$B$9)+273)^4-(DM480+273)^4)-44100*I480)/(1.84*29.3*Q480+8*0.95*5.67E-8*(DM480+273)^3))</f>
        <v>0</v>
      </c>
      <c r="V480">
        <f>($C$9*DN480+$D$9*DO480+$E$9*U480)</f>
        <v>0</v>
      </c>
      <c r="W480">
        <f>0.61365*exp(17.502*V480/(240.97+V480))</f>
        <v>0</v>
      </c>
      <c r="X480">
        <f>(Y480/Z480*100)</f>
        <v>0</v>
      </c>
      <c r="Y480">
        <f>DF480*(DK480+DL480)/1000</f>
        <v>0</v>
      </c>
      <c r="Z480">
        <f>0.61365*exp(17.502*DM480/(240.97+DM480))</f>
        <v>0</v>
      </c>
      <c r="AA480">
        <f>(W480-DF480*(DK480+DL480)/1000)</f>
        <v>0</v>
      </c>
      <c r="AB480">
        <f>(-I480*44100)</f>
        <v>0</v>
      </c>
      <c r="AC480">
        <f>2*29.3*Q480*0.92*(DM480-V480)</f>
        <v>0</v>
      </c>
      <c r="AD480">
        <f>2*0.95*5.67E-8*(((DM480+$B$9)+273)^4-(V480+273)^4)</f>
        <v>0</v>
      </c>
      <c r="AE480">
        <f>T480+AD480+AB480+AC480</f>
        <v>0</v>
      </c>
      <c r="AF480">
        <v>1</v>
      </c>
      <c r="AG480">
        <v>0</v>
      </c>
      <c r="AH480">
        <f>IF(AF480*$H$15&gt;=AJ480,1.0,(AJ480/(AJ480-AF480*$H$15)))</f>
        <v>0</v>
      </c>
      <c r="AI480">
        <f>(AH480-1)*100</f>
        <v>0</v>
      </c>
      <c r="AJ480">
        <f>MAX(0,($B$15+$C$15*DR480)/(1+$D$15*DR480)*DK480/(DM480+273)*$E$15)</f>
        <v>0</v>
      </c>
      <c r="AK480" t="s">
        <v>420</v>
      </c>
      <c r="AL480" t="s">
        <v>420</v>
      </c>
      <c r="AM480">
        <v>0</v>
      </c>
      <c r="AN480">
        <v>0</v>
      </c>
      <c r="AO480">
        <f>1-AM480/AN480</f>
        <v>0</v>
      </c>
      <c r="AP480">
        <v>0</v>
      </c>
      <c r="AQ480" t="s">
        <v>420</v>
      </c>
      <c r="AR480" t="s">
        <v>420</v>
      </c>
      <c r="AS480">
        <v>0</v>
      </c>
      <c r="AT480">
        <v>0</v>
      </c>
      <c r="AU480">
        <f>1-AS480/AT480</f>
        <v>0</v>
      </c>
      <c r="AV480">
        <v>0.5</v>
      </c>
      <c r="AW480">
        <f>CV480</f>
        <v>0</v>
      </c>
      <c r="AX480">
        <f>K480</f>
        <v>0</v>
      </c>
      <c r="AY480">
        <f>AU480*AV480*AW480</f>
        <v>0</v>
      </c>
      <c r="AZ480">
        <f>(AX480-AP480)/AW480</f>
        <v>0</v>
      </c>
      <c r="BA480">
        <f>(AN480-AT480)/AT480</f>
        <v>0</v>
      </c>
      <c r="BB480">
        <f>AM480/(AO480+AM480/AT480)</f>
        <v>0</v>
      </c>
      <c r="BC480" t="s">
        <v>420</v>
      </c>
      <c r="BD480">
        <v>0</v>
      </c>
      <c r="BE480">
        <f>IF(BD480&lt;&gt;0, BD480, BB480)</f>
        <v>0</v>
      </c>
      <c r="BF480">
        <f>1-BE480/AT480</f>
        <v>0</v>
      </c>
      <c r="BG480">
        <f>(AT480-AS480)/(AT480-BE480)</f>
        <v>0</v>
      </c>
      <c r="BH480">
        <f>(AN480-AT480)/(AN480-BE480)</f>
        <v>0</v>
      </c>
      <c r="BI480">
        <f>(AT480-AS480)/(AT480-AM480)</f>
        <v>0</v>
      </c>
      <c r="BJ480">
        <f>(AN480-AT480)/(AN480-AM480)</f>
        <v>0</v>
      </c>
      <c r="BK480">
        <f>(BG480*BE480/AS480)</f>
        <v>0</v>
      </c>
      <c r="BL480">
        <f>(1-BK480)</f>
        <v>0</v>
      </c>
      <c r="CU480">
        <f>$B$13*DS480+$C$13*DT480+$F$13*EE480*(1-EH480)</f>
        <v>0</v>
      </c>
      <c r="CV480">
        <f>CU480*CW480</f>
        <v>0</v>
      </c>
      <c r="CW480">
        <f>($B$13*$D$11+$C$13*$D$11+$F$13*((ER480+EJ480)/MAX(ER480+EJ480+ES480, 0.1)*$I$11+ES480/MAX(ER480+EJ480+ES480, 0.1)*$J$11))/($B$13+$C$13+$F$13)</f>
        <v>0</v>
      </c>
      <c r="CX480">
        <f>($B$13*$K$11+$C$13*$K$11+$F$13*((ER480+EJ480)/MAX(ER480+EJ480+ES480, 0.1)*$P$11+ES480/MAX(ER480+EJ480+ES480, 0.1)*$Q$11))/($B$13+$C$13+$F$13)</f>
        <v>0</v>
      </c>
      <c r="CY480">
        <v>6</v>
      </c>
      <c r="CZ480">
        <v>0.5</v>
      </c>
      <c r="DA480" t="s">
        <v>421</v>
      </c>
      <c r="DB480">
        <v>2</v>
      </c>
      <c r="DC480">
        <v>1761012828.5</v>
      </c>
      <c r="DD480">
        <v>420.6981666666667</v>
      </c>
      <c r="DE480">
        <v>419.9734583333334</v>
      </c>
      <c r="DF480">
        <v>24.14794583333333</v>
      </c>
      <c r="DG480">
        <v>24.11639583333333</v>
      </c>
      <c r="DH480">
        <v>422.2761666666667</v>
      </c>
      <c r="DI480">
        <v>23.95537083333333</v>
      </c>
      <c r="DJ480">
        <v>499.99775</v>
      </c>
      <c r="DK480">
        <v>90.58537916666667</v>
      </c>
      <c r="DL480">
        <v>0.03466513333333333</v>
      </c>
      <c r="DM480">
        <v>30.482775</v>
      </c>
      <c r="DN480">
        <v>30.0537375</v>
      </c>
      <c r="DO480">
        <v>999.9</v>
      </c>
      <c r="DP480">
        <v>0</v>
      </c>
      <c r="DQ480">
        <v>0</v>
      </c>
      <c r="DR480">
        <v>9998.067083333333</v>
      </c>
      <c r="DS480">
        <v>0</v>
      </c>
      <c r="DT480">
        <v>0.242856</v>
      </c>
      <c r="DU480">
        <v>0.7247416250000001</v>
      </c>
      <c r="DV480">
        <v>431.108625</v>
      </c>
      <c r="DW480">
        <v>430.3520416666667</v>
      </c>
      <c r="DX480">
        <v>0.03155565758333333</v>
      </c>
      <c r="DY480">
        <v>419.9734583333334</v>
      </c>
      <c r="DZ480">
        <v>24.11639583333333</v>
      </c>
      <c r="EA480">
        <v>2.187450416666667</v>
      </c>
      <c r="EB480">
        <v>2.184593333333333</v>
      </c>
      <c r="EC480">
        <v>18.87069583333333</v>
      </c>
      <c r="ED480">
        <v>18.84976666666667</v>
      </c>
      <c r="EE480">
        <v>0.00500078</v>
      </c>
      <c r="EF480">
        <v>0</v>
      </c>
      <c r="EG480">
        <v>0</v>
      </c>
      <c r="EH480">
        <v>0</v>
      </c>
      <c r="EI480">
        <v>917.2333333333332</v>
      </c>
      <c r="EJ480">
        <v>0.00500078</v>
      </c>
      <c r="EK480">
        <v>-16.32916666666667</v>
      </c>
      <c r="EL480">
        <v>-1.004166666666667</v>
      </c>
      <c r="EM480">
        <v>35.22116666666667</v>
      </c>
      <c r="EN480">
        <v>38.20545833333333</v>
      </c>
      <c r="EO480">
        <v>37.843625</v>
      </c>
      <c r="EP480">
        <v>38.31479166666667</v>
      </c>
      <c r="EQ480">
        <v>37.77841666666666</v>
      </c>
      <c r="ER480">
        <v>0</v>
      </c>
      <c r="ES480">
        <v>0</v>
      </c>
      <c r="ET480">
        <v>0</v>
      </c>
      <c r="EU480">
        <v>1761012835.3</v>
      </c>
      <c r="EV480">
        <v>0</v>
      </c>
      <c r="EW480">
        <v>916.676923076923</v>
      </c>
      <c r="EX480">
        <v>-15.02222200094248</v>
      </c>
      <c r="EY480">
        <v>9.52820490274123</v>
      </c>
      <c r="EZ480">
        <v>-14.67307692307692</v>
      </c>
      <c r="FA480">
        <v>15</v>
      </c>
      <c r="FB480">
        <v>1761012682</v>
      </c>
      <c r="FC480" t="s">
        <v>1357</v>
      </c>
      <c r="FD480">
        <v>1761012681</v>
      </c>
      <c r="FE480">
        <v>1761012682</v>
      </c>
      <c r="FF480">
        <v>15</v>
      </c>
      <c r="FG480">
        <v>-0.08</v>
      </c>
      <c r="FH480">
        <v>-0.001</v>
      </c>
      <c r="FI480">
        <v>-1.579</v>
      </c>
      <c r="FJ480">
        <v>0.191</v>
      </c>
      <c r="FK480">
        <v>420</v>
      </c>
      <c r="FL480">
        <v>24</v>
      </c>
      <c r="FM480">
        <v>0.15</v>
      </c>
      <c r="FN480">
        <v>0.02</v>
      </c>
      <c r="FO480">
        <v>0.7416872926829269</v>
      </c>
      <c r="FP480">
        <v>-0.213508724738676</v>
      </c>
      <c r="FQ480">
        <v>0.05361903080711946</v>
      </c>
      <c r="FR480">
        <v>1</v>
      </c>
      <c r="FS480">
        <v>918.2647058823529</v>
      </c>
      <c r="FT480">
        <v>-20.19862477903724</v>
      </c>
      <c r="FU480">
        <v>7.000037073554807</v>
      </c>
      <c r="FV480">
        <v>0</v>
      </c>
      <c r="FW480">
        <v>0.01856427004878049</v>
      </c>
      <c r="FX480">
        <v>0.2884648842648082</v>
      </c>
      <c r="FY480">
        <v>0.02876468905481318</v>
      </c>
      <c r="FZ480">
        <v>0</v>
      </c>
      <c r="GA480">
        <v>1</v>
      </c>
      <c r="GB480">
        <v>3</v>
      </c>
      <c r="GC480" t="s">
        <v>459</v>
      </c>
      <c r="GD480">
        <v>3.10983</v>
      </c>
      <c r="GE480">
        <v>2.72626</v>
      </c>
      <c r="GF480">
        <v>0.08875719999999999</v>
      </c>
      <c r="GG480">
        <v>0.0884366</v>
      </c>
      <c r="GH480">
        <v>0.1092</v>
      </c>
      <c r="GI480">
        <v>0.11006</v>
      </c>
      <c r="GJ480">
        <v>23915.1</v>
      </c>
      <c r="GK480">
        <v>21666.9</v>
      </c>
      <c r="GL480">
        <v>26802</v>
      </c>
      <c r="GM480">
        <v>23975</v>
      </c>
      <c r="GN480">
        <v>38147.6</v>
      </c>
      <c r="GO480">
        <v>31468.8</v>
      </c>
      <c r="GP480">
        <v>46781</v>
      </c>
      <c r="GQ480">
        <v>37895.8</v>
      </c>
      <c r="GR480">
        <v>1.89315</v>
      </c>
      <c r="GS480">
        <v>1.87855</v>
      </c>
      <c r="GT480">
        <v>0.104226</v>
      </c>
      <c r="GU480">
        <v>0</v>
      </c>
      <c r="GV480">
        <v>28.3389</v>
      </c>
      <c r="GW480">
        <v>999.9</v>
      </c>
      <c r="GX480">
        <v>63.2</v>
      </c>
      <c r="GY480">
        <v>29.2</v>
      </c>
      <c r="GZ480">
        <v>28.3857</v>
      </c>
      <c r="HA480">
        <v>60.851</v>
      </c>
      <c r="HB480">
        <v>21.1619</v>
      </c>
      <c r="HC480">
        <v>1</v>
      </c>
      <c r="HD480">
        <v>0.0263313</v>
      </c>
      <c r="HE480">
        <v>-1.74599</v>
      </c>
      <c r="HF480">
        <v>20.3273</v>
      </c>
      <c r="HG480">
        <v>5.22148</v>
      </c>
      <c r="HH480">
        <v>11.98</v>
      </c>
      <c r="HI480">
        <v>4.9653</v>
      </c>
      <c r="HJ480">
        <v>3.27593</v>
      </c>
      <c r="HK480">
        <v>9999</v>
      </c>
      <c r="HL480">
        <v>9999</v>
      </c>
      <c r="HM480">
        <v>9999</v>
      </c>
      <c r="HN480">
        <v>999.9</v>
      </c>
      <c r="HO480">
        <v>1.86365</v>
      </c>
      <c r="HP480">
        <v>1.85975</v>
      </c>
      <c r="HQ480">
        <v>1.85805</v>
      </c>
      <c r="HR480">
        <v>1.85944</v>
      </c>
      <c r="HS480">
        <v>1.85959</v>
      </c>
      <c r="HT480">
        <v>1.85806</v>
      </c>
      <c r="HU480">
        <v>1.85715</v>
      </c>
      <c r="HV480">
        <v>1.85211</v>
      </c>
      <c r="HW480">
        <v>0</v>
      </c>
      <c r="HX480">
        <v>0</v>
      </c>
      <c r="HY480">
        <v>0</v>
      </c>
      <c r="HZ480">
        <v>0</v>
      </c>
      <c r="IA480" t="s">
        <v>424</v>
      </c>
      <c r="IB480" t="s">
        <v>425</v>
      </c>
      <c r="IC480" t="s">
        <v>426</v>
      </c>
      <c r="ID480" t="s">
        <v>426</v>
      </c>
      <c r="IE480" t="s">
        <v>426</v>
      </c>
      <c r="IF480" t="s">
        <v>426</v>
      </c>
      <c r="IG480">
        <v>0</v>
      </c>
      <c r="IH480">
        <v>100</v>
      </c>
      <c r="II480">
        <v>100</v>
      </c>
      <c r="IJ480">
        <v>-1.578</v>
      </c>
      <c r="IK480">
        <v>0.1932</v>
      </c>
      <c r="IL480">
        <v>-2.369354775373933</v>
      </c>
      <c r="IM480">
        <v>0.001328113201692861</v>
      </c>
      <c r="IN480">
        <v>1.538283238170363E-06</v>
      </c>
      <c r="IO480">
        <v>-5.795655626708063E-10</v>
      </c>
      <c r="IP480">
        <v>-0.06927923945627479</v>
      </c>
      <c r="IQ480">
        <v>-0.004593102289677449</v>
      </c>
      <c r="IR480">
        <v>0.0008253994458280543</v>
      </c>
      <c r="IS480">
        <v>-7.403632370499484E-06</v>
      </c>
      <c r="IT480">
        <v>2</v>
      </c>
      <c r="IU480">
        <v>1985</v>
      </c>
      <c r="IV480">
        <v>1</v>
      </c>
      <c r="IW480">
        <v>27</v>
      </c>
      <c r="IX480">
        <v>2.6</v>
      </c>
      <c r="IY480">
        <v>2.6</v>
      </c>
      <c r="IZ480">
        <v>1.13647</v>
      </c>
      <c r="JA480">
        <v>2.6123</v>
      </c>
      <c r="JB480">
        <v>1.49658</v>
      </c>
      <c r="JC480">
        <v>2.34619</v>
      </c>
      <c r="JD480">
        <v>1.54907</v>
      </c>
      <c r="JE480">
        <v>2.34253</v>
      </c>
      <c r="JF480">
        <v>32.7758</v>
      </c>
      <c r="JG480">
        <v>15.3666</v>
      </c>
      <c r="JH480">
        <v>18</v>
      </c>
      <c r="JI480">
        <v>481.881</v>
      </c>
      <c r="JJ480">
        <v>501.674</v>
      </c>
      <c r="JK480">
        <v>31.4524</v>
      </c>
      <c r="JL480">
        <v>27.5933</v>
      </c>
      <c r="JM480">
        <v>30</v>
      </c>
      <c r="JN480">
        <v>27.7595</v>
      </c>
      <c r="JO480">
        <v>27.7328</v>
      </c>
      <c r="JP480">
        <v>22.8497</v>
      </c>
      <c r="JQ480">
        <v>19.2027</v>
      </c>
      <c r="JR480">
        <v>78.43559999999999</v>
      </c>
      <c r="JS480">
        <v>31.4399</v>
      </c>
      <c r="JT480">
        <v>420</v>
      </c>
      <c r="JU480">
        <v>24.0762</v>
      </c>
      <c r="JV480">
        <v>102.3</v>
      </c>
      <c r="JW480">
        <v>91.4235</v>
      </c>
    </row>
    <row r="481" spans="1:283">
      <c r="A481">
        <v>463</v>
      </c>
      <c r="B481">
        <v>1761012838.5</v>
      </c>
      <c r="C481">
        <v>3172.5</v>
      </c>
      <c r="D481" t="s">
        <v>1380</v>
      </c>
      <c r="E481" t="s">
        <v>1381</v>
      </c>
      <c r="F481">
        <v>5</v>
      </c>
      <c r="G481" t="s">
        <v>1356</v>
      </c>
      <c r="H481">
        <v>1761012830.5</v>
      </c>
      <c r="I481">
        <f>(J481)/1000</f>
        <v>0</v>
      </c>
      <c r="J481">
        <f>1000*DJ481*AH481*(DF481-DG481)/(100*CY481*(1000-AH481*DF481))</f>
        <v>0</v>
      </c>
      <c r="K481">
        <f>DJ481*AH481*(DE481-DD481*(1000-AH481*DG481)/(1000-AH481*DF481))/(100*CY481)</f>
        <v>0</v>
      </c>
      <c r="L481">
        <f>DD481 - IF(AH481&gt;1, K481*CY481*100.0/(AJ481), 0)</f>
        <v>0</v>
      </c>
      <c r="M481">
        <f>((S481-I481/2)*L481-K481)/(S481+I481/2)</f>
        <v>0</v>
      </c>
      <c r="N481">
        <f>M481*(DK481+DL481)/1000.0</f>
        <v>0</v>
      </c>
      <c r="O481">
        <f>(DD481 - IF(AH481&gt;1, K481*CY481*100.0/(AJ481), 0))*(DK481+DL481)/1000.0</f>
        <v>0</v>
      </c>
      <c r="P481">
        <f>2.0/((1/R481-1/Q481)+SIGN(R481)*SQRT((1/R481-1/Q481)*(1/R481-1/Q481) + 4*CZ481/((CZ481+1)*(CZ481+1))*(2*1/R481*1/Q481-1/Q481*1/Q481)))</f>
        <v>0</v>
      </c>
      <c r="Q481">
        <f>IF(LEFT(DA481,1)&lt;&gt;"0",IF(LEFT(DA481,1)="1",3.0,DB481),$D$5+$E$5*(DR481*DK481/($K$5*1000))+$F$5*(DR481*DK481/($K$5*1000))*MAX(MIN(CY481,$J$5),$I$5)*MAX(MIN(CY481,$J$5),$I$5)+$G$5*MAX(MIN(CY481,$J$5),$I$5)*(DR481*DK481/($K$5*1000))+$H$5*(DR481*DK481/($K$5*1000))*(DR481*DK481/($K$5*1000)))</f>
        <v>0</v>
      </c>
      <c r="R481">
        <f>I481*(1000-(1000*0.61365*exp(17.502*V481/(240.97+V481))/(DK481+DL481)+DF481)/2)/(1000*0.61365*exp(17.502*V481/(240.97+V481))/(DK481+DL481)-DF481)</f>
        <v>0</v>
      </c>
      <c r="S481">
        <f>1/((CZ481+1)/(P481/1.6)+1/(Q481/1.37)) + CZ481/((CZ481+1)/(P481/1.6) + CZ481/(Q481/1.37))</f>
        <v>0</v>
      </c>
      <c r="T481">
        <f>(CU481*CX481)</f>
        <v>0</v>
      </c>
      <c r="U481">
        <f>(DM481+(T481+2*0.95*5.67E-8*(((DM481+$B$9)+273)^4-(DM481+273)^4)-44100*I481)/(1.84*29.3*Q481+8*0.95*5.67E-8*(DM481+273)^3))</f>
        <v>0</v>
      </c>
      <c r="V481">
        <f>($C$9*DN481+$D$9*DO481+$E$9*U481)</f>
        <v>0</v>
      </c>
      <c r="W481">
        <f>0.61365*exp(17.502*V481/(240.97+V481))</f>
        <v>0</v>
      </c>
      <c r="X481">
        <f>(Y481/Z481*100)</f>
        <v>0</v>
      </c>
      <c r="Y481">
        <f>DF481*(DK481+DL481)/1000</f>
        <v>0</v>
      </c>
      <c r="Z481">
        <f>0.61365*exp(17.502*DM481/(240.97+DM481))</f>
        <v>0</v>
      </c>
      <c r="AA481">
        <f>(W481-DF481*(DK481+DL481)/1000)</f>
        <v>0</v>
      </c>
      <c r="AB481">
        <f>(-I481*44100)</f>
        <v>0</v>
      </c>
      <c r="AC481">
        <f>2*29.3*Q481*0.92*(DM481-V481)</f>
        <v>0</v>
      </c>
      <c r="AD481">
        <f>2*0.95*5.67E-8*(((DM481+$B$9)+273)^4-(V481+273)^4)</f>
        <v>0</v>
      </c>
      <c r="AE481">
        <f>T481+AD481+AB481+AC481</f>
        <v>0</v>
      </c>
      <c r="AF481">
        <v>0</v>
      </c>
      <c r="AG481">
        <v>0</v>
      </c>
      <c r="AH481">
        <f>IF(AF481*$H$15&gt;=AJ481,1.0,(AJ481/(AJ481-AF481*$H$15)))</f>
        <v>0</v>
      </c>
      <c r="AI481">
        <f>(AH481-1)*100</f>
        <v>0</v>
      </c>
      <c r="AJ481">
        <f>MAX(0,($B$15+$C$15*DR481)/(1+$D$15*DR481)*DK481/(DM481+273)*$E$15)</f>
        <v>0</v>
      </c>
      <c r="AK481" t="s">
        <v>420</v>
      </c>
      <c r="AL481" t="s">
        <v>420</v>
      </c>
      <c r="AM481">
        <v>0</v>
      </c>
      <c r="AN481">
        <v>0</v>
      </c>
      <c r="AO481">
        <f>1-AM481/AN481</f>
        <v>0</v>
      </c>
      <c r="AP481">
        <v>0</v>
      </c>
      <c r="AQ481" t="s">
        <v>420</v>
      </c>
      <c r="AR481" t="s">
        <v>420</v>
      </c>
      <c r="AS481">
        <v>0</v>
      </c>
      <c r="AT481">
        <v>0</v>
      </c>
      <c r="AU481">
        <f>1-AS481/AT481</f>
        <v>0</v>
      </c>
      <c r="AV481">
        <v>0.5</v>
      </c>
      <c r="AW481">
        <f>CV481</f>
        <v>0</v>
      </c>
      <c r="AX481">
        <f>K481</f>
        <v>0</v>
      </c>
      <c r="AY481">
        <f>AU481*AV481*AW481</f>
        <v>0</v>
      </c>
      <c r="AZ481">
        <f>(AX481-AP481)/AW481</f>
        <v>0</v>
      </c>
      <c r="BA481">
        <f>(AN481-AT481)/AT481</f>
        <v>0</v>
      </c>
      <c r="BB481">
        <f>AM481/(AO481+AM481/AT481)</f>
        <v>0</v>
      </c>
      <c r="BC481" t="s">
        <v>420</v>
      </c>
      <c r="BD481">
        <v>0</v>
      </c>
      <c r="BE481">
        <f>IF(BD481&lt;&gt;0, BD481, BB481)</f>
        <v>0</v>
      </c>
      <c r="BF481">
        <f>1-BE481/AT481</f>
        <v>0</v>
      </c>
      <c r="BG481">
        <f>(AT481-AS481)/(AT481-BE481)</f>
        <v>0</v>
      </c>
      <c r="BH481">
        <f>(AN481-AT481)/(AN481-BE481)</f>
        <v>0</v>
      </c>
      <c r="BI481">
        <f>(AT481-AS481)/(AT481-AM481)</f>
        <v>0</v>
      </c>
      <c r="BJ481">
        <f>(AN481-AT481)/(AN481-AM481)</f>
        <v>0</v>
      </c>
      <c r="BK481">
        <f>(BG481*BE481/AS481)</f>
        <v>0</v>
      </c>
      <c r="BL481">
        <f>(1-BK481)</f>
        <v>0</v>
      </c>
      <c r="CU481">
        <f>$B$13*DS481+$C$13*DT481+$F$13*EE481*(1-EH481)</f>
        <v>0</v>
      </c>
      <c r="CV481">
        <f>CU481*CW481</f>
        <v>0</v>
      </c>
      <c r="CW481">
        <f>($B$13*$D$11+$C$13*$D$11+$F$13*((ER481+EJ481)/MAX(ER481+EJ481+ES481, 0.1)*$I$11+ES481/MAX(ER481+EJ481+ES481, 0.1)*$J$11))/($B$13+$C$13+$F$13)</f>
        <v>0</v>
      </c>
      <c r="CX481">
        <f>($B$13*$K$11+$C$13*$K$11+$F$13*((ER481+EJ481)/MAX(ER481+EJ481+ES481, 0.1)*$P$11+ES481/MAX(ER481+EJ481+ES481, 0.1)*$Q$11))/($B$13+$C$13+$F$13)</f>
        <v>0</v>
      </c>
      <c r="CY481">
        <v>6</v>
      </c>
      <c r="CZ481">
        <v>0.5</v>
      </c>
      <c r="DA481" t="s">
        <v>421</v>
      </c>
      <c r="DB481">
        <v>2</v>
      </c>
      <c r="DC481">
        <v>1761012830.5</v>
      </c>
      <c r="DD481">
        <v>420.707625</v>
      </c>
      <c r="DE481">
        <v>419.9819166666667</v>
      </c>
      <c r="DF481">
        <v>24.1560375</v>
      </c>
      <c r="DG481">
        <v>24.1166875</v>
      </c>
      <c r="DH481">
        <v>422.285625</v>
      </c>
      <c r="DI481">
        <v>23.96328333333333</v>
      </c>
      <c r="DJ481">
        <v>500.0112916666666</v>
      </c>
      <c r="DK481">
        <v>90.58540833333332</v>
      </c>
      <c r="DL481">
        <v>0.03459762083333334</v>
      </c>
      <c r="DM481">
        <v>30.47921666666666</v>
      </c>
      <c r="DN481">
        <v>30.04927083333333</v>
      </c>
      <c r="DO481">
        <v>999.9</v>
      </c>
      <c r="DP481">
        <v>0</v>
      </c>
      <c r="DQ481">
        <v>0</v>
      </c>
      <c r="DR481">
        <v>10000.17958333333</v>
      </c>
      <c r="DS481">
        <v>0</v>
      </c>
      <c r="DT481">
        <v>0.242856</v>
      </c>
      <c r="DU481">
        <v>0.725729625</v>
      </c>
      <c r="DV481">
        <v>431.1219166666667</v>
      </c>
      <c r="DW481">
        <v>430.3608333333333</v>
      </c>
      <c r="DX481">
        <v>0.03934781</v>
      </c>
      <c r="DY481">
        <v>419.9819166666667</v>
      </c>
      <c r="DZ481">
        <v>24.1166875</v>
      </c>
      <c r="EA481">
        <v>2.188184583333333</v>
      </c>
      <c r="EB481">
        <v>2.184620833333333</v>
      </c>
      <c r="EC481">
        <v>18.87606666666667</v>
      </c>
      <c r="ED481">
        <v>18.84997083333333</v>
      </c>
      <c r="EE481">
        <v>0.00500078</v>
      </c>
      <c r="EF481">
        <v>0</v>
      </c>
      <c r="EG481">
        <v>0</v>
      </c>
      <c r="EH481">
        <v>0</v>
      </c>
      <c r="EI481">
        <v>916.8208333333336</v>
      </c>
      <c r="EJ481">
        <v>0.00500078</v>
      </c>
      <c r="EK481">
        <v>-16.12916666666667</v>
      </c>
      <c r="EL481">
        <v>-1.041666666666667</v>
      </c>
      <c r="EM481">
        <v>35.20029166666666</v>
      </c>
      <c r="EN481">
        <v>38.17679166666667</v>
      </c>
      <c r="EO481">
        <v>37.82795833333333</v>
      </c>
      <c r="EP481">
        <v>38.27566666666667</v>
      </c>
      <c r="EQ481">
        <v>37.752375</v>
      </c>
      <c r="ER481">
        <v>0</v>
      </c>
      <c r="ES481">
        <v>0</v>
      </c>
      <c r="ET481">
        <v>0</v>
      </c>
      <c r="EU481">
        <v>1761012837.7</v>
      </c>
      <c r="EV481">
        <v>0</v>
      </c>
      <c r="EW481">
        <v>916.2961538461539</v>
      </c>
      <c r="EX481">
        <v>-14.09572626923617</v>
      </c>
      <c r="EY481">
        <v>-13.34017113778433</v>
      </c>
      <c r="EZ481">
        <v>-15.36923076923077</v>
      </c>
      <c r="FA481">
        <v>15</v>
      </c>
      <c r="FB481">
        <v>1761012682</v>
      </c>
      <c r="FC481" t="s">
        <v>1357</v>
      </c>
      <c r="FD481">
        <v>1761012681</v>
      </c>
      <c r="FE481">
        <v>1761012682</v>
      </c>
      <c r="FF481">
        <v>15</v>
      </c>
      <c r="FG481">
        <v>-0.08</v>
      </c>
      <c r="FH481">
        <v>-0.001</v>
      </c>
      <c r="FI481">
        <v>-1.579</v>
      </c>
      <c r="FJ481">
        <v>0.191</v>
      </c>
      <c r="FK481">
        <v>420</v>
      </c>
      <c r="FL481">
        <v>24</v>
      </c>
      <c r="FM481">
        <v>0.15</v>
      </c>
      <c r="FN481">
        <v>0.02</v>
      </c>
      <c r="FO481">
        <v>0.741114025</v>
      </c>
      <c r="FP481">
        <v>-0.1605821425891211</v>
      </c>
      <c r="FQ481">
        <v>0.05352916289579332</v>
      </c>
      <c r="FR481">
        <v>1</v>
      </c>
      <c r="FS481">
        <v>917.3823529411765</v>
      </c>
      <c r="FT481">
        <v>-14.92742551630164</v>
      </c>
      <c r="FU481">
        <v>7.081312215893453</v>
      </c>
      <c r="FV481">
        <v>0</v>
      </c>
      <c r="FW481">
        <v>0.0265195843</v>
      </c>
      <c r="FX481">
        <v>0.2615065432345216</v>
      </c>
      <c r="FY481">
        <v>0.02558989429106115</v>
      </c>
      <c r="FZ481">
        <v>0</v>
      </c>
      <c r="GA481">
        <v>1</v>
      </c>
      <c r="GB481">
        <v>3</v>
      </c>
      <c r="GC481" t="s">
        <v>459</v>
      </c>
      <c r="GD481">
        <v>3.10986</v>
      </c>
      <c r="GE481">
        <v>2.72613</v>
      </c>
      <c r="GF481">
        <v>0.0887535</v>
      </c>
      <c r="GG481">
        <v>0.08843910000000001</v>
      </c>
      <c r="GH481">
        <v>0.109209</v>
      </c>
      <c r="GI481">
        <v>0.11006</v>
      </c>
      <c r="GJ481">
        <v>23915.1</v>
      </c>
      <c r="GK481">
        <v>21666.7</v>
      </c>
      <c r="GL481">
        <v>26801.9</v>
      </c>
      <c r="GM481">
        <v>23974.8</v>
      </c>
      <c r="GN481">
        <v>38147.2</v>
      </c>
      <c r="GO481">
        <v>31468.5</v>
      </c>
      <c r="GP481">
        <v>46781</v>
      </c>
      <c r="GQ481">
        <v>37895.4</v>
      </c>
      <c r="GR481">
        <v>1.89342</v>
      </c>
      <c r="GS481">
        <v>1.87835</v>
      </c>
      <c r="GT481">
        <v>0.10366</v>
      </c>
      <c r="GU481">
        <v>0</v>
      </c>
      <c r="GV481">
        <v>28.3407</v>
      </c>
      <c r="GW481">
        <v>999.9</v>
      </c>
      <c r="GX481">
        <v>63.2</v>
      </c>
      <c r="GY481">
        <v>29.1</v>
      </c>
      <c r="GZ481">
        <v>28.2218</v>
      </c>
      <c r="HA481">
        <v>61.431</v>
      </c>
      <c r="HB481">
        <v>21.278</v>
      </c>
      <c r="HC481">
        <v>1</v>
      </c>
      <c r="HD481">
        <v>0.0262627</v>
      </c>
      <c r="HE481">
        <v>-1.74869</v>
      </c>
      <c r="HF481">
        <v>20.3273</v>
      </c>
      <c r="HG481">
        <v>5.22133</v>
      </c>
      <c r="HH481">
        <v>11.98</v>
      </c>
      <c r="HI481">
        <v>4.96545</v>
      </c>
      <c r="HJ481">
        <v>3.27588</v>
      </c>
      <c r="HK481">
        <v>9999</v>
      </c>
      <c r="HL481">
        <v>9999</v>
      </c>
      <c r="HM481">
        <v>9999</v>
      </c>
      <c r="HN481">
        <v>999.9</v>
      </c>
      <c r="HO481">
        <v>1.86365</v>
      </c>
      <c r="HP481">
        <v>1.85975</v>
      </c>
      <c r="HQ481">
        <v>1.85805</v>
      </c>
      <c r="HR481">
        <v>1.85944</v>
      </c>
      <c r="HS481">
        <v>1.85959</v>
      </c>
      <c r="HT481">
        <v>1.85806</v>
      </c>
      <c r="HU481">
        <v>1.85715</v>
      </c>
      <c r="HV481">
        <v>1.85211</v>
      </c>
      <c r="HW481">
        <v>0</v>
      </c>
      <c r="HX481">
        <v>0</v>
      </c>
      <c r="HY481">
        <v>0</v>
      </c>
      <c r="HZ481">
        <v>0</v>
      </c>
      <c r="IA481" t="s">
        <v>424</v>
      </c>
      <c r="IB481" t="s">
        <v>425</v>
      </c>
      <c r="IC481" t="s">
        <v>426</v>
      </c>
      <c r="ID481" t="s">
        <v>426</v>
      </c>
      <c r="IE481" t="s">
        <v>426</v>
      </c>
      <c r="IF481" t="s">
        <v>426</v>
      </c>
      <c r="IG481">
        <v>0</v>
      </c>
      <c r="IH481">
        <v>100</v>
      </c>
      <c r="II481">
        <v>100</v>
      </c>
      <c r="IJ481">
        <v>-1.577</v>
      </c>
      <c r="IK481">
        <v>0.1932</v>
      </c>
      <c r="IL481">
        <v>-2.369354775373933</v>
      </c>
      <c r="IM481">
        <v>0.001328113201692861</v>
      </c>
      <c r="IN481">
        <v>1.538283238170363E-06</v>
      </c>
      <c r="IO481">
        <v>-5.795655626708063E-10</v>
      </c>
      <c r="IP481">
        <v>-0.06927923945627479</v>
      </c>
      <c r="IQ481">
        <v>-0.004593102289677449</v>
      </c>
      <c r="IR481">
        <v>0.0008253994458280543</v>
      </c>
      <c r="IS481">
        <v>-7.403632370499484E-06</v>
      </c>
      <c r="IT481">
        <v>2</v>
      </c>
      <c r="IU481">
        <v>1985</v>
      </c>
      <c r="IV481">
        <v>1</v>
      </c>
      <c r="IW481">
        <v>27</v>
      </c>
      <c r="IX481">
        <v>2.6</v>
      </c>
      <c r="IY481">
        <v>2.6</v>
      </c>
      <c r="IZ481">
        <v>1.13647</v>
      </c>
      <c r="JA481">
        <v>2.60986</v>
      </c>
      <c r="JB481">
        <v>1.49658</v>
      </c>
      <c r="JC481">
        <v>2.34619</v>
      </c>
      <c r="JD481">
        <v>1.54907</v>
      </c>
      <c r="JE481">
        <v>2.4585</v>
      </c>
      <c r="JF481">
        <v>32.7758</v>
      </c>
      <c r="JG481">
        <v>15.3754</v>
      </c>
      <c r="JH481">
        <v>18</v>
      </c>
      <c r="JI481">
        <v>482.04</v>
      </c>
      <c r="JJ481">
        <v>501.541</v>
      </c>
      <c r="JK481">
        <v>31.4359</v>
      </c>
      <c r="JL481">
        <v>27.5945</v>
      </c>
      <c r="JM481">
        <v>30</v>
      </c>
      <c r="JN481">
        <v>27.7595</v>
      </c>
      <c r="JO481">
        <v>27.7328</v>
      </c>
      <c r="JP481">
        <v>22.8535</v>
      </c>
      <c r="JQ481">
        <v>19.2027</v>
      </c>
      <c r="JR481">
        <v>78.43559999999999</v>
      </c>
      <c r="JS481">
        <v>31.4399</v>
      </c>
      <c r="JT481">
        <v>420</v>
      </c>
      <c r="JU481">
        <v>24.0762</v>
      </c>
      <c r="JV481">
        <v>102.3</v>
      </c>
      <c r="JW481">
        <v>91.42270000000001</v>
      </c>
    </row>
    <row r="482" spans="1:283">
      <c r="A482">
        <v>464</v>
      </c>
      <c r="B482">
        <v>1761012840.5</v>
      </c>
      <c r="C482">
        <v>3174.5</v>
      </c>
      <c r="D482" t="s">
        <v>1382</v>
      </c>
      <c r="E482" t="s">
        <v>1383</v>
      </c>
      <c r="F482">
        <v>5</v>
      </c>
      <c r="G482" t="s">
        <v>1356</v>
      </c>
      <c r="H482">
        <v>1761012832.5</v>
      </c>
      <c r="I482">
        <f>(J482)/1000</f>
        <v>0</v>
      </c>
      <c r="J482">
        <f>1000*DJ482*AH482*(DF482-DG482)/(100*CY482*(1000-AH482*DF482))</f>
        <v>0</v>
      </c>
      <c r="K482">
        <f>DJ482*AH482*(DE482-DD482*(1000-AH482*DG482)/(1000-AH482*DF482))/(100*CY482)</f>
        <v>0</v>
      </c>
      <c r="L482">
        <f>DD482 - IF(AH482&gt;1, K482*CY482*100.0/(AJ482), 0)</f>
        <v>0</v>
      </c>
      <c r="M482">
        <f>((S482-I482/2)*L482-K482)/(S482+I482/2)</f>
        <v>0</v>
      </c>
      <c r="N482">
        <f>M482*(DK482+DL482)/1000.0</f>
        <v>0</v>
      </c>
      <c r="O482">
        <f>(DD482 - IF(AH482&gt;1, K482*CY482*100.0/(AJ482), 0))*(DK482+DL482)/1000.0</f>
        <v>0</v>
      </c>
      <c r="P482">
        <f>2.0/((1/R482-1/Q482)+SIGN(R482)*SQRT((1/R482-1/Q482)*(1/R482-1/Q482) + 4*CZ482/((CZ482+1)*(CZ482+1))*(2*1/R482*1/Q482-1/Q482*1/Q482)))</f>
        <v>0</v>
      </c>
      <c r="Q482">
        <f>IF(LEFT(DA482,1)&lt;&gt;"0",IF(LEFT(DA482,1)="1",3.0,DB482),$D$5+$E$5*(DR482*DK482/($K$5*1000))+$F$5*(DR482*DK482/($K$5*1000))*MAX(MIN(CY482,$J$5),$I$5)*MAX(MIN(CY482,$J$5),$I$5)+$G$5*MAX(MIN(CY482,$J$5),$I$5)*(DR482*DK482/($K$5*1000))+$H$5*(DR482*DK482/($K$5*1000))*(DR482*DK482/($K$5*1000)))</f>
        <v>0</v>
      </c>
      <c r="R482">
        <f>I482*(1000-(1000*0.61365*exp(17.502*V482/(240.97+V482))/(DK482+DL482)+DF482)/2)/(1000*0.61365*exp(17.502*V482/(240.97+V482))/(DK482+DL482)-DF482)</f>
        <v>0</v>
      </c>
      <c r="S482">
        <f>1/((CZ482+1)/(P482/1.6)+1/(Q482/1.37)) + CZ482/((CZ482+1)/(P482/1.6) + CZ482/(Q482/1.37))</f>
        <v>0</v>
      </c>
      <c r="T482">
        <f>(CU482*CX482)</f>
        <v>0</v>
      </c>
      <c r="U482">
        <f>(DM482+(T482+2*0.95*5.67E-8*(((DM482+$B$9)+273)^4-(DM482+273)^4)-44100*I482)/(1.84*29.3*Q482+8*0.95*5.67E-8*(DM482+273)^3))</f>
        <v>0</v>
      </c>
      <c r="V482">
        <f>($C$9*DN482+$D$9*DO482+$E$9*U482)</f>
        <v>0</v>
      </c>
      <c r="W482">
        <f>0.61365*exp(17.502*V482/(240.97+V482))</f>
        <v>0</v>
      </c>
      <c r="X482">
        <f>(Y482/Z482*100)</f>
        <v>0</v>
      </c>
      <c r="Y482">
        <f>DF482*(DK482+DL482)/1000</f>
        <v>0</v>
      </c>
      <c r="Z482">
        <f>0.61365*exp(17.502*DM482/(240.97+DM482))</f>
        <v>0</v>
      </c>
      <c r="AA482">
        <f>(W482-DF482*(DK482+DL482)/1000)</f>
        <v>0</v>
      </c>
      <c r="AB482">
        <f>(-I482*44100)</f>
        <v>0</v>
      </c>
      <c r="AC482">
        <f>2*29.3*Q482*0.92*(DM482-V482)</f>
        <v>0</v>
      </c>
      <c r="AD482">
        <f>2*0.95*5.67E-8*(((DM482+$B$9)+273)^4-(V482+273)^4)</f>
        <v>0</v>
      </c>
      <c r="AE482">
        <f>T482+AD482+AB482+AC482</f>
        <v>0</v>
      </c>
      <c r="AF482">
        <v>1</v>
      </c>
      <c r="AG482">
        <v>0</v>
      </c>
      <c r="AH482">
        <f>IF(AF482*$H$15&gt;=AJ482,1.0,(AJ482/(AJ482-AF482*$H$15)))</f>
        <v>0</v>
      </c>
      <c r="AI482">
        <f>(AH482-1)*100</f>
        <v>0</v>
      </c>
      <c r="AJ482">
        <f>MAX(0,($B$15+$C$15*DR482)/(1+$D$15*DR482)*DK482/(DM482+273)*$E$15)</f>
        <v>0</v>
      </c>
      <c r="AK482" t="s">
        <v>420</v>
      </c>
      <c r="AL482" t="s">
        <v>420</v>
      </c>
      <c r="AM482">
        <v>0</v>
      </c>
      <c r="AN482">
        <v>0</v>
      </c>
      <c r="AO482">
        <f>1-AM482/AN482</f>
        <v>0</v>
      </c>
      <c r="AP482">
        <v>0</v>
      </c>
      <c r="AQ482" t="s">
        <v>420</v>
      </c>
      <c r="AR482" t="s">
        <v>420</v>
      </c>
      <c r="AS482">
        <v>0</v>
      </c>
      <c r="AT482">
        <v>0</v>
      </c>
      <c r="AU482">
        <f>1-AS482/AT482</f>
        <v>0</v>
      </c>
      <c r="AV482">
        <v>0.5</v>
      </c>
      <c r="AW482">
        <f>CV482</f>
        <v>0</v>
      </c>
      <c r="AX482">
        <f>K482</f>
        <v>0</v>
      </c>
      <c r="AY482">
        <f>AU482*AV482*AW482</f>
        <v>0</v>
      </c>
      <c r="AZ482">
        <f>(AX482-AP482)/AW482</f>
        <v>0</v>
      </c>
      <c r="BA482">
        <f>(AN482-AT482)/AT482</f>
        <v>0</v>
      </c>
      <c r="BB482">
        <f>AM482/(AO482+AM482/AT482)</f>
        <v>0</v>
      </c>
      <c r="BC482" t="s">
        <v>420</v>
      </c>
      <c r="BD482">
        <v>0</v>
      </c>
      <c r="BE482">
        <f>IF(BD482&lt;&gt;0, BD482, BB482)</f>
        <v>0</v>
      </c>
      <c r="BF482">
        <f>1-BE482/AT482</f>
        <v>0</v>
      </c>
      <c r="BG482">
        <f>(AT482-AS482)/(AT482-BE482)</f>
        <v>0</v>
      </c>
      <c r="BH482">
        <f>(AN482-AT482)/(AN482-BE482)</f>
        <v>0</v>
      </c>
      <c r="BI482">
        <f>(AT482-AS482)/(AT482-AM482)</f>
        <v>0</v>
      </c>
      <c r="BJ482">
        <f>(AN482-AT482)/(AN482-AM482)</f>
        <v>0</v>
      </c>
      <c r="BK482">
        <f>(BG482*BE482/AS482)</f>
        <v>0</v>
      </c>
      <c r="BL482">
        <f>(1-BK482)</f>
        <v>0</v>
      </c>
      <c r="CU482">
        <f>$B$13*DS482+$C$13*DT482+$F$13*EE482*(1-EH482)</f>
        <v>0</v>
      </c>
      <c r="CV482">
        <f>CU482*CW482</f>
        <v>0</v>
      </c>
      <c r="CW482">
        <f>($B$13*$D$11+$C$13*$D$11+$F$13*((ER482+EJ482)/MAX(ER482+EJ482+ES482, 0.1)*$I$11+ES482/MAX(ER482+EJ482+ES482, 0.1)*$J$11))/($B$13+$C$13+$F$13)</f>
        <v>0</v>
      </c>
      <c r="CX482">
        <f>($B$13*$K$11+$C$13*$K$11+$F$13*((ER482+EJ482)/MAX(ER482+EJ482+ES482, 0.1)*$P$11+ES482/MAX(ER482+EJ482+ES482, 0.1)*$Q$11))/($B$13+$C$13+$F$13)</f>
        <v>0</v>
      </c>
      <c r="CY482">
        <v>6</v>
      </c>
      <c r="CZ482">
        <v>0.5</v>
      </c>
      <c r="DA482" t="s">
        <v>421</v>
      </c>
      <c r="DB482">
        <v>2</v>
      </c>
      <c r="DC482">
        <v>1761012832.5</v>
      </c>
      <c r="DD482">
        <v>420.7161666666667</v>
      </c>
      <c r="DE482">
        <v>419.9952083333333</v>
      </c>
      <c r="DF482">
        <v>24.16254583333334</v>
      </c>
      <c r="DG482">
        <v>24.11689166666666</v>
      </c>
      <c r="DH482">
        <v>422.2941250000001</v>
      </c>
      <c r="DI482">
        <v>23.96964166666667</v>
      </c>
      <c r="DJ482">
        <v>500.015125</v>
      </c>
      <c r="DK482">
        <v>90.58515</v>
      </c>
      <c r="DL482">
        <v>0.03456679166666667</v>
      </c>
      <c r="DM482">
        <v>30.47545</v>
      </c>
      <c r="DN482">
        <v>30.04444166666667</v>
      </c>
      <c r="DO482">
        <v>999.9</v>
      </c>
      <c r="DP482">
        <v>0</v>
      </c>
      <c r="DQ482">
        <v>0</v>
      </c>
      <c r="DR482">
        <v>9996.793333333333</v>
      </c>
      <c r="DS482">
        <v>0</v>
      </c>
      <c r="DT482">
        <v>0.242856</v>
      </c>
      <c r="DU482">
        <v>0.7209472916666666</v>
      </c>
      <c r="DV482">
        <v>431.1335</v>
      </c>
      <c r="DW482">
        <v>430.3745416666667</v>
      </c>
      <c r="DX482">
        <v>0.04564166666666667</v>
      </c>
      <c r="DY482">
        <v>419.9952083333333</v>
      </c>
      <c r="DZ482">
        <v>24.11689166666666</v>
      </c>
      <c r="EA482">
        <v>2.1887675</v>
      </c>
      <c r="EB482">
        <v>2.18463375</v>
      </c>
      <c r="EC482">
        <v>18.88033333333334</v>
      </c>
      <c r="ED482">
        <v>18.85006666666667</v>
      </c>
      <c r="EE482">
        <v>0.00500078</v>
      </c>
      <c r="EF482">
        <v>0</v>
      </c>
      <c r="EG482">
        <v>0</v>
      </c>
      <c r="EH482">
        <v>0</v>
      </c>
      <c r="EI482">
        <v>916.7208333333334</v>
      </c>
      <c r="EJ482">
        <v>0.00500078</v>
      </c>
      <c r="EK482">
        <v>-16.27916666666667</v>
      </c>
      <c r="EL482">
        <v>-0.9958333333333332</v>
      </c>
      <c r="EM482">
        <v>35.176875</v>
      </c>
      <c r="EN482">
        <v>38.14554166666667</v>
      </c>
      <c r="EO482">
        <v>37.72641666666667</v>
      </c>
      <c r="EP482">
        <v>38.23666666666667</v>
      </c>
      <c r="EQ482">
        <v>37.72895833333333</v>
      </c>
      <c r="ER482">
        <v>0</v>
      </c>
      <c r="ES482">
        <v>0</v>
      </c>
      <c r="ET482">
        <v>0</v>
      </c>
      <c r="EU482">
        <v>1761012839.5</v>
      </c>
      <c r="EV482">
        <v>0</v>
      </c>
      <c r="EW482">
        <v>916.296</v>
      </c>
      <c r="EX482">
        <v>-13.8923077213726</v>
      </c>
      <c r="EY482">
        <v>-17.89230753735907</v>
      </c>
      <c r="EZ482">
        <v>-15.508</v>
      </c>
      <c r="FA482">
        <v>15</v>
      </c>
      <c r="FB482">
        <v>1761012682</v>
      </c>
      <c r="FC482" t="s">
        <v>1357</v>
      </c>
      <c r="FD482">
        <v>1761012681</v>
      </c>
      <c r="FE482">
        <v>1761012682</v>
      </c>
      <c r="FF482">
        <v>15</v>
      </c>
      <c r="FG482">
        <v>-0.08</v>
      </c>
      <c r="FH482">
        <v>-0.001</v>
      </c>
      <c r="FI482">
        <v>-1.579</v>
      </c>
      <c r="FJ482">
        <v>0.191</v>
      </c>
      <c r="FK482">
        <v>420</v>
      </c>
      <c r="FL482">
        <v>24</v>
      </c>
      <c r="FM482">
        <v>0.15</v>
      </c>
      <c r="FN482">
        <v>0.02</v>
      </c>
      <c r="FO482">
        <v>0.7303273170731708</v>
      </c>
      <c r="FP482">
        <v>-0.0243019233449488</v>
      </c>
      <c r="FQ482">
        <v>0.04491359173847806</v>
      </c>
      <c r="FR482">
        <v>1</v>
      </c>
      <c r="FS482">
        <v>917.0941176470587</v>
      </c>
      <c r="FT482">
        <v>-20.45225359128395</v>
      </c>
      <c r="FU482">
        <v>7.276672687288042</v>
      </c>
      <c r="FV482">
        <v>0</v>
      </c>
      <c r="FW482">
        <v>0.03519821395121951</v>
      </c>
      <c r="FX482">
        <v>0.2203023990522648</v>
      </c>
      <c r="FY482">
        <v>0.02232899163911745</v>
      </c>
      <c r="FZ482">
        <v>0</v>
      </c>
      <c r="GA482">
        <v>1</v>
      </c>
      <c r="GB482">
        <v>3</v>
      </c>
      <c r="GC482" t="s">
        <v>459</v>
      </c>
      <c r="GD482">
        <v>3.1097</v>
      </c>
      <c r="GE482">
        <v>2.72603</v>
      </c>
      <c r="GF482">
        <v>0.08874840000000001</v>
      </c>
      <c r="GG482">
        <v>0.088435</v>
      </c>
      <c r="GH482">
        <v>0.109214</v>
      </c>
      <c r="GI482">
        <v>0.110064</v>
      </c>
      <c r="GJ482">
        <v>23915.1</v>
      </c>
      <c r="GK482">
        <v>21666.6</v>
      </c>
      <c r="GL482">
        <v>26801.8</v>
      </c>
      <c r="GM482">
        <v>23974.6</v>
      </c>
      <c r="GN482">
        <v>38146.8</v>
      </c>
      <c r="GO482">
        <v>31468</v>
      </c>
      <c r="GP482">
        <v>46780.9</v>
      </c>
      <c r="GQ482">
        <v>37895</v>
      </c>
      <c r="GR482">
        <v>1.89295</v>
      </c>
      <c r="GS482">
        <v>1.87888</v>
      </c>
      <c r="GT482">
        <v>0.103086</v>
      </c>
      <c r="GU482">
        <v>0</v>
      </c>
      <c r="GV482">
        <v>28.3429</v>
      </c>
      <c r="GW482">
        <v>999.9</v>
      </c>
      <c r="GX482">
        <v>63.2</v>
      </c>
      <c r="GY482">
        <v>29.1</v>
      </c>
      <c r="GZ482">
        <v>28.2216</v>
      </c>
      <c r="HA482">
        <v>61.651</v>
      </c>
      <c r="HB482">
        <v>21.1258</v>
      </c>
      <c r="HC482">
        <v>1</v>
      </c>
      <c r="HD482">
        <v>0.0261763</v>
      </c>
      <c r="HE482">
        <v>-1.75977</v>
      </c>
      <c r="HF482">
        <v>20.3271</v>
      </c>
      <c r="HG482">
        <v>5.22148</v>
      </c>
      <c r="HH482">
        <v>11.9797</v>
      </c>
      <c r="HI482">
        <v>4.9655</v>
      </c>
      <c r="HJ482">
        <v>3.2759</v>
      </c>
      <c r="HK482">
        <v>9999</v>
      </c>
      <c r="HL482">
        <v>9999</v>
      </c>
      <c r="HM482">
        <v>9999</v>
      </c>
      <c r="HN482">
        <v>999.9</v>
      </c>
      <c r="HO482">
        <v>1.86366</v>
      </c>
      <c r="HP482">
        <v>1.85974</v>
      </c>
      <c r="HQ482">
        <v>1.85804</v>
      </c>
      <c r="HR482">
        <v>1.85944</v>
      </c>
      <c r="HS482">
        <v>1.85959</v>
      </c>
      <c r="HT482">
        <v>1.85806</v>
      </c>
      <c r="HU482">
        <v>1.85714</v>
      </c>
      <c r="HV482">
        <v>1.85211</v>
      </c>
      <c r="HW482">
        <v>0</v>
      </c>
      <c r="HX482">
        <v>0</v>
      </c>
      <c r="HY482">
        <v>0</v>
      </c>
      <c r="HZ482">
        <v>0</v>
      </c>
      <c r="IA482" t="s">
        <v>424</v>
      </c>
      <c r="IB482" t="s">
        <v>425</v>
      </c>
      <c r="IC482" t="s">
        <v>426</v>
      </c>
      <c r="ID482" t="s">
        <v>426</v>
      </c>
      <c r="IE482" t="s">
        <v>426</v>
      </c>
      <c r="IF482" t="s">
        <v>426</v>
      </c>
      <c r="IG482">
        <v>0</v>
      </c>
      <c r="IH482">
        <v>100</v>
      </c>
      <c r="II482">
        <v>100</v>
      </c>
      <c r="IJ482">
        <v>-1.578</v>
      </c>
      <c r="IK482">
        <v>0.1933</v>
      </c>
      <c r="IL482">
        <v>-2.369354775373933</v>
      </c>
      <c r="IM482">
        <v>0.001328113201692861</v>
      </c>
      <c r="IN482">
        <v>1.538283238170363E-06</v>
      </c>
      <c r="IO482">
        <v>-5.795655626708063E-10</v>
      </c>
      <c r="IP482">
        <v>-0.06927923945627479</v>
      </c>
      <c r="IQ482">
        <v>-0.004593102289677449</v>
      </c>
      <c r="IR482">
        <v>0.0008253994458280543</v>
      </c>
      <c r="IS482">
        <v>-7.403632370499484E-06</v>
      </c>
      <c r="IT482">
        <v>2</v>
      </c>
      <c r="IU482">
        <v>1985</v>
      </c>
      <c r="IV482">
        <v>1</v>
      </c>
      <c r="IW482">
        <v>27</v>
      </c>
      <c r="IX482">
        <v>2.7</v>
      </c>
      <c r="IY482">
        <v>2.6</v>
      </c>
      <c r="IZ482">
        <v>1.13647</v>
      </c>
      <c r="JA482">
        <v>2.60498</v>
      </c>
      <c r="JB482">
        <v>1.49658</v>
      </c>
      <c r="JC482">
        <v>2.34619</v>
      </c>
      <c r="JD482">
        <v>1.54907</v>
      </c>
      <c r="JE482">
        <v>2.45483</v>
      </c>
      <c r="JF482">
        <v>32.7758</v>
      </c>
      <c r="JG482">
        <v>15.3841</v>
      </c>
      <c r="JH482">
        <v>18</v>
      </c>
      <c r="JI482">
        <v>481.766</v>
      </c>
      <c r="JJ482">
        <v>501.89</v>
      </c>
      <c r="JK482">
        <v>31.4227</v>
      </c>
      <c r="JL482">
        <v>27.5948</v>
      </c>
      <c r="JM482">
        <v>30.0001</v>
      </c>
      <c r="JN482">
        <v>27.7595</v>
      </c>
      <c r="JO482">
        <v>27.7328</v>
      </c>
      <c r="JP482">
        <v>22.8509</v>
      </c>
      <c r="JQ482">
        <v>19.2027</v>
      </c>
      <c r="JR482">
        <v>78.43559999999999</v>
      </c>
      <c r="JS482">
        <v>31.4039</v>
      </c>
      <c r="JT482">
        <v>420</v>
      </c>
      <c r="JU482">
        <v>24.0762</v>
      </c>
      <c r="JV482">
        <v>102.299</v>
      </c>
      <c r="JW482">
        <v>91.4216</v>
      </c>
    </row>
    <row r="483" spans="1:283">
      <c r="A483">
        <v>465</v>
      </c>
      <c r="B483">
        <v>1761012842.5</v>
      </c>
      <c r="C483">
        <v>3176.5</v>
      </c>
      <c r="D483" t="s">
        <v>1384</v>
      </c>
      <c r="E483" t="s">
        <v>1385</v>
      </c>
      <c r="F483">
        <v>5</v>
      </c>
      <c r="G483" t="s">
        <v>1356</v>
      </c>
      <c r="H483">
        <v>1761012834.5</v>
      </c>
      <c r="I483">
        <f>(J483)/1000</f>
        <v>0</v>
      </c>
      <c r="J483">
        <f>1000*DJ483*AH483*(DF483-DG483)/(100*CY483*(1000-AH483*DF483))</f>
        <v>0</v>
      </c>
      <c r="K483">
        <f>DJ483*AH483*(DE483-DD483*(1000-AH483*DG483)/(1000-AH483*DF483))/(100*CY483)</f>
        <v>0</v>
      </c>
      <c r="L483">
        <f>DD483 - IF(AH483&gt;1, K483*CY483*100.0/(AJ483), 0)</f>
        <v>0</v>
      </c>
      <c r="M483">
        <f>((S483-I483/2)*L483-K483)/(S483+I483/2)</f>
        <v>0</v>
      </c>
      <c r="N483">
        <f>M483*(DK483+DL483)/1000.0</f>
        <v>0</v>
      </c>
      <c r="O483">
        <f>(DD483 - IF(AH483&gt;1, K483*CY483*100.0/(AJ483), 0))*(DK483+DL483)/1000.0</f>
        <v>0</v>
      </c>
      <c r="P483">
        <f>2.0/((1/R483-1/Q483)+SIGN(R483)*SQRT((1/R483-1/Q483)*(1/R483-1/Q483) + 4*CZ483/((CZ483+1)*(CZ483+1))*(2*1/R483*1/Q483-1/Q483*1/Q483)))</f>
        <v>0</v>
      </c>
      <c r="Q483">
        <f>IF(LEFT(DA483,1)&lt;&gt;"0",IF(LEFT(DA483,1)="1",3.0,DB483),$D$5+$E$5*(DR483*DK483/($K$5*1000))+$F$5*(DR483*DK483/($K$5*1000))*MAX(MIN(CY483,$J$5),$I$5)*MAX(MIN(CY483,$J$5),$I$5)+$G$5*MAX(MIN(CY483,$J$5),$I$5)*(DR483*DK483/($K$5*1000))+$H$5*(DR483*DK483/($K$5*1000))*(DR483*DK483/($K$5*1000)))</f>
        <v>0</v>
      </c>
      <c r="R483">
        <f>I483*(1000-(1000*0.61365*exp(17.502*V483/(240.97+V483))/(DK483+DL483)+DF483)/2)/(1000*0.61365*exp(17.502*V483/(240.97+V483))/(DK483+DL483)-DF483)</f>
        <v>0</v>
      </c>
      <c r="S483">
        <f>1/((CZ483+1)/(P483/1.6)+1/(Q483/1.37)) + CZ483/((CZ483+1)/(P483/1.6) + CZ483/(Q483/1.37))</f>
        <v>0</v>
      </c>
      <c r="T483">
        <f>(CU483*CX483)</f>
        <v>0</v>
      </c>
      <c r="U483">
        <f>(DM483+(T483+2*0.95*5.67E-8*(((DM483+$B$9)+273)^4-(DM483+273)^4)-44100*I483)/(1.84*29.3*Q483+8*0.95*5.67E-8*(DM483+273)^3))</f>
        <v>0</v>
      </c>
      <c r="V483">
        <f>($C$9*DN483+$D$9*DO483+$E$9*U483)</f>
        <v>0</v>
      </c>
      <c r="W483">
        <f>0.61365*exp(17.502*V483/(240.97+V483))</f>
        <v>0</v>
      </c>
      <c r="X483">
        <f>(Y483/Z483*100)</f>
        <v>0</v>
      </c>
      <c r="Y483">
        <f>DF483*(DK483+DL483)/1000</f>
        <v>0</v>
      </c>
      <c r="Z483">
        <f>0.61365*exp(17.502*DM483/(240.97+DM483))</f>
        <v>0</v>
      </c>
      <c r="AA483">
        <f>(W483-DF483*(DK483+DL483)/1000)</f>
        <v>0</v>
      </c>
      <c r="AB483">
        <f>(-I483*44100)</f>
        <v>0</v>
      </c>
      <c r="AC483">
        <f>2*29.3*Q483*0.92*(DM483-V483)</f>
        <v>0</v>
      </c>
      <c r="AD483">
        <f>2*0.95*5.67E-8*(((DM483+$B$9)+273)^4-(V483+273)^4)</f>
        <v>0</v>
      </c>
      <c r="AE483">
        <f>T483+AD483+AB483+AC483</f>
        <v>0</v>
      </c>
      <c r="AF483">
        <v>1</v>
      </c>
      <c r="AG483">
        <v>0</v>
      </c>
      <c r="AH483">
        <f>IF(AF483*$H$15&gt;=AJ483,1.0,(AJ483/(AJ483-AF483*$H$15)))</f>
        <v>0</v>
      </c>
      <c r="AI483">
        <f>(AH483-1)*100</f>
        <v>0</v>
      </c>
      <c r="AJ483">
        <f>MAX(0,($B$15+$C$15*DR483)/(1+$D$15*DR483)*DK483/(DM483+273)*$E$15)</f>
        <v>0</v>
      </c>
      <c r="AK483" t="s">
        <v>420</v>
      </c>
      <c r="AL483" t="s">
        <v>420</v>
      </c>
      <c r="AM483">
        <v>0</v>
      </c>
      <c r="AN483">
        <v>0</v>
      </c>
      <c r="AO483">
        <f>1-AM483/AN483</f>
        <v>0</v>
      </c>
      <c r="AP483">
        <v>0</v>
      </c>
      <c r="AQ483" t="s">
        <v>420</v>
      </c>
      <c r="AR483" t="s">
        <v>420</v>
      </c>
      <c r="AS483">
        <v>0</v>
      </c>
      <c r="AT483">
        <v>0</v>
      </c>
      <c r="AU483">
        <f>1-AS483/AT483</f>
        <v>0</v>
      </c>
      <c r="AV483">
        <v>0.5</v>
      </c>
      <c r="AW483">
        <f>CV483</f>
        <v>0</v>
      </c>
      <c r="AX483">
        <f>K483</f>
        <v>0</v>
      </c>
      <c r="AY483">
        <f>AU483*AV483*AW483</f>
        <v>0</v>
      </c>
      <c r="AZ483">
        <f>(AX483-AP483)/AW483</f>
        <v>0</v>
      </c>
      <c r="BA483">
        <f>(AN483-AT483)/AT483</f>
        <v>0</v>
      </c>
      <c r="BB483">
        <f>AM483/(AO483+AM483/AT483)</f>
        <v>0</v>
      </c>
      <c r="BC483" t="s">
        <v>420</v>
      </c>
      <c r="BD483">
        <v>0</v>
      </c>
      <c r="BE483">
        <f>IF(BD483&lt;&gt;0, BD483, BB483)</f>
        <v>0</v>
      </c>
      <c r="BF483">
        <f>1-BE483/AT483</f>
        <v>0</v>
      </c>
      <c r="BG483">
        <f>(AT483-AS483)/(AT483-BE483)</f>
        <v>0</v>
      </c>
      <c r="BH483">
        <f>(AN483-AT483)/(AN483-BE483)</f>
        <v>0</v>
      </c>
      <c r="BI483">
        <f>(AT483-AS483)/(AT483-AM483)</f>
        <v>0</v>
      </c>
      <c r="BJ483">
        <f>(AN483-AT483)/(AN483-AM483)</f>
        <v>0</v>
      </c>
      <c r="BK483">
        <f>(BG483*BE483/AS483)</f>
        <v>0</v>
      </c>
      <c r="BL483">
        <f>(1-BK483)</f>
        <v>0</v>
      </c>
      <c r="CU483">
        <f>$B$13*DS483+$C$13*DT483+$F$13*EE483*(1-EH483)</f>
        <v>0</v>
      </c>
      <c r="CV483">
        <f>CU483*CW483</f>
        <v>0</v>
      </c>
      <c r="CW483">
        <f>($B$13*$D$11+$C$13*$D$11+$F$13*((ER483+EJ483)/MAX(ER483+EJ483+ES483, 0.1)*$I$11+ES483/MAX(ER483+EJ483+ES483, 0.1)*$J$11))/($B$13+$C$13+$F$13)</f>
        <v>0</v>
      </c>
      <c r="CX483">
        <f>($B$13*$K$11+$C$13*$K$11+$F$13*((ER483+EJ483)/MAX(ER483+EJ483+ES483, 0.1)*$P$11+ES483/MAX(ER483+EJ483+ES483, 0.1)*$Q$11))/($B$13+$C$13+$F$13)</f>
        <v>0</v>
      </c>
      <c r="CY483">
        <v>6</v>
      </c>
      <c r="CZ483">
        <v>0.5</v>
      </c>
      <c r="DA483" t="s">
        <v>421</v>
      </c>
      <c r="DB483">
        <v>2</v>
      </c>
      <c r="DC483">
        <v>1761012834.5</v>
      </c>
      <c r="DD483">
        <v>420.7247916666667</v>
      </c>
      <c r="DE483">
        <v>420.0060833333334</v>
      </c>
      <c r="DF483">
        <v>24.16787916666667</v>
      </c>
      <c r="DG483">
        <v>24.11745416666666</v>
      </c>
      <c r="DH483">
        <v>422.30275</v>
      </c>
      <c r="DI483">
        <v>23.97486666666667</v>
      </c>
      <c r="DJ483">
        <v>499.9742083333334</v>
      </c>
      <c r="DK483">
        <v>90.58491666666667</v>
      </c>
      <c r="DL483">
        <v>0.03457290416666667</v>
      </c>
      <c r="DM483">
        <v>30.47160833333334</v>
      </c>
      <c r="DN483">
        <v>30.03864583333333</v>
      </c>
      <c r="DO483">
        <v>999.9</v>
      </c>
      <c r="DP483">
        <v>0</v>
      </c>
      <c r="DQ483">
        <v>0</v>
      </c>
      <c r="DR483">
        <v>9995.518750000001</v>
      </c>
      <c r="DS483">
        <v>0</v>
      </c>
      <c r="DT483">
        <v>0.242856</v>
      </c>
      <c r="DU483">
        <v>0.7187017083333332</v>
      </c>
      <c r="DV483">
        <v>431.1446666666666</v>
      </c>
      <c r="DW483">
        <v>430.3859583333333</v>
      </c>
      <c r="DX483">
        <v>0.05042513333333334</v>
      </c>
      <c r="DY483">
        <v>420.0060833333334</v>
      </c>
      <c r="DZ483">
        <v>24.11745416666666</v>
      </c>
      <c r="EA483">
        <v>2.189245833333333</v>
      </c>
      <c r="EB483">
        <v>2.18467875</v>
      </c>
      <c r="EC483">
        <v>18.88383333333333</v>
      </c>
      <c r="ED483">
        <v>18.85039166666667</v>
      </c>
      <c r="EE483">
        <v>0.00500078</v>
      </c>
      <c r="EF483">
        <v>0</v>
      </c>
      <c r="EG483">
        <v>0</v>
      </c>
      <c r="EH483">
        <v>0</v>
      </c>
      <c r="EI483">
        <v>915.4958333333334</v>
      </c>
      <c r="EJ483">
        <v>0.00500078</v>
      </c>
      <c r="EK483">
        <v>-15.72083333333333</v>
      </c>
      <c r="EL483">
        <v>-0.7625000000000001</v>
      </c>
      <c r="EM483">
        <v>35.15345833333333</v>
      </c>
      <c r="EN483">
        <v>38.12208333333333</v>
      </c>
      <c r="EO483">
        <v>37.63783333333333</v>
      </c>
      <c r="EP483">
        <v>38.19504166666666</v>
      </c>
      <c r="EQ483">
        <v>37.70545833333333</v>
      </c>
      <c r="ER483">
        <v>0</v>
      </c>
      <c r="ES483">
        <v>0</v>
      </c>
      <c r="ET483">
        <v>0</v>
      </c>
      <c r="EU483">
        <v>1761012841.3</v>
      </c>
      <c r="EV483">
        <v>0</v>
      </c>
      <c r="EW483">
        <v>915.626923076923</v>
      </c>
      <c r="EX483">
        <v>-18.85470069921667</v>
      </c>
      <c r="EY483">
        <v>-23.78461521488518</v>
      </c>
      <c r="EZ483">
        <v>-15.81923076923077</v>
      </c>
      <c r="FA483">
        <v>15</v>
      </c>
      <c r="FB483">
        <v>1761012682</v>
      </c>
      <c r="FC483" t="s">
        <v>1357</v>
      </c>
      <c r="FD483">
        <v>1761012681</v>
      </c>
      <c r="FE483">
        <v>1761012682</v>
      </c>
      <c r="FF483">
        <v>15</v>
      </c>
      <c r="FG483">
        <v>-0.08</v>
      </c>
      <c r="FH483">
        <v>-0.001</v>
      </c>
      <c r="FI483">
        <v>-1.579</v>
      </c>
      <c r="FJ483">
        <v>0.191</v>
      </c>
      <c r="FK483">
        <v>420</v>
      </c>
      <c r="FL483">
        <v>24</v>
      </c>
      <c r="FM483">
        <v>0.15</v>
      </c>
      <c r="FN483">
        <v>0.02</v>
      </c>
      <c r="FO483">
        <v>0.723831925</v>
      </c>
      <c r="FP483">
        <v>0.07030195497185447</v>
      </c>
      <c r="FQ483">
        <v>0.0410600406182139</v>
      </c>
      <c r="FR483">
        <v>1</v>
      </c>
      <c r="FS483">
        <v>916.0735294117648</v>
      </c>
      <c r="FT483">
        <v>-12.22154303631811</v>
      </c>
      <c r="FU483">
        <v>7.140081925033749</v>
      </c>
      <c r="FV483">
        <v>0</v>
      </c>
      <c r="FW483">
        <v>0.0413746873</v>
      </c>
      <c r="FX483">
        <v>0.1839100549193246</v>
      </c>
      <c r="FY483">
        <v>0.01836657450170484</v>
      </c>
      <c r="FZ483">
        <v>0</v>
      </c>
      <c r="GA483">
        <v>1</v>
      </c>
      <c r="GB483">
        <v>3</v>
      </c>
      <c r="GC483" t="s">
        <v>459</v>
      </c>
      <c r="GD483">
        <v>3.10957</v>
      </c>
      <c r="GE483">
        <v>2.72632</v>
      </c>
      <c r="GF483">
        <v>0.0887526</v>
      </c>
      <c r="GG483">
        <v>0.0884361</v>
      </c>
      <c r="GH483">
        <v>0.109222</v>
      </c>
      <c r="GI483">
        <v>0.110079</v>
      </c>
      <c r="GJ483">
        <v>23915</v>
      </c>
      <c r="GK483">
        <v>21666.5</v>
      </c>
      <c r="GL483">
        <v>26801.8</v>
      </c>
      <c r="GM483">
        <v>23974.5</v>
      </c>
      <c r="GN483">
        <v>38146.5</v>
      </c>
      <c r="GO483">
        <v>31467.5</v>
      </c>
      <c r="GP483">
        <v>46780.9</v>
      </c>
      <c r="GQ483">
        <v>37895.1</v>
      </c>
      <c r="GR483">
        <v>1.8925</v>
      </c>
      <c r="GS483">
        <v>1.87912</v>
      </c>
      <c r="GT483">
        <v>0.102587</v>
      </c>
      <c r="GU483">
        <v>0</v>
      </c>
      <c r="GV483">
        <v>28.3447</v>
      </c>
      <c r="GW483">
        <v>999.9</v>
      </c>
      <c r="GX483">
        <v>63.3</v>
      </c>
      <c r="GY483">
        <v>29.2</v>
      </c>
      <c r="GZ483">
        <v>28.4308</v>
      </c>
      <c r="HA483">
        <v>61.301</v>
      </c>
      <c r="HB483">
        <v>21.2019</v>
      </c>
      <c r="HC483">
        <v>1</v>
      </c>
      <c r="HD483">
        <v>0.0263211</v>
      </c>
      <c r="HE483">
        <v>-1.74392</v>
      </c>
      <c r="HF483">
        <v>20.3273</v>
      </c>
      <c r="HG483">
        <v>5.22148</v>
      </c>
      <c r="HH483">
        <v>11.9797</v>
      </c>
      <c r="HI483">
        <v>4.96535</v>
      </c>
      <c r="HJ483">
        <v>3.2759</v>
      </c>
      <c r="HK483">
        <v>9999</v>
      </c>
      <c r="HL483">
        <v>9999</v>
      </c>
      <c r="HM483">
        <v>9999</v>
      </c>
      <c r="HN483">
        <v>999.9</v>
      </c>
      <c r="HO483">
        <v>1.86368</v>
      </c>
      <c r="HP483">
        <v>1.85974</v>
      </c>
      <c r="HQ483">
        <v>1.85804</v>
      </c>
      <c r="HR483">
        <v>1.85944</v>
      </c>
      <c r="HS483">
        <v>1.85959</v>
      </c>
      <c r="HT483">
        <v>1.85806</v>
      </c>
      <c r="HU483">
        <v>1.85714</v>
      </c>
      <c r="HV483">
        <v>1.85211</v>
      </c>
      <c r="HW483">
        <v>0</v>
      </c>
      <c r="HX483">
        <v>0</v>
      </c>
      <c r="HY483">
        <v>0</v>
      </c>
      <c r="HZ483">
        <v>0</v>
      </c>
      <c r="IA483" t="s">
        <v>424</v>
      </c>
      <c r="IB483" t="s">
        <v>425</v>
      </c>
      <c r="IC483" t="s">
        <v>426</v>
      </c>
      <c r="ID483" t="s">
        <v>426</v>
      </c>
      <c r="IE483" t="s">
        <v>426</v>
      </c>
      <c r="IF483" t="s">
        <v>426</v>
      </c>
      <c r="IG483">
        <v>0</v>
      </c>
      <c r="IH483">
        <v>100</v>
      </c>
      <c r="II483">
        <v>100</v>
      </c>
      <c r="IJ483">
        <v>-1.577</v>
      </c>
      <c r="IK483">
        <v>0.1934</v>
      </c>
      <c r="IL483">
        <v>-2.369354775373933</v>
      </c>
      <c r="IM483">
        <v>0.001328113201692861</v>
      </c>
      <c r="IN483">
        <v>1.538283238170363E-06</v>
      </c>
      <c r="IO483">
        <v>-5.795655626708063E-10</v>
      </c>
      <c r="IP483">
        <v>-0.06927923945627479</v>
      </c>
      <c r="IQ483">
        <v>-0.004593102289677449</v>
      </c>
      <c r="IR483">
        <v>0.0008253994458280543</v>
      </c>
      <c r="IS483">
        <v>-7.403632370499484E-06</v>
      </c>
      <c r="IT483">
        <v>2</v>
      </c>
      <c r="IU483">
        <v>1985</v>
      </c>
      <c r="IV483">
        <v>1</v>
      </c>
      <c r="IW483">
        <v>27</v>
      </c>
      <c r="IX483">
        <v>2.7</v>
      </c>
      <c r="IY483">
        <v>2.7</v>
      </c>
      <c r="IZ483">
        <v>1.13647</v>
      </c>
      <c r="JA483">
        <v>2.61108</v>
      </c>
      <c r="JB483">
        <v>1.49658</v>
      </c>
      <c r="JC483">
        <v>2.34619</v>
      </c>
      <c r="JD483">
        <v>1.54907</v>
      </c>
      <c r="JE483">
        <v>2.34741</v>
      </c>
      <c r="JF483">
        <v>32.7758</v>
      </c>
      <c r="JG483">
        <v>15.3666</v>
      </c>
      <c r="JH483">
        <v>18</v>
      </c>
      <c r="JI483">
        <v>481.506</v>
      </c>
      <c r="JJ483">
        <v>502.056</v>
      </c>
      <c r="JK483">
        <v>31.4089</v>
      </c>
      <c r="JL483">
        <v>27.5948</v>
      </c>
      <c r="JM483">
        <v>30.0002</v>
      </c>
      <c r="JN483">
        <v>27.7595</v>
      </c>
      <c r="JO483">
        <v>27.7328</v>
      </c>
      <c r="JP483">
        <v>22.851</v>
      </c>
      <c r="JQ483">
        <v>19.2027</v>
      </c>
      <c r="JR483">
        <v>78.43559999999999</v>
      </c>
      <c r="JS483">
        <v>31.4039</v>
      </c>
      <c r="JT483">
        <v>420</v>
      </c>
      <c r="JU483">
        <v>24.0762</v>
      </c>
      <c r="JV483">
        <v>102.299</v>
      </c>
      <c r="JW483">
        <v>91.4216</v>
      </c>
    </row>
    <row r="484" spans="1:283">
      <c r="A484">
        <v>466</v>
      </c>
      <c r="B484">
        <v>1761012844.5</v>
      </c>
      <c r="C484">
        <v>3178.5</v>
      </c>
      <c r="D484" t="s">
        <v>1386</v>
      </c>
      <c r="E484" t="s">
        <v>1387</v>
      </c>
      <c r="F484">
        <v>5</v>
      </c>
      <c r="G484" t="s">
        <v>1356</v>
      </c>
      <c r="H484">
        <v>1761012836.5</v>
      </c>
      <c r="I484">
        <f>(J484)/1000</f>
        <v>0</v>
      </c>
      <c r="J484">
        <f>1000*DJ484*AH484*(DF484-DG484)/(100*CY484*(1000-AH484*DF484))</f>
        <v>0</v>
      </c>
      <c r="K484">
        <f>DJ484*AH484*(DE484-DD484*(1000-AH484*DG484)/(1000-AH484*DF484))/(100*CY484)</f>
        <v>0</v>
      </c>
      <c r="L484">
        <f>DD484 - IF(AH484&gt;1, K484*CY484*100.0/(AJ484), 0)</f>
        <v>0</v>
      </c>
      <c r="M484">
        <f>((S484-I484/2)*L484-K484)/(S484+I484/2)</f>
        <v>0</v>
      </c>
      <c r="N484">
        <f>M484*(DK484+DL484)/1000.0</f>
        <v>0</v>
      </c>
      <c r="O484">
        <f>(DD484 - IF(AH484&gt;1, K484*CY484*100.0/(AJ484), 0))*(DK484+DL484)/1000.0</f>
        <v>0</v>
      </c>
      <c r="P484">
        <f>2.0/((1/R484-1/Q484)+SIGN(R484)*SQRT((1/R484-1/Q484)*(1/R484-1/Q484) + 4*CZ484/((CZ484+1)*(CZ484+1))*(2*1/R484*1/Q484-1/Q484*1/Q484)))</f>
        <v>0</v>
      </c>
      <c r="Q484">
        <f>IF(LEFT(DA484,1)&lt;&gt;"0",IF(LEFT(DA484,1)="1",3.0,DB484),$D$5+$E$5*(DR484*DK484/($K$5*1000))+$F$5*(DR484*DK484/($K$5*1000))*MAX(MIN(CY484,$J$5),$I$5)*MAX(MIN(CY484,$J$5),$I$5)+$G$5*MAX(MIN(CY484,$J$5),$I$5)*(DR484*DK484/($K$5*1000))+$H$5*(DR484*DK484/($K$5*1000))*(DR484*DK484/($K$5*1000)))</f>
        <v>0</v>
      </c>
      <c r="R484">
        <f>I484*(1000-(1000*0.61365*exp(17.502*V484/(240.97+V484))/(DK484+DL484)+DF484)/2)/(1000*0.61365*exp(17.502*V484/(240.97+V484))/(DK484+DL484)-DF484)</f>
        <v>0</v>
      </c>
      <c r="S484">
        <f>1/((CZ484+1)/(P484/1.6)+1/(Q484/1.37)) + CZ484/((CZ484+1)/(P484/1.6) + CZ484/(Q484/1.37))</f>
        <v>0</v>
      </c>
      <c r="T484">
        <f>(CU484*CX484)</f>
        <v>0</v>
      </c>
      <c r="U484">
        <f>(DM484+(T484+2*0.95*5.67E-8*(((DM484+$B$9)+273)^4-(DM484+273)^4)-44100*I484)/(1.84*29.3*Q484+8*0.95*5.67E-8*(DM484+273)^3))</f>
        <v>0</v>
      </c>
      <c r="V484">
        <f>($C$9*DN484+$D$9*DO484+$E$9*U484)</f>
        <v>0</v>
      </c>
      <c r="W484">
        <f>0.61365*exp(17.502*V484/(240.97+V484))</f>
        <v>0</v>
      </c>
      <c r="X484">
        <f>(Y484/Z484*100)</f>
        <v>0</v>
      </c>
      <c r="Y484">
        <f>DF484*(DK484+DL484)/1000</f>
        <v>0</v>
      </c>
      <c r="Z484">
        <f>0.61365*exp(17.502*DM484/(240.97+DM484))</f>
        <v>0</v>
      </c>
      <c r="AA484">
        <f>(W484-DF484*(DK484+DL484)/1000)</f>
        <v>0</v>
      </c>
      <c r="AB484">
        <f>(-I484*44100)</f>
        <v>0</v>
      </c>
      <c r="AC484">
        <f>2*29.3*Q484*0.92*(DM484-V484)</f>
        <v>0</v>
      </c>
      <c r="AD484">
        <f>2*0.95*5.67E-8*(((DM484+$B$9)+273)^4-(V484+273)^4)</f>
        <v>0</v>
      </c>
      <c r="AE484">
        <f>T484+AD484+AB484+AC484</f>
        <v>0</v>
      </c>
      <c r="AF484">
        <v>1</v>
      </c>
      <c r="AG484">
        <v>0</v>
      </c>
      <c r="AH484">
        <f>IF(AF484*$H$15&gt;=AJ484,1.0,(AJ484/(AJ484-AF484*$H$15)))</f>
        <v>0</v>
      </c>
      <c r="AI484">
        <f>(AH484-1)*100</f>
        <v>0</v>
      </c>
      <c r="AJ484">
        <f>MAX(0,($B$15+$C$15*DR484)/(1+$D$15*DR484)*DK484/(DM484+273)*$E$15)</f>
        <v>0</v>
      </c>
      <c r="AK484" t="s">
        <v>420</v>
      </c>
      <c r="AL484" t="s">
        <v>420</v>
      </c>
      <c r="AM484">
        <v>0</v>
      </c>
      <c r="AN484">
        <v>0</v>
      </c>
      <c r="AO484">
        <f>1-AM484/AN484</f>
        <v>0</v>
      </c>
      <c r="AP484">
        <v>0</v>
      </c>
      <c r="AQ484" t="s">
        <v>420</v>
      </c>
      <c r="AR484" t="s">
        <v>420</v>
      </c>
      <c r="AS484">
        <v>0</v>
      </c>
      <c r="AT484">
        <v>0</v>
      </c>
      <c r="AU484">
        <f>1-AS484/AT484</f>
        <v>0</v>
      </c>
      <c r="AV484">
        <v>0.5</v>
      </c>
      <c r="AW484">
        <f>CV484</f>
        <v>0</v>
      </c>
      <c r="AX484">
        <f>K484</f>
        <v>0</v>
      </c>
      <c r="AY484">
        <f>AU484*AV484*AW484</f>
        <v>0</v>
      </c>
      <c r="AZ484">
        <f>(AX484-AP484)/AW484</f>
        <v>0</v>
      </c>
      <c r="BA484">
        <f>(AN484-AT484)/AT484</f>
        <v>0</v>
      </c>
      <c r="BB484">
        <f>AM484/(AO484+AM484/AT484)</f>
        <v>0</v>
      </c>
      <c r="BC484" t="s">
        <v>420</v>
      </c>
      <c r="BD484">
        <v>0</v>
      </c>
      <c r="BE484">
        <f>IF(BD484&lt;&gt;0, BD484, BB484)</f>
        <v>0</v>
      </c>
      <c r="BF484">
        <f>1-BE484/AT484</f>
        <v>0</v>
      </c>
      <c r="BG484">
        <f>(AT484-AS484)/(AT484-BE484)</f>
        <v>0</v>
      </c>
      <c r="BH484">
        <f>(AN484-AT484)/(AN484-BE484)</f>
        <v>0</v>
      </c>
      <c r="BI484">
        <f>(AT484-AS484)/(AT484-AM484)</f>
        <v>0</v>
      </c>
      <c r="BJ484">
        <f>(AN484-AT484)/(AN484-AM484)</f>
        <v>0</v>
      </c>
      <c r="BK484">
        <f>(BG484*BE484/AS484)</f>
        <v>0</v>
      </c>
      <c r="BL484">
        <f>(1-BK484)</f>
        <v>0</v>
      </c>
      <c r="CU484">
        <f>$B$13*DS484+$C$13*DT484+$F$13*EE484*(1-EH484)</f>
        <v>0</v>
      </c>
      <c r="CV484">
        <f>CU484*CW484</f>
        <v>0</v>
      </c>
      <c r="CW484">
        <f>($B$13*$D$11+$C$13*$D$11+$F$13*((ER484+EJ484)/MAX(ER484+EJ484+ES484, 0.1)*$I$11+ES484/MAX(ER484+EJ484+ES484, 0.1)*$J$11))/($B$13+$C$13+$F$13)</f>
        <v>0</v>
      </c>
      <c r="CX484">
        <f>($B$13*$K$11+$C$13*$K$11+$F$13*((ER484+EJ484)/MAX(ER484+EJ484+ES484, 0.1)*$P$11+ES484/MAX(ER484+EJ484+ES484, 0.1)*$Q$11))/($B$13+$C$13+$F$13)</f>
        <v>0</v>
      </c>
      <c r="CY484">
        <v>6</v>
      </c>
      <c r="CZ484">
        <v>0.5</v>
      </c>
      <c r="DA484" t="s">
        <v>421</v>
      </c>
      <c r="DB484">
        <v>2</v>
      </c>
      <c r="DC484">
        <v>1761012836.5</v>
      </c>
      <c r="DD484">
        <v>420.739</v>
      </c>
      <c r="DE484">
        <v>420.001</v>
      </c>
      <c r="DF484">
        <v>24.17239166666667</v>
      </c>
      <c r="DG484">
        <v>24.11879166666667</v>
      </c>
      <c r="DH484">
        <v>422.3169583333333</v>
      </c>
      <c r="DI484">
        <v>23.97928333333333</v>
      </c>
      <c r="DJ484">
        <v>499.9707083333333</v>
      </c>
      <c r="DK484">
        <v>90.58479166666666</v>
      </c>
      <c r="DL484">
        <v>0.03455895416666667</v>
      </c>
      <c r="DM484">
        <v>30.4678625</v>
      </c>
      <c r="DN484">
        <v>30.03328333333333</v>
      </c>
      <c r="DO484">
        <v>999.9</v>
      </c>
      <c r="DP484">
        <v>0</v>
      </c>
      <c r="DQ484">
        <v>0</v>
      </c>
      <c r="DR484">
        <v>9997.393333333333</v>
      </c>
      <c r="DS484">
        <v>0</v>
      </c>
      <c r="DT484">
        <v>0.242856</v>
      </c>
      <c r="DU484">
        <v>0.7379799166666666</v>
      </c>
      <c r="DV484">
        <v>431.1612083333333</v>
      </c>
      <c r="DW484">
        <v>430.381375</v>
      </c>
      <c r="DX484">
        <v>0.05359752916666666</v>
      </c>
      <c r="DY484">
        <v>420.001</v>
      </c>
      <c r="DZ484">
        <v>24.11879166666667</v>
      </c>
      <c r="EA484">
        <v>2.189651666666667</v>
      </c>
      <c r="EB484">
        <v>2.184797083333333</v>
      </c>
      <c r="EC484">
        <v>18.88680833333333</v>
      </c>
      <c r="ED484">
        <v>18.85125833333333</v>
      </c>
      <c r="EE484">
        <v>0.00500078</v>
      </c>
      <c r="EF484">
        <v>0</v>
      </c>
      <c r="EG484">
        <v>0</v>
      </c>
      <c r="EH484">
        <v>0</v>
      </c>
      <c r="EI484">
        <v>915.7374999999998</v>
      </c>
      <c r="EJ484">
        <v>0.00500078</v>
      </c>
      <c r="EK484">
        <v>-16.20833333333333</v>
      </c>
      <c r="EL484">
        <v>-0.9166666666666666</v>
      </c>
      <c r="EM484">
        <v>35.13783333333333</v>
      </c>
      <c r="EN484">
        <v>38.09345833333333</v>
      </c>
      <c r="EO484">
        <v>37.62220833333333</v>
      </c>
      <c r="EP484">
        <v>38.15591666666666</v>
      </c>
      <c r="EQ484">
        <v>37.68720833333333</v>
      </c>
      <c r="ER484">
        <v>0</v>
      </c>
      <c r="ES484">
        <v>0</v>
      </c>
      <c r="ET484">
        <v>0</v>
      </c>
      <c r="EU484">
        <v>1761012843.7</v>
      </c>
      <c r="EV484">
        <v>0</v>
      </c>
      <c r="EW484">
        <v>915.096153846154</v>
      </c>
      <c r="EX484">
        <v>-21.22735010404142</v>
      </c>
      <c r="EY484">
        <v>-23.79829058420153</v>
      </c>
      <c r="EZ484">
        <v>-16.04230769230769</v>
      </c>
      <c r="FA484">
        <v>15</v>
      </c>
      <c r="FB484">
        <v>1761012682</v>
      </c>
      <c r="FC484" t="s">
        <v>1357</v>
      </c>
      <c r="FD484">
        <v>1761012681</v>
      </c>
      <c r="FE484">
        <v>1761012682</v>
      </c>
      <c r="FF484">
        <v>15</v>
      </c>
      <c r="FG484">
        <v>-0.08</v>
      </c>
      <c r="FH484">
        <v>-0.001</v>
      </c>
      <c r="FI484">
        <v>-1.579</v>
      </c>
      <c r="FJ484">
        <v>0.191</v>
      </c>
      <c r="FK484">
        <v>420</v>
      </c>
      <c r="FL484">
        <v>24</v>
      </c>
      <c r="FM484">
        <v>0.15</v>
      </c>
      <c r="FN484">
        <v>0.02</v>
      </c>
      <c r="FO484">
        <v>0.7290976829268292</v>
      </c>
      <c r="FP484">
        <v>0.1693996515679455</v>
      </c>
      <c r="FQ484">
        <v>0.04565279011132009</v>
      </c>
      <c r="FR484">
        <v>1</v>
      </c>
      <c r="FS484">
        <v>915.7411764705882</v>
      </c>
      <c r="FT484">
        <v>-11.00687527228479</v>
      </c>
      <c r="FU484">
        <v>6.842003389404505</v>
      </c>
      <c r="FV484">
        <v>0</v>
      </c>
      <c r="FW484">
        <v>0.04676228292682927</v>
      </c>
      <c r="FX484">
        <v>0.1328074787456445</v>
      </c>
      <c r="FY484">
        <v>0.01432873641262171</v>
      </c>
      <c r="FZ484">
        <v>0</v>
      </c>
      <c r="GA484">
        <v>1</v>
      </c>
      <c r="GB484">
        <v>3</v>
      </c>
      <c r="GC484" t="s">
        <v>459</v>
      </c>
      <c r="GD484">
        <v>3.1096</v>
      </c>
      <c r="GE484">
        <v>2.72636</v>
      </c>
      <c r="GF484">
        <v>0.0887578</v>
      </c>
      <c r="GG484">
        <v>0.088422</v>
      </c>
      <c r="GH484">
        <v>0.109233</v>
      </c>
      <c r="GI484">
        <v>0.110098</v>
      </c>
      <c r="GJ484">
        <v>23914.9</v>
      </c>
      <c r="GK484">
        <v>21666.8</v>
      </c>
      <c r="GL484">
        <v>26801.8</v>
      </c>
      <c r="GM484">
        <v>23974.4</v>
      </c>
      <c r="GN484">
        <v>38146.1</v>
      </c>
      <c r="GO484">
        <v>31466.8</v>
      </c>
      <c r="GP484">
        <v>46780.9</v>
      </c>
      <c r="GQ484">
        <v>37895</v>
      </c>
      <c r="GR484">
        <v>1.89255</v>
      </c>
      <c r="GS484">
        <v>1.87895</v>
      </c>
      <c r="GT484">
        <v>0.10252</v>
      </c>
      <c r="GU484">
        <v>0</v>
      </c>
      <c r="GV484">
        <v>28.3459</v>
      </c>
      <c r="GW484">
        <v>999.9</v>
      </c>
      <c r="GX484">
        <v>63.2</v>
      </c>
      <c r="GY484">
        <v>29.1</v>
      </c>
      <c r="GZ484">
        <v>28.2215</v>
      </c>
      <c r="HA484">
        <v>61.041</v>
      </c>
      <c r="HB484">
        <v>21.3822</v>
      </c>
      <c r="HC484">
        <v>1</v>
      </c>
      <c r="HD484">
        <v>0.0264482</v>
      </c>
      <c r="HE484">
        <v>-1.78489</v>
      </c>
      <c r="HF484">
        <v>20.3269</v>
      </c>
      <c r="HG484">
        <v>5.22133</v>
      </c>
      <c r="HH484">
        <v>11.98</v>
      </c>
      <c r="HI484">
        <v>4.96535</v>
      </c>
      <c r="HJ484">
        <v>3.27578</v>
      </c>
      <c r="HK484">
        <v>9999</v>
      </c>
      <c r="HL484">
        <v>9999</v>
      </c>
      <c r="HM484">
        <v>9999</v>
      </c>
      <c r="HN484">
        <v>999.9</v>
      </c>
      <c r="HO484">
        <v>1.86368</v>
      </c>
      <c r="HP484">
        <v>1.85974</v>
      </c>
      <c r="HQ484">
        <v>1.85804</v>
      </c>
      <c r="HR484">
        <v>1.85944</v>
      </c>
      <c r="HS484">
        <v>1.85959</v>
      </c>
      <c r="HT484">
        <v>1.85806</v>
      </c>
      <c r="HU484">
        <v>1.85715</v>
      </c>
      <c r="HV484">
        <v>1.85211</v>
      </c>
      <c r="HW484">
        <v>0</v>
      </c>
      <c r="HX484">
        <v>0</v>
      </c>
      <c r="HY484">
        <v>0</v>
      </c>
      <c r="HZ484">
        <v>0</v>
      </c>
      <c r="IA484" t="s">
        <v>424</v>
      </c>
      <c r="IB484" t="s">
        <v>425</v>
      </c>
      <c r="IC484" t="s">
        <v>426</v>
      </c>
      <c r="ID484" t="s">
        <v>426</v>
      </c>
      <c r="IE484" t="s">
        <v>426</v>
      </c>
      <c r="IF484" t="s">
        <v>426</v>
      </c>
      <c r="IG484">
        <v>0</v>
      </c>
      <c r="IH484">
        <v>100</v>
      </c>
      <c r="II484">
        <v>100</v>
      </c>
      <c r="IJ484">
        <v>-1.578</v>
      </c>
      <c r="IK484">
        <v>0.1933</v>
      </c>
      <c r="IL484">
        <v>-2.369354775373933</v>
      </c>
      <c r="IM484">
        <v>0.001328113201692861</v>
      </c>
      <c r="IN484">
        <v>1.538283238170363E-06</v>
      </c>
      <c r="IO484">
        <v>-5.795655626708063E-10</v>
      </c>
      <c r="IP484">
        <v>-0.06927923945627479</v>
      </c>
      <c r="IQ484">
        <v>-0.004593102289677449</v>
      </c>
      <c r="IR484">
        <v>0.0008253994458280543</v>
      </c>
      <c r="IS484">
        <v>-7.403632370499484E-06</v>
      </c>
      <c r="IT484">
        <v>2</v>
      </c>
      <c r="IU484">
        <v>1985</v>
      </c>
      <c r="IV484">
        <v>1</v>
      </c>
      <c r="IW484">
        <v>27</v>
      </c>
      <c r="IX484">
        <v>2.7</v>
      </c>
      <c r="IY484">
        <v>2.7</v>
      </c>
      <c r="IZ484">
        <v>1.13647</v>
      </c>
      <c r="JA484">
        <v>2.61108</v>
      </c>
      <c r="JB484">
        <v>1.49658</v>
      </c>
      <c r="JC484">
        <v>2.34619</v>
      </c>
      <c r="JD484">
        <v>1.54907</v>
      </c>
      <c r="JE484">
        <v>2.45117</v>
      </c>
      <c r="JF484">
        <v>32.7758</v>
      </c>
      <c r="JG484">
        <v>15.3754</v>
      </c>
      <c r="JH484">
        <v>18</v>
      </c>
      <c r="JI484">
        <v>481.535</v>
      </c>
      <c r="JJ484">
        <v>501.94</v>
      </c>
      <c r="JK484">
        <v>31.394</v>
      </c>
      <c r="JL484">
        <v>27.5948</v>
      </c>
      <c r="JM484">
        <v>30.0002</v>
      </c>
      <c r="JN484">
        <v>27.7595</v>
      </c>
      <c r="JO484">
        <v>27.7328</v>
      </c>
      <c r="JP484">
        <v>22.8544</v>
      </c>
      <c r="JQ484">
        <v>19.2027</v>
      </c>
      <c r="JR484">
        <v>78.43559999999999</v>
      </c>
      <c r="JS484">
        <v>31.3848</v>
      </c>
      <c r="JT484">
        <v>420</v>
      </c>
      <c r="JU484">
        <v>24.0762</v>
      </c>
      <c r="JV484">
        <v>102.299</v>
      </c>
      <c r="JW484">
        <v>91.42140000000001</v>
      </c>
    </row>
    <row r="485" spans="1:283">
      <c r="A485">
        <v>467</v>
      </c>
      <c r="B485">
        <v>1761012846.5</v>
      </c>
      <c r="C485">
        <v>3180.5</v>
      </c>
      <c r="D485" t="s">
        <v>1388</v>
      </c>
      <c r="E485" t="s">
        <v>1389</v>
      </c>
      <c r="F485">
        <v>5</v>
      </c>
      <c r="G485" t="s">
        <v>1356</v>
      </c>
      <c r="H485">
        <v>1761012838.5</v>
      </c>
      <c r="I485">
        <f>(J485)/1000</f>
        <v>0</v>
      </c>
      <c r="J485">
        <f>1000*DJ485*AH485*(DF485-DG485)/(100*CY485*(1000-AH485*DF485))</f>
        <v>0</v>
      </c>
      <c r="K485">
        <f>DJ485*AH485*(DE485-DD485*(1000-AH485*DG485)/(1000-AH485*DF485))/(100*CY485)</f>
        <v>0</v>
      </c>
      <c r="L485">
        <f>DD485 - IF(AH485&gt;1, K485*CY485*100.0/(AJ485), 0)</f>
        <v>0</v>
      </c>
      <c r="M485">
        <f>((S485-I485/2)*L485-K485)/(S485+I485/2)</f>
        <v>0</v>
      </c>
      <c r="N485">
        <f>M485*(DK485+DL485)/1000.0</f>
        <v>0</v>
      </c>
      <c r="O485">
        <f>(DD485 - IF(AH485&gt;1, K485*CY485*100.0/(AJ485), 0))*(DK485+DL485)/1000.0</f>
        <v>0</v>
      </c>
      <c r="P485">
        <f>2.0/((1/R485-1/Q485)+SIGN(R485)*SQRT((1/R485-1/Q485)*(1/R485-1/Q485) + 4*CZ485/((CZ485+1)*(CZ485+1))*(2*1/R485*1/Q485-1/Q485*1/Q485)))</f>
        <v>0</v>
      </c>
      <c r="Q485">
        <f>IF(LEFT(DA485,1)&lt;&gt;"0",IF(LEFT(DA485,1)="1",3.0,DB485),$D$5+$E$5*(DR485*DK485/($K$5*1000))+$F$5*(DR485*DK485/($K$5*1000))*MAX(MIN(CY485,$J$5),$I$5)*MAX(MIN(CY485,$J$5),$I$5)+$G$5*MAX(MIN(CY485,$J$5),$I$5)*(DR485*DK485/($K$5*1000))+$H$5*(DR485*DK485/($K$5*1000))*(DR485*DK485/($K$5*1000)))</f>
        <v>0</v>
      </c>
      <c r="R485">
        <f>I485*(1000-(1000*0.61365*exp(17.502*V485/(240.97+V485))/(DK485+DL485)+DF485)/2)/(1000*0.61365*exp(17.502*V485/(240.97+V485))/(DK485+DL485)-DF485)</f>
        <v>0</v>
      </c>
      <c r="S485">
        <f>1/((CZ485+1)/(P485/1.6)+1/(Q485/1.37)) + CZ485/((CZ485+1)/(P485/1.6) + CZ485/(Q485/1.37))</f>
        <v>0</v>
      </c>
      <c r="T485">
        <f>(CU485*CX485)</f>
        <v>0</v>
      </c>
      <c r="U485">
        <f>(DM485+(T485+2*0.95*5.67E-8*(((DM485+$B$9)+273)^4-(DM485+273)^4)-44100*I485)/(1.84*29.3*Q485+8*0.95*5.67E-8*(DM485+273)^3))</f>
        <v>0</v>
      </c>
      <c r="V485">
        <f>($C$9*DN485+$D$9*DO485+$E$9*U485)</f>
        <v>0</v>
      </c>
      <c r="W485">
        <f>0.61365*exp(17.502*V485/(240.97+V485))</f>
        <v>0</v>
      </c>
      <c r="X485">
        <f>(Y485/Z485*100)</f>
        <v>0</v>
      </c>
      <c r="Y485">
        <f>DF485*(DK485+DL485)/1000</f>
        <v>0</v>
      </c>
      <c r="Z485">
        <f>0.61365*exp(17.502*DM485/(240.97+DM485))</f>
        <v>0</v>
      </c>
      <c r="AA485">
        <f>(W485-DF485*(DK485+DL485)/1000)</f>
        <v>0</v>
      </c>
      <c r="AB485">
        <f>(-I485*44100)</f>
        <v>0</v>
      </c>
      <c r="AC485">
        <f>2*29.3*Q485*0.92*(DM485-V485)</f>
        <v>0</v>
      </c>
      <c r="AD485">
        <f>2*0.95*5.67E-8*(((DM485+$B$9)+273)^4-(V485+273)^4)</f>
        <v>0</v>
      </c>
      <c r="AE485">
        <f>T485+AD485+AB485+AC485</f>
        <v>0</v>
      </c>
      <c r="AF485">
        <v>1</v>
      </c>
      <c r="AG485">
        <v>0</v>
      </c>
      <c r="AH485">
        <f>IF(AF485*$H$15&gt;=AJ485,1.0,(AJ485/(AJ485-AF485*$H$15)))</f>
        <v>0</v>
      </c>
      <c r="AI485">
        <f>(AH485-1)*100</f>
        <v>0</v>
      </c>
      <c r="AJ485">
        <f>MAX(0,($B$15+$C$15*DR485)/(1+$D$15*DR485)*DK485/(DM485+273)*$E$15)</f>
        <v>0</v>
      </c>
      <c r="AK485" t="s">
        <v>420</v>
      </c>
      <c r="AL485" t="s">
        <v>420</v>
      </c>
      <c r="AM485">
        <v>0</v>
      </c>
      <c r="AN485">
        <v>0</v>
      </c>
      <c r="AO485">
        <f>1-AM485/AN485</f>
        <v>0</v>
      </c>
      <c r="AP485">
        <v>0</v>
      </c>
      <c r="AQ485" t="s">
        <v>420</v>
      </c>
      <c r="AR485" t="s">
        <v>420</v>
      </c>
      <c r="AS485">
        <v>0</v>
      </c>
      <c r="AT485">
        <v>0</v>
      </c>
      <c r="AU485">
        <f>1-AS485/AT485</f>
        <v>0</v>
      </c>
      <c r="AV485">
        <v>0.5</v>
      </c>
      <c r="AW485">
        <f>CV485</f>
        <v>0</v>
      </c>
      <c r="AX485">
        <f>K485</f>
        <v>0</v>
      </c>
      <c r="AY485">
        <f>AU485*AV485*AW485</f>
        <v>0</v>
      </c>
      <c r="AZ485">
        <f>(AX485-AP485)/AW485</f>
        <v>0</v>
      </c>
      <c r="BA485">
        <f>(AN485-AT485)/AT485</f>
        <v>0</v>
      </c>
      <c r="BB485">
        <f>AM485/(AO485+AM485/AT485)</f>
        <v>0</v>
      </c>
      <c r="BC485" t="s">
        <v>420</v>
      </c>
      <c r="BD485">
        <v>0</v>
      </c>
      <c r="BE485">
        <f>IF(BD485&lt;&gt;0, BD485, BB485)</f>
        <v>0</v>
      </c>
      <c r="BF485">
        <f>1-BE485/AT485</f>
        <v>0</v>
      </c>
      <c r="BG485">
        <f>(AT485-AS485)/(AT485-BE485)</f>
        <v>0</v>
      </c>
      <c r="BH485">
        <f>(AN485-AT485)/(AN485-BE485)</f>
        <v>0</v>
      </c>
      <c r="BI485">
        <f>(AT485-AS485)/(AT485-AM485)</f>
        <v>0</v>
      </c>
      <c r="BJ485">
        <f>(AN485-AT485)/(AN485-AM485)</f>
        <v>0</v>
      </c>
      <c r="BK485">
        <f>(BG485*BE485/AS485)</f>
        <v>0</v>
      </c>
      <c r="BL485">
        <f>(1-BK485)</f>
        <v>0</v>
      </c>
      <c r="CU485">
        <f>$B$13*DS485+$C$13*DT485+$F$13*EE485*(1-EH485)</f>
        <v>0</v>
      </c>
      <c r="CV485">
        <f>CU485*CW485</f>
        <v>0</v>
      </c>
      <c r="CW485">
        <f>($B$13*$D$11+$C$13*$D$11+$F$13*((ER485+EJ485)/MAX(ER485+EJ485+ES485, 0.1)*$I$11+ES485/MAX(ER485+EJ485+ES485, 0.1)*$J$11))/($B$13+$C$13+$F$13)</f>
        <v>0</v>
      </c>
      <c r="CX485">
        <f>($B$13*$K$11+$C$13*$K$11+$F$13*((ER485+EJ485)/MAX(ER485+EJ485+ES485, 0.1)*$P$11+ES485/MAX(ER485+EJ485+ES485, 0.1)*$Q$11))/($B$13+$C$13+$F$13)</f>
        <v>0</v>
      </c>
      <c r="CY485">
        <v>6</v>
      </c>
      <c r="CZ485">
        <v>0.5</v>
      </c>
      <c r="DA485" t="s">
        <v>421</v>
      </c>
      <c r="DB485">
        <v>2</v>
      </c>
      <c r="DC485">
        <v>1761012838.5</v>
      </c>
      <c r="DD485">
        <v>420.7514583333333</v>
      </c>
      <c r="DE485">
        <v>419.98875</v>
      </c>
      <c r="DF485">
        <v>24.176125</v>
      </c>
      <c r="DG485">
        <v>24.12047083333333</v>
      </c>
      <c r="DH485">
        <v>422.3293333333333</v>
      </c>
      <c r="DI485">
        <v>23.98292916666667</v>
      </c>
      <c r="DJ485">
        <v>499.9916250000001</v>
      </c>
      <c r="DK485">
        <v>90.58483750000001</v>
      </c>
      <c r="DL485">
        <v>0.03449849583333334</v>
      </c>
      <c r="DM485">
        <v>30.46426666666667</v>
      </c>
      <c r="DN485">
        <v>30.0297</v>
      </c>
      <c r="DO485">
        <v>999.9</v>
      </c>
      <c r="DP485">
        <v>0</v>
      </c>
      <c r="DQ485">
        <v>0</v>
      </c>
      <c r="DR485">
        <v>10002.08083333333</v>
      </c>
      <c r="DS485">
        <v>0</v>
      </c>
      <c r="DT485">
        <v>0.242856</v>
      </c>
      <c r="DU485">
        <v>0.7626851666666665</v>
      </c>
      <c r="DV485">
        <v>431.1755833333333</v>
      </c>
      <c r="DW485">
        <v>430.3695416666666</v>
      </c>
      <c r="DX485">
        <v>0.05565341666666667</v>
      </c>
      <c r="DY485">
        <v>419.98875</v>
      </c>
      <c r="DZ485">
        <v>24.12047083333333</v>
      </c>
      <c r="EA485">
        <v>2.189991666666666</v>
      </c>
      <c r="EB485">
        <v>2.18495</v>
      </c>
      <c r="EC485">
        <v>18.8892875</v>
      </c>
      <c r="ED485">
        <v>18.85237916666667</v>
      </c>
      <c r="EE485">
        <v>0.00500078</v>
      </c>
      <c r="EF485">
        <v>0</v>
      </c>
      <c r="EG485">
        <v>0</v>
      </c>
      <c r="EH485">
        <v>0</v>
      </c>
      <c r="EI485">
        <v>914.8000000000001</v>
      </c>
      <c r="EJ485">
        <v>0.00500078</v>
      </c>
      <c r="EK485">
        <v>-16.37916666666667</v>
      </c>
      <c r="EL485">
        <v>-0.8791666666666668</v>
      </c>
      <c r="EM485">
        <v>35.11958333333333</v>
      </c>
      <c r="EN485">
        <v>38.07004166666666</v>
      </c>
      <c r="EO485">
        <v>37.62483333333333</v>
      </c>
      <c r="EP485">
        <v>38.1195</v>
      </c>
      <c r="EQ485">
        <v>37.671625</v>
      </c>
      <c r="ER485">
        <v>0</v>
      </c>
      <c r="ES485">
        <v>0</v>
      </c>
      <c r="ET485">
        <v>0</v>
      </c>
      <c r="EU485">
        <v>1761012845.5</v>
      </c>
      <c r="EV485">
        <v>0</v>
      </c>
      <c r="EW485">
        <v>913.956</v>
      </c>
      <c r="EX485">
        <v>-6.207692007508842</v>
      </c>
      <c r="EY485">
        <v>-35.11538454534031</v>
      </c>
      <c r="EZ485">
        <v>-16.496</v>
      </c>
      <c r="FA485">
        <v>15</v>
      </c>
      <c r="FB485">
        <v>1761012682</v>
      </c>
      <c r="FC485" t="s">
        <v>1357</v>
      </c>
      <c r="FD485">
        <v>1761012681</v>
      </c>
      <c r="FE485">
        <v>1761012682</v>
      </c>
      <c r="FF485">
        <v>15</v>
      </c>
      <c r="FG485">
        <v>-0.08</v>
      </c>
      <c r="FH485">
        <v>-0.001</v>
      </c>
      <c r="FI485">
        <v>-1.579</v>
      </c>
      <c r="FJ485">
        <v>0.191</v>
      </c>
      <c r="FK485">
        <v>420</v>
      </c>
      <c r="FL485">
        <v>24</v>
      </c>
      <c r="FM485">
        <v>0.15</v>
      </c>
      <c r="FN485">
        <v>0.02</v>
      </c>
      <c r="FO485">
        <v>0.7354568500000001</v>
      </c>
      <c r="FP485">
        <v>0.4164691857410877</v>
      </c>
      <c r="FQ485">
        <v>0.05705793382762384</v>
      </c>
      <c r="FR485">
        <v>1</v>
      </c>
      <c r="FS485">
        <v>915.5117647058823</v>
      </c>
      <c r="FT485">
        <v>-18.00763931152224</v>
      </c>
      <c r="FU485">
        <v>6.039904786251978</v>
      </c>
      <c r="FV485">
        <v>0</v>
      </c>
      <c r="FW485">
        <v>0.05031852999999999</v>
      </c>
      <c r="FX485">
        <v>0.09641498836772987</v>
      </c>
      <c r="FY485">
        <v>0.01090763539141733</v>
      </c>
      <c r="FZ485">
        <v>1</v>
      </c>
      <c r="GA485">
        <v>2</v>
      </c>
      <c r="GB485">
        <v>3</v>
      </c>
      <c r="GC485" t="s">
        <v>482</v>
      </c>
      <c r="GD485">
        <v>3.10981</v>
      </c>
      <c r="GE485">
        <v>2.72614</v>
      </c>
      <c r="GF485">
        <v>0.08875230000000001</v>
      </c>
      <c r="GG485">
        <v>0.0884209</v>
      </c>
      <c r="GH485">
        <v>0.109244</v>
      </c>
      <c r="GI485">
        <v>0.110108</v>
      </c>
      <c r="GJ485">
        <v>23915</v>
      </c>
      <c r="GK485">
        <v>21666.7</v>
      </c>
      <c r="GL485">
        <v>26801.7</v>
      </c>
      <c r="GM485">
        <v>23974.3</v>
      </c>
      <c r="GN485">
        <v>38145.4</v>
      </c>
      <c r="GO485">
        <v>31466.2</v>
      </c>
      <c r="GP485">
        <v>46780.8</v>
      </c>
      <c r="GQ485">
        <v>37894.7</v>
      </c>
      <c r="GR485">
        <v>1.89288</v>
      </c>
      <c r="GS485">
        <v>1.87878</v>
      </c>
      <c r="GT485">
        <v>0.102378</v>
      </c>
      <c r="GU485">
        <v>0</v>
      </c>
      <c r="GV485">
        <v>28.3471</v>
      </c>
      <c r="GW485">
        <v>999.9</v>
      </c>
      <c r="GX485">
        <v>63.2</v>
      </c>
      <c r="GY485">
        <v>29.1</v>
      </c>
      <c r="GZ485">
        <v>28.2217</v>
      </c>
      <c r="HA485">
        <v>60.961</v>
      </c>
      <c r="HB485">
        <v>21.1138</v>
      </c>
      <c r="HC485">
        <v>1</v>
      </c>
      <c r="HD485">
        <v>0.0263948</v>
      </c>
      <c r="HE485">
        <v>-1.79111</v>
      </c>
      <c r="HF485">
        <v>20.3271</v>
      </c>
      <c r="HG485">
        <v>5.22148</v>
      </c>
      <c r="HH485">
        <v>11.9798</v>
      </c>
      <c r="HI485">
        <v>4.96535</v>
      </c>
      <c r="HJ485">
        <v>3.2758</v>
      </c>
      <c r="HK485">
        <v>9999</v>
      </c>
      <c r="HL485">
        <v>9999</v>
      </c>
      <c r="HM485">
        <v>9999</v>
      </c>
      <c r="HN485">
        <v>999.9</v>
      </c>
      <c r="HO485">
        <v>1.86369</v>
      </c>
      <c r="HP485">
        <v>1.85974</v>
      </c>
      <c r="HQ485">
        <v>1.85804</v>
      </c>
      <c r="HR485">
        <v>1.85944</v>
      </c>
      <c r="HS485">
        <v>1.85959</v>
      </c>
      <c r="HT485">
        <v>1.85806</v>
      </c>
      <c r="HU485">
        <v>1.85715</v>
      </c>
      <c r="HV485">
        <v>1.85211</v>
      </c>
      <c r="HW485">
        <v>0</v>
      </c>
      <c r="HX485">
        <v>0</v>
      </c>
      <c r="HY485">
        <v>0</v>
      </c>
      <c r="HZ485">
        <v>0</v>
      </c>
      <c r="IA485" t="s">
        <v>424</v>
      </c>
      <c r="IB485" t="s">
        <v>425</v>
      </c>
      <c r="IC485" t="s">
        <v>426</v>
      </c>
      <c r="ID485" t="s">
        <v>426</v>
      </c>
      <c r="IE485" t="s">
        <v>426</v>
      </c>
      <c r="IF485" t="s">
        <v>426</v>
      </c>
      <c r="IG485">
        <v>0</v>
      </c>
      <c r="IH485">
        <v>100</v>
      </c>
      <c r="II485">
        <v>100</v>
      </c>
      <c r="IJ485">
        <v>-1.578</v>
      </c>
      <c r="IK485">
        <v>0.1935</v>
      </c>
      <c r="IL485">
        <v>-2.369354775373933</v>
      </c>
      <c r="IM485">
        <v>0.001328113201692861</v>
      </c>
      <c r="IN485">
        <v>1.538283238170363E-06</v>
      </c>
      <c r="IO485">
        <v>-5.795655626708063E-10</v>
      </c>
      <c r="IP485">
        <v>-0.06927923945627479</v>
      </c>
      <c r="IQ485">
        <v>-0.004593102289677449</v>
      </c>
      <c r="IR485">
        <v>0.0008253994458280543</v>
      </c>
      <c r="IS485">
        <v>-7.403632370499484E-06</v>
      </c>
      <c r="IT485">
        <v>2</v>
      </c>
      <c r="IU485">
        <v>1985</v>
      </c>
      <c r="IV485">
        <v>1</v>
      </c>
      <c r="IW485">
        <v>27</v>
      </c>
      <c r="IX485">
        <v>2.8</v>
      </c>
      <c r="IY485">
        <v>2.7</v>
      </c>
      <c r="IZ485">
        <v>1.13647</v>
      </c>
      <c r="JA485">
        <v>2.60376</v>
      </c>
      <c r="JB485">
        <v>1.49658</v>
      </c>
      <c r="JC485">
        <v>2.34619</v>
      </c>
      <c r="JD485">
        <v>1.54907</v>
      </c>
      <c r="JE485">
        <v>2.43896</v>
      </c>
      <c r="JF485">
        <v>32.7758</v>
      </c>
      <c r="JG485">
        <v>15.3929</v>
      </c>
      <c r="JH485">
        <v>18</v>
      </c>
      <c r="JI485">
        <v>481.722</v>
      </c>
      <c r="JJ485">
        <v>501.824</v>
      </c>
      <c r="JK485">
        <v>31.3858</v>
      </c>
      <c r="JL485">
        <v>27.5948</v>
      </c>
      <c r="JM485">
        <v>30.0001</v>
      </c>
      <c r="JN485">
        <v>27.7595</v>
      </c>
      <c r="JO485">
        <v>27.7328</v>
      </c>
      <c r="JP485">
        <v>22.8533</v>
      </c>
      <c r="JQ485">
        <v>19.2027</v>
      </c>
      <c r="JR485">
        <v>78.43559999999999</v>
      </c>
      <c r="JS485">
        <v>31.3848</v>
      </c>
      <c r="JT485">
        <v>420</v>
      </c>
      <c r="JU485">
        <v>24.0762</v>
      </c>
      <c r="JV485">
        <v>102.299</v>
      </c>
      <c r="JW485">
        <v>91.4207</v>
      </c>
    </row>
    <row r="486" spans="1:283">
      <c r="A486">
        <v>468</v>
      </c>
      <c r="B486">
        <v>1761012848.5</v>
      </c>
      <c r="C486">
        <v>3182.5</v>
      </c>
      <c r="D486" t="s">
        <v>1390</v>
      </c>
      <c r="E486" t="s">
        <v>1391</v>
      </c>
      <c r="F486">
        <v>5</v>
      </c>
      <c r="G486" t="s">
        <v>1356</v>
      </c>
      <c r="H486">
        <v>1761012840.5</v>
      </c>
      <c r="I486">
        <f>(J486)/1000</f>
        <v>0</v>
      </c>
      <c r="J486">
        <f>1000*DJ486*AH486*(DF486-DG486)/(100*CY486*(1000-AH486*DF486))</f>
        <v>0</v>
      </c>
      <c r="K486">
        <f>DJ486*AH486*(DE486-DD486*(1000-AH486*DG486)/(1000-AH486*DF486))/(100*CY486)</f>
        <v>0</v>
      </c>
      <c r="L486">
        <f>DD486 - IF(AH486&gt;1, K486*CY486*100.0/(AJ486), 0)</f>
        <v>0</v>
      </c>
      <c r="M486">
        <f>((S486-I486/2)*L486-K486)/(S486+I486/2)</f>
        <v>0</v>
      </c>
      <c r="N486">
        <f>M486*(DK486+DL486)/1000.0</f>
        <v>0</v>
      </c>
      <c r="O486">
        <f>(DD486 - IF(AH486&gt;1, K486*CY486*100.0/(AJ486), 0))*(DK486+DL486)/1000.0</f>
        <v>0</v>
      </c>
      <c r="P486">
        <f>2.0/((1/R486-1/Q486)+SIGN(R486)*SQRT((1/R486-1/Q486)*(1/R486-1/Q486) + 4*CZ486/((CZ486+1)*(CZ486+1))*(2*1/R486*1/Q486-1/Q486*1/Q486)))</f>
        <v>0</v>
      </c>
      <c r="Q486">
        <f>IF(LEFT(DA486,1)&lt;&gt;"0",IF(LEFT(DA486,1)="1",3.0,DB486),$D$5+$E$5*(DR486*DK486/($K$5*1000))+$F$5*(DR486*DK486/($K$5*1000))*MAX(MIN(CY486,$J$5),$I$5)*MAX(MIN(CY486,$J$5),$I$5)+$G$5*MAX(MIN(CY486,$J$5),$I$5)*(DR486*DK486/($K$5*1000))+$H$5*(DR486*DK486/($K$5*1000))*(DR486*DK486/($K$5*1000)))</f>
        <v>0</v>
      </c>
      <c r="R486">
        <f>I486*(1000-(1000*0.61365*exp(17.502*V486/(240.97+V486))/(DK486+DL486)+DF486)/2)/(1000*0.61365*exp(17.502*V486/(240.97+V486))/(DK486+DL486)-DF486)</f>
        <v>0</v>
      </c>
      <c r="S486">
        <f>1/((CZ486+1)/(P486/1.6)+1/(Q486/1.37)) + CZ486/((CZ486+1)/(P486/1.6) + CZ486/(Q486/1.37))</f>
        <v>0</v>
      </c>
      <c r="T486">
        <f>(CU486*CX486)</f>
        <v>0</v>
      </c>
      <c r="U486">
        <f>(DM486+(T486+2*0.95*5.67E-8*(((DM486+$B$9)+273)^4-(DM486+273)^4)-44100*I486)/(1.84*29.3*Q486+8*0.95*5.67E-8*(DM486+273)^3))</f>
        <v>0</v>
      </c>
      <c r="V486">
        <f>($C$9*DN486+$D$9*DO486+$E$9*U486)</f>
        <v>0</v>
      </c>
      <c r="W486">
        <f>0.61365*exp(17.502*V486/(240.97+V486))</f>
        <v>0</v>
      </c>
      <c r="X486">
        <f>(Y486/Z486*100)</f>
        <v>0</v>
      </c>
      <c r="Y486">
        <f>DF486*(DK486+DL486)/1000</f>
        <v>0</v>
      </c>
      <c r="Z486">
        <f>0.61365*exp(17.502*DM486/(240.97+DM486))</f>
        <v>0</v>
      </c>
      <c r="AA486">
        <f>(W486-DF486*(DK486+DL486)/1000)</f>
        <v>0</v>
      </c>
      <c r="AB486">
        <f>(-I486*44100)</f>
        <v>0</v>
      </c>
      <c r="AC486">
        <f>2*29.3*Q486*0.92*(DM486-V486)</f>
        <v>0</v>
      </c>
      <c r="AD486">
        <f>2*0.95*5.67E-8*(((DM486+$B$9)+273)^4-(V486+273)^4)</f>
        <v>0</v>
      </c>
      <c r="AE486">
        <f>T486+AD486+AB486+AC486</f>
        <v>0</v>
      </c>
      <c r="AF486">
        <v>1</v>
      </c>
      <c r="AG486">
        <v>0</v>
      </c>
      <c r="AH486">
        <f>IF(AF486*$H$15&gt;=AJ486,1.0,(AJ486/(AJ486-AF486*$H$15)))</f>
        <v>0</v>
      </c>
      <c r="AI486">
        <f>(AH486-1)*100</f>
        <v>0</v>
      </c>
      <c r="AJ486">
        <f>MAX(0,($B$15+$C$15*DR486)/(1+$D$15*DR486)*DK486/(DM486+273)*$E$15)</f>
        <v>0</v>
      </c>
      <c r="AK486" t="s">
        <v>420</v>
      </c>
      <c r="AL486" t="s">
        <v>420</v>
      </c>
      <c r="AM486">
        <v>0</v>
      </c>
      <c r="AN486">
        <v>0</v>
      </c>
      <c r="AO486">
        <f>1-AM486/AN486</f>
        <v>0</v>
      </c>
      <c r="AP486">
        <v>0</v>
      </c>
      <c r="AQ486" t="s">
        <v>420</v>
      </c>
      <c r="AR486" t="s">
        <v>420</v>
      </c>
      <c r="AS486">
        <v>0</v>
      </c>
      <c r="AT486">
        <v>0</v>
      </c>
      <c r="AU486">
        <f>1-AS486/AT486</f>
        <v>0</v>
      </c>
      <c r="AV486">
        <v>0.5</v>
      </c>
      <c r="AW486">
        <f>CV486</f>
        <v>0</v>
      </c>
      <c r="AX486">
        <f>K486</f>
        <v>0</v>
      </c>
      <c r="AY486">
        <f>AU486*AV486*AW486</f>
        <v>0</v>
      </c>
      <c r="AZ486">
        <f>(AX486-AP486)/AW486</f>
        <v>0</v>
      </c>
      <c r="BA486">
        <f>(AN486-AT486)/AT486</f>
        <v>0</v>
      </c>
      <c r="BB486">
        <f>AM486/(AO486+AM486/AT486)</f>
        <v>0</v>
      </c>
      <c r="BC486" t="s">
        <v>420</v>
      </c>
      <c r="BD486">
        <v>0</v>
      </c>
      <c r="BE486">
        <f>IF(BD486&lt;&gt;0, BD486, BB486)</f>
        <v>0</v>
      </c>
      <c r="BF486">
        <f>1-BE486/AT486</f>
        <v>0</v>
      </c>
      <c r="BG486">
        <f>(AT486-AS486)/(AT486-BE486)</f>
        <v>0</v>
      </c>
      <c r="BH486">
        <f>(AN486-AT486)/(AN486-BE486)</f>
        <v>0</v>
      </c>
      <c r="BI486">
        <f>(AT486-AS486)/(AT486-AM486)</f>
        <v>0</v>
      </c>
      <c r="BJ486">
        <f>(AN486-AT486)/(AN486-AM486)</f>
        <v>0</v>
      </c>
      <c r="BK486">
        <f>(BG486*BE486/AS486)</f>
        <v>0</v>
      </c>
      <c r="BL486">
        <f>(1-BK486)</f>
        <v>0</v>
      </c>
      <c r="CU486">
        <f>$B$13*DS486+$C$13*DT486+$F$13*EE486*(1-EH486)</f>
        <v>0</v>
      </c>
      <c r="CV486">
        <f>CU486*CW486</f>
        <v>0</v>
      </c>
      <c r="CW486">
        <f>($B$13*$D$11+$C$13*$D$11+$F$13*((ER486+EJ486)/MAX(ER486+EJ486+ES486, 0.1)*$I$11+ES486/MAX(ER486+EJ486+ES486, 0.1)*$J$11))/($B$13+$C$13+$F$13)</f>
        <v>0</v>
      </c>
      <c r="CX486">
        <f>($B$13*$K$11+$C$13*$K$11+$F$13*((ER486+EJ486)/MAX(ER486+EJ486+ES486, 0.1)*$P$11+ES486/MAX(ER486+EJ486+ES486, 0.1)*$Q$11))/($B$13+$C$13+$F$13)</f>
        <v>0</v>
      </c>
      <c r="CY486">
        <v>6</v>
      </c>
      <c r="CZ486">
        <v>0.5</v>
      </c>
      <c r="DA486" t="s">
        <v>421</v>
      </c>
      <c r="DB486">
        <v>2</v>
      </c>
      <c r="DC486">
        <v>1761012840.5</v>
      </c>
      <c r="DD486">
        <v>420.7530416666667</v>
      </c>
      <c r="DE486">
        <v>419.9797083333333</v>
      </c>
      <c r="DF486">
        <v>24.17953333333334</v>
      </c>
      <c r="DG486">
        <v>24.12208333333333</v>
      </c>
      <c r="DH486">
        <v>422.330875</v>
      </c>
      <c r="DI486">
        <v>23.98626666666667</v>
      </c>
      <c r="DJ486">
        <v>500.0112916666667</v>
      </c>
      <c r="DK486">
        <v>90.58498333333334</v>
      </c>
      <c r="DL486">
        <v>0.0344858375</v>
      </c>
      <c r="DM486">
        <v>30.46075833333333</v>
      </c>
      <c r="DN486">
        <v>30.02604583333333</v>
      </c>
      <c r="DO486">
        <v>999.9</v>
      </c>
      <c r="DP486">
        <v>0</v>
      </c>
      <c r="DQ486">
        <v>0</v>
      </c>
      <c r="DR486">
        <v>10001.485</v>
      </c>
      <c r="DS486">
        <v>0</v>
      </c>
      <c r="DT486">
        <v>0.242856</v>
      </c>
      <c r="DU486">
        <v>0.7733205416666666</v>
      </c>
      <c r="DV486">
        <v>431.17875</v>
      </c>
      <c r="DW486">
        <v>430.361</v>
      </c>
      <c r="DX486">
        <v>0.05744735416666667</v>
      </c>
      <c r="DY486">
        <v>419.9797083333333</v>
      </c>
      <c r="DZ486">
        <v>24.12208333333333</v>
      </c>
      <c r="EA486">
        <v>2.19030375</v>
      </c>
      <c r="EB486">
        <v>2.185099583333333</v>
      </c>
      <c r="EC486">
        <v>18.89156666666667</v>
      </c>
      <c r="ED486">
        <v>18.85348333333333</v>
      </c>
      <c r="EE486">
        <v>0.00500078</v>
      </c>
      <c r="EF486">
        <v>0</v>
      </c>
      <c r="EG486">
        <v>0</v>
      </c>
      <c r="EH486">
        <v>0</v>
      </c>
      <c r="EI486">
        <v>911.9041666666667</v>
      </c>
      <c r="EJ486">
        <v>0.00500078</v>
      </c>
      <c r="EK486">
        <v>-17.01666666666667</v>
      </c>
      <c r="EL486">
        <v>-0.9125</v>
      </c>
      <c r="EM486">
        <v>35.10916666666667</v>
      </c>
      <c r="EN486">
        <v>38.04925</v>
      </c>
      <c r="EO486">
        <v>37.588375</v>
      </c>
      <c r="EP486">
        <v>38.09345833333333</v>
      </c>
      <c r="EQ486">
        <v>37.68208333333333</v>
      </c>
      <c r="ER486">
        <v>0</v>
      </c>
      <c r="ES486">
        <v>0</v>
      </c>
      <c r="ET486">
        <v>0</v>
      </c>
      <c r="EU486">
        <v>1761012847.3</v>
      </c>
      <c r="EV486">
        <v>0</v>
      </c>
      <c r="EW486">
        <v>912.6653846153846</v>
      </c>
      <c r="EX486">
        <v>-28.87863224037762</v>
      </c>
      <c r="EY486">
        <v>-24.06495721929497</v>
      </c>
      <c r="EZ486">
        <v>-17.48076923076923</v>
      </c>
      <c r="FA486">
        <v>15</v>
      </c>
      <c r="FB486">
        <v>1761012682</v>
      </c>
      <c r="FC486" t="s">
        <v>1357</v>
      </c>
      <c r="FD486">
        <v>1761012681</v>
      </c>
      <c r="FE486">
        <v>1761012682</v>
      </c>
      <c r="FF486">
        <v>15</v>
      </c>
      <c r="FG486">
        <v>-0.08</v>
      </c>
      <c r="FH486">
        <v>-0.001</v>
      </c>
      <c r="FI486">
        <v>-1.579</v>
      </c>
      <c r="FJ486">
        <v>0.191</v>
      </c>
      <c r="FK486">
        <v>420</v>
      </c>
      <c r="FL486">
        <v>24</v>
      </c>
      <c r="FM486">
        <v>0.15</v>
      </c>
      <c r="FN486">
        <v>0.02</v>
      </c>
      <c r="FO486">
        <v>0.7541503902439026</v>
      </c>
      <c r="FP486">
        <v>0.4633457979094076</v>
      </c>
      <c r="FQ486">
        <v>0.06082489086529082</v>
      </c>
      <c r="FR486">
        <v>1</v>
      </c>
      <c r="FS486">
        <v>914.3588235294118</v>
      </c>
      <c r="FT486">
        <v>-35.68525582814219</v>
      </c>
      <c r="FU486">
        <v>7.165485807062286</v>
      </c>
      <c r="FV486">
        <v>0</v>
      </c>
      <c r="FW486">
        <v>0.05353867073170732</v>
      </c>
      <c r="FX486">
        <v>0.06113261393728223</v>
      </c>
      <c r="FY486">
        <v>0.0078328240507104</v>
      </c>
      <c r="FZ486">
        <v>1</v>
      </c>
      <c r="GA486">
        <v>2</v>
      </c>
      <c r="GB486">
        <v>3</v>
      </c>
      <c r="GC486" t="s">
        <v>482</v>
      </c>
      <c r="GD486">
        <v>3.10994</v>
      </c>
      <c r="GE486">
        <v>2.72595</v>
      </c>
      <c r="GF486">
        <v>0.0887464</v>
      </c>
      <c r="GG486">
        <v>0.0884238</v>
      </c>
      <c r="GH486">
        <v>0.10926</v>
      </c>
      <c r="GI486">
        <v>0.110109</v>
      </c>
      <c r="GJ486">
        <v>23915</v>
      </c>
      <c r="GK486">
        <v>21666.5</v>
      </c>
      <c r="GL486">
        <v>26801.6</v>
      </c>
      <c r="GM486">
        <v>23974.2</v>
      </c>
      <c r="GN486">
        <v>38144.8</v>
      </c>
      <c r="GO486">
        <v>31466</v>
      </c>
      <c r="GP486">
        <v>46780.8</v>
      </c>
      <c r="GQ486">
        <v>37894.5</v>
      </c>
      <c r="GR486">
        <v>1.89323</v>
      </c>
      <c r="GS486">
        <v>1.87862</v>
      </c>
      <c r="GT486">
        <v>0.101984</v>
      </c>
      <c r="GU486">
        <v>0</v>
      </c>
      <c r="GV486">
        <v>28.3484</v>
      </c>
      <c r="GW486">
        <v>999.9</v>
      </c>
      <c r="GX486">
        <v>63.2</v>
      </c>
      <c r="GY486">
        <v>29.1</v>
      </c>
      <c r="GZ486">
        <v>28.2215</v>
      </c>
      <c r="HA486">
        <v>61.541</v>
      </c>
      <c r="HB486">
        <v>21.1458</v>
      </c>
      <c r="HC486">
        <v>1</v>
      </c>
      <c r="HD486">
        <v>0.0263745</v>
      </c>
      <c r="HE486">
        <v>-1.80451</v>
      </c>
      <c r="HF486">
        <v>20.3279</v>
      </c>
      <c r="HG486">
        <v>5.22163</v>
      </c>
      <c r="HH486">
        <v>11.9798</v>
      </c>
      <c r="HI486">
        <v>4.96535</v>
      </c>
      <c r="HJ486">
        <v>3.27585</v>
      </c>
      <c r="HK486">
        <v>9999</v>
      </c>
      <c r="HL486">
        <v>9999</v>
      </c>
      <c r="HM486">
        <v>9999</v>
      </c>
      <c r="HN486">
        <v>999.9</v>
      </c>
      <c r="HO486">
        <v>1.8637</v>
      </c>
      <c r="HP486">
        <v>1.85974</v>
      </c>
      <c r="HQ486">
        <v>1.85805</v>
      </c>
      <c r="HR486">
        <v>1.85944</v>
      </c>
      <c r="HS486">
        <v>1.85959</v>
      </c>
      <c r="HT486">
        <v>1.85806</v>
      </c>
      <c r="HU486">
        <v>1.85715</v>
      </c>
      <c r="HV486">
        <v>1.85211</v>
      </c>
      <c r="HW486">
        <v>0</v>
      </c>
      <c r="HX486">
        <v>0</v>
      </c>
      <c r="HY486">
        <v>0</v>
      </c>
      <c r="HZ486">
        <v>0</v>
      </c>
      <c r="IA486" t="s">
        <v>424</v>
      </c>
      <c r="IB486" t="s">
        <v>425</v>
      </c>
      <c r="IC486" t="s">
        <v>426</v>
      </c>
      <c r="ID486" t="s">
        <v>426</v>
      </c>
      <c r="IE486" t="s">
        <v>426</v>
      </c>
      <c r="IF486" t="s">
        <v>426</v>
      </c>
      <c r="IG486">
        <v>0</v>
      </c>
      <c r="IH486">
        <v>100</v>
      </c>
      <c r="II486">
        <v>100</v>
      </c>
      <c r="IJ486">
        <v>-1.577</v>
      </c>
      <c r="IK486">
        <v>0.1935</v>
      </c>
      <c r="IL486">
        <v>-2.369354775373933</v>
      </c>
      <c r="IM486">
        <v>0.001328113201692861</v>
      </c>
      <c r="IN486">
        <v>1.538283238170363E-06</v>
      </c>
      <c r="IO486">
        <v>-5.795655626708063E-10</v>
      </c>
      <c r="IP486">
        <v>-0.06927923945627479</v>
      </c>
      <c r="IQ486">
        <v>-0.004593102289677449</v>
      </c>
      <c r="IR486">
        <v>0.0008253994458280543</v>
      </c>
      <c r="IS486">
        <v>-7.403632370499484E-06</v>
      </c>
      <c r="IT486">
        <v>2</v>
      </c>
      <c r="IU486">
        <v>1985</v>
      </c>
      <c r="IV486">
        <v>1</v>
      </c>
      <c r="IW486">
        <v>27</v>
      </c>
      <c r="IX486">
        <v>2.8</v>
      </c>
      <c r="IY486">
        <v>2.8</v>
      </c>
      <c r="IZ486">
        <v>1.13647</v>
      </c>
      <c r="JA486">
        <v>2.61475</v>
      </c>
      <c r="JB486">
        <v>1.49658</v>
      </c>
      <c r="JC486">
        <v>2.34619</v>
      </c>
      <c r="JD486">
        <v>1.54907</v>
      </c>
      <c r="JE486">
        <v>2.33398</v>
      </c>
      <c r="JF486">
        <v>32.7758</v>
      </c>
      <c r="JG486">
        <v>15.3754</v>
      </c>
      <c r="JH486">
        <v>18</v>
      </c>
      <c r="JI486">
        <v>481.924</v>
      </c>
      <c r="JJ486">
        <v>501.724</v>
      </c>
      <c r="JK486">
        <v>31.3777</v>
      </c>
      <c r="JL486">
        <v>27.5948</v>
      </c>
      <c r="JM486">
        <v>30.0001</v>
      </c>
      <c r="JN486">
        <v>27.7595</v>
      </c>
      <c r="JO486">
        <v>27.7328</v>
      </c>
      <c r="JP486">
        <v>22.8541</v>
      </c>
      <c r="JQ486">
        <v>19.2027</v>
      </c>
      <c r="JR486">
        <v>78.43559999999999</v>
      </c>
      <c r="JS486">
        <v>31.3848</v>
      </c>
      <c r="JT486">
        <v>420</v>
      </c>
      <c r="JU486">
        <v>24.0762</v>
      </c>
      <c r="JV486">
        <v>102.299</v>
      </c>
      <c r="JW486">
        <v>91.4203</v>
      </c>
    </row>
    <row r="487" spans="1:283">
      <c r="A487">
        <v>469</v>
      </c>
      <c r="B487">
        <v>1761012850.5</v>
      </c>
      <c r="C487">
        <v>3184.5</v>
      </c>
      <c r="D487" t="s">
        <v>1392</v>
      </c>
      <c r="E487" t="s">
        <v>1393</v>
      </c>
      <c r="F487">
        <v>5</v>
      </c>
      <c r="G487" t="s">
        <v>1356</v>
      </c>
      <c r="H487">
        <v>1761012842.5</v>
      </c>
      <c r="I487">
        <f>(J487)/1000</f>
        <v>0</v>
      </c>
      <c r="J487">
        <f>1000*DJ487*AH487*(DF487-DG487)/(100*CY487*(1000-AH487*DF487))</f>
        <v>0</v>
      </c>
      <c r="K487">
        <f>DJ487*AH487*(DE487-DD487*(1000-AH487*DG487)/(1000-AH487*DF487))/(100*CY487)</f>
        <v>0</v>
      </c>
      <c r="L487">
        <f>DD487 - IF(AH487&gt;1, K487*CY487*100.0/(AJ487), 0)</f>
        <v>0</v>
      </c>
      <c r="M487">
        <f>((S487-I487/2)*L487-K487)/(S487+I487/2)</f>
        <v>0</v>
      </c>
      <c r="N487">
        <f>M487*(DK487+DL487)/1000.0</f>
        <v>0</v>
      </c>
      <c r="O487">
        <f>(DD487 - IF(AH487&gt;1, K487*CY487*100.0/(AJ487), 0))*(DK487+DL487)/1000.0</f>
        <v>0</v>
      </c>
      <c r="P487">
        <f>2.0/((1/R487-1/Q487)+SIGN(R487)*SQRT((1/R487-1/Q487)*(1/R487-1/Q487) + 4*CZ487/((CZ487+1)*(CZ487+1))*(2*1/R487*1/Q487-1/Q487*1/Q487)))</f>
        <v>0</v>
      </c>
      <c r="Q487">
        <f>IF(LEFT(DA487,1)&lt;&gt;"0",IF(LEFT(DA487,1)="1",3.0,DB487),$D$5+$E$5*(DR487*DK487/($K$5*1000))+$F$5*(DR487*DK487/($K$5*1000))*MAX(MIN(CY487,$J$5),$I$5)*MAX(MIN(CY487,$J$5),$I$5)+$G$5*MAX(MIN(CY487,$J$5),$I$5)*(DR487*DK487/($K$5*1000))+$H$5*(DR487*DK487/($K$5*1000))*(DR487*DK487/($K$5*1000)))</f>
        <v>0</v>
      </c>
      <c r="R487">
        <f>I487*(1000-(1000*0.61365*exp(17.502*V487/(240.97+V487))/(DK487+DL487)+DF487)/2)/(1000*0.61365*exp(17.502*V487/(240.97+V487))/(DK487+DL487)-DF487)</f>
        <v>0</v>
      </c>
      <c r="S487">
        <f>1/((CZ487+1)/(P487/1.6)+1/(Q487/1.37)) + CZ487/((CZ487+1)/(P487/1.6) + CZ487/(Q487/1.37))</f>
        <v>0</v>
      </c>
      <c r="T487">
        <f>(CU487*CX487)</f>
        <v>0</v>
      </c>
      <c r="U487">
        <f>(DM487+(T487+2*0.95*5.67E-8*(((DM487+$B$9)+273)^4-(DM487+273)^4)-44100*I487)/(1.84*29.3*Q487+8*0.95*5.67E-8*(DM487+273)^3))</f>
        <v>0</v>
      </c>
      <c r="V487">
        <f>($C$9*DN487+$D$9*DO487+$E$9*U487)</f>
        <v>0</v>
      </c>
      <c r="W487">
        <f>0.61365*exp(17.502*V487/(240.97+V487))</f>
        <v>0</v>
      </c>
      <c r="X487">
        <f>(Y487/Z487*100)</f>
        <v>0</v>
      </c>
      <c r="Y487">
        <f>DF487*(DK487+DL487)/1000</f>
        <v>0</v>
      </c>
      <c r="Z487">
        <f>0.61365*exp(17.502*DM487/(240.97+DM487))</f>
        <v>0</v>
      </c>
      <c r="AA487">
        <f>(W487-DF487*(DK487+DL487)/1000)</f>
        <v>0</v>
      </c>
      <c r="AB487">
        <f>(-I487*44100)</f>
        <v>0</v>
      </c>
      <c r="AC487">
        <f>2*29.3*Q487*0.92*(DM487-V487)</f>
        <v>0</v>
      </c>
      <c r="AD487">
        <f>2*0.95*5.67E-8*(((DM487+$B$9)+273)^4-(V487+273)^4)</f>
        <v>0</v>
      </c>
      <c r="AE487">
        <f>T487+AD487+AB487+AC487</f>
        <v>0</v>
      </c>
      <c r="AF487">
        <v>0</v>
      </c>
      <c r="AG487">
        <v>0</v>
      </c>
      <c r="AH487">
        <f>IF(AF487*$H$15&gt;=AJ487,1.0,(AJ487/(AJ487-AF487*$H$15)))</f>
        <v>0</v>
      </c>
      <c r="AI487">
        <f>(AH487-1)*100</f>
        <v>0</v>
      </c>
      <c r="AJ487">
        <f>MAX(0,($B$15+$C$15*DR487)/(1+$D$15*DR487)*DK487/(DM487+273)*$E$15)</f>
        <v>0</v>
      </c>
      <c r="AK487" t="s">
        <v>420</v>
      </c>
      <c r="AL487" t="s">
        <v>420</v>
      </c>
      <c r="AM487">
        <v>0</v>
      </c>
      <c r="AN487">
        <v>0</v>
      </c>
      <c r="AO487">
        <f>1-AM487/AN487</f>
        <v>0</v>
      </c>
      <c r="AP487">
        <v>0</v>
      </c>
      <c r="AQ487" t="s">
        <v>420</v>
      </c>
      <c r="AR487" t="s">
        <v>420</v>
      </c>
      <c r="AS487">
        <v>0</v>
      </c>
      <c r="AT487">
        <v>0</v>
      </c>
      <c r="AU487">
        <f>1-AS487/AT487</f>
        <v>0</v>
      </c>
      <c r="AV487">
        <v>0.5</v>
      </c>
      <c r="AW487">
        <f>CV487</f>
        <v>0</v>
      </c>
      <c r="AX487">
        <f>K487</f>
        <v>0</v>
      </c>
      <c r="AY487">
        <f>AU487*AV487*AW487</f>
        <v>0</v>
      </c>
      <c r="AZ487">
        <f>(AX487-AP487)/AW487</f>
        <v>0</v>
      </c>
      <c r="BA487">
        <f>(AN487-AT487)/AT487</f>
        <v>0</v>
      </c>
      <c r="BB487">
        <f>AM487/(AO487+AM487/AT487)</f>
        <v>0</v>
      </c>
      <c r="BC487" t="s">
        <v>420</v>
      </c>
      <c r="BD487">
        <v>0</v>
      </c>
      <c r="BE487">
        <f>IF(BD487&lt;&gt;0, BD487, BB487)</f>
        <v>0</v>
      </c>
      <c r="BF487">
        <f>1-BE487/AT487</f>
        <v>0</v>
      </c>
      <c r="BG487">
        <f>(AT487-AS487)/(AT487-BE487)</f>
        <v>0</v>
      </c>
      <c r="BH487">
        <f>(AN487-AT487)/(AN487-BE487)</f>
        <v>0</v>
      </c>
      <c r="BI487">
        <f>(AT487-AS487)/(AT487-AM487)</f>
        <v>0</v>
      </c>
      <c r="BJ487">
        <f>(AN487-AT487)/(AN487-AM487)</f>
        <v>0</v>
      </c>
      <c r="BK487">
        <f>(BG487*BE487/AS487)</f>
        <v>0</v>
      </c>
      <c r="BL487">
        <f>(1-BK487)</f>
        <v>0</v>
      </c>
      <c r="CU487">
        <f>$B$13*DS487+$C$13*DT487+$F$13*EE487*(1-EH487)</f>
        <v>0</v>
      </c>
      <c r="CV487">
        <f>CU487*CW487</f>
        <v>0</v>
      </c>
      <c r="CW487">
        <f>($B$13*$D$11+$C$13*$D$11+$F$13*((ER487+EJ487)/MAX(ER487+EJ487+ES487, 0.1)*$I$11+ES487/MAX(ER487+EJ487+ES487, 0.1)*$J$11))/($B$13+$C$13+$F$13)</f>
        <v>0</v>
      </c>
      <c r="CX487">
        <f>($B$13*$K$11+$C$13*$K$11+$F$13*((ER487+EJ487)/MAX(ER487+EJ487+ES487, 0.1)*$P$11+ES487/MAX(ER487+EJ487+ES487, 0.1)*$Q$11))/($B$13+$C$13+$F$13)</f>
        <v>0</v>
      </c>
      <c r="CY487">
        <v>6</v>
      </c>
      <c r="CZ487">
        <v>0.5</v>
      </c>
      <c r="DA487" t="s">
        <v>421</v>
      </c>
      <c r="DB487">
        <v>2</v>
      </c>
      <c r="DC487">
        <v>1761012842.5</v>
      </c>
      <c r="DD487">
        <v>420.74925</v>
      </c>
      <c r="DE487">
        <v>419.9765833333333</v>
      </c>
      <c r="DF487">
        <v>24.1830375</v>
      </c>
      <c r="DG487">
        <v>24.12414583333333</v>
      </c>
      <c r="DH487">
        <v>422.3270833333333</v>
      </c>
      <c r="DI487">
        <v>23.98969583333333</v>
      </c>
      <c r="DJ487">
        <v>500.0068333333334</v>
      </c>
      <c r="DK487">
        <v>90.58514583333333</v>
      </c>
      <c r="DL487">
        <v>0.03445550416666667</v>
      </c>
      <c r="DM487">
        <v>30.45725416666667</v>
      </c>
      <c r="DN487">
        <v>30.02161666666667</v>
      </c>
      <c r="DO487">
        <v>999.9</v>
      </c>
      <c r="DP487">
        <v>0</v>
      </c>
      <c r="DQ487">
        <v>0</v>
      </c>
      <c r="DR487">
        <v>10001.38</v>
      </c>
      <c r="DS487">
        <v>0</v>
      </c>
      <c r="DT487">
        <v>0.242856</v>
      </c>
      <c r="DU487">
        <v>0.7726834583333333</v>
      </c>
      <c r="DV487">
        <v>431.1764166666667</v>
      </c>
      <c r="DW487">
        <v>430.3586666666667</v>
      </c>
      <c r="DX487">
        <v>0.05889082083333333</v>
      </c>
      <c r="DY487">
        <v>419.9765833333333</v>
      </c>
      <c r="DZ487">
        <v>24.12414583333333</v>
      </c>
      <c r="EA487">
        <v>2.190625</v>
      </c>
      <c r="EB487">
        <v>2.18529</v>
      </c>
      <c r="EC487">
        <v>18.8939125</v>
      </c>
      <c r="ED487">
        <v>18.85487916666667</v>
      </c>
      <c r="EE487">
        <v>0.00500078</v>
      </c>
      <c r="EF487">
        <v>0</v>
      </c>
      <c r="EG487">
        <v>0</v>
      </c>
      <c r="EH487">
        <v>0</v>
      </c>
      <c r="EI487">
        <v>911.8291666666668</v>
      </c>
      <c r="EJ487">
        <v>0.00500078</v>
      </c>
      <c r="EK487">
        <v>-17.7625</v>
      </c>
      <c r="EL487">
        <v>-0.8250000000000002</v>
      </c>
      <c r="EM487">
        <v>35.09608333333333</v>
      </c>
      <c r="EN487">
        <v>38.03620833333333</v>
      </c>
      <c r="EO487">
        <v>37.55975</v>
      </c>
      <c r="EP487">
        <v>38.07783333333333</v>
      </c>
      <c r="EQ487">
        <v>37.59616666666667</v>
      </c>
      <c r="ER487">
        <v>0</v>
      </c>
      <c r="ES487">
        <v>0</v>
      </c>
      <c r="ET487">
        <v>0</v>
      </c>
      <c r="EU487">
        <v>1761012849.7</v>
      </c>
      <c r="EV487">
        <v>0</v>
      </c>
      <c r="EW487">
        <v>912.3038461538462</v>
      </c>
      <c r="EX487">
        <v>-22.32136739412477</v>
      </c>
      <c r="EY487">
        <v>2.690598533414055</v>
      </c>
      <c r="EZ487">
        <v>-18.41153846153846</v>
      </c>
      <c r="FA487">
        <v>15</v>
      </c>
      <c r="FB487">
        <v>1761012682</v>
      </c>
      <c r="FC487" t="s">
        <v>1357</v>
      </c>
      <c r="FD487">
        <v>1761012681</v>
      </c>
      <c r="FE487">
        <v>1761012682</v>
      </c>
      <c r="FF487">
        <v>15</v>
      </c>
      <c r="FG487">
        <v>-0.08</v>
      </c>
      <c r="FH487">
        <v>-0.001</v>
      </c>
      <c r="FI487">
        <v>-1.579</v>
      </c>
      <c r="FJ487">
        <v>0.191</v>
      </c>
      <c r="FK487">
        <v>420</v>
      </c>
      <c r="FL487">
        <v>24</v>
      </c>
      <c r="FM487">
        <v>0.15</v>
      </c>
      <c r="FN487">
        <v>0.02</v>
      </c>
      <c r="FO487">
        <v>0.7661155500000001</v>
      </c>
      <c r="FP487">
        <v>0.2741357223264528</v>
      </c>
      <c r="FQ487">
        <v>0.04794803915435437</v>
      </c>
      <c r="FR487">
        <v>1</v>
      </c>
      <c r="FS487">
        <v>913.9000000000001</v>
      </c>
      <c r="FT487">
        <v>-24.95951089720563</v>
      </c>
      <c r="FU487">
        <v>6.843932478093707</v>
      </c>
      <c r="FV487">
        <v>0</v>
      </c>
      <c r="FW487">
        <v>0.0559408675</v>
      </c>
      <c r="FX487">
        <v>0.04099556735459659</v>
      </c>
      <c r="FY487">
        <v>0.005520783641675677</v>
      </c>
      <c r="FZ487">
        <v>1</v>
      </c>
      <c r="GA487">
        <v>2</v>
      </c>
      <c r="GB487">
        <v>3</v>
      </c>
      <c r="GC487" t="s">
        <v>482</v>
      </c>
      <c r="GD487">
        <v>3.10973</v>
      </c>
      <c r="GE487">
        <v>2.72584</v>
      </c>
      <c r="GF487">
        <v>0.08875139999999999</v>
      </c>
      <c r="GG487">
        <v>0.0884375</v>
      </c>
      <c r="GH487">
        <v>0.109277</v>
      </c>
      <c r="GI487">
        <v>0.110118</v>
      </c>
      <c r="GJ487">
        <v>23915</v>
      </c>
      <c r="GK487">
        <v>21666.1</v>
      </c>
      <c r="GL487">
        <v>26801.7</v>
      </c>
      <c r="GM487">
        <v>23974.1</v>
      </c>
      <c r="GN487">
        <v>38144.1</v>
      </c>
      <c r="GO487">
        <v>31465.8</v>
      </c>
      <c r="GP487">
        <v>46780.8</v>
      </c>
      <c r="GQ487">
        <v>37894.6</v>
      </c>
      <c r="GR487">
        <v>1.89328</v>
      </c>
      <c r="GS487">
        <v>1.87875</v>
      </c>
      <c r="GT487">
        <v>0.101894</v>
      </c>
      <c r="GU487">
        <v>0</v>
      </c>
      <c r="GV487">
        <v>28.3487</v>
      </c>
      <c r="GW487">
        <v>999.9</v>
      </c>
      <c r="GX487">
        <v>63.2</v>
      </c>
      <c r="GY487">
        <v>29.1</v>
      </c>
      <c r="GZ487">
        <v>28.2222</v>
      </c>
      <c r="HA487">
        <v>61.521</v>
      </c>
      <c r="HB487">
        <v>21.3421</v>
      </c>
      <c r="HC487">
        <v>1</v>
      </c>
      <c r="HD487">
        <v>0.026471</v>
      </c>
      <c r="HE487">
        <v>-1.82475</v>
      </c>
      <c r="HF487">
        <v>20.3283</v>
      </c>
      <c r="HG487">
        <v>5.22148</v>
      </c>
      <c r="HH487">
        <v>11.98</v>
      </c>
      <c r="HI487">
        <v>4.96535</v>
      </c>
      <c r="HJ487">
        <v>3.27588</v>
      </c>
      <c r="HK487">
        <v>9999</v>
      </c>
      <c r="HL487">
        <v>9999</v>
      </c>
      <c r="HM487">
        <v>9999</v>
      </c>
      <c r="HN487">
        <v>999.9</v>
      </c>
      <c r="HO487">
        <v>1.8637</v>
      </c>
      <c r="HP487">
        <v>1.85974</v>
      </c>
      <c r="HQ487">
        <v>1.85806</v>
      </c>
      <c r="HR487">
        <v>1.85944</v>
      </c>
      <c r="HS487">
        <v>1.85959</v>
      </c>
      <c r="HT487">
        <v>1.85806</v>
      </c>
      <c r="HU487">
        <v>1.85715</v>
      </c>
      <c r="HV487">
        <v>1.85211</v>
      </c>
      <c r="HW487">
        <v>0</v>
      </c>
      <c r="HX487">
        <v>0</v>
      </c>
      <c r="HY487">
        <v>0</v>
      </c>
      <c r="HZ487">
        <v>0</v>
      </c>
      <c r="IA487" t="s">
        <v>424</v>
      </c>
      <c r="IB487" t="s">
        <v>425</v>
      </c>
      <c r="IC487" t="s">
        <v>426</v>
      </c>
      <c r="ID487" t="s">
        <v>426</v>
      </c>
      <c r="IE487" t="s">
        <v>426</v>
      </c>
      <c r="IF487" t="s">
        <v>426</v>
      </c>
      <c r="IG487">
        <v>0</v>
      </c>
      <c r="IH487">
        <v>100</v>
      </c>
      <c r="II487">
        <v>100</v>
      </c>
      <c r="IJ487">
        <v>-1.578</v>
      </c>
      <c r="IK487">
        <v>0.1936</v>
      </c>
      <c r="IL487">
        <v>-2.369354775373933</v>
      </c>
      <c r="IM487">
        <v>0.001328113201692861</v>
      </c>
      <c r="IN487">
        <v>1.538283238170363E-06</v>
      </c>
      <c r="IO487">
        <v>-5.795655626708063E-10</v>
      </c>
      <c r="IP487">
        <v>-0.06927923945627479</v>
      </c>
      <c r="IQ487">
        <v>-0.004593102289677449</v>
      </c>
      <c r="IR487">
        <v>0.0008253994458280543</v>
      </c>
      <c r="IS487">
        <v>-7.403632370499484E-06</v>
      </c>
      <c r="IT487">
        <v>2</v>
      </c>
      <c r="IU487">
        <v>1985</v>
      </c>
      <c r="IV487">
        <v>1</v>
      </c>
      <c r="IW487">
        <v>27</v>
      </c>
      <c r="IX487">
        <v>2.8</v>
      </c>
      <c r="IY487">
        <v>2.8</v>
      </c>
      <c r="IZ487">
        <v>1.13647</v>
      </c>
      <c r="JA487">
        <v>2.6123</v>
      </c>
      <c r="JB487">
        <v>1.49658</v>
      </c>
      <c r="JC487">
        <v>2.34619</v>
      </c>
      <c r="JD487">
        <v>1.54907</v>
      </c>
      <c r="JE487">
        <v>2.45728</v>
      </c>
      <c r="JF487">
        <v>32.7758</v>
      </c>
      <c r="JG487">
        <v>15.3841</v>
      </c>
      <c r="JH487">
        <v>18</v>
      </c>
      <c r="JI487">
        <v>481.953</v>
      </c>
      <c r="JJ487">
        <v>501.808</v>
      </c>
      <c r="JK487">
        <v>31.3714</v>
      </c>
      <c r="JL487">
        <v>27.5953</v>
      </c>
      <c r="JM487">
        <v>30.0002</v>
      </c>
      <c r="JN487">
        <v>27.7595</v>
      </c>
      <c r="JO487">
        <v>27.733</v>
      </c>
      <c r="JP487">
        <v>22.8507</v>
      </c>
      <c r="JQ487">
        <v>19.2027</v>
      </c>
      <c r="JR487">
        <v>78.43559999999999</v>
      </c>
      <c r="JS487">
        <v>31.3706</v>
      </c>
      <c r="JT487">
        <v>420</v>
      </c>
      <c r="JU487">
        <v>24.0762</v>
      </c>
      <c r="JV487">
        <v>102.299</v>
      </c>
      <c r="JW487">
        <v>91.4204</v>
      </c>
    </row>
    <row r="488" spans="1:283">
      <c r="A488">
        <v>470</v>
      </c>
      <c r="B488">
        <v>1761012852.5</v>
      </c>
      <c r="C488">
        <v>3186.5</v>
      </c>
      <c r="D488" t="s">
        <v>1394</v>
      </c>
      <c r="E488" t="s">
        <v>1395</v>
      </c>
      <c r="F488">
        <v>5</v>
      </c>
      <c r="G488" t="s">
        <v>1356</v>
      </c>
      <c r="H488">
        <v>1761012844.5</v>
      </c>
      <c r="I488">
        <f>(J488)/1000</f>
        <v>0</v>
      </c>
      <c r="J488">
        <f>1000*DJ488*AH488*(DF488-DG488)/(100*CY488*(1000-AH488*DF488))</f>
        <v>0</v>
      </c>
      <c r="K488">
        <f>DJ488*AH488*(DE488-DD488*(1000-AH488*DG488)/(1000-AH488*DF488))/(100*CY488)</f>
        <v>0</v>
      </c>
      <c r="L488">
        <f>DD488 - IF(AH488&gt;1, K488*CY488*100.0/(AJ488), 0)</f>
        <v>0</v>
      </c>
      <c r="M488">
        <f>((S488-I488/2)*L488-K488)/(S488+I488/2)</f>
        <v>0</v>
      </c>
      <c r="N488">
        <f>M488*(DK488+DL488)/1000.0</f>
        <v>0</v>
      </c>
      <c r="O488">
        <f>(DD488 - IF(AH488&gt;1, K488*CY488*100.0/(AJ488), 0))*(DK488+DL488)/1000.0</f>
        <v>0</v>
      </c>
      <c r="P488">
        <f>2.0/((1/R488-1/Q488)+SIGN(R488)*SQRT((1/R488-1/Q488)*(1/R488-1/Q488) + 4*CZ488/((CZ488+1)*(CZ488+1))*(2*1/R488*1/Q488-1/Q488*1/Q488)))</f>
        <v>0</v>
      </c>
      <c r="Q488">
        <f>IF(LEFT(DA488,1)&lt;&gt;"0",IF(LEFT(DA488,1)="1",3.0,DB488),$D$5+$E$5*(DR488*DK488/($K$5*1000))+$F$5*(DR488*DK488/($K$5*1000))*MAX(MIN(CY488,$J$5),$I$5)*MAX(MIN(CY488,$J$5),$I$5)+$G$5*MAX(MIN(CY488,$J$5),$I$5)*(DR488*DK488/($K$5*1000))+$H$5*(DR488*DK488/($K$5*1000))*(DR488*DK488/($K$5*1000)))</f>
        <v>0</v>
      </c>
      <c r="R488">
        <f>I488*(1000-(1000*0.61365*exp(17.502*V488/(240.97+V488))/(DK488+DL488)+DF488)/2)/(1000*0.61365*exp(17.502*V488/(240.97+V488))/(DK488+DL488)-DF488)</f>
        <v>0</v>
      </c>
      <c r="S488">
        <f>1/((CZ488+1)/(P488/1.6)+1/(Q488/1.37)) + CZ488/((CZ488+1)/(P488/1.6) + CZ488/(Q488/1.37))</f>
        <v>0</v>
      </c>
      <c r="T488">
        <f>(CU488*CX488)</f>
        <v>0</v>
      </c>
      <c r="U488">
        <f>(DM488+(T488+2*0.95*5.67E-8*(((DM488+$B$9)+273)^4-(DM488+273)^4)-44100*I488)/(1.84*29.3*Q488+8*0.95*5.67E-8*(DM488+273)^3))</f>
        <v>0</v>
      </c>
      <c r="V488">
        <f>($C$9*DN488+$D$9*DO488+$E$9*U488)</f>
        <v>0</v>
      </c>
      <c r="W488">
        <f>0.61365*exp(17.502*V488/(240.97+V488))</f>
        <v>0</v>
      </c>
      <c r="X488">
        <f>(Y488/Z488*100)</f>
        <v>0</v>
      </c>
      <c r="Y488">
        <f>DF488*(DK488+DL488)/1000</f>
        <v>0</v>
      </c>
      <c r="Z488">
        <f>0.61365*exp(17.502*DM488/(240.97+DM488))</f>
        <v>0</v>
      </c>
      <c r="AA488">
        <f>(W488-DF488*(DK488+DL488)/1000)</f>
        <v>0</v>
      </c>
      <c r="AB488">
        <f>(-I488*44100)</f>
        <v>0</v>
      </c>
      <c r="AC488">
        <f>2*29.3*Q488*0.92*(DM488-V488)</f>
        <v>0</v>
      </c>
      <c r="AD488">
        <f>2*0.95*5.67E-8*(((DM488+$B$9)+273)^4-(V488+273)^4)</f>
        <v>0</v>
      </c>
      <c r="AE488">
        <f>T488+AD488+AB488+AC488</f>
        <v>0</v>
      </c>
      <c r="AF488">
        <v>0</v>
      </c>
      <c r="AG488">
        <v>0</v>
      </c>
      <c r="AH488">
        <f>IF(AF488*$H$15&gt;=AJ488,1.0,(AJ488/(AJ488-AF488*$H$15)))</f>
        <v>0</v>
      </c>
      <c r="AI488">
        <f>(AH488-1)*100</f>
        <v>0</v>
      </c>
      <c r="AJ488">
        <f>MAX(0,($B$15+$C$15*DR488)/(1+$D$15*DR488)*DK488/(DM488+273)*$E$15)</f>
        <v>0</v>
      </c>
      <c r="AK488" t="s">
        <v>420</v>
      </c>
      <c r="AL488" t="s">
        <v>420</v>
      </c>
      <c r="AM488">
        <v>0</v>
      </c>
      <c r="AN488">
        <v>0</v>
      </c>
      <c r="AO488">
        <f>1-AM488/AN488</f>
        <v>0</v>
      </c>
      <c r="AP488">
        <v>0</v>
      </c>
      <c r="AQ488" t="s">
        <v>420</v>
      </c>
      <c r="AR488" t="s">
        <v>420</v>
      </c>
      <c r="AS488">
        <v>0</v>
      </c>
      <c r="AT488">
        <v>0</v>
      </c>
      <c r="AU488">
        <f>1-AS488/AT488</f>
        <v>0</v>
      </c>
      <c r="AV488">
        <v>0.5</v>
      </c>
      <c r="AW488">
        <f>CV488</f>
        <v>0</v>
      </c>
      <c r="AX488">
        <f>K488</f>
        <v>0</v>
      </c>
      <c r="AY488">
        <f>AU488*AV488*AW488</f>
        <v>0</v>
      </c>
      <c r="AZ488">
        <f>(AX488-AP488)/AW488</f>
        <v>0</v>
      </c>
      <c r="BA488">
        <f>(AN488-AT488)/AT488</f>
        <v>0</v>
      </c>
      <c r="BB488">
        <f>AM488/(AO488+AM488/AT488)</f>
        <v>0</v>
      </c>
      <c r="BC488" t="s">
        <v>420</v>
      </c>
      <c r="BD488">
        <v>0</v>
      </c>
      <c r="BE488">
        <f>IF(BD488&lt;&gt;0, BD488, BB488)</f>
        <v>0</v>
      </c>
      <c r="BF488">
        <f>1-BE488/AT488</f>
        <v>0</v>
      </c>
      <c r="BG488">
        <f>(AT488-AS488)/(AT488-BE488)</f>
        <v>0</v>
      </c>
      <c r="BH488">
        <f>(AN488-AT488)/(AN488-BE488)</f>
        <v>0</v>
      </c>
      <c r="BI488">
        <f>(AT488-AS488)/(AT488-AM488)</f>
        <v>0</v>
      </c>
      <c r="BJ488">
        <f>(AN488-AT488)/(AN488-AM488)</f>
        <v>0</v>
      </c>
      <c r="BK488">
        <f>(BG488*BE488/AS488)</f>
        <v>0</v>
      </c>
      <c r="BL488">
        <f>(1-BK488)</f>
        <v>0</v>
      </c>
      <c r="CU488">
        <f>$B$13*DS488+$C$13*DT488+$F$13*EE488*(1-EH488)</f>
        <v>0</v>
      </c>
      <c r="CV488">
        <f>CU488*CW488</f>
        <v>0</v>
      </c>
      <c r="CW488">
        <f>($B$13*$D$11+$C$13*$D$11+$F$13*((ER488+EJ488)/MAX(ER488+EJ488+ES488, 0.1)*$I$11+ES488/MAX(ER488+EJ488+ES488, 0.1)*$J$11))/($B$13+$C$13+$F$13)</f>
        <v>0</v>
      </c>
      <c r="CX488">
        <f>($B$13*$K$11+$C$13*$K$11+$F$13*((ER488+EJ488)/MAX(ER488+EJ488+ES488, 0.1)*$P$11+ES488/MAX(ER488+EJ488+ES488, 0.1)*$Q$11))/($B$13+$C$13+$F$13)</f>
        <v>0</v>
      </c>
      <c r="CY488">
        <v>6</v>
      </c>
      <c r="CZ488">
        <v>0.5</v>
      </c>
      <c r="DA488" t="s">
        <v>421</v>
      </c>
      <c r="DB488">
        <v>2</v>
      </c>
      <c r="DC488">
        <v>1761012844.5</v>
      </c>
      <c r="DD488">
        <v>420.7462916666667</v>
      </c>
      <c r="DE488">
        <v>419.9866666666667</v>
      </c>
      <c r="DF488">
        <v>24.18651666666667</v>
      </c>
      <c r="DG488">
        <v>24.12674166666666</v>
      </c>
      <c r="DH488">
        <v>422.324125</v>
      </c>
      <c r="DI488">
        <v>23.9931</v>
      </c>
      <c r="DJ488">
        <v>500.0154583333334</v>
      </c>
      <c r="DK488">
        <v>90.58522916666665</v>
      </c>
      <c r="DL488">
        <v>0.03440276666666667</v>
      </c>
      <c r="DM488">
        <v>30.4541</v>
      </c>
      <c r="DN488">
        <v>30.0177625</v>
      </c>
      <c r="DO488">
        <v>999.9</v>
      </c>
      <c r="DP488">
        <v>0</v>
      </c>
      <c r="DQ488">
        <v>0</v>
      </c>
      <c r="DR488">
        <v>10001.66541666667</v>
      </c>
      <c r="DS488">
        <v>0</v>
      </c>
      <c r="DT488">
        <v>0.242856</v>
      </c>
      <c r="DU488">
        <v>0.7596906249999998</v>
      </c>
      <c r="DV488">
        <v>431.1749583333333</v>
      </c>
      <c r="DW488">
        <v>430.370125</v>
      </c>
      <c r="DX488">
        <v>0.05977550833333334</v>
      </c>
      <c r="DY488">
        <v>419.9866666666667</v>
      </c>
      <c r="DZ488">
        <v>24.12674166666666</v>
      </c>
      <c r="EA488">
        <v>2.1909425</v>
      </c>
      <c r="EB488">
        <v>2.185527083333333</v>
      </c>
      <c r="EC488">
        <v>18.89623333333333</v>
      </c>
      <c r="ED488">
        <v>18.85661666666667</v>
      </c>
      <c r="EE488">
        <v>0.00500078</v>
      </c>
      <c r="EF488">
        <v>0</v>
      </c>
      <c r="EG488">
        <v>0</v>
      </c>
      <c r="EH488">
        <v>0</v>
      </c>
      <c r="EI488">
        <v>910.9083333333333</v>
      </c>
      <c r="EJ488">
        <v>0.00500078</v>
      </c>
      <c r="EK488">
        <v>-18.13333333333333</v>
      </c>
      <c r="EL488">
        <v>-0.8708333333333335</v>
      </c>
      <c r="EM488">
        <v>35.08566666666666</v>
      </c>
      <c r="EN488">
        <v>38.03883333333333</v>
      </c>
      <c r="EO488">
        <v>37.44779166666667</v>
      </c>
      <c r="EP488">
        <v>38.07783333333333</v>
      </c>
      <c r="EQ488">
        <v>37.52841666666666</v>
      </c>
      <c r="ER488">
        <v>0</v>
      </c>
      <c r="ES488">
        <v>0</v>
      </c>
      <c r="ET488">
        <v>0</v>
      </c>
      <c r="EU488">
        <v>1761012851.5</v>
      </c>
      <c r="EV488">
        <v>0</v>
      </c>
      <c r="EW488">
        <v>911.432</v>
      </c>
      <c r="EX488">
        <v>-35.07692281259836</v>
      </c>
      <c r="EY488">
        <v>-16.82307672738075</v>
      </c>
      <c r="EZ488">
        <v>-19.668</v>
      </c>
      <c r="FA488">
        <v>15</v>
      </c>
      <c r="FB488">
        <v>1761012682</v>
      </c>
      <c r="FC488" t="s">
        <v>1357</v>
      </c>
      <c r="FD488">
        <v>1761012681</v>
      </c>
      <c r="FE488">
        <v>1761012682</v>
      </c>
      <c r="FF488">
        <v>15</v>
      </c>
      <c r="FG488">
        <v>-0.08</v>
      </c>
      <c r="FH488">
        <v>-0.001</v>
      </c>
      <c r="FI488">
        <v>-1.579</v>
      </c>
      <c r="FJ488">
        <v>0.191</v>
      </c>
      <c r="FK488">
        <v>420</v>
      </c>
      <c r="FL488">
        <v>24</v>
      </c>
      <c r="FM488">
        <v>0.15</v>
      </c>
      <c r="FN488">
        <v>0.02</v>
      </c>
      <c r="FO488">
        <v>0.758012756097561</v>
      </c>
      <c r="FP488">
        <v>0.02249059233449546</v>
      </c>
      <c r="FQ488">
        <v>0.05738294334695654</v>
      </c>
      <c r="FR488">
        <v>1</v>
      </c>
      <c r="FS488">
        <v>912.3558823529411</v>
      </c>
      <c r="FT488">
        <v>-22.47364390195092</v>
      </c>
      <c r="FU488">
        <v>6.798148155130214</v>
      </c>
      <c r="FV488">
        <v>0</v>
      </c>
      <c r="FW488">
        <v>0.05813551951219513</v>
      </c>
      <c r="FX488">
        <v>0.02884951149825786</v>
      </c>
      <c r="FY488">
        <v>0.004072818937201729</v>
      </c>
      <c r="FZ488">
        <v>1</v>
      </c>
      <c r="GA488">
        <v>2</v>
      </c>
      <c r="GB488">
        <v>3</v>
      </c>
      <c r="GC488" t="s">
        <v>482</v>
      </c>
      <c r="GD488">
        <v>3.10982</v>
      </c>
      <c r="GE488">
        <v>2.72599</v>
      </c>
      <c r="GF488">
        <v>0.0887478</v>
      </c>
      <c r="GG488">
        <v>0.0884505</v>
      </c>
      <c r="GH488">
        <v>0.109289</v>
      </c>
      <c r="GI488">
        <v>0.110125</v>
      </c>
      <c r="GJ488">
        <v>23915.1</v>
      </c>
      <c r="GK488">
        <v>21665.9</v>
      </c>
      <c r="GL488">
        <v>26801.7</v>
      </c>
      <c r="GM488">
        <v>23974.2</v>
      </c>
      <c r="GN488">
        <v>38143.4</v>
      </c>
      <c r="GO488">
        <v>31465.5</v>
      </c>
      <c r="GP488">
        <v>46780.6</v>
      </c>
      <c r="GQ488">
        <v>37894.6</v>
      </c>
      <c r="GR488">
        <v>1.89335</v>
      </c>
      <c r="GS488">
        <v>1.8788</v>
      </c>
      <c r="GT488">
        <v>0.101693</v>
      </c>
      <c r="GU488">
        <v>0</v>
      </c>
      <c r="GV488">
        <v>28.3487</v>
      </c>
      <c r="GW488">
        <v>999.9</v>
      </c>
      <c r="GX488">
        <v>63.3</v>
      </c>
      <c r="GY488">
        <v>29.1</v>
      </c>
      <c r="GZ488">
        <v>28.2675</v>
      </c>
      <c r="HA488">
        <v>61.141</v>
      </c>
      <c r="HB488">
        <v>21.0617</v>
      </c>
      <c r="HC488">
        <v>1</v>
      </c>
      <c r="HD488">
        <v>0.0265473</v>
      </c>
      <c r="HE488">
        <v>-1.82838</v>
      </c>
      <c r="HF488">
        <v>20.3284</v>
      </c>
      <c r="HG488">
        <v>5.22148</v>
      </c>
      <c r="HH488">
        <v>11.98</v>
      </c>
      <c r="HI488">
        <v>4.96535</v>
      </c>
      <c r="HJ488">
        <v>3.27595</v>
      </c>
      <c r="HK488">
        <v>9999</v>
      </c>
      <c r="HL488">
        <v>9999</v>
      </c>
      <c r="HM488">
        <v>9999</v>
      </c>
      <c r="HN488">
        <v>999.9</v>
      </c>
      <c r="HO488">
        <v>1.8637</v>
      </c>
      <c r="HP488">
        <v>1.85974</v>
      </c>
      <c r="HQ488">
        <v>1.85806</v>
      </c>
      <c r="HR488">
        <v>1.85944</v>
      </c>
      <c r="HS488">
        <v>1.85959</v>
      </c>
      <c r="HT488">
        <v>1.85806</v>
      </c>
      <c r="HU488">
        <v>1.85715</v>
      </c>
      <c r="HV488">
        <v>1.85211</v>
      </c>
      <c r="HW488">
        <v>0</v>
      </c>
      <c r="HX488">
        <v>0</v>
      </c>
      <c r="HY488">
        <v>0</v>
      </c>
      <c r="HZ488">
        <v>0</v>
      </c>
      <c r="IA488" t="s">
        <v>424</v>
      </c>
      <c r="IB488" t="s">
        <v>425</v>
      </c>
      <c r="IC488" t="s">
        <v>426</v>
      </c>
      <c r="ID488" t="s">
        <v>426</v>
      </c>
      <c r="IE488" t="s">
        <v>426</v>
      </c>
      <c r="IF488" t="s">
        <v>426</v>
      </c>
      <c r="IG488">
        <v>0</v>
      </c>
      <c r="IH488">
        <v>100</v>
      </c>
      <c r="II488">
        <v>100</v>
      </c>
      <c r="IJ488">
        <v>-1.577</v>
      </c>
      <c r="IK488">
        <v>0.1938</v>
      </c>
      <c r="IL488">
        <v>-2.369354775373933</v>
      </c>
      <c r="IM488">
        <v>0.001328113201692861</v>
      </c>
      <c r="IN488">
        <v>1.538283238170363E-06</v>
      </c>
      <c r="IO488">
        <v>-5.795655626708063E-10</v>
      </c>
      <c r="IP488">
        <v>-0.06927923945627479</v>
      </c>
      <c r="IQ488">
        <v>-0.004593102289677449</v>
      </c>
      <c r="IR488">
        <v>0.0008253994458280543</v>
      </c>
      <c r="IS488">
        <v>-7.403632370499484E-06</v>
      </c>
      <c r="IT488">
        <v>2</v>
      </c>
      <c r="IU488">
        <v>1985</v>
      </c>
      <c r="IV488">
        <v>1</v>
      </c>
      <c r="IW488">
        <v>27</v>
      </c>
      <c r="IX488">
        <v>2.9</v>
      </c>
      <c r="IY488">
        <v>2.8</v>
      </c>
      <c r="IZ488">
        <v>1.13647</v>
      </c>
      <c r="JA488">
        <v>2.60254</v>
      </c>
      <c r="JB488">
        <v>1.49658</v>
      </c>
      <c r="JC488">
        <v>2.34619</v>
      </c>
      <c r="JD488">
        <v>1.54907</v>
      </c>
      <c r="JE488">
        <v>2.44995</v>
      </c>
      <c r="JF488">
        <v>32.7758</v>
      </c>
      <c r="JG488">
        <v>15.3929</v>
      </c>
      <c r="JH488">
        <v>18</v>
      </c>
      <c r="JI488">
        <v>481.996</v>
      </c>
      <c r="JJ488">
        <v>501.852</v>
      </c>
      <c r="JK488">
        <v>31.3664</v>
      </c>
      <c r="JL488">
        <v>27.5963</v>
      </c>
      <c r="JM488">
        <v>30.0003</v>
      </c>
      <c r="JN488">
        <v>27.7595</v>
      </c>
      <c r="JO488">
        <v>27.7342</v>
      </c>
      <c r="JP488">
        <v>22.8514</v>
      </c>
      <c r="JQ488">
        <v>19.2027</v>
      </c>
      <c r="JR488">
        <v>78.43559999999999</v>
      </c>
      <c r="JS488">
        <v>31.3706</v>
      </c>
      <c r="JT488">
        <v>420</v>
      </c>
      <c r="JU488">
        <v>24.0762</v>
      </c>
      <c r="JV488">
        <v>102.299</v>
      </c>
      <c r="JW488">
        <v>91.4205</v>
      </c>
    </row>
    <row r="489" spans="1:283">
      <c r="A489">
        <v>471</v>
      </c>
      <c r="B489">
        <v>1761012854.5</v>
      </c>
      <c r="C489">
        <v>3188.5</v>
      </c>
      <c r="D489" t="s">
        <v>1396</v>
      </c>
      <c r="E489" t="s">
        <v>1397</v>
      </c>
      <c r="F489">
        <v>5</v>
      </c>
      <c r="G489" t="s">
        <v>1356</v>
      </c>
      <c r="H489">
        <v>1761012846.5</v>
      </c>
      <c r="I489">
        <f>(J489)/1000</f>
        <v>0</v>
      </c>
      <c r="J489">
        <f>1000*DJ489*AH489*(DF489-DG489)/(100*CY489*(1000-AH489*DF489))</f>
        <v>0</v>
      </c>
      <c r="K489">
        <f>DJ489*AH489*(DE489-DD489*(1000-AH489*DG489)/(1000-AH489*DF489))/(100*CY489)</f>
        <v>0</v>
      </c>
      <c r="L489">
        <f>DD489 - IF(AH489&gt;1, K489*CY489*100.0/(AJ489), 0)</f>
        <v>0</v>
      </c>
      <c r="M489">
        <f>((S489-I489/2)*L489-K489)/(S489+I489/2)</f>
        <v>0</v>
      </c>
      <c r="N489">
        <f>M489*(DK489+DL489)/1000.0</f>
        <v>0</v>
      </c>
      <c r="O489">
        <f>(DD489 - IF(AH489&gt;1, K489*CY489*100.0/(AJ489), 0))*(DK489+DL489)/1000.0</f>
        <v>0</v>
      </c>
      <c r="P489">
        <f>2.0/((1/R489-1/Q489)+SIGN(R489)*SQRT((1/R489-1/Q489)*(1/R489-1/Q489) + 4*CZ489/((CZ489+1)*(CZ489+1))*(2*1/R489*1/Q489-1/Q489*1/Q489)))</f>
        <v>0</v>
      </c>
      <c r="Q489">
        <f>IF(LEFT(DA489,1)&lt;&gt;"0",IF(LEFT(DA489,1)="1",3.0,DB489),$D$5+$E$5*(DR489*DK489/($K$5*1000))+$F$5*(DR489*DK489/($K$5*1000))*MAX(MIN(CY489,$J$5),$I$5)*MAX(MIN(CY489,$J$5),$I$5)+$G$5*MAX(MIN(CY489,$J$5),$I$5)*(DR489*DK489/($K$5*1000))+$H$5*(DR489*DK489/($K$5*1000))*(DR489*DK489/($K$5*1000)))</f>
        <v>0</v>
      </c>
      <c r="R489">
        <f>I489*(1000-(1000*0.61365*exp(17.502*V489/(240.97+V489))/(DK489+DL489)+DF489)/2)/(1000*0.61365*exp(17.502*V489/(240.97+V489))/(DK489+DL489)-DF489)</f>
        <v>0</v>
      </c>
      <c r="S489">
        <f>1/((CZ489+1)/(P489/1.6)+1/(Q489/1.37)) + CZ489/((CZ489+1)/(P489/1.6) + CZ489/(Q489/1.37))</f>
        <v>0</v>
      </c>
      <c r="T489">
        <f>(CU489*CX489)</f>
        <v>0</v>
      </c>
      <c r="U489">
        <f>(DM489+(T489+2*0.95*5.67E-8*(((DM489+$B$9)+273)^4-(DM489+273)^4)-44100*I489)/(1.84*29.3*Q489+8*0.95*5.67E-8*(DM489+273)^3))</f>
        <v>0</v>
      </c>
      <c r="V489">
        <f>($C$9*DN489+$D$9*DO489+$E$9*U489)</f>
        <v>0</v>
      </c>
      <c r="W489">
        <f>0.61365*exp(17.502*V489/(240.97+V489))</f>
        <v>0</v>
      </c>
      <c r="X489">
        <f>(Y489/Z489*100)</f>
        <v>0</v>
      </c>
      <c r="Y489">
        <f>DF489*(DK489+DL489)/1000</f>
        <v>0</v>
      </c>
      <c r="Z489">
        <f>0.61365*exp(17.502*DM489/(240.97+DM489))</f>
        <v>0</v>
      </c>
      <c r="AA489">
        <f>(W489-DF489*(DK489+DL489)/1000)</f>
        <v>0</v>
      </c>
      <c r="AB489">
        <f>(-I489*44100)</f>
        <v>0</v>
      </c>
      <c r="AC489">
        <f>2*29.3*Q489*0.92*(DM489-V489)</f>
        <v>0</v>
      </c>
      <c r="AD489">
        <f>2*0.95*5.67E-8*(((DM489+$B$9)+273)^4-(V489+273)^4)</f>
        <v>0</v>
      </c>
      <c r="AE489">
        <f>T489+AD489+AB489+AC489</f>
        <v>0</v>
      </c>
      <c r="AF489">
        <v>1</v>
      </c>
      <c r="AG489">
        <v>0</v>
      </c>
      <c r="AH489">
        <f>IF(AF489*$H$15&gt;=AJ489,1.0,(AJ489/(AJ489-AF489*$H$15)))</f>
        <v>0</v>
      </c>
      <c r="AI489">
        <f>(AH489-1)*100</f>
        <v>0</v>
      </c>
      <c r="AJ489">
        <f>MAX(0,($B$15+$C$15*DR489)/(1+$D$15*DR489)*DK489/(DM489+273)*$E$15)</f>
        <v>0</v>
      </c>
      <c r="AK489" t="s">
        <v>420</v>
      </c>
      <c r="AL489" t="s">
        <v>420</v>
      </c>
      <c r="AM489">
        <v>0</v>
      </c>
      <c r="AN489">
        <v>0</v>
      </c>
      <c r="AO489">
        <f>1-AM489/AN489</f>
        <v>0</v>
      </c>
      <c r="AP489">
        <v>0</v>
      </c>
      <c r="AQ489" t="s">
        <v>420</v>
      </c>
      <c r="AR489" t="s">
        <v>420</v>
      </c>
      <c r="AS489">
        <v>0</v>
      </c>
      <c r="AT489">
        <v>0</v>
      </c>
      <c r="AU489">
        <f>1-AS489/AT489</f>
        <v>0</v>
      </c>
      <c r="AV489">
        <v>0.5</v>
      </c>
      <c r="AW489">
        <f>CV489</f>
        <v>0</v>
      </c>
      <c r="AX489">
        <f>K489</f>
        <v>0</v>
      </c>
      <c r="AY489">
        <f>AU489*AV489*AW489</f>
        <v>0</v>
      </c>
      <c r="AZ489">
        <f>(AX489-AP489)/AW489</f>
        <v>0</v>
      </c>
      <c r="BA489">
        <f>(AN489-AT489)/AT489</f>
        <v>0</v>
      </c>
      <c r="BB489">
        <f>AM489/(AO489+AM489/AT489)</f>
        <v>0</v>
      </c>
      <c r="BC489" t="s">
        <v>420</v>
      </c>
      <c r="BD489">
        <v>0</v>
      </c>
      <c r="BE489">
        <f>IF(BD489&lt;&gt;0, BD489, BB489)</f>
        <v>0</v>
      </c>
      <c r="BF489">
        <f>1-BE489/AT489</f>
        <v>0</v>
      </c>
      <c r="BG489">
        <f>(AT489-AS489)/(AT489-BE489)</f>
        <v>0</v>
      </c>
      <c r="BH489">
        <f>(AN489-AT489)/(AN489-BE489)</f>
        <v>0</v>
      </c>
      <c r="BI489">
        <f>(AT489-AS489)/(AT489-AM489)</f>
        <v>0</v>
      </c>
      <c r="BJ489">
        <f>(AN489-AT489)/(AN489-AM489)</f>
        <v>0</v>
      </c>
      <c r="BK489">
        <f>(BG489*BE489/AS489)</f>
        <v>0</v>
      </c>
      <c r="BL489">
        <f>(1-BK489)</f>
        <v>0</v>
      </c>
      <c r="CU489">
        <f>$B$13*DS489+$C$13*DT489+$F$13*EE489*(1-EH489)</f>
        <v>0</v>
      </c>
      <c r="CV489">
        <f>CU489*CW489</f>
        <v>0</v>
      </c>
      <c r="CW489">
        <f>($B$13*$D$11+$C$13*$D$11+$F$13*((ER489+EJ489)/MAX(ER489+EJ489+ES489, 0.1)*$I$11+ES489/MAX(ER489+EJ489+ES489, 0.1)*$J$11))/($B$13+$C$13+$F$13)</f>
        <v>0</v>
      </c>
      <c r="CX489">
        <f>($B$13*$K$11+$C$13*$K$11+$F$13*((ER489+EJ489)/MAX(ER489+EJ489+ES489, 0.1)*$P$11+ES489/MAX(ER489+EJ489+ES489, 0.1)*$Q$11))/($B$13+$C$13+$F$13)</f>
        <v>0</v>
      </c>
      <c r="CY489">
        <v>6</v>
      </c>
      <c r="CZ489">
        <v>0.5</v>
      </c>
      <c r="DA489" t="s">
        <v>421</v>
      </c>
      <c r="DB489">
        <v>2</v>
      </c>
      <c r="DC489">
        <v>1761012846.5</v>
      </c>
      <c r="DD489">
        <v>420.740875</v>
      </c>
      <c r="DE489">
        <v>420.0019583333333</v>
      </c>
      <c r="DF489">
        <v>24.19005</v>
      </c>
      <c r="DG489">
        <v>24.12917083333333</v>
      </c>
      <c r="DH489">
        <v>422.3186666666666</v>
      </c>
      <c r="DI489">
        <v>23.99655416666667</v>
      </c>
      <c r="DJ489">
        <v>500.016375</v>
      </c>
      <c r="DK489">
        <v>90.58522916666668</v>
      </c>
      <c r="DL489">
        <v>0.03439504583333333</v>
      </c>
      <c r="DM489">
        <v>30.451475</v>
      </c>
      <c r="DN489">
        <v>30.01417083333333</v>
      </c>
      <c r="DO489">
        <v>999.9</v>
      </c>
      <c r="DP489">
        <v>0</v>
      </c>
      <c r="DQ489">
        <v>0</v>
      </c>
      <c r="DR489">
        <v>9999.769583333333</v>
      </c>
      <c r="DS489">
        <v>0</v>
      </c>
      <c r="DT489">
        <v>0.242856</v>
      </c>
      <c r="DU489">
        <v>0.73895775</v>
      </c>
      <c r="DV489">
        <v>431.1709166666667</v>
      </c>
      <c r="DW489">
        <v>430.3869583333333</v>
      </c>
      <c r="DX489">
        <v>0.06087827916666666</v>
      </c>
      <c r="DY489">
        <v>420.0019583333333</v>
      </c>
      <c r="DZ489">
        <v>24.12917083333333</v>
      </c>
      <c r="EA489">
        <v>2.191261666666666</v>
      </c>
      <c r="EB489">
        <v>2.185747083333334</v>
      </c>
      <c r="EC489">
        <v>18.89856666666667</v>
      </c>
      <c r="ED489">
        <v>18.858225</v>
      </c>
      <c r="EE489">
        <v>0.00500078</v>
      </c>
      <c r="EF489">
        <v>0</v>
      </c>
      <c r="EG489">
        <v>0</v>
      </c>
      <c r="EH489">
        <v>0</v>
      </c>
      <c r="EI489">
        <v>910.2208333333334</v>
      </c>
      <c r="EJ489">
        <v>0.00500078</v>
      </c>
      <c r="EK489">
        <v>-18.85</v>
      </c>
      <c r="EL489">
        <v>-0.8250000000000001</v>
      </c>
      <c r="EM489">
        <v>35.072625</v>
      </c>
      <c r="EN489">
        <v>38.05445833333333</v>
      </c>
      <c r="EO489">
        <v>37.35408333333334</v>
      </c>
      <c r="EP489">
        <v>38.08304166666667</v>
      </c>
      <c r="EQ489">
        <v>37.54929166666667</v>
      </c>
      <c r="ER489">
        <v>0</v>
      </c>
      <c r="ES489">
        <v>0</v>
      </c>
      <c r="ET489">
        <v>0</v>
      </c>
      <c r="EU489">
        <v>1761012853.3</v>
      </c>
      <c r="EV489">
        <v>0</v>
      </c>
      <c r="EW489">
        <v>910.7692307692307</v>
      </c>
      <c r="EX489">
        <v>-37.27179474870888</v>
      </c>
      <c r="EY489">
        <v>-24.43076909788595</v>
      </c>
      <c r="EZ489">
        <v>-19.43846153846154</v>
      </c>
      <c r="FA489">
        <v>15</v>
      </c>
      <c r="FB489">
        <v>1761012682</v>
      </c>
      <c r="FC489" t="s">
        <v>1357</v>
      </c>
      <c r="FD489">
        <v>1761012681</v>
      </c>
      <c r="FE489">
        <v>1761012682</v>
      </c>
      <c r="FF489">
        <v>15</v>
      </c>
      <c r="FG489">
        <v>-0.08</v>
      </c>
      <c r="FH489">
        <v>-0.001</v>
      </c>
      <c r="FI489">
        <v>-1.579</v>
      </c>
      <c r="FJ489">
        <v>0.191</v>
      </c>
      <c r="FK489">
        <v>420</v>
      </c>
      <c r="FL489">
        <v>24</v>
      </c>
      <c r="FM489">
        <v>0.15</v>
      </c>
      <c r="FN489">
        <v>0.02</v>
      </c>
      <c r="FO489">
        <v>0.747149675</v>
      </c>
      <c r="FP489">
        <v>-0.2105942476547847</v>
      </c>
      <c r="FQ489">
        <v>0.07240942834720748</v>
      </c>
      <c r="FR489">
        <v>1</v>
      </c>
      <c r="FS489">
        <v>911.7235294117646</v>
      </c>
      <c r="FT489">
        <v>-23.71275775056152</v>
      </c>
      <c r="FU489">
        <v>6.852095378252141</v>
      </c>
      <c r="FV489">
        <v>0</v>
      </c>
      <c r="FW489">
        <v>0.0596391675</v>
      </c>
      <c r="FX489">
        <v>0.02503603339587224</v>
      </c>
      <c r="FY489">
        <v>0.003618629377636476</v>
      </c>
      <c r="FZ489">
        <v>1</v>
      </c>
      <c r="GA489">
        <v>2</v>
      </c>
      <c r="GB489">
        <v>3</v>
      </c>
      <c r="GC489" t="s">
        <v>482</v>
      </c>
      <c r="GD489">
        <v>3.10997</v>
      </c>
      <c r="GE489">
        <v>2.72588</v>
      </c>
      <c r="GF489">
        <v>0.0887452</v>
      </c>
      <c r="GG489">
        <v>0.088439</v>
      </c>
      <c r="GH489">
        <v>0.109298</v>
      </c>
      <c r="GI489">
        <v>0.110117</v>
      </c>
      <c r="GJ489">
        <v>23915</v>
      </c>
      <c r="GK489">
        <v>21666.2</v>
      </c>
      <c r="GL489">
        <v>26801.5</v>
      </c>
      <c r="GM489">
        <v>23974.2</v>
      </c>
      <c r="GN489">
        <v>38142.9</v>
      </c>
      <c r="GO489">
        <v>31465.6</v>
      </c>
      <c r="GP489">
        <v>46780.5</v>
      </c>
      <c r="GQ489">
        <v>37894.3</v>
      </c>
      <c r="GR489">
        <v>1.89342</v>
      </c>
      <c r="GS489">
        <v>1.8787</v>
      </c>
      <c r="GT489">
        <v>0.101745</v>
      </c>
      <c r="GU489">
        <v>0</v>
      </c>
      <c r="GV489">
        <v>28.3487</v>
      </c>
      <c r="GW489">
        <v>999.9</v>
      </c>
      <c r="GX489">
        <v>63.3</v>
      </c>
      <c r="GY489">
        <v>29.2</v>
      </c>
      <c r="GZ489">
        <v>28.4289</v>
      </c>
      <c r="HA489">
        <v>61.481</v>
      </c>
      <c r="HB489">
        <v>21.0657</v>
      </c>
      <c r="HC489">
        <v>1</v>
      </c>
      <c r="HD489">
        <v>0.0265371</v>
      </c>
      <c r="HE489">
        <v>-1.85199</v>
      </c>
      <c r="HF489">
        <v>20.3281</v>
      </c>
      <c r="HG489">
        <v>5.22148</v>
      </c>
      <c r="HH489">
        <v>11.98</v>
      </c>
      <c r="HI489">
        <v>4.9654</v>
      </c>
      <c r="HJ489">
        <v>3.27593</v>
      </c>
      <c r="HK489">
        <v>9999</v>
      </c>
      <c r="HL489">
        <v>9999</v>
      </c>
      <c r="HM489">
        <v>9999</v>
      </c>
      <c r="HN489">
        <v>999.9</v>
      </c>
      <c r="HO489">
        <v>1.86367</v>
      </c>
      <c r="HP489">
        <v>1.85975</v>
      </c>
      <c r="HQ489">
        <v>1.85806</v>
      </c>
      <c r="HR489">
        <v>1.85944</v>
      </c>
      <c r="HS489">
        <v>1.85959</v>
      </c>
      <c r="HT489">
        <v>1.85806</v>
      </c>
      <c r="HU489">
        <v>1.85715</v>
      </c>
      <c r="HV489">
        <v>1.85211</v>
      </c>
      <c r="HW489">
        <v>0</v>
      </c>
      <c r="HX489">
        <v>0</v>
      </c>
      <c r="HY489">
        <v>0</v>
      </c>
      <c r="HZ489">
        <v>0</v>
      </c>
      <c r="IA489" t="s">
        <v>424</v>
      </c>
      <c r="IB489" t="s">
        <v>425</v>
      </c>
      <c r="IC489" t="s">
        <v>426</v>
      </c>
      <c r="ID489" t="s">
        <v>426</v>
      </c>
      <c r="IE489" t="s">
        <v>426</v>
      </c>
      <c r="IF489" t="s">
        <v>426</v>
      </c>
      <c r="IG489">
        <v>0</v>
      </c>
      <c r="IH489">
        <v>100</v>
      </c>
      <c r="II489">
        <v>100</v>
      </c>
      <c r="IJ489">
        <v>-1.578</v>
      </c>
      <c r="IK489">
        <v>0.1939</v>
      </c>
      <c r="IL489">
        <v>-2.369354775373933</v>
      </c>
      <c r="IM489">
        <v>0.001328113201692861</v>
      </c>
      <c r="IN489">
        <v>1.538283238170363E-06</v>
      </c>
      <c r="IO489">
        <v>-5.795655626708063E-10</v>
      </c>
      <c r="IP489">
        <v>-0.06927923945627479</v>
      </c>
      <c r="IQ489">
        <v>-0.004593102289677449</v>
      </c>
      <c r="IR489">
        <v>0.0008253994458280543</v>
      </c>
      <c r="IS489">
        <v>-7.403632370499484E-06</v>
      </c>
      <c r="IT489">
        <v>2</v>
      </c>
      <c r="IU489">
        <v>1985</v>
      </c>
      <c r="IV489">
        <v>1</v>
      </c>
      <c r="IW489">
        <v>27</v>
      </c>
      <c r="IX489">
        <v>2.9</v>
      </c>
      <c r="IY489">
        <v>2.9</v>
      </c>
      <c r="IZ489">
        <v>1.13647</v>
      </c>
      <c r="JA489">
        <v>2.61719</v>
      </c>
      <c r="JB489">
        <v>1.49658</v>
      </c>
      <c r="JC489">
        <v>2.34619</v>
      </c>
      <c r="JD489">
        <v>1.54907</v>
      </c>
      <c r="JE489">
        <v>2.3291</v>
      </c>
      <c r="JF489">
        <v>32.7758</v>
      </c>
      <c r="JG489">
        <v>15.3754</v>
      </c>
      <c r="JH489">
        <v>18</v>
      </c>
      <c r="JI489">
        <v>482.039</v>
      </c>
      <c r="JJ489">
        <v>501.794</v>
      </c>
      <c r="JK489">
        <v>31.3612</v>
      </c>
      <c r="JL489">
        <v>27.5968</v>
      </c>
      <c r="JM489">
        <v>30.0003</v>
      </c>
      <c r="JN489">
        <v>27.7595</v>
      </c>
      <c r="JO489">
        <v>27.7351</v>
      </c>
      <c r="JP489">
        <v>22.8534</v>
      </c>
      <c r="JQ489">
        <v>19.2027</v>
      </c>
      <c r="JR489">
        <v>78.43559999999999</v>
      </c>
      <c r="JS489">
        <v>31.3629</v>
      </c>
      <c r="JT489">
        <v>420</v>
      </c>
      <c r="JU489">
        <v>24.0762</v>
      </c>
      <c r="JV489">
        <v>102.299</v>
      </c>
      <c r="JW489">
        <v>91.42</v>
      </c>
    </row>
    <row r="490" spans="1:283">
      <c r="A490">
        <v>472</v>
      </c>
      <c r="B490">
        <v>1761012856.5</v>
      </c>
      <c r="C490">
        <v>3190.5</v>
      </c>
      <c r="D490" t="s">
        <v>1398</v>
      </c>
      <c r="E490" t="s">
        <v>1399</v>
      </c>
      <c r="F490">
        <v>5</v>
      </c>
      <c r="G490" t="s">
        <v>1356</v>
      </c>
      <c r="H490">
        <v>1761012848.5</v>
      </c>
      <c r="I490">
        <f>(J490)/1000</f>
        <v>0</v>
      </c>
      <c r="J490">
        <f>1000*DJ490*AH490*(DF490-DG490)/(100*CY490*(1000-AH490*DF490))</f>
        <v>0</v>
      </c>
      <c r="K490">
        <f>DJ490*AH490*(DE490-DD490*(1000-AH490*DG490)/(1000-AH490*DF490))/(100*CY490)</f>
        <v>0</v>
      </c>
      <c r="L490">
        <f>DD490 - IF(AH490&gt;1, K490*CY490*100.0/(AJ490), 0)</f>
        <v>0</v>
      </c>
      <c r="M490">
        <f>((S490-I490/2)*L490-K490)/(S490+I490/2)</f>
        <v>0</v>
      </c>
      <c r="N490">
        <f>M490*(DK490+DL490)/1000.0</f>
        <v>0</v>
      </c>
      <c r="O490">
        <f>(DD490 - IF(AH490&gt;1, K490*CY490*100.0/(AJ490), 0))*(DK490+DL490)/1000.0</f>
        <v>0</v>
      </c>
      <c r="P490">
        <f>2.0/((1/R490-1/Q490)+SIGN(R490)*SQRT((1/R490-1/Q490)*(1/R490-1/Q490) + 4*CZ490/((CZ490+1)*(CZ490+1))*(2*1/R490*1/Q490-1/Q490*1/Q490)))</f>
        <v>0</v>
      </c>
      <c r="Q490">
        <f>IF(LEFT(DA490,1)&lt;&gt;"0",IF(LEFT(DA490,1)="1",3.0,DB490),$D$5+$E$5*(DR490*DK490/($K$5*1000))+$F$5*(DR490*DK490/($K$5*1000))*MAX(MIN(CY490,$J$5),$I$5)*MAX(MIN(CY490,$J$5),$I$5)+$G$5*MAX(MIN(CY490,$J$5),$I$5)*(DR490*DK490/($K$5*1000))+$H$5*(DR490*DK490/($K$5*1000))*(DR490*DK490/($K$5*1000)))</f>
        <v>0</v>
      </c>
      <c r="R490">
        <f>I490*(1000-(1000*0.61365*exp(17.502*V490/(240.97+V490))/(DK490+DL490)+DF490)/2)/(1000*0.61365*exp(17.502*V490/(240.97+V490))/(DK490+DL490)-DF490)</f>
        <v>0</v>
      </c>
      <c r="S490">
        <f>1/((CZ490+1)/(P490/1.6)+1/(Q490/1.37)) + CZ490/((CZ490+1)/(P490/1.6) + CZ490/(Q490/1.37))</f>
        <v>0</v>
      </c>
      <c r="T490">
        <f>(CU490*CX490)</f>
        <v>0</v>
      </c>
      <c r="U490">
        <f>(DM490+(T490+2*0.95*5.67E-8*(((DM490+$B$9)+273)^4-(DM490+273)^4)-44100*I490)/(1.84*29.3*Q490+8*0.95*5.67E-8*(DM490+273)^3))</f>
        <v>0</v>
      </c>
      <c r="V490">
        <f>($C$9*DN490+$D$9*DO490+$E$9*U490)</f>
        <v>0</v>
      </c>
      <c r="W490">
        <f>0.61365*exp(17.502*V490/(240.97+V490))</f>
        <v>0</v>
      </c>
      <c r="X490">
        <f>(Y490/Z490*100)</f>
        <v>0</v>
      </c>
      <c r="Y490">
        <f>DF490*(DK490+DL490)/1000</f>
        <v>0</v>
      </c>
      <c r="Z490">
        <f>0.61365*exp(17.502*DM490/(240.97+DM490))</f>
        <v>0</v>
      </c>
      <c r="AA490">
        <f>(W490-DF490*(DK490+DL490)/1000)</f>
        <v>0</v>
      </c>
      <c r="AB490">
        <f>(-I490*44100)</f>
        <v>0</v>
      </c>
      <c r="AC490">
        <f>2*29.3*Q490*0.92*(DM490-V490)</f>
        <v>0</v>
      </c>
      <c r="AD490">
        <f>2*0.95*5.67E-8*(((DM490+$B$9)+273)^4-(V490+273)^4)</f>
        <v>0</v>
      </c>
      <c r="AE490">
        <f>T490+AD490+AB490+AC490</f>
        <v>0</v>
      </c>
      <c r="AF490">
        <v>1</v>
      </c>
      <c r="AG490">
        <v>0</v>
      </c>
      <c r="AH490">
        <f>IF(AF490*$H$15&gt;=AJ490,1.0,(AJ490/(AJ490-AF490*$H$15)))</f>
        <v>0</v>
      </c>
      <c r="AI490">
        <f>(AH490-1)*100</f>
        <v>0</v>
      </c>
      <c r="AJ490">
        <f>MAX(0,($B$15+$C$15*DR490)/(1+$D$15*DR490)*DK490/(DM490+273)*$E$15)</f>
        <v>0</v>
      </c>
      <c r="AK490" t="s">
        <v>420</v>
      </c>
      <c r="AL490" t="s">
        <v>420</v>
      </c>
      <c r="AM490">
        <v>0</v>
      </c>
      <c r="AN490">
        <v>0</v>
      </c>
      <c r="AO490">
        <f>1-AM490/AN490</f>
        <v>0</v>
      </c>
      <c r="AP490">
        <v>0</v>
      </c>
      <c r="AQ490" t="s">
        <v>420</v>
      </c>
      <c r="AR490" t="s">
        <v>420</v>
      </c>
      <c r="AS490">
        <v>0</v>
      </c>
      <c r="AT490">
        <v>0</v>
      </c>
      <c r="AU490">
        <f>1-AS490/AT490</f>
        <v>0</v>
      </c>
      <c r="AV490">
        <v>0.5</v>
      </c>
      <c r="AW490">
        <f>CV490</f>
        <v>0</v>
      </c>
      <c r="AX490">
        <f>K490</f>
        <v>0</v>
      </c>
      <c r="AY490">
        <f>AU490*AV490*AW490</f>
        <v>0</v>
      </c>
      <c r="AZ490">
        <f>(AX490-AP490)/AW490</f>
        <v>0</v>
      </c>
      <c r="BA490">
        <f>(AN490-AT490)/AT490</f>
        <v>0</v>
      </c>
      <c r="BB490">
        <f>AM490/(AO490+AM490/AT490)</f>
        <v>0</v>
      </c>
      <c r="BC490" t="s">
        <v>420</v>
      </c>
      <c r="BD490">
        <v>0</v>
      </c>
      <c r="BE490">
        <f>IF(BD490&lt;&gt;0, BD490, BB490)</f>
        <v>0</v>
      </c>
      <c r="BF490">
        <f>1-BE490/AT490</f>
        <v>0</v>
      </c>
      <c r="BG490">
        <f>(AT490-AS490)/(AT490-BE490)</f>
        <v>0</v>
      </c>
      <c r="BH490">
        <f>(AN490-AT490)/(AN490-BE490)</f>
        <v>0</v>
      </c>
      <c r="BI490">
        <f>(AT490-AS490)/(AT490-AM490)</f>
        <v>0</v>
      </c>
      <c r="BJ490">
        <f>(AN490-AT490)/(AN490-AM490)</f>
        <v>0</v>
      </c>
      <c r="BK490">
        <f>(BG490*BE490/AS490)</f>
        <v>0</v>
      </c>
      <c r="BL490">
        <f>(1-BK490)</f>
        <v>0</v>
      </c>
      <c r="CU490">
        <f>$B$13*DS490+$C$13*DT490+$F$13*EE490*(1-EH490)</f>
        <v>0</v>
      </c>
      <c r="CV490">
        <f>CU490*CW490</f>
        <v>0</v>
      </c>
      <c r="CW490">
        <f>($B$13*$D$11+$C$13*$D$11+$F$13*((ER490+EJ490)/MAX(ER490+EJ490+ES490, 0.1)*$I$11+ES490/MAX(ER490+EJ490+ES490, 0.1)*$J$11))/($B$13+$C$13+$F$13)</f>
        <v>0</v>
      </c>
      <c r="CX490">
        <f>($B$13*$K$11+$C$13*$K$11+$F$13*((ER490+EJ490)/MAX(ER490+EJ490+ES490, 0.1)*$P$11+ES490/MAX(ER490+EJ490+ES490, 0.1)*$Q$11))/($B$13+$C$13+$F$13)</f>
        <v>0</v>
      </c>
      <c r="CY490">
        <v>6</v>
      </c>
      <c r="CZ490">
        <v>0.5</v>
      </c>
      <c r="DA490" t="s">
        <v>421</v>
      </c>
      <c r="DB490">
        <v>2</v>
      </c>
      <c r="DC490">
        <v>1761012848.5</v>
      </c>
      <c r="DD490">
        <v>420.7376666666667</v>
      </c>
      <c r="DE490">
        <v>420.0005416666666</v>
      </c>
      <c r="DF490">
        <v>24.19367916666667</v>
      </c>
      <c r="DG490">
        <v>24.131375</v>
      </c>
      <c r="DH490">
        <v>422.3155</v>
      </c>
      <c r="DI490">
        <v>24.00010833333333</v>
      </c>
      <c r="DJ490">
        <v>500.0059166666667</v>
      </c>
      <c r="DK490">
        <v>90.58525416666667</v>
      </c>
      <c r="DL490">
        <v>0.03436501666666666</v>
      </c>
      <c r="DM490">
        <v>30.44920416666666</v>
      </c>
      <c r="DN490">
        <v>30.01186666666667</v>
      </c>
      <c r="DO490">
        <v>999.9</v>
      </c>
      <c r="DP490">
        <v>0</v>
      </c>
      <c r="DQ490">
        <v>0</v>
      </c>
      <c r="DR490">
        <v>10001.88083333333</v>
      </c>
      <c r="DS490">
        <v>0</v>
      </c>
      <c r="DT490">
        <v>0.242856</v>
      </c>
      <c r="DU490">
        <v>0.7371915416666667</v>
      </c>
      <c r="DV490">
        <v>431.1692916666668</v>
      </c>
      <c r="DW490">
        <v>430.3865416666667</v>
      </c>
      <c r="DX490">
        <v>0.06230822916666667</v>
      </c>
      <c r="DY490">
        <v>420.0005416666666</v>
      </c>
      <c r="DZ490">
        <v>24.131375</v>
      </c>
      <c r="EA490">
        <v>2.191591666666667</v>
      </c>
      <c r="EB490">
        <v>2.185947083333334</v>
      </c>
      <c r="EC490">
        <v>18.90097083333333</v>
      </c>
      <c r="ED490">
        <v>18.8596875</v>
      </c>
      <c r="EE490">
        <v>0.00500078</v>
      </c>
      <c r="EF490">
        <v>0</v>
      </c>
      <c r="EG490">
        <v>0</v>
      </c>
      <c r="EH490">
        <v>0</v>
      </c>
      <c r="EI490">
        <v>908.9958333333334</v>
      </c>
      <c r="EJ490">
        <v>0.00500078</v>
      </c>
      <c r="EK490">
        <v>-18.65416666666667</v>
      </c>
      <c r="EL490">
        <v>-0.6749999999999999</v>
      </c>
      <c r="EM490">
        <v>35.07525</v>
      </c>
      <c r="EN490">
        <v>38.08054166666667</v>
      </c>
      <c r="EO490">
        <v>37.33841666666667</v>
      </c>
      <c r="EP490">
        <v>38.103875</v>
      </c>
      <c r="EQ490">
        <v>37.51804166666667</v>
      </c>
      <c r="ER490">
        <v>0</v>
      </c>
      <c r="ES490">
        <v>0</v>
      </c>
      <c r="ET490">
        <v>0</v>
      </c>
      <c r="EU490">
        <v>1761012855.7</v>
      </c>
      <c r="EV490">
        <v>0</v>
      </c>
      <c r="EW490">
        <v>909.7230769230771</v>
      </c>
      <c r="EX490">
        <v>-39.51452975695098</v>
      </c>
      <c r="EY490">
        <v>-9.572649584818121</v>
      </c>
      <c r="EZ490">
        <v>-19.75384615384615</v>
      </c>
      <c r="FA490">
        <v>15</v>
      </c>
      <c r="FB490">
        <v>1761012682</v>
      </c>
      <c r="FC490" t="s">
        <v>1357</v>
      </c>
      <c r="FD490">
        <v>1761012681</v>
      </c>
      <c r="FE490">
        <v>1761012682</v>
      </c>
      <c r="FF490">
        <v>15</v>
      </c>
      <c r="FG490">
        <v>-0.08</v>
      </c>
      <c r="FH490">
        <v>-0.001</v>
      </c>
      <c r="FI490">
        <v>-1.579</v>
      </c>
      <c r="FJ490">
        <v>0.191</v>
      </c>
      <c r="FK490">
        <v>420</v>
      </c>
      <c r="FL490">
        <v>24</v>
      </c>
      <c r="FM490">
        <v>0.15</v>
      </c>
      <c r="FN490">
        <v>0.02</v>
      </c>
      <c r="FO490">
        <v>0.7376396585365854</v>
      </c>
      <c r="FP490">
        <v>-0.3145436864111498</v>
      </c>
      <c r="FQ490">
        <v>0.07610085945241089</v>
      </c>
      <c r="FR490">
        <v>1</v>
      </c>
      <c r="FS490">
        <v>910.8676470588235</v>
      </c>
      <c r="FT490">
        <v>-29.09549264180748</v>
      </c>
      <c r="FU490">
        <v>7.10632363744703</v>
      </c>
      <c r="FV490">
        <v>0</v>
      </c>
      <c r="FW490">
        <v>0.06156842439024391</v>
      </c>
      <c r="FX490">
        <v>0.03656944181184676</v>
      </c>
      <c r="FY490">
        <v>0.004891939009690031</v>
      </c>
      <c r="FZ490">
        <v>1</v>
      </c>
      <c r="GA490">
        <v>2</v>
      </c>
      <c r="GB490">
        <v>3</v>
      </c>
      <c r="GC490" t="s">
        <v>482</v>
      </c>
      <c r="GD490">
        <v>3.10963</v>
      </c>
      <c r="GE490">
        <v>2.72585</v>
      </c>
      <c r="GF490">
        <v>0.08874609999999999</v>
      </c>
      <c r="GG490">
        <v>0.0884301</v>
      </c>
      <c r="GH490">
        <v>0.109306</v>
      </c>
      <c r="GI490">
        <v>0.110115</v>
      </c>
      <c r="GJ490">
        <v>23914.9</v>
      </c>
      <c r="GK490">
        <v>21666.3</v>
      </c>
      <c r="GL490">
        <v>26801.5</v>
      </c>
      <c r="GM490">
        <v>23974.2</v>
      </c>
      <c r="GN490">
        <v>38142.6</v>
      </c>
      <c r="GO490">
        <v>31465.5</v>
      </c>
      <c r="GP490">
        <v>46780.5</v>
      </c>
      <c r="GQ490">
        <v>37894.2</v>
      </c>
      <c r="GR490">
        <v>1.893</v>
      </c>
      <c r="GS490">
        <v>1.879</v>
      </c>
      <c r="GT490">
        <v>0.101894</v>
      </c>
      <c r="GU490">
        <v>0</v>
      </c>
      <c r="GV490">
        <v>28.3487</v>
      </c>
      <c r="GW490">
        <v>999.9</v>
      </c>
      <c r="GX490">
        <v>63.3</v>
      </c>
      <c r="GY490">
        <v>29.1</v>
      </c>
      <c r="GZ490">
        <v>28.2673</v>
      </c>
      <c r="HA490">
        <v>61.041</v>
      </c>
      <c r="HB490">
        <v>21.3381</v>
      </c>
      <c r="HC490">
        <v>1</v>
      </c>
      <c r="HD490">
        <v>0.0265981</v>
      </c>
      <c r="HE490">
        <v>-1.8611</v>
      </c>
      <c r="HF490">
        <v>20.3279</v>
      </c>
      <c r="HG490">
        <v>5.22148</v>
      </c>
      <c r="HH490">
        <v>11.98</v>
      </c>
      <c r="HI490">
        <v>4.9653</v>
      </c>
      <c r="HJ490">
        <v>3.2759</v>
      </c>
      <c r="HK490">
        <v>9999</v>
      </c>
      <c r="HL490">
        <v>9999</v>
      </c>
      <c r="HM490">
        <v>9999</v>
      </c>
      <c r="HN490">
        <v>999.9</v>
      </c>
      <c r="HO490">
        <v>1.86366</v>
      </c>
      <c r="HP490">
        <v>1.85975</v>
      </c>
      <c r="HQ490">
        <v>1.85806</v>
      </c>
      <c r="HR490">
        <v>1.85944</v>
      </c>
      <c r="HS490">
        <v>1.85959</v>
      </c>
      <c r="HT490">
        <v>1.85806</v>
      </c>
      <c r="HU490">
        <v>1.85715</v>
      </c>
      <c r="HV490">
        <v>1.85211</v>
      </c>
      <c r="HW490">
        <v>0</v>
      </c>
      <c r="HX490">
        <v>0</v>
      </c>
      <c r="HY490">
        <v>0</v>
      </c>
      <c r="HZ490">
        <v>0</v>
      </c>
      <c r="IA490" t="s">
        <v>424</v>
      </c>
      <c r="IB490" t="s">
        <v>425</v>
      </c>
      <c r="IC490" t="s">
        <v>426</v>
      </c>
      <c r="ID490" t="s">
        <v>426</v>
      </c>
      <c r="IE490" t="s">
        <v>426</v>
      </c>
      <c r="IF490" t="s">
        <v>426</v>
      </c>
      <c r="IG490">
        <v>0</v>
      </c>
      <c r="IH490">
        <v>100</v>
      </c>
      <c r="II490">
        <v>100</v>
      </c>
      <c r="IJ490">
        <v>-1.578</v>
      </c>
      <c r="IK490">
        <v>0.1939</v>
      </c>
      <c r="IL490">
        <v>-2.369354775373933</v>
      </c>
      <c r="IM490">
        <v>0.001328113201692861</v>
      </c>
      <c r="IN490">
        <v>1.538283238170363E-06</v>
      </c>
      <c r="IO490">
        <v>-5.795655626708063E-10</v>
      </c>
      <c r="IP490">
        <v>-0.06927923945627479</v>
      </c>
      <c r="IQ490">
        <v>-0.004593102289677449</v>
      </c>
      <c r="IR490">
        <v>0.0008253994458280543</v>
      </c>
      <c r="IS490">
        <v>-7.403632370499484E-06</v>
      </c>
      <c r="IT490">
        <v>2</v>
      </c>
      <c r="IU490">
        <v>1985</v>
      </c>
      <c r="IV490">
        <v>1</v>
      </c>
      <c r="IW490">
        <v>27</v>
      </c>
      <c r="IX490">
        <v>2.9</v>
      </c>
      <c r="IY490">
        <v>2.9</v>
      </c>
      <c r="IZ490">
        <v>1.13647</v>
      </c>
      <c r="JA490">
        <v>2.60986</v>
      </c>
      <c r="JB490">
        <v>1.49658</v>
      </c>
      <c r="JC490">
        <v>2.34497</v>
      </c>
      <c r="JD490">
        <v>1.54907</v>
      </c>
      <c r="JE490">
        <v>2.44629</v>
      </c>
      <c r="JF490">
        <v>32.7758</v>
      </c>
      <c r="JG490">
        <v>15.3841</v>
      </c>
      <c r="JH490">
        <v>18</v>
      </c>
      <c r="JI490">
        <v>481.795</v>
      </c>
      <c r="JJ490">
        <v>501.994</v>
      </c>
      <c r="JK490">
        <v>31.3584</v>
      </c>
      <c r="JL490">
        <v>27.5971</v>
      </c>
      <c r="JM490">
        <v>30.0003</v>
      </c>
      <c r="JN490">
        <v>27.7595</v>
      </c>
      <c r="JO490">
        <v>27.7351</v>
      </c>
      <c r="JP490">
        <v>22.8522</v>
      </c>
      <c r="JQ490">
        <v>19.2027</v>
      </c>
      <c r="JR490">
        <v>78.43559999999999</v>
      </c>
      <c r="JS490">
        <v>31.3629</v>
      </c>
      <c r="JT490">
        <v>420</v>
      </c>
      <c r="JU490">
        <v>24.0762</v>
      </c>
      <c r="JV490">
        <v>102.298</v>
      </c>
      <c r="JW490">
        <v>91.4198</v>
      </c>
    </row>
    <row r="491" spans="1:283">
      <c r="A491">
        <v>473</v>
      </c>
      <c r="B491">
        <v>1761012858.5</v>
      </c>
      <c r="C491">
        <v>3192.5</v>
      </c>
      <c r="D491" t="s">
        <v>1400</v>
      </c>
      <c r="E491" t="s">
        <v>1401</v>
      </c>
      <c r="F491">
        <v>5</v>
      </c>
      <c r="G491" t="s">
        <v>1356</v>
      </c>
      <c r="H491">
        <v>1761012850.5</v>
      </c>
      <c r="I491">
        <f>(J491)/1000</f>
        <v>0</v>
      </c>
      <c r="J491">
        <f>1000*DJ491*AH491*(DF491-DG491)/(100*CY491*(1000-AH491*DF491))</f>
        <v>0</v>
      </c>
      <c r="K491">
        <f>DJ491*AH491*(DE491-DD491*(1000-AH491*DG491)/(1000-AH491*DF491))/(100*CY491)</f>
        <v>0</v>
      </c>
      <c r="L491">
        <f>DD491 - IF(AH491&gt;1, K491*CY491*100.0/(AJ491), 0)</f>
        <v>0</v>
      </c>
      <c r="M491">
        <f>((S491-I491/2)*L491-K491)/(S491+I491/2)</f>
        <v>0</v>
      </c>
      <c r="N491">
        <f>M491*(DK491+DL491)/1000.0</f>
        <v>0</v>
      </c>
      <c r="O491">
        <f>(DD491 - IF(AH491&gt;1, K491*CY491*100.0/(AJ491), 0))*(DK491+DL491)/1000.0</f>
        <v>0</v>
      </c>
      <c r="P491">
        <f>2.0/((1/R491-1/Q491)+SIGN(R491)*SQRT((1/R491-1/Q491)*(1/R491-1/Q491) + 4*CZ491/((CZ491+1)*(CZ491+1))*(2*1/R491*1/Q491-1/Q491*1/Q491)))</f>
        <v>0</v>
      </c>
      <c r="Q491">
        <f>IF(LEFT(DA491,1)&lt;&gt;"0",IF(LEFT(DA491,1)="1",3.0,DB491),$D$5+$E$5*(DR491*DK491/($K$5*1000))+$F$5*(DR491*DK491/($K$5*1000))*MAX(MIN(CY491,$J$5),$I$5)*MAX(MIN(CY491,$J$5),$I$5)+$G$5*MAX(MIN(CY491,$J$5),$I$5)*(DR491*DK491/($K$5*1000))+$H$5*(DR491*DK491/($K$5*1000))*(DR491*DK491/($K$5*1000)))</f>
        <v>0</v>
      </c>
      <c r="R491">
        <f>I491*(1000-(1000*0.61365*exp(17.502*V491/(240.97+V491))/(DK491+DL491)+DF491)/2)/(1000*0.61365*exp(17.502*V491/(240.97+V491))/(DK491+DL491)-DF491)</f>
        <v>0</v>
      </c>
      <c r="S491">
        <f>1/((CZ491+1)/(P491/1.6)+1/(Q491/1.37)) + CZ491/((CZ491+1)/(P491/1.6) + CZ491/(Q491/1.37))</f>
        <v>0</v>
      </c>
      <c r="T491">
        <f>(CU491*CX491)</f>
        <v>0</v>
      </c>
      <c r="U491">
        <f>(DM491+(T491+2*0.95*5.67E-8*(((DM491+$B$9)+273)^4-(DM491+273)^4)-44100*I491)/(1.84*29.3*Q491+8*0.95*5.67E-8*(DM491+273)^3))</f>
        <v>0</v>
      </c>
      <c r="V491">
        <f>($C$9*DN491+$D$9*DO491+$E$9*U491)</f>
        <v>0</v>
      </c>
      <c r="W491">
        <f>0.61365*exp(17.502*V491/(240.97+V491))</f>
        <v>0</v>
      </c>
      <c r="X491">
        <f>(Y491/Z491*100)</f>
        <v>0</v>
      </c>
      <c r="Y491">
        <f>DF491*(DK491+DL491)/1000</f>
        <v>0</v>
      </c>
      <c r="Z491">
        <f>0.61365*exp(17.502*DM491/(240.97+DM491))</f>
        <v>0</v>
      </c>
      <c r="AA491">
        <f>(W491-DF491*(DK491+DL491)/1000)</f>
        <v>0</v>
      </c>
      <c r="AB491">
        <f>(-I491*44100)</f>
        <v>0</v>
      </c>
      <c r="AC491">
        <f>2*29.3*Q491*0.92*(DM491-V491)</f>
        <v>0</v>
      </c>
      <c r="AD491">
        <f>2*0.95*5.67E-8*(((DM491+$B$9)+273)^4-(V491+273)^4)</f>
        <v>0</v>
      </c>
      <c r="AE491">
        <f>T491+AD491+AB491+AC491</f>
        <v>0</v>
      </c>
      <c r="AF491">
        <v>1</v>
      </c>
      <c r="AG491">
        <v>0</v>
      </c>
      <c r="AH491">
        <f>IF(AF491*$H$15&gt;=AJ491,1.0,(AJ491/(AJ491-AF491*$H$15)))</f>
        <v>0</v>
      </c>
      <c r="AI491">
        <f>(AH491-1)*100</f>
        <v>0</v>
      </c>
      <c r="AJ491">
        <f>MAX(0,($B$15+$C$15*DR491)/(1+$D$15*DR491)*DK491/(DM491+273)*$E$15)</f>
        <v>0</v>
      </c>
      <c r="AK491" t="s">
        <v>420</v>
      </c>
      <c r="AL491" t="s">
        <v>420</v>
      </c>
      <c r="AM491">
        <v>0</v>
      </c>
      <c r="AN491">
        <v>0</v>
      </c>
      <c r="AO491">
        <f>1-AM491/AN491</f>
        <v>0</v>
      </c>
      <c r="AP491">
        <v>0</v>
      </c>
      <c r="AQ491" t="s">
        <v>420</v>
      </c>
      <c r="AR491" t="s">
        <v>420</v>
      </c>
      <c r="AS491">
        <v>0</v>
      </c>
      <c r="AT491">
        <v>0</v>
      </c>
      <c r="AU491">
        <f>1-AS491/AT491</f>
        <v>0</v>
      </c>
      <c r="AV491">
        <v>0.5</v>
      </c>
      <c r="AW491">
        <f>CV491</f>
        <v>0</v>
      </c>
      <c r="AX491">
        <f>K491</f>
        <v>0</v>
      </c>
      <c r="AY491">
        <f>AU491*AV491*AW491</f>
        <v>0</v>
      </c>
      <c r="AZ491">
        <f>(AX491-AP491)/AW491</f>
        <v>0</v>
      </c>
      <c r="BA491">
        <f>(AN491-AT491)/AT491</f>
        <v>0</v>
      </c>
      <c r="BB491">
        <f>AM491/(AO491+AM491/AT491)</f>
        <v>0</v>
      </c>
      <c r="BC491" t="s">
        <v>420</v>
      </c>
      <c r="BD491">
        <v>0</v>
      </c>
      <c r="BE491">
        <f>IF(BD491&lt;&gt;0, BD491, BB491)</f>
        <v>0</v>
      </c>
      <c r="BF491">
        <f>1-BE491/AT491</f>
        <v>0</v>
      </c>
      <c r="BG491">
        <f>(AT491-AS491)/(AT491-BE491)</f>
        <v>0</v>
      </c>
      <c r="BH491">
        <f>(AN491-AT491)/(AN491-BE491)</f>
        <v>0</v>
      </c>
      <c r="BI491">
        <f>(AT491-AS491)/(AT491-AM491)</f>
        <v>0</v>
      </c>
      <c r="BJ491">
        <f>(AN491-AT491)/(AN491-AM491)</f>
        <v>0</v>
      </c>
      <c r="BK491">
        <f>(BG491*BE491/AS491)</f>
        <v>0</v>
      </c>
      <c r="BL491">
        <f>(1-BK491)</f>
        <v>0</v>
      </c>
      <c r="CU491">
        <f>$B$13*DS491+$C$13*DT491+$F$13*EE491*(1-EH491)</f>
        <v>0</v>
      </c>
      <c r="CV491">
        <f>CU491*CW491</f>
        <v>0</v>
      </c>
      <c r="CW491">
        <f>($B$13*$D$11+$C$13*$D$11+$F$13*((ER491+EJ491)/MAX(ER491+EJ491+ES491, 0.1)*$I$11+ES491/MAX(ER491+EJ491+ES491, 0.1)*$J$11))/($B$13+$C$13+$F$13)</f>
        <v>0</v>
      </c>
      <c r="CX491">
        <f>($B$13*$K$11+$C$13*$K$11+$F$13*((ER491+EJ491)/MAX(ER491+EJ491+ES491, 0.1)*$P$11+ES491/MAX(ER491+EJ491+ES491, 0.1)*$Q$11))/($B$13+$C$13+$F$13)</f>
        <v>0</v>
      </c>
      <c r="CY491">
        <v>6</v>
      </c>
      <c r="CZ491">
        <v>0.5</v>
      </c>
      <c r="DA491" t="s">
        <v>421</v>
      </c>
      <c r="DB491">
        <v>2</v>
      </c>
      <c r="DC491">
        <v>1761012850.5</v>
      </c>
      <c r="DD491">
        <v>420.7328333333333</v>
      </c>
      <c r="DE491">
        <v>419.9935833333334</v>
      </c>
      <c r="DF491">
        <v>24.19737916666667</v>
      </c>
      <c r="DG491">
        <v>24.13325</v>
      </c>
      <c r="DH491">
        <v>422.3106666666667</v>
      </c>
      <c r="DI491">
        <v>24.00372916666667</v>
      </c>
      <c r="DJ491">
        <v>500.0278333333334</v>
      </c>
      <c r="DK491">
        <v>90.58537916666667</v>
      </c>
      <c r="DL491">
        <v>0.03430594166666667</v>
      </c>
      <c r="DM491">
        <v>30.44693333333333</v>
      </c>
      <c r="DN491">
        <v>30.010175</v>
      </c>
      <c r="DO491">
        <v>999.9</v>
      </c>
      <c r="DP491">
        <v>0</v>
      </c>
      <c r="DQ491">
        <v>0</v>
      </c>
      <c r="DR491">
        <v>10004.01708333333</v>
      </c>
      <c r="DS491">
        <v>0</v>
      </c>
      <c r="DT491">
        <v>0.242856</v>
      </c>
      <c r="DU491">
        <v>0.7392819999999999</v>
      </c>
      <c r="DV491">
        <v>431.1659583333333</v>
      </c>
      <c r="DW491">
        <v>430.38025</v>
      </c>
      <c r="DX491">
        <v>0.06413229583333334</v>
      </c>
      <c r="DY491">
        <v>419.9935833333334</v>
      </c>
      <c r="DZ491">
        <v>24.13325</v>
      </c>
      <c r="EA491">
        <v>2.191929583333333</v>
      </c>
      <c r="EB491">
        <v>2.18612</v>
      </c>
      <c r="EC491">
        <v>18.90344166666667</v>
      </c>
      <c r="ED491">
        <v>18.86095416666667</v>
      </c>
      <c r="EE491">
        <v>0.00500078</v>
      </c>
      <c r="EF491">
        <v>0</v>
      </c>
      <c r="EG491">
        <v>0</v>
      </c>
      <c r="EH491">
        <v>0</v>
      </c>
      <c r="EI491">
        <v>908.3708333333334</v>
      </c>
      <c r="EJ491">
        <v>0.00500078</v>
      </c>
      <c r="EK491">
        <v>-20.00416666666667</v>
      </c>
      <c r="EL491">
        <v>-0.9541666666666667</v>
      </c>
      <c r="EM491">
        <v>35.08045833333333</v>
      </c>
      <c r="EN491">
        <v>38.10920833333333</v>
      </c>
      <c r="EO491">
        <v>37.35925</v>
      </c>
      <c r="EP491">
        <v>38.13508333333333</v>
      </c>
      <c r="EQ491">
        <v>37.51804166666667</v>
      </c>
      <c r="ER491">
        <v>0</v>
      </c>
      <c r="ES491">
        <v>0</v>
      </c>
      <c r="ET491">
        <v>0</v>
      </c>
      <c r="EU491">
        <v>1761012857.5</v>
      </c>
      <c r="EV491">
        <v>0</v>
      </c>
      <c r="EW491">
        <v>908.4400000000001</v>
      </c>
      <c r="EX491">
        <v>-12.13846140293868</v>
      </c>
      <c r="EY491">
        <v>-33.89999993305929</v>
      </c>
      <c r="EZ491">
        <v>-20.864</v>
      </c>
      <c r="FA491">
        <v>15</v>
      </c>
      <c r="FB491">
        <v>1761012682</v>
      </c>
      <c r="FC491" t="s">
        <v>1357</v>
      </c>
      <c r="FD491">
        <v>1761012681</v>
      </c>
      <c r="FE491">
        <v>1761012682</v>
      </c>
      <c r="FF491">
        <v>15</v>
      </c>
      <c r="FG491">
        <v>-0.08</v>
      </c>
      <c r="FH491">
        <v>-0.001</v>
      </c>
      <c r="FI491">
        <v>-1.579</v>
      </c>
      <c r="FJ491">
        <v>0.191</v>
      </c>
      <c r="FK491">
        <v>420</v>
      </c>
      <c r="FL491">
        <v>24</v>
      </c>
      <c r="FM491">
        <v>0.15</v>
      </c>
      <c r="FN491">
        <v>0.02</v>
      </c>
      <c r="FO491">
        <v>0.735743</v>
      </c>
      <c r="FP491">
        <v>-0.2905296585365871</v>
      </c>
      <c r="FQ491">
        <v>0.07674104261084808</v>
      </c>
      <c r="FR491">
        <v>1</v>
      </c>
      <c r="FS491">
        <v>910.8441176470589</v>
      </c>
      <c r="FT491">
        <v>-38.49197846054658</v>
      </c>
      <c r="FU491">
        <v>7.10522554911568</v>
      </c>
      <c r="FV491">
        <v>0</v>
      </c>
      <c r="FW491">
        <v>0.0628663575</v>
      </c>
      <c r="FX491">
        <v>0.04791396360225152</v>
      </c>
      <c r="FY491">
        <v>0.005771222866034872</v>
      </c>
      <c r="FZ491">
        <v>1</v>
      </c>
      <c r="GA491">
        <v>2</v>
      </c>
      <c r="GB491">
        <v>3</v>
      </c>
      <c r="GC491" t="s">
        <v>482</v>
      </c>
      <c r="GD491">
        <v>3.10964</v>
      </c>
      <c r="GE491">
        <v>2.72594</v>
      </c>
      <c r="GF491">
        <v>0.08874219999999999</v>
      </c>
      <c r="GG491">
        <v>0.0884321</v>
      </c>
      <c r="GH491">
        <v>0.109314</v>
      </c>
      <c r="GI491">
        <v>0.110117</v>
      </c>
      <c r="GJ491">
        <v>23915.1</v>
      </c>
      <c r="GK491">
        <v>21666.2</v>
      </c>
      <c r="GL491">
        <v>26801.6</v>
      </c>
      <c r="GM491">
        <v>23974.1</v>
      </c>
      <c r="GN491">
        <v>38142.2</v>
      </c>
      <c r="GO491">
        <v>31465.2</v>
      </c>
      <c r="GP491">
        <v>46780.6</v>
      </c>
      <c r="GQ491">
        <v>37893.9</v>
      </c>
      <c r="GR491">
        <v>1.89258</v>
      </c>
      <c r="GS491">
        <v>1.87912</v>
      </c>
      <c r="GT491">
        <v>0.101306</v>
      </c>
      <c r="GU491">
        <v>0</v>
      </c>
      <c r="GV491">
        <v>28.3487</v>
      </c>
      <c r="GW491">
        <v>999.9</v>
      </c>
      <c r="GX491">
        <v>63.3</v>
      </c>
      <c r="GY491">
        <v>29.2</v>
      </c>
      <c r="GZ491">
        <v>28.43</v>
      </c>
      <c r="HA491">
        <v>61.261</v>
      </c>
      <c r="HB491">
        <v>21.1218</v>
      </c>
      <c r="HC491">
        <v>1</v>
      </c>
      <c r="HD491">
        <v>0.0266616</v>
      </c>
      <c r="HE491">
        <v>-1.87129</v>
      </c>
      <c r="HF491">
        <v>20.3278</v>
      </c>
      <c r="HG491">
        <v>5.22178</v>
      </c>
      <c r="HH491">
        <v>11.98</v>
      </c>
      <c r="HI491">
        <v>4.9653</v>
      </c>
      <c r="HJ491">
        <v>3.27588</v>
      </c>
      <c r="HK491">
        <v>9999</v>
      </c>
      <c r="HL491">
        <v>9999</v>
      </c>
      <c r="HM491">
        <v>9999</v>
      </c>
      <c r="HN491">
        <v>999.9</v>
      </c>
      <c r="HO491">
        <v>1.86368</v>
      </c>
      <c r="HP491">
        <v>1.85975</v>
      </c>
      <c r="HQ491">
        <v>1.85805</v>
      </c>
      <c r="HR491">
        <v>1.85944</v>
      </c>
      <c r="HS491">
        <v>1.85959</v>
      </c>
      <c r="HT491">
        <v>1.85806</v>
      </c>
      <c r="HU491">
        <v>1.85715</v>
      </c>
      <c r="HV491">
        <v>1.85211</v>
      </c>
      <c r="HW491">
        <v>0</v>
      </c>
      <c r="HX491">
        <v>0</v>
      </c>
      <c r="HY491">
        <v>0</v>
      </c>
      <c r="HZ491">
        <v>0</v>
      </c>
      <c r="IA491" t="s">
        <v>424</v>
      </c>
      <c r="IB491" t="s">
        <v>425</v>
      </c>
      <c r="IC491" t="s">
        <v>426</v>
      </c>
      <c r="ID491" t="s">
        <v>426</v>
      </c>
      <c r="IE491" t="s">
        <v>426</v>
      </c>
      <c r="IF491" t="s">
        <v>426</v>
      </c>
      <c r="IG491">
        <v>0</v>
      </c>
      <c r="IH491">
        <v>100</v>
      </c>
      <c r="II491">
        <v>100</v>
      </c>
      <c r="IJ491">
        <v>-1.578</v>
      </c>
      <c r="IK491">
        <v>0.1939</v>
      </c>
      <c r="IL491">
        <v>-2.369354775373933</v>
      </c>
      <c r="IM491">
        <v>0.001328113201692861</v>
      </c>
      <c r="IN491">
        <v>1.538283238170363E-06</v>
      </c>
      <c r="IO491">
        <v>-5.795655626708063E-10</v>
      </c>
      <c r="IP491">
        <v>-0.06927923945627479</v>
      </c>
      <c r="IQ491">
        <v>-0.004593102289677449</v>
      </c>
      <c r="IR491">
        <v>0.0008253994458280543</v>
      </c>
      <c r="IS491">
        <v>-7.403632370499484E-06</v>
      </c>
      <c r="IT491">
        <v>2</v>
      </c>
      <c r="IU491">
        <v>1985</v>
      </c>
      <c r="IV491">
        <v>1</v>
      </c>
      <c r="IW491">
        <v>27</v>
      </c>
      <c r="IX491">
        <v>3</v>
      </c>
      <c r="IY491">
        <v>2.9</v>
      </c>
      <c r="IZ491">
        <v>1.13647</v>
      </c>
      <c r="JA491">
        <v>2.60376</v>
      </c>
      <c r="JB491">
        <v>1.49658</v>
      </c>
      <c r="JC491">
        <v>2.34619</v>
      </c>
      <c r="JD491">
        <v>1.54907</v>
      </c>
      <c r="JE491">
        <v>2.45361</v>
      </c>
      <c r="JF491">
        <v>32.7758</v>
      </c>
      <c r="JG491">
        <v>15.3841</v>
      </c>
      <c r="JH491">
        <v>18</v>
      </c>
      <c r="JI491">
        <v>481.549</v>
      </c>
      <c r="JJ491">
        <v>502.077</v>
      </c>
      <c r="JK491">
        <v>31.3559</v>
      </c>
      <c r="JL491">
        <v>27.5971</v>
      </c>
      <c r="JM491">
        <v>30.0003</v>
      </c>
      <c r="JN491">
        <v>27.7595</v>
      </c>
      <c r="JO491">
        <v>27.7351</v>
      </c>
      <c r="JP491">
        <v>22.8519</v>
      </c>
      <c r="JQ491">
        <v>19.2027</v>
      </c>
      <c r="JR491">
        <v>78.43559999999999</v>
      </c>
      <c r="JS491">
        <v>31.3629</v>
      </c>
      <c r="JT491">
        <v>420</v>
      </c>
      <c r="JU491">
        <v>24.0762</v>
      </c>
      <c r="JV491">
        <v>102.299</v>
      </c>
      <c r="JW491">
        <v>91.41930000000001</v>
      </c>
    </row>
    <row r="492" spans="1:283">
      <c r="A492">
        <v>474</v>
      </c>
      <c r="B492">
        <v>1761012860.5</v>
      </c>
      <c r="C492">
        <v>3194.5</v>
      </c>
      <c r="D492" t="s">
        <v>1402</v>
      </c>
      <c r="E492" t="s">
        <v>1403</v>
      </c>
      <c r="F492">
        <v>5</v>
      </c>
      <c r="G492" t="s">
        <v>1356</v>
      </c>
      <c r="H492">
        <v>1761012852.5</v>
      </c>
      <c r="I492">
        <f>(J492)/1000</f>
        <v>0</v>
      </c>
      <c r="J492">
        <f>1000*DJ492*AH492*(DF492-DG492)/(100*CY492*(1000-AH492*DF492))</f>
        <v>0</v>
      </c>
      <c r="K492">
        <f>DJ492*AH492*(DE492-DD492*(1000-AH492*DG492)/(1000-AH492*DF492))/(100*CY492)</f>
        <v>0</v>
      </c>
      <c r="L492">
        <f>DD492 - IF(AH492&gt;1, K492*CY492*100.0/(AJ492), 0)</f>
        <v>0</v>
      </c>
      <c r="M492">
        <f>((S492-I492/2)*L492-K492)/(S492+I492/2)</f>
        <v>0</v>
      </c>
      <c r="N492">
        <f>M492*(DK492+DL492)/1000.0</f>
        <v>0</v>
      </c>
      <c r="O492">
        <f>(DD492 - IF(AH492&gt;1, K492*CY492*100.0/(AJ492), 0))*(DK492+DL492)/1000.0</f>
        <v>0</v>
      </c>
      <c r="P492">
        <f>2.0/((1/R492-1/Q492)+SIGN(R492)*SQRT((1/R492-1/Q492)*(1/R492-1/Q492) + 4*CZ492/((CZ492+1)*(CZ492+1))*(2*1/R492*1/Q492-1/Q492*1/Q492)))</f>
        <v>0</v>
      </c>
      <c r="Q492">
        <f>IF(LEFT(DA492,1)&lt;&gt;"0",IF(LEFT(DA492,1)="1",3.0,DB492),$D$5+$E$5*(DR492*DK492/($K$5*1000))+$F$5*(DR492*DK492/($K$5*1000))*MAX(MIN(CY492,$J$5),$I$5)*MAX(MIN(CY492,$J$5),$I$5)+$G$5*MAX(MIN(CY492,$J$5),$I$5)*(DR492*DK492/($K$5*1000))+$H$5*(DR492*DK492/($K$5*1000))*(DR492*DK492/($K$5*1000)))</f>
        <v>0</v>
      </c>
      <c r="R492">
        <f>I492*(1000-(1000*0.61365*exp(17.502*V492/(240.97+V492))/(DK492+DL492)+DF492)/2)/(1000*0.61365*exp(17.502*V492/(240.97+V492))/(DK492+DL492)-DF492)</f>
        <v>0</v>
      </c>
      <c r="S492">
        <f>1/((CZ492+1)/(P492/1.6)+1/(Q492/1.37)) + CZ492/((CZ492+1)/(P492/1.6) + CZ492/(Q492/1.37))</f>
        <v>0</v>
      </c>
      <c r="T492">
        <f>(CU492*CX492)</f>
        <v>0</v>
      </c>
      <c r="U492">
        <f>(DM492+(T492+2*0.95*5.67E-8*(((DM492+$B$9)+273)^4-(DM492+273)^4)-44100*I492)/(1.84*29.3*Q492+8*0.95*5.67E-8*(DM492+273)^3))</f>
        <v>0</v>
      </c>
      <c r="V492">
        <f>($C$9*DN492+$D$9*DO492+$E$9*U492)</f>
        <v>0</v>
      </c>
      <c r="W492">
        <f>0.61365*exp(17.502*V492/(240.97+V492))</f>
        <v>0</v>
      </c>
      <c r="X492">
        <f>(Y492/Z492*100)</f>
        <v>0</v>
      </c>
      <c r="Y492">
        <f>DF492*(DK492+DL492)/1000</f>
        <v>0</v>
      </c>
      <c r="Z492">
        <f>0.61365*exp(17.502*DM492/(240.97+DM492))</f>
        <v>0</v>
      </c>
      <c r="AA492">
        <f>(W492-DF492*(DK492+DL492)/1000)</f>
        <v>0</v>
      </c>
      <c r="AB492">
        <f>(-I492*44100)</f>
        <v>0</v>
      </c>
      <c r="AC492">
        <f>2*29.3*Q492*0.92*(DM492-V492)</f>
        <v>0</v>
      </c>
      <c r="AD492">
        <f>2*0.95*5.67E-8*(((DM492+$B$9)+273)^4-(V492+273)^4)</f>
        <v>0</v>
      </c>
      <c r="AE492">
        <f>T492+AD492+AB492+AC492</f>
        <v>0</v>
      </c>
      <c r="AF492">
        <v>1</v>
      </c>
      <c r="AG492">
        <v>0</v>
      </c>
      <c r="AH492">
        <f>IF(AF492*$H$15&gt;=AJ492,1.0,(AJ492/(AJ492-AF492*$H$15)))</f>
        <v>0</v>
      </c>
      <c r="AI492">
        <f>(AH492-1)*100</f>
        <v>0</v>
      </c>
      <c r="AJ492">
        <f>MAX(0,($B$15+$C$15*DR492)/(1+$D$15*DR492)*DK492/(DM492+273)*$E$15)</f>
        <v>0</v>
      </c>
      <c r="AK492" t="s">
        <v>420</v>
      </c>
      <c r="AL492" t="s">
        <v>420</v>
      </c>
      <c r="AM492">
        <v>0</v>
      </c>
      <c r="AN492">
        <v>0</v>
      </c>
      <c r="AO492">
        <f>1-AM492/AN492</f>
        <v>0</v>
      </c>
      <c r="AP492">
        <v>0</v>
      </c>
      <c r="AQ492" t="s">
        <v>420</v>
      </c>
      <c r="AR492" t="s">
        <v>420</v>
      </c>
      <c r="AS492">
        <v>0</v>
      </c>
      <c r="AT492">
        <v>0</v>
      </c>
      <c r="AU492">
        <f>1-AS492/AT492</f>
        <v>0</v>
      </c>
      <c r="AV492">
        <v>0.5</v>
      </c>
      <c r="AW492">
        <f>CV492</f>
        <v>0</v>
      </c>
      <c r="AX492">
        <f>K492</f>
        <v>0</v>
      </c>
      <c r="AY492">
        <f>AU492*AV492*AW492</f>
        <v>0</v>
      </c>
      <c r="AZ492">
        <f>(AX492-AP492)/AW492</f>
        <v>0</v>
      </c>
      <c r="BA492">
        <f>(AN492-AT492)/AT492</f>
        <v>0</v>
      </c>
      <c r="BB492">
        <f>AM492/(AO492+AM492/AT492)</f>
        <v>0</v>
      </c>
      <c r="BC492" t="s">
        <v>420</v>
      </c>
      <c r="BD492">
        <v>0</v>
      </c>
      <c r="BE492">
        <f>IF(BD492&lt;&gt;0, BD492, BB492)</f>
        <v>0</v>
      </c>
      <c r="BF492">
        <f>1-BE492/AT492</f>
        <v>0</v>
      </c>
      <c r="BG492">
        <f>(AT492-AS492)/(AT492-BE492)</f>
        <v>0</v>
      </c>
      <c r="BH492">
        <f>(AN492-AT492)/(AN492-BE492)</f>
        <v>0</v>
      </c>
      <c r="BI492">
        <f>(AT492-AS492)/(AT492-AM492)</f>
        <v>0</v>
      </c>
      <c r="BJ492">
        <f>(AN492-AT492)/(AN492-AM492)</f>
        <v>0</v>
      </c>
      <c r="BK492">
        <f>(BG492*BE492/AS492)</f>
        <v>0</v>
      </c>
      <c r="BL492">
        <f>(1-BK492)</f>
        <v>0</v>
      </c>
      <c r="CU492">
        <f>$B$13*DS492+$C$13*DT492+$F$13*EE492*(1-EH492)</f>
        <v>0</v>
      </c>
      <c r="CV492">
        <f>CU492*CW492</f>
        <v>0</v>
      </c>
      <c r="CW492">
        <f>($B$13*$D$11+$C$13*$D$11+$F$13*((ER492+EJ492)/MAX(ER492+EJ492+ES492, 0.1)*$I$11+ES492/MAX(ER492+EJ492+ES492, 0.1)*$J$11))/($B$13+$C$13+$F$13)</f>
        <v>0</v>
      </c>
      <c r="CX492">
        <f>($B$13*$K$11+$C$13*$K$11+$F$13*((ER492+EJ492)/MAX(ER492+EJ492+ES492, 0.1)*$P$11+ES492/MAX(ER492+EJ492+ES492, 0.1)*$Q$11))/($B$13+$C$13+$F$13)</f>
        <v>0</v>
      </c>
      <c r="CY492">
        <v>6</v>
      </c>
      <c r="CZ492">
        <v>0.5</v>
      </c>
      <c r="DA492" t="s">
        <v>421</v>
      </c>
      <c r="DB492">
        <v>2</v>
      </c>
      <c r="DC492">
        <v>1761012852.5</v>
      </c>
      <c r="DD492">
        <v>420.719</v>
      </c>
      <c r="DE492">
        <v>419.992875</v>
      </c>
      <c r="DF492">
        <v>24.20096666666667</v>
      </c>
      <c r="DG492">
        <v>24.13425</v>
      </c>
      <c r="DH492">
        <v>422.2967916666666</v>
      </c>
      <c r="DI492">
        <v>24.0072375</v>
      </c>
      <c r="DJ492">
        <v>500.0402083333333</v>
      </c>
      <c r="DK492">
        <v>90.58556666666668</v>
      </c>
      <c r="DL492">
        <v>0.0342613875</v>
      </c>
      <c r="DM492">
        <v>30.444575</v>
      </c>
      <c r="DN492">
        <v>30.0078125</v>
      </c>
      <c r="DO492">
        <v>999.9</v>
      </c>
      <c r="DP492">
        <v>0</v>
      </c>
      <c r="DQ492">
        <v>0</v>
      </c>
      <c r="DR492">
        <v>10002.61166666667</v>
      </c>
      <c r="DS492">
        <v>0</v>
      </c>
      <c r="DT492">
        <v>0.242856</v>
      </c>
      <c r="DU492">
        <v>0.7261581666666667</v>
      </c>
      <c r="DV492">
        <v>431.1533333333334</v>
      </c>
      <c r="DW492">
        <v>430.379875</v>
      </c>
      <c r="DX492">
        <v>0.06672207500000001</v>
      </c>
      <c r="DY492">
        <v>419.992875</v>
      </c>
      <c r="DZ492">
        <v>24.13425</v>
      </c>
      <c r="EA492">
        <v>2.192259583333333</v>
      </c>
      <c r="EB492">
        <v>2.186215</v>
      </c>
      <c r="EC492">
        <v>18.90584583333333</v>
      </c>
      <c r="ED492">
        <v>18.86165</v>
      </c>
      <c r="EE492">
        <v>0.00500078</v>
      </c>
      <c r="EF492">
        <v>0</v>
      </c>
      <c r="EG492">
        <v>0</v>
      </c>
      <c r="EH492">
        <v>0</v>
      </c>
      <c r="EI492">
        <v>907.1541666666666</v>
      </c>
      <c r="EJ492">
        <v>0.00500078</v>
      </c>
      <c r="EK492">
        <v>-20.6875</v>
      </c>
      <c r="EL492">
        <v>-1.158333333333333</v>
      </c>
      <c r="EM492">
        <v>35.08829166666666</v>
      </c>
      <c r="EN492">
        <v>38.15083333333333</v>
      </c>
      <c r="EO492">
        <v>37.275875</v>
      </c>
      <c r="EP492">
        <v>38.17941666666667</v>
      </c>
      <c r="EQ492">
        <v>37.51283333333333</v>
      </c>
      <c r="ER492">
        <v>0</v>
      </c>
      <c r="ES492">
        <v>0</v>
      </c>
      <c r="ET492">
        <v>0</v>
      </c>
      <c r="EU492">
        <v>1761012859.3</v>
      </c>
      <c r="EV492">
        <v>0</v>
      </c>
      <c r="EW492">
        <v>908.0961538461538</v>
      </c>
      <c r="EX492">
        <v>-14.41025628530908</v>
      </c>
      <c r="EY492">
        <v>-10.49914553764626</v>
      </c>
      <c r="EZ492">
        <v>-21.06538461538462</v>
      </c>
      <c r="FA492">
        <v>15</v>
      </c>
      <c r="FB492">
        <v>1761012682</v>
      </c>
      <c r="FC492" t="s">
        <v>1357</v>
      </c>
      <c r="FD492">
        <v>1761012681</v>
      </c>
      <c r="FE492">
        <v>1761012682</v>
      </c>
      <c r="FF492">
        <v>15</v>
      </c>
      <c r="FG492">
        <v>-0.08</v>
      </c>
      <c r="FH492">
        <v>-0.001</v>
      </c>
      <c r="FI492">
        <v>-1.579</v>
      </c>
      <c r="FJ492">
        <v>0.191</v>
      </c>
      <c r="FK492">
        <v>420</v>
      </c>
      <c r="FL492">
        <v>24</v>
      </c>
      <c r="FM492">
        <v>0.15</v>
      </c>
      <c r="FN492">
        <v>0.02</v>
      </c>
      <c r="FO492">
        <v>0.731819756097561</v>
      </c>
      <c r="FP492">
        <v>-0.3549229965156798</v>
      </c>
      <c r="FQ492">
        <v>0.07681670336516486</v>
      </c>
      <c r="FR492">
        <v>1</v>
      </c>
      <c r="FS492">
        <v>909.4882352941177</v>
      </c>
      <c r="FT492">
        <v>-25.34148188066658</v>
      </c>
      <c r="FU492">
        <v>6.119581142235266</v>
      </c>
      <c r="FV492">
        <v>0</v>
      </c>
      <c r="FW492">
        <v>0.06469615121951219</v>
      </c>
      <c r="FX492">
        <v>0.06588271149825781</v>
      </c>
      <c r="FY492">
        <v>0.007116452763435294</v>
      </c>
      <c r="FZ492">
        <v>1</v>
      </c>
      <c r="GA492">
        <v>2</v>
      </c>
      <c r="GB492">
        <v>3</v>
      </c>
      <c r="GC492" t="s">
        <v>482</v>
      </c>
      <c r="GD492">
        <v>3.10986</v>
      </c>
      <c r="GE492">
        <v>2.72583</v>
      </c>
      <c r="GF492">
        <v>0.08874120000000001</v>
      </c>
      <c r="GG492">
        <v>0.0884302</v>
      </c>
      <c r="GH492">
        <v>0.109321</v>
      </c>
      <c r="GI492">
        <v>0.110123</v>
      </c>
      <c r="GJ492">
        <v>23915.2</v>
      </c>
      <c r="GK492">
        <v>21666</v>
      </c>
      <c r="GL492">
        <v>26801.6</v>
      </c>
      <c r="GM492">
        <v>23973.8</v>
      </c>
      <c r="GN492">
        <v>38142</v>
      </c>
      <c r="GO492">
        <v>31464.6</v>
      </c>
      <c r="GP492">
        <v>46780.7</v>
      </c>
      <c r="GQ492">
        <v>37893.5</v>
      </c>
      <c r="GR492">
        <v>1.89277</v>
      </c>
      <c r="GS492">
        <v>1.87885</v>
      </c>
      <c r="GT492">
        <v>0.101037</v>
      </c>
      <c r="GU492">
        <v>0</v>
      </c>
      <c r="GV492">
        <v>28.3496</v>
      </c>
      <c r="GW492">
        <v>999.9</v>
      </c>
      <c r="GX492">
        <v>63.3</v>
      </c>
      <c r="GY492">
        <v>29.1</v>
      </c>
      <c r="GZ492">
        <v>28.2679</v>
      </c>
      <c r="HA492">
        <v>61.271</v>
      </c>
      <c r="HB492">
        <v>21.0777</v>
      </c>
      <c r="HC492">
        <v>1</v>
      </c>
      <c r="HD492">
        <v>0.0266235</v>
      </c>
      <c r="HE492">
        <v>-1.88416</v>
      </c>
      <c r="HF492">
        <v>20.3276</v>
      </c>
      <c r="HG492">
        <v>5.22193</v>
      </c>
      <c r="HH492">
        <v>11.98</v>
      </c>
      <c r="HI492">
        <v>4.96545</v>
      </c>
      <c r="HJ492">
        <v>3.27595</v>
      </c>
      <c r="HK492">
        <v>9999</v>
      </c>
      <c r="HL492">
        <v>9999</v>
      </c>
      <c r="HM492">
        <v>9999</v>
      </c>
      <c r="HN492">
        <v>999.9</v>
      </c>
      <c r="HO492">
        <v>1.86366</v>
      </c>
      <c r="HP492">
        <v>1.85975</v>
      </c>
      <c r="HQ492">
        <v>1.85805</v>
      </c>
      <c r="HR492">
        <v>1.85944</v>
      </c>
      <c r="HS492">
        <v>1.85959</v>
      </c>
      <c r="HT492">
        <v>1.85806</v>
      </c>
      <c r="HU492">
        <v>1.85715</v>
      </c>
      <c r="HV492">
        <v>1.85211</v>
      </c>
      <c r="HW492">
        <v>0</v>
      </c>
      <c r="HX492">
        <v>0</v>
      </c>
      <c r="HY492">
        <v>0</v>
      </c>
      <c r="HZ492">
        <v>0</v>
      </c>
      <c r="IA492" t="s">
        <v>424</v>
      </c>
      <c r="IB492" t="s">
        <v>425</v>
      </c>
      <c r="IC492" t="s">
        <v>426</v>
      </c>
      <c r="ID492" t="s">
        <v>426</v>
      </c>
      <c r="IE492" t="s">
        <v>426</v>
      </c>
      <c r="IF492" t="s">
        <v>426</v>
      </c>
      <c r="IG492">
        <v>0</v>
      </c>
      <c r="IH492">
        <v>100</v>
      </c>
      <c r="II492">
        <v>100</v>
      </c>
      <c r="IJ492">
        <v>-1.578</v>
      </c>
      <c r="IK492">
        <v>0.194</v>
      </c>
      <c r="IL492">
        <v>-2.369354775373933</v>
      </c>
      <c r="IM492">
        <v>0.001328113201692861</v>
      </c>
      <c r="IN492">
        <v>1.538283238170363E-06</v>
      </c>
      <c r="IO492">
        <v>-5.795655626708063E-10</v>
      </c>
      <c r="IP492">
        <v>-0.06927923945627479</v>
      </c>
      <c r="IQ492">
        <v>-0.004593102289677449</v>
      </c>
      <c r="IR492">
        <v>0.0008253994458280543</v>
      </c>
      <c r="IS492">
        <v>-7.403632370499484E-06</v>
      </c>
      <c r="IT492">
        <v>2</v>
      </c>
      <c r="IU492">
        <v>1985</v>
      </c>
      <c r="IV492">
        <v>1</v>
      </c>
      <c r="IW492">
        <v>27</v>
      </c>
      <c r="IX492">
        <v>3</v>
      </c>
      <c r="IY492">
        <v>3</v>
      </c>
      <c r="IZ492">
        <v>1.13647</v>
      </c>
      <c r="JA492">
        <v>2.61597</v>
      </c>
      <c r="JB492">
        <v>1.49658</v>
      </c>
      <c r="JC492">
        <v>2.34619</v>
      </c>
      <c r="JD492">
        <v>1.54907</v>
      </c>
      <c r="JE492">
        <v>2.33887</v>
      </c>
      <c r="JF492">
        <v>32.7758</v>
      </c>
      <c r="JG492">
        <v>15.3754</v>
      </c>
      <c r="JH492">
        <v>18</v>
      </c>
      <c r="JI492">
        <v>481.664</v>
      </c>
      <c r="JJ492">
        <v>501.894</v>
      </c>
      <c r="JK492">
        <v>31.3541</v>
      </c>
      <c r="JL492">
        <v>27.5971</v>
      </c>
      <c r="JM492">
        <v>30.0002</v>
      </c>
      <c r="JN492">
        <v>27.7595</v>
      </c>
      <c r="JO492">
        <v>27.7351</v>
      </c>
      <c r="JP492">
        <v>22.8529</v>
      </c>
      <c r="JQ492">
        <v>19.2027</v>
      </c>
      <c r="JR492">
        <v>78.43559999999999</v>
      </c>
      <c r="JS492">
        <v>31.3579</v>
      </c>
      <c r="JT492">
        <v>420</v>
      </c>
      <c r="JU492">
        <v>24.0762</v>
      </c>
      <c r="JV492">
        <v>102.299</v>
      </c>
      <c r="JW492">
        <v>91.4182</v>
      </c>
    </row>
    <row r="493" spans="1:283">
      <c r="A493">
        <v>475</v>
      </c>
      <c r="B493">
        <v>1761012862.5</v>
      </c>
      <c r="C493">
        <v>3196.5</v>
      </c>
      <c r="D493" t="s">
        <v>1404</v>
      </c>
      <c r="E493" t="s">
        <v>1405</v>
      </c>
      <c r="F493">
        <v>5</v>
      </c>
      <c r="G493" t="s">
        <v>1356</v>
      </c>
      <c r="H493">
        <v>1761012854.5</v>
      </c>
      <c r="I493">
        <f>(J493)/1000</f>
        <v>0</v>
      </c>
      <c r="J493">
        <f>1000*DJ493*AH493*(DF493-DG493)/(100*CY493*(1000-AH493*DF493))</f>
        <v>0</v>
      </c>
      <c r="K493">
        <f>DJ493*AH493*(DE493-DD493*(1000-AH493*DG493)/(1000-AH493*DF493))/(100*CY493)</f>
        <v>0</v>
      </c>
      <c r="L493">
        <f>DD493 - IF(AH493&gt;1, K493*CY493*100.0/(AJ493), 0)</f>
        <v>0</v>
      </c>
      <c r="M493">
        <f>((S493-I493/2)*L493-K493)/(S493+I493/2)</f>
        <v>0</v>
      </c>
      <c r="N493">
        <f>M493*(DK493+DL493)/1000.0</f>
        <v>0</v>
      </c>
      <c r="O493">
        <f>(DD493 - IF(AH493&gt;1, K493*CY493*100.0/(AJ493), 0))*(DK493+DL493)/1000.0</f>
        <v>0</v>
      </c>
      <c r="P493">
        <f>2.0/((1/R493-1/Q493)+SIGN(R493)*SQRT((1/R493-1/Q493)*(1/R493-1/Q493) + 4*CZ493/((CZ493+1)*(CZ493+1))*(2*1/R493*1/Q493-1/Q493*1/Q493)))</f>
        <v>0</v>
      </c>
      <c r="Q493">
        <f>IF(LEFT(DA493,1)&lt;&gt;"0",IF(LEFT(DA493,1)="1",3.0,DB493),$D$5+$E$5*(DR493*DK493/($K$5*1000))+$F$5*(DR493*DK493/($K$5*1000))*MAX(MIN(CY493,$J$5),$I$5)*MAX(MIN(CY493,$J$5),$I$5)+$G$5*MAX(MIN(CY493,$J$5),$I$5)*(DR493*DK493/($K$5*1000))+$H$5*(DR493*DK493/($K$5*1000))*(DR493*DK493/($K$5*1000)))</f>
        <v>0</v>
      </c>
      <c r="R493">
        <f>I493*(1000-(1000*0.61365*exp(17.502*V493/(240.97+V493))/(DK493+DL493)+DF493)/2)/(1000*0.61365*exp(17.502*V493/(240.97+V493))/(DK493+DL493)-DF493)</f>
        <v>0</v>
      </c>
      <c r="S493">
        <f>1/((CZ493+1)/(P493/1.6)+1/(Q493/1.37)) + CZ493/((CZ493+1)/(P493/1.6) + CZ493/(Q493/1.37))</f>
        <v>0</v>
      </c>
      <c r="T493">
        <f>(CU493*CX493)</f>
        <v>0</v>
      </c>
      <c r="U493">
        <f>(DM493+(T493+2*0.95*5.67E-8*(((DM493+$B$9)+273)^4-(DM493+273)^4)-44100*I493)/(1.84*29.3*Q493+8*0.95*5.67E-8*(DM493+273)^3))</f>
        <v>0</v>
      </c>
      <c r="V493">
        <f>($C$9*DN493+$D$9*DO493+$E$9*U493)</f>
        <v>0</v>
      </c>
      <c r="W493">
        <f>0.61365*exp(17.502*V493/(240.97+V493))</f>
        <v>0</v>
      </c>
      <c r="X493">
        <f>(Y493/Z493*100)</f>
        <v>0</v>
      </c>
      <c r="Y493">
        <f>DF493*(DK493+DL493)/1000</f>
        <v>0</v>
      </c>
      <c r="Z493">
        <f>0.61365*exp(17.502*DM493/(240.97+DM493))</f>
        <v>0</v>
      </c>
      <c r="AA493">
        <f>(W493-DF493*(DK493+DL493)/1000)</f>
        <v>0</v>
      </c>
      <c r="AB493">
        <f>(-I493*44100)</f>
        <v>0</v>
      </c>
      <c r="AC493">
        <f>2*29.3*Q493*0.92*(DM493-V493)</f>
        <v>0</v>
      </c>
      <c r="AD493">
        <f>2*0.95*5.67E-8*(((DM493+$B$9)+273)^4-(V493+273)^4)</f>
        <v>0</v>
      </c>
      <c r="AE493">
        <f>T493+AD493+AB493+AC493</f>
        <v>0</v>
      </c>
      <c r="AF493">
        <v>1</v>
      </c>
      <c r="AG493">
        <v>0</v>
      </c>
      <c r="AH493">
        <f>IF(AF493*$H$15&gt;=AJ493,1.0,(AJ493/(AJ493-AF493*$H$15)))</f>
        <v>0</v>
      </c>
      <c r="AI493">
        <f>(AH493-1)*100</f>
        <v>0</v>
      </c>
      <c r="AJ493">
        <f>MAX(0,($B$15+$C$15*DR493)/(1+$D$15*DR493)*DK493/(DM493+273)*$E$15)</f>
        <v>0</v>
      </c>
      <c r="AK493" t="s">
        <v>420</v>
      </c>
      <c r="AL493" t="s">
        <v>420</v>
      </c>
      <c r="AM493">
        <v>0</v>
      </c>
      <c r="AN493">
        <v>0</v>
      </c>
      <c r="AO493">
        <f>1-AM493/AN493</f>
        <v>0</v>
      </c>
      <c r="AP493">
        <v>0</v>
      </c>
      <c r="AQ493" t="s">
        <v>420</v>
      </c>
      <c r="AR493" t="s">
        <v>420</v>
      </c>
      <c r="AS493">
        <v>0</v>
      </c>
      <c r="AT493">
        <v>0</v>
      </c>
      <c r="AU493">
        <f>1-AS493/AT493</f>
        <v>0</v>
      </c>
      <c r="AV493">
        <v>0.5</v>
      </c>
      <c r="AW493">
        <f>CV493</f>
        <v>0</v>
      </c>
      <c r="AX493">
        <f>K493</f>
        <v>0</v>
      </c>
      <c r="AY493">
        <f>AU493*AV493*AW493</f>
        <v>0</v>
      </c>
      <c r="AZ493">
        <f>(AX493-AP493)/AW493</f>
        <v>0</v>
      </c>
      <c r="BA493">
        <f>(AN493-AT493)/AT493</f>
        <v>0</v>
      </c>
      <c r="BB493">
        <f>AM493/(AO493+AM493/AT493)</f>
        <v>0</v>
      </c>
      <c r="BC493" t="s">
        <v>420</v>
      </c>
      <c r="BD493">
        <v>0</v>
      </c>
      <c r="BE493">
        <f>IF(BD493&lt;&gt;0, BD493, BB493)</f>
        <v>0</v>
      </c>
      <c r="BF493">
        <f>1-BE493/AT493</f>
        <v>0</v>
      </c>
      <c r="BG493">
        <f>(AT493-AS493)/(AT493-BE493)</f>
        <v>0</v>
      </c>
      <c r="BH493">
        <f>(AN493-AT493)/(AN493-BE493)</f>
        <v>0</v>
      </c>
      <c r="BI493">
        <f>(AT493-AS493)/(AT493-AM493)</f>
        <v>0</v>
      </c>
      <c r="BJ493">
        <f>(AN493-AT493)/(AN493-AM493)</f>
        <v>0</v>
      </c>
      <c r="BK493">
        <f>(BG493*BE493/AS493)</f>
        <v>0</v>
      </c>
      <c r="BL493">
        <f>(1-BK493)</f>
        <v>0</v>
      </c>
      <c r="CU493">
        <f>$B$13*DS493+$C$13*DT493+$F$13*EE493*(1-EH493)</f>
        <v>0</v>
      </c>
      <c r="CV493">
        <f>CU493*CW493</f>
        <v>0</v>
      </c>
      <c r="CW493">
        <f>($B$13*$D$11+$C$13*$D$11+$F$13*((ER493+EJ493)/MAX(ER493+EJ493+ES493, 0.1)*$I$11+ES493/MAX(ER493+EJ493+ES493, 0.1)*$J$11))/($B$13+$C$13+$F$13)</f>
        <v>0</v>
      </c>
      <c r="CX493">
        <f>($B$13*$K$11+$C$13*$K$11+$F$13*((ER493+EJ493)/MAX(ER493+EJ493+ES493, 0.1)*$P$11+ES493/MAX(ER493+EJ493+ES493, 0.1)*$Q$11))/($B$13+$C$13+$F$13)</f>
        <v>0</v>
      </c>
      <c r="CY493">
        <v>6</v>
      </c>
      <c r="CZ493">
        <v>0.5</v>
      </c>
      <c r="DA493" t="s">
        <v>421</v>
      </c>
      <c r="DB493">
        <v>2</v>
      </c>
      <c r="DC493">
        <v>1761012854.5</v>
      </c>
      <c r="DD493">
        <v>420.7049583333333</v>
      </c>
      <c r="DE493">
        <v>420.0020833333333</v>
      </c>
      <c r="DF493">
        <v>24.20441666666666</v>
      </c>
      <c r="DG493">
        <v>24.1349875</v>
      </c>
      <c r="DH493">
        <v>422.2828333333334</v>
      </c>
      <c r="DI493">
        <v>24.01061666666667</v>
      </c>
      <c r="DJ493">
        <v>500.0256666666667</v>
      </c>
      <c r="DK493">
        <v>90.58544999999999</v>
      </c>
      <c r="DL493">
        <v>0.0342581375</v>
      </c>
      <c r="DM493">
        <v>30.44231666666667</v>
      </c>
      <c r="DN493">
        <v>30.00546666666667</v>
      </c>
      <c r="DO493">
        <v>999.9</v>
      </c>
      <c r="DP493">
        <v>0</v>
      </c>
      <c r="DQ493">
        <v>0</v>
      </c>
      <c r="DR493">
        <v>9997.533750000001</v>
      </c>
      <c r="DS493">
        <v>0</v>
      </c>
      <c r="DT493">
        <v>0.242856</v>
      </c>
      <c r="DU493">
        <v>0.7029482500000001</v>
      </c>
      <c r="DV493">
        <v>431.1405</v>
      </c>
      <c r="DW493">
        <v>430.389625</v>
      </c>
      <c r="DX493">
        <v>0.06943440833333334</v>
      </c>
      <c r="DY493">
        <v>420.0020833333333</v>
      </c>
      <c r="DZ493">
        <v>24.1349875</v>
      </c>
      <c r="EA493">
        <v>2.192568333333333</v>
      </c>
      <c r="EB493">
        <v>2.18627875</v>
      </c>
      <c r="EC493">
        <v>18.90810833333333</v>
      </c>
      <c r="ED493">
        <v>18.86212083333333</v>
      </c>
      <c r="EE493">
        <v>0.00500078</v>
      </c>
      <c r="EF493">
        <v>0</v>
      </c>
      <c r="EG493">
        <v>0</v>
      </c>
      <c r="EH493">
        <v>0</v>
      </c>
      <c r="EI493">
        <v>906.6666666666666</v>
      </c>
      <c r="EJ493">
        <v>0.00500078</v>
      </c>
      <c r="EK493">
        <v>-21.13333333333333</v>
      </c>
      <c r="EL493">
        <v>-1.341666666666667</v>
      </c>
      <c r="EM493">
        <v>35.10129166666666</v>
      </c>
      <c r="EN493">
        <v>38.20033333333333</v>
      </c>
      <c r="EO493">
        <v>37.213375</v>
      </c>
      <c r="EP493">
        <v>38.23666666666666</v>
      </c>
      <c r="EQ493">
        <v>37.54404166666666</v>
      </c>
      <c r="ER493">
        <v>0</v>
      </c>
      <c r="ES493">
        <v>0</v>
      </c>
      <c r="ET493">
        <v>0</v>
      </c>
      <c r="EU493">
        <v>1761012861.7</v>
      </c>
      <c r="EV493">
        <v>0</v>
      </c>
      <c r="EW493">
        <v>907.4653846153847</v>
      </c>
      <c r="EX493">
        <v>-15.12820497141857</v>
      </c>
      <c r="EY493">
        <v>8.475213282330152</v>
      </c>
      <c r="EZ493">
        <v>-20.48076923076923</v>
      </c>
      <c r="FA493">
        <v>15</v>
      </c>
      <c r="FB493">
        <v>1761012682</v>
      </c>
      <c r="FC493" t="s">
        <v>1357</v>
      </c>
      <c r="FD493">
        <v>1761012681</v>
      </c>
      <c r="FE493">
        <v>1761012682</v>
      </c>
      <c r="FF493">
        <v>15</v>
      </c>
      <c r="FG493">
        <v>-0.08</v>
      </c>
      <c r="FH493">
        <v>-0.001</v>
      </c>
      <c r="FI493">
        <v>-1.579</v>
      </c>
      <c r="FJ493">
        <v>0.191</v>
      </c>
      <c r="FK493">
        <v>420</v>
      </c>
      <c r="FL493">
        <v>24</v>
      </c>
      <c r="FM493">
        <v>0.15</v>
      </c>
      <c r="FN493">
        <v>0.02</v>
      </c>
      <c r="FO493">
        <v>0.730179625</v>
      </c>
      <c r="FP493">
        <v>-0.4831750581613515</v>
      </c>
      <c r="FQ493">
        <v>0.07869352859310844</v>
      </c>
      <c r="FR493">
        <v>1</v>
      </c>
      <c r="FS493">
        <v>909.2647058823528</v>
      </c>
      <c r="FT493">
        <v>-23.99388829965223</v>
      </c>
      <c r="FU493">
        <v>5.876167335989823</v>
      </c>
      <c r="FV493">
        <v>0</v>
      </c>
      <c r="FW493">
        <v>0.06600876</v>
      </c>
      <c r="FX493">
        <v>0.07786691707317053</v>
      </c>
      <c r="FY493">
        <v>0.007702702831402754</v>
      </c>
      <c r="FZ493">
        <v>1</v>
      </c>
      <c r="GA493">
        <v>2</v>
      </c>
      <c r="GB493">
        <v>3</v>
      </c>
      <c r="GC493" t="s">
        <v>482</v>
      </c>
      <c r="GD493">
        <v>3.10957</v>
      </c>
      <c r="GE493">
        <v>2.72593</v>
      </c>
      <c r="GF493">
        <v>0.0887366</v>
      </c>
      <c r="GG493">
        <v>0.08843429999999999</v>
      </c>
      <c r="GH493">
        <v>0.109326</v>
      </c>
      <c r="GI493">
        <v>0.110124</v>
      </c>
      <c r="GJ493">
        <v>23915.3</v>
      </c>
      <c r="GK493">
        <v>21665.7</v>
      </c>
      <c r="GL493">
        <v>26801.6</v>
      </c>
      <c r="GM493">
        <v>23973.6</v>
      </c>
      <c r="GN493">
        <v>38141.8</v>
      </c>
      <c r="GO493">
        <v>31464.4</v>
      </c>
      <c r="GP493">
        <v>46780.7</v>
      </c>
      <c r="GQ493">
        <v>37893.2</v>
      </c>
      <c r="GR493">
        <v>1.89285</v>
      </c>
      <c r="GS493">
        <v>1.87897</v>
      </c>
      <c r="GT493">
        <v>0.101179</v>
      </c>
      <c r="GU493">
        <v>0</v>
      </c>
      <c r="GV493">
        <v>28.3508</v>
      </c>
      <c r="GW493">
        <v>999.9</v>
      </c>
      <c r="GX493">
        <v>63.3</v>
      </c>
      <c r="GY493">
        <v>29.1</v>
      </c>
      <c r="GZ493">
        <v>28.2703</v>
      </c>
      <c r="HA493">
        <v>61.431</v>
      </c>
      <c r="HB493">
        <v>21.3982</v>
      </c>
      <c r="HC493">
        <v>1</v>
      </c>
      <c r="HD493">
        <v>0.0266235</v>
      </c>
      <c r="HE493">
        <v>-1.88927</v>
      </c>
      <c r="HF493">
        <v>20.3274</v>
      </c>
      <c r="HG493">
        <v>5.22148</v>
      </c>
      <c r="HH493">
        <v>11.98</v>
      </c>
      <c r="HI493">
        <v>4.96535</v>
      </c>
      <c r="HJ493">
        <v>3.276</v>
      </c>
      <c r="HK493">
        <v>9999</v>
      </c>
      <c r="HL493">
        <v>9999</v>
      </c>
      <c r="HM493">
        <v>9999</v>
      </c>
      <c r="HN493">
        <v>999.9</v>
      </c>
      <c r="HO493">
        <v>1.86362</v>
      </c>
      <c r="HP493">
        <v>1.85974</v>
      </c>
      <c r="HQ493">
        <v>1.85805</v>
      </c>
      <c r="HR493">
        <v>1.85944</v>
      </c>
      <c r="HS493">
        <v>1.85959</v>
      </c>
      <c r="HT493">
        <v>1.85806</v>
      </c>
      <c r="HU493">
        <v>1.85715</v>
      </c>
      <c r="HV493">
        <v>1.85211</v>
      </c>
      <c r="HW493">
        <v>0</v>
      </c>
      <c r="HX493">
        <v>0</v>
      </c>
      <c r="HY493">
        <v>0</v>
      </c>
      <c r="HZ493">
        <v>0</v>
      </c>
      <c r="IA493" t="s">
        <v>424</v>
      </c>
      <c r="IB493" t="s">
        <v>425</v>
      </c>
      <c r="IC493" t="s">
        <v>426</v>
      </c>
      <c r="ID493" t="s">
        <v>426</v>
      </c>
      <c r="IE493" t="s">
        <v>426</v>
      </c>
      <c r="IF493" t="s">
        <v>426</v>
      </c>
      <c r="IG493">
        <v>0</v>
      </c>
      <c r="IH493">
        <v>100</v>
      </c>
      <c r="II493">
        <v>100</v>
      </c>
      <c r="IJ493">
        <v>-1.578</v>
      </c>
      <c r="IK493">
        <v>0.1941</v>
      </c>
      <c r="IL493">
        <v>-2.369354775373933</v>
      </c>
      <c r="IM493">
        <v>0.001328113201692861</v>
      </c>
      <c r="IN493">
        <v>1.538283238170363E-06</v>
      </c>
      <c r="IO493">
        <v>-5.795655626708063E-10</v>
      </c>
      <c r="IP493">
        <v>-0.06927923945627479</v>
      </c>
      <c r="IQ493">
        <v>-0.004593102289677449</v>
      </c>
      <c r="IR493">
        <v>0.0008253994458280543</v>
      </c>
      <c r="IS493">
        <v>-7.403632370499484E-06</v>
      </c>
      <c r="IT493">
        <v>2</v>
      </c>
      <c r="IU493">
        <v>1985</v>
      </c>
      <c r="IV493">
        <v>1</v>
      </c>
      <c r="IW493">
        <v>27</v>
      </c>
      <c r="IX493">
        <v>3</v>
      </c>
      <c r="IY493">
        <v>3</v>
      </c>
      <c r="IZ493">
        <v>1.13647</v>
      </c>
      <c r="JA493">
        <v>2.61108</v>
      </c>
      <c r="JB493">
        <v>1.49658</v>
      </c>
      <c r="JC493">
        <v>2.34619</v>
      </c>
      <c r="JD493">
        <v>1.54907</v>
      </c>
      <c r="JE493">
        <v>2.46216</v>
      </c>
      <c r="JF493">
        <v>32.7758</v>
      </c>
      <c r="JG493">
        <v>15.3841</v>
      </c>
      <c r="JH493">
        <v>18</v>
      </c>
      <c r="JI493">
        <v>481.71</v>
      </c>
      <c r="JJ493">
        <v>501.977</v>
      </c>
      <c r="JK493">
        <v>31.3529</v>
      </c>
      <c r="JL493">
        <v>27.5971</v>
      </c>
      <c r="JM493">
        <v>30.0002</v>
      </c>
      <c r="JN493">
        <v>27.7598</v>
      </c>
      <c r="JO493">
        <v>27.7351</v>
      </c>
      <c r="JP493">
        <v>22.8514</v>
      </c>
      <c r="JQ493">
        <v>19.2027</v>
      </c>
      <c r="JR493">
        <v>78.8126</v>
      </c>
      <c r="JS493">
        <v>31.3579</v>
      </c>
      <c r="JT493">
        <v>420</v>
      </c>
      <c r="JU493">
        <v>24.0762</v>
      </c>
      <c r="JV493">
        <v>102.299</v>
      </c>
      <c r="JW493">
        <v>91.4175</v>
      </c>
    </row>
    <row r="494" spans="1:283">
      <c r="A494">
        <v>476</v>
      </c>
      <c r="B494">
        <v>1761012864.5</v>
      </c>
      <c r="C494">
        <v>3198.5</v>
      </c>
      <c r="D494" t="s">
        <v>1406</v>
      </c>
      <c r="E494" t="s">
        <v>1407</v>
      </c>
      <c r="F494">
        <v>5</v>
      </c>
      <c r="G494" t="s">
        <v>1356</v>
      </c>
      <c r="H494">
        <v>1761012856.5</v>
      </c>
      <c r="I494">
        <f>(J494)/1000</f>
        <v>0</v>
      </c>
      <c r="J494">
        <f>1000*DJ494*AH494*(DF494-DG494)/(100*CY494*(1000-AH494*DF494))</f>
        <v>0</v>
      </c>
      <c r="K494">
        <f>DJ494*AH494*(DE494-DD494*(1000-AH494*DG494)/(1000-AH494*DF494))/(100*CY494)</f>
        <v>0</v>
      </c>
      <c r="L494">
        <f>DD494 - IF(AH494&gt;1, K494*CY494*100.0/(AJ494), 0)</f>
        <v>0</v>
      </c>
      <c r="M494">
        <f>((S494-I494/2)*L494-K494)/(S494+I494/2)</f>
        <v>0</v>
      </c>
      <c r="N494">
        <f>M494*(DK494+DL494)/1000.0</f>
        <v>0</v>
      </c>
      <c r="O494">
        <f>(DD494 - IF(AH494&gt;1, K494*CY494*100.0/(AJ494), 0))*(DK494+DL494)/1000.0</f>
        <v>0</v>
      </c>
      <c r="P494">
        <f>2.0/((1/R494-1/Q494)+SIGN(R494)*SQRT((1/R494-1/Q494)*(1/R494-1/Q494) + 4*CZ494/((CZ494+1)*(CZ494+1))*(2*1/R494*1/Q494-1/Q494*1/Q494)))</f>
        <v>0</v>
      </c>
      <c r="Q494">
        <f>IF(LEFT(DA494,1)&lt;&gt;"0",IF(LEFT(DA494,1)="1",3.0,DB494),$D$5+$E$5*(DR494*DK494/($K$5*1000))+$F$5*(DR494*DK494/($K$5*1000))*MAX(MIN(CY494,$J$5),$I$5)*MAX(MIN(CY494,$J$5),$I$5)+$G$5*MAX(MIN(CY494,$J$5),$I$5)*(DR494*DK494/($K$5*1000))+$H$5*(DR494*DK494/($K$5*1000))*(DR494*DK494/($K$5*1000)))</f>
        <v>0</v>
      </c>
      <c r="R494">
        <f>I494*(1000-(1000*0.61365*exp(17.502*V494/(240.97+V494))/(DK494+DL494)+DF494)/2)/(1000*0.61365*exp(17.502*V494/(240.97+V494))/(DK494+DL494)-DF494)</f>
        <v>0</v>
      </c>
      <c r="S494">
        <f>1/((CZ494+1)/(P494/1.6)+1/(Q494/1.37)) + CZ494/((CZ494+1)/(P494/1.6) + CZ494/(Q494/1.37))</f>
        <v>0</v>
      </c>
      <c r="T494">
        <f>(CU494*CX494)</f>
        <v>0</v>
      </c>
      <c r="U494">
        <f>(DM494+(T494+2*0.95*5.67E-8*(((DM494+$B$9)+273)^4-(DM494+273)^4)-44100*I494)/(1.84*29.3*Q494+8*0.95*5.67E-8*(DM494+273)^3))</f>
        <v>0</v>
      </c>
      <c r="V494">
        <f>($C$9*DN494+$D$9*DO494+$E$9*U494)</f>
        <v>0</v>
      </c>
      <c r="W494">
        <f>0.61365*exp(17.502*V494/(240.97+V494))</f>
        <v>0</v>
      </c>
      <c r="X494">
        <f>(Y494/Z494*100)</f>
        <v>0</v>
      </c>
      <c r="Y494">
        <f>DF494*(DK494+DL494)/1000</f>
        <v>0</v>
      </c>
      <c r="Z494">
        <f>0.61365*exp(17.502*DM494/(240.97+DM494))</f>
        <v>0</v>
      </c>
      <c r="AA494">
        <f>(W494-DF494*(DK494+DL494)/1000)</f>
        <v>0</v>
      </c>
      <c r="AB494">
        <f>(-I494*44100)</f>
        <v>0</v>
      </c>
      <c r="AC494">
        <f>2*29.3*Q494*0.92*(DM494-V494)</f>
        <v>0</v>
      </c>
      <c r="AD494">
        <f>2*0.95*5.67E-8*(((DM494+$B$9)+273)^4-(V494+273)^4)</f>
        <v>0</v>
      </c>
      <c r="AE494">
        <f>T494+AD494+AB494+AC494</f>
        <v>0</v>
      </c>
      <c r="AF494">
        <v>1</v>
      </c>
      <c r="AG494">
        <v>0</v>
      </c>
      <c r="AH494">
        <f>IF(AF494*$H$15&gt;=AJ494,1.0,(AJ494/(AJ494-AF494*$H$15)))</f>
        <v>0</v>
      </c>
      <c r="AI494">
        <f>(AH494-1)*100</f>
        <v>0</v>
      </c>
      <c r="AJ494">
        <f>MAX(0,($B$15+$C$15*DR494)/(1+$D$15*DR494)*DK494/(DM494+273)*$E$15)</f>
        <v>0</v>
      </c>
      <c r="AK494" t="s">
        <v>420</v>
      </c>
      <c r="AL494" t="s">
        <v>420</v>
      </c>
      <c r="AM494">
        <v>0</v>
      </c>
      <c r="AN494">
        <v>0</v>
      </c>
      <c r="AO494">
        <f>1-AM494/AN494</f>
        <v>0</v>
      </c>
      <c r="AP494">
        <v>0</v>
      </c>
      <c r="AQ494" t="s">
        <v>420</v>
      </c>
      <c r="AR494" t="s">
        <v>420</v>
      </c>
      <c r="AS494">
        <v>0</v>
      </c>
      <c r="AT494">
        <v>0</v>
      </c>
      <c r="AU494">
        <f>1-AS494/AT494</f>
        <v>0</v>
      </c>
      <c r="AV494">
        <v>0.5</v>
      </c>
      <c r="AW494">
        <f>CV494</f>
        <v>0</v>
      </c>
      <c r="AX494">
        <f>K494</f>
        <v>0</v>
      </c>
      <c r="AY494">
        <f>AU494*AV494*AW494</f>
        <v>0</v>
      </c>
      <c r="AZ494">
        <f>(AX494-AP494)/AW494</f>
        <v>0</v>
      </c>
      <c r="BA494">
        <f>(AN494-AT494)/AT494</f>
        <v>0</v>
      </c>
      <c r="BB494">
        <f>AM494/(AO494+AM494/AT494)</f>
        <v>0</v>
      </c>
      <c r="BC494" t="s">
        <v>420</v>
      </c>
      <c r="BD494">
        <v>0</v>
      </c>
      <c r="BE494">
        <f>IF(BD494&lt;&gt;0, BD494, BB494)</f>
        <v>0</v>
      </c>
      <c r="BF494">
        <f>1-BE494/AT494</f>
        <v>0</v>
      </c>
      <c r="BG494">
        <f>(AT494-AS494)/(AT494-BE494)</f>
        <v>0</v>
      </c>
      <c r="BH494">
        <f>(AN494-AT494)/(AN494-BE494)</f>
        <v>0</v>
      </c>
      <c r="BI494">
        <f>(AT494-AS494)/(AT494-AM494)</f>
        <v>0</v>
      </c>
      <c r="BJ494">
        <f>(AN494-AT494)/(AN494-AM494)</f>
        <v>0</v>
      </c>
      <c r="BK494">
        <f>(BG494*BE494/AS494)</f>
        <v>0</v>
      </c>
      <c r="BL494">
        <f>(1-BK494)</f>
        <v>0</v>
      </c>
      <c r="CU494">
        <f>$B$13*DS494+$C$13*DT494+$F$13*EE494*(1-EH494)</f>
        <v>0</v>
      </c>
      <c r="CV494">
        <f>CU494*CW494</f>
        <v>0</v>
      </c>
      <c r="CW494">
        <f>($B$13*$D$11+$C$13*$D$11+$F$13*((ER494+EJ494)/MAX(ER494+EJ494+ES494, 0.1)*$I$11+ES494/MAX(ER494+EJ494+ES494, 0.1)*$J$11))/($B$13+$C$13+$F$13)</f>
        <v>0</v>
      </c>
      <c r="CX494">
        <f>($B$13*$K$11+$C$13*$K$11+$F$13*((ER494+EJ494)/MAX(ER494+EJ494+ES494, 0.1)*$P$11+ES494/MAX(ER494+EJ494+ES494, 0.1)*$Q$11))/($B$13+$C$13+$F$13)</f>
        <v>0</v>
      </c>
      <c r="CY494">
        <v>6</v>
      </c>
      <c r="CZ494">
        <v>0.5</v>
      </c>
      <c r="DA494" t="s">
        <v>421</v>
      </c>
      <c r="DB494">
        <v>2</v>
      </c>
      <c r="DC494">
        <v>1761012856.5</v>
      </c>
      <c r="DD494">
        <v>420.6952499999999</v>
      </c>
      <c r="DE494">
        <v>420.01875</v>
      </c>
      <c r="DF494">
        <v>24.207525</v>
      </c>
      <c r="DG494">
        <v>24.13572083333333</v>
      </c>
      <c r="DH494">
        <v>422.2731666666667</v>
      </c>
      <c r="DI494">
        <v>24.01365416666667</v>
      </c>
      <c r="DJ494">
        <v>500.002375</v>
      </c>
      <c r="DK494">
        <v>90.58513750000002</v>
      </c>
      <c r="DL494">
        <v>0.03428147916666666</v>
      </c>
      <c r="DM494">
        <v>30.440125</v>
      </c>
      <c r="DN494">
        <v>30.00370416666667</v>
      </c>
      <c r="DO494">
        <v>999.9</v>
      </c>
      <c r="DP494">
        <v>0</v>
      </c>
      <c r="DQ494">
        <v>0</v>
      </c>
      <c r="DR494">
        <v>9993.157499999999</v>
      </c>
      <c r="DS494">
        <v>0</v>
      </c>
      <c r="DT494">
        <v>0.242856</v>
      </c>
      <c r="DU494">
        <v>0.6766103333333332</v>
      </c>
      <c r="DV494">
        <v>431.1319166666667</v>
      </c>
      <c r="DW494">
        <v>430.4069583333333</v>
      </c>
      <c r="DX494">
        <v>0.07180961666666667</v>
      </c>
      <c r="DY494">
        <v>420.01875</v>
      </c>
      <c r="DZ494">
        <v>24.13572083333333</v>
      </c>
      <c r="EA494">
        <v>2.1928425</v>
      </c>
      <c r="EB494">
        <v>2.1863375</v>
      </c>
      <c r="EC494">
        <v>18.9101125</v>
      </c>
      <c r="ED494">
        <v>18.86255</v>
      </c>
      <c r="EE494">
        <v>0.00500078</v>
      </c>
      <c r="EF494">
        <v>0</v>
      </c>
      <c r="EG494">
        <v>0</v>
      </c>
      <c r="EH494">
        <v>0</v>
      </c>
      <c r="EI494">
        <v>907.85</v>
      </c>
      <c r="EJ494">
        <v>0.00500078</v>
      </c>
      <c r="EK494">
        <v>-21.3625</v>
      </c>
      <c r="EL494">
        <v>-1.379166666666667</v>
      </c>
      <c r="EM494">
        <v>35.10908333333333</v>
      </c>
      <c r="EN494">
        <v>38.25495833333333</v>
      </c>
      <c r="EO494">
        <v>37.14045833333333</v>
      </c>
      <c r="EP494">
        <v>38.29141666666666</v>
      </c>
      <c r="EQ494">
        <v>37.5675</v>
      </c>
      <c r="ER494">
        <v>0</v>
      </c>
      <c r="ES494">
        <v>0</v>
      </c>
      <c r="ET494">
        <v>0</v>
      </c>
      <c r="EU494">
        <v>1761012863.5</v>
      </c>
      <c r="EV494">
        <v>0</v>
      </c>
      <c r="EW494">
        <v>907.5200000000001</v>
      </c>
      <c r="EX494">
        <v>4.58461556194154</v>
      </c>
      <c r="EY494">
        <v>8.369230352398052</v>
      </c>
      <c r="EZ494">
        <v>-21.464</v>
      </c>
      <c r="FA494">
        <v>15</v>
      </c>
      <c r="FB494">
        <v>1761012682</v>
      </c>
      <c r="FC494" t="s">
        <v>1357</v>
      </c>
      <c r="FD494">
        <v>1761012681</v>
      </c>
      <c r="FE494">
        <v>1761012682</v>
      </c>
      <c r="FF494">
        <v>15</v>
      </c>
      <c r="FG494">
        <v>-0.08</v>
      </c>
      <c r="FH494">
        <v>-0.001</v>
      </c>
      <c r="FI494">
        <v>-1.579</v>
      </c>
      <c r="FJ494">
        <v>0.191</v>
      </c>
      <c r="FK494">
        <v>420</v>
      </c>
      <c r="FL494">
        <v>24</v>
      </c>
      <c r="FM494">
        <v>0.15</v>
      </c>
      <c r="FN494">
        <v>0.02</v>
      </c>
      <c r="FO494">
        <v>0.7165267073170731</v>
      </c>
      <c r="FP494">
        <v>-0.5840439094076659</v>
      </c>
      <c r="FQ494">
        <v>0.08269720447991205</v>
      </c>
      <c r="FR494">
        <v>0</v>
      </c>
      <c r="FS494">
        <v>907.8911764705882</v>
      </c>
      <c r="FT494">
        <v>-11.75401056762278</v>
      </c>
      <c r="FU494">
        <v>5.092114298371724</v>
      </c>
      <c r="FV494">
        <v>0</v>
      </c>
      <c r="FW494">
        <v>0.06836035853658536</v>
      </c>
      <c r="FX494">
        <v>0.07927750243902444</v>
      </c>
      <c r="FY494">
        <v>0.00795685264471727</v>
      </c>
      <c r="FZ494">
        <v>1</v>
      </c>
      <c r="GA494">
        <v>1</v>
      </c>
      <c r="GB494">
        <v>3</v>
      </c>
      <c r="GC494" t="s">
        <v>459</v>
      </c>
      <c r="GD494">
        <v>3.10962</v>
      </c>
      <c r="GE494">
        <v>2.726</v>
      </c>
      <c r="GF494">
        <v>0.0887343</v>
      </c>
      <c r="GG494">
        <v>0.0884355</v>
      </c>
      <c r="GH494">
        <v>0.109329</v>
      </c>
      <c r="GI494">
        <v>0.110117</v>
      </c>
      <c r="GJ494">
        <v>23915.2</v>
      </c>
      <c r="GK494">
        <v>21665.5</v>
      </c>
      <c r="GL494">
        <v>26801.5</v>
      </c>
      <c r="GM494">
        <v>23973.4</v>
      </c>
      <c r="GN494">
        <v>38141.5</v>
      </c>
      <c r="GO494">
        <v>31464.5</v>
      </c>
      <c r="GP494">
        <v>46780.4</v>
      </c>
      <c r="GQ494">
        <v>37893</v>
      </c>
      <c r="GR494">
        <v>1.89272</v>
      </c>
      <c r="GS494">
        <v>1.87897</v>
      </c>
      <c r="GT494">
        <v>0.101246</v>
      </c>
      <c r="GU494">
        <v>0</v>
      </c>
      <c r="GV494">
        <v>28.3503</v>
      </c>
      <c r="GW494">
        <v>999.9</v>
      </c>
      <c r="GX494">
        <v>63.3</v>
      </c>
      <c r="GY494">
        <v>29.2</v>
      </c>
      <c r="GZ494">
        <v>28.4291</v>
      </c>
      <c r="HA494">
        <v>61.531</v>
      </c>
      <c r="HB494">
        <v>21.1579</v>
      </c>
      <c r="HC494">
        <v>1</v>
      </c>
      <c r="HD494">
        <v>0.0268699</v>
      </c>
      <c r="HE494">
        <v>-2.1037</v>
      </c>
      <c r="HF494">
        <v>20.3238</v>
      </c>
      <c r="HG494">
        <v>5.22148</v>
      </c>
      <c r="HH494">
        <v>11.98</v>
      </c>
      <c r="HI494">
        <v>4.96525</v>
      </c>
      <c r="HJ494">
        <v>3.2759</v>
      </c>
      <c r="HK494">
        <v>9999</v>
      </c>
      <c r="HL494">
        <v>9999</v>
      </c>
      <c r="HM494">
        <v>9999</v>
      </c>
      <c r="HN494">
        <v>999.9</v>
      </c>
      <c r="HO494">
        <v>1.86361</v>
      </c>
      <c r="HP494">
        <v>1.85974</v>
      </c>
      <c r="HQ494">
        <v>1.85804</v>
      </c>
      <c r="HR494">
        <v>1.85944</v>
      </c>
      <c r="HS494">
        <v>1.85959</v>
      </c>
      <c r="HT494">
        <v>1.85806</v>
      </c>
      <c r="HU494">
        <v>1.85715</v>
      </c>
      <c r="HV494">
        <v>1.85211</v>
      </c>
      <c r="HW494">
        <v>0</v>
      </c>
      <c r="HX494">
        <v>0</v>
      </c>
      <c r="HY494">
        <v>0</v>
      </c>
      <c r="HZ494">
        <v>0</v>
      </c>
      <c r="IA494" t="s">
        <v>424</v>
      </c>
      <c r="IB494" t="s">
        <v>425</v>
      </c>
      <c r="IC494" t="s">
        <v>426</v>
      </c>
      <c r="ID494" t="s">
        <v>426</v>
      </c>
      <c r="IE494" t="s">
        <v>426</v>
      </c>
      <c r="IF494" t="s">
        <v>426</v>
      </c>
      <c r="IG494">
        <v>0</v>
      </c>
      <c r="IH494">
        <v>100</v>
      </c>
      <c r="II494">
        <v>100</v>
      </c>
      <c r="IJ494">
        <v>-1.578</v>
      </c>
      <c r="IK494">
        <v>0.194</v>
      </c>
      <c r="IL494">
        <v>-2.369354775373933</v>
      </c>
      <c r="IM494">
        <v>0.001328113201692861</v>
      </c>
      <c r="IN494">
        <v>1.538283238170363E-06</v>
      </c>
      <c r="IO494">
        <v>-5.795655626708063E-10</v>
      </c>
      <c r="IP494">
        <v>-0.06927923945627479</v>
      </c>
      <c r="IQ494">
        <v>-0.004593102289677449</v>
      </c>
      <c r="IR494">
        <v>0.0008253994458280543</v>
      </c>
      <c r="IS494">
        <v>-7.403632370499484E-06</v>
      </c>
      <c r="IT494">
        <v>2</v>
      </c>
      <c r="IU494">
        <v>1985</v>
      </c>
      <c r="IV494">
        <v>1</v>
      </c>
      <c r="IW494">
        <v>27</v>
      </c>
      <c r="IX494">
        <v>3.1</v>
      </c>
      <c r="IY494">
        <v>3</v>
      </c>
      <c r="IZ494">
        <v>1.13647</v>
      </c>
      <c r="JA494">
        <v>2.6001</v>
      </c>
      <c r="JB494">
        <v>1.49658</v>
      </c>
      <c r="JC494">
        <v>2.34497</v>
      </c>
      <c r="JD494">
        <v>1.54907</v>
      </c>
      <c r="JE494">
        <v>2.45361</v>
      </c>
      <c r="JF494">
        <v>32.7758</v>
      </c>
      <c r="JG494">
        <v>15.3579</v>
      </c>
      <c r="JH494">
        <v>18</v>
      </c>
      <c r="JI494">
        <v>481.647</v>
      </c>
      <c r="JJ494">
        <v>501.977</v>
      </c>
      <c r="JK494">
        <v>31.3519</v>
      </c>
      <c r="JL494">
        <v>27.5971</v>
      </c>
      <c r="JM494">
        <v>30.0003</v>
      </c>
      <c r="JN494">
        <v>27.761</v>
      </c>
      <c r="JO494">
        <v>27.7351</v>
      </c>
      <c r="JP494">
        <v>22.851</v>
      </c>
      <c r="JQ494">
        <v>19.2027</v>
      </c>
      <c r="JR494">
        <v>78.8126</v>
      </c>
      <c r="JS494">
        <v>31.7186</v>
      </c>
      <c r="JT494">
        <v>420</v>
      </c>
      <c r="JU494">
        <v>24.0762</v>
      </c>
      <c r="JV494">
        <v>102.298</v>
      </c>
      <c r="JW494">
        <v>91.4169</v>
      </c>
    </row>
    <row r="495" spans="1:283">
      <c r="A495">
        <v>477</v>
      </c>
      <c r="B495">
        <v>1761012866.5</v>
      </c>
      <c r="C495">
        <v>3200.5</v>
      </c>
      <c r="D495" t="s">
        <v>1408</v>
      </c>
      <c r="E495" t="s">
        <v>1409</v>
      </c>
      <c r="F495">
        <v>5</v>
      </c>
      <c r="G495" t="s">
        <v>1356</v>
      </c>
      <c r="H495">
        <v>1761012858.5</v>
      </c>
      <c r="I495">
        <f>(J495)/1000</f>
        <v>0</v>
      </c>
      <c r="J495">
        <f>1000*DJ495*AH495*(DF495-DG495)/(100*CY495*(1000-AH495*DF495))</f>
        <v>0</v>
      </c>
      <c r="K495">
        <f>DJ495*AH495*(DE495-DD495*(1000-AH495*DG495)/(1000-AH495*DF495))/(100*CY495)</f>
        <v>0</v>
      </c>
      <c r="L495">
        <f>DD495 - IF(AH495&gt;1, K495*CY495*100.0/(AJ495), 0)</f>
        <v>0</v>
      </c>
      <c r="M495">
        <f>((S495-I495/2)*L495-K495)/(S495+I495/2)</f>
        <v>0</v>
      </c>
      <c r="N495">
        <f>M495*(DK495+DL495)/1000.0</f>
        <v>0</v>
      </c>
      <c r="O495">
        <f>(DD495 - IF(AH495&gt;1, K495*CY495*100.0/(AJ495), 0))*(DK495+DL495)/1000.0</f>
        <v>0</v>
      </c>
      <c r="P495">
        <f>2.0/((1/R495-1/Q495)+SIGN(R495)*SQRT((1/R495-1/Q495)*(1/R495-1/Q495) + 4*CZ495/((CZ495+1)*(CZ495+1))*(2*1/R495*1/Q495-1/Q495*1/Q495)))</f>
        <v>0</v>
      </c>
      <c r="Q495">
        <f>IF(LEFT(DA495,1)&lt;&gt;"0",IF(LEFT(DA495,1)="1",3.0,DB495),$D$5+$E$5*(DR495*DK495/($K$5*1000))+$F$5*(DR495*DK495/($K$5*1000))*MAX(MIN(CY495,$J$5),$I$5)*MAX(MIN(CY495,$J$5),$I$5)+$G$5*MAX(MIN(CY495,$J$5),$I$5)*(DR495*DK495/($K$5*1000))+$H$5*(DR495*DK495/($K$5*1000))*(DR495*DK495/($K$5*1000)))</f>
        <v>0</v>
      </c>
      <c r="R495">
        <f>I495*(1000-(1000*0.61365*exp(17.502*V495/(240.97+V495))/(DK495+DL495)+DF495)/2)/(1000*0.61365*exp(17.502*V495/(240.97+V495))/(DK495+DL495)-DF495)</f>
        <v>0</v>
      </c>
      <c r="S495">
        <f>1/((CZ495+1)/(P495/1.6)+1/(Q495/1.37)) + CZ495/((CZ495+1)/(P495/1.6) + CZ495/(Q495/1.37))</f>
        <v>0</v>
      </c>
      <c r="T495">
        <f>(CU495*CX495)</f>
        <v>0</v>
      </c>
      <c r="U495">
        <f>(DM495+(T495+2*0.95*5.67E-8*(((DM495+$B$9)+273)^4-(DM495+273)^4)-44100*I495)/(1.84*29.3*Q495+8*0.95*5.67E-8*(DM495+273)^3))</f>
        <v>0</v>
      </c>
      <c r="V495">
        <f>($C$9*DN495+$D$9*DO495+$E$9*U495)</f>
        <v>0</v>
      </c>
      <c r="W495">
        <f>0.61365*exp(17.502*V495/(240.97+V495))</f>
        <v>0</v>
      </c>
      <c r="X495">
        <f>(Y495/Z495*100)</f>
        <v>0</v>
      </c>
      <c r="Y495">
        <f>DF495*(DK495+DL495)/1000</f>
        <v>0</v>
      </c>
      <c r="Z495">
        <f>0.61365*exp(17.502*DM495/(240.97+DM495))</f>
        <v>0</v>
      </c>
      <c r="AA495">
        <f>(W495-DF495*(DK495+DL495)/1000)</f>
        <v>0</v>
      </c>
      <c r="AB495">
        <f>(-I495*44100)</f>
        <v>0</v>
      </c>
      <c r="AC495">
        <f>2*29.3*Q495*0.92*(DM495-V495)</f>
        <v>0</v>
      </c>
      <c r="AD495">
        <f>2*0.95*5.67E-8*(((DM495+$B$9)+273)^4-(V495+273)^4)</f>
        <v>0</v>
      </c>
      <c r="AE495">
        <f>T495+AD495+AB495+AC495</f>
        <v>0</v>
      </c>
      <c r="AF495">
        <v>1</v>
      </c>
      <c r="AG495">
        <v>0</v>
      </c>
      <c r="AH495">
        <f>IF(AF495*$H$15&gt;=AJ495,1.0,(AJ495/(AJ495-AF495*$H$15)))</f>
        <v>0</v>
      </c>
      <c r="AI495">
        <f>(AH495-1)*100</f>
        <v>0</v>
      </c>
      <c r="AJ495">
        <f>MAX(0,($B$15+$C$15*DR495)/(1+$D$15*DR495)*DK495/(DM495+273)*$E$15)</f>
        <v>0</v>
      </c>
      <c r="AK495" t="s">
        <v>420</v>
      </c>
      <c r="AL495" t="s">
        <v>420</v>
      </c>
      <c r="AM495">
        <v>0</v>
      </c>
      <c r="AN495">
        <v>0</v>
      </c>
      <c r="AO495">
        <f>1-AM495/AN495</f>
        <v>0</v>
      </c>
      <c r="AP495">
        <v>0</v>
      </c>
      <c r="AQ495" t="s">
        <v>420</v>
      </c>
      <c r="AR495" t="s">
        <v>420</v>
      </c>
      <c r="AS495">
        <v>0</v>
      </c>
      <c r="AT495">
        <v>0</v>
      </c>
      <c r="AU495">
        <f>1-AS495/AT495</f>
        <v>0</v>
      </c>
      <c r="AV495">
        <v>0.5</v>
      </c>
      <c r="AW495">
        <f>CV495</f>
        <v>0</v>
      </c>
      <c r="AX495">
        <f>K495</f>
        <v>0</v>
      </c>
      <c r="AY495">
        <f>AU495*AV495*AW495</f>
        <v>0</v>
      </c>
      <c r="AZ495">
        <f>(AX495-AP495)/AW495</f>
        <v>0</v>
      </c>
      <c r="BA495">
        <f>(AN495-AT495)/AT495</f>
        <v>0</v>
      </c>
      <c r="BB495">
        <f>AM495/(AO495+AM495/AT495)</f>
        <v>0</v>
      </c>
      <c r="BC495" t="s">
        <v>420</v>
      </c>
      <c r="BD495">
        <v>0</v>
      </c>
      <c r="BE495">
        <f>IF(BD495&lt;&gt;0, BD495, BB495)</f>
        <v>0</v>
      </c>
      <c r="BF495">
        <f>1-BE495/AT495</f>
        <v>0</v>
      </c>
      <c r="BG495">
        <f>(AT495-AS495)/(AT495-BE495)</f>
        <v>0</v>
      </c>
      <c r="BH495">
        <f>(AN495-AT495)/(AN495-BE495)</f>
        <v>0</v>
      </c>
      <c r="BI495">
        <f>(AT495-AS495)/(AT495-AM495)</f>
        <v>0</v>
      </c>
      <c r="BJ495">
        <f>(AN495-AT495)/(AN495-AM495)</f>
        <v>0</v>
      </c>
      <c r="BK495">
        <f>(BG495*BE495/AS495)</f>
        <v>0</v>
      </c>
      <c r="BL495">
        <f>(1-BK495)</f>
        <v>0</v>
      </c>
      <c r="CU495">
        <f>$B$13*DS495+$C$13*DT495+$F$13*EE495*(1-EH495)</f>
        <v>0</v>
      </c>
      <c r="CV495">
        <f>CU495*CW495</f>
        <v>0</v>
      </c>
      <c r="CW495">
        <f>($B$13*$D$11+$C$13*$D$11+$F$13*((ER495+EJ495)/MAX(ER495+EJ495+ES495, 0.1)*$I$11+ES495/MAX(ER495+EJ495+ES495, 0.1)*$J$11))/($B$13+$C$13+$F$13)</f>
        <v>0</v>
      </c>
      <c r="CX495">
        <f>($B$13*$K$11+$C$13*$K$11+$F$13*((ER495+EJ495)/MAX(ER495+EJ495+ES495, 0.1)*$P$11+ES495/MAX(ER495+EJ495+ES495, 0.1)*$Q$11))/($B$13+$C$13+$F$13)</f>
        <v>0</v>
      </c>
      <c r="CY495">
        <v>6</v>
      </c>
      <c r="CZ495">
        <v>0.5</v>
      </c>
      <c r="DA495" t="s">
        <v>421</v>
      </c>
      <c r="DB495">
        <v>2</v>
      </c>
      <c r="DC495">
        <v>1761012858.5</v>
      </c>
      <c r="DD495">
        <v>420.6899166666667</v>
      </c>
      <c r="DE495">
        <v>420.0244583333333</v>
      </c>
      <c r="DF495">
        <v>24.21010833333333</v>
      </c>
      <c r="DG495">
        <v>24.13592083333333</v>
      </c>
      <c r="DH495">
        <v>422.26775</v>
      </c>
      <c r="DI495">
        <v>24.01617916666667</v>
      </c>
      <c r="DJ495">
        <v>499.9944166666667</v>
      </c>
      <c r="DK495">
        <v>90.584925</v>
      </c>
      <c r="DL495">
        <v>0.0342997125</v>
      </c>
      <c r="DM495">
        <v>30.43780416666667</v>
      </c>
      <c r="DN495">
        <v>30.00255</v>
      </c>
      <c r="DO495">
        <v>999.9</v>
      </c>
      <c r="DP495">
        <v>0</v>
      </c>
      <c r="DQ495">
        <v>0</v>
      </c>
      <c r="DR495">
        <v>9994.251666666667</v>
      </c>
      <c r="DS495">
        <v>0</v>
      </c>
      <c r="DT495">
        <v>0.242856</v>
      </c>
      <c r="DU495">
        <v>0.6654955833333333</v>
      </c>
      <c r="DV495">
        <v>431.1275416666667</v>
      </c>
      <c r="DW495">
        <v>430.412875</v>
      </c>
      <c r="DX495">
        <v>0.07418903333333333</v>
      </c>
      <c r="DY495">
        <v>420.0244583333333</v>
      </c>
      <c r="DZ495">
        <v>24.13592083333333</v>
      </c>
      <c r="EA495">
        <v>2.19307125</v>
      </c>
      <c r="EB495">
        <v>2.186350833333333</v>
      </c>
      <c r="EC495">
        <v>18.9117875</v>
      </c>
      <c r="ED495">
        <v>18.86265</v>
      </c>
      <c r="EE495">
        <v>0.00500078</v>
      </c>
      <c r="EF495">
        <v>0</v>
      </c>
      <c r="EG495">
        <v>0</v>
      </c>
      <c r="EH495">
        <v>0</v>
      </c>
      <c r="EI495">
        <v>904.875</v>
      </c>
      <c r="EJ495">
        <v>0.00500078</v>
      </c>
      <c r="EK495">
        <v>-20.44583333333333</v>
      </c>
      <c r="EL495">
        <v>-1.5625</v>
      </c>
      <c r="EM495">
        <v>35.122125</v>
      </c>
      <c r="EN495">
        <v>38.30970833333333</v>
      </c>
      <c r="EO495">
        <v>37.16125</v>
      </c>
      <c r="EP495">
        <v>38.34866666666667</v>
      </c>
      <c r="EQ495">
        <v>37.669</v>
      </c>
      <c r="ER495">
        <v>0</v>
      </c>
      <c r="ES495">
        <v>0</v>
      </c>
      <c r="ET495">
        <v>0</v>
      </c>
      <c r="EU495">
        <v>1761012865.3</v>
      </c>
      <c r="EV495">
        <v>0</v>
      </c>
      <c r="EW495">
        <v>906.0961538461538</v>
      </c>
      <c r="EX495">
        <v>-20.42735015299183</v>
      </c>
      <c r="EY495">
        <v>36.02051243501643</v>
      </c>
      <c r="EZ495">
        <v>-20.74615384615384</v>
      </c>
      <c r="FA495">
        <v>15</v>
      </c>
      <c r="FB495">
        <v>1761012682</v>
      </c>
      <c r="FC495" t="s">
        <v>1357</v>
      </c>
      <c r="FD495">
        <v>1761012681</v>
      </c>
      <c r="FE495">
        <v>1761012682</v>
      </c>
      <c r="FF495">
        <v>15</v>
      </c>
      <c r="FG495">
        <v>-0.08</v>
      </c>
      <c r="FH495">
        <v>-0.001</v>
      </c>
      <c r="FI495">
        <v>-1.579</v>
      </c>
      <c r="FJ495">
        <v>0.191</v>
      </c>
      <c r="FK495">
        <v>420</v>
      </c>
      <c r="FL495">
        <v>24</v>
      </c>
      <c r="FM495">
        <v>0.15</v>
      </c>
      <c r="FN495">
        <v>0.02</v>
      </c>
      <c r="FO495">
        <v>0.6971428</v>
      </c>
      <c r="FP495">
        <v>-0.4444504165103201</v>
      </c>
      <c r="FQ495">
        <v>0.07165429464456405</v>
      </c>
      <c r="FR495">
        <v>1</v>
      </c>
      <c r="FS495">
        <v>907.2352941176471</v>
      </c>
      <c r="FT495">
        <v>-16.54698234197498</v>
      </c>
      <c r="FU495">
        <v>6.427097156156218</v>
      </c>
      <c r="FV495">
        <v>0</v>
      </c>
      <c r="FW495">
        <v>0.07060032250000001</v>
      </c>
      <c r="FX495">
        <v>0.07682369493433382</v>
      </c>
      <c r="FY495">
        <v>0.007539329285668835</v>
      </c>
      <c r="FZ495">
        <v>1</v>
      </c>
      <c r="GA495">
        <v>2</v>
      </c>
      <c r="GB495">
        <v>3</v>
      </c>
      <c r="GC495" t="s">
        <v>482</v>
      </c>
      <c r="GD495">
        <v>3.10983</v>
      </c>
      <c r="GE495">
        <v>2.7262</v>
      </c>
      <c r="GF495">
        <v>0.0887448</v>
      </c>
      <c r="GG495">
        <v>0.0884326</v>
      </c>
      <c r="GH495">
        <v>0.109334</v>
      </c>
      <c r="GI495">
        <v>0.110117</v>
      </c>
      <c r="GJ495">
        <v>23915</v>
      </c>
      <c r="GK495">
        <v>21665.5</v>
      </c>
      <c r="GL495">
        <v>26801.6</v>
      </c>
      <c r="GM495">
        <v>23973.3</v>
      </c>
      <c r="GN495">
        <v>38141.2</v>
      </c>
      <c r="GO495">
        <v>31464.5</v>
      </c>
      <c r="GP495">
        <v>46780.3</v>
      </c>
      <c r="GQ495">
        <v>37893</v>
      </c>
      <c r="GR495">
        <v>1.89303</v>
      </c>
      <c r="GS495">
        <v>1.87885</v>
      </c>
      <c r="GT495">
        <v>0.101134</v>
      </c>
      <c r="GU495">
        <v>0</v>
      </c>
      <c r="GV495">
        <v>28.3491</v>
      </c>
      <c r="GW495">
        <v>999.9</v>
      </c>
      <c r="GX495">
        <v>63.3</v>
      </c>
      <c r="GY495">
        <v>29.1</v>
      </c>
      <c r="GZ495">
        <v>28.2681</v>
      </c>
      <c r="HA495">
        <v>61.661</v>
      </c>
      <c r="HB495">
        <v>21.1458</v>
      </c>
      <c r="HC495">
        <v>1</v>
      </c>
      <c r="HD495">
        <v>0.0273984</v>
      </c>
      <c r="HE495">
        <v>-2.86712</v>
      </c>
      <c r="HF495">
        <v>20.3106</v>
      </c>
      <c r="HG495">
        <v>5.22163</v>
      </c>
      <c r="HH495">
        <v>11.9798</v>
      </c>
      <c r="HI495">
        <v>4.96535</v>
      </c>
      <c r="HJ495">
        <v>3.27585</v>
      </c>
      <c r="HK495">
        <v>9999</v>
      </c>
      <c r="HL495">
        <v>9999</v>
      </c>
      <c r="HM495">
        <v>9999</v>
      </c>
      <c r="HN495">
        <v>999.9</v>
      </c>
      <c r="HO495">
        <v>1.86364</v>
      </c>
      <c r="HP495">
        <v>1.85974</v>
      </c>
      <c r="HQ495">
        <v>1.85805</v>
      </c>
      <c r="HR495">
        <v>1.85944</v>
      </c>
      <c r="HS495">
        <v>1.85959</v>
      </c>
      <c r="HT495">
        <v>1.85806</v>
      </c>
      <c r="HU495">
        <v>1.85714</v>
      </c>
      <c r="HV495">
        <v>1.85211</v>
      </c>
      <c r="HW495">
        <v>0</v>
      </c>
      <c r="HX495">
        <v>0</v>
      </c>
      <c r="HY495">
        <v>0</v>
      </c>
      <c r="HZ495">
        <v>0</v>
      </c>
      <c r="IA495" t="s">
        <v>424</v>
      </c>
      <c r="IB495" t="s">
        <v>425</v>
      </c>
      <c r="IC495" t="s">
        <v>426</v>
      </c>
      <c r="ID495" t="s">
        <v>426</v>
      </c>
      <c r="IE495" t="s">
        <v>426</v>
      </c>
      <c r="IF495" t="s">
        <v>426</v>
      </c>
      <c r="IG495">
        <v>0</v>
      </c>
      <c r="IH495">
        <v>100</v>
      </c>
      <c r="II495">
        <v>100</v>
      </c>
      <c r="IJ495">
        <v>-1.578</v>
      </c>
      <c r="IK495">
        <v>0.1941</v>
      </c>
      <c r="IL495">
        <v>-2.369354775373933</v>
      </c>
      <c r="IM495">
        <v>0.001328113201692861</v>
      </c>
      <c r="IN495">
        <v>1.538283238170363E-06</v>
      </c>
      <c r="IO495">
        <v>-5.795655626708063E-10</v>
      </c>
      <c r="IP495">
        <v>-0.06927923945627479</v>
      </c>
      <c r="IQ495">
        <v>-0.004593102289677449</v>
      </c>
      <c r="IR495">
        <v>0.0008253994458280543</v>
      </c>
      <c r="IS495">
        <v>-7.403632370499484E-06</v>
      </c>
      <c r="IT495">
        <v>2</v>
      </c>
      <c r="IU495">
        <v>1985</v>
      </c>
      <c r="IV495">
        <v>1</v>
      </c>
      <c r="IW495">
        <v>27</v>
      </c>
      <c r="IX495">
        <v>3.1</v>
      </c>
      <c r="IY495">
        <v>3.1</v>
      </c>
      <c r="IZ495">
        <v>1.13647</v>
      </c>
      <c r="JA495">
        <v>2.61597</v>
      </c>
      <c r="JB495">
        <v>1.49658</v>
      </c>
      <c r="JC495">
        <v>2.34497</v>
      </c>
      <c r="JD495">
        <v>1.54907</v>
      </c>
      <c r="JE495">
        <v>2.34375</v>
      </c>
      <c r="JF495">
        <v>32.7758</v>
      </c>
      <c r="JG495">
        <v>15.3579</v>
      </c>
      <c r="JH495">
        <v>18</v>
      </c>
      <c r="JI495">
        <v>481.827</v>
      </c>
      <c r="JJ495">
        <v>501.894</v>
      </c>
      <c r="JK495">
        <v>31.4089</v>
      </c>
      <c r="JL495">
        <v>27.5971</v>
      </c>
      <c r="JM495">
        <v>30.0006</v>
      </c>
      <c r="JN495">
        <v>27.7619</v>
      </c>
      <c r="JO495">
        <v>27.7351</v>
      </c>
      <c r="JP495">
        <v>22.8515</v>
      </c>
      <c r="JQ495">
        <v>19.2027</v>
      </c>
      <c r="JR495">
        <v>78.8126</v>
      </c>
      <c r="JS495">
        <v>31.7186</v>
      </c>
      <c r="JT495">
        <v>420</v>
      </c>
      <c r="JU495">
        <v>24.0762</v>
      </c>
      <c r="JV495">
        <v>102.298</v>
      </c>
      <c r="JW495">
        <v>91.41679999999999</v>
      </c>
    </row>
    <row r="496" spans="1:283">
      <c r="A496">
        <v>478</v>
      </c>
      <c r="B496">
        <v>1761012868.5</v>
      </c>
      <c r="C496">
        <v>3202.5</v>
      </c>
      <c r="D496" t="s">
        <v>1410</v>
      </c>
      <c r="E496" t="s">
        <v>1411</v>
      </c>
      <c r="F496">
        <v>5</v>
      </c>
      <c r="G496" t="s">
        <v>1356</v>
      </c>
      <c r="H496">
        <v>1761012860.5</v>
      </c>
      <c r="I496">
        <f>(J496)/1000</f>
        <v>0</v>
      </c>
      <c r="J496">
        <f>1000*DJ496*AH496*(DF496-DG496)/(100*CY496*(1000-AH496*DF496))</f>
        <v>0</v>
      </c>
      <c r="K496">
        <f>DJ496*AH496*(DE496-DD496*(1000-AH496*DG496)/(1000-AH496*DF496))/(100*CY496)</f>
        <v>0</v>
      </c>
      <c r="L496">
        <f>DD496 - IF(AH496&gt;1, K496*CY496*100.0/(AJ496), 0)</f>
        <v>0</v>
      </c>
      <c r="M496">
        <f>((S496-I496/2)*L496-K496)/(S496+I496/2)</f>
        <v>0</v>
      </c>
      <c r="N496">
        <f>M496*(DK496+DL496)/1000.0</f>
        <v>0</v>
      </c>
      <c r="O496">
        <f>(DD496 - IF(AH496&gt;1, K496*CY496*100.0/(AJ496), 0))*(DK496+DL496)/1000.0</f>
        <v>0</v>
      </c>
      <c r="P496">
        <f>2.0/((1/R496-1/Q496)+SIGN(R496)*SQRT((1/R496-1/Q496)*(1/R496-1/Q496) + 4*CZ496/((CZ496+1)*(CZ496+1))*(2*1/R496*1/Q496-1/Q496*1/Q496)))</f>
        <v>0</v>
      </c>
      <c r="Q496">
        <f>IF(LEFT(DA496,1)&lt;&gt;"0",IF(LEFT(DA496,1)="1",3.0,DB496),$D$5+$E$5*(DR496*DK496/($K$5*1000))+$F$5*(DR496*DK496/($K$5*1000))*MAX(MIN(CY496,$J$5),$I$5)*MAX(MIN(CY496,$J$5),$I$5)+$G$5*MAX(MIN(CY496,$J$5),$I$5)*(DR496*DK496/($K$5*1000))+$H$5*(DR496*DK496/($K$5*1000))*(DR496*DK496/($K$5*1000)))</f>
        <v>0</v>
      </c>
      <c r="R496">
        <f>I496*(1000-(1000*0.61365*exp(17.502*V496/(240.97+V496))/(DK496+DL496)+DF496)/2)/(1000*0.61365*exp(17.502*V496/(240.97+V496))/(DK496+DL496)-DF496)</f>
        <v>0</v>
      </c>
      <c r="S496">
        <f>1/((CZ496+1)/(P496/1.6)+1/(Q496/1.37)) + CZ496/((CZ496+1)/(P496/1.6) + CZ496/(Q496/1.37))</f>
        <v>0</v>
      </c>
      <c r="T496">
        <f>(CU496*CX496)</f>
        <v>0</v>
      </c>
      <c r="U496">
        <f>(DM496+(T496+2*0.95*5.67E-8*(((DM496+$B$9)+273)^4-(DM496+273)^4)-44100*I496)/(1.84*29.3*Q496+8*0.95*5.67E-8*(DM496+273)^3))</f>
        <v>0</v>
      </c>
      <c r="V496">
        <f>($C$9*DN496+$D$9*DO496+$E$9*U496)</f>
        <v>0</v>
      </c>
      <c r="W496">
        <f>0.61365*exp(17.502*V496/(240.97+V496))</f>
        <v>0</v>
      </c>
      <c r="X496">
        <f>(Y496/Z496*100)</f>
        <v>0</v>
      </c>
      <c r="Y496">
        <f>DF496*(DK496+DL496)/1000</f>
        <v>0</v>
      </c>
      <c r="Z496">
        <f>0.61365*exp(17.502*DM496/(240.97+DM496))</f>
        <v>0</v>
      </c>
      <c r="AA496">
        <f>(W496-DF496*(DK496+DL496)/1000)</f>
        <v>0</v>
      </c>
      <c r="AB496">
        <f>(-I496*44100)</f>
        <v>0</v>
      </c>
      <c r="AC496">
        <f>2*29.3*Q496*0.92*(DM496-V496)</f>
        <v>0</v>
      </c>
      <c r="AD496">
        <f>2*0.95*5.67E-8*(((DM496+$B$9)+273)^4-(V496+273)^4)</f>
        <v>0</v>
      </c>
      <c r="AE496">
        <f>T496+AD496+AB496+AC496</f>
        <v>0</v>
      </c>
      <c r="AF496">
        <v>0</v>
      </c>
      <c r="AG496">
        <v>0</v>
      </c>
      <c r="AH496">
        <f>IF(AF496*$H$15&gt;=AJ496,1.0,(AJ496/(AJ496-AF496*$H$15)))</f>
        <v>0</v>
      </c>
      <c r="AI496">
        <f>(AH496-1)*100</f>
        <v>0</v>
      </c>
      <c r="AJ496">
        <f>MAX(0,($B$15+$C$15*DR496)/(1+$D$15*DR496)*DK496/(DM496+273)*$E$15)</f>
        <v>0</v>
      </c>
      <c r="AK496" t="s">
        <v>420</v>
      </c>
      <c r="AL496" t="s">
        <v>420</v>
      </c>
      <c r="AM496">
        <v>0</v>
      </c>
      <c r="AN496">
        <v>0</v>
      </c>
      <c r="AO496">
        <f>1-AM496/AN496</f>
        <v>0</v>
      </c>
      <c r="AP496">
        <v>0</v>
      </c>
      <c r="AQ496" t="s">
        <v>420</v>
      </c>
      <c r="AR496" t="s">
        <v>420</v>
      </c>
      <c r="AS496">
        <v>0</v>
      </c>
      <c r="AT496">
        <v>0</v>
      </c>
      <c r="AU496">
        <f>1-AS496/AT496</f>
        <v>0</v>
      </c>
      <c r="AV496">
        <v>0.5</v>
      </c>
      <c r="AW496">
        <f>CV496</f>
        <v>0</v>
      </c>
      <c r="AX496">
        <f>K496</f>
        <v>0</v>
      </c>
      <c r="AY496">
        <f>AU496*AV496*AW496</f>
        <v>0</v>
      </c>
      <c r="AZ496">
        <f>(AX496-AP496)/AW496</f>
        <v>0</v>
      </c>
      <c r="BA496">
        <f>(AN496-AT496)/AT496</f>
        <v>0</v>
      </c>
      <c r="BB496">
        <f>AM496/(AO496+AM496/AT496)</f>
        <v>0</v>
      </c>
      <c r="BC496" t="s">
        <v>420</v>
      </c>
      <c r="BD496">
        <v>0</v>
      </c>
      <c r="BE496">
        <f>IF(BD496&lt;&gt;0, BD496, BB496)</f>
        <v>0</v>
      </c>
      <c r="BF496">
        <f>1-BE496/AT496</f>
        <v>0</v>
      </c>
      <c r="BG496">
        <f>(AT496-AS496)/(AT496-BE496)</f>
        <v>0</v>
      </c>
      <c r="BH496">
        <f>(AN496-AT496)/(AN496-BE496)</f>
        <v>0</v>
      </c>
      <c r="BI496">
        <f>(AT496-AS496)/(AT496-AM496)</f>
        <v>0</v>
      </c>
      <c r="BJ496">
        <f>(AN496-AT496)/(AN496-AM496)</f>
        <v>0</v>
      </c>
      <c r="BK496">
        <f>(BG496*BE496/AS496)</f>
        <v>0</v>
      </c>
      <c r="BL496">
        <f>(1-BK496)</f>
        <v>0</v>
      </c>
      <c r="CU496">
        <f>$B$13*DS496+$C$13*DT496+$F$13*EE496*(1-EH496)</f>
        <v>0</v>
      </c>
      <c r="CV496">
        <f>CU496*CW496</f>
        <v>0</v>
      </c>
      <c r="CW496">
        <f>($B$13*$D$11+$C$13*$D$11+$F$13*((ER496+EJ496)/MAX(ER496+EJ496+ES496, 0.1)*$I$11+ES496/MAX(ER496+EJ496+ES496, 0.1)*$J$11))/($B$13+$C$13+$F$13)</f>
        <v>0</v>
      </c>
      <c r="CX496">
        <f>($B$13*$K$11+$C$13*$K$11+$F$13*((ER496+EJ496)/MAX(ER496+EJ496+ES496, 0.1)*$P$11+ES496/MAX(ER496+EJ496+ES496, 0.1)*$Q$11))/($B$13+$C$13+$F$13)</f>
        <v>0</v>
      </c>
      <c r="CY496">
        <v>6</v>
      </c>
      <c r="CZ496">
        <v>0.5</v>
      </c>
      <c r="DA496" t="s">
        <v>421</v>
      </c>
      <c r="DB496">
        <v>2</v>
      </c>
      <c r="DC496">
        <v>1761012860.5</v>
      </c>
      <c r="DD496">
        <v>420.6884583333333</v>
      </c>
      <c r="DE496">
        <v>420.015375</v>
      </c>
      <c r="DF496">
        <v>24.212375</v>
      </c>
      <c r="DG496">
        <v>24.1357625</v>
      </c>
      <c r="DH496">
        <v>422.26625</v>
      </c>
      <c r="DI496">
        <v>24.01839583333333</v>
      </c>
      <c r="DJ496">
        <v>499.9977083333333</v>
      </c>
      <c r="DK496">
        <v>90.58474166666667</v>
      </c>
      <c r="DL496">
        <v>0.03433151666666667</v>
      </c>
      <c r="DM496">
        <v>30.435375</v>
      </c>
      <c r="DN496">
        <v>30.00075</v>
      </c>
      <c r="DO496">
        <v>999.9</v>
      </c>
      <c r="DP496">
        <v>0</v>
      </c>
      <c r="DQ496">
        <v>0</v>
      </c>
      <c r="DR496">
        <v>9995.395416666666</v>
      </c>
      <c r="DS496">
        <v>0</v>
      </c>
      <c r="DT496">
        <v>0.242856</v>
      </c>
      <c r="DU496">
        <v>0.6730792083333333</v>
      </c>
      <c r="DV496">
        <v>431.127</v>
      </c>
      <c r="DW496">
        <v>430.4035416666667</v>
      </c>
      <c r="DX496">
        <v>0.07660445416666667</v>
      </c>
      <c r="DY496">
        <v>420.015375</v>
      </c>
      <c r="DZ496">
        <v>24.1357625</v>
      </c>
      <c r="EA496">
        <v>2.193271666666667</v>
      </c>
      <c r="EB496">
        <v>2.1863325</v>
      </c>
      <c r="EC496">
        <v>18.91325</v>
      </c>
      <c r="ED496">
        <v>18.86251666666667</v>
      </c>
      <c r="EE496">
        <v>0.00500078</v>
      </c>
      <c r="EF496">
        <v>0</v>
      </c>
      <c r="EG496">
        <v>0</v>
      </c>
      <c r="EH496">
        <v>0</v>
      </c>
      <c r="EI496">
        <v>905.0333333333333</v>
      </c>
      <c r="EJ496">
        <v>0.00500078</v>
      </c>
      <c r="EK496">
        <v>-19.53333333333333</v>
      </c>
      <c r="EL496">
        <v>-1.370833333333334</v>
      </c>
      <c r="EM496">
        <v>35.14041666666667</v>
      </c>
      <c r="EN496">
        <v>38.36433333333333</v>
      </c>
      <c r="EO496">
        <v>37.17945833333334</v>
      </c>
      <c r="EP496">
        <v>38.406</v>
      </c>
      <c r="EQ496">
        <v>37.72633333333334</v>
      </c>
      <c r="ER496">
        <v>0</v>
      </c>
      <c r="ES496">
        <v>0</v>
      </c>
      <c r="ET496">
        <v>0</v>
      </c>
      <c r="EU496">
        <v>1761012867.7</v>
      </c>
      <c r="EV496">
        <v>0</v>
      </c>
      <c r="EW496">
        <v>906.2807692307694</v>
      </c>
      <c r="EX496">
        <v>-12.48205106741339</v>
      </c>
      <c r="EY496">
        <v>21.05299107721589</v>
      </c>
      <c r="EZ496">
        <v>-19.38461538461538</v>
      </c>
      <c r="FA496">
        <v>15</v>
      </c>
      <c r="FB496">
        <v>1761012682</v>
      </c>
      <c r="FC496" t="s">
        <v>1357</v>
      </c>
      <c r="FD496">
        <v>1761012681</v>
      </c>
      <c r="FE496">
        <v>1761012682</v>
      </c>
      <c r="FF496">
        <v>15</v>
      </c>
      <c r="FG496">
        <v>-0.08</v>
      </c>
      <c r="FH496">
        <v>-0.001</v>
      </c>
      <c r="FI496">
        <v>-1.579</v>
      </c>
      <c r="FJ496">
        <v>0.191</v>
      </c>
      <c r="FK496">
        <v>420</v>
      </c>
      <c r="FL496">
        <v>24</v>
      </c>
      <c r="FM496">
        <v>0.15</v>
      </c>
      <c r="FN496">
        <v>0.02</v>
      </c>
      <c r="FO496">
        <v>0.6826931219512196</v>
      </c>
      <c r="FP496">
        <v>-0.1381775331010448</v>
      </c>
      <c r="FQ496">
        <v>0.05228579831161315</v>
      </c>
      <c r="FR496">
        <v>1</v>
      </c>
      <c r="FS496">
        <v>906.9970588235294</v>
      </c>
      <c r="FT496">
        <v>-24.39877767405793</v>
      </c>
      <c r="FU496">
        <v>6.169254187649749</v>
      </c>
      <c r="FV496">
        <v>0</v>
      </c>
      <c r="FW496">
        <v>0.07335026097560976</v>
      </c>
      <c r="FX496">
        <v>0.06935610731707326</v>
      </c>
      <c r="FY496">
        <v>0.006977708870776021</v>
      </c>
      <c r="FZ496">
        <v>1</v>
      </c>
      <c r="GA496">
        <v>2</v>
      </c>
      <c r="GB496">
        <v>3</v>
      </c>
      <c r="GC496" t="s">
        <v>482</v>
      </c>
      <c r="GD496">
        <v>3.10973</v>
      </c>
      <c r="GE496">
        <v>2.72639</v>
      </c>
      <c r="GF496">
        <v>0.0887458</v>
      </c>
      <c r="GG496">
        <v>0.0884349</v>
      </c>
      <c r="GH496">
        <v>0.109339</v>
      </c>
      <c r="GI496">
        <v>0.110121</v>
      </c>
      <c r="GJ496">
        <v>23915</v>
      </c>
      <c r="GK496">
        <v>21665.6</v>
      </c>
      <c r="GL496">
        <v>26801.6</v>
      </c>
      <c r="GM496">
        <v>23973.5</v>
      </c>
      <c r="GN496">
        <v>38141</v>
      </c>
      <c r="GO496">
        <v>31464.3</v>
      </c>
      <c r="GP496">
        <v>46780.4</v>
      </c>
      <c r="GQ496">
        <v>37893</v>
      </c>
      <c r="GR496">
        <v>1.8932</v>
      </c>
      <c r="GS496">
        <v>1.87892</v>
      </c>
      <c r="GT496">
        <v>0.101037</v>
      </c>
      <c r="GU496">
        <v>0</v>
      </c>
      <c r="GV496">
        <v>28.3487</v>
      </c>
      <c r="GW496">
        <v>999.9</v>
      </c>
      <c r="GX496">
        <v>63.3</v>
      </c>
      <c r="GY496">
        <v>29.1</v>
      </c>
      <c r="GZ496">
        <v>28.2687</v>
      </c>
      <c r="HA496">
        <v>61.311</v>
      </c>
      <c r="HB496">
        <v>21.3742</v>
      </c>
      <c r="HC496">
        <v>1</v>
      </c>
      <c r="HD496">
        <v>0.0280081</v>
      </c>
      <c r="HE496">
        <v>-3.12464</v>
      </c>
      <c r="HF496">
        <v>20.307</v>
      </c>
      <c r="HG496">
        <v>5.22148</v>
      </c>
      <c r="HH496">
        <v>11.9798</v>
      </c>
      <c r="HI496">
        <v>4.9654</v>
      </c>
      <c r="HJ496">
        <v>3.27585</v>
      </c>
      <c r="HK496">
        <v>9999</v>
      </c>
      <c r="HL496">
        <v>9999</v>
      </c>
      <c r="HM496">
        <v>9999</v>
      </c>
      <c r="HN496">
        <v>999.9</v>
      </c>
      <c r="HO496">
        <v>1.86366</v>
      </c>
      <c r="HP496">
        <v>1.85975</v>
      </c>
      <c r="HQ496">
        <v>1.85806</v>
      </c>
      <c r="HR496">
        <v>1.85944</v>
      </c>
      <c r="HS496">
        <v>1.85959</v>
      </c>
      <c r="HT496">
        <v>1.85806</v>
      </c>
      <c r="HU496">
        <v>1.85714</v>
      </c>
      <c r="HV496">
        <v>1.85211</v>
      </c>
      <c r="HW496">
        <v>0</v>
      </c>
      <c r="HX496">
        <v>0</v>
      </c>
      <c r="HY496">
        <v>0</v>
      </c>
      <c r="HZ496">
        <v>0</v>
      </c>
      <c r="IA496" t="s">
        <v>424</v>
      </c>
      <c r="IB496" t="s">
        <v>425</v>
      </c>
      <c r="IC496" t="s">
        <v>426</v>
      </c>
      <c r="ID496" t="s">
        <v>426</v>
      </c>
      <c r="IE496" t="s">
        <v>426</v>
      </c>
      <c r="IF496" t="s">
        <v>426</v>
      </c>
      <c r="IG496">
        <v>0</v>
      </c>
      <c r="IH496">
        <v>100</v>
      </c>
      <c r="II496">
        <v>100</v>
      </c>
      <c r="IJ496">
        <v>-1.578</v>
      </c>
      <c r="IK496">
        <v>0.1942</v>
      </c>
      <c r="IL496">
        <v>-2.369354775373933</v>
      </c>
      <c r="IM496">
        <v>0.001328113201692861</v>
      </c>
      <c r="IN496">
        <v>1.538283238170363E-06</v>
      </c>
      <c r="IO496">
        <v>-5.795655626708063E-10</v>
      </c>
      <c r="IP496">
        <v>-0.06927923945627479</v>
      </c>
      <c r="IQ496">
        <v>-0.004593102289677449</v>
      </c>
      <c r="IR496">
        <v>0.0008253994458280543</v>
      </c>
      <c r="IS496">
        <v>-7.403632370499484E-06</v>
      </c>
      <c r="IT496">
        <v>2</v>
      </c>
      <c r="IU496">
        <v>1985</v>
      </c>
      <c r="IV496">
        <v>1</v>
      </c>
      <c r="IW496">
        <v>27</v>
      </c>
      <c r="IX496">
        <v>3.1</v>
      </c>
      <c r="IY496">
        <v>3.1</v>
      </c>
      <c r="IZ496">
        <v>1.13647</v>
      </c>
      <c r="JA496">
        <v>2.60986</v>
      </c>
      <c r="JB496">
        <v>1.49658</v>
      </c>
      <c r="JC496">
        <v>2.34497</v>
      </c>
      <c r="JD496">
        <v>1.54907</v>
      </c>
      <c r="JE496">
        <v>2.44995</v>
      </c>
      <c r="JF496">
        <v>32.7758</v>
      </c>
      <c r="JG496">
        <v>15.3666</v>
      </c>
      <c r="JH496">
        <v>18</v>
      </c>
      <c r="JI496">
        <v>481.928</v>
      </c>
      <c r="JJ496">
        <v>501.944</v>
      </c>
      <c r="JK496">
        <v>31.5618</v>
      </c>
      <c r="JL496">
        <v>27.5971</v>
      </c>
      <c r="JM496">
        <v>30.0009</v>
      </c>
      <c r="JN496">
        <v>27.7619</v>
      </c>
      <c r="JO496">
        <v>27.7351</v>
      </c>
      <c r="JP496">
        <v>22.8527</v>
      </c>
      <c r="JQ496">
        <v>19.2027</v>
      </c>
      <c r="JR496">
        <v>78.8126</v>
      </c>
      <c r="JS496">
        <v>31.7186</v>
      </c>
      <c r="JT496">
        <v>420</v>
      </c>
      <c r="JU496">
        <v>24.0762</v>
      </c>
      <c r="JV496">
        <v>102.298</v>
      </c>
      <c r="JW496">
        <v>91.417</v>
      </c>
    </row>
    <row r="497" spans="1:283">
      <c r="A497">
        <v>479</v>
      </c>
      <c r="B497">
        <v>1761012870.5</v>
      </c>
      <c r="C497">
        <v>3204.5</v>
      </c>
      <c r="D497" t="s">
        <v>1412</v>
      </c>
      <c r="E497" t="s">
        <v>1413</v>
      </c>
      <c r="F497">
        <v>5</v>
      </c>
      <c r="G497" t="s">
        <v>1356</v>
      </c>
      <c r="H497">
        <v>1761012862.5</v>
      </c>
      <c r="I497">
        <f>(J497)/1000</f>
        <v>0</v>
      </c>
      <c r="J497">
        <f>1000*DJ497*AH497*(DF497-DG497)/(100*CY497*(1000-AH497*DF497))</f>
        <v>0</v>
      </c>
      <c r="K497">
        <f>DJ497*AH497*(DE497-DD497*(1000-AH497*DG497)/(1000-AH497*DF497))/(100*CY497)</f>
        <v>0</v>
      </c>
      <c r="L497">
        <f>DD497 - IF(AH497&gt;1, K497*CY497*100.0/(AJ497), 0)</f>
        <v>0</v>
      </c>
      <c r="M497">
        <f>((S497-I497/2)*L497-K497)/(S497+I497/2)</f>
        <v>0</v>
      </c>
      <c r="N497">
        <f>M497*(DK497+DL497)/1000.0</f>
        <v>0</v>
      </c>
      <c r="O497">
        <f>(DD497 - IF(AH497&gt;1, K497*CY497*100.0/(AJ497), 0))*(DK497+DL497)/1000.0</f>
        <v>0</v>
      </c>
      <c r="P497">
        <f>2.0/((1/R497-1/Q497)+SIGN(R497)*SQRT((1/R497-1/Q497)*(1/R497-1/Q497) + 4*CZ497/((CZ497+1)*(CZ497+1))*(2*1/R497*1/Q497-1/Q497*1/Q497)))</f>
        <v>0</v>
      </c>
      <c r="Q497">
        <f>IF(LEFT(DA497,1)&lt;&gt;"0",IF(LEFT(DA497,1)="1",3.0,DB497),$D$5+$E$5*(DR497*DK497/($K$5*1000))+$F$5*(DR497*DK497/($K$5*1000))*MAX(MIN(CY497,$J$5),$I$5)*MAX(MIN(CY497,$J$5),$I$5)+$G$5*MAX(MIN(CY497,$J$5),$I$5)*(DR497*DK497/($K$5*1000))+$H$5*(DR497*DK497/($K$5*1000))*(DR497*DK497/($K$5*1000)))</f>
        <v>0</v>
      </c>
      <c r="R497">
        <f>I497*(1000-(1000*0.61365*exp(17.502*V497/(240.97+V497))/(DK497+DL497)+DF497)/2)/(1000*0.61365*exp(17.502*V497/(240.97+V497))/(DK497+DL497)-DF497)</f>
        <v>0</v>
      </c>
      <c r="S497">
        <f>1/((CZ497+1)/(P497/1.6)+1/(Q497/1.37)) + CZ497/((CZ497+1)/(P497/1.6) + CZ497/(Q497/1.37))</f>
        <v>0</v>
      </c>
      <c r="T497">
        <f>(CU497*CX497)</f>
        <v>0</v>
      </c>
      <c r="U497">
        <f>(DM497+(T497+2*0.95*5.67E-8*(((DM497+$B$9)+273)^4-(DM497+273)^4)-44100*I497)/(1.84*29.3*Q497+8*0.95*5.67E-8*(DM497+273)^3))</f>
        <v>0</v>
      </c>
      <c r="V497">
        <f>($C$9*DN497+$D$9*DO497+$E$9*U497)</f>
        <v>0</v>
      </c>
      <c r="W497">
        <f>0.61365*exp(17.502*V497/(240.97+V497))</f>
        <v>0</v>
      </c>
      <c r="X497">
        <f>(Y497/Z497*100)</f>
        <v>0</v>
      </c>
      <c r="Y497">
        <f>DF497*(DK497+DL497)/1000</f>
        <v>0</v>
      </c>
      <c r="Z497">
        <f>0.61365*exp(17.502*DM497/(240.97+DM497))</f>
        <v>0</v>
      </c>
      <c r="AA497">
        <f>(W497-DF497*(DK497+DL497)/1000)</f>
        <v>0</v>
      </c>
      <c r="AB497">
        <f>(-I497*44100)</f>
        <v>0</v>
      </c>
      <c r="AC497">
        <f>2*29.3*Q497*0.92*(DM497-V497)</f>
        <v>0</v>
      </c>
      <c r="AD497">
        <f>2*0.95*5.67E-8*(((DM497+$B$9)+273)^4-(V497+273)^4)</f>
        <v>0</v>
      </c>
      <c r="AE497">
        <f>T497+AD497+AB497+AC497</f>
        <v>0</v>
      </c>
      <c r="AF497">
        <v>1</v>
      </c>
      <c r="AG497">
        <v>0</v>
      </c>
      <c r="AH497">
        <f>IF(AF497*$H$15&gt;=AJ497,1.0,(AJ497/(AJ497-AF497*$H$15)))</f>
        <v>0</v>
      </c>
      <c r="AI497">
        <f>(AH497-1)*100</f>
        <v>0</v>
      </c>
      <c r="AJ497">
        <f>MAX(0,($B$15+$C$15*DR497)/(1+$D$15*DR497)*DK497/(DM497+273)*$E$15)</f>
        <v>0</v>
      </c>
      <c r="AK497" t="s">
        <v>420</v>
      </c>
      <c r="AL497" t="s">
        <v>420</v>
      </c>
      <c r="AM497">
        <v>0</v>
      </c>
      <c r="AN497">
        <v>0</v>
      </c>
      <c r="AO497">
        <f>1-AM497/AN497</f>
        <v>0</v>
      </c>
      <c r="AP497">
        <v>0</v>
      </c>
      <c r="AQ497" t="s">
        <v>420</v>
      </c>
      <c r="AR497" t="s">
        <v>420</v>
      </c>
      <c r="AS497">
        <v>0</v>
      </c>
      <c r="AT497">
        <v>0</v>
      </c>
      <c r="AU497">
        <f>1-AS497/AT497</f>
        <v>0</v>
      </c>
      <c r="AV497">
        <v>0.5</v>
      </c>
      <c r="AW497">
        <f>CV497</f>
        <v>0</v>
      </c>
      <c r="AX497">
        <f>K497</f>
        <v>0</v>
      </c>
      <c r="AY497">
        <f>AU497*AV497*AW497</f>
        <v>0</v>
      </c>
      <c r="AZ497">
        <f>(AX497-AP497)/AW497</f>
        <v>0</v>
      </c>
      <c r="BA497">
        <f>(AN497-AT497)/AT497</f>
        <v>0</v>
      </c>
      <c r="BB497">
        <f>AM497/(AO497+AM497/AT497)</f>
        <v>0</v>
      </c>
      <c r="BC497" t="s">
        <v>420</v>
      </c>
      <c r="BD497">
        <v>0</v>
      </c>
      <c r="BE497">
        <f>IF(BD497&lt;&gt;0, BD497, BB497)</f>
        <v>0</v>
      </c>
      <c r="BF497">
        <f>1-BE497/AT497</f>
        <v>0</v>
      </c>
      <c r="BG497">
        <f>(AT497-AS497)/(AT497-BE497)</f>
        <v>0</v>
      </c>
      <c r="BH497">
        <f>(AN497-AT497)/(AN497-BE497)</f>
        <v>0</v>
      </c>
      <c r="BI497">
        <f>(AT497-AS497)/(AT497-AM497)</f>
        <v>0</v>
      </c>
      <c r="BJ497">
        <f>(AN497-AT497)/(AN497-AM497)</f>
        <v>0</v>
      </c>
      <c r="BK497">
        <f>(BG497*BE497/AS497)</f>
        <v>0</v>
      </c>
      <c r="BL497">
        <f>(1-BK497)</f>
        <v>0</v>
      </c>
      <c r="CU497">
        <f>$B$13*DS497+$C$13*DT497+$F$13*EE497*(1-EH497)</f>
        <v>0</v>
      </c>
      <c r="CV497">
        <f>CU497*CW497</f>
        <v>0</v>
      </c>
      <c r="CW497">
        <f>($B$13*$D$11+$C$13*$D$11+$F$13*((ER497+EJ497)/MAX(ER497+EJ497+ES497, 0.1)*$I$11+ES497/MAX(ER497+EJ497+ES497, 0.1)*$J$11))/($B$13+$C$13+$F$13)</f>
        <v>0</v>
      </c>
      <c r="CX497">
        <f>($B$13*$K$11+$C$13*$K$11+$F$13*((ER497+EJ497)/MAX(ER497+EJ497+ES497, 0.1)*$P$11+ES497/MAX(ER497+EJ497+ES497, 0.1)*$Q$11))/($B$13+$C$13+$F$13)</f>
        <v>0</v>
      </c>
      <c r="CY497">
        <v>6</v>
      </c>
      <c r="CZ497">
        <v>0.5</v>
      </c>
      <c r="DA497" t="s">
        <v>421</v>
      </c>
      <c r="DB497">
        <v>2</v>
      </c>
      <c r="DC497">
        <v>1761012862.5</v>
      </c>
      <c r="DD497">
        <v>420.685125</v>
      </c>
      <c r="DE497">
        <v>420.001125</v>
      </c>
      <c r="DF497">
        <v>24.21442916666667</v>
      </c>
      <c r="DG497">
        <v>24.13604166666667</v>
      </c>
      <c r="DH497">
        <v>422.2629166666667</v>
      </c>
      <c r="DI497">
        <v>24.0204125</v>
      </c>
      <c r="DJ497">
        <v>499.9798333333333</v>
      </c>
      <c r="DK497">
        <v>90.58460416666668</v>
      </c>
      <c r="DL497">
        <v>0.03440446666666667</v>
      </c>
      <c r="DM497">
        <v>30.43326666666667</v>
      </c>
      <c r="DN497">
        <v>30.00009166666667</v>
      </c>
      <c r="DO497">
        <v>999.9</v>
      </c>
      <c r="DP497">
        <v>0</v>
      </c>
      <c r="DQ497">
        <v>0</v>
      </c>
      <c r="DR497">
        <v>9992.941250000002</v>
      </c>
      <c r="DS497">
        <v>0</v>
      </c>
      <c r="DT497">
        <v>0.242856</v>
      </c>
      <c r="DU497">
        <v>0.6839409166666667</v>
      </c>
      <c r="DV497">
        <v>431.1244583333334</v>
      </c>
      <c r="DW497">
        <v>430.3890416666666</v>
      </c>
      <c r="DX497">
        <v>0.07838464166666666</v>
      </c>
      <c r="DY497">
        <v>420.001125</v>
      </c>
      <c r="DZ497">
        <v>24.13604166666667</v>
      </c>
      <c r="EA497">
        <v>2.193455</v>
      </c>
      <c r="EB497">
        <v>2.186354166666666</v>
      </c>
      <c r="EC497">
        <v>18.91459166666667</v>
      </c>
      <c r="ED497">
        <v>18.86267916666667</v>
      </c>
      <c r="EE497">
        <v>0.00500078</v>
      </c>
      <c r="EF497">
        <v>0</v>
      </c>
      <c r="EG497">
        <v>0</v>
      </c>
      <c r="EH497">
        <v>0</v>
      </c>
      <c r="EI497">
        <v>904.6458333333334</v>
      </c>
      <c r="EJ497">
        <v>0.00500078</v>
      </c>
      <c r="EK497">
        <v>-19.29583333333333</v>
      </c>
      <c r="EL497">
        <v>-1.366666666666667</v>
      </c>
      <c r="EM497">
        <v>35.15604166666667</v>
      </c>
      <c r="EN497">
        <v>38.41383333333334</v>
      </c>
      <c r="EO497">
        <v>37.20029166666666</v>
      </c>
      <c r="EP497">
        <v>38.46333333333333</v>
      </c>
      <c r="EQ497">
        <v>37.734125</v>
      </c>
      <c r="ER497">
        <v>0</v>
      </c>
      <c r="ES497">
        <v>0</v>
      </c>
      <c r="ET497">
        <v>0</v>
      </c>
      <c r="EU497">
        <v>1761012869.5</v>
      </c>
      <c r="EV497">
        <v>0</v>
      </c>
      <c r="EW497">
        <v>905.5320000000002</v>
      </c>
      <c r="EX497">
        <v>-7.361538258087395</v>
      </c>
      <c r="EY497">
        <v>18.93076866978025</v>
      </c>
      <c r="EZ497">
        <v>-19.216</v>
      </c>
      <c r="FA497">
        <v>15</v>
      </c>
      <c r="FB497">
        <v>1761012682</v>
      </c>
      <c r="FC497" t="s">
        <v>1357</v>
      </c>
      <c r="FD497">
        <v>1761012681</v>
      </c>
      <c r="FE497">
        <v>1761012682</v>
      </c>
      <c r="FF497">
        <v>15</v>
      </c>
      <c r="FG497">
        <v>-0.08</v>
      </c>
      <c r="FH497">
        <v>-0.001</v>
      </c>
      <c r="FI497">
        <v>-1.579</v>
      </c>
      <c r="FJ497">
        <v>0.191</v>
      </c>
      <c r="FK497">
        <v>420</v>
      </c>
      <c r="FL497">
        <v>24</v>
      </c>
      <c r="FM497">
        <v>0.15</v>
      </c>
      <c r="FN497">
        <v>0.02</v>
      </c>
      <c r="FO497">
        <v>0.6740311</v>
      </c>
      <c r="FP497">
        <v>0.04008403001876017</v>
      </c>
      <c r="FQ497">
        <v>0.04289222203954931</v>
      </c>
      <c r="FR497">
        <v>1</v>
      </c>
      <c r="FS497">
        <v>906.5411764705883</v>
      </c>
      <c r="FT497">
        <v>-15.703590490248</v>
      </c>
      <c r="FU497">
        <v>6.036463594983742</v>
      </c>
      <c r="FV497">
        <v>0</v>
      </c>
      <c r="FW497">
        <v>0.07521410749999999</v>
      </c>
      <c r="FX497">
        <v>0.06337869005628509</v>
      </c>
      <c r="FY497">
        <v>0.006288218692697778</v>
      </c>
      <c r="FZ497">
        <v>1</v>
      </c>
      <c r="GA497">
        <v>2</v>
      </c>
      <c r="GB497">
        <v>3</v>
      </c>
      <c r="GC497" t="s">
        <v>482</v>
      </c>
      <c r="GD497">
        <v>3.10976</v>
      </c>
      <c r="GE497">
        <v>2.72632</v>
      </c>
      <c r="GF497">
        <v>0.08873979999999999</v>
      </c>
      <c r="GG497">
        <v>0.0884361</v>
      </c>
      <c r="GH497">
        <v>0.109346</v>
      </c>
      <c r="GI497">
        <v>0.110131</v>
      </c>
      <c r="GJ497">
        <v>23914.9</v>
      </c>
      <c r="GK497">
        <v>21665.5</v>
      </c>
      <c r="GL497">
        <v>26801.3</v>
      </c>
      <c r="GM497">
        <v>23973.4</v>
      </c>
      <c r="GN497">
        <v>38140.5</v>
      </c>
      <c r="GO497">
        <v>31463.9</v>
      </c>
      <c r="GP497">
        <v>46780.1</v>
      </c>
      <c r="GQ497">
        <v>37892.9</v>
      </c>
      <c r="GR497">
        <v>1.8931</v>
      </c>
      <c r="GS497">
        <v>1.87888</v>
      </c>
      <c r="GT497">
        <v>0.101455</v>
      </c>
      <c r="GU497">
        <v>0</v>
      </c>
      <c r="GV497">
        <v>28.3487</v>
      </c>
      <c r="GW497">
        <v>999.9</v>
      </c>
      <c r="GX497">
        <v>63.3</v>
      </c>
      <c r="GY497">
        <v>29.1</v>
      </c>
      <c r="GZ497">
        <v>28.2656</v>
      </c>
      <c r="HA497">
        <v>61.501</v>
      </c>
      <c r="HB497">
        <v>21.1579</v>
      </c>
      <c r="HC497">
        <v>1</v>
      </c>
      <c r="HD497">
        <v>0.0278633</v>
      </c>
      <c r="HE497">
        <v>-2.72154</v>
      </c>
      <c r="HF497">
        <v>20.315</v>
      </c>
      <c r="HG497">
        <v>5.22148</v>
      </c>
      <c r="HH497">
        <v>11.98</v>
      </c>
      <c r="HI497">
        <v>4.9653</v>
      </c>
      <c r="HJ497">
        <v>3.27588</v>
      </c>
      <c r="HK497">
        <v>9999</v>
      </c>
      <c r="HL497">
        <v>9999</v>
      </c>
      <c r="HM497">
        <v>9999</v>
      </c>
      <c r="HN497">
        <v>999.9</v>
      </c>
      <c r="HO497">
        <v>1.86366</v>
      </c>
      <c r="HP497">
        <v>1.85975</v>
      </c>
      <c r="HQ497">
        <v>1.85806</v>
      </c>
      <c r="HR497">
        <v>1.85944</v>
      </c>
      <c r="HS497">
        <v>1.85959</v>
      </c>
      <c r="HT497">
        <v>1.85806</v>
      </c>
      <c r="HU497">
        <v>1.85715</v>
      </c>
      <c r="HV497">
        <v>1.85211</v>
      </c>
      <c r="HW497">
        <v>0</v>
      </c>
      <c r="HX497">
        <v>0</v>
      </c>
      <c r="HY497">
        <v>0</v>
      </c>
      <c r="HZ497">
        <v>0</v>
      </c>
      <c r="IA497" t="s">
        <v>424</v>
      </c>
      <c r="IB497" t="s">
        <v>425</v>
      </c>
      <c r="IC497" t="s">
        <v>426</v>
      </c>
      <c r="ID497" t="s">
        <v>426</v>
      </c>
      <c r="IE497" t="s">
        <v>426</v>
      </c>
      <c r="IF497" t="s">
        <v>426</v>
      </c>
      <c r="IG497">
        <v>0</v>
      </c>
      <c r="IH497">
        <v>100</v>
      </c>
      <c r="II497">
        <v>100</v>
      </c>
      <c r="IJ497">
        <v>-1.578</v>
      </c>
      <c r="IK497">
        <v>0.1941</v>
      </c>
      <c r="IL497">
        <v>-2.369354775373933</v>
      </c>
      <c r="IM497">
        <v>0.001328113201692861</v>
      </c>
      <c r="IN497">
        <v>1.538283238170363E-06</v>
      </c>
      <c r="IO497">
        <v>-5.795655626708063E-10</v>
      </c>
      <c r="IP497">
        <v>-0.06927923945627479</v>
      </c>
      <c r="IQ497">
        <v>-0.004593102289677449</v>
      </c>
      <c r="IR497">
        <v>0.0008253994458280543</v>
      </c>
      <c r="IS497">
        <v>-7.403632370499484E-06</v>
      </c>
      <c r="IT497">
        <v>2</v>
      </c>
      <c r="IU497">
        <v>1985</v>
      </c>
      <c r="IV497">
        <v>1</v>
      </c>
      <c r="IW497">
        <v>27</v>
      </c>
      <c r="IX497">
        <v>3.2</v>
      </c>
      <c r="IY497">
        <v>3.1</v>
      </c>
      <c r="IZ497">
        <v>1.13647</v>
      </c>
      <c r="JA497">
        <v>2.60864</v>
      </c>
      <c r="JB497">
        <v>1.49658</v>
      </c>
      <c r="JC497">
        <v>2.34497</v>
      </c>
      <c r="JD497">
        <v>1.54907</v>
      </c>
      <c r="JE497">
        <v>2.46094</v>
      </c>
      <c r="JF497">
        <v>32.7758</v>
      </c>
      <c r="JG497">
        <v>15.3754</v>
      </c>
      <c r="JH497">
        <v>18</v>
      </c>
      <c r="JI497">
        <v>481.87</v>
      </c>
      <c r="JJ497">
        <v>501.91</v>
      </c>
      <c r="JK497">
        <v>31.6873</v>
      </c>
      <c r="JL497">
        <v>27.5971</v>
      </c>
      <c r="JM497">
        <v>30.0004</v>
      </c>
      <c r="JN497">
        <v>27.7619</v>
      </c>
      <c r="JO497">
        <v>27.7351</v>
      </c>
      <c r="JP497">
        <v>22.8504</v>
      </c>
      <c r="JQ497">
        <v>19.2027</v>
      </c>
      <c r="JR497">
        <v>78.8126</v>
      </c>
      <c r="JS497">
        <v>31.7206</v>
      </c>
      <c r="JT497">
        <v>420</v>
      </c>
      <c r="JU497">
        <v>24.0761</v>
      </c>
      <c r="JV497">
        <v>102.298</v>
      </c>
      <c r="JW497">
        <v>91.41670000000001</v>
      </c>
    </row>
    <row r="498" spans="1:283">
      <c r="A498">
        <v>480</v>
      </c>
      <c r="B498">
        <v>1761012872.5</v>
      </c>
      <c r="C498">
        <v>3206.5</v>
      </c>
      <c r="D498" t="s">
        <v>1414</v>
      </c>
      <c r="E498" t="s">
        <v>1415</v>
      </c>
      <c r="F498">
        <v>5</v>
      </c>
      <c r="G498" t="s">
        <v>1356</v>
      </c>
      <c r="H498">
        <v>1761012864.5</v>
      </c>
      <c r="I498">
        <f>(J498)/1000</f>
        <v>0</v>
      </c>
      <c r="J498">
        <f>1000*DJ498*AH498*(DF498-DG498)/(100*CY498*(1000-AH498*DF498))</f>
        <v>0</v>
      </c>
      <c r="K498">
        <f>DJ498*AH498*(DE498-DD498*(1000-AH498*DG498)/(1000-AH498*DF498))/(100*CY498)</f>
        <v>0</v>
      </c>
      <c r="L498">
        <f>DD498 - IF(AH498&gt;1, K498*CY498*100.0/(AJ498), 0)</f>
        <v>0</v>
      </c>
      <c r="M498">
        <f>((S498-I498/2)*L498-K498)/(S498+I498/2)</f>
        <v>0</v>
      </c>
      <c r="N498">
        <f>M498*(DK498+DL498)/1000.0</f>
        <v>0</v>
      </c>
      <c r="O498">
        <f>(DD498 - IF(AH498&gt;1, K498*CY498*100.0/(AJ498), 0))*(DK498+DL498)/1000.0</f>
        <v>0</v>
      </c>
      <c r="P498">
        <f>2.0/((1/R498-1/Q498)+SIGN(R498)*SQRT((1/R498-1/Q498)*(1/R498-1/Q498) + 4*CZ498/((CZ498+1)*(CZ498+1))*(2*1/R498*1/Q498-1/Q498*1/Q498)))</f>
        <v>0</v>
      </c>
      <c r="Q498">
        <f>IF(LEFT(DA498,1)&lt;&gt;"0",IF(LEFT(DA498,1)="1",3.0,DB498),$D$5+$E$5*(DR498*DK498/($K$5*1000))+$F$5*(DR498*DK498/($K$5*1000))*MAX(MIN(CY498,$J$5),$I$5)*MAX(MIN(CY498,$J$5),$I$5)+$G$5*MAX(MIN(CY498,$J$5),$I$5)*(DR498*DK498/($K$5*1000))+$H$5*(DR498*DK498/($K$5*1000))*(DR498*DK498/($K$5*1000)))</f>
        <v>0</v>
      </c>
      <c r="R498">
        <f>I498*(1000-(1000*0.61365*exp(17.502*V498/(240.97+V498))/(DK498+DL498)+DF498)/2)/(1000*0.61365*exp(17.502*V498/(240.97+V498))/(DK498+DL498)-DF498)</f>
        <v>0</v>
      </c>
      <c r="S498">
        <f>1/((CZ498+1)/(P498/1.6)+1/(Q498/1.37)) + CZ498/((CZ498+1)/(P498/1.6) + CZ498/(Q498/1.37))</f>
        <v>0</v>
      </c>
      <c r="T498">
        <f>(CU498*CX498)</f>
        <v>0</v>
      </c>
      <c r="U498">
        <f>(DM498+(T498+2*0.95*5.67E-8*(((DM498+$B$9)+273)^4-(DM498+273)^4)-44100*I498)/(1.84*29.3*Q498+8*0.95*5.67E-8*(DM498+273)^3))</f>
        <v>0</v>
      </c>
      <c r="V498">
        <f>($C$9*DN498+$D$9*DO498+$E$9*U498)</f>
        <v>0</v>
      </c>
      <c r="W498">
        <f>0.61365*exp(17.502*V498/(240.97+V498))</f>
        <v>0</v>
      </c>
      <c r="X498">
        <f>(Y498/Z498*100)</f>
        <v>0</v>
      </c>
      <c r="Y498">
        <f>DF498*(DK498+DL498)/1000</f>
        <v>0</v>
      </c>
      <c r="Z498">
        <f>0.61365*exp(17.502*DM498/(240.97+DM498))</f>
        <v>0</v>
      </c>
      <c r="AA498">
        <f>(W498-DF498*(DK498+DL498)/1000)</f>
        <v>0</v>
      </c>
      <c r="AB498">
        <f>(-I498*44100)</f>
        <v>0</v>
      </c>
      <c r="AC498">
        <f>2*29.3*Q498*0.92*(DM498-V498)</f>
        <v>0</v>
      </c>
      <c r="AD498">
        <f>2*0.95*5.67E-8*(((DM498+$B$9)+273)^4-(V498+273)^4)</f>
        <v>0</v>
      </c>
      <c r="AE498">
        <f>T498+AD498+AB498+AC498</f>
        <v>0</v>
      </c>
      <c r="AF498">
        <v>1</v>
      </c>
      <c r="AG498">
        <v>0</v>
      </c>
      <c r="AH498">
        <f>IF(AF498*$H$15&gt;=AJ498,1.0,(AJ498/(AJ498-AF498*$H$15)))</f>
        <v>0</v>
      </c>
      <c r="AI498">
        <f>(AH498-1)*100</f>
        <v>0</v>
      </c>
      <c r="AJ498">
        <f>MAX(0,($B$15+$C$15*DR498)/(1+$D$15*DR498)*DK498/(DM498+273)*$E$15)</f>
        <v>0</v>
      </c>
      <c r="AK498" t="s">
        <v>420</v>
      </c>
      <c r="AL498" t="s">
        <v>420</v>
      </c>
      <c r="AM498">
        <v>0</v>
      </c>
      <c r="AN498">
        <v>0</v>
      </c>
      <c r="AO498">
        <f>1-AM498/AN498</f>
        <v>0</v>
      </c>
      <c r="AP498">
        <v>0</v>
      </c>
      <c r="AQ498" t="s">
        <v>420</v>
      </c>
      <c r="AR498" t="s">
        <v>420</v>
      </c>
      <c r="AS498">
        <v>0</v>
      </c>
      <c r="AT498">
        <v>0</v>
      </c>
      <c r="AU498">
        <f>1-AS498/AT498</f>
        <v>0</v>
      </c>
      <c r="AV498">
        <v>0.5</v>
      </c>
      <c r="AW498">
        <f>CV498</f>
        <v>0</v>
      </c>
      <c r="AX498">
        <f>K498</f>
        <v>0</v>
      </c>
      <c r="AY498">
        <f>AU498*AV498*AW498</f>
        <v>0</v>
      </c>
      <c r="AZ498">
        <f>(AX498-AP498)/AW498</f>
        <v>0</v>
      </c>
      <c r="BA498">
        <f>(AN498-AT498)/AT498</f>
        <v>0</v>
      </c>
      <c r="BB498">
        <f>AM498/(AO498+AM498/AT498)</f>
        <v>0</v>
      </c>
      <c r="BC498" t="s">
        <v>420</v>
      </c>
      <c r="BD498">
        <v>0</v>
      </c>
      <c r="BE498">
        <f>IF(BD498&lt;&gt;0, BD498, BB498)</f>
        <v>0</v>
      </c>
      <c r="BF498">
        <f>1-BE498/AT498</f>
        <v>0</v>
      </c>
      <c r="BG498">
        <f>(AT498-AS498)/(AT498-BE498)</f>
        <v>0</v>
      </c>
      <c r="BH498">
        <f>(AN498-AT498)/(AN498-BE498)</f>
        <v>0</v>
      </c>
      <c r="BI498">
        <f>(AT498-AS498)/(AT498-AM498)</f>
        <v>0</v>
      </c>
      <c r="BJ498">
        <f>(AN498-AT498)/(AN498-AM498)</f>
        <v>0</v>
      </c>
      <c r="BK498">
        <f>(BG498*BE498/AS498)</f>
        <v>0</v>
      </c>
      <c r="BL498">
        <f>(1-BK498)</f>
        <v>0</v>
      </c>
      <c r="CU498">
        <f>$B$13*DS498+$C$13*DT498+$F$13*EE498*(1-EH498)</f>
        <v>0</v>
      </c>
      <c r="CV498">
        <f>CU498*CW498</f>
        <v>0</v>
      </c>
      <c r="CW498">
        <f>($B$13*$D$11+$C$13*$D$11+$F$13*((ER498+EJ498)/MAX(ER498+EJ498+ES498, 0.1)*$I$11+ES498/MAX(ER498+EJ498+ES498, 0.1)*$J$11))/($B$13+$C$13+$F$13)</f>
        <v>0</v>
      </c>
      <c r="CX498">
        <f>($B$13*$K$11+$C$13*$K$11+$F$13*((ER498+EJ498)/MAX(ER498+EJ498+ES498, 0.1)*$P$11+ES498/MAX(ER498+EJ498+ES498, 0.1)*$Q$11))/($B$13+$C$13+$F$13)</f>
        <v>0</v>
      </c>
      <c r="CY498">
        <v>6</v>
      </c>
      <c r="CZ498">
        <v>0.5</v>
      </c>
      <c r="DA498" t="s">
        <v>421</v>
      </c>
      <c r="DB498">
        <v>2</v>
      </c>
      <c r="DC498">
        <v>1761012864.5</v>
      </c>
      <c r="DD498">
        <v>420.6773333333333</v>
      </c>
      <c r="DE498">
        <v>419.99625</v>
      </c>
      <c r="DF498">
        <v>24.2164</v>
      </c>
      <c r="DG498">
        <v>24.13679166666667</v>
      </c>
      <c r="DH498">
        <v>422.255125</v>
      </c>
      <c r="DI498">
        <v>24.0223375</v>
      </c>
      <c r="DJ498">
        <v>499.973</v>
      </c>
      <c r="DK498">
        <v>90.58473333333332</v>
      </c>
      <c r="DL498">
        <v>0.03446935416666667</v>
      </c>
      <c r="DM498">
        <v>30.431875</v>
      </c>
      <c r="DN498">
        <v>29.99924583333333</v>
      </c>
      <c r="DO498">
        <v>999.9</v>
      </c>
      <c r="DP498">
        <v>0</v>
      </c>
      <c r="DQ498">
        <v>0</v>
      </c>
      <c r="DR498">
        <v>9992.000416666668</v>
      </c>
      <c r="DS498">
        <v>0</v>
      </c>
      <c r="DT498">
        <v>0.242856</v>
      </c>
      <c r="DU498">
        <v>0.681020125</v>
      </c>
      <c r="DV498">
        <v>431.1172916666667</v>
      </c>
      <c r="DW498">
        <v>430.3842916666667</v>
      </c>
      <c r="DX498">
        <v>0.07960772916666665</v>
      </c>
      <c r="DY498">
        <v>419.99625</v>
      </c>
      <c r="DZ498">
        <v>24.13679166666667</v>
      </c>
      <c r="EA498">
        <v>2.19363625</v>
      </c>
      <c r="EB498">
        <v>2.186425416666667</v>
      </c>
      <c r="EC498">
        <v>18.91591666666666</v>
      </c>
      <c r="ED498">
        <v>18.86319583333333</v>
      </c>
      <c r="EE498">
        <v>0.00500078</v>
      </c>
      <c r="EF498">
        <v>0</v>
      </c>
      <c r="EG498">
        <v>0</v>
      </c>
      <c r="EH498">
        <v>0</v>
      </c>
      <c r="EI498">
        <v>904.1750000000001</v>
      </c>
      <c r="EJ498">
        <v>0.00500078</v>
      </c>
      <c r="EK498">
        <v>-19.375</v>
      </c>
      <c r="EL498">
        <v>-1.6125</v>
      </c>
      <c r="EM498">
        <v>35.16120833333333</v>
      </c>
      <c r="EN498">
        <v>38.465875</v>
      </c>
      <c r="EO498">
        <v>37.19766666666666</v>
      </c>
      <c r="EP498">
        <v>38.52320833333334</v>
      </c>
      <c r="EQ498">
        <v>37.74970833333333</v>
      </c>
      <c r="ER498">
        <v>0</v>
      </c>
      <c r="ES498">
        <v>0</v>
      </c>
      <c r="ET498">
        <v>0</v>
      </c>
      <c r="EU498">
        <v>1761012871.3</v>
      </c>
      <c r="EV498">
        <v>0</v>
      </c>
      <c r="EW498">
        <v>905.7538461538462</v>
      </c>
      <c r="EX498">
        <v>-11.69914526964557</v>
      </c>
      <c r="EY498">
        <v>18.20512788866498</v>
      </c>
      <c r="EZ498">
        <v>-19.68846153846154</v>
      </c>
      <c r="FA498">
        <v>15</v>
      </c>
      <c r="FB498">
        <v>1761012682</v>
      </c>
      <c r="FC498" t="s">
        <v>1357</v>
      </c>
      <c r="FD498">
        <v>1761012681</v>
      </c>
      <c r="FE498">
        <v>1761012682</v>
      </c>
      <c r="FF498">
        <v>15</v>
      </c>
      <c r="FG498">
        <v>-0.08</v>
      </c>
      <c r="FH498">
        <v>-0.001</v>
      </c>
      <c r="FI498">
        <v>-1.579</v>
      </c>
      <c r="FJ498">
        <v>0.191</v>
      </c>
      <c r="FK498">
        <v>420</v>
      </c>
      <c r="FL498">
        <v>24</v>
      </c>
      <c r="FM498">
        <v>0.15</v>
      </c>
      <c r="FN498">
        <v>0.02</v>
      </c>
      <c r="FO498">
        <v>0.6718817073170731</v>
      </c>
      <c r="FP498">
        <v>0.06941443902439168</v>
      </c>
      <c r="FQ498">
        <v>0.04048852679779544</v>
      </c>
      <c r="FR498">
        <v>1</v>
      </c>
      <c r="FS498">
        <v>905.8441176470589</v>
      </c>
      <c r="FT498">
        <v>-9.905271128260292</v>
      </c>
      <c r="FU498">
        <v>5.5498908932821</v>
      </c>
      <c r="FV498">
        <v>0</v>
      </c>
      <c r="FW498">
        <v>0.07717380000000001</v>
      </c>
      <c r="FX498">
        <v>0.0504361588850173</v>
      </c>
      <c r="FY498">
        <v>0.005280189904567135</v>
      </c>
      <c r="FZ498">
        <v>1</v>
      </c>
      <c r="GA498">
        <v>2</v>
      </c>
      <c r="GB498">
        <v>3</v>
      </c>
      <c r="GC498" t="s">
        <v>482</v>
      </c>
      <c r="GD498">
        <v>3.10982</v>
      </c>
      <c r="GE498">
        <v>2.72625</v>
      </c>
      <c r="GF498">
        <v>0.0887404</v>
      </c>
      <c r="GG498">
        <v>0.0884278</v>
      </c>
      <c r="GH498">
        <v>0.109359</v>
      </c>
      <c r="GI498">
        <v>0.110142</v>
      </c>
      <c r="GJ498">
        <v>23914.9</v>
      </c>
      <c r="GK498">
        <v>21665.6</v>
      </c>
      <c r="GL498">
        <v>26801.3</v>
      </c>
      <c r="GM498">
        <v>23973.3</v>
      </c>
      <c r="GN498">
        <v>38139.8</v>
      </c>
      <c r="GO498">
        <v>31463.4</v>
      </c>
      <c r="GP498">
        <v>46779.9</v>
      </c>
      <c r="GQ498">
        <v>37892.8</v>
      </c>
      <c r="GR498">
        <v>1.89323</v>
      </c>
      <c r="GS498">
        <v>1.87875</v>
      </c>
      <c r="GT498">
        <v>0.101112</v>
      </c>
      <c r="GU498">
        <v>0</v>
      </c>
      <c r="GV498">
        <v>28.3487</v>
      </c>
      <c r="GW498">
        <v>999.9</v>
      </c>
      <c r="GX498">
        <v>63.3</v>
      </c>
      <c r="GY498">
        <v>29.2</v>
      </c>
      <c r="GZ498">
        <v>28.4279</v>
      </c>
      <c r="HA498">
        <v>61.181</v>
      </c>
      <c r="HB498">
        <v>21.1218</v>
      </c>
      <c r="HC498">
        <v>1</v>
      </c>
      <c r="HD498">
        <v>0.0274111</v>
      </c>
      <c r="HE498">
        <v>-2.55246</v>
      </c>
      <c r="HF498">
        <v>20.3179</v>
      </c>
      <c r="HG498">
        <v>5.22148</v>
      </c>
      <c r="HH498">
        <v>11.98</v>
      </c>
      <c r="HI498">
        <v>4.96535</v>
      </c>
      <c r="HJ498">
        <v>3.27595</v>
      </c>
      <c r="HK498">
        <v>9999</v>
      </c>
      <c r="HL498">
        <v>9999</v>
      </c>
      <c r="HM498">
        <v>9999</v>
      </c>
      <c r="HN498">
        <v>999.9</v>
      </c>
      <c r="HO498">
        <v>1.86365</v>
      </c>
      <c r="HP498">
        <v>1.85974</v>
      </c>
      <c r="HQ498">
        <v>1.85806</v>
      </c>
      <c r="HR498">
        <v>1.85944</v>
      </c>
      <c r="HS498">
        <v>1.85959</v>
      </c>
      <c r="HT498">
        <v>1.85806</v>
      </c>
      <c r="HU498">
        <v>1.85714</v>
      </c>
      <c r="HV498">
        <v>1.85211</v>
      </c>
      <c r="HW498">
        <v>0</v>
      </c>
      <c r="HX498">
        <v>0</v>
      </c>
      <c r="HY498">
        <v>0</v>
      </c>
      <c r="HZ498">
        <v>0</v>
      </c>
      <c r="IA498" t="s">
        <v>424</v>
      </c>
      <c r="IB498" t="s">
        <v>425</v>
      </c>
      <c r="IC498" t="s">
        <v>426</v>
      </c>
      <c r="ID498" t="s">
        <v>426</v>
      </c>
      <c r="IE498" t="s">
        <v>426</v>
      </c>
      <c r="IF498" t="s">
        <v>426</v>
      </c>
      <c r="IG498">
        <v>0</v>
      </c>
      <c r="IH498">
        <v>100</v>
      </c>
      <c r="II498">
        <v>100</v>
      </c>
      <c r="IJ498">
        <v>-1.578</v>
      </c>
      <c r="IK498">
        <v>0.1942</v>
      </c>
      <c r="IL498">
        <v>-2.369354775373933</v>
      </c>
      <c r="IM498">
        <v>0.001328113201692861</v>
      </c>
      <c r="IN498">
        <v>1.538283238170363E-06</v>
      </c>
      <c r="IO498">
        <v>-5.795655626708063E-10</v>
      </c>
      <c r="IP498">
        <v>-0.06927923945627479</v>
      </c>
      <c r="IQ498">
        <v>-0.004593102289677449</v>
      </c>
      <c r="IR498">
        <v>0.0008253994458280543</v>
      </c>
      <c r="IS498">
        <v>-7.403632370499484E-06</v>
      </c>
      <c r="IT498">
        <v>2</v>
      </c>
      <c r="IU498">
        <v>1985</v>
      </c>
      <c r="IV498">
        <v>1</v>
      </c>
      <c r="IW498">
        <v>27</v>
      </c>
      <c r="IX498">
        <v>3.2</v>
      </c>
      <c r="IY498">
        <v>3.2</v>
      </c>
      <c r="IZ498">
        <v>1.13647</v>
      </c>
      <c r="JA498">
        <v>2.61475</v>
      </c>
      <c r="JB498">
        <v>1.49658</v>
      </c>
      <c r="JC498">
        <v>2.34619</v>
      </c>
      <c r="JD498">
        <v>1.54907</v>
      </c>
      <c r="JE498">
        <v>2.33398</v>
      </c>
      <c r="JF498">
        <v>32.7758</v>
      </c>
      <c r="JG498">
        <v>15.3666</v>
      </c>
      <c r="JH498">
        <v>18</v>
      </c>
      <c r="JI498">
        <v>481.942</v>
      </c>
      <c r="JJ498">
        <v>501.827</v>
      </c>
      <c r="JK498">
        <v>31.7296</v>
      </c>
      <c r="JL498">
        <v>27.5977</v>
      </c>
      <c r="JM498">
        <v>29.9999</v>
      </c>
      <c r="JN498">
        <v>27.7619</v>
      </c>
      <c r="JO498">
        <v>27.7351</v>
      </c>
      <c r="JP498">
        <v>22.8544</v>
      </c>
      <c r="JQ498">
        <v>19.2027</v>
      </c>
      <c r="JR498">
        <v>78.8126</v>
      </c>
      <c r="JS498">
        <v>31.7206</v>
      </c>
      <c r="JT498">
        <v>420</v>
      </c>
      <c r="JU498">
        <v>24.0728</v>
      </c>
      <c r="JV498">
        <v>102.297</v>
      </c>
      <c r="JW498">
        <v>91.4164</v>
      </c>
    </row>
    <row r="499" spans="1:283">
      <c r="A499">
        <v>481</v>
      </c>
      <c r="B499">
        <v>1761013087.5</v>
      </c>
      <c r="C499">
        <v>3421.5</v>
      </c>
      <c r="D499" t="s">
        <v>1416</v>
      </c>
      <c r="E499" t="s">
        <v>1417</v>
      </c>
      <c r="F499">
        <v>5</v>
      </c>
      <c r="G499" t="s">
        <v>1418</v>
      </c>
      <c r="H499">
        <v>1761013079.5</v>
      </c>
      <c r="I499">
        <f>(J499)/1000</f>
        <v>0</v>
      </c>
      <c r="J499">
        <f>1000*DJ499*AH499*(DF499-DG499)/(100*CY499*(1000-AH499*DF499))</f>
        <v>0</v>
      </c>
      <c r="K499">
        <f>DJ499*AH499*(DE499-DD499*(1000-AH499*DG499)/(1000-AH499*DF499))/(100*CY499)</f>
        <v>0</v>
      </c>
      <c r="L499">
        <f>DD499 - IF(AH499&gt;1, K499*CY499*100.0/(AJ499), 0)</f>
        <v>0</v>
      </c>
      <c r="M499">
        <f>((S499-I499/2)*L499-K499)/(S499+I499/2)</f>
        <v>0</v>
      </c>
      <c r="N499">
        <f>M499*(DK499+DL499)/1000.0</f>
        <v>0</v>
      </c>
      <c r="O499">
        <f>(DD499 - IF(AH499&gt;1, K499*CY499*100.0/(AJ499), 0))*(DK499+DL499)/1000.0</f>
        <v>0</v>
      </c>
      <c r="P499">
        <f>2.0/((1/R499-1/Q499)+SIGN(R499)*SQRT((1/R499-1/Q499)*(1/R499-1/Q499) + 4*CZ499/((CZ499+1)*(CZ499+1))*(2*1/R499*1/Q499-1/Q499*1/Q499)))</f>
        <v>0</v>
      </c>
      <c r="Q499">
        <f>IF(LEFT(DA499,1)&lt;&gt;"0",IF(LEFT(DA499,1)="1",3.0,DB499),$D$5+$E$5*(DR499*DK499/($K$5*1000))+$F$5*(DR499*DK499/($K$5*1000))*MAX(MIN(CY499,$J$5),$I$5)*MAX(MIN(CY499,$J$5),$I$5)+$G$5*MAX(MIN(CY499,$J$5),$I$5)*(DR499*DK499/($K$5*1000))+$H$5*(DR499*DK499/($K$5*1000))*(DR499*DK499/($K$5*1000)))</f>
        <v>0</v>
      </c>
      <c r="R499">
        <f>I499*(1000-(1000*0.61365*exp(17.502*V499/(240.97+V499))/(DK499+DL499)+DF499)/2)/(1000*0.61365*exp(17.502*V499/(240.97+V499))/(DK499+DL499)-DF499)</f>
        <v>0</v>
      </c>
      <c r="S499">
        <f>1/((CZ499+1)/(P499/1.6)+1/(Q499/1.37)) + CZ499/((CZ499+1)/(P499/1.6) + CZ499/(Q499/1.37))</f>
        <v>0</v>
      </c>
      <c r="T499">
        <f>(CU499*CX499)</f>
        <v>0</v>
      </c>
      <c r="U499">
        <f>(DM499+(T499+2*0.95*5.67E-8*(((DM499+$B$9)+273)^4-(DM499+273)^4)-44100*I499)/(1.84*29.3*Q499+8*0.95*5.67E-8*(DM499+273)^3))</f>
        <v>0</v>
      </c>
      <c r="V499">
        <f>($C$9*DN499+$D$9*DO499+$E$9*U499)</f>
        <v>0</v>
      </c>
      <c r="W499">
        <f>0.61365*exp(17.502*V499/(240.97+V499))</f>
        <v>0</v>
      </c>
      <c r="X499">
        <f>(Y499/Z499*100)</f>
        <v>0</v>
      </c>
      <c r="Y499">
        <f>DF499*(DK499+DL499)/1000</f>
        <v>0</v>
      </c>
      <c r="Z499">
        <f>0.61365*exp(17.502*DM499/(240.97+DM499))</f>
        <v>0</v>
      </c>
      <c r="AA499">
        <f>(W499-DF499*(DK499+DL499)/1000)</f>
        <v>0</v>
      </c>
      <c r="AB499">
        <f>(-I499*44100)</f>
        <v>0</v>
      </c>
      <c r="AC499">
        <f>2*29.3*Q499*0.92*(DM499-V499)</f>
        <v>0</v>
      </c>
      <c r="AD499">
        <f>2*0.95*5.67E-8*(((DM499+$B$9)+273)^4-(V499+273)^4)</f>
        <v>0</v>
      </c>
      <c r="AE499">
        <f>T499+AD499+AB499+AC499</f>
        <v>0</v>
      </c>
      <c r="AF499">
        <v>1</v>
      </c>
      <c r="AG499">
        <v>0</v>
      </c>
      <c r="AH499">
        <f>IF(AF499*$H$15&gt;=AJ499,1.0,(AJ499/(AJ499-AF499*$H$15)))</f>
        <v>0</v>
      </c>
      <c r="AI499">
        <f>(AH499-1)*100</f>
        <v>0</v>
      </c>
      <c r="AJ499">
        <f>MAX(0,($B$15+$C$15*DR499)/(1+$D$15*DR499)*DK499/(DM499+273)*$E$15)</f>
        <v>0</v>
      </c>
      <c r="AK499" t="s">
        <v>420</v>
      </c>
      <c r="AL499" t="s">
        <v>420</v>
      </c>
      <c r="AM499">
        <v>0</v>
      </c>
      <c r="AN499">
        <v>0</v>
      </c>
      <c r="AO499">
        <f>1-AM499/AN499</f>
        <v>0</v>
      </c>
      <c r="AP499">
        <v>0</v>
      </c>
      <c r="AQ499" t="s">
        <v>420</v>
      </c>
      <c r="AR499" t="s">
        <v>420</v>
      </c>
      <c r="AS499">
        <v>0</v>
      </c>
      <c r="AT499">
        <v>0</v>
      </c>
      <c r="AU499">
        <f>1-AS499/AT499</f>
        <v>0</v>
      </c>
      <c r="AV499">
        <v>0.5</v>
      </c>
      <c r="AW499">
        <f>CV499</f>
        <v>0</v>
      </c>
      <c r="AX499">
        <f>K499</f>
        <v>0</v>
      </c>
      <c r="AY499">
        <f>AU499*AV499*AW499</f>
        <v>0</v>
      </c>
      <c r="AZ499">
        <f>(AX499-AP499)/AW499</f>
        <v>0</v>
      </c>
      <c r="BA499">
        <f>(AN499-AT499)/AT499</f>
        <v>0</v>
      </c>
      <c r="BB499">
        <f>AM499/(AO499+AM499/AT499)</f>
        <v>0</v>
      </c>
      <c r="BC499" t="s">
        <v>420</v>
      </c>
      <c r="BD499">
        <v>0</v>
      </c>
      <c r="BE499">
        <f>IF(BD499&lt;&gt;0, BD499, BB499)</f>
        <v>0</v>
      </c>
      <c r="BF499">
        <f>1-BE499/AT499</f>
        <v>0</v>
      </c>
      <c r="BG499">
        <f>(AT499-AS499)/(AT499-BE499)</f>
        <v>0</v>
      </c>
      <c r="BH499">
        <f>(AN499-AT499)/(AN499-BE499)</f>
        <v>0</v>
      </c>
      <c r="BI499">
        <f>(AT499-AS499)/(AT499-AM499)</f>
        <v>0</v>
      </c>
      <c r="BJ499">
        <f>(AN499-AT499)/(AN499-AM499)</f>
        <v>0</v>
      </c>
      <c r="BK499">
        <f>(BG499*BE499/AS499)</f>
        <v>0</v>
      </c>
      <c r="BL499">
        <f>(1-BK499)</f>
        <v>0</v>
      </c>
      <c r="CU499">
        <f>$B$13*DS499+$C$13*DT499+$F$13*EE499*(1-EH499)</f>
        <v>0</v>
      </c>
      <c r="CV499">
        <f>CU499*CW499</f>
        <v>0</v>
      </c>
      <c r="CW499">
        <f>($B$13*$D$11+$C$13*$D$11+$F$13*((ER499+EJ499)/MAX(ER499+EJ499+ES499, 0.1)*$I$11+ES499/MAX(ER499+EJ499+ES499, 0.1)*$J$11))/($B$13+$C$13+$F$13)</f>
        <v>0</v>
      </c>
      <c r="CX499">
        <f>($B$13*$K$11+$C$13*$K$11+$F$13*((ER499+EJ499)/MAX(ER499+EJ499+ES499, 0.1)*$P$11+ES499/MAX(ER499+EJ499+ES499, 0.1)*$Q$11))/($B$13+$C$13+$F$13)</f>
        <v>0</v>
      </c>
      <c r="CY499">
        <v>4.6</v>
      </c>
      <c r="CZ499">
        <v>0.5</v>
      </c>
      <c r="DA499" t="s">
        <v>421</v>
      </c>
      <c r="DB499">
        <v>2</v>
      </c>
      <c r="DC499">
        <v>1761013079.5</v>
      </c>
      <c r="DD499">
        <v>421.5372580645161</v>
      </c>
      <c r="DE499">
        <v>419.9484516129032</v>
      </c>
      <c r="DF499">
        <v>23.75827741935484</v>
      </c>
      <c r="DG499">
        <v>23.95449032258065</v>
      </c>
      <c r="DH499">
        <v>423.1131290322581</v>
      </c>
      <c r="DI499">
        <v>23.57412258064517</v>
      </c>
      <c r="DJ499">
        <v>500.0039677419355</v>
      </c>
      <c r="DK499">
        <v>90.59023870967739</v>
      </c>
      <c r="DL499">
        <v>0.03401736451612903</v>
      </c>
      <c r="DM499">
        <v>30.42353870967743</v>
      </c>
      <c r="DN499">
        <v>30.09673548387096</v>
      </c>
      <c r="DO499">
        <v>999.9000000000003</v>
      </c>
      <c r="DP499">
        <v>0</v>
      </c>
      <c r="DQ499">
        <v>0</v>
      </c>
      <c r="DR499">
        <v>9997.842258064518</v>
      </c>
      <c r="DS499">
        <v>0</v>
      </c>
      <c r="DT499">
        <v>0.2428559999999999</v>
      </c>
      <c r="DU499">
        <v>1.588773548387097</v>
      </c>
      <c r="DV499">
        <v>431.7960645161291</v>
      </c>
      <c r="DW499">
        <v>430.255064516129</v>
      </c>
      <c r="DX499">
        <v>-0.1962089032258064</v>
      </c>
      <c r="DY499">
        <v>419.9484516129032</v>
      </c>
      <c r="DZ499">
        <v>23.95449032258065</v>
      </c>
      <c r="EA499">
        <v>2.15226870967742</v>
      </c>
      <c r="EB499">
        <v>2.170042258064516</v>
      </c>
      <c r="EC499">
        <v>18.61128064516129</v>
      </c>
      <c r="ED499">
        <v>18.74279354838709</v>
      </c>
      <c r="EE499">
        <v>0.005000780000000002</v>
      </c>
      <c r="EF499">
        <v>0</v>
      </c>
      <c r="EG499">
        <v>0</v>
      </c>
      <c r="EH499">
        <v>0</v>
      </c>
      <c r="EI499">
        <v>585.3548387096774</v>
      </c>
      <c r="EJ499">
        <v>0.005000780000000002</v>
      </c>
      <c r="EK499">
        <v>-11.81290322580645</v>
      </c>
      <c r="EL499">
        <v>-0.4838709677419354</v>
      </c>
      <c r="EM499">
        <v>35.96138709677419</v>
      </c>
      <c r="EN499">
        <v>40.00787096774192</v>
      </c>
      <c r="EO499">
        <v>38.2154193548387</v>
      </c>
      <c r="EP499">
        <v>40.81632258064515</v>
      </c>
      <c r="EQ499">
        <v>38.73167741935483</v>
      </c>
      <c r="ER499">
        <v>0</v>
      </c>
      <c r="ES499">
        <v>0</v>
      </c>
      <c r="ET499">
        <v>0</v>
      </c>
      <c r="EU499">
        <v>1761013086.7</v>
      </c>
      <c r="EV499">
        <v>0</v>
      </c>
      <c r="EW499">
        <v>585.552</v>
      </c>
      <c r="EX499">
        <v>-14.15384617524207</v>
      </c>
      <c r="EY499">
        <v>-0.5230769255222519</v>
      </c>
      <c r="EZ499">
        <v>-12.244</v>
      </c>
      <c r="FA499">
        <v>15</v>
      </c>
      <c r="FB499">
        <v>1761012682</v>
      </c>
      <c r="FC499" t="s">
        <v>1357</v>
      </c>
      <c r="FD499">
        <v>1761012681</v>
      </c>
      <c r="FE499">
        <v>1761012682</v>
      </c>
      <c r="FF499">
        <v>15</v>
      </c>
      <c r="FG499">
        <v>-0.08</v>
      </c>
      <c r="FH499">
        <v>-0.001</v>
      </c>
      <c r="FI499">
        <v>-1.579</v>
      </c>
      <c r="FJ499">
        <v>0.191</v>
      </c>
      <c r="FK499">
        <v>420</v>
      </c>
      <c r="FL499">
        <v>24</v>
      </c>
      <c r="FM499">
        <v>0.15</v>
      </c>
      <c r="FN499">
        <v>0.02</v>
      </c>
      <c r="FO499">
        <v>1.590178</v>
      </c>
      <c r="FP499">
        <v>-0.02559692307692641</v>
      </c>
      <c r="FQ499">
        <v>0.03700662820360701</v>
      </c>
      <c r="FR499">
        <v>1</v>
      </c>
      <c r="FS499">
        <v>586.5529411764705</v>
      </c>
      <c r="FT499">
        <v>-9.164247473246236</v>
      </c>
      <c r="FU499">
        <v>7.169142835551519</v>
      </c>
      <c r="FV499">
        <v>0</v>
      </c>
      <c r="FW499">
        <v>-0.1835227875</v>
      </c>
      <c r="FX499">
        <v>-0.0995231988742962</v>
      </c>
      <c r="FY499">
        <v>0.0357916744014735</v>
      </c>
      <c r="FZ499">
        <v>1</v>
      </c>
      <c r="GA499">
        <v>2</v>
      </c>
      <c r="GB499">
        <v>3</v>
      </c>
      <c r="GC499" t="s">
        <v>482</v>
      </c>
      <c r="GD499">
        <v>3.10978</v>
      </c>
      <c r="GE499">
        <v>2.72555</v>
      </c>
      <c r="GF499">
        <v>0.0888844</v>
      </c>
      <c r="GG499">
        <v>0.0884269</v>
      </c>
      <c r="GH499">
        <v>0.108326</v>
      </c>
      <c r="GI499">
        <v>0.109796</v>
      </c>
      <c r="GJ499">
        <v>23912.1</v>
      </c>
      <c r="GK499">
        <v>21665.1</v>
      </c>
      <c r="GL499">
        <v>26802.5</v>
      </c>
      <c r="GM499">
        <v>23972.7</v>
      </c>
      <c r="GN499">
        <v>38186.6</v>
      </c>
      <c r="GO499">
        <v>31475.6</v>
      </c>
      <c r="GP499">
        <v>46782.4</v>
      </c>
      <c r="GQ499">
        <v>37892.6</v>
      </c>
      <c r="GR499">
        <v>1.89235</v>
      </c>
      <c r="GS499">
        <v>1.87912</v>
      </c>
      <c r="GT499">
        <v>0.106856</v>
      </c>
      <c r="GU499">
        <v>0</v>
      </c>
      <c r="GV499">
        <v>28.3368</v>
      </c>
      <c r="GW499">
        <v>999.9</v>
      </c>
      <c r="GX499">
        <v>63.5</v>
      </c>
      <c r="GY499">
        <v>29.1</v>
      </c>
      <c r="GZ499">
        <v>28.3534</v>
      </c>
      <c r="HA499">
        <v>61.161</v>
      </c>
      <c r="HB499">
        <v>21.0617</v>
      </c>
      <c r="HC499">
        <v>1</v>
      </c>
      <c r="HD499">
        <v>0.0259375</v>
      </c>
      <c r="HE499">
        <v>-1.74372</v>
      </c>
      <c r="HF499">
        <v>20.3276</v>
      </c>
      <c r="HG499">
        <v>5.22193</v>
      </c>
      <c r="HH499">
        <v>11.9797</v>
      </c>
      <c r="HI499">
        <v>4.9653</v>
      </c>
      <c r="HJ499">
        <v>3.27588</v>
      </c>
      <c r="HK499">
        <v>9999</v>
      </c>
      <c r="HL499">
        <v>9999</v>
      </c>
      <c r="HM499">
        <v>9999</v>
      </c>
      <c r="HN499">
        <v>999.9</v>
      </c>
      <c r="HO499">
        <v>1.86359</v>
      </c>
      <c r="HP499">
        <v>1.85974</v>
      </c>
      <c r="HQ499">
        <v>1.85806</v>
      </c>
      <c r="HR499">
        <v>1.85944</v>
      </c>
      <c r="HS499">
        <v>1.85959</v>
      </c>
      <c r="HT499">
        <v>1.85806</v>
      </c>
      <c r="HU499">
        <v>1.85715</v>
      </c>
      <c r="HV499">
        <v>1.85211</v>
      </c>
      <c r="HW499">
        <v>0</v>
      </c>
      <c r="HX499">
        <v>0</v>
      </c>
      <c r="HY499">
        <v>0</v>
      </c>
      <c r="HZ499">
        <v>0</v>
      </c>
      <c r="IA499" t="s">
        <v>424</v>
      </c>
      <c r="IB499" t="s">
        <v>425</v>
      </c>
      <c r="IC499" t="s">
        <v>426</v>
      </c>
      <c r="ID499" t="s">
        <v>426</v>
      </c>
      <c r="IE499" t="s">
        <v>426</v>
      </c>
      <c r="IF499" t="s">
        <v>426</v>
      </c>
      <c r="IG499">
        <v>0</v>
      </c>
      <c r="IH499">
        <v>100</v>
      </c>
      <c r="II499">
        <v>100</v>
      </c>
      <c r="IJ499">
        <v>-1.576</v>
      </c>
      <c r="IK499">
        <v>0.1871</v>
      </c>
      <c r="IL499">
        <v>-2.369354775373933</v>
      </c>
      <c r="IM499">
        <v>0.001328113201692861</v>
      </c>
      <c r="IN499">
        <v>1.538283238170363E-06</v>
      </c>
      <c r="IO499">
        <v>-5.795655626708063E-10</v>
      </c>
      <c r="IP499">
        <v>-0.06927923945627479</v>
      </c>
      <c r="IQ499">
        <v>-0.004593102289677449</v>
      </c>
      <c r="IR499">
        <v>0.0008253994458280543</v>
      </c>
      <c r="IS499">
        <v>-7.403632370499484E-06</v>
      </c>
      <c r="IT499">
        <v>2</v>
      </c>
      <c r="IU499">
        <v>1985</v>
      </c>
      <c r="IV499">
        <v>1</v>
      </c>
      <c r="IW499">
        <v>27</v>
      </c>
      <c r="IX499">
        <v>6.8</v>
      </c>
      <c r="IY499">
        <v>6.8</v>
      </c>
      <c r="IZ499">
        <v>1.13647</v>
      </c>
      <c r="JA499">
        <v>2.61353</v>
      </c>
      <c r="JB499">
        <v>1.49658</v>
      </c>
      <c r="JC499">
        <v>2.34619</v>
      </c>
      <c r="JD499">
        <v>1.54907</v>
      </c>
      <c r="JE499">
        <v>2.34253</v>
      </c>
      <c r="JF499">
        <v>32.7535</v>
      </c>
      <c r="JG499">
        <v>15.3404</v>
      </c>
      <c r="JH499">
        <v>18</v>
      </c>
      <c r="JI499">
        <v>481.474</v>
      </c>
      <c r="JJ499">
        <v>502.158</v>
      </c>
      <c r="JK499">
        <v>31.7822</v>
      </c>
      <c r="JL499">
        <v>27.5903</v>
      </c>
      <c r="JM499">
        <v>29.9997</v>
      </c>
      <c r="JN499">
        <v>27.7666</v>
      </c>
      <c r="JO499">
        <v>27.7444</v>
      </c>
      <c r="JP499">
        <v>22.8493</v>
      </c>
      <c r="JQ499">
        <v>19.1831</v>
      </c>
      <c r="JR499">
        <v>79.7026</v>
      </c>
      <c r="JS499">
        <v>31.8323</v>
      </c>
      <c r="JT499">
        <v>420</v>
      </c>
      <c r="JU499">
        <v>24.0935</v>
      </c>
      <c r="JV499">
        <v>102.302</v>
      </c>
      <c r="JW499">
        <v>91.4153</v>
      </c>
    </row>
    <row r="500" spans="1:283">
      <c r="A500">
        <v>482</v>
      </c>
      <c r="B500">
        <v>1761013089.5</v>
      </c>
      <c r="C500">
        <v>3423.5</v>
      </c>
      <c r="D500" t="s">
        <v>1419</v>
      </c>
      <c r="E500" t="s">
        <v>1420</v>
      </c>
      <c r="F500">
        <v>5</v>
      </c>
      <c r="G500" t="s">
        <v>1418</v>
      </c>
      <c r="H500">
        <v>1761013081.551724</v>
      </c>
      <c r="I500">
        <f>(J500)/1000</f>
        <v>0</v>
      </c>
      <c r="J500">
        <f>1000*DJ500*AH500*(DF500-DG500)/(100*CY500*(1000-AH500*DF500))</f>
        <v>0</v>
      </c>
      <c r="K500">
        <f>DJ500*AH500*(DE500-DD500*(1000-AH500*DG500)/(1000-AH500*DF500))/(100*CY500)</f>
        <v>0</v>
      </c>
      <c r="L500">
        <f>DD500 - IF(AH500&gt;1, K500*CY500*100.0/(AJ500), 0)</f>
        <v>0</v>
      </c>
      <c r="M500">
        <f>((S500-I500/2)*L500-K500)/(S500+I500/2)</f>
        <v>0</v>
      </c>
      <c r="N500">
        <f>M500*(DK500+DL500)/1000.0</f>
        <v>0</v>
      </c>
      <c r="O500">
        <f>(DD500 - IF(AH500&gt;1, K500*CY500*100.0/(AJ500), 0))*(DK500+DL500)/1000.0</f>
        <v>0</v>
      </c>
      <c r="P500">
        <f>2.0/((1/R500-1/Q500)+SIGN(R500)*SQRT((1/R500-1/Q500)*(1/R500-1/Q500) + 4*CZ500/((CZ500+1)*(CZ500+1))*(2*1/R500*1/Q500-1/Q500*1/Q500)))</f>
        <v>0</v>
      </c>
      <c r="Q500">
        <f>IF(LEFT(DA500,1)&lt;&gt;"0",IF(LEFT(DA500,1)="1",3.0,DB500),$D$5+$E$5*(DR500*DK500/($K$5*1000))+$F$5*(DR500*DK500/($K$5*1000))*MAX(MIN(CY500,$J$5),$I$5)*MAX(MIN(CY500,$J$5),$I$5)+$G$5*MAX(MIN(CY500,$J$5),$I$5)*(DR500*DK500/($K$5*1000))+$H$5*(DR500*DK500/($K$5*1000))*(DR500*DK500/($K$5*1000)))</f>
        <v>0</v>
      </c>
      <c r="R500">
        <f>I500*(1000-(1000*0.61365*exp(17.502*V500/(240.97+V500))/(DK500+DL500)+DF500)/2)/(1000*0.61365*exp(17.502*V500/(240.97+V500))/(DK500+DL500)-DF500)</f>
        <v>0</v>
      </c>
      <c r="S500">
        <f>1/((CZ500+1)/(P500/1.6)+1/(Q500/1.37)) + CZ500/((CZ500+1)/(P500/1.6) + CZ500/(Q500/1.37))</f>
        <v>0</v>
      </c>
      <c r="T500">
        <f>(CU500*CX500)</f>
        <v>0</v>
      </c>
      <c r="U500">
        <f>(DM500+(T500+2*0.95*5.67E-8*(((DM500+$B$9)+273)^4-(DM500+273)^4)-44100*I500)/(1.84*29.3*Q500+8*0.95*5.67E-8*(DM500+273)^3))</f>
        <v>0</v>
      </c>
      <c r="V500">
        <f>($C$9*DN500+$D$9*DO500+$E$9*U500)</f>
        <v>0</v>
      </c>
      <c r="W500">
        <f>0.61365*exp(17.502*V500/(240.97+V500))</f>
        <v>0</v>
      </c>
      <c r="X500">
        <f>(Y500/Z500*100)</f>
        <v>0</v>
      </c>
      <c r="Y500">
        <f>DF500*(DK500+DL500)/1000</f>
        <v>0</v>
      </c>
      <c r="Z500">
        <f>0.61365*exp(17.502*DM500/(240.97+DM500))</f>
        <v>0</v>
      </c>
      <c r="AA500">
        <f>(W500-DF500*(DK500+DL500)/1000)</f>
        <v>0</v>
      </c>
      <c r="AB500">
        <f>(-I500*44100)</f>
        <v>0</v>
      </c>
      <c r="AC500">
        <f>2*29.3*Q500*0.92*(DM500-V500)</f>
        <v>0</v>
      </c>
      <c r="AD500">
        <f>2*0.95*5.67E-8*(((DM500+$B$9)+273)^4-(V500+273)^4)</f>
        <v>0</v>
      </c>
      <c r="AE500">
        <f>T500+AD500+AB500+AC500</f>
        <v>0</v>
      </c>
      <c r="AF500">
        <v>1</v>
      </c>
      <c r="AG500">
        <v>0</v>
      </c>
      <c r="AH500">
        <f>IF(AF500*$H$15&gt;=AJ500,1.0,(AJ500/(AJ500-AF500*$H$15)))</f>
        <v>0</v>
      </c>
      <c r="AI500">
        <f>(AH500-1)*100</f>
        <v>0</v>
      </c>
      <c r="AJ500">
        <f>MAX(0,($B$15+$C$15*DR500)/(1+$D$15*DR500)*DK500/(DM500+273)*$E$15)</f>
        <v>0</v>
      </c>
      <c r="AK500" t="s">
        <v>420</v>
      </c>
      <c r="AL500" t="s">
        <v>420</v>
      </c>
      <c r="AM500">
        <v>0</v>
      </c>
      <c r="AN500">
        <v>0</v>
      </c>
      <c r="AO500">
        <f>1-AM500/AN500</f>
        <v>0</v>
      </c>
      <c r="AP500">
        <v>0</v>
      </c>
      <c r="AQ500" t="s">
        <v>420</v>
      </c>
      <c r="AR500" t="s">
        <v>420</v>
      </c>
      <c r="AS500">
        <v>0</v>
      </c>
      <c r="AT500">
        <v>0</v>
      </c>
      <c r="AU500">
        <f>1-AS500/AT500</f>
        <v>0</v>
      </c>
      <c r="AV500">
        <v>0.5</v>
      </c>
      <c r="AW500">
        <f>CV500</f>
        <v>0</v>
      </c>
      <c r="AX500">
        <f>K500</f>
        <v>0</v>
      </c>
      <c r="AY500">
        <f>AU500*AV500*AW500</f>
        <v>0</v>
      </c>
      <c r="AZ500">
        <f>(AX500-AP500)/AW500</f>
        <v>0</v>
      </c>
      <c r="BA500">
        <f>(AN500-AT500)/AT500</f>
        <v>0</v>
      </c>
      <c r="BB500">
        <f>AM500/(AO500+AM500/AT500)</f>
        <v>0</v>
      </c>
      <c r="BC500" t="s">
        <v>420</v>
      </c>
      <c r="BD500">
        <v>0</v>
      </c>
      <c r="BE500">
        <f>IF(BD500&lt;&gt;0, BD500, BB500)</f>
        <v>0</v>
      </c>
      <c r="BF500">
        <f>1-BE500/AT500</f>
        <v>0</v>
      </c>
      <c r="BG500">
        <f>(AT500-AS500)/(AT500-BE500)</f>
        <v>0</v>
      </c>
      <c r="BH500">
        <f>(AN500-AT500)/(AN500-BE500)</f>
        <v>0</v>
      </c>
      <c r="BI500">
        <f>(AT500-AS500)/(AT500-AM500)</f>
        <v>0</v>
      </c>
      <c r="BJ500">
        <f>(AN500-AT500)/(AN500-AM500)</f>
        <v>0</v>
      </c>
      <c r="BK500">
        <f>(BG500*BE500/AS500)</f>
        <v>0</v>
      </c>
      <c r="BL500">
        <f>(1-BK500)</f>
        <v>0</v>
      </c>
      <c r="CU500">
        <f>$B$13*DS500+$C$13*DT500+$F$13*EE500*(1-EH500)</f>
        <v>0</v>
      </c>
      <c r="CV500">
        <f>CU500*CW500</f>
        <v>0</v>
      </c>
      <c r="CW500">
        <f>($B$13*$D$11+$C$13*$D$11+$F$13*((ER500+EJ500)/MAX(ER500+EJ500+ES500, 0.1)*$I$11+ES500/MAX(ER500+EJ500+ES500, 0.1)*$J$11))/($B$13+$C$13+$F$13)</f>
        <v>0</v>
      </c>
      <c r="CX500">
        <f>($B$13*$K$11+$C$13*$K$11+$F$13*((ER500+EJ500)/MAX(ER500+EJ500+ES500, 0.1)*$P$11+ES500/MAX(ER500+EJ500+ES500, 0.1)*$Q$11))/($B$13+$C$13+$F$13)</f>
        <v>0</v>
      </c>
      <c r="CY500">
        <v>4.6</v>
      </c>
      <c r="CZ500">
        <v>0.5</v>
      </c>
      <c r="DA500" t="s">
        <v>421</v>
      </c>
      <c r="DB500">
        <v>2</v>
      </c>
      <c r="DC500">
        <v>1761013081.551724</v>
      </c>
      <c r="DD500">
        <v>421.5408965517241</v>
      </c>
      <c r="DE500">
        <v>419.948724137931</v>
      </c>
      <c r="DF500">
        <v>23.79758275862069</v>
      </c>
      <c r="DG500">
        <v>23.98591034482759</v>
      </c>
      <c r="DH500">
        <v>423.1167586206898</v>
      </c>
      <c r="DI500">
        <v>23.61258275862069</v>
      </c>
      <c r="DJ500">
        <v>500.0221034482759</v>
      </c>
      <c r="DK500">
        <v>90.59033448275865</v>
      </c>
      <c r="DL500">
        <v>0.03403542413793104</v>
      </c>
      <c r="DM500">
        <v>30.42611724137932</v>
      </c>
      <c r="DN500">
        <v>30.09637586206896</v>
      </c>
      <c r="DO500">
        <v>999.9000000000002</v>
      </c>
      <c r="DP500">
        <v>0</v>
      </c>
      <c r="DQ500">
        <v>0</v>
      </c>
      <c r="DR500">
        <v>9995.970344827587</v>
      </c>
      <c r="DS500">
        <v>0</v>
      </c>
      <c r="DT500">
        <v>0.242856</v>
      </c>
      <c r="DU500">
        <v>1.592093448275862</v>
      </c>
      <c r="DV500">
        <v>431.8171034482759</v>
      </c>
      <c r="DW500">
        <v>430.2692413793104</v>
      </c>
      <c r="DX500">
        <v>-0.1883244827586207</v>
      </c>
      <c r="DY500">
        <v>419.948724137931</v>
      </c>
      <c r="DZ500">
        <v>23.98591034482759</v>
      </c>
      <c r="EA500">
        <v>2.155831724137931</v>
      </c>
      <c r="EB500">
        <v>2.172890689655172</v>
      </c>
      <c r="EC500">
        <v>18.63773793103448</v>
      </c>
      <c r="ED500">
        <v>18.76381379310345</v>
      </c>
      <c r="EE500">
        <v>0.005000780000000002</v>
      </c>
      <c r="EF500">
        <v>0</v>
      </c>
      <c r="EG500">
        <v>0</v>
      </c>
      <c r="EH500">
        <v>0</v>
      </c>
      <c r="EI500">
        <v>584.8827586206896</v>
      </c>
      <c r="EJ500">
        <v>0.005000780000000002</v>
      </c>
      <c r="EK500">
        <v>-12.55862068965517</v>
      </c>
      <c r="EL500">
        <v>-0.6206896551724137</v>
      </c>
      <c r="EM500">
        <v>35.95006896551724</v>
      </c>
      <c r="EN500">
        <v>39.93510344827585</v>
      </c>
      <c r="EO500">
        <v>38.18286206896551</v>
      </c>
      <c r="EP500">
        <v>40.72179310344827</v>
      </c>
      <c r="EQ500">
        <v>38.68941379310344</v>
      </c>
      <c r="ER500">
        <v>0</v>
      </c>
      <c r="ES500">
        <v>0</v>
      </c>
      <c r="ET500">
        <v>0</v>
      </c>
      <c r="EU500">
        <v>1761013088.5</v>
      </c>
      <c r="EV500">
        <v>0</v>
      </c>
      <c r="EW500">
        <v>585.5230769230769</v>
      </c>
      <c r="EX500">
        <v>-18.45470080020928</v>
      </c>
      <c r="EY500">
        <v>6.714529785431901</v>
      </c>
      <c r="EZ500">
        <v>-12.33076923076923</v>
      </c>
      <c r="FA500">
        <v>15</v>
      </c>
      <c r="FB500">
        <v>1761012682</v>
      </c>
      <c r="FC500" t="s">
        <v>1357</v>
      </c>
      <c r="FD500">
        <v>1761012681</v>
      </c>
      <c r="FE500">
        <v>1761012682</v>
      </c>
      <c r="FF500">
        <v>15</v>
      </c>
      <c r="FG500">
        <v>-0.08</v>
      </c>
      <c r="FH500">
        <v>-0.001</v>
      </c>
      <c r="FI500">
        <v>-1.579</v>
      </c>
      <c r="FJ500">
        <v>0.191</v>
      </c>
      <c r="FK500">
        <v>420</v>
      </c>
      <c r="FL500">
        <v>24</v>
      </c>
      <c r="FM500">
        <v>0.15</v>
      </c>
      <c r="FN500">
        <v>0.02</v>
      </c>
      <c r="FO500">
        <v>1.601711951219512</v>
      </c>
      <c r="FP500">
        <v>0.05086682926829209</v>
      </c>
      <c r="FQ500">
        <v>0.04167400793847598</v>
      </c>
      <c r="FR500">
        <v>1</v>
      </c>
      <c r="FS500">
        <v>585.6735294117648</v>
      </c>
      <c r="FT500">
        <v>-17.31245221666932</v>
      </c>
      <c r="FU500">
        <v>7.522370903767028</v>
      </c>
      <c r="FV500">
        <v>0</v>
      </c>
      <c r="FW500">
        <v>-0.1844694390243902</v>
      </c>
      <c r="FX500">
        <v>0.1348260418118461</v>
      </c>
      <c r="FY500">
        <v>0.03225935311755887</v>
      </c>
      <c r="FZ500">
        <v>0</v>
      </c>
      <c r="GA500">
        <v>1</v>
      </c>
      <c r="GB500">
        <v>3</v>
      </c>
      <c r="GC500" t="s">
        <v>459</v>
      </c>
      <c r="GD500">
        <v>3.10956</v>
      </c>
      <c r="GE500">
        <v>2.7256</v>
      </c>
      <c r="GF500">
        <v>0.0888829</v>
      </c>
      <c r="GG500">
        <v>0.0884258</v>
      </c>
      <c r="GH500">
        <v>0.108394</v>
      </c>
      <c r="GI500">
        <v>0.109813</v>
      </c>
      <c r="GJ500">
        <v>23912.2</v>
      </c>
      <c r="GK500">
        <v>21665.1</v>
      </c>
      <c r="GL500">
        <v>26802.5</v>
      </c>
      <c r="GM500">
        <v>23972.7</v>
      </c>
      <c r="GN500">
        <v>38183.9</v>
      </c>
      <c r="GO500">
        <v>31475</v>
      </c>
      <c r="GP500">
        <v>46782.6</v>
      </c>
      <c r="GQ500">
        <v>37892.6</v>
      </c>
      <c r="GR500">
        <v>1.89215</v>
      </c>
      <c r="GS500">
        <v>1.87952</v>
      </c>
      <c r="GT500">
        <v>0.106283</v>
      </c>
      <c r="GU500">
        <v>0</v>
      </c>
      <c r="GV500">
        <v>28.3433</v>
      </c>
      <c r="GW500">
        <v>999.9</v>
      </c>
      <c r="GX500">
        <v>63.5</v>
      </c>
      <c r="GY500">
        <v>29.1</v>
      </c>
      <c r="GZ500">
        <v>28.3525</v>
      </c>
      <c r="HA500">
        <v>61.411</v>
      </c>
      <c r="HB500">
        <v>21.2901</v>
      </c>
      <c r="HC500">
        <v>1</v>
      </c>
      <c r="HD500">
        <v>0.0261433</v>
      </c>
      <c r="HE500">
        <v>-1.80681</v>
      </c>
      <c r="HF500">
        <v>20.3269</v>
      </c>
      <c r="HG500">
        <v>5.22208</v>
      </c>
      <c r="HH500">
        <v>11.9796</v>
      </c>
      <c r="HI500">
        <v>4.9653</v>
      </c>
      <c r="HJ500">
        <v>3.27588</v>
      </c>
      <c r="HK500">
        <v>9999</v>
      </c>
      <c r="HL500">
        <v>9999</v>
      </c>
      <c r="HM500">
        <v>9999</v>
      </c>
      <c r="HN500">
        <v>999.9</v>
      </c>
      <c r="HO500">
        <v>1.86362</v>
      </c>
      <c r="HP500">
        <v>1.85974</v>
      </c>
      <c r="HQ500">
        <v>1.85806</v>
      </c>
      <c r="HR500">
        <v>1.85944</v>
      </c>
      <c r="HS500">
        <v>1.85959</v>
      </c>
      <c r="HT500">
        <v>1.85806</v>
      </c>
      <c r="HU500">
        <v>1.85715</v>
      </c>
      <c r="HV500">
        <v>1.85211</v>
      </c>
      <c r="HW500">
        <v>0</v>
      </c>
      <c r="HX500">
        <v>0</v>
      </c>
      <c r="HY500">
        <v>0</v>
      </c>
      <c r="HZ500">
        <v>0</v>
      </c>
      <c r="IA500" t="s">
        <v>424</v>
      </c>
      <c r="IB500" t="s">
        <v>425</v>
      </c>
      <c r="IC500" t="s">
        <v>426</v>
      </c>
      <c r="ID500" t="s">
        <v>426</v>
      </c>
      <c r="IE500" t="s">
        <v>426</v>
      </c>
      <c r="IF500" t="s">
        <v>426</v>
      </c>
      <c r="IG500">
        <v>0</v>
      </c>
      <c r="IH500">
        <v>100</v>
      </c>
      <c r="II500">
        <v>100</v>
      </c>
      <c r="IJ500">
        <v>-1.576</v>
      </c>
      <c r="IK500">
        <v>0.1875</v>
      </c>
      <c r="IL500">
        <v>-2.369354775373933</v>
      </c>
      <c r="IM500">
        <v>0.001328113201692861</v>
      </c>
      <c r="IN500">
        <v>1.538283238170363E-06</v>
      </c>
      <c r="IO500">
        <v>-5.795655626708063E-10</v>
      </c>
      <c r="IP500">
        <v>-0.06927923945627479</v>
      </c>
      <c r="IQ500">
        <v>-0.004593102289677449</v>
      </c>
      <c r="IR500">
        <v>0.0008253994458280543</v>
      </c>
      <c r="IS500">
        <v>-7.403632370499484E-06</v>
      </c>
      <c r="IT500">
        <v>2</v>
      </c>
      <c r="IU500">
        <v>1985</v>
      </c>
      <c r="IV500">
        <v>1</v>
      </c>
      <c r="IW500">
        <v>27</v>
      </c>
      <c r="IX500">
        <v>6.8</v>
      </c>
      <c r="IY500">
        <v>6.8</v>
      </c>
      <c r="IZ500">
        <v>1.13647</v>
      </c>
      <c r="JA500">
        <v>2.6123</v>
      </c>
      <c r="JB500">
        <v>1.49658</v>
      </c>
      <c r="JC500">
        <v>2.34497</v>
      </c>
      <c r="JD500">
        <v>1.54907</v>
      </c>
      <c r="JE500">
        <v>2.45117</v>
      </c>
      <c r="JF500">
        <v>32.7535</v>
      </c>
      <c r="JG500">
        <v>15.3228</v>
      </c>
      <c r="JH500">
        <v>18</v>
      </c>
      <c r="JI500">
        <v>481.358</v>
      </c>
      <c r="JJ500">
        <v>502.424</v>
      </c>
      <c r="JK500">
        <v>31.7597</v>
      </c>
      <c r="JL500">
        <v>27.5901</v>
      </c>
      <c r="JM500">
        <v>29.9998</v>
      </c>
      <c r="JN500">
        <v>27.7666</v>
      </c>
      <c r="JO500">
        <v>27.7444</v>
      </c>
      <c r="JP500">
        <v>22.8503</v>
      </c>
      <c r="JQ500">
        <v>19.1831</v>
      </c>
      <c r="JR500">
        <v>79.7026</v>
      </c>
      <c r="JS500">
        <v>31.8323</v>
      </c>
      <c r="JT500">
        <v>420</v>
      </c>
      <c r="JU500">
        <v>24.0951</v>
      </c>
      <c r="JV500">
        <v>102.303</v>
      </c>
      <c r="JW500">
        <v>91.41540000000001</v>
      </c>
    </row>
    <row r="501" spans="1:283">
      <c r="A501">
        <v>483</v>
      </c>
      <c r="B501">
        <v>1761013091.5</v>
      </c>
      <c r="C501">
        <v>3425.5</v>
      </c>
      <c r="D501" t="s">
        <v>1421</v>
      </c>
      <c r="E501" t="s">
        <v>1422</v>
      </c>
      <c r="F501">
        <v>5</v>
      </c>
      <c r="G501" t="s">
        <v>1418</v>
      </c>
      <c r="H501">
        <v>1761013083.410714</v>
      </c>
      <c r="I501">
        <f>(J501)/1000</f>
        <v>0</v>
      </c>
      <c r="J501">
        <f>1000*DJ501*AH501*(DF501-DG501)/(100*CY501*(1000-AH501*DF501))</f>
        <v>0</v>
      </c>
      <c r="K501">
        <f>DJ501*AH501*(DE501-DD501*(1000-AH501*DG501)/(1000-AH501*DF501))/(100*CY501)</f>
        <v>0</v>
      </c>
      <c r="L501">
        <f>DD501 - IF(AH501&gt;1, K501*CY501*100.0/(AJ501), 0)</f>
        <v>0</v>
      </c>
      <c r="M501">
        <f>((S501-I501/2)*L501-K501)/(S501+I501/2)</f>
        <v>0</v>
      </c>
      <c r="N501">
        <f>M501*(DK501+DL501)/1000.0</f>
        <v>0</v>
      </c>
      <c r="O501">
        <f>(DD501 - IF(AH501&gt;1, K501*CY501*100.0/(AJ501), 0))*(DK501+DL501)/1000.0</f>
        <v>0</v>
      </c>
      <c r="P501">
        <f>2.0/((1/R501-1/Q501)+SIGN(R501)*SQRT((1/R501-1/Q501)*(1/R501-1/Q501) + 4*CZ501/((CZ501+1)*(CZ501+1))*(2*1/R501*1/Q501-1/Q501*1/Q501)))</f>
        <v>0</v>
      </c>
      <c r="Q501">
        <f>IF(LEFT(DA501,1)&lt;&gt;"0",IF(LEFT(DA501,1)="1",3.0,DB501),$D$5+$E$5*(DR501*DK501/($K$5*1000))+$F$5*(DR501*DK501/($K$5*1000))*MAX(MIN(CY501,$J$5),$I$5)*MAX(MIN(CY501,$J$5),$I$5)+$G$5*MAX(MIN(CY501,$J$5),$I$5)*(DR501*DK501/($K$5*1000))+$H$5*(DR501*DK501/($K$5*1000))*(DR501*DK501/($K$5*1000)))</f>
        <v>0</v>
      </c>
      <c r="R501">
        <f>I501*(1000-(1000*0.61365*exp(17.502*V501/(240.97+V501))/(DK501+DL501)+DF501)/2)/(1000*0.61365*exp(17.502*V501/(240.97+V501))/(DK501+DL501)-DF501)</f>
        <v>0</v>
      </c>
      <c r="S501">
        <f>1/((CZ501+1)/(P501/1.6)+1/(Q501/1.37)) + CZ501/((CZ501+1)/(P501/1.6) + CZ501/(Q501/1.37))</f>
        <v>0</v>
      </c>
      <c r="T501">
        <f>(CU501*CX501)</f>
        <v>0</v>
      </c>
      <c r="U501">
        <f>(DM501+(T501+2*0.95*5.67E-8*(((DM501+$B$9)+273)^4-(DM501+273)^4)-44100*I501)/(1.84*29.3*Q501+8*0.95*5.67E-8*(DM501+273)^3))</f>
        <v>0</v>
      </c>
      <c r="V501">
        <f>($C$9*DN501+$D$9*DO501+$E$9*U501)</f>
        <v>0</v>
      </c>
      <c r="W501">
        <f>0.61365*exp(17.502*V501/(240.97+V501))</f>
        <v>0</v>
      </c>
      <c r="X501">
        <f>(Y501/Z501*100)</f>
        <v>0</v>
      </c>
      <c r="Y501">
        <f>DF501*(DK501+DL501)/1000</f>
        <v>0</v>
      </c>
      <c r="Z501">
        <f>0.61365*exp(17.502*DM501/(240.97+DM501))</f>
        <v>0</v>
      </c>
      <c r="AA501">
        <f>(W501-DF501*(DK501+DL501)/1000)</f>
        <v>0</v>
      </c>
      <c r="AB501">
        <f>(-I501*44100)</f>
        <v>0</v>
      </c>
      <c r="AC501">
        <f>2*29.3*Q501*0.92*(DM501-V501)</f>
        <v>0</v>
      </c>
      <c r="AD501">
        <f>2*0.95*5.67E-8*(((DM501+$B$9)+273)^4-(V501+273)^4)</f>
        <v>0</v>
      </c>
      <c r="AE501">
        <f>T501+AD501+AB501+AC501</f>
        <v>0</v>
      </c>
      <c r="AF501">
        <v>1</v>
      </c>
      <c r="AG501">
        <v>0</v>
      </c>
      <c r="AH501">
        <f>IF(AF501*$H$15&gt;=AJ501,1.0,(AJ501/(AJ501-AF501*$H$15)))</f>
        <v>0</v>
      </c>
      <c r="AI501">
        <f>(AH501-1)*100</f>
        <v>0</v>
      </c>
      <c r="AJ501">
        <f>MAX(0,($B$15+$C$15*DR501)/(1+$D$15*DR501)*DK501/(DM501+273)*$E$15)</f>
        <v>0</v>
      </c>
      <c r="AK501" t="s">
        <v>420</v>
      </c>
      <c r="AL501" t="s">
        <v>420</v>
      </c>
      <c r="AM501">
        <v>0</v>
      </c>
      <c r="AN501">
        <v>0</v>
      </c>
      <c r="AO501">
        <f>1-AM501/AN501</f>
        <v>0</v>
      </c>
      <c r="AP501">
        <v>0</v>
      </c>
      <c r="AQ501" t="s">
        <v>420</v>
      </c>
      <c r="AR501" t="s">
        <v>420</v>
      </c>
      <c r="AS501">
        <v>0</v>
      </c>
      <c r="AT501">
        <v>0</v>
      </c>
      <c r="AU501">
        <f>1-AS501/AT501</f>
        <v>0</v>
      </c>
      <c r="AV501">
        <v>0.5</v>
      </c>
      <c r="AW501">
        <f>CV501</f>
        <v>0</v>
      </c>
      <c r="AX501">
        <f>K501</f>
        <v>0</v>
      </c>
      <c r="AY501">
        <f>AU501*AV501*AW501</f>
        <v>0</v>
      </c>
      <c r="AZ501">
        <f>(AX501-AP501)/AW501</f>
        <v>0</v>
      </c>
      <c r="BA501">
        <f>(AN501-AT501)/AT501</f>
        <v>0</v>
      </c>
      <c r="BB501">
        <f>AM501/(AO501+AM501/AT501)</f>
        <v>0</v>
      </c>
      <c r="BC501" t="s">
        <v>420</v>
      </c>
      <c r="BD501">
        <v>0</v>
      </c>
      <c r="BE501">
        <f>IF(BD501&lt;&gt;0, BD501, BB501)</f>
        <v>0</v>
      </c>
      <c r="BF501">
        <f>1-BE501/AT501</f>
        <v>0</v>
      </c>
      <c r="BG501">
        <f>(AT501-AS501)/(AT501-BE501)</f>
        <v>0</v>
      </c>
      <c r="BH501">
        <f>(AN501-AT501)/(AN501-BE501)</f>
        <v>0</v>
      </c>
      <c r="BI501">
        <f>(AT501-AS501)/(AT501-AM501)</f>
        <v>0</v>
      </c>
      <c r="BJ501">
        <f>(AN501-AT501)/(AN501-AM501)</f>
        <v>0</v>
      </c>
      <c r="BK501">
        <f>(BG501*BE501/AS501)</f>
        <v>0</v>
      </c>
      <c r="BL501">
        <f>(1-BK501)</f>
        <v>0</v>
      </c>
      <c r="CU501">
        <f>$B$13*DS501+$C$13*DT501+$F$13*EE501*(1-EH501)</f>
        <v>0</v>
      </c>
      <c r="CV501">
        <f>CU501*CW501</f>
        <v>0</v>
      </c>
      <c r="CW501">
        <f>($B$13*$D$11+$C$13*$D$11+$F$13*((ER501+EJ501)/MAX(ER501+EJ501+ES501, 0.1)*$I$11+ES501/MAX(ER501+EJ501+ES501, 0.1)*$J$11))/($B$13+$C$13+$F$13)</f>
        <v>0</v>
      </c>
      <c r="CX501">
        <f>($B$13*$K$11+$C$13*$K$11+$F$13*((ER501+EJ501)/MAX(ER501+EJ501+ES501, 0.1)*$P$11+ES501/MAX(ER501+EJ501+ES501, 0.1)*$Q$11))/($B$13+$C$13+$F$13)</f>
        <v>0</v>
      </c>
      <c r="CY501">
        <v>4.6</v>
      </c>
      <c r="CZ501">
        <v>0.5</v>
      </c>
      <c r="DA501" t="s">
        <v>421</v>
      </c>
      <c r="DB501">
        <v>2</v>
      </c>
      <c r="DC501">
        <v>1761013083.410714</v>
      </c>
      <c r="DD501">
        <v>421.5479285714285</v>
      </c>
      <c r="DE501">
        <v>419.9546071428571</v>
      </c>
      <c r="DF501">
        <v>23.829175</v>
      </c>
      <c r="DG501">
        <v>24.00491785714286</v>
      </c>
      <c r="DH501">
        <v>423.1238214285715</v>
      </c>
      <c r="DI501">
        <v>23.64349285714286</v>
      </c>
      <c r="DJ501">
        <v>500.01975</v>
      </c>
      <c r="DK501">
        <v>90.59030714285714</v>
      </c>
      <c r="DL501">
        <v>0.03405643214285714</v>
      </c>
      <c r="DM501">
        <v>30.42448571428572</v>
      </c>
      <c r="DN501">
        <v>30.09349642857142</v>
      </c>
      <c r="DO501">
        <v>999.9000000000002</v>
      </c>
      <c r="DP501">
        <v>0</v>
      </c>
      <c r="DQ501">
        <v>0</v>
      </c>
      <c r="DR501">
        <v>9997.723214285714</v>
      </c>
      <c r="DS501">
        <v>0</v>
      </c>
      <c r="DT501">
        <v>0.242856</v>
      </c>
      <c r="DU501">
        <v>1.593273571428572</v>
      </c>
      <c r="DV501">
        <v>431.8383214285714</v>
      </c>
      <c r="DW501">
        <v>430.2837142857144</v>
      </c>
      <c r="DX501">
        <v>-0.1757377857142857</v>
      </c>
      <c r="DY501">
        <v>419.9546071428571</v>
      </c>
      <c r="DZ501">
        <v>24.00491785714286</v>
      </c>
      <c r="EA501">
        <v>2.158692857142857</v>
      </c>
      <c r="EB501">
        <v>2.174612142857143</v>
      </c>
      <c r="EC501">
        <v>18.65895357142857</v>
      </c>
      <c r="ED501">
        <v>18.77649285714286</v>
      </c>
      <c r="EE501">
        <v>0.005000780000000002</v>
      </c>
      <c r="EF501">
        <v>0</v>
      </c>
      <c r="EG501">
        <v>0</v>
      </c>
      <c r="EH501">
        <v>0</v>
      </c>
      <c r="EI501">
        <v>584.9571428571429</v>
      </c>
      <c r="EJ501">
        <v>0.005000780000000002</v>
      </c>
      <c r="EK501">
        <v>-12.56428571428571</v>
      </c>
      <c r="EL501">
        <v>-0.5750000000000001</v>
      </c>
      <c r="EM501">
        <v>35.93264285714286</v>
      </c>
      <c r="EN501">
        <v>39.87253571428572</v>
      </c>
      <c r="EO501">
        <v>38.13807142857143</v>
      </c>
      <c r="EP501">
        <v>40.63375</v>
      </c>
      <c r="EQ501">
        <v>38.66046428571428</v>
      </c>
      <c r="ER501">
        <v>0</v>
      </c>
      <c r="ES501">
        <v>0</v>
      </c>
      <c r="ET501">
        <v>0</v>
      </c>
      <c r="EU501">
        <v>1761013090.3</v>
      </c>
      <c r="EV501">
        <v>0</v>
      </c>
      <c r="EW501">
        <v>584.788</v>
      </c>
      <c r="EX501">
        <v>-37.66153858093566</v>
      </c>
      <c r="EY501">
        <v>23.55384597091749</v>
      </c>
      <c r="EZ501">
        <v>-11.564</v>
      </c>
      <c r="FA501">
        <v>15</v>
      </c>
      <c r="FB501">
        <v>1761012682</v>
      </c>
      <c r="FC501" t="s">
        <v>1357</v>
      </c>
      <c r="FD501">
        <v>1761012681</v>
      </c>
      <c r="FE501">
        <v>1761012682</v>
      </c>
      <c r="FF501">
        <v>15</v>
      </c>
      <c r="FG501">
        <v>-0.08</v>
      </c>
      <c r="FH501">
        <v>-0.001</v>
      </c>
      <c r="FI501">
        <v>-1.579</v>
      </c>
      <c r="FJ501">
        <v>0.191</v>
      </c>
      <c r="FK501">
        <v>420</v>
      </c>
      <c r="FL501">
        <v>24</v>
      </c>
      <c r="FM501">
        <v>0.15</v>
      </c>
      <c r="FN501">
        <v>0.02</v>
      </c>
      <c r="FO501">
        <v>1.60026525</v>
      </c>
      <c r="FP501">
        <v>0.08863553470918958</v>
      </c>
      <c r="FQ501">
        <v>0.04181340395061734</v>
      </c>
      <c r="FR501">
        <v>1</v>
      </c>
      <c r="FS501">
        <v>585.0970588235294</v>
      </c>
      <c r="FT501">
        <v>-7.295645545390113</v>
      </c>
      <c r="FU501">
        <v>6.739370074164184</v>
      </c>
      <c r="FV501">
        <v>0</v>
      </c>
      <c r="FW501">
        <v>-0.183030325</v>
      </c>
      <c r="FX501">
        <v>0.2933736247654785</v>
      </c>
      <c r="FY501">
        <v>0.03538717980101515</v>
      </c>
      <c r="FZ501">
        <v>0</v>
      </c>
      <c r="GA501">
        <v>1</v>
      </c>
      <c r="GB501">
        <v>3</v>
      </c>
      <c r="GC501" t="s">
        <v>459</v>
      </c>
      <c r="GD501">
        <v>3.10965</v>
      </c>
      <c r="GE501">
        <v>2.7257</v>
      </c>
      <c r="GF501">
        <v>0.0888849</v>
      </c>
      <c r="GG501">
        <v>0.08842750000000001</v>
      </c>
      <c r="GH501">
        <v>0.108457</v>
      </c>
      <c r="GI501">
        <v>0.109867</v>
      </c>
      <c r="GJ501">
        <v>23912.4</v>
      </c>
      <c r="GK501">
        <v>21665.3</v>
      </c>
      <c r="GL501">
        <v>26802.8</v>
      </c>
      <c r="GM501">
        <v>23972.9</v>
      </c>
      <c r="GN501">
        <v>38181.4</v>
      </c>
      <c r="GO501">
        <v>31473.2</v>
      </c>
      <c r="GP501">
        <v>46783</v>
      </c>
      <c r="GQ501">
        <v>37892.8</v>
      </c>
      <c r="GR501">
        <v>1.89223</v>
      </c>
      <c r="GS501">
        <v>1.87937</v>
      </c>
      <c r="GT501">
        <v>0.105351</v>
      </c>
      <c r="GU501">
        <v>0</v>
      </c>
      <c r="GV501">
        <v>28.3493</v>
      </c>
      <c r="GW501">
        <v>999.9</v>
      </c>
      <c r="GX501">
        <v>63.6</v>
      </c>
      <c r="GY501">
        <v>29.1</v>
      </c>
      <c r="GZ501">
        <v>28.3977</v>
      </c>
      <c r="HA501">
        <v>61.181</v>
      </c>
      <c r="HB501">
        <v>21.1098</v>
      </c>
      <c r="HC501">
        <v>1</v>
      </c>
      <c r="HD501">
        <v>0.025968</v>
      </c>
      <c r="HE501">
        <v>-1.9594</v>
      </c>
      <c r="HF501">
        <v>20.325</v>
      </c>
      <c r="HG501">
        <v>5.22193</v>
      </c>
      <c r="HH501">
        <v>11.9796</v>
      </c>
      <c r="HI501">
        <v>4.9654</v>
      </c>
      <c r="HJ501">
        <v>3.2759</v>
      </c>
      <c r="HK501">
        <v>9999</v>
      </c>
      <c r="HL501">
        <v>9999</v>
      </c>
      <c r="HM501">
        <v>9999</v>
      </c>
      <c r="HN501">
        <v>999.9</v>
      </c>
      <c r="HO501">
        <v>1.86363</v>
      </c>
      <c r="HP501">
        <v>1.85974</v>
      </c>
      <c r="HQ501">
        <v>1.85806</v>
      </c>
      <c r="HR501">
        <v>1.85944</v>
      </c>
      <c r="HS501">
        <v>1.85959</v>
      </c>
      <c r="HT501">
        <v>1.85806</v>
      </c>
      <c r="HU501">
        <v>1.85715</v>
      </c>
      <c r="HV501">
        <v>1.85211</v>
      </c>
      <c r="HW501">
        <v>0</v>
      </c>
      <c r="HX501">
        <v>0</v>
      </c>
      <c r="HY501">
        <v>0</v>
      </c>
      <c r="HZ501">
        <v>0</v>
      </c>
      <c r="IA501" t="s">
        <v>424</v>
      </c>
      <c r="IB501" t="s">
        <v>425</v>
      </c>
      <c r="IC501" t="s">
        <v>426</v>
      </c>
      <c r="ID501" t="s">
        <v>426</v>
      </c>
      <c r="IE501" t="s">
        <v>426</v>
      </c>
      <c r="IF501" t="s">
        <v>426</v>
      </c>
      <c r="IG501">
        <v>0</v>
      </c>
      <c r="IH501">
        <v>100</v>
      </c>
      <c r="II501">
        <v>100</v>
      </c>
      <c r="IJ501">
        <v>-1.576</v>
      </c>
      <c r="IK501">
        <v>0.188</v>
      </c>
      <c r="IL501">
        <v>-2.369354775373933</v>
      </c>
      <c r="IM501">
        <v>0.001328113201692861</v>
      </c>
      <c r="IN501">
        <v>1.538283238170363E-06</v>
      </c>
      <c r="IO501">
        <v>-5.795655626708063E-10</v>
      </c>
      <c r="IP501">
        <v>-0.06927923945627479</v>
      </c>
      <c r="IQ501">
        <v>-0.004593102289677449</v>
      </c>
      <c r="IR501">
        <v>0.0008253994458280543</v>
      </c>
      <c r="IS501">
        <v>-7.403632370499484E-06</v>
      </c>
      <c r="IT501">
        <v>2</v>
      </c>
      <c r="IU501">
        <v>1985</v>
      </c>
      <c r="IV501">
        <v>1</v>
      </c>
      <c r="IW501">
        <v>27</v>
      </c>
      <c r="IX501">
        <v>6.8</v>
      </c>
      <c r="IY501">
        <v>6.8</v>
      </c>
      <c r="IZ501">
        <v>1.13647</v>
      </c>
      <c r="JA501">
        <v>2.60254</v>
      </c>
      <c r="JB501">
        <v>1.49658</v>
      </c>
      <c r="JC501">
        <v>2.34497</v>
      </c>
      <c r="JD501">
        <v>1.54907</v>
      </c>
      <c r="JE501">
        <v>2.46704</v>
      </c>
      <c r="JF501">
        <v>32.7535</v>
      </c>
      <c r="JG501">
        <v>15.3491</v>
      </c>
      <c r="JH501">
        <v>18</v>
      </c>
      <c r="JI501">
        <v>481.402</v>
      </c>
      <c r="JJ501">
        <v>502.324</v>
      </c>
      <c r="JK501">
        <v>31.7378</v>
      </c>
      <c r="JL501">
        <v>27.5901</v>
      </c>
      <c r="JM501">
        <v>29.9999</v>
      </c>
      <c r="JN501">
        <v>27.7666</v>
      </c>
      <c r="JO501">
        <v>27.7444</v>
      </c>
      <c r="JP501">
        <v>22.8511</v>
      </c>
      <c r="JQ501">
        <v>19.1831</v>
      </c>
      <c r="JR501">
        <v>79.7026</v>
      </c>
      <c r="JS501">
        <v>31.7558</v>
      </c>
      <c r="JT501">
        <v>420</v>
      </c>
      <c r="JU501">
        <v>24.0932</v>
      </c>
      <c r="JV501">
        <v>102.304</v>
      </c>
      <c r="JW501">
        <v>91.4158</v>
      </c>
    </row>
    <row r="502" spans="1:283">
      <c r="A502">
        <v>484</v>
      </c>
      <c r="B502">
        <v>1761013093.5</v>
      </c>
      <c r="C502">
        <v>3427.5</v>
      </c>
      <c r="D502" t="s">
        <v>1423</v>
      </c>
      <c r="E502" t="s">
        <v>1424</v>
      </c>
      <c r="F502">
        <v>5</v>
      </c>
      <c r="G502" t="s">
        <v>1418</v>
      </c>
      <c r="H502">
        <v>1761013085.333333</v>
      </c>
      <c r="I502">
        <f>(J502)/1000</f>
        <v>0</v>
      </c>
      <c r="J502">
        <f>1000*DJ502*AH502*(DF502-DG502)/(100*CY502*(1000-AH502*DF502))</f>
        <v>0</v>
      </c>
      <c r="K502">
        <f>DJ502*AH502*(DE502-DD502*(1000-AH502*DG502)/(1000-AH502*DF502))/(100*CY502)</f>
        <v>0</v>
      </c>
      <c r="L502">
        <f>DD502 - IF(AH502&gt;1, K502*CY502*100.0/(AJ502), 0)</f>
        <v>0</v>
      </c>
      <c r="M502">
        <f>((S502-I502/2)*L502-K502)/(S502+I502/2)</f>
        <v>0</v>
      </c>
      <c r="N502">
        <f>M502*(DK502+DL502)/1000.0</f>
        <v>0</v>
      </c>
      <c r="O502">
        <f>(DD502 - IF(AH502&gt;1, K502*CY502*100.0/(AJ502), 0))*(DK502+DL502)/1000.0</f>
        <v>0</v>
      </c>
      <c r="P502">
        <f>2.0/((1/R502-1/Q502)+SIGN(R502)*SQRT((1/R502-1/Q502)*(1/R502-1/Q502) + 4*CZ502/((CZ502+1)*(CZ502+1))*(2*1/R502*1/Q502-1/Q502*1/Q502)))</f>
        <v>0</v>
      </c>
      <c r="Q502">
        <f>IF(LEFT(DA502,1)&lt;&gt;"0",IF(LEFT(DA502,1)="1",3.0,DB502),$D$5+$E$5*(DR502*DK502/($K$5*1000))+$F$5*(DR502*DK502/($K$5*1000))*MAX(MIN(CY502,$J$5),$I$5)*MAX(MIN(CY502,$J$5),$I$5)+$G$5*MAX(MIN(CY502,$J$5),$I$5)*(DR502*DK502/($K$5*1000))+$H$5*(DR502*DK502/($K$5*1000))*(DR502*DK502/($K$5*1000)))</f>
        <v>0</v>
      </c>
      <c r="R502">
        <f>I502*(1000-(1000*0.61365*exp(17.502*V502/(240.97+V502))/(DK502+DL502)+DF502)/2)/(1000*0.61365*exp(17.502*V502/(240.97+V502))/(DK502+DL502)-DF502)</f>
        <v>0</v>
      </c>
      <c r="S502">
        <f>1/((CZ502+1)/(P502/1.6)+1/(Q502/1.37)) + CZ502/((CZ502+1)/(P502/1.6) + CZ502/(Q502/1.37))</f>
        <v>0</v>
      </c>
      <c r="T502">
        <f>(CU502*CX502)</f>
        <v>0</v>
      </c>
      <c r="U502">
        <f>(DM502+(T502+2*0.95*5.67E-8*(((DM502+$B$9)+273)^4-(DM502+273)^4)-44100*I502)/(1.84*29.3*Q502+8*0.95*5.67E-8*(DM502+273)^3))</f>
        <v>0</v>
      </c>
      <c r="V502">
        <f>($C$9*DN502+$D$9*DO502+$E$9*U502)</f>
        <v>0</v>
      </c>
      <c r="W502">
        <f>0.61365*exp(17.502*V502/(240.97+V502))</f>
        <v>0</v>
      </c>
      <c r="X502">
        <f>(Y502/Z502*100)</f>
        <v>0</v>
      </c>
      <c r="Y502">
        <f>DF502*(DK502+DL502)/1000</f>
        <v>0</v>
      </c>
      <c r="Z502">
        <f>0.61365*exp(17.502*DM502/(240.97+DM502))</f>
        <v>0</v>
      </c>
      <c r="AA502">
        <f>(W502-DF502*(DK502+DL502)/1000)</f>
        <v>0</v>
      </c>
      <c r="AB502">
        <f>(-I502*44100)</f>
        <v>0</v>
      </c>
      <c r="AC502">
        <f>2*29.3*Q502*0.92*(DM502-V502)</f>
        <v>0</v>
      </c>
      <c r="AD502">
        <f>2*0.95*5.67E-8*(((DM502+$B$9)+273)^4-(V502+273)^4)</f>
        <v>0</v>
      </c>
      <c r="AE502">
        <f>T502+AD502+AB502+AC502</f>
        <v>0</v>
      </c>
      <c r="AF502">
        <v>1</v>
      </c>
      <c r="AG502">
        <v>0</v>
      </c>
      <c r="AH502">
        <f>IF(AF502*$H$15&gt;=AJ502,1.0,(AJ502/(AJ502-AF502*$H$15)))</f>
        <v>0</v>
      </c>
      <c r="AI502">
        <f>(AH502-1)*100</f>
        <v>0</v>
      </c>
      <c r="AJ502">
        <f>MAX(0,($B$15+$C$15*DR502)/(1+$D$15*DR502)*DK502/(DM502+273)*$E$15)</f>
        <v>0</v>
      </c>
      <c r="AK502" t="s">
        <v>420</v>
      </c>
      <c r="AL502" t="s">
        <v>420</v>
      </c>
      <c r="AM502">
        <v>0</v>
      </c>
      <c r="AN502">
        <v>0</v>
      </c>
      <c r="AO502">
        <f>1-AM502/AN502</f>
        <v>0</v>
      </c>
      <c r="AP502">
        <v>0</v>
      </c>
      <c r="AQ502" t="s">
        <v>420</v>
      </c>
      <c r="AR502" t="s">
        <v>420</v>
      </c>
      <c r="AS502">
        <v>0</v>
      </c>
      <c r="AT502">
        <v>0</v>
      </c>
      <c r="AU502">
        <f>1-AS502/AT502</f>
        <v>0</v>
      </c>
      <c r="AV502">
        <v>0.5</v>
      </c>
      <c r="AW502">
        <f>CV502</f>
        <v>0</v>
      </c>
      <c r="AX502">
        <f>K502</f>
        <v>0</v>
      </c>
      <c r="AY502">
        <f>AU502*AV502*AW502</f>
        <v>0</v>
      </c>
      <c r="AZ502">
        <f>(AX502-AP502)/AW502</f>
        <v>0</v>
      </c>
      <c r="BA502">
        <f>(AN502-AT502)/AT502</f>
        <v>0</v>
      </c>
      <c r="BB502">
        <f>AM502/(AO502+AM502/AT502)</f>
        <v>0</v>
      </c>
      <c r="BC502" t="s">
        <v>420</v>
      </c>
      <c r="BD502">
        <v>0</v>
      </c>
      <c r="BE502">
        <f>IF(BD502&lt;&gt;0, BD502, BB502)</f>
        <v>0</v>
      </c>
      <c r="BF502">
        <f>1-BE502/AT502</f>
        <v>0</v>
      </c>
      <c r="BG502">
        <f>(AT502-AS502)/(AT502-BE502)</f>
        <v>0</v>
      </c>
      <c r="BH502">
        <f>(AN502-AT502)/(AN502-BE502)</f>
        <v>0</v>
      </c>
      <c r="BI502">
        <f>(AT502-AS502)/(AT502-AM502)</f>
        <v>0</v>
      </c>
      <c r="BJ502">
        <f>(AN502-AT502)/(AN502-AM502)</f>
        <v>0</v>
      </c>
      <c r="BK502">
        <f>(BG502*BE502/AS502)</f>
        <v>0</v>
      </c>
      <c r="BL502">
        <f>(1-BK502)</f>
        <v>0</v>
      </c>
      <c r="CU502">
        <f>$B$13*DS502+$C$13*DT502+$F$13*EE502*(1-EH502)</f>
        <v>0</v>
      </c>
      <c r="CV502">
        <f>CU502*CW502</f>
        <v>0</v>
      </c>
      <c r="CW502">
        <f>($B$13*$D$11+$C$13*$D$11+$F$13*((ER502+EJ502)/MAX(ER502+EJ502+ES502, 0.1)*$I$11+ES502/MAX(ER502+EJ502+ES502, 0.1)*$J$11))/($B$13+$C$13+$F$13)</f>
        <v>0</v>
      </c>
      <c r="CX502">
        <f>($B$13*$K$11+$C$13*$K$11+$F$13*((ER502+EJ502)/MAX(ER502+EJ502+ES502, 0.1)*$P$11+ES502/MAX(ER502+EJ502+ES502, 0.1)*$Q$11))/($B$13+$C$13+$F$13)</f>
        <v>0</v>
      </c>
      <c r="CY502">
        <v>4.6</v>
      </c>
      <c r="CZ502">
        <v>0.5</v>
      </c>
      <c r="DA502" t="s">
        <v>421</v>
      </c>
      <c r="DB502">
        <v>2</v>
      </c>
      <c r="DC502">
        <v>1761013085.333333</v>
      </c>
      <c r="DD502">
        <v>421.560111111111</v>
      </c>
      <c r="DE502">
        <v>419.9612222222222</v>
      </c>
      <c r="DF502">
        <v>23.85823703703704</v>
      </c>
      <c r="DG502">
        <v>24.02117407407407</v>
      </c>
      <c r="DH502">
        <v>423.135962962963</v>
      </c>
      <c r="DI502">
        <v>23.67193333333333</v>
      </c>
      <c r="DJ502">
        <v>500.016925925926</v>
      </c>
      <c r="DK502">
        <v>90.59027407407406</v>
      </c>
      <c r="DL502">
        <v>0.03408394074074074</v>
      </c>
      <c r="DM502">
        <v>30.42102962962963</v>
      </c>
      <c r="DN502">
        <v>30.0879074074074</v>
      </c>
      <c r="DO502">
        <v>999.9000000000001</v>
      </c>
      <c r="DP502">
        <v>0</v>
      </c>
      <c r="DQ502">
        <v>0</v>
      </c>
      <c r="DR502">
        <v>10000.11592592593</v>
      </c>
      <c r="DS502">
        <v>0</v>
      </c>
      <c r="DT502">
        <v>0.242856</v>
      </c>
      <c r="DU502">
        <v>1.598781851851852</v>
      </c>
      <c r="DV502">
        <v>431.8636666666666</v>
      </c>
      <c r="DW502">
        <v>430.2977037037037</v>
      </c>
      <c r="DX502">
        <v>-0.1629343703703704</v>
      </c>
      <c r="DY502">
        <v>419.9612222222222</v>
      </c>
      <c r="DZ502">
        <v>24.02117407407407</v>
      </c>
      <c r="EA502">
        <v>2.161325185185185</v>
      </c>
      <c r="EB502">
        <v>2.176084444444445</v>
      </c>
      <c r="EC502">
        <v>18.67844444444444</v>
      </c>
      <c r="ED502">
        <v>18.78731851851852</v>
      </c>
      <c r="EE502">
        <v>0.005000780000000001</v>
      </c>
      <c r="EF502">
        <v>0</v>
      </c>
      <c r="EG502">
        <v>0</v>
      </c>
      <c r="EH502">
        <v>0</v>
      </c>
      <c r="EI502">
        <v>584.3296296296297</v>
      </c>
      <c r="EJ502">
        <v>0.005000780000000001</v>
      </c>
      <c r="EK502">
        <v>-12.05925925925926</v>
      </c>
      <c r="EL502">
        <v>-0.6518518518518518</v>
      </c>
      <c r="EM502">
        <v>35.90011111111111</v>
      </c>
      <c r="EN502">
        <v>39.80296296296296</v>
      </c>
      <c r="EO502">
        <v>38.09922222222222</v>
      </c>
      <c r="EP502">
        <v>40.53448148148147</v>
      </c>
      <c r="EQ502">
        <v>38.6224074074074</v>
      </c>
      <c r="ER502">
        <v>0</v>
      </c>
      <c r="ES502">
        <v>0</v>
      </c>
      <c r="ET502">
        <v>0</v>
      </c>
      <c r="EU502">
        <v>1761013092.7</v>
      </c>
      <c r="EV502">
        <v>0</v>
      </c>
      <c r="EW502">
        <v>584.3</v>
      </c>
      <c r="EX502">
        <v>-24.96153835761162</v>
      </c>
      <c r="EY502">
        <v>2.246153730612532</v>
      </c>
      <c r="EZ502">
        <v>-11.284</v>
      </c>
      <c r="FA502">
        <v>15</v>
      </c>
      <c r="FB502">
        <v>1761012682</v>
      </c>
      <c r="FC502" t="s">
        <v>1357</v>
      </c>
      <c r="FD502">
        <v>1761012681</v>
      </c>
      <c r="FE502">
        <v>1761012682</v>
      </c>
      <c r="FF502">
        <v>15</v>
      </c>
      <c r="FG502">
        <v>-0.08</v>
      </c>
      <c r="FH502">
        <v>-0.001</v>
      </c>
      <c r="FI502">
        <v>-1.579</v>
      </c>
      <c r="FJ502">
        <v>0.191</v>
      </c>
      <c r="FK502">
        <v>420</v>
      </c>
      <c r="FL502">
        <v>24</v>
      </c>
      <c r="FM502">
        <v>0.15</v>
      </c>
      <c r="FN502">
        <v>0.02</v>
      </c>
      <c r="FO502">
        <v>1.595755853658537</v>
      </c>
      <c r="FP502">
        <v>0.1865441811846678</v>
      </c>
      <c r="FQ502">
        <v>0.03815273515596261</v>
      </c>
      <c r="FR502">
        <v>1</v>
      </c>
      <c r="FS502">
        <v>585.0705882352942</v>
      </c>
      <c r="FT502">
        <v>-11.24522525107702</v>
      </c>
      <c r="FU502">
        <v>6.645809356799247</v>
      </c>
      <c r="FV502">
        <v>0</v>
      </c>
      <c r="FW502">
        <v>-0.1757628536585366</v>
      </c>
      <c r="FX502">
        <v>0.3866250313588842</v>
      </c>
      <c r="FY502">
        <v>0.0400114560738461</v>
      </c>
      <c r="FZ502">
        <v>0</v>
      </c>
      <c r="GA502">
        <v>1</v>
      </c>
      <c r="GB502">
        <v>3</v>
      </c>
      <c r="GC502" t="s">
        <v>459</v>
      </c>
      <c r="GD502">
        <v>3.10977</v>
      </c>
      <c r="GE502">
        <v>2.72605</v>
      </c>
      <c r="GF502">
        <v>0.0888893</v>
      </c>
      <c r="GG502">
        <v>0.0884305</v>
      </c>
      <c r="GH502">
        <v>0.108521</v>
      </c>
      <c r="GI502">
        <v>0.109973</v>
      </c>
      <c r="GJ502">
        <v>23912.4</v>
      </c>
      <c r="GK502">
        <v>21665.1</v>
      </c>
      <c r="GL502">
        <v>26802.8</v>
      </c>
      <c r="GM502">
        <v>23972.8</v>
      </c>
      <c r="GN502">
        <v>38178.5</v>
      </c>
      <c r="GO502">
        <v>31469.2</v>
      </c>
      <c r="GP502">
        <v>46782.8</v>
      </c>
      <c r="GQ502">
        <v>37892.5</v>
      </c>
      <c r="GR502">
        <v>1.89207</v>
      </c>
      <c r="GS502">
        <v>1.8793</v>
      </c>
      <c r="GT502">
        <v>0.10433</v>
      </c>
      <c r="GU502">
        <v>0</v>
      </c>
      <c r="GV502">
        <v>28.3554</v>
      </c>
      <c r="GW502">
        <v>999.9</v>
      </c>
      <c r="GX502">
        <v>63.6</v>
      </c>
      <c r="GY502">
        <v>29.1</v>
      </c>
      <c r="GZ502">
        <v>28.4006</v>
      </c>
      <c r="HA502">
        <v>61.671</v>
      </c>
      <c r="HB502">
        <v>21.0497</v>
      </c>
      <c r="HC502">
        <v>1</v>
      </c>
      <c r="HD502">
        <v>0.0259121</v>
      </c>
      <c r="HE502">
        <v>-1.95872</v>
      </c>
      <c r="HF502">
        <v>20.325</v>
      </c>
      <c r="HG502">
        <v>5.22148</v>
      </c>
      <c r="HH502">
        <v>11.9794</v>
      </c>
      <c r="HI502">
        <v>4.9655</v>
      </c>
      <c r="HJ502">
        <v>3.27588</v>
      </c>
      <c r="HK502">
        <v>9999</v>
      </c>
      <c r="HL502">
        <v>9999</v>
      </c>
      <c r="HM502">
        <v>9999</v>
      </c>
      <c r="HN502">
        <v>999.9</v>
      </c>
      <c r="HO502">
        <v>1.86365</v>
      </c>
      <c r="HP502">
        <v>1.85974</v>
      </c>
      <c r="HQ502">
        <v>1.85805</v>
      </c>
      <c r="HR502">
        <v>1.85944</v>
      </c>
      <c r="HS502">
        <v>1.85959</v>
      </c>
      <c r="HT502">
        <v>1.85806</v>
      </c>
      <c r="HU502">
        <v>1.85715</v>
      </c>
      <c r="HV502">
        <v>1.85211</v>
      </c>
      <c r="HW502">
        <v>0</v>
      </c>
      <c r="HX502">
        <v>0</v>
      </c>
      <c r="HY502">
        <v>0</v>
      </c>
      <c r="HZ502">
        <v>0</v>
      </c>
      <c r="IA502" t="s">
        <v>424</v>
      </c>
      <c r="IB502" t="s">
        <v>425</v>
      </c>
      <c r="IC502" t="s">
        <v>426</v>
      </c>
      <c r="ID502" t="s">
        <v>426</v>
      </c>
      <c r="IE502" t="s">
        <v>426</v>
      </c>
      <c r="IF502" t="s">
        <v>426</v>
      </c>
      <c r="IG502">
        <v>0</v>
      </c>
      <c r="IH502">
        <v>100</v>
      </c>
      <c r="II502">
        <v>100</v>
      </c>
      <c r="IJ502">
        <v>-1.576</v>
      </c>
      <c r="IK502">
        <v>0.1884</v>
      </c>
      <c r="IL502">
        <v>-2.369354775373933</v>
      </c>
      <c r="IM502">
        <v>0.001328113201692861</v>
      </c>
      <c r="IN502">
        <v>1.538283238170363E-06</v>
      </c>
      <c r="IO502">
        <v>-5.795655626708063E-10</v>
      </c>
      <c r="IP502">
        <v>-0.06927923945627479</v>
      </c>
      <c r="IQ502">
        <v>-0.004593102289677449</v>
      </c>
      <c r="IR502">
        <v>0.0008253994458280543</v>
      </c>
      <c r="IS502">
        <v>-7.403632370499484E-06</v>
      </c>
      <c r="IT502">
        <v>2</v>
      </c>
      <c r="IU502">
        <v>1985</v>
      </c>
      <c r="IV502">
        <v>1</v>
      </c>
      <c r="IW502">
        <v>27</v>
      </c>
      <c r="IX502">
        <v>6.9</v>
      </c>
      <c r="IY502">
        <v>6.9</v>
      </c>
      <c r="IZ502">
        <v>1.13647</v>
      </c>
      <c r="JA502">
        <v>2.6123</v>
      </c>
      <c r="JB502">
        <v>1.49658</v>
      </c>
      <c r="JC502">
        <v>2.34497</v>
      </c>
      <c r="JD502">
        <v>1.54907</v>
      </c>
      <c r="JE502">
        <v>2.34863</v>
      </c>
      <c r="JF502">
        <v>32.7535</v>
      </c>
      <c r="JG502">
        <v>15.3316</v>
      </c>
      <c r="JH502">
        <v>18</v>
      </c>
      <c r="JI502">
        <v>481.315</v>
      </c>
      <c r="JJ502">
        <v>502.274</v>
      </c>
      <c r="JK502">
        <v>31.7281</v>
      </c>
      <c r="JL502">
        <v>27.5901</v>
      </c>
      <c r="JM502">
        <v>30.0001</v>
      </c>
      <c r="JN502">
        <v>27.7666</v>
      </c>
      <c r="JO502">
        <v>27.7444</v>
      </c>
      <c r="JP502">
        <v>22.8524</v>
      </c>
      <c r="JQ502">
        <v>19.1831</v>
      </c>
      <c r="JR502">
        <v>79.7026</v>
      </c>
      <c r="JS502">
        <v>31.7558</v>
      </c>
      <c r="JT502">
        <v>420</v>
      </c>
      <c r="JU502">
        <v>24.0859</v>
      </c>
      <c r="JV502">
        <v>102.303</v>
      </c>
      <c r="JW502">
        <v>91.4153</v>
      </c>
    </row>
    <row r="503" spans="1:283">
      <c r="A503">
        <v>485</v>
      </c>
      <c r="B503">
        <v>1761013095.5</v>
      </c>
      <c r="C503">
        <v>3429.5</v>
      </c>
      <c r="D503" t="s">
        <v>1425</v>
      </c>
      <c r="E503" t="s">
        <v>1426</v>
      </c>
      <c r="F503">
        <v>5</v>
      </c>
      <c r="G503" t="s">
        <v>1418</v>
      </c>
      <c r="H503">
        <v>1761013087.326923</v>
      </c>
      <c r="I503">
        <f>(J503)/1000</f>
        <v>0</v>
      </c>
      <c r="J503">
        <f>1000*DJ503*AH503*(DF503-DG503)/(100*CY503*(1000-AH503*DF503))</f>
        <v>0</v>
      </c>
      <c r="K503">
        <f>DJ503*AH503*(DE503-DD503*(1000-AH503*DG503)/(1000-AH503*DF503))/(100*CY503)</f>
        <v>0</v>
      </c>
      <c r="L503">
        <f>DD503 - IF(AH503&gt;1, K503*CY503*100.0/(AJ503), 0)</f>
        <v>0</v>
      </c>
      <c r="M503">
        <f>((S503-I503/2)*L503-K503)/(S503+I503/2)</f>
        <v>0</v>
      </c>
      <c r="N503">
        <f>M503*(DK503+DL503)/1000.0</f>
        <v>0</v>
      </c>
      <c r="O503">
        <f>(DD503 - IF(AH503&gt;1, K503*CY503*100.0/(AJ503), 0))*(DK503+DL503)/1000.0</f>
        <v>0</v>
      </c>
      <c r="P503">
        <f>2.0/((1/R503-1/Q503)+SIGN(R503)*SQRT((1/R503-1/Q503)*(1/R503-1/Q503) + 4*CZ503/((CZ503+1)*(CZ503+1))*(2*1/R503*1/Q503-1/Q503*1/Q503)))</f>
        <v>0</v>
      </c>
      <c r="Q503">
        <f>IF(LEFT(DA503,1)&lt;&gt;"0",IF(LEFT(DA503,1)="1",3.0,DB503),$D$5+$E$5*(DR503*DK503/($K$5*1000))+$F$5*(DR503*DK503/($K$5*1000))*MAX(MIN(CY503,$J$5),$I$5)*MAX(MIN(CY503,$J$5),$I$5)+$G$5*MAX(MIN(CY503,$J$5),$I$5)*(DR503*DK503/($K$5*1000))+$H$5*(DR503*DK503/($K$5*1000))*(DR503*DK503/($K$5*1000)))</f>
        <v>0</v>
      </c>
      <c r="R503">
        <f>I503*(1000-(1000*0.61365*exp(17.502*V503/(240.97+V503))/(DK503+DL503)+DF503)/2)/(1000*0.61365*exp(17.502*V503/(240.97+V503))/(DK503+DL503)-DF503)</f>
        <v>0</v>
      </c>
      <c r="S503">
        <f>1/((CZ503+1)/(P503/1.6)+1/(Q503/1.37)) + CZ503/((CZ503+1)/(P503/1.6) + CZ503/(Q503/1.37))</f>
        <v>0</v>
      </c>
      <c r="T503">
        <f>(CU503*CX503)</f>
        <v>0</v>
      </c>
      <c r="U503">
        <f>(DM503+(T503+2*0.95*5.67E-8*(((DM503+$B$9)+273)^4-(DM503+273)^4)-44100*I503)/(1.84*29.3*Q503+8*0.95*5.67E-8*(DM503+273)^3))</f>
        <v>0</v>
      </c>
      <c r="V503">
        <f>($C$9*DN503+$D$9*DO503+$E$9*U503)</f>
        <v>0</v>
      </c>
      <c r="W503">
        <f>0.61365*exp(17.502*V503/(240.97+V503))</f>
        <v>0</v>
      </c>
      <c r="X503">
        <f>(Y503/Z503*100)</f>
        <v>0</v>
      </c>
      <c r="Y503">
        <f>DF503*(DK503+DL503)/1000</f>
        <v>0</v>
      </c>
      <c r="Z503">
        <f>0.61365*exp(17.502*DM503/(240.97+DM503))</f>
        <v>0</v>
      </c>
      <c r="AA503">
        <f>(W503-DF503*(DK503+DL503)/1000)</f>
        <v>0</v>
      </c>
      <c r="AB503">
        <f>(-I503*44100)</f>
        <v>0</v>
      </c>
      <c r="AC503">
        <f>2*29.3*Q503*0.92*(DM503-V503)</f>
        <v>0</v>
      </c>
      <c r="AD503">
        <f>2*0.95*5.67E-8*(((DM503+$B$9)+273)^4-(V503+273)^4)</f>
        <v>0</v>
      </c>
      <c r="AE503">
        <f>T503+AD503+AB503+AC503</f>
        <v>0</v>
      </c>
      <c r="AF503">
        <v>1</v>
      </c>
      <c r="AG503">
        <v>0</v>
      </c>
      <c r="AH503">
        <f>IF(AF503*$H$15&gt;=AJ503,1.0,(AJ503/(AJ503-AF503*$H$15)))</f>
        <v>0</v>
      </c>
      <c r="AI503">
        <f>(AH503-1)*100</f>
        <v>0</v>
      </c>
      <c r="AJ503">
        <f>MAX(0,($B$15+$C$15*DR503)/(1+$D$15*DR503)*DK503/(DM503+273)*$E$15)</f>
        <v>0</v>
      </c>
      <c r="AK503" t="s">
        <v>420</v>
      </c>
      <c r="AL503" t="s">
        <v>420</v>
      </c>
      <c r="AM503">
        <v>0</v>
      </c>
      <c r="AN503">
        <v>0</v>
      </c>
      <c r="AO503">
        <f>1-AM503/AN503</f>
        <v>0</v>
      </c>
      <c r="AP503">
        <v>0</v>
      </c>
      <c r="AQ503" t="s">
        <v>420</v>
      </c>
      <c r="AR503" t="s">
        <v>420</v>
      </c>
      <c r="AS503">
        <v>0</v>
      </c>
      <c r="AT503">
        <v>0</v>
      </c>
      <c r="AU503">
        <f>1-AS503/AT503</f>
        <v>0</v>
      </c>
      <c r="AV503">
        <v>0.5</v>
      </c>
      <c r="AW503">
        <f>CV503</f>
        <v>0</v>
      </c>
      <c r="AX503">
        <f>K503</f>
        <v>0</v>
      </c>
      <c r="AY503">
        <f>AU503*AV503*AW503</f>
        <v>0</v>
      </c>
      <c r="AZ503">
        <f>(AX503-AP503)/AW503</f>
        <v>0</v>
      </c>
      <c r="BA503">
        <f>(AN503-AT503)/AT503</f>
        <v>0</v>
      </c>
      <c r="BB503">
        <f>AM503/(AO503+AM503/AT503)</f>
        <v>0</v>
      </c>
      <c r="BC503" t="s">
        <v>420</v>
      </c>
      <c r="BD503">
        <v>0</v>
      </c>
      <c r="BE503">
        <f>IF(BD503&lt;&gt;0, BD503, BB503)</f>
        <v>0</v>
      </c>
      <c r="BF503">
        <f>1-BE503/AT503</f>
        <v>0</v>
      </c>
      <c r="BG503">
        <f>(AT503-AS503)/(AT503-BE503)</f>
        <v>0</v>
      </c>
      <c r="BH503">
        <f>(AN503-AT503)/(AN503-BE503)</f>
        <v>0</v>
      </c>
      <c r="BI503">
        <f>(AT503-AS503)/(AT503-AM503)</f>
        <v>0</v>
      </c>
      <c r="BJ503">
        <f>(AN503-AT503)/(AN503-AM503)</f>
        <v>0</v>
      </c>
      <c r="BK503">
        <f>(BG503*BE503/AS503)</f>
        <v>0</v>
      </c>
      <c r="BL503">
        <f>(1-BK503)</f>
        <v>0</v>
      </c>
      <c r="CU503">
        <f>$B$13*DS503+$C$13*DT503+$F$13*EE503*(1-EH503)</f>
        <v>0</v>
      </c>
      <c r="CV503">
        <f>CU503*CW503</f>
        <v>0</v>
      </c>
      <c r="CW503">
        <f>($B$13*$D$11+$C$13*$D$11+$F$13*((ER503+EJ503)/MAX(ER503+EJ503+ES503, 0.1)*$I$11+ES503/MAX(ER503+EJ503+ES503, 0.1)*$J$11))/($B$13+$C$13+$F$13)</f>
        <v>0</v>
      </c>
      <c r="CX503">
        <f>($B$13*$K$11+$C$13*$K$11+$F$13*((ER503+EJ503)/MAX(ER503+EJ503+ES503, 0.1)*$P$11+ES503/MAX(ER503+EJ503+ES503, 0.1)*$Q$11))/($B$13+$C$13+$F$13)</f>
        <v>0</v>
      </c>
      <c r="CY503">
        <v>4.6</v>
      </c>
      <c r="CZ503">
        <v>0.5</v>
      </c>
      <c r="DA503" t="s">
        <v>421</v>
      </c>
      <c r="DB503">
        <v>2</v>
      </c>
      <c r="DC503">
        <v>1761013087.326923</v>
      </c>
      <c r="DD503">
        <v>421.5698846153846</v>
      </c>
      <c r="DE503">
        <v>419.9595769230769</v>
      </c>
      <c r="DF503">
        <v>23.88523461538462</v>
      </c>
      <c r="DG503">
        <v>24.03719230769231</v>
      </c>
      <c r="DH503">
        <v>423.1457692307691</v>
      </c>
      <c r="DI503">
        <v>23.69835384615384</v>
      </c>
      <c r="DJ503">
        <v>500.0236923076924</v>
      </c>
      <c r="DK503">
        <v>90.59039615384614</v>
      </c>
      <c r="DL503">
        <v>0.03410367307692307</v>
      </c>
      <c r="DM503">
        <v>30.4176923076923</v>
      </c>
      <c r="DN503">
        <v>30.08079615384615</v>
      </c>
      <c r="DO503">
        <v>999.9000000000001</v>
      </c>
      <c r="DP503">
        <v>0</v>
      </c>
      <c r="DQ503">
        <v>0</v>
      </c>
      <c r="DR503">
        <v>10000.625</v>
      </c>
      <c r="DS503">
        <v>0</v>
      </c>
      <c r="DT503">
        <v>0.242856</v>
      </c>
      <c r="DU503">
        <v>1.610254230769231</v>
      </c>
      <c r="DV503">
        <v>431.8856538461538</v>
      </c>
      <c r="DW503">
        <v>430.3030384615383</v>
      </c>
      <c r="DX503">
        <v>-0.1519590769230769</v>
      </c>
      <c r="DY503">
        <v>419.9595769230769</v>
      </c>
      <c r="DZ503">
        <v>24.03719230769231</v>
      </c>
      <c r="EA503">
        <v>2.163773846153846</v>
      </c>
      <c r="EB503">
        <v>2.177538846153846</v>
      </c>
      <c r="EC503">
        <v>18.69655384615384</v>
      </c>
      <c r="ED503">
        <v>18.79800769230769</v>
      </c>
      <c r="EE503">
        <v>0.005000780000000001</v>
      </c>
      <c r="EF503">
        <v>0</v>
      </c>
      <c r="EG503">
        <v>0</v>
      </c>
      <c r="EH503">
        <v>0</v>
      </c>
      <c r="EI503">
        <v>583.4999999999999</v>
      </c>
      <c r="EJ503">
        <v>0.005000780000000001</v>
      </c>
      <c r="EK503">
        <v>-11.73846153846154</v>
      </c>
      <c r="EL503">
        <v>-0.5846153846153845</v>
      </c>
      <c r="EM503">
        <v>35.89146153846154</v>
      </c>
      <c r="EN503">
        <v>39.73292307692307</v>
      </c>
      <c r="EO503">
        <v>38.08146153846154</v>
      </c>
      <c r="EP503">
        <v>40.44442307692307</v>
      </c>
      <c r="EQ503">
        <v>38.60784615384615</v>
      </c>
      <c r="ER503">
        <v>0</v>
      </c>
      <c r="ES503">
        <v>0</v>
      </c>
      <c r="ET503">
        <v>0</v>
      </c>
      <c r="EU503">
        <v>1761013094.5</v>
      </c>
      <c r="EV503">
        <v>0</v>
      </c>
      <c r="EW503">
        <v>583.3384615384615</v>
      </c>
      <c r="EX503">
        <v>-19.24786327707505</v>
      </c>
      <c r="EY503">
        <v>7.244444409002416</v>
      </c>
      <c r="EZ503">
        <v>-10.85769230769231</v>
      </c>
      <c r="FA503">
        <v>15</v>
      </c>
      <c r="FB503">
        <v>1761012682</v>
      </c>
      <c r="FC503" t="s">
        <v>1357</v>
      </c>
      <c r="FD503">
        <v>1761012681</v>
      </c>
      <c r="FE503">
        <v>1761012682</v>
      </c>
      <c r="FF503">
        <v>15</v>
      </c>
      <c r="FG503">
        <v>-0.08</v>
      </c>
      <c r="FH503">
        <v>-0.001</v>
      </c>
      <c r="FI503">
        <v>-1.579</v>
      </c>
      <c r="FJ503">
        <v>0.191</v>
      </c>
      <c r="FK503">
        <v>420</v>
      </c>
      <c r="FL503">
        <v>24</v>
      </c>
      <c r="FM503">
        <v>0.15</v>
      </c>
      <c r="FN503">
        <v>0.02</v>
      </c>
      <c r="FO503">
        <v>1.59831525</v>
      </c>
      <c r="FP503">
        <v>0.2430370356472799</v>
      </c>
      <c r="FQ503">
        <v>0.03966704469629042</v>
      </c>
      <c r="FR503">
        <v>1</v>
      </c>
      <c r="FS503">
        <v>584.9911764705882</v>
      </c>
      <c r="FT503">
        <v>-15.25592047868321</v>
      </c>
      <c r="FU503">
        <v>6.738622989334509</v>
      </c>
      <c r="FV503">
        <v>0</v>
      </c>
      <c r="FW503">
        <v>-0.169121675</v>
      </c>
      <c r="FX503">
        <v>0.3928218123827398</v>
      </c>
      <c r="FY503">
        <v>0.03965909431731107</v>
      </c>
      <c r="FZ503">
        <v>0</v>
      </c>
      <c r="GA503">
        <v>1</v>
      </c>
      <c r="GB503">
        <v>3</v>
      </c>
      <c r="GC503" t="s">
        <v>459</v>
      </c>
      <c r="GD503">
        <v>3.10977</v>
      </c>
      <c r="GE503">
        <v>2.72605</v>
      </c>
      <c r="GF503">
        <v>0.0888896</v>
      </c>
      <c r="GG503">
        <v>0.0884379</v>
      </c>
      <c r="GH503">
        <v>0.10859</v>
      </c>
      <c r="GI503">
        <v>0.11007</v>
      </c>
      <c r="GJ503">
        <v>23912.2</v>
      </c>
      <c r="GK503">
        <v>21664.7</v>
      </c>
      <c r="GL503">
        <v>26802.6</v>
      </c>
      <c r="GM503">
        <v>23972.6</v>
      </c>
      <c r="GN503">
        <v>38175.3</v>
      </c>
      <c r="GO503">
        <v>31465.5</v>
      </c>
      <c r="GP503">
        <v>46782.5</v>
      </c>
      <c r="GQ503">
        <v>37892.2</v>
      </c>
      <c r="GR503">
        <v>1.89228</v>
      </c>
      <c r="GS503">
        <v>1.87915</v>
      </c>
      <c r="GT503">
        <v>0.104189</v>
      </c>
      <c r="GU503">
        <v>0</v>
      </c>
      <c r="GV503">
        <v>28.3606</v>
      </c>
      <c r="GW503">
        <v>999.9</v>
      </c>
      <c r="GX503">
        <v>63.6</v>
      </c>
      <c r="GY503">
        <v>29.1</v>
      </c>
      <c r="GZ503">
        <v>28.3985</v>
      </c>
      <c r="HA503">
        <v>61.501</v>
      </c>
      <c r="HB503">
        <v>21.27</v>
      </c>
      <c r="HC503">
        <v>1</v>
      </c>
      <c r="HD503">
        <v>0.0262602</v>
      </c>
      <c r="HE503">
        <v>-1.98416</v>
      </c>
      <c r="HF503">
        <v>20.3247</v>
      </c>
      <c r="HG503">
        <v>5.22133</v>
      </c>
      <c r="HH503">
        <v>11.9793</v>
      </c>
      <c r="HI503">
        <v>4.9655</v>
      </c>
      <c r="HJ503">
        <v>3.27578</v>
      </c>
      <c r="HK503">
        <v>9999</v>
      </c>
      <c r="HL503">
        <v>9999</v>
      </c>
      <c r="HM503">
        <v>9999</v>
      </c>
      <c r="HN503">
        <v>999.9</v>
      </c>
      <c r="HO503">
        <v>1.86366</v>
      </c>
      <c r="HP503">
        <v>1.85974</v>
      </c>
      <c r="HQ503">
        <v>1.85805</v>
      </c>
      <c r="HR503">
        <v>1.85944</v>
      </c>
      <c r="HS503">
        <v>1.85959</v>
      </c>
      <c r="HT503">
        <v>1.85806</v>
      </c>
      <c r="HU503">
        <v>1.85715</v>
      </c>
      <c r="HV503">
        <v>1.85211</v>
      </c>
      <c r="HW503">
        <v>0</v>
      </c>
      <c r="HX503">
        <v>0</v>
      </c>
      <c r="HY503">
        <v>0</v>
      </c>
      <c r="HZ503">
        <v>0</v>
      </c>
      <c r="IA503" t="s">
        <v>424</v>
      </c>
      <c r="IB503" t="s">
        <v>425</v>
      </c>
      <c r="IC503" t="s">
        <v>426</v>
      </c>
      <c r="ID503" t="s">
        <v>426</v>
      </c>
      <c r="IE503" t="s">
        <v>426</v>
      </c>
      <c r="IF503" t="s">
        <v>426</v>
      </c>
      <c r="IG503">
        <v>0</v>
      </c>
      <c r="IH503">
        <v>100</v>
      </c>
      <c r="II503">
        <v>100</v>
      </c>
      <c r="IJ503">
        <v>-1.576</v>
      </c>
      <c r="IK503">
        <v>0.1889</v>
      </c>
      <c r="IL503">
        <v>-2.369354775373933</v>
      </c>
      <c r="IM503">
        <v>0.001328113201692861</v>
      </c>
      <c r="IN503">
        <v>1.538283238170363E-06</v>
      </c>
      <c r="IO503">
        <v>-5.795655626708063E-10</v>
      </c>
      <c r="IP503">
        <v>-0.06927923945627479</v>
      </c>
      <c r="IQ503">
        <v>-0.004593102289677449</v>
      </c>
      <c r="IR503">
        <v>0.0008253994458280543</v>
      </c>
      <c r="IS503">
        <v>-7.403632370499484E-06</v>
      </c>
      <c r="IT503">
        <v>2</v>
      </c>
      <c r="IU503">
        <v>1985</v>
      </c>
      <c r="IV503">
        <v>1</v>
      </c>
      <c r="IW503">
        <v>27</v>
      </c>
      <c r="IX503">
        <v>6.9</v>
      </c>
      <c r="IY503">
        <v>6.9</v>
      </c>
      <c r="IZ503">
        <v>1.13647</v>
      </c>
      <c r="JA503">
        <v>2.6123</v>
      </c>
      <c r="JB503">
        <v>1.49658</v>
      </c>
      <c r="JC503">
        <v>2.34619</v>
      </c>
      <c r="JD503">
        <v>1.54907</v>
      </c>
      <c r="JE503">
        <v>2.4585</v>
      </c>
      <c r="JF503">
        <v>32.7535</v>
      </c>
      <c r="JG503">
        <v>15.3316</v>
      </c>
      <c r="JH503">
        <v>18</v>
      </c>
      <c r="JI503">
        <v>481.431</v>
      </c>
      <c r="JJ503">
        <v>502.174</v>
      </c>
      <c r="JK503">
        <v>31.7118</v>
      </c>
      <c r="JL503">
        <v>27.5901</v>
      </c>
      <c r="JM503">
        <v>30.0002</v>
      </c>
      <c r="JN503">
        <v>27.7666</v>
      </c>
      <c r="JO503">
        <v>27.7444</v>
      </c>
      <c r="JP503">
        <v>22.8495</v>
      </c>
      <c r="JQ503">
        <v>19.1831</v>
      </c>
      <c r="JR503">
        <v>79.7026</v>
      </c>
      <c r="JS503">
        <v>31.7558</v>
      </c>
      <c r="JT503">
        <v>420</v>
      </c>
      <c r="JU503">
        <v>24.0746</v>
      </c>
      <c r="JV503">
        <v>102.303</v>
      </c>
      <c r="JW503">
        <v>91.41459999999999</v>
      </c>
    </row>
    <row r="504" spans="1:283">
      <c r="A504">
        <v>486</v>
      </c>
      <c r="B504">
        <v>1761013097.5</v>
      </c>
      <c r="C504">
        <v>3431.5</v>
      </c>
      <c r="D504" t="s">
        <v>1427</v>
      </c>
      <c r="E504" t="s">
        <v>1428</v>
      </c>
      <c r="F504">
        <v>5</v>
      </c>
      <c r="G504" t="s">
        <v>1418</v>
      </c>
      <c r="H504">
        <v>1761013089.4</v>
      </c>
      <c r="I504">
        <f>(J504)/1000</f>
        <v>0</v>
      </c>
      <c r="J504">
        <f>1000*DJ504*AH504*(DF504-DG504)/(100*CY504*(1000-AH504*DF504))</f>
        <v>0</v>
      </c>
      <c r="K504">
        <f>DJ504*AH504*(DE504-DD504*(1000-AH504*DG504)/(1000-AH504*DF504))/(100*CY504)</f>
        <v>0</v>
      </c>
      <c r="L504">
        <f>DD504 - IF(AH504&gt;1, K504*CY504*100.0/(AJ504), 0)</f>
        <v>0</v>
      </c>
      <c r="M504">
        <f>((S504-I504/2)*L504-K504)/(S504+I504/2)</f>
        <v>0</v>
      </c>
      <c r="N504">
        <f>M504*(DK504+DL504)/1000.0</f>
        <v>0</v>
      </c>
      <c r="O504">
        <f>(DD504 - IF(AH504&gt;1, K504*CY504*100.0/(AJ504), 0))*(DK504+DL504)/1000.0</f>
        <v>0</v>
      </c>
      <c r="P504">
        <f>2.0/((1/R504-1/Q504)+SIGN(R504)*SQRT((1/R504-1/Q504)*(1/R504-1/Q504) + 4*CZ504/((CZ504+1)*(CZ504+1))*(2*1/R504*1/Q504-1/Q504*1/Q504)))</f>
        <v>0</v>
      </c>
      <c r="Q504">
        <f>IF(LEFT(DA504,1)&lt;&gt;"0",IF(LEFT(DA504,1)="1",3.0,DB504),$D$5+$E$5*(DR504*DK504/($K$5*1000))+$F$5*(DR504*DK504/($K$5*1000))*MAX(MIN(CY504,$J$5),$I$5)*MAX(MIN(CY504,$J$5),$I$5)+$G$5*MAX(MIN(CY504,$J$5),$I$5)*(DR504*DK504/($K$5*1000))+$H$5*(DR504*DK504/($K$5*1000))*(DR504*DK504/($K$5*1000)))</f>
        <v>0</v>
      </c>
      <c r="R504">
        <f>I504*(1000-(1000*0.61365*exp(17.502*V504/(240.97+V504))/(DK504+DL504)+DF504)/2)/(1000*0.61365*exp(17.502*V504/(240.97+V504))/(DK504+DL504)-DF504)</f>
        <v>0</v>
      </c>
      <c r="S504">
        <f>1/((CZ504+1)/(P504/1.6)+1/(Q504/1.37)) + CZ504/((CZ504+1)/(P504/1.6) + CZ504/(Q504/1.37))</f>
        <v>0</v>
      </c>
      <c r="T504">
        <f>(CU504*CX504)</f>
        <v>0</v>
      </c>
      <c r="U504">
        <f>(DM504+(T504+2*0.95*5.67E-8*(((DM504+$B$9)+273)^4-(DM504+273)^4)-44100*I504)/(1.84*29.3*Q504+8*0.95*5.67E-8*(DM504+273)^3))</f>
        <v>0</v>
      </c>
      <c r="V504">
        <f>($C$9*DN504+$D$9*DO504+$E$9*U504)</f>
        <v>0</v>
      </c>
      <c r="W504">
        <f>0.61365*exp(17.502*V504/(240.97+V504))</f>
        <v>0</v>
      </c>
      <c r="X504">
        <f>(Y504/Z504*100)</f>
        <v>0</v>
      </c>
      <c r="Y504">
        <f>DF504*(DK504+DL504)/1000</f>
        <v>0</v>
      </c>
      <c r="Z504">
        <f>0.61365*exp(17.502*DM504/(240.97+DM504))</f>
        <v>0</v>
      </c>
      <c r="AA504">
        <f>(W504-DF504*(DK504+DL504)/1000)</f>
        <v>0</v>
      </c>
      <c r="AB504">
        <f>(-I504*44100)</f>
        <v>0</v>
      </c>
      <c r="AC504">
        <f>2*29.3*Q504*0.92*(DM504-V504)</f>
        <v>0</v>
      </c>
      <c r="AD504">
        <f>2*0.95*5.67E-8*(((DM504+$B$9)+273)^4-(V504+273)^4)</f>
        <v>0</v>
      </c>
      <c r="AE504">
        <f>T504+AD504+AB504+AC504</f>
        <v>0</v>
      </c>
      <c r="AF504">
        <v>1</v>
      </c>
      <c r="AG504">
        <v>0</v>
      </c>
      <c r="AH504">
        <f>IF(AF504*$H$15&gt;=AJ504,1.0,(AJ504/(AJ504-AF504*$H$15)))</f>
        <v>0</v>
      </c>
      <c r="AI504">
        <f>(AH504-1)*100</f>
        <v>0</v>
      </c>
      <c r="AJ504">
        <f>MAX(0,($B$15+$C$15*DR504)/(1+$D$15*DR504)*DK504/(DM504+273)*$E$15)</f>
        <v>0</v>
      </c>
      <c r="AK504" t="s">
        <v>420</v>
      </c>
      <c r="AL504" t="s">
        <v>420</v>
      </c>
      <c r="AM504">
        <v>0</v>
      </c>
      <c r="AN504">
        <v>0</v>
      </c>
      <c r="AO504">
        <f>1-AM504/AN504</f>
        <v>0</v>
      </c>
      <c r="AP504">
        <v>0</v>
      </c>
      <c r="AQ504" t="s">
        <v>420</v>
      </c>
      <c r="AR504" t="s">
        <v>420</v>
      </c>
      <c r="AS504">
        <v>0</v>
      </c>
      <c r="AT504">
        <v>0</v>
      </c>
      <c r="AU504">
        <f>1-AS504/AT504</f>
        <v>0</v>
      </c>
      <c r="AV504">
        <v>0.5</v>
      </c>
      <c r="AW504">
        <f>CV504</f>
        <v>0</v>
      </c>
      <c r="AX504">
        <f>K504</f>
        <v>0</v>
      </c>
      <c r="AY504">
        <f>AU504*AV504*AW504</f>
        <v>0</v>
      </c>
      <c r="AZ504">
        <f>(AX504-AP504)/AW504</f>
        <v>0</v>
      </c>
      <c r="BA504">
        <f>(AN504-AT504)/AT504</f>
        <v>0</v>
      </c>
      <c r="BB504">
        <f>AM504/(AO504+AM504/AT504)</f>
        <v>0</v>
      </c>
      <c r="BC504" t="s">
        <v>420</v>
      </c>
      <c r="BD504">
        <v>0</v>
      </c>
      <c r="BE504">
        <f>IF(BD504&lt;&gt;0, BD504, BB504)</f>
        <v>0</v>
      </c>
      <c r="BF504">
        <f>1-BE504/AT504</f>
        <v>0</v>
      </c>
      <c r="BG504">
        <f>(AT504-AS504)/(AT504-BE504)</f>
        <v>0</v>
      </c>
      <c r="BH504">
        <f>(AN504-AT504)/(AN504-BE504)</f>
        <v>0</v>
      </c>
      <c r="BI504">
        <f>(AT504-AS504)/(AT504-AM504)</f>
        <v>0</v>
      </c>
      <c r="BJ504">
        <f>(AN504-AT504)/(AN504-AM504)</f>
        <v>0</v>
      </c>
      <c r="BK504">
        <f>(BG504*BE504/AS504)</f>
        <v>0</v>
      </c>
      <c r="BL504">
        <f>(1-BK504)</f>
        <v>0</v>
      </c>
      <c r="CU504">
        <f>$B$13*DS504+$C$13*DT504+$F$13*EE504*(1-EH504)</f>
        <v>0</v>
      </c>
      <c r="CV504">
        <f>CU504*CW504</f>
        <v>0</v>
      </c>
      <c r="CW504">
        <f>($B$13*$D$11+$C$13*$D$11+$F$13*((ER504+EJ504)/MAX(ER504+EJ504+ES504, 0.1)*$I$11+ES504/MAX(ER504+EJ504+ES504, 0.1)*$J$11))/($B$13+$C$13+$F$13)</f>
        <v>0</v>
      </c>
      <c r="CX504">
        <f>($B$13*$K$11+$C$13*$K$11+$F$13*((ER504+EJ504)/MAX(ER504+EJ504+ES504, 0.1)*$P$11+ES504/MAX(ER504+EJ504+ES504, 0.1)*$Q$11))/($B$13+$C$13+$F$13)</f>
        <v>0</v>
      </c>
      <c r="CY504">
        <v>4.6</v>
      </c>
      <c r="CZ504">
        <v>0.5</v>
      </c>
      <c r="DA504" t="s">
        <v>421</v>
      </c>
      <c r="DB504">
        <v>2</v>
      </c>
      <c r="DC504">
        <v>1761013089.4</v>
      </c>
      <c r="DD504">
        <v>421.5799600000001</v>
      </c>
      <c r="DE504">
        <v>419.96448</v>
      </c>
      <c r="DF504">
        <v>23.910928</v>
      </c>
      <c r="DG504">
        <v>24.054064</v>
      </c>
      <c r="DH504">
        <v>423.15584</v>
      </c>
      <c r="DI504">
        <v>23.723492</v>
      </c>
      <c r="DJ504">
        <v>500.03032</v>
      </c>
      <c r="DK504">
        <v>90.59071199999998</v>
      </c>
      <c r="DL504">
        <v>0.03410840399999999</v>
      </c>
      <c r="DM504">
        <v>30.41518</v>
      </c>
      <c r="DN504">
        <v>30.074856</v>
      </c>
      <c r="DO504">
        <v>999.9</v>
      </c>
      <c r="DP504">
        <v>0</v>
      </c>
      <c r="DQ504">
        <v>0</v>
      </c>
      <c r="DR504">
        <v>10001.048</v>
      </c>
      <c r="DS504">
        <v>0</v>
      </c>
      <c r="DT504">
        <v>0.242856</v>
      </c>
      <c r="DU504">
        <v>1.6154084</v>
      </c>
      <c r="DV504">
        <v>431.90728</v>
      </c>
      <c r="DW504">
        <v>430.3155199999999</v>
      </c>
      <c r="DX504">
        <v>-0.14313764</v>
      </c>
      <c r="DY504">
        <v>419.96448</v>
      </c>
      <c r="DZ504">
        <v>24.054064</v>
      </c>
      <c r="EA504">
        <v>2.1661084</v>
      </c>
      <c r="EB504">
        <v>2.1790752</v>
      </c>
      <c r="EC504">
        <v>18.713796</v>
      </c>
      <c r="ED504">
        <v>18.809284</v>
      </c>
      <c r="EE504">
        <v>0.00500078</v>
      </c>
      <c r="EF504">
        <v>0</v>
      </c>
      <c r="EG504">
        <v>0</v>
      </c>
      <c r="EH504">
        <v>0</v>
      </c>
      <c r="EI504">
        <v>583.288</v>
      </c>
      <c r="EJ504">
        <v>0.00500078</v>
      </c>
      <c r="EK504">
        <v>-11.656</v>
      </c>
      <c r="EL504">
        <v>-0.5679999999999999</v>
      </c>
      <c r="EM504">
        <v>35.85468</v>
      </c>
      <c r="EN504">
        <v>39.66724</v>
      </c>
      <c r="EO504">
        <v>38.04224</v>
      </c>
      <c r="EP504">
        <v>40.33972</v>
      </c>
      <c r="EQ504">
        <v>38.5696</v>
      </c>
      <c r="ER504">
        <v>0</v>
      </c>
      <c r="ES504">
        <v>0</v>
      </c>
      <c r="ET504">
        <v>0</v>
      </c>
      <c r="EU504">
        <v>1761013096.3</v>
      </c>
      <c r="EV504">
        <v>0</v>
      </c>
      <c r="EW504">
        <v>583.3</v>
      </c>
      <c r="EX504">
        <v>-4.061538406097024</v>
      </c>
      <c r="EY504">
        <v>-13.84615389520129</v>
      </c>
      <c r="EZ504">
        <v>-11.348</v>
      </c>
      <c r="FA504">
        <v>15</v>
      </c>
      <c r="FB504">
        <v>1761012682</v>
      </c>
      <c r="FC504" t="s">
        <v>1357</v>
      </c>
      <c r="FD504">
        <v>1761012681</v>
      </c>
      <c r="FE504">
        <v>1761012682</v>
      </c>
      <c r="FF504">
        <v>15</v>
      </c>
      <c r="FG504">
        <v>-0.08</v>
      </c>
      <c r="FH504">
        <v>-0.001</v>
      </c>
      <c r="FI504">
        <v>-1.579</v>
      </c>
      <c r="FJ504">
        <v>0.191</v>
      </c>
      <c r="FK504">
        <v>420</v>
      </c>
      <c r="FL504">
        <v>24</v>
      </c>
      <c r="FM504">
        <v>0.15</v>
      </c>
      <c r="FN504">
        <v>0.02</v>
      </c>
      <c r="FO504">
        <v>1.602450243902439</v>
      </c>
      <c r="FP504">
        <v>0.230773797909407</v>
      </c>
      <c r="FQ504">
        <v>0.03957185403348989</v>
      </c>
      <c r="FR504">
        <v>1</v>
      </c>
      <c r="FS504">
        <v>584.1705882352941</v>
      </c>
      <c r="FT504">
        <v>-25.71428565714632</v>
      </c>
      <c r="FU504">
        <v>6.570053693565392</v>
      </c>
      <c r="FV504">
        <v>0</v>
      </c>
      <c r="FW504">
        <v>-0.1600684146341463</v>
      </c>
      <c r="FX504">
        <v>0.3138910243902436</v>
      </c>
      <c r="FY504">
        <v>0.03530693892277226</v>
      </c>
      <c r="FZ504">
        <v>0</v>
      </c>
      <c r="GA504">
        <v>1</v>
      </c>
      <c r="GB504">
        <v>3</v>
      </c>
      <c r="GC504" t="s">
        <v>459</v>
      </c>
      <c r="GD504">
        <v>3.10979</v>
      </c>
      <c r="GE504">
        <v>2.7257</v>
      </c>
      <c r="GF504">
        <v>0.088894</v>
      </c>
      <c r="GG504">
        <v>0.0884392</v>
      </c>
      <c r="GH504">
        <v>0.108667</v>
      </c>
      <c r="GI504">
        <v>0.110123</v>
      </c>
      <c r="GJ504">
        <v>23912</v>
      </c>
      <c r="GK504">
        <v>21664.7</v>
      </c>
      <c r="GL504">
        <v>26802.6</v>
      </c>
      <c r="GM504">
        <v>23972.6</v>
      </c>
      <c r="GN504">
        <v>38171.9</v>
      </c>
      <c r="GO504">
        <v>31463.5</v>
      </c>
      <c r="GP504">
        <v>46782.5</v>
      </c>
      <c r="GQ504">
        <v>37892.1</v>
      </c>
      <c r="GR504">
        <v>1.89233</v>
      </c>
      <c r="GS504">
        <v>1.8791</v>
      </c>
      <c r="GT504">
        <v>0.103891</v>
      </c>
      <c r="GU504">
        <v>0</v>
      </c>
      <c r="GV504">
        <v>28.3654</v>
      </c>
      <c r="GW504">
        <v>999.9</v>
      </c>
      <c r="GX504">
        <v>63.6</v>
      </c>
      <c r="GY504">
        <v>29.1</v>
      </c>
      <c r="GZ504">
        <v>28.3983</v>
      </c>
      <c r="HA504">
        <v>61.661</v>
      </c>
      <c r="HB504">
        <v>21.0897</v>
      </c>
      <c r="HC504">
        <v>1</v>
      </c>
      <c r="HD504">
        <v>0.0264939</v>
      </c>
      <c r="HE504">
        <v>-2.01941</v>
      </c>
      <c r="HF504">
        <v>20.3242</v>
      </c>
      <c r="HG504">
        <v>5.22118</v>
      </c>
      <c r="HH504">
        <v>11.9793</v>
      </c>
      <c r="HI504">
        <v>4.9653</v>
      </c>
      <c r="HJ504">
        <v>3.27573</v>
      </c>
      <c r="HK504">
        <v>9999</v>
      </c>
      <c r="HL504">
        <v>9999</v>
      </c>
      <c r="HM504">
        <v>9999</v>
      </c>
      <c r="HN504">
        <v>999.9</v>
      </c>
      <c r="HO504">
        <v>1.86366</v>
      </c>
      <c r="HP504">
        <v>1.85974</v>
      </c>
      <c r="HQ504">
        <v>1.85805</v>
      </c>
      <c r="HR504">
        <v>1.85944</v>
      </c>
      <c r="HS504">
        <v>1.85959</v>
      </c>
      <c r="HT504">
        <v>1.85806</v>
      </c>
      <c r="HU504">
        <v>1.85715</v>
      </c>
      <c r="HV504">
        <v>1.85211</v>
      </c>
      <c r="HW504">
        <v>0</v>
      </c>
      <c r="HX504">
        <v>0</v>
      </c>
      <c r="HY504">
        <v>0</v>
      </c>
      <c r="HZ504">
        <v>0</v>
      </c>
      <c r="IA504" t="s">
        <v>424</v>
      </c>
      <c r="IB504" t="s">
        <v>425</v>
      </c>
      <c r="IC504" t="s">
        <v>426</v>
      </c>
      <c r="ID504" t="s">
        <v>426</v>
      </c>
      <c r="IE504" t="s">
        <v>426</v>
      </c>
      <c r="IF504" t="s">
        <v>426</v>
      </c>
      <c r="IG504">
        <v>0</v>
      </c>
      <c r="IH504">
        <v>100</v>
      </c>
      <c r="II504">
        <v>100</v>
      </c>
      <c r="IJ504">
        <v>-1.576</v>
      </c>
      <c r="IK504">
        <v>0.1895</v>
      </c>
      <c r="IL504">
        <v>-2.369354775373933</v>
      </c>
      <c r="IM504">
        <v>0.001328113201692861</v>
      </c>
      <c r="IN504">
        <v>1.538283238170363E-06</v>
      </c>
      <c r="IO504">
        <v>-5.795655626708063E-10</v>
      </c>
      <c r="IP504">
        <v>-0.06927923945627479</v>
      </c>
      <c r="IQ504">
        <v>-0.004593102289677449</v>
      </c>
      <c r="IR504">
        <v>0.0008253994458280543</v>
      </c>
      <c r="IS504">
        <v>-7.403632370499484E-06</v>
      </c>
      <c r="IT504">
        <v>2</v>
      </c>
      <c r="IU504">
        <v>1985</v>
      </c>
      <c r="IV504">
        <v>1</v>
      </c>
      <c r="IW504">
        <v>27</v>
      </c>
      <c r="IX504">
        <v>6.9</v>
      </c>
      <c r="IY504">
        <v>6.9</v>
      </c>
      <c r="IZ504">
        <v>1.13647</v>
      </c>
      <c r="JA504">
        <v>2.6062</v>
      </c>
      <c r="JB504">
        <v>1.49658</v>
      </c>
      <c r="JC504">
        <v>2.34497</v>
      </c>
      <c r="JD504">
        <v>1.54907</v>
      </c>
      <c r="JE504">
        <v>2.44751</v>
      </c>
      <c r="JF504">
        <v>32.7535</v>
      </c>
      <c r="JG504">
        <v>15.3491</v>
      </c>
      <c r="JH504">
        <v>18</v>
      </c>
      <c r="JI504">
        <v>481.459</v>
      </c>
      <c r="JJ504">
        <v>502.141</v>
      </c>
      <c r="JK504">
        <v>31.6995</v>
      </c>
      <c r="JL504">
        <v>27.5891</v>
      </c>
      <c r="JM504">
        <v>30.0002</v>
      </c>
      <c r="JN504">
        <v>27.7666</v>
      </c>
      <c r="JO504">
        <v>27.7444</v>
      </c>
      <c r="JP504">
        <v>22.8512</v>
      </c>
      <c r="JQ504">
        <v>19.1831</v>
      </c>
      <c r="JR504">
        <v>79.7026</v>
      </c>
      <c r="JS504">
        <v>31.6976</v>
      </c>
      <c r="JT504">
        <v>420</v>
      </c>
      <c r="JU504">
        <v>24.0589</v>
      </c>
      <c r="JV504">
        <v>102.303</v>
      </c>
      <c r="JW504">
        <v>91.4144</v>
      </c>
    </row>
    <row r="505" spans="1:283">
      <c r="A505">
        <v>487</v>
      </c>
      <c r="B505">
        <v>1761013099.5</v>
      </c>
      <c r="C505">
        <v>3433.5</v>
      </c>
      <c r="D505" t="s">
        <v>1429</v>
      </c>
      <c r="E505" t="s">
        <v>1430</v>
      </c>
      <c r="F505">
        <v>5</v>
      </c>
      <c r="G505" t="s">
        <v>1418</v>
      </c>
      <c r="H505">
        <v>1761013091.5625</v>
      </c>
      <c r="I505">
        <f>(J505)/1000</f>
        <v>0</v>
      </c>
      <c r="J505">
        <f>1000*DJ505*AH505*(DF505-DG505)/(100*CY505*(1000-AH505*DF505))</f>
        <v>0</v>
      </c>
      <c r="K505">
        <f>DJ505*AH505*(DE505-DD505*(1000-AH505*DG505)/(1000-AH505*DF505))/(100*CY505)</f>
        <v>0</v>
      </c>
      <c r="L505">
        <f>DD505 - IF(AH505&gt;1, K505*CY505*100.0/(AJ505), 0)</f>
        <v>0</v>
      </c>
      <c r="M505">
        <f>((S505-I505/2)*L505-K505)/(S505+I505/2)</f>
        <v>0</v>
      </c>
      <c r="N505">
        <f>M505*(DK505+DL505)/1000.0</f>
        <v>0</v>
      </c>
      <c r="O505">
        <f>(DD505 - IF(AH505&gt;1, K505*CY505*100.0/(AJ505), 0))*(DK505+DL505)/1000.0</f>
        <v>0</v>
      </c>
      <c r="P505">
        <f>2.0/((1/R505-1/Q505)+SIGN(R505)*SQRT((1/R505-1/Q505)*(1/R505-1/Q505) + 4*CZ505/((CZ505+1)*(CZ505+1))*(2*1/R505*1/Q505-1/Q505*1/Q505)))</f>
        <v>0</v>
      </c>
      <c r="Q505">
        <f>IF(LEFT(DA505,1)&lt;&gt;"0",IF(LEFT(DA505,1)="1",3.0,DB505),$D$5+$E$5*(DR505*DK505/($K$5*1000))+$F$5*(DR505*DK505/($K$5*1000))*MAX(MIN(CY505,$J$5),$I$5)*MAX(MIN(CY505,$J$5),$I$5)+$G$5*MAX(MIN(CY505,$J$5),$I$5)*(DR505*DK505/($K$5*1000))+$H$5*(DR505*DK505/($K$5*1000))*(DR505*DK505/($K$5*1000)))</f>
        <v>0</v>
      </c>
      <c r="R505">
        <f>I505*(1000-(1000*0.61365*exp(17.502*V505/(240.97+V505))/(DK505+DL505)+DF505)/2)/(1000*0.61365*exp(17.502*V505/(240.97+V505))/(DK505+DL505)-DF505)</f>
        <v>0</v>
      </c>
      <c r="S505">
        <f>1/((CZ505+1)/(P505/1.6)+1/(Q505/1.37)) + CZ505/((CZ505+1)/(P505/1.6) + CZ505/(Q505/1.37))</f>
        <v>0</v>
      </c>
      <c r="T505">
        <f>(CU505*CX505)</f>
        <v>0</v>
      </c>
      <c r="U505">
        <f>(DM505+(T505+2*0.95*5.67E-8*(((DM505+$B$9)+273)^4-(DM505+273)^4)-44100*I505)/(1.84*29.3*Q505+8*0.95*5.67E-8*(DM505+273)^3))</f>
        <v>0</v>
      </c>
      <c r="V505">
        <f>($C$9*DN505+$D$9*DO505+$E$9*U505)</f>
        <v>0</v>
      </c>
      <c r="W505">
        <f>0.61365*exp(17.502*V505/(240.97+V505))</f>
        <v>0</v>
      </c>
      <c r="X505">
        <f>(Y505/Z505*100)</f>
        <v>0</v>
      </c>
      <c r="Y505">
        <f>DF505*(DK505+DL505)/1000</f>
        <v>0</v>
      </c>
      <c r="Z505">
        <f>0.61365*exp(17.502*DM505/(240.97+DM505))</f>
        <v>0</v>
      </c>
      <c r="AA505">
        <f>(W505-DF505*(DK505+DL505)/1000)</f>
        <v>0</v>
      </c>
      <c r="AB505">
        <f>(-I505*44100)</f>
        <v>0</v>
      </c>
      <c r="AC505">
        <f>2*29.3*Q505*0.92*(DM505-V505)</f>
        <v>0</v>
      </c>
      <c r="AD505">
        <f>2*0.95*5.67E-8*(((DM505+$B$9)+273)^4-(V505+273)^4)</f>
        <v>0</v>
      </c>
      <c r="AE505">
        <f>T505+AD505+AB505+AC505</f>
        <v>0</v>
      </c>
      <c r="AF505">
        <v>1</v>
      </c>
      <c r="AG505">
        <v>0</v>
      </c>
      <c r="AH505">
        <f>IF(AF505*$H$15&gt;=AJ505,1.0,(AJ505/(AJ505-AF505*$H$15)))</f>
        <v>0</v>
      </c>
      <c r="AI505">
        <f>(AH505-1)*100</f>
        <v>0</v>
      </c>
      <c r="AJ505">
        <f>MAX(0,($B$15+$C$15*DR505)/(1+$D$15*DR505)*DK505/(DM505+273)*$E$15)</f>
        <v>0</v>
      </c>
      <c r="AK505" t="s">
        <v>420</v>
      </c>
      <c r="AL505" t="s">
        <v>420</v>
      </c>
      <c r="AM505">
        <v>0</v>
      </c>
      <c r="AN505">
        <v>0</v>
      </c>
      <c r="AO505">
        <f>1-AM505/AN505</f>
        <v>0</v>
      </c>
      <c r="AP505">
        <v>0</v>
      </c>
      <c r="AQ505" t="s">
        <v>420</v>
      </c>
      <c r="AR505" t="s">
        <v>420</v>
      </c>
      <c r="AS505">
        <v>0</v>
      </c>
      <c r="AT505">
        <v>0</v>
      </c>
      <c r="AU505">
        <f>1-AS505/AT505</f>
        <v>0</v>
      </c>
      <c r="AV505">
        <v>0.5</v>
      </c>
      <c r="AW505">
        <f>CV505</f>
        <v>0</v>
      </c>
      <c r="AX505">
        <f>K505</f>
        <v>0</v>
      </c>
      <c r="AY505">
        <f>AU505*AV505*AW505</f>
        <v>0</v>
      </c>
      <c r="AZ505">
        <f>(AX505-AP505)/AW505</f>
        <v>0</v>
      </c>
      <c r="BA505">
        <f>(AN505-AT505)/AT505</f>
        <v>0</v>
      </c>
      <c r="BB505">
        <f>AM505/(AO505+AM505/AT505)</f>
        <v>0</v>
      </c>
      <c r="BC505" t="s">
        <v>420</v>
      </c>
      <c r="BD505">
        <v>0</v>
      </c>
      <c r="BE505">
        <f>IF(BD505&lt;&gt;0, BD505, BB505)</f>
        <v>0</v>
      </c>
      <c r="BF505">
        <f>1-BE505/AT505</f>
        <v>0</v>
      </c>
      <c r="BG505">
        <f>(AT505-AS505)/(AT505-BE505)</f>
        <v>0</v>
      </c>
      <c r="BH505">
        <f>(AN505-AT505)/(AN505-BE505)</f>
        <v>0</v>
      </c>
      <c r="BI505">
        <f>(AT505-AS505)/(AT505-AM505)</f>
        <v>0</v>
      </c>
      <c r="BJ505">
        <f>(AN505-AT505)/(AN505-AM505)</f>
        <v>0</v>
      </c>
      <c r="BK505">
        <f>(BG505*BE505/AS505)</f>
        <v>0</v>
      </c>
      <c r="BL505">
        <f>(1-BK505)</f>
        <v>0</v>
      </c>
      <c r="CU505">
        <f>$B$13*DS505+$C$13*DT505+$F$13*EE505*(1-EH505)</f>
        <v>0</v>
      </c>
      <c r="CV505">
        <f>CU505*CW505</f>
        <v>0</v>
      </c>
      <c r="CW505">
        <f>($B$13*$D$11+$C$13*$D$11+$F$13*((ER505+EJ505)/MAX(ER505+EJ505+ES505, 0.1)*$I$11+ES505/MAX(ER505+EJ505+ES505, 0.1)*$J$11))/($B$13+$C$13+$F$13)</f>
        <v>0</v>
      </c>
      <c r="CX505">
        <f>($B$13*$K$11+$C$13*$K$11+$F$13*((ER505+EJ505)/MAX(ER505+EJ505+ES505, 0.1)*$P$11+ES505/MAX(ER505+EJ505+ES505, 0.1)*$Q$11))/($B$13+$C$13+$F$13)</f>
        <v>0</v>
      </c>
      <c r="CY505">
        <v>4.6</v>
      </c>
      <c r="CZ505">
        <v>0.5</v>
      </c>
      <c r="DA505" t="s">
        <v>421</v>
      </c>
      <c r="DB505">
        <v>2</v>
      </c>
      <c r="DC505">
        <v>1761013091.5625</v>
      </c>
      <c r="DD505">
        <v>421.593375</v>
      </c>
      <c r="DE505">
        <v>419.9674166666667</v>
      </c>
      <c r="DF505">
        <v>23.9361</v>
      </c>
      <c r="DG505">
        <v>24.07179583333333</v>
      </c>
      <c r="DH505">
        <v>423.16925</v>
      </c>
      <c r="DI505">
        <v>23.74811666666666</v>
      </c>
      <c r="DJ505">
        <v>500.0228749999999</v>
      </c>
      <c r="DK505">
        <v>90.59101249999999</v>
      </c>
      <c r="DL505">
        <v>0.0340970375</v>
      </c>
      <c r="DM505">
        <v>30.41338333333333</v>
      </c>
      <c r="DN505">
        <v>30.06893333333333</v>
      </c>
      <c r="DO505">
        <v>999.9</v>
      </c>
      <c r="DP505">
        <v>0</v>
      </c>
      <c r="DQ505">
        <v>0</v>
      </c>
      <c r="DR505">
        <v>9998.957500000002</v>
      </c>
      <c r="DS505">
        <v>0</v>
      </c>
      <c r="DT505">
        <v>0.242856</v>
      </c>
      <c r="DU505">
        <v>1.625941666666667</v>
      </c>
      <c r="DV505">
        <v>431.9322083333333</v>
      </c>
      <c r="DW505">
        <v>430.3263333333334</v>
      </c>
      <c r="DX505">
        <v>-0.1357013333333333</v>
      </c>
      <c r="DY505">
        <v>419.9674166666667</v>
      </c>
      <c r="DZ505">
        <v>24.07179583333333</v>
      </c>
      <c r="EA505">
        <v>2.168395</v>
      </c>
      <c r="EB505">
        <v>2.18068875</v>
      </c>
      <c r="EC505">
        <v>18.730675</v>
      </c>
      <c r="ED505">
        <v>18.821125</v>
      </c>
      <c r="EE505">
        <v>0.00500078</v>
      </c>
      <c r="EF505">
        <v>0</v>
      </c>
      <c r="EG505">
        <v>0</v>
      </c>
      <c r="EH505">
        <v>0</v>
      </c>
      <c r="EI505">
        <v>582.7958333333332</v>
      </c>
      <c r="EJ505">
        <v>0.00500078</v>
      </c>
      <c r="EK505">
        <v>-12.30416666666667</v>
      </c>
      <c r="EL505">
        <v>-0.8833333333333334</v>
      </c>
      <c r="EM505">
        <v>35.830375</v>
      </c>
      <c r="EN505">
        <v>39.60129166666666</v>
      </c>
      <c r="EO505">
        <v>37.98929166666667</v>
      </c>
      <c r="EP505">
        <v>40.241875</v>
      </c>
      <c r="EQ505">
        <v>38.57508333333333</v>
      </c>
      <c r="ER505">
        <v>0</v>
      </c>
      <c r="ES505">
        <v>0</v>
      </c>
      <c r="ET505">
        <v>0</v>
      </c>
      <c r="EU505">
        <v>1761013098.7</v>
      </c>
      <c r="EV505">
        <v>0</v>
      </c>
      <c r="EW505">
        <v>582.5640000000001</v>
      </c>
      <c r="EX505">
        <v>-12.04615384493171</v>
      </c>
      <c r="EY505">
        <v>-6.54615377157162</v>
      </c>
      <c r="EZ505">
        <v>-11.744</v>
      </c>
      <c r="FA505">
        <v>15</v>
      </c>
      <c r="FB505">
        <v>1761012682</v>
      </c>
      <c r="FC505" t="s">
        <v>1357</v>
      </c>
      <c r="FD505">
        <v>1761012681</v>
      </c>
      <c r="FE505">
        <v>1761012682</v>
      </c>
      <c r="FF505">
        <v>15</v>
      </c>
      <c r="FG505">
        <v>-0.08</v>
      </c>
      <c r="FH505">
        <v>-0.001</v>
      </c>
      <c r="FI505">
        <v>-1.579</v>
      </c>
      <c r="FJ505">
        <v>0.191</v>
      </c>
      <c r="FK505">
        <v>420</v>
      </c>
      <c r="FL505">
        <v>24</v>
      </c>
      <c r="FM505">
        <v>0.15</v>
      </c>
      <c r="FN505">
        <v>0.02</v>
      </c>
      <c r="FO505">
        <v>1.60991975</v>
      </c>
      <c r="FP505">
        <v>0.1909284427767347</v>
      </c>
      <c r="FQ505">
        <v>0.03705274763681502</v>
      </c>
      <c r="FR505">
        <v>1</v>
      </c>
      <c r="FS505">
        <v>583.7970588235294</v>
      </c>
      <c r="FT505">
        <v>-17.30022918742468</v>
      </c>
      <c r="FU505">
        <v>6.815789855143789</v>
      </c>
      <c r="FV505">
        <v>0</v>
      </c>
      <c r="FW505">
        <v>-0.1514715</v>
      </c>
      <c r="FX505">
        <v>0.2504342814258912</v>
      </c>
      <c r="FY505">
        <v>0.02953416486376413</v>
      </c>
      <c r="FZ505">
        <v>0</v>
      </c>
      <c r="GA505">
        <v>1</v>
      </c>
      <c r="GB505">
        <v>3</v>
      </c>
      <c r="GC505" t="s">
        <v>459</v>
      </c>
      <c r="GD505">
        <v>3.10974</v>
      </c>
      <c r="GE505">
        <v>2.72581</v>
      </c>
      <c r="GF505">
        <v>0.0889004</v>
      </c>
      <c r="GG505">
        <v>0.08843380000000001</v>
      </c>
      <c r="GH505">
        <v>0.108737</v>
      </c>
      <c r="GI505">
        <v>0.110146</v>
      </c>
      <c r="GJ505">
        <v>23911.9</v>
      </c>
      <c r="GK505">
        <v>21664.8</v>
      </c>
      <c r="GL505">
        <v>26802.6</v>
      </c>
      <c r="GM505">
        <v>23972.6</v>
      </c>
      <c r="GN505">
        <v>38168.9</v>
      </c>
      <c r="GO505">
        <v>31462.5</v>
      </c>
      <c r="GP505">
        <v>46782.6</v>
      </c>
      <c r="GQ505">
        <v>37891.9</v>
      </c>
      <c r="GR505">
        <v>1.89223</v>
      </c>
      <c r="GS505">
        <v>1.87943</v>
      </c>
      <c r="GT505">
        <v>0.103332</v>
      </c>
      <c r="GU505">
        <v>0</v>
      </c>
      <c r="GV505">
        <v>28.3703</v>
      </c>
      <c r="GW505">
        <v>999.9</v>
      </c>
      <c r="GX505">
        <v>63.6</v>
      </c>
      <c r="GY505">
        <v>29.1</v>
      </c>
      <c r="GZ505">
        <v>28.3991</v>
      </c>
      <c r="HA505">
        <v>61.491</v>
      </c>
      <c r="HB505">
        <v>21.0617</v>
      </c>
      <c r="HC505">
        <v>1</v>
      </c>
      <c r="HD505">
        <v>0.0264431</v>
      </c>
      <c r="HE505">
        <v>-1.99171</v>
      </c>
      <c r="HF505">
        <v>20.3247</v>
      </c>
      <c r="HG505">
        <v>5.22133</v>
      </c>
      <c r="HH505">
        <v>11.9794</v>
      </c>
      <c r="HI505">
        <v>4.96525</v>
      </c>
      <c r="HJ505">
        <v>3.27585</v>
      </c>
      <c r="HK505">
        <v>9999</v>
      </c>
      <c r="HL505">
        <v>9999</v>
      </c>
      <c r="HM505">
        <v>9999</v>
      </c>
      <c r="HN505">
        <v>999.9</v>
      </c>
      <c r="HO505">
        <v>1.86365</v>
      </c>
      <c r="HP505">
        <v>1.85974</v>
      </c>
      <c r="HQ505">
        <v>1.85806</v>
      </c>
      <c r="HR505">
        <v>1.85944</v>
      </c>
      <c r="HS505">
        <v>1.85959</v>
      </c>
      <c r="HT505">
        <v>1.85806</v>
      </c>
      <c r="HU505">
        <v>1.85715</v>
      </c>
      <c r="HV505">
        <v>1.85211</v>
      </c>
      <c r="HW505">
        <v>0</v>
      </c>
      <c r="HX505">
        <v>0</v>
      </c>
      <c r="HY505">
        <v>0</v>
      </c>
      <c r="HZ505">
        <v>0</v>
      </c>
      <c r="IA505" t="s">
        <v>424</v>
      </c>
      <c r="IB505" t="s">
        <v>425</v>
      </c>
      <c r="IC505" t="s">
        <v>426</v>
      </c>
      <c r="ID505" t="s">
        <v>426</v>
      </c>
      <c r="IE505" t="s">
        <v>426</v>
      </c>
      <c r="IF505" t="s">
        <v>426</v>
      </c>
      <c r="IG505">
        <v>0</v>
      </c>
      <c r="IH505">
        <v>100</v>
      </c>
      <c r="II505">
        <v>100</v>
      </c>
      <c r="IJ505">
        <v>-1.575</v>
      </c>
      <c r="IK505">
        <v>0.1899</v>
      </c>
      <c r="IL505">
        <v>-2.369354775373933</v>
      </c>
      <c r="IM505">
        <v>0.001328113201692861</v>
      </c>
      <c r="IN505">
        <v>1.538283238170363E-06</v>
      </c>
      <c r="IO505">
        <v>-5.795655626708063E-10</v>
      </c>
      <c r="IP505">
        <v>-0.06927923945627479</v>
      </c>
      <c r="IQ505">
        <v>-0.004593102289677449</v>
      </c>
      <c r="IR505">
        <v>0.0008253994458280543</v>
      </c>
      <c r="IS505">
        <v>-7.403632370499484E-06</v>
      </c>
      <c r="IT505">
        <v>2</v>
      </c>
      <c r="IU505">
        <v>1985</v>
      </c>
      <c r="IV505">
        <v>1</v>
      </c>
      <c r="IW505">
        <v>27</v>
      </c>
      <c r="IX505">
        <v>7</v>
      </c>
      <c r="IY505">
        <v>7</v>
      </c>
      <c r="IZ505">
        <v>1.13647</v>
      </c>
      <c r="JA505">
        <v>2.61475</v>
      </c>
      <c r="JB505">
        <v>1.49658</v>
      </c>
      <c r="JC505">
        <v>2.34497</v>
      </c>
      <c r="JD505">
        <v>1.54907</v>
      </c>
      <c r="JE505">
        <v>2.35596</v>
      </c>
      <c r="JF505">
        <v>32.7535</v>
      </c>
      <c r="JG505">
        <v>15.3316</v>
      </c>
      <c r="JH505">
        <v>18</v>
      </c>
      <c r="JI505">
        <v>481.402</v>
      </c>
      <c r="JJ505">
        <v>502.357</v>
      </c>
      <c r="JK505">
        <v>31.687</v>
      </c>
      <c r="JL505">
        <v>27.5879</v>
      </c>
      <c r="JM505">
        <v>30.0002</v>
      </c>
      <c r="JN505">
        <v>27.7666</v>
      </c>
      <c r="JO505">
        <v>27.7444</v>
      </c>
      <c r="JP505">
        <v>22.8506</v>
      </c>
      <c r="JQ505">
        <v>19.1831</v>
      </c>
      <c r="JR505">
        <v>79.7026</v>
      </c>
      <c r="JS505">
        <v>31.6976</v>
      </c>
      <c r="JT505">
        <v>420</v>
      </c>
      <c r="JU505">
        <v>24.0531</v>
      </c>
      <c r="JV505">
        <v>102.303</v>
      </c>
      <c r="JW505">
        <v>91.4141</v>
      </c>
    </row>
    <row r="506" spans="1:283">
      <c r="A506">
        <v>488</v>
      </c>
      <c r="B506">
        <v>1761013101.5</v>
      </c>
      <c r="C506">
        <v>3435.5</v>
      </c>
      <c r="D506" t="s">
        <v>1431</v>
      </c>
      <c r="E506" t="s">
        <v>1432</v>
      </c>
      <c r="F506">
        <v>5</v>
      </c>
      <c r="G506" t="s">
        <v>1418</v>
      </c>
      <c r="H506">
        <v>1761013093.826087</v>
      </c>
      <c r="I506">
        <f>(J506)/1000</f>
        <v>0</v>
      </c>
      <c r="J506">
        <f>1000*DJ506*AH506*(DF506-DG506)/(100*CY506*(1000-AH506*DF506))</f>
        <v>0</v>
      </c>
      <c r="K506">
        <f>DJ506*AH506*(DE506-DD506*(1000-AH506*DG506)/(1000-AH506*DF506))/(100*CY506)</f>
        <v>0</v>
      </c>
      <c r="L506">
        <f>DD506 - IF(AH506&gt;1, K506*CY506*100.0/(AJ506), 0)</f>
        <v>0</v>
      </c>
      <c r="M506">
        <f>((S506-I506/2)*L506-K506)/(S506+I506/2)</f>
        <v>0</v>
      </c>
      <c r="N506">
        <f>M506*(DK506+DL506)/1000.0</f>
        <v>0</v>
      </c>
      <c r="O506">
        <f>(DD506 - IF(AH506&gt;1, K506*CY506*100.0/(AJ506), 0))*(DK506+DL506)/1000.0</f>
        <v>0</v>
      </c>
      <c r="P506">
        <f>2.0/((1/R506-1/Q506)+SIGN(R506)*SQRT((1/R506-1/Q506)*(1/R506-1/Q506) + 4*CZ506/((CZ506+1)*(CZ506+1))*(2*1/R506*1/Q506-1/Q506*1/Q506)))</f>
        <v>0</v>
      </c>
      <c r="Q506">
        <f>IF(LEFT(DA506,1)&lt;&gt;"0",IF(LEFT(DA506,1)="1",3.0,DB506),$D$5+$E$5*(DR506*DK506/($K$5*1000))+$F$5*(DR506*DK506/($K$5*1000))*MAX(MIN(CY506,$J$5),$I$5)*MAX(MIN(CY506,$J$5),$I$5)+$G$5*MAX(MIN(CY506,$J$5),$I$5)*(DR506*DK506/($K$5*1000))+$H$5*(DR506*DK506/($K$5*1000))*(DR506*DK506/($K$5*1000)))</f>
        <v>0</v>
      </c>
      <c r="R506">
        <f>I506*(1000-(1000*0.61365*exp(17.502*V506/(240.97+V506))/(DK506+DL506)+DF506)/2)/(1000*0.61365*exp(17.502*V506/(240.97+V506))/(DK506+DL506)-DF506)</f>
        <v>0</v>
      </c>
      <c r="S506">
        <f>1/((CZ506+1)/(P506/1.6)+1/(Q506/1.37)) + CZ506/((CZ506+1)/(P506/1.6) + CZ506/(Q506/1.37))</f>
        <v>0</v>
      </c>
      <c r="T506">
        <f>(CU506*CX506)</f>
        <v>0</v>
      </c>
      <c r="U506">
        <f>(DM506+(T506+2*0.95*5.67E-8*(((DM506+$B$9)+273)^4-(DM506+273)^4)-44100*I506)/(1.84*29.3*Q506+8*0.95*5.67E-8*(DM506+273)^3))</f>
        <v>0</v>
      </c>
      <c r="V506">
        <f>($C$9*DN506+$D$9*DO506+$E$9*U506)</f>
        <v>0</v>
      </c>
      <c r="W506">
        <f>0.61365*exp(17.502*V506/(240.97+V506))</f>
        <v>0</v>
      </c>
      <c r="X506">
        <f>(Y506/Z506*100)</f>
        <v>0</v>
      </c>
      <c r="Y506">
        <f>DF506*(DK506+DL506)/1000</f>
        <v>0</v>
      </c>
      <c r="Z506">
        <f>0.61365*exp(17.502*DM506/(240.97+DM506))</f>
        <v>0</v>
      </c>
      <c r="AA506">
        <f>(W506-DF506*(DK506+DL506)/1000)</f>
        <v>0</v>
      </c>
      <c r="AB506">
        <f>(-I506*44100)</f>
        <v>0</v>
      </c>
      <c r="AC506">
        <f>2*29.3*Q506*0.92*(DM506-V506)</f>
        <v>0</v>
      </c>
      <c r="AD506">
        <f>2*0.95*5.67E-8*(((DM506+$B$9)+273)^4-(V506+273)^4)</f>
        <v>0</v>
      </c>
      <c r="AE506">
        <f>T506+AD506+AB506+AC506</f>
        <v>0</v>
      </c>
      <c r="AF506">
        <v>1</v>
      </c>
      <c r="AG506">
        <v>0</v>
      </c>
      <c r="AH506">
        <f>IF(AF506*$H$15&gt;=AJ506,1.0,(AJ506/(AJ506-AF506*$H$15)))</f>
        <v>0</v>
      </c>
      <c r="AI506">
        <f>(AH506-1)*100</f>
        <v>0</v>
      </c>
      <c r="AJ506">
        <f>MAX(0,($B$15+$C$15*DR506)/(1+$D$15*DR506)*DK506/(DM506+273)*$E$15)</f>
        <v>0</v>
      </c>
      <c r="AK506" t="s">
        <v>420</v>
      </c>
      <c r="AL506" t="s">
        <v>420</v>
      </c>
      <c r="AM506">
        <v>0</v>
      </c>
      <c r="AN506">
        <v>0</v>
      </c>
      <c r="AO506">
        <f>1-AM506/AN506</f>
        <v>0</v>
      </c>
      <c r="AP506">
        <v>0</v>
      </c>
      <c r="AQ506" t="s">
        <v>420</v>
      </c>
      <c r="AR506" t="s">
        <v>420</v>
      </c>
      <c r="AS506">
        <v>0</v>
      </c>
      <c r="AT506">
        <v>0</v>
      </c>
      <c r="AU506">
        <f>1-AS506/AT506</f>
        <v>0</v>
      </c>
      <c r="AV506">
        <v>0.5</v>
      </c>
      <c r="AW506">
        <f>CV506</f>
        <v>0</v>
      </c>
      <c r="AX506">
        <f>K506</f>
        <v>0</v>
      </c>
      <c r="AY506">
        <f>AU506*AV506*AW506</f>
        <v>0</v>
      </c>
      <c r="AZ506">
        <f>(AX506-AP506)/AW506</f>
        <v>0</v>
      </c>
      <c r="BA506">
        <f>(AN506-AT506)/AT506</f>
        <v>0</v>
      </c>
      <c r="BB506">
        <f>AM506/(AO506+AM506/AT506)</f>
        <v>0</v>
      </c>
      <c r="BC506" t="s">
        <v>420</v>
      </c>
      <c r="BD506">
        <v>0</v>
      </c>
      <c r="BE506">
        <f>IF(BD506&lt;&gt;0, BD506, BB506)</f>
        <v>0</v>
      </c>
      <c r="BF506">
        <f>1-BE506/AT506</f>
        <v>0</v>
      </c>
      <c r="BG506">
        <f>(AT506-AS506)/(AT506-BE506)</f>
        <v>0</v>
      </c>
      <c r="BH506">
        <f>(AN506-AT506)/(AN506-BE506)</f>
        <v>0</v>
      </c>
      <c r="BI506">
        <f>(AT506-AS506)/(AT506-AM506)</f>
        <v>0</v>
      </c>
      <c r="BJ506">
        <f>(AN506-AT506)/(AN506-AM506)</f>
        <v>0</v>
      </c>
      <c r="BK506">
        <f>(BG506*BE506/AS506)</f>
        <v>0</v>
      </c>
      <c r="BL506">
        <f>(1-BK506)</f>
        <v>0</v>
      </c>
      <c r="CU506">
        <f>$B$13*DS506+$C$13*DT506+$F$13*EE506*(1-EH506)</f>
        <v>0</v>
      </c>
      <c r="CV506">
        <f>CU506*CW506</f>
        <v>0</v>
      </c>
      <c r="CW506">
        <f>($B$13*$D$11+$C$13*$D$11+$F$13*((ER506+EJ506)/MAX(ER506+EJ506+ES506, 0.1)*$I$11+ES506/MAX(ER506+EJ506+ES506, 0.1)*$J$11))/($B$13+$C$13+$F$13)</f>
        <v>0</v>
      </c>
      <c r="CX506">
        <f>($B$13*$K$11+$C$13*$K$11+$F$13*((ER506+EJ506)/MAX(ER506+EJ506+ES506, 0.1)*$P$11+ES506/MAX(ER506+EJ506+ES506, 0.1)*$Q$11))/($B$13+$C$13+$F$13)</f>
        <v>0</v>
      </c>
      <c r="CY506">
        <v>4.6</v>
      </c>
      <c r="CZ506">
        <v>0.5</v>
      </c>
      <c r="DA506" t="s">
        <v>421</v>
      </c>
      <c r="DB506">
        <v>2</v>
      </c>
      <c r="DC506">
        <v>1761013093.826087</v>
      </c>
      <c r="DD506">
        <v>421.6077391304348</v>
      </c>
      <c r="DE506">
        <v>419.973</v>
      </c>
      <c r="DF506">
        <v>23.9610347826087</v>
      </c>
      <c r="DG506">
        <v>24.08987826086956</v>
      </c>
      <c r="DH506">
        <v>423.1836086956521</v>
      </c>
      <c r="DI506">
        <v>23.77251304347826</v>
      </c>
      <c r="DJ506">
        <v>499.996043478261</v>
      </c>
      <c r="DK506">
        <v>90.59115652173914</v>
      </c>
      <c r="DL506">
        <v>0.03416053913043478</v>
      </c>
      <c r="DM506">
        <v>30.41246956521739</v>
      </c>
      <c r="DN506">
        <v>30.06364347826086</v>
      </c>
      <c r="DO506">
        <v>999.9000000000003</v>
      </c>
      <c r="DP506">
        <v>0</v>
      </c>
      <c r="DQ506">
        <v>0</v>
      </c>
      <c r="DR506">
        <v>9993.557826086957</v>
      </c>
      <c r="DS506">
        <v>0</v>
      </c>
      <c r="DT506">
        <v>0.2428559999999999</v>
      </c>
      <c r="DU506">
        <v>1.634733913043479</v>
      </c>
      <c r="DV506">
        <v>431.958</v>
      </c>
      <c r="DW506">
        <v>430.3400434782608</v>
      </c>
      <c r="DX506">
        <v>-0.128849652173913</v>
      </c>
      <c r="DY506">
        <v>419.973</v>
      </c>
      <c r="DZ506">
        <v>24.08987826086956</v>
      </c>
      <c r="EA506">
        <v>2.170657391304347</v>
      </c>
      <c r="EB506">
        <v>2.18233</v>
      </c>
      <c r="EC506">
        <v>18.74734782608695</v>
      </c>
      <c r="ED506">
        <v>18.83316521739131</v>
      </c>
      <c r="EE506">
        <v>0.005000779999999999</v>
      </c>
      <c r="EF506">
        <v>0</v>
      </c>
      <c r="EG506">
        <v>0</v>
      </c>
      <c r="EH506">
        <v>0</v>
      </c>
      <c r="EI506">
        <v>582.3695652173913</v>
      </c>
      <c r="EJ506">
        <v>0.005000779999999999</v>
      </c>
      <c r="EK506">
        <v>-11.9</v>
      </c>
      <c r="EL506">
        <v>-0.9695652173913044</v>
      </c>
      <c r="EM506">
        <v>35.82030434782609</v>
      </c>
      <c r="EN506">
        <v>39.53782608695652</v>
      </c>
      <c r="EO506">
        <v>37.91821739130435</v>
      </c>
      <c r="EP506">
        <v>40.15995652173913</v>
      </c>
      <c r="EQ506">
        <v>38.58921739130435</v>
      </c>
      <c r="ER506">
        <v>0</v>
      </c>
      <c r="ES506">
        <v>0</v>
      </c>
      <c r="ET506">
        <v>0</v>
      </c>
      <c r="EU506">
        <v>1761013100.5</v>
      </c>
      <c r="EV506">
        <v>0</v>
      </c>
      <c r="EW506">
        <v>582.7346153846154</v>
      </c>
      <c r="EX506">
        <v>-6.991453089287832</v>
      </c>
      <c r="EY506">
        <v>4.454700868137292</v>
      </c>
      <c r="EZ506">
        <v>-12.04230769230769</v>
      </c>
      <c r="FA506">
        <v>15</v>
      </c>
      <c r="FB506">
        <v>1761012682</v>
      </c>
      <c r="FC506" t="s">
        <v>1357</v>
      </c>
      <c r="FD506">
        <v>1761012681</v>
      </c>
      <c r="FE506">
        <v>1761012682</v>
      </c>
      <c r="FF506">
        <v>15</v>
      </c>
      <c r="FG506">
        <v>-0.08</v>
      </c>
      <c r="FH506">
        <v>-0.001</v>
      </c>
      <c r="FI506">
        <v>-1.579</v>
      </c>
      <c r="FJ506">
        <v>0.191</v>
      </c>
      <c r="FK506">
        <v>420</v>
      </c>
      <c r="FL506">
        <v>24</v>
      </c>
      <c r="FM506">
        <v>0.15</v>
      </c>
      <c r="FN506">
        <v>0.02</v>
      </c>
      <c r="FO506">
        <v>1.622136585365854</v>
      </c>
      <c r="FP506">
        <v>0.1857775609756053</v>
      </c>
      <c r="FQ506">
        <v>0.03545143195083472</v>
      </c>
      <c r="FR506">
        <v>1</v>
      </c>
      <c r="FS506">
        <v>582.7911764705883</v>
      </c>
      <c r="FT506">
        <v>-7.732620461677188</v>
      </c>
      <c r="FU506">
        <v>6.931486880938523</v>
      </c>
      <c r="FV506">
        <v>0</v>
      </c>
      <c r="FW506">
        <v>-0.1410772195121951</v>
      </c>
      <c r="FX506">
        <v>0.1853336445993028</v>
      </c>
      <c r="FY506">
        <v>0.02313856187376305</v>
      </c>
      <c r="FZ506">
        <v>0</v>
      </c>
      <c r="GA506">
        <v>1</v>
      </c>
      <c r="GB506">
        <v>3</v>
      </c>
      <c r="GC506" t="s">
        <v>459</v>
      </c>
      <c r="GD506">
        <v>3.10963</v>
      </c>
      <c r="GE506">
        <v>2.72609</v>
      </c>
      <c r="GF506">
        <v>0.08890199999999999</v>
      </c>
      <c r="GG506">
        <v>0.088434</v>
      </c>
      <c r="GH506">
        <v>0.108794</v>
      </c>
      <c r="GI506">
        <v>0.110162</v>
      </c>
      <c r="GJ506">
        <v>23911.7</v>
      </c>
      <c r="GK506">
        <v>21664.6</v>
      </c>
      <c r="GL506">
        <v>26802.5</v>
      </c>
      <c r="GM506">
        <v>23972.3</v>
      </c>
      <c r="GN506">
        <v>38166.4</v>
      </c>
      <c r="GO506">
        <v>31461.7</v>
      </c>
      <c r="GP506">
        <v>46782.5</v>
      </c>
      <c r="GQ506">
        <v>37891.7</v>
      </c>
      <c r="GR506">
        <v>1.89225</v>
      </c>
      <c r="GS506">
        <v>1.87952</v>
      </c>
      <c r="GT506">
        <v>0.103205</v>
      </c>
      <c r="GU506">
        <v>0</v>
      </c>
      <c r="GV506">
        <v>28.3751</v>
      </c>
      <c r="GW506">
        <v>999.9</v>
      </c>
      <c r="GX506">
        <v>63.6</v>
      </c>
      <c r="GY506">
        <v>29.1</v>
      </c>
      <c r="GZ506">
        <v>28.3987</v>
      </c>
      <c r="HA506">
        <v>61.711</v>
      </c>
      <c r="HB506">
        <v>21.3021</v>
      </c>
      <c r="HC506">
        <v>1</v>
      </c>
      <c r="HD506">
        <v>0.0264126</v>
      </c>
      <c r="HE506">
        <v>-2.03478</v>
      </c>
      <c r="HF506">
        <v>20.3241</v>
      </c>
      <c r="HG506">
        <v>5.22148</v>
      </c>
      <c r="HH506">
        <v>11.9794</v>
      </c>
      <c r="HI506">
        <v>4.96535</v>
      </c>
      <c r="HJ506">
        <v>3.27585</v>
      </c>
      <c r="HK506">
        <v>9999</v>
      </c>
      <c r="HL506">
        <v>9999</v>
      </c>
      <c r="HM506">
        <v>9999</v>
      </c>
      <c r="HN506">
        <v>999.9</v>
      </c>
      <c r="HO506">
        <v>1.86365</v>
      </c>
      <c r="HP506">
        <v>1.85974</v>
      </c>
      <c r="HQ506">
        <v>1.85806</v>
      </c>
      <c r="HR506">
        <v>1.85944</v>
      </c>
      <c r="HS506">
        <v>1.85959</v>
      </c>
      <c r="HT506">
        <v>1.85806</v>
      </c>
      <c r="HU506">
        <v>1.85715</v>
      </c>
      <c r="HV506">
        <v>1.85211</v>
      </c>
      <c r="HW506">
        <v>0</v>
      </c>
      <c r="HX506">
        <v>0</v>
      </c>
      <c r="HY506">
        <v>0</v>
      </c>
      <c r="HZ506">
        <v>0</v>
      </c>
      <c r="IA506" t="s">
        <v>424</v>
      </c>
      <c r="IB506" t="s">
        <v>425</v>
      </c>
      <c r="IC506" t="s">
        <v>426</v>
      </c>
      <c r="ID506" t="s">
        <v>426</v>
      </c>
      <c r="IE506" t="s">
        <v>426</v>
      </c>
      <c r="IF506" t="s">
        <v>426</v>
      </c>
      <c r="IG506">
        <v>0</v>
      </c>
      <c r="IH506">
        <v>100</v>
      </c>
      <c r="II506">
        <v>100</v>
      </c>
      <c r="IJ506">
        <v>-1.576</v>
      </c>
      <c r="IK506">
        <v>0.1903</v>
      </c>
      <c r="IL506">
        <v>-2.369354775373933</v>
      </c>
      <c r="IM506">
        <v>0.001328113201692861</v>
      </c>
      <c r="IN506">
        <v>1.538283238170363E-06</v>
      </c>
      <c r="IO506">
        <v>-5.795655626708063E-10</v>
      </c>
      <c r="IP506">
        <v>-0.06927923945627479</v>
      </c>
      <c r="IQ506">
        <v>-0.004593102289677449</v>
      </c>
      <c r="IR506">
        <v>0.0008253994458280543</v>
      </c>
      <c r="IS506">
        <v>-7.403632370499484E-06</v>
      </c>
      <c r="IT506">
        <v>2</v>
      </c>
      <c r="IU506">
        <v>1985</v>
      </c>
      <c r="IV506">
        <v>1</v>
      </c>
      <c r="IW506">
        <v>27</v>
      </c>
      <c r="IX506">
        <v>7</v>
      </c>
      <c r="IY506">
        <v>7</v>
      </c>
      <c r="IZ506">
        <v>1.13647</v>
      </c>
      <c r="JA506">
        <v>2.60986</v>
      </c>
      <c r="JB506">
        <v>1.49658</v>
      </c>
      <c r="JC506">
        <v>2.34497</v>
      </c>
      <c r="JD506">
        <v>1.54907</v>
      </c>
      <c r="JE506">
        <v>2.45605</v>
      </c>
      <c r="JF506">
        <v>32.7535</v>
      </c>
      <c r="JG506">
        <v>15.3404</v>
      </c>
      <c r="JH506">
        <v>18</v>
      </c>
      <c r="JI506">
        <v>481.416</v>
      </c>
      <c r="JJ506">
        <v>502.424</v>
      </c>
      <c r="JK506">
        <v>31.6706</v>
      </c>
      <c r="JL506">
        <v>27.5877</v>
      </c>
      <c r="JM506">
        <v>30.0001</v>
      </c>
      <c r="JN506">
        <v>27.7666</v>
      </c>
      <c r="JO506">
        <v>27.7444</v>
      </c>
      <c r="JP506">
        <v>22.8529</v>
      </c>
      <c r="JQ506">
        <v>19.1831</v>
      </c>
      <c r="JR506">
        <v>79.7026</v>
      </c>
      <c r="JS506">
        <v>31.6414</v>
      </c>
      <c r="JT506">
        <v>420</v>
      </c>
      <c r="JU506">
        <v>24.0531</v>
      </c>
      <c r="JV506">
        <v>102.303</v>
      </c>
      <c r="JW506">
        <v>91.41330000000001</v>
      </c>
    </row>
    <row r="507" spans="1:283">
      <c r="A507">
        <v>489</v>
      </c>
      <c r="B507">
        <v>1761013103.5</v>
      </c>
      <c r="C507">
        <v>3437.5</v>
      </c>
      <c r="D507" t="s">
        <v>1433</v>
      </c>
      <c r="E507" t="s">
        <v>1434</v>
      </c>
      <c r="F507">
        <v>5</v>
      </c>
      <c r="G507" t="s">
        <v>1418</v>
      </c>
      <c r="H507">
        <v>1761013095.5</v>
      </c>
      <c r="I507">
        <f>(J507)/1000</f>
        <v>0</v>
      </c>
      <c r="J507">
        <f>1000*DJ507*AH507*(DF507-DG507)/(100*CY507*(1000-AH507*DF507))</f>
        <v>0</v>
      </c>
      <c r="K507">
        <f>DJ507*AH507*(DE507-DD507*(1000-AH507*DG507)/(1000-AH507*DF507))/(100*CY507)</f>
        <v>0</v>
      </c>
      <c r="L507">
        <f>DD507 - IF(AH507&gt;1, K507*CY507*100.0/(AJ507), 0)</f>
        <v>0</v>
      </c>
      <c r="M507">
        <f>((S507-I507/2)*L507-K507)/(S507+I507/2)</f>
        <v>0</v>
      </c>
      <c r="N507">
        <f>M507*(DK507+DL507)/1000.0</f>
        <v>0</v>
      </c>
      <c r="O507">
        <f>(DD507 - IF(AH507&gt;1, K507*CY507*100.0/(AJ507), 0))*(DK507+DL507)/1000.0</f>
        <v>0</v>
      </c>
      <c r="P507">
        <f>2.0/((1/R507-1/Q507)+SIGN(R507)*SQRT((1/R507-1/Q507)*(1/R507-1/Q507) + 4*CZ507/((CZ507+1)*(CZ507+1))*(2*1/R507*1/Q507-1/Q507*1/Q507)))</f>
        <v>0</v>
      </c>
      <c r="Q507">
        <f>IF(LEFT(DA507,1)&lt;&gt;"0",IF(LEFT(DA507,1)="1",3.0,DB507),$D$5+$E$5*(DR507*DK507/($K$5*1000))+$F$5*(DR507*DK507/($K$5*1000))*MAX(MIN(CY507,$J$5),$I$5)*MAX(MIN(CY507,$J$5),$I$5)+$G$5*MAX(MIN(CY507,$J$5),$I$5)*(DR507*DK507/($K$5*1000))+$H$5*(DR507*DK507/($K$5*1000))*(DR507*DK507/($K$5*1000)))</f>
        <v>0</v>
      </c>
      <c r="R507">
        <f>I507*(1000-(1000*0.61365*exp(17.502*V507/(240.97+V507))/(DK507+DL507)+DF507)/2)/(1000*0.61365*exp(17.502*V507/(240.97+V507))/(DK507+DL507)-DF507)</f>
        <v>0</v>
      </c>
      <c r="S507">
        <f>1/((CZ507+1)/(P507/1.6)+1/(Q507/1.37)) + CZ507/((CZ507+1)/(P507/1.6) + CZ507/(Q507/1.37))</f>
        <v>0</v>
      </c>
      <c r="T507">
        <f>(CU507*CX507)</f>
        <v>0</v>
      </c>
      <c r="U507">
        <f>(DM507+(T507+2*0.95*5.67E-8*(((DM507+$B$9)+273)^4-(DM507+273)^4)-44100*I507)/(1.84*29.3*Q507+8*0.95*5.67E-8*(DM507+273)^3))</f>
        <v>0</v>
      </c>
      <c r="V507">
        <f>($C$9*DN507+$D$9*DO507+$E$9*U507)</f>
        <v>0</v>
      </c>
      <c r="W507">
        <f>0.61365*exp(17.502*V507/(240.97+V507))</f>
        <v>0</v>
      </c>
      <c r="X507">
        <f>(Y507/Z507*100)</f>
        <v>0</v>
      </c>
      <c r="Y507">
        <f>DF507*(DK507+DL507)/1000</f>
        <v>0</v>
      </c>
      <c r="Z507">
        <f>0.61365*exp(17.502*DM507/(240.97+DM507))</f>
        <v>0</v>
      </c>
      <c r="AA507">
        <f>(W507-DF507*(DK507+DL507)/1000)</f>
        <v>0</v>
      </c>
      <c r="AB507">
        <f>(-I507*44100)</f>
        <v>0</v>
      </c>
      <c r="AC507">
        <f>2*29.3*Q507*0.92*(DM507-V507)</f>
        <v>0</v>
      </c>
      <c r="AD507">
        <f>2*0.95*5.67E-8*(((DM507+$B$9)+273)^4-(V507+273)^4)</f>
        <v>0</v>
      </c>
      <c r="AE507">
        <f>T507+AD507+AB507+AC507</f>
        <v>0</v>
      </c>
      <c r="AF507">
        <v>1</v>
      </c>
      <c r="AG507">
        <v>0</v>
      </c>
      <c r="AH507">
        <f>IF(AF507*$H$15&gt;=AJ507,1.0,(AJ507/(AJ507-AF507*$H$15)))</f>
        <v>0</v>
      </c>
      <c r="AI507">
        <f>(AH507-1)*100</f>
        <v>0</v>
      </c>
      <c r="AJ507">
        <f>MAX(0,($B$15+$C$15*DR507)/(1+$D$15*DR507)*DK507/(DM507+273)*$E$15)</f>
        <v>0</v>
      </c>
      <c r="AK507" t="s">
        <v>420</v>
      </c>
      <c r="AL507" t="s">
        <v>420</v>
      </c>
      <c r="AM507">
        <v>0</v>
      </c>
      <c r="AN507">
        <v>0</v>
      </c>
      <c r="AO507">
        <f>1-AM507/AN507</f>
        <v>0</v>
      </c>
      <c r="AP507">
        <v>0</v>
      </c>
      <c r="AQ507" t="s">
        <v>420</v>
      </c>
      <c r="AR507" t="s">
        <v>420</v>
      </c>
      <c r="AS507">
        <v>0</v>
      </c>
      <c r="AT507">
        <v>0</v>
      </c>
      <c r="AU507">
        <f>1-AS507/AT507</f>
        <v>0</v>
      </c>
      <c r="AV507">
        <v>0.5</v>
      </c>
      <c r="AW507">
        <f>CV507</f>
        <v>0</v>
      </c>
      <c r="AX507">
        <f>K507</f>
        <v>0</v>
      </c>
      <c r="AY507">
        <f>AU507*AV507*AW507</f>
        <v>0</v>
      </c>
      <c r="AZ507">
        <f>(AX507-AP507)/AW507</f>
        <v>0</v>
      </c>
      <c r="BA507">
        <f>(AN507-AT507)/AT507</f>
        <v>0</v>
      </c>
      <c r="BB507">
        <f>AM507/(AO507+AM507/AT507)</f>
        <v>0</v>
      </c>
      <c r="BC507" t="s">
        <v>420</v>
      </c>
      <c r="BD507">
        <v>0</v>
      </c>
      <c r="BE507">
        <f>IF(BD507&lt;&gt;0, BD507, BB507)</f>
        <v>0</v>
      </c>
      <c r="BF507">
        <f>1-BE507/AT507</f>
        <v>0</v>
      </c>
      <c r="BG507">
        <f>(AT507-AS507)/(AT507-BE507)</f>
        <v>0</v>
      </c>
      <c r="BH507">
        <f>(AN507-AT507)/(AN507-BE507)</f>
        <v>0</v>
      </c>
      <c r="BI507">
        <f>(AT507-AS507)/(AT507-AM507)</f>
        <v>0</v>
      </c>
      <c r="BJ507">
        <f>(AN507-AT507)/(AN507-AM507)</f>
        <v>0</v>
      </c>
      <c r="BK507">
        <f>(BG507*BE507/AS507)</f>
        <v>0</v>
      </c>
      <c r="BL507">
        <f>(1-BK507)</f>
        <v>0</v>
      </c>
      <c r="CU507">
        <f>$B$13*DS507+$C$13*DT507+$F$13*EE507*(1-EH507)</f>
        <v>0</v>
      </c>
      <c r="CV507">
        <f>CU507*CW507</f>
        <v>0</v>
      </c>
      <c r="CW507">
        <f>($B$13*$D$11+$C$13*$D$11+$F$13*((ER507+EJ507)/MAX(ER507+EJ507+ES507, 0.1)*$I$11+ES507/MAX(ER507+EJ507+ES507, 0.1)*$J$11))/($B$13+$C$13+$F$13)</f>
        <v>0</v>
      </c>
      <c r="CX507">
        <f>($B$13*$K$11+$C$13*$K$11+$F$13*((ER507+EJ507)/MAX(ER507+EJ507+ES507, 0.1)*$P$11+ES507/MAX(ER507+EJ507+ES507, 0.1)*$Q$11))/($B$13+$C$13+$F$13)</f>
        <v>0</v>
      </c>
      <c r="CY507">
        <v>4.6</v>
      </c>
      <c r="CZ507">
        <v>0.5</v>
      </c>
      <c r="DA507" t="s">
        <v>421</v>
      </c>
      <c r="DB507">
        <v>2</v>
      </c>
      <c r="DC507">
        <v>1761013095.5</v>
      </c>
      <c r="DD507">
        <v>421.6185</v>
      </c>
      <c r="DE507">
        <v>419.9782083333334</v>
      </c>
      <c r="DF507">
        <v>23.97861666666667</v>
      </c>
      <c r="DG507">
        <v>24.10225416666667</v>
      </c>
      <c r="DH507">
        <v>423.1943333333334</v>
      </c>
      <c r="DI507">
        <v>23.78970833333333</v>
      </c>
      <c r="DJ507">
        <v>499.98975</v>
      </c>
      <c r="DK507">
        <v>90.59112916666668</v>
      </c>
      <c r="DL507">
        <v>0.03427747916666667</v>
      </c>
      <c r="DM507">
        <v>30.4124875</v>
      </c>
      <c r="DN507">
        <v>30.06152083333333</v>
      </c>
      <c r="DO507">
        <v>999.9</v>
      </c>
      <c r="DP507">
        <v>0</v>
      </c>
      <c r="DQ507">
        <v>0</v>
      </c>
      <c r="DR507">
        <v>9987.057499999999</v>
      </c>
      <c r="DS507">
        <v>0</v>
      </c>
      <c r="DT507">
        <v>0.242856</v>
      </c>
      <c r="DU507">
        <v>1.64031625</v>
      </c>
      <c r="DV507">
        <v>431.9767916666667</v>
      </c>
      <c r="DW507">
        <v>430.3507916666667</v>
      </c>
      <c r="DX507">
        <v>-0.1236472</v>
      </c>
      <c r="DY507">
        <v>419.9782083333334</v>
      </c>
      <c r="DZ507">
        <v>24.10225416666667</v>
      </c>
      <c r="EA507">
        <v>2.172249583333333</v>
      </c>
      <c r="EB507">
        <v>2.183450833333333</v>
      </c>
      <c r="EC507">
        <v>18.75907916666667</v>
      </c>
      <c r="ED507">
        <v>18.84138333333334</v>
      </c>
      <c r="EE507">
        <v>0.00500078</v>
      </c>
      <c r="EF507">
        <v>0</v>
      </c>
      <c r="EG507">
        <v>0</v>
      </c>
      <c r="EH507">
        <v>0</v>
      </c>
      <c r="EI507">
        <v>581.2083333333334</v>
      </c>
      <c r="EJ507">
        <v>0.00500078</v>
      </c>
      <c r="EK507">
        <v>-11.74166666666667</v>
      </c>
      <c r="EL507">
        <v>-0.9708333333333332</v>
      </c>
      <c r="EM507">
        <v>35.81475</v>
      </c>
      <c r="EN507">
        <v>39.49191666666666</v>
      </c>
      <c r="EO507">
        <v>37.88258333333334</v>
      </c>
      <c r="EP507">
        <v>40.10125</v>
      </c>
      <c r="EQ507">
        <v>38.58808333333334</v>
      </c>
      <c r="ER507">
        <v>0</v>
      </c>
      <c r="ES507">
        <v>0</v>
      </c>
      <c r="ET507">
        <v>0</v>
      </c>
      <c r="EU507">
        <v>1761013102.3</v>
      </c>
      <c r="EV507">
        <v>0</v>
      </c>
      <c r="EW507">
        <v>582.5319999999999</v>
      </c>
      <c r="EX507">
        <v>-20.55384629736623</v>
      </c>
      <c r="EY507">
        <v>-12.11538477712837</v>
      </c>
      <c r="EZ507">
        <v>-12.332</v>
      </c>
      <c r="FA507">
        <v>15</v>
      </c>
      <c r="FB507">
        <v>1761012682</v>
      </c>
      <c r="FC507" t="s">
        <v>1357</v>
      </c>
      <c r="FD507">
        <v>1761012681</v>
      </c>
      <c r="FE507">
        <v>1761012682</v>
      </c>
      <c r="FF507">
        <v>15</v>
      </c>
      <c r="FG507">
        <v>-0.08</v>
      </c>
      <c r="FH507">
        <v>-0.001</v>
      </c>
      <c r="FI507">
        <v>-1.579</v>
      </c>
      <c r="FJ507">
        <v>0.191</v>
      </c>
      <c r="FK507">
        <v>420</v>
      </c>
      <c r="FL507">
        <v>24</v>
      </c>
      <c r="FM507">
        <v>0.15</v>
      </c>
      <c r="FN507">
        <v>0.02</v>
      </c>
      <c r="FO507">
        <v>1.63231975</v>
      </c>
      <c r="FP507">
        <v>0.221788480300183</v>
      </c>
      <c r="FQ507">
        <v>0.03879677747490762</v>
      </c>
      <c r="FR507">
        <v>1</v>
      </c>
      <c r="FS507">
        <v>582.535294117647</v>
      </c>
      <c r="FT507">
        <v>-11.91443858549757</v>
      </c>
      <c r="FU507">
        <v>6.789086499797312</v>
      </c>
      <c r="FV507">
        <v>0</v>
      </c>
      <c r="FW507">
        <v>-0.13304498</v>
      </c>
      <c r="FX507">
        <v>0.1478695969981241</v>
      </c>
      <c r="FY507">
        <v>0.01844399074863139</v>
      </c>
      <c r="FZ507">
        <v>0</v>
      </c>
      <c r="GA507">
        <v>1</v>
      </c>
      <c r="GB507">
        <v>3</v>
      </c>
      <c r="GC507" t="s">
        <v>459</v>
      </c>
      <c r="GD507">
        <v>3.10968</v>
      </c>
      <c r="GE507">
        <v>2.7262</v>
      </c>
      <c r="GF507">
        <v>0.0888993</v>
      </c>
      <c r="GG507">
        <v>0.08843230000000001</v>
      </c>
      <c r="GH507">
        <v>0.108844</v>
      </c>
      <c r="GI507">
        <v>0.11017</v>
      </c>
      <c r="GJ507">
        <v>23911.7</v>
      </c>
      <c r="GK507">
        <v>21664.5</v>
      </c>
      <c r="GL507">
        <v>26802.4</v>
      </c>
      <c r="GM507">
        <v>23972.2</v>
      </c>
      <c r="GN507">
        <v>38164.1</v>
      </c>
      <c r="GO507">
        <v>31461.3</v>
      </c>
      <c r="GP507">
        <v>46782.3</v>
      </c>
      <c r="GQ507">
        <v>37891.5</v>
      </c>
      <c r="GR507">
        <v>1.89218</v>
      </c>
      <c r="GS507">
        <v>1.8795</v>
      </c>
      <c r="GT507">
        <v>0.102907</v>
      </c>
      <c r="GU507">
        <v>0</v>
      </c>
      <c r="GV507">
        <v>28.38</v>
      </c>
      <c r="GW507">
        <v>999.9</v>
      </c>
      <c r="GX507">
        <v>63.6</v>
      </c>
      <c r="GY507">
        <v>29.1</v>
      </c>
      <c r="GZ507">
        <v>28.4</v>
      </c>
      <c r="HA507">
        <v>61.991</v>
      </c>
      <c r="HB507">
        <v>21.0897</v>
      </c>
      <c r="HC507">
        <v>1</v>
      </c>
      <c r="HD507">
        <v>0.0264329</v>
      </c>
      <c r="HE507">
        <v>-1.98051</v>
      </c>
      <c r="HF507">
        <v>20.3246</v>
      </c>
      <c r="HG507">
        <v>5.22118</v>
      </c>
      <c r="HH507">
        <v>11.9796</v>
      </c>
      <c r="HI507">
        <v>4.96535</v>
      </c>
      <c r="HJ507">
        <v>3.27588</v>
      </c>
      <c r="HK507">
        <v>9999</v>
      </c>
      <c r="HL507">
        <v>9999</v>
      </c>
      <c r="HM507">
        <v>9999</v>
      </c>
      <c r="HN507">
        <v>999.9</v>
      </c>
      <c r="HO507">
        <v>1.86366</v>
      </c>
      <c r="HP507">
        <v>1.85974</v>
      </c>
      <c r="HQ507">
        <v>1.85805</v>
      </c>
      <c r="HR507">
        <v>1.85944</v>
      </c>
      <c r="HS507">
        <v>1.85959</v>
      </c>
      <c r="HT507">
        <v>1.85806</v>
      </c>
      <c r="HU507">
        <v>1.85715</v>
      </c>
      <c r="HV507">
        <v>1.85211</v>
      </c>
      <c r="HW507">
        <v>0</v>
      </c>
      <c r="HX507">
        <v>0</v>
      </c>
      <c r="HY507">
        <v>0</v>
      </c>
      <c r="HZ507">
        <v>0</v>
      </c>
      <c r="IA507" t="s">
        <v>424</v>
      </c>
      <c r="IB507" t="s">
        <v>425</v>
      </c>
      <c r="IC507" t="s">
        <v>426</v>
      </c>
      <c r="ID507" t="s">
        <v>426</v>
      </c>
      <c r="IE507" t="s">
        <v>426</v>
      </c>
      <c r="IF507" t="s">
        <v>426</v>
      </c>
      <c r="IG507">
        <v>0</v>
      </c>
      <c r="IH507">
        <v>100</v>
      </c>
      <c r="II507">
        <v>100</v>
      </c>
      <c r="IJ507">
        <v>-1.576</v>
      </c>
      <c r="IK507">
        <v>0.1907</v>
      </c>
      <c r="IL507">
        <v>-2.369354775373933</v>
      </c>
      <c r="IM507">
        <v>0.001328113201692861</v>
      </c>
      <c r="IN507">
        <v>1.538283238170363E-06</v>
      </c>
      <c r="IO507">
        <v>-5.795655626708063E-10</v>
      </c>
      <c r="IP507">
        <v>-0.06927923945627479</v>
      </c>
      <c r="IQ507">
        <v>-0.004593102289677449</v>
      </c>
      <c r="IR507">
        <v>0.0008253994458280543</v>
      </c>
      <c r="IS507">
        <v>-7.403632370499484E-06</v>
      </c>
      <c r="IT507">
        <v>2</v>
      </c>
      <c r="IU507">
        <v>1985</v>
      </c>
      <c r="IV507">
        <v>1</v>
      </c>
      <c r="IW507">
        <v>27</v>
      </c>
      <c r="IX507">
        <v>7</v>
      </c>
      <c r="IY507">
        <v>7</v>
      </c>
      <c r="IZ507">
        <v>1.13647</v>
      </c>
      <c r="JA507">
        <v>2.6062</v>
      </c>
      <c r="JB507">
        <v>1.49658</v>
      </c>
      <c r="JC507">
        <v>2.34497</v>
      </c>
      <c r="JD507">
        <v>1.54907</v>
      </c>
      <c r="JE507">
        <v>2.44507</v>
      </c>
      <c r="JF507">
        <v>32.7535</v>
      </c>
      <c r="JG507">
        <v>15.3404</v>
      </c>
      <c r="JH507">
        <v>18</v>
      </c>
      <c r="JI507">
        <v>481.373</v>
      </c>
      <c r="JJ507">
        <v>502.407</v>
      </c>
      <c r="JK507">
        <v>31.6593</v>
      </c>
      <c r="JL507">
        <v>27.5877</v>
      </c>
      <c r="JM507">
        <v>30.0002</v>
      </c>
      <c r="JN507">
        <v>27.7666</v>
      </c>
      <c r="JO507">
        <v>27.7444</v>
      </c>
      <c r="JP507">
        <v>22.8522</v>
      </c>
      <c r="JQ507">
        <v>19.4563</v>
      </c>
      <c r="JR507">
        <v>79.7026</v>
      </c>
      <c r="JS507">
        <v>31.6414</v>
      </c>
      <c r="JT507">
        <v>420</v>
      </c>
      <c r="JU507">
        <v>24.0531</v>
      </c>
      <c r="JV507">
        <v>102.302</v>
      </c>
      <c r="JW507">
        <v>91.4128</v>
      </c>
    </row>
    <row r="508" spans="1:283">
      <c r="A508">
        <v>490</v>
      </c>
      <c r="B508">
        <v>1761013105.5</v>
      </c>
      <c r="C508">
        <v>3439.5</v>
      </c>
      <c r="D508" t="s">
        <v>1435</v>
      </c>
      <c r="E508" t="s">
        <v>1436</v>
      </c>
      <c r="F508">
        <v>5</v>
      </c>
      <c r="G508" t="s">
        <v>1418</v>
      </c>
      <c r="H508">
        <v>1761013097.5</v>
      </c>
      <c r="I508">
        <f>(J508)/1000</f>
        <v>0</v>
      </c>
      <c r="J508">
        <f>1000*DJ508*AH508*(DF508-DG508)/(100*CY508*(1000-AH508*DF508))</f>
        <v>0</v>
      </c>
      <c r="K508">
        <f>DJ508*AH508*(DE508-DD508*(1000-AH508*DG508)/(1000-AH508*DF508))/(100*CY508)</f>
        <v>0</v>
      </c>
      <c r="L508">
        <f>DD508 - IF(AH508&gt;1, K508*CY508*100.0/(AJ508), 0)</f>
        <v>0</v>
      </c>
      <c r="M508">
        <f>((S508-I508/2)*L508-K508)/(S508+I508/2)</f>
        <v>0</v>
      </c>
      <c r="N508">
        <f>M508*(DK508+DL508)/1000.0</f>
        <v>0</v>
      </c>
      <c r="O508">
        <f>(DD508 - IF(AH508&gt;1, K508*CY508*100.0/(AJ508), 0))*(DK508+DL508)/1000.0</f>
        <v>0</v>
      </c>
      <c r="P508">
        <f>2.0/((1/R508-1/Q508)+SIGN(R508)*SQRT((1/R508-1/Q508)*(1/R508-1/Q508) + 4*CZ508/((CZ508+1)*(CZ508+1))*(2*1/R508*1/Q508-1/Q508*1/Q508)))</f>
        <v>0</v>
      </c>
      <c r="Q508">
        <f>IF(LEFT(DA508,1)&lt;&gt;"0",IF(LEFT(DA508,1)="1",3.0,DB508),$D$5+$E$5*(DR508*DK508/($K$5*1000))+$F$5*(DR508*DK508/($K$5*1000))*MAX(MIN(CY508,$J$5),$I$5)*MAX(MIN(CY508,$J$5),$I$5)+$G$5*MAX(MIN(CY508,$J$5),$I$5)*(DR508*DK508/($K$5*1000))+$H$5*(DR508*DK508/($K$5*1000))*(DR508*DK508/($K$5*1000)))</f>
        <v>0</v>
      </c>
      <c r="R508">
        <f>I508*(1000-(1000*0.61365*exp(17.502*V508/(240.97+V508))/(DK508+DL508)+DF508)/2)/(1000*0.61365*exp(17.502*V508/(240.97+V508))/(DK508+DL508)-DF508)</f>
        <v>0</v>
      </c>
      <c r="S508">
        <f>1/((CZ508+1)/(P508/1.6)+1/(Q508/1.37)) + CZ508/((CZ508+1)/(P508/1.6) + CZ508/(Q508/1.37))</f>
        <v>0</v>
      </c>
      <c r="T508">
        <f>(CU508*CX508)</f>
        <v>0</v>
      </c>
      <c r="U508">
        <f>(DM508+(T508+2*0.95*5.67E-8*(((DM508+$B$9)+273)^4-(DM508+273)^4)-44100*I508)/(1.84*29.3*Q508+8*0.95*5.67E-8*(DM508+273)^3))</f>
        <v>0</v>
      </c>
      <c r="V508">
        <f>($C$9*DN508+$D$9*DO508+$E$9*U508)</f>
        <v>0</v>
      </c>
      <c r="W508">
        <f>0.61365*exp(17.502*V508/(240.97+V508))</f>
        <v>0</v>
      </c>
      <c r="X508">
        <f>(Y508/Z508*100)</f>
        <v>0</v>
      </c>
      <c r="Y508">
        <f>DF508*(DK508+DL508)/1000</f>
        <v>0</v>
      </c>
      <c r="Z508">
        <f>0.61365*exp(17.502*DM508/(240.97+DM508))</f>
        <v>0</v>
      </c>
      <c r="AA508">
        <f>(W508-DF508*(DK508+DL508)/1000)</f>
        <v>0</v>
      </c>
      <c r="AB508">
        <f>(-I508*44100)</f>
        <v>0</v>
      </c>
      <c r="AC508">
        <f>2*29.3*Q508*0.92*(DM508-V508)</f>
        <v>0</v>
      </c>
      <c r="AD508">
        <f>2*0.95*5.67E-8*(((DM508+$B$9)+273)^4-(V508+273)^4)</f>
        <v>0</v>
      </c>
      <c r="AE508">
        <f>T508+AD508+AB508+AC508</f>
        <v>0</v>
      </c>
      <c r="AF508">
        <v>1</v>
      </c>
      <c r="AG508">
        <v>0</v>
      </c>
      <c r="AH508">
        <f>IF(AF508*$H$15&gt;=AJ508,1.0,(AJ508/(AJ508-AF508*$H$15)))</f>
        <v>0</v>
      </c>
      <c r="AI508">
        <f>(AH508-1)*100</f>
        <v>0</v>
      </c>
      <c r="AJ508">
        <f>MAX(0,($B$15+$C$15*DR508)/(1+$D$15*DR508)*DK508/(DM508+273)*$E$15)</f>
        <v>0</v>
      </c>
      <c r="AK508" t="s">
        <v>420</v>
      </c>
      <c r="AL508" t="s">
        <v>420</v>
      </c>
      <c r="AM508">
        <v>0</v>
      </c>
      <c r="AN508">
        <v>0</v>
      </c>
      <c r="AO508">
        <f>1-AM508/AN508</f>
        <v>0</v>
      </c>
      <c r="AP508">
        <v>0</v>
      </c>
      <c r="AQ508" t="s">
        <v>420</v>
      </c>
      <c r="AR508" t="s">
        <v>420</v>
      </c>
      <c r="AS508">
        <v>0</v>
      </c>
      <c r="AT508">
        <v>0</v>
      </c>
      <c r="AU508">
        <f>1-AS508/AT508</f>
        <v>0</v>
      </c>
      <c r="AV508">
        <v>0.5</v>
      </c>
      <c r="AW508">
        <f>CV508</f>
        <v>0</v>
      </c>
      <c r="AX508">
        <f>K508</f>
        <v>0</v>
      </c>
      <c r="AY508">
        <f>AU508*AV508*AW508</f>
        <v>0</v>
      </c>
      <c r="AZ508">
        <f>(AX508-AP508)/AW508</f>
        <v>0</v>
      </c>
      <c r="BA508">
        <f>(AN508-AT508)/AT508</f>
        <v>0</v>
      </c>
      <c r="BB508">
        <f>AM508/(AO508+AM508/AT508)</f>
        <v>0</v>
      </c>
      <c r="BC508" t="s">
        <v>420</v>
      </c>
      <c r="BD508">
        <v>0</v>
      </c>
      <c r="BE508">
        <f>IF(BD508&lt;&gt;0, BD508, BB508)</f>
        <v>0</v>
      </c>
      <c r="BF508">
        <f>1-BE508/AT508</f>
        <v>0</v>
      </c>
      <c r="BG508">
        <f>(AT508-AS508)/(AT508-BE508)</f>
        <v>0</v>
      </c>
      <c r="BH508">
        <f>(AN508-AT508)/(AN508-BE508)</f>
        <v>0</v>
      </c>
      <c r="BI508">
        <f>(AT508-AS508)/(AT508-AM508)</f>
        <v>0</v>
      </c>
      <c r="BJ508">
        <f>(AN508-AT508)/(AN508-AM508)</f>
        <v>0</v>
      </c>
      <c r="BK508">
        <f>(BG508*BE508/AS508)</f>
        <v>0</v>
      </c>
      <c r="BL508">
        <f>(1-BK508)</f>
        <v>0</v>
      </c>
      <c r="CU508">
        <f>$B$13*DS508+$C$13*DT508+$F$13*EE508*(1-EH508)</f>
        <v>0</v>
      </c>
      <c r="CV508">
        <f>CU508*CW508</f>
        <v>0</v>
      </c>
      <c r="CW508">
        <f>($B$13*$D$11+$C$13*$D$11+$F$13*((ER508+EJ508)/MAX(ER508+EJ508+ES508, 0.1)*$I$11+ES508/MAX(ER508+EJ508+ES508, 0.1)*$J$11))/($B$13+$C$13+$F$13)</f>
        <v>0</v>
      </c>
      <c r="CX508">
        <f>($B$13*$K$11+$C$13*$K$11+$F$13*((ER508+EJ508)/MAX(ER508+EJ508+ES508, 0.1)*$P$11+ES508/MAX(ER508+EJ508+ES508, 0.1)*$Q$11))/($B$13+$C$13+$F$13)</f>
        <v>0</v>
      </c>
      <c r="CY508">
        <v>4.6</v>
      </c>
      <c r="CZ508">
        <v>0.5</v>
      </c>
      <c r="DA508" t="s">
        <v>421</v>
      </c>
      <c r="DB508">
        <v>2</v>
      </c>
      <c r="DC508">
        <v>1761013097.5</v>
      </c>
      <c r="DD508">
        <v>421.6280416666667</v>
      </c>
      <c r="DE508">
        <v>419.9923333333333</v>
      </c>
      <c r="DF508">
        <v>23.99876666666666</v>
      </c>
      <c r="DG508">
        <v>24.1167</v>
      </c>
      <c r="DH508">
        <v>423.2038333333333</v>
      </c>
      <c r="DI508">
        <v>23.80942083333333</v>
      </c>
      <c r="DJ508">
        <v>499.9625</v>
      </c>
      <c r="DK508">
        <v>90.5909625</v>
      </c>
      <c r="DL508">
        <v>0.03436000416666667</v>
      </c>
      <c r="DM508">
        <v>30.4128875</v>
      </c>
      <c r="DN508">
        <v>30.05872916666667</v>
      </c>
      <c r="DO508">
        <v>999.9</v>
      </c>
      <c r="DP508">
        <v>0</v>
      </c>
      <c r="DQ508">
        <v>0</v>
      </c>
      <c r="DR508">
        <v>9987.579583333332</v>
      </c>
      <c r="DS508">
        <v>0</v>
      </c>
      <c r="DT508">
        <v>0.242856</v>
      </c>
      <c r="DU508">
        <v>1.635745</v>
      </c>
      <c r="DV508">
        <v>431.9954583333333</v>
      </c>
      <c r="DW508">
        <v>430.3715833333333</v>
      </c>
      <c r="DX508">
        <v>-0.1179422125</v>
      </c>
      <c r="DY508">
        <v>419.9923333333333</v>
      </c>
      <c r="DZ508">
        <v>24.1167</v>
      </c>
      <c r="EA508">
        <v>2.174070833333333</v>
      </c>
      <c r="EB508">
        <v>2.184755416666667</v>
      </c>
      <c r="EC508">
        <v>18.77249166666667</v>
      </c>
      <c r="ED508">
        <v>18.85095</v>
      </c>
      <c r="EE508">
        <v>0.00500078</v>
      </c>
      <c r="EF508">
        <v>0</v>
      </c>
      <c r="EG508">
        <v>0</v>
      </c>
      <c r="EH508">
        <v>0</v>
      </c>
      <c r="EI508">
        <v>581.4375</v>
      </c>
      <c r="EJ508">
        <v>0.00500078</v>
      </c>
      <c r="EK508">
        <v>-12.4625</v>
      </c>
      <c r="EL508">
        <v>-1.05</v>
      </c>
      <c r="EM508">
        <v>35.79395833333333</v>
      </c>
      <c r="EN508">
        <v>39.43729166666666</v>
      </c>
      <c r="EO508">
        <v>37.814875</v>
      </c>
      <c r="EP508">
        <v>40.02054166666667</v>
      </c>
      <c r="EQ508">
        <v>38.5985</v>
      </c>
      <c r="ER508">
        <v>0</v>
      </c>
      <c r="ES508">
        <v>0</v>
      </c>
      <c r="ET508">
        <v>0</v>
      </c>
      <c r="EU508">
        <v>1761013104.7</v>
      </c>
      <c r="EV508">
        <v>0</v>
      </c>
      <c r="EW508">
        <v>581.764</v>
      </c>
      <c r="EX508">
        <v>-8.961538559352588</v>
      </c>
      <c r="EY508">
        <v>-16.70769243973951</v>
      </c>
      <c r="EZ508">
        <v>-12.488</v>
      </c>
      <c r="FA508">
        <v>15</v>
      </c>
      <c r="FB508">
        <v>1761012682</v>
      </c>
      <c r="FC508" t="s">
        <v>1357</v>
      </c>
      <c r="FD508">
        <v>1761012681</v>
      </c>
      <c r="FE508">
        <v>1761012682</v>
      </c>
      <c r="FF508">
        <v>15</v>
      </c>
      <c r="FG508">
        <v>-0.08</v>
      </c>
      <c r="FH508">
        <v>-0.001</v>
      </c>
      <c r="FI508">
        <v>-1.579</v>
      </c>
      <c r="FJ508">
        <v>0.191</v>
      </c>
      <c r="FK508">
        <v>420</v>
      </c>
      <c r="FL508">
        <v>24</v>
      </c>
      <c r="FM508">
        <v>0.15</v>
      </c>
      <c r="FN508">
        <v>0.02</v>
      </c>
      <c r="FO508">
        <v>1.640354146341463</v>
      </c>
      <c r="FP508">
        <v>0.1350441114982585</v>
      </c>
      <c r="FQ508">
        <v>0.03626425169640945</v>
      </c>
      <c r="FR508">
        <v>1</v>
      </c>
      <c r="FS508">
        <v>582.2264705882353</v>
      </c>
      <c r="FT508">
        <v>-10.10695196664056</v>
      </c>
      <c r="FU508">
        <v>6.860042394978303</v>
      </c>
      <c r="FV508">
        <v>0</v>
      </c>
      <c r="FW508">
        <v>-0.1239528463414634</v>
      </c>
      <c r="FX508">
        <v>0.1527990250871079</v>
      </c>
      <c r="FY508">
        <v>0.01906053987442218</v>
      </c>
      <c r="FZ508">
        <v>0</v>
      </c>
      <c r="GA508">
        <v>1</v>
      </c>
      <c r="GB508">
        <v>3</v>
      </c>
      <c r="GC508" t="s">
        <v>459</v>
      </c>
      <c r="GD508">
        <v>3.10971</v>
      </c>
      <c r="GE508">
        <v>2.72603</v>
      </c>
      <c r="GF508">
        <v>0.0888935</v>
      </c>
      <c r="GG508">
        <v>0.088449</v>
      </c>
      <c r="GH508">
        <v>0.108882</v>
      </c>
      <c r="GI508">
        <v>0.110171</v>
      </c>
      <c r="GJ508">
        <v>23911.9</v>
      </c>
      <c r="GK508">
        <v>21664.1</v>
      </c>
      <c r="GL508">
        <v>26802.4</v>
      </c>
      <c r="GM508">
        <v>23972.1</v>
      </c>
      <c r="GN508">
        <v>38162.3</v>
      </c>
      <c r="GO508">
        <v>31461.1</v>
      </c>
      <c r="GP508">
        <v>46782.1</v>
      </c>
      <c r="GQ508">
        <v>37891.3</v>
      </c>
      <c r="GR508">
        <v>1.89237</v>
      </c>
      <c r="GS508">
        <v>1.87965</v>
      </c>
      <c r="GT508">
        <v>0.102475</v>
      </c>
      <c r="GU508">
        <v>0</v>
      </c>
      <c r="GV508">
        <v>28.3848</v>
      </c>
      <c r="GW508">
        <v>999.9</v>
      </c>
      <c r="GX508">
        <v>63.6</v>
      </c>
      <c r="GY508">
        <v>29.1</v>
      </c>
      <c r="GZ508">
        <v>28.3993</v>
      </c>
      <c r="HA508">
        <v>61.041</v>
      </c>
      <c r="HB508">
        <v>21.1138</v>
      </c>
      <c r="HC508">
        <v>1</v>
      </c>
      <c r="HD508">
        <v>0.0263821</v>
      </c>
      <c r="HE508">
        <v>-1.97139</v>
      </c>
      <c r="HF508">
        <v>20.3242</v>
      </c>
      <c r="HG508">
        <v>5.21834</v>
      </c>
      <c r="HH508">
        <v>11.9797</v>
      </c>
      <c r="HI508">
        <v>4.96485</v>
      </c>
      <c r="HJ508">
        <v>3.2753</v>
      </c>
      <c r="HK508">
        <v>9999</v>
      </c>
      <c r="HL508">
        <v>9999</v>
      </c>
      <c r="HM508">
        <v>9999</v>
      </c>
      <c r="HN508">
        <v>999.9</v>
      </c>
      <c r="HO508">
        <v>1.86369</v>
      </c>
      <c r="HP508">
        <v>1.85974</v>
      </c>
      <c r="HQ508">
        <v>1.85806</v>
      </c>
      <c r="HR508">
        <v>1.85944</v>
      </c>
      <c r="HS508">
        <v>1.85959</v>
      </c>
      <c r="HT508">
        <v>1.85806</v>
      </c>
      <c r="HU508">
        <v>1.85715</v>
      </c>
      <c r="HV508">
        <v>1.85211</v>
      </c>
      <c r="HW508">
        <v>0</v>
      </c>
      <c r="HX508">
        <v>0</v>
      </c>
      <c r="HY508">
        <v>0</v>
      </c>
      <c r="HZ508">
        <v>0</v>
      </c>
      <c r="IA508" t="s">
        <v>424</v>
      </c>
      <c r="IB508" t="s">
        <v>425</v>
      </c>
      <c r="IC508" t="s">
        <v>426</v>
      </c>
      <c r="ID508" t="s">
        <v>426</v>
      </c>
      <c r="IE508" t="s">
        <v>426</v>
      </c>
      <c r="IF508" t="s">
        <v>426</v>
      </c>
      <c r="IG508">
        <v>0</v>
      </c>
      <c r="IH508">
        <v>100</v>
      </c>
      <c r="II508">
        <v>100</v>
      </c>
      <c r="IJ508">
        <v>-1.575</v>
      </c>
      <c r="IK508">
        <v>0.1909</v>
      </c>
      <c r="IL508">
        <v>-2.369354775373933</v>
      </c>
      <c r="IM508">
        <v>0.001328113201692861</v>
      </c>
      <c r="IN508">
        <v>1.538283238170363E-06</v>
      </c>
      <c r="IO508">
        <v>-5.795655626708063E-10</v>
      </c>
      <c r="IP508">
        <v>-0.06927923945627479</v>
      </c>
      <c r="IQ508">
        <v>-0.004593102289677449</v>
      </c>
      <c r="IR508">
        <v>0.0008253994458280543</v>
      </c>
      <c r="IS508">
        <v>-7.403632370499484E-06</v>
      </c>
      <c r="IT508">
        <v>2</v>
      </c>
      <c r="IU508">
        <v>1985</v>
      </c>
      <c r="IV508">
        <v>1</v>
      </c>
      <c r="IW508">
        <v>27</v>
      </c>
      <c r="IX508">
        <v>7.1</v>
      </c>
      <c r="IY508">
        <v>7.1</v>
      </c>
      <c r="IZ508">
        <v>1.13647</v>
      </c>
      <c r="JA508">
        <v>2.61719</v>
      </c>
      <c r="JB508">
        <v>1.49658</v>
      </c>
      <c r="JC508">
        <v>2.34497</v>
      </c>
      <c r="JD508">
        <v>1.54907</v>
      </c>
      <c r="JE508">
        <v>2.35352</v>
      </c>
      <c r="JF508">
        <v>32.7535</v>
      </c>
      <c r="JG508">
        <v>15.3228</v>
      </c>
      <c r="JH508">
        <v>18</v>
      </c>
      <c r="JI508">
        <v>481.488</v>
      </c>
      <c r="JJ508">
        <v>502.507</v>
      </c>
      <c r="JK508">
        <v>31.6398</v>
      </c>
      <c r="JL508">
        <v>27.5877</v>
      </c>
      <c r="JM508">
        <v>30.0001</v>
      </c>
      <c r="JN508">
        <v>27.7666</v>
      </c>
      <c r="JO508">
        <v>27.7444</v>
      </c>
      <c r="JP508">
        <v>22.8482</v>
      </c>
      <c r="JQ508">
        <v>19.4563</v>
      </c>
      <c r="JR508">
        <v>79.7026</v>
      </c>
      <c r="JS508">
        <v>31.6414</v>
      </c>
      <c r="JT508">
        <v>420</v>
      </c>
      <c r="JU508">
        <v>24.0531</v>
      </c>
      <c r="JV508">
        <v>102.302</v>
      </c>
      <c r="JW508">
        <v>91.41249999999999</v>
      </c>
    </row>
    <row r="509" spans="1:283">
      <c r="A509">
        <v>491</v>
      </c>
      <c r="B509">
        <v>1761013107.5</v>
      </c>
      <c r="C509">
        <v>3441.5</v>
      </c>
      <c r="D509" t="s">
        <v>1437</v>
      </c>
      <c r="E509" t="s">
        <v>1438</v>
      </c>
      <c r="F509">
        <v>5</v>
      </c>
      <c r="G509" t="s">
        <v>1418</v>
      </c>
      <c r="H509">
        <v>1761013099.5</v>
      </c>
      <c r="I509">
        <f>(J509)/1000</f>
        <v>0</v>
      </c>
      <c r="J509">
        <f>1000*DJ509*AH509*(DF509-DG509)/(100*CY509*(1000-AH509*DF509))</f>
        <v>0</v>
      </c>
      <c r="K509">
        <f>DJ509*AH509*(DE509-DD509*(1000-AH509*DG509)/(1000-AH509*DF509))/(100*CY509)</f>
        <v>0</v>
      </c>
      <c r="L509">
        <f>DD509 - IF(AH509&gt;1, K509*CY509*100.0/(AJ509), 0)</f>
        <v>0</v>
      </c>
      <c r="M509">
        <f>((S509-I509/2)*L509-K509)/(S509+I509/2)</f>
        <v>0</v>
      </c>
      <c r="N509">
        <f>M509*(DK509+DL509)/1000.0</f>
        <v>0</v>
      </c>
      <c r="O509">
        <f>(DD509 - IF(AH509&gt;1, K509*CY509*100.0/(AJ509), 0))*(DK509+DL509)/1000.0</f>
        <v>0</v>
      </c>
      <c r="P509">
        <f>2.0/((1/R509-1/Q509)+SIGN(R509)*SQRT((1/R509-1/Q509)*(1/R509-1/Q509) + 4*CZ509/((CZ509+1)*(CZ509+1))*(2*1/R509*1/Q509-1/Q509*1/Q509)))</f>
        <v>0</v>
      </c>
      <c r="Q509">
        <f>IF(LEFT(DA509,1)&lt;&gt;"0",IF(LEFT(DA509,1)="1",3.0,DB509),$D$5+$E$5*(DR509*DK509/($K$5*1000))+$F$5*(DR509*DK509/($K$5*1000))*MAX(MIN(CY509,$J$5),$I$5)*MAX(MIN(CY509,$J$5),$I$5)+$G$5*MAX(MIN(CY509,$J$5),$I$5)*(DR509*DK509/($K$5*1000))+$H$5*(DR509*DK509/($K$5*1000))*(DR509*DK509/($K$5*1000)))</f>
        <v>0</v>
      </c>
      <c r="R509">
        <f>I509*(1000-(1000*0.61365*exp(17.502*V509/(240.97+V509))/(DK509+DL509)+DF509)/2)/(1000*0.61365*exp(17.502*V509/(240.97+V509))/(DK509+DL509)-DF509)</f>
        <v>0</v>
      </c>
      <c r="S509">
        <f>1/((CZ509+1)/(P509/1.6)+1/(Q509/1.37)) + CZ509/((CZ509+1)/(P509/1.6) + CZ509/(Q509/1.37))</f>
        <v>0</v>
      </c>
      <c r="T509">
        <f>(CU509*CX509)</f>
        <v>0</v>
      </c>
      <c r="U509">
        <f>(DM509+(T509+2*0.95*5.67E-8*(((DM509+$B$9)+273)^4-(DM509+273)^4)-44100*I509)/(1.84*29.3*Q509+8*0.95*5.67E-8*(DM509+273)^3))</f>
        <v>0</v>
      </c>
      <c r="V509">
        <f>($C$9*DN509+$D$9*DO509+$E$9*U509)</f>
        <v>0</v>
      </c>
      <c r="W509">
        <f>0.61365*exp(17.502*V509/(240.97+V509))</f>
        <v>0</v>
      </c>
      <c r="X509">
        <f>(Y509/Z509*100)</f>
        <v>0</v>
      </c>
      <c r="Y509">
        <f>DF509*(DK509+DL509)/1000</f>
        <v>0</v>
      </c>
      <c r="Z509">
        <f>0.61365*exp(17.502*DM509/(240.97+DM509))</f>
        <v>0</v>
      </c>
      <c r="AA509">
        <f>(W509-DF509*(DK509+DL509)/1000)</f>
        <v>0</v>
      </c>
      <c r="AB509">
        <f>(-I509*44100)</f>
        <v>0</v>
      </c>
      <c r="AC509">
        <f>2*29.3*Q509*0.92*(DM509-V509)</f>
        <v>0</v>
      </c>
      <c r="AD509">
        <f>2*0.95*5.67E-8*(((DM509+$B$9)+273)^4-(V509+273)^4)</f>
        <v>0</v>
      </c>
      <c r="AE509">
        <f>T509+AD509+AB509+AC509</f>
        <v>0</v>
      </c>
      <c r="AF509">
        <v>1</v>
      </c>
      <c r="AG509">
        <v>0</v>
      </c>
      <c r="AH509">
        <f>IF(AF509*$H$15&gt;=AJ509,1.0,(AJ509/(AJ509-AF509*$H$15)))</f>
        <v>0</v>
      </c>
      <c r="AI509">
        <f>(AH509-1)*100</f>
        <v>0</v>
      </c>
      <c r="AJ509">
        <f>MAX(0,($B$15+$C$15*DR509)/(1+$D$15*DR509)*DK509/(DM509+273)*$E$15)</f>
        <v>0</v>
      </c>
      <c r="AK509" t="s">
        <v>420</v>
      </c>
      <c r="AL509" t="s">
        <v>420</v>
      </c>
      <c r="AM509">
        <v>0</v>
      </c>
      <c r="AN509">
        <v>0</v>
      </c>
      <c r="AO509">
        <f>1-AM509/AN509</f>
        <v>0</v>
      </c>
      <c r="AP509">
        <v>0</v>
      </c>
      <c r="AQ509" t="s">
        <v>420</v>
      </c>
      <c r="AR509" t="s">
        <v>420</v>
      </c>
      <c r="AS509">
        <v>0</v>
      </c>
      <c r="AT509">
        <v>0</v>
      </c>
      <c r="AU509">
        <f>1-AS509/AT509</f>
        <v>0</v>
      </c>
      <c r="AV509">
        <v>0.5</v>
      </c>
      <c r="AW509">
        <f>CV509</f>
        <v>0</v>
      </c>
      <c r="AX509">
        <f>K509</f>
        <v>0</v>
      </c>
      <c r="AY509">
        <f>AU509*AV509*AW509</f>
        <v>0</v>
      </c>
      <c r="AZ509">
        <f>(AX509-AP509)/AW509</f>
        <v>0</v>
      </c>
      <c r="BA509">
        <f>(AN509-AT509)/AT509</f>
        <v>0</v>
      </c>
      <c r="BB509">
        <f>AM509/(AO509+AM509/AT509)</f>
        <v>0</v>
      </c>
      <c r="BC509" t="s">
        <v>420</v>
      </c>
      <c r="BD509">
        <v>0</v>
      </c>
      <c r="BE509">
        <f>IF(BD509&lt;&gt;0, BD509, BB509)</f>
        <v>0</v>
      </c>
      <c r="BF509">
        <f>1-BE509/AT509</f>
        <v>0</v>
      </c>
      <c r="BG509">
        <f>(AT509-AS509)/(AT509-BE509)</f>
        <v>0</v>
      </c>
      <c r="BH509">
        <f>(AN509-AT509)/(AN509-BE509)</f>
        <v>0</v>
      </c>
      <c r="BI509">
        <f>(AT509-AS509)/(AT509-AM509)</f>
        <v>0</v>
      </c>
      <c r="BJ509">
        <f>(AN509-AT509)/(AN509-AM509)</f>
        <v>0</v>
      </c>
      <c r="BK509">
        <f>(BG509*BE509/AS509)</f>
        <v>0</v>
      </c>
      <c r="BL509">
        <f>(1-BK509)</f>
        <v>0</v>
      </c>
      <c r="CU509">
        <f>$B$13*DS509+$C$13*DT509+$F$13*EE509*(1-EH509)</f>
        <v>0</v>
      </c>
      <c r="CV509">
        <f>CU509*CW509</f>
        <v>0</v>
      </c>
      <c r="CW509">
        <f>($B$13*$D$11+$C$13*$D$11+$F$13*((ER509+EJ509)/MAX(ER509+EJ509+ES509, 0.1)*$I$11+ES509/MAX(ER509+EJ509+ES509, 0.1)*$J$11))/($B$13+$C$13+$F$13)</f>
        <v>0</v>
      </c>
      <c r="CX509">
        <f>($B$13*$K$11+$C$13*$K$11+$F$13*((ER509+EJ509)/MAX(ER509+EJ509+ES509, 0.1)*$P$11+ES509/MAX(ER509+EJ509+ES509, 0.1)*$Q$11))/($B$13+$C$13+$F$13)</f>
        <v>0</v>
      </c>
      <c r="CY509">
        <v>4.6</v>
      </c>
      <c r="CZ509">
        <v>0.5</v>
      </c>
      <c r="DA509" t="s">
        <v>421</v>
      </c>
      <c r="DB509">
        <v>2</v>
      </c>
      <c r="DC509">
        <v>1761013099.5</v>
      </c>
      <c r="DD509">
        <v>421.6386666666667</v>
      </c>
      <c r="DE509">
        <v>420.0080416666667</v>
      </c>
      <c r="DF509">
        <v>24.01764166666667</v>
      </c>
      <c r="DG509">
        <v>24.1300625</v>
      </c>
      <c r="DH509">
        <v>423.2144166666667</v>
      </c>
      <c r="DI509">
        <v>23.8278875</v>
      </c>
      <c r="DJ509">
        <v>499.98275</v>
      </c>
      <c r="DK509">
        <v>90.59099166666668</v>
      </c>
      <c r="DL509">
        <v>0.03434411666666667</v>
      </c>
      <c r="DM509">
        <v>30.41380833333333</v>
      </c>
      <c r="DN509">
        <v>30.05635416666667</v>
      </c>
      <c r="DO509">
        <v>999.9</v>
      </c>
      <c r="DP509">
        <v>0</v>
      </c>
      <c r="DQ509">
        <v>0</v>
      </c>
      <c r="DR509">
        <v>9992.733749999999</v>
      </c>
      <c r="DS509">
        <v>0</v>
      </c>
      <c r="DT509">
        <v>0.242856</v>
      </c>
      <c r="DU509">
        <v>1.630636666666667</v>
      </c>
      <c r="DV509">
        <v>432.0147083333333</v>
      </c>
      <c r="DW509">
        <v>430.3935</v>
      </c>
      <c r="DX509">
        <v>-0.1124320916666667</v>
      </c>
      <c r="DY509">
        <v>420.0080416666667</v>
      </c>
      <c r="DZ509">
        <v>24.1300625</v>
      </c>
      <c r="EA509">
        <v>2.175781666666667</v>
      </c>
      <c r="EB509">
        <v>2.185966666666667</v>
      </c>
      <c r="EC509">
        <v>18.78507916666667</v>
      </c>
      <c r="ED509">
        <v>18.859825</v>
      </c>
      <c r="EE509">
        <v>0.00500078</v>
      </c>
      <c r="EF509">
        <v>0</v>
      </c>
      <c r="EG509">
        <v>0</v>
      </c>
      <c r="EH509">
        <v>0</v>
      </c>
      <c r="EI509">
        <v>581.6999999999999</v>
      </c>
      <c r="EJ509">
        <v>0.00500078</v>
      </c>
      <c r="EK509">
        <v>-13.25833333333333</v>
      </c>
      <c r="EL509">
        <v>-1.083333333333333</v>
      </c>
      <c r="EM509">
        <v>35.78358333333333</v>
      </c>
      <c r="EN509">
        <v>39.39041666666666</v>
      </c>
      <c r="EO509">
        <v>37.78366666666667</v>
      </c>
      <c r="EP509">
        <v>39.95283333333333</v>
      </c>
      <c r="EQ509">
        <v>38.57770833333333</v>
      </c>
      <c r="ER509">
        <v>0</v>
      </c>
      <c r="ES509">
        <v>0</v>
      </c>
      <c r="ET509">
        <v>0</v>
      </c>
      <c r="EU509">
        <v>1761013106.5</v>
      </c>
      <c r="EV509">
        <v>0</v>
      </c>
      <c r="EW509">
        <v>581.5961538461538</v>
      </c>
      <c r="EX509">
        <v>0.1333329966034646</v>
      </c>
      <c r="EY509">
        <v>-9.617094000202092</v>
      </c>
      <c r="EZ509">
        <v>-12.98846153846154</v>
      </c>
      <c r="FA509">
        <v>15</v>
      </c>
      <c r="FB509">
        <v>1761012682</v>
      </c>
      <c r="FC509" t="s">
        <v>1357</v>
      </c>
      <c r="FD509">
        <v>1761012681</v>
      </c>
      <c r="FE509">
        <v>1761012682</v>
      </c>
      <c r="FF509">
        <v>15</v>
      </c>
      <c r="FG509">
        <v>-0.08</v>
      </c>
      <c r="FH509">
        <v>-0.001</v>
      </c>
      <c r="FI509">
        <v>-1.579</v>
      </c>
      <c r="FJ509">
        <v>0.191</v>
      </c>
      <c r="FK509">
        <v>420</v>
      </c>
      <c r="FL509">
        <v>24</v>
      </c>
      <c r="FM509">
        <v>0.15</v>
      </c>
      <c r="FN509">
        <v>0.02</v>
      </c>
      <c r="FO509">
        <v>1.6346045</v>
      </c>
      <c r="FP509">
        <v>0.005859962476542957</v>
      </c>
      <c r="FQ509">
        <v>0.04262780905406704</v>
      </c>
      <c r="FR509">
        <v>1</v>
      </c>
      <c r="FS509">
        <v>582.3588235294118</v>
      </c>
      <c r="FT509">
        <v>-6.689075691166648</v>
      </c>
      <c r="FU509">
        <v>6.799139982252894</v>
      </c>
      <c r="FV509">
        <v>0</v>
      </c>
      <c r="FW509">
        <v>-0.1175405275</v>
      </c>
      <c r="FX509">
        <v>0.16439751782364</v>
      </c>
      <c r="FY509">
        <v>0.02015649576438062</v>
      </c>
      <c r="FZ509">
        <v>0</v>
      </c>
      <c r="GA509">
        <v>1</v>
      </c>
      <c r="GB509">
        <v>3</v>
      </c>
      <c r="GC509" t="s">
        <v>459</v>
      </c>
      <c r="GD509">
        <v>3.10979</v>
      </c>
      <c r="GE509">
        <v>2.72572</v>
      </c>
      <c r="GF509">
        <v>0.0888983</v>
      </c>
      <c r="GG509">
        <v>0.0884562</v>
      </c>
      <c r="GH509">
        <v>0.108916</v>
      </c>
      <c r="GI509">
        <v>0.110166</v>
      </c>
      <c r="GJ509">
        <v>23911.7</v>
      </c>
      <c r="GK509">
        <v>21663.8</v>
      </c>
      <c r="GL509">
        <v>26802.4</v>
      </c>
      <c r="GM509">
        <v>23972</v>
      </c>
      <c r="GN509">
        <v>38160.8</v>
      </c>
      <c r="GO509">
        <v>31461.2</v>
      </c>
      <c r="GP509">
        <v>46782.1</v>
      </c>
      <c r="GQ509">
        <v>37891.2</v>
      </c>
      <c r="GR509">
        <v>1.8928</v>
      </c>
      <c r="GS509">
        <v>1.87935</v>
      </c>
      <c r="GT509">
        <v>0.102133</v>
      </c>
      <c r="GU509">
        <v>0</v>
      </c>
      <c r="GV509">
        <v>28.3888</v>
      </c>
      <c r="GW509">
        <v>999.9</v>
      </c>
      <c r="GX509">
        <v>63.6</v>
      </c>
      <c r="GY509">
        <v>29.1</v>
      </c>
      <c r="GZ509">
        <v>28.3989</v>
      </c>
      <c r="HA509">
        <v>61.741</v>
      </c>
      <c r="HB509">
        <v>21.2861</v>
      </c>
      <c r="HC509">
        <v>1</v>
      </c>
      <c r="HD509">
        <v>0.0264075</v>
      </c>
      <c r="HE509">
        <v>-1.96109</v>
      </c>
      <c r="HF509">
        <v>20.3244</v>
      </c>
      <c r="HG509">
        <v>5.21834</v>
      </c>
      <c r="HH509">
        <v>11.9796</v>
      </c>
      <c r="HI509">
        <v>4.96485</v>
      </c>
      <c r="HJ509">
        <v>3.2753</v>
      </c>
      <c r="HK509">
        <v>9999</v>
      </c>
      <c r="HL509">
        <v>9999</v>
      </c>
      <c r="HM509">
        <v>9999</v>
      </c>
      <c r="HN509">
        <v>999.9</v>
      </c>
      <c r="HO509">
        <v>1.8637</v>
      </c>
      <c r="HP509">
        <v>1.85974</v>
      </c>
      <c r="HQ509">
        <v>1.85806</v>
      </c>
      <c r="HR509">
        <v>1.85944</v>
      </c>
      <c r="HS509">
        <v>1.85959</v>
      </c>
      <c r="HT509">
        <v>1.85806</v>
      </c>
      <c r="HU509">
        <v>1.85715</v>
      </c>
      <c r="HV509">
        <v>1.85211</v>
      </c>
      <c r="HW509">
        <v>0</v>
      </c>
      <c r="HX509">
        <v>0</v>
      </c>
      <c r="HY509">
        <v>0</v>
      </c>
      <c r="HZ509">
        <v>0</v>
      </c>
      <c r="IA509" t="s">
        <v>424</v>
      </c>
      <c r="IB509" t="s">
        <v>425</v>
      </c>
      <c r="IC509" t="s">
        <v>426</v>
      </c>
      <c r="ID509" t="s">
        <v>426</v>
      </c>
      <c r="IE509" t="s">
        <v>426</v>
      </c>
      <c r="IF509" t="s">
        <v>426</v>
      </c>
      <c r="IG509">
        <v>0</v>
      </c>
      <c r="IH509">
        <v>100</v>
      </c>
      <c r="II509">
        <v>100</v>
      </c>
      <c r="IJ509">
        <v>-1.576</v>
      </c>
      <c r="IK509">
        <v>0.1912</v>
      </c>
      <c r="IL509">
        <v>-2.369354775373933</v>
      </c>
      <c r="IM509">
        <v>0.001328113201692861</v>
      </c>
      <c r="IN509">
        <v>1.538283238170363E-06</v>
      </c>
      <c r="IO509">
        <v>-5.795655626708063E-10</v>
      </c>
      <c r="IP509">
        <v>-0.06927923945627479</v>
      </c>
      <c r="IQ509">
        <v>-0.004593102289677449</v>
      </c>
      <c r="IR509">
        <v>0.0008253994458280543</v>
      </c>
      <c r="IS509">
        <v>-7.403632370499484E-06</v>
      </c>
      <c r="IT509">
        <v>2</v>
      </c>
      <c r="IU509">
        <v>1985</v>
      </c>
      <c r="IV509">
        <v>1</v>
      </c>
      <c r="IW509">
        <v>27</v>
      </c>
      <c r="IX509">
        <v>7.1</v>
      </c>
      <c r="IY509">
        <v>7.1</v>
      </c>
      <c r="IZ509">
        <v>1.13647</v>
      </c>
      <c r="JA509">
        <v>2.60742</v>
      </c>
      <c r="JB509">
        <v>1.49658</v>
      </c>
      <c r="JC509">
        <v>2.34619</v>
      </c>
      <c r="JD509">
        <v>1.54907</v>
      </c>
      <c r="JE509">
        <v>2.46338</v>
      </c>
      <c r="JF509">
        <v>32.7535</v>
      </c>
      <c r="JG509">
        <v>15.3404</v>
      </c>
      <c r="JH509">
        <v>18</v>
      </c>
      <c r="JI509">
        <v>481.733</v>
      </c>
      <c r="JJ509">
        <v>502.308</v>
      </c>
      <c r="JK509">
        <v>31.6226</v>
      </c>
      <c r="JL509">
        <v>27.5877</v>
      </c>
      <c r="JM509">
        <v>30.0001</v>
      </c>
      <c r="JN509">
        <v>27.7666</v>
      </c>
      <c r="JO509">
        <v>27.7444</v>
      </c>
      <c r="JP509">
        <v>22.8463</v>
      </c>
      <c r="JQ509">
        <v>19.4563</v>
      </c>
      <c r="JR509">
        <v>79.7026</v>
      </c>
      <c r="JS509">
        <v>31.5853</v>
      </c>
      <c r="JT509">
        <v>420</v>
      </c>
      <c r="JU509">
        <v>24.0531</v>
      </c>
      <c r="JV509">
        <v>102.302</v>
      </c>
      <c r="JW509">
        <v>91.4122</v>
      </c>
    </row>
    <row r="510" spans="1:283">
      <c r="A510">
        <v>492</v>
      </c>
      <c r="B510">
        <v>1761013109.5</v>
      </c>
      <c r="C510">
        <v>3443.5</v>
      </c>
      <c r="D510" t="s">
        <v>1439</v>
      </c>
      <c r="E510" t="s">
        <v>1440</v>
      </c>
      <c r="F510">
        <v>5</v>
      </c>
      <c r="G510" t="s">
        <v>1418</v>
      </c>
      <c r="H510">
        <v>1761013101.5</v>
      </c>
      <c r="I510">
        <f>(J510)/1000</f>
        <v>0</v>
      </c>
      <c r="J510">
        <f>1000*DJ510*AH510*(DF510-DG510)/(100*CY510*(1000-AH510*DF510))</f>
        <v>0</v>
      </c>
      <c r="K510">
        <f>DJ510*AH510*(DE510-DD510*(1000-AH510*DG510)/(1000-AH510*DF510))/(100*CY510)</f>
        <v>0</v>
      </c>
      <c r="L510">
        <f>DD510 - IF(AH510&gt;1, K510*CY510*100.0/(AJ510), 0)</f>
        <v>0</v>
      </c>
      <c r="M510">
        <f>((S510-I510/2)*L510-K510)/(S510+I510/2)</f>
        <v>0</v>
      </c>
      <c r="N510">
        <f>M510*(DK510+DL510)/1000.0</f>
        <v>0</v>
      </c>
      <c r="O510">
        <f>(DD510 - IF(AH510&gt;1, K510*CY510*100.0/(AJ510), 0))*(DK510+DL510)/1000.0</f>
        <v>0</v>
      </c>
      <c r="P510">
        <f>2.0/((1/R510-1/Q510)+SIGN(R510)*SQRT((1/R510-1/Q510)*(1/R510-1/Q510) + 4*CZ510/((CZ510+1)*(CZ510+1))*(2*1/R510*1/Q510-1/Q510*1/Q510)))</f>
        <v>0</v>
      </c>
      <c r="Q510">
        <f>IF(LEFT(DA510,1)&lt;&gt;"0",IF(LEFT(DA510,1)="1",3.0,DB510),$D$5+$E$5*(DR510*DK510/($K$5*1000))+$F$5*(DR510*DK510/($K$5*1000))*MAX(MIN(CY510,$J$5),$I$5)*MAX(MIN(CY510,$J$5),$I$5)+$G$5*MAX(MIN(CY510,$J$5),$I$5)*(DR510*DK510/($K$5*1000))+$H$5*(DR510*DK510/($K$5*1000))*(DR510*DK510/($K$5*1000)))</f>
        <v>0</v>
      </c>
      <c r="R510">
        <f>I510*(1000-(1000*0.61365*exp(17.502*V510/(240.97+V510))/(DK510+DL510)+DF510)/2)/(1000*0.61365*exp(17.502*V510/(240.97+V510))/(DK510+DL510)-DF510)</f>
        <v>0</v>
      </c>
      <c r="S510">
        <f>1/((CZ510+1)/(P510/1.6)+1/(Q510/1.37)) + CZ510/((CZ510+1)/(P510/1.6) + CZ510/(Q510/1.37))</f>
        <v>0</v>
      </c>
      <c r="T510">
        <f>(CU510*CX510)</f>
        <v>0</v>
      </c>
      <c r="U510">
        <f>(DM510+(T510+2*0.95*5.67E-8*(((DM510+$B$9)+273)^4-(DM510+273)^4)-44100*I510)/(1.84*29.3*Q510+8*0.95*5.67E-8*(DM510+273)^3))</f>
        <v>0</v>
      </c>
      <c r="V510">
        <f>($C$9*DN510+$D$9*DO510+$E$9*U510)</f>
        <v>0</v>
      </c>
      <c r="W510">
        <f>0.61365*exp(17.502*V510/(240.97+V510))</f>
        <v>0</v>
      </c>
      <c r="X510">
        <f>(Y510/Z510*100)</f>
        <v>0</v>
      </c>
      <c r="Y510">
        <f>DF510*(DK510+DL510)/1000</f>
        <v>0</v>
      </c>
      <c r="Z510">
        <f>0.61365*exp(17.502*DM510/(240.97+DM510))</f>
        <v>0</v>
      </c>
      <c r="AA510">
        <f>(W510-DF510*(DK510+DL510)/1000)</f>
        <v>0</v>
      </c>
      <c r="AB510">
        <f>(-I510*44100)</f>
        <v>0</v>
      </c>
      <c r="AC510">
        <f>2*29.3*Q510*0.92*(DM510-V510)</f>
        <v>0</v>
      </c>
      <c r="AD510">
        <f>2*0.95*5.67E-8*(((DM510+$B$9)+273)^4-(V510+273)^4)</f>
        <v>0</v>
      </c>
      <c r="AE510">
        <f>T510+AD510+AB510+AC510</f>
        <v>0</v>
      </c>
      <c r="AF510">
        <v>1</v>
      </c>
      <c r="AG510">
        <v>0</v>
      </c>
      <c r="AH510">
        <f>IF(AF510*$H$15&gt;=AJ510,1.0,(AJ510/(AJ510-AF510*$H$15)))</f>
        <v>0</v>
      </c>
      <c r="AI510">
        <f>(AH510-1)*100</f>
        <v>0</v>
      </c>
      <c r="AJ510">
        <f>MAX(0,($B$15+$C$15*DR510)/(1+$D$15*DR510)*DK510/(DM510+273)*$E$15)</f>
        <v>0</v>
      </c>
      <c r="AK510" t="s">
        <v>420</v>
      </c>
      <c r="AL510" t="s">
        <v>420</v>
      </c>
      <c r="AM510">
        <v>0</v>
      </c>
      <c r="AN510">
        <v>0</v>
      </c>
      <c r="AO510">
        <f>1-AM510/AN510</f>
        <v>0</v>
      </c>
      <c r="AP510">
        <v>0</v>
      </c>
      <c r="AQ510" t="s">
        <v>420</v>
      </c>
      <c r="AR510" t="s">
        <v>420</v>
      </c>
      <c r="AS510">
        <v>0</v>
      </c>
      <c r="AT510">
        <v>0</v>
      </c>
      <c r="AU510">
        <f>1-AS510/AT510</f>
        <v>0</v>
      </c>
      <c r="AV510">
        <v>0.5</v>
      </c>
      <c r="AW510">
        <f>CV510</f>
        <v>0</v>
      </c>
      <c r="AX510">
        <f>K510</f>
        <v>0</v>
      </c>
      <c r="AY510">
        <f>AU510*AV510*AW510</f>
        <v>0</v>
      </c>
      <c r="AZ510">
        <f>(AX510-AP510)/AW510</f>
        <v>0</v>
      </c>
      <c r="BA510">
        <f>(AN510-AT510)/AT510</f>
        <v>0</v>
      </c>
      <c r="BB510">
        <f>AM510/(AO510+AM510/AT510)</f>
        <v>0</v>
      </c>
      <c r="BC510" t="s">
        <v>420</v>
      </c>
      <c r="BD510">
        <v>0</v>
      </c>
      <c r="BE510">
        <f>IF(BD510&lt;&gt;0, BD510, BB510)</f>
        <v>0</v>
      </c>
      <c r="BF510">
        <f>1-BE510/AT510</f>
        <v>0</v>
      </c>
      <c r="BG510">
        <f>(AT510-AS510)/(AT510-BE510)</f>
        <v>0</v>
      </c>
      <c r="BH510">
        <f>(AN510-AT510)/(AN510-BE510)</f>
        <v>0</v>
      </c>
      <c r="BI510">
        <f>(AT510-AS510)/(AT510-AM510)</f>
        <v>0</v>
      </c>
      <c r="BJ510">
        <f>(AN510-AT510)/(AN510-AM510)</f>
        <v>0</v>
      </c>
      <c r="BK510">
        <f>(BG510*BE510/AS510)</f>
        <v>0</v>
      </c>
      <c r="BL510">
        <f>(1-BK510)</f>
        <v>0</v>
      </c>
      <c r="CU510">
        <f>$B$13*DS510+$C$13*DT510+$F$13*EE510*(1-EH510)</f>
        <v>0</v>
      </c>
      <c r="CV510">
        <f>CU510*CW510</f>
        <v>0</v>
      </c>
      <c r="CW510">
        <f>($B$13*$D$11+$C$13*$D$11+$F$13*((ER510+EJ510)/MAX(ER510+EJ510+ES510, 0.1)*$I$11+ES510/MAX(ER510+EJ510+ES510, 0.1)*$J$11))/($B$13+$C$13+$F$13)</f>
        <v>0</v>
      </c>
      <c r="CX510">
        <f>($B$13*$K$11+$C$13*$K$11+$F$13*((ER510+EJ510)/MAX(ER510+EJ510+ES510, 0.1)*$P$11+ES510/MAX(ER510+EJ510+ES510, 0.1)*$Q$11))/($B$13+$C$13+$F$13)</f>
        <v>0</v>
      </c>
      <c r="CY510">
        <v>4.6</v>
      </c>
      <c r="CZ510">
        <v>0.5</v>
      </c>
      <c r="DA510" t="s">
        <v>421</v>
      </c>
      <c r="DB510">
        <v>2</v>
      </c>
      <c r="DC510">
        <v>1761013101.5</v>
      </c>
      <c r="DD510">
        <v>421.6485</v>
      </c>
      <c r="DE510">
        <v>420.0106250000001</v>
      </c>
      <c r="DF510">
        <v>24.03529166666667</v>
      </c>
      <c r="DG510">
        <v>24.1393875</v>
      </c>
      <c r="DH510">
        <v>423.2242083333334</v>
      </c>
      <c r="DI510">
        <v>23.84515</v>
      </c>
      <c r="DJ510">
        <v>500.0094999999999</v>
      </c>
      <c r="DK510">
        <v>90.59107499999999</v>
      </c>
      <c r="DL510">
        <v>0.03431880833333333</v>
      </c>
      <c r="DM510">
        <v>30.4149</v>
      </c>
      <c r="DN510">
        <v>30.05565</v>
      </c>
      <c r="DO510">
        <v>999.9</v>
      </c>
      <c r="DP510">
        <v>0</v>
      </c>
      <c r="DQ510">
        <v>0</v>
      </c>
      <c r="DR510">
        <v>9994.190000000001</v>
      </c>
      <c r="DS510">
        <v>0</v>
      </c>
      <c r="DT510">
        <v>0.242856</v>
      </c>
      <c r="DU510">
        <v>1.6379575</v>
      </c>
      <c r="DV510">
        <v>432.0325833333333</v>
      </c>
      <c r="DW510">
        <v>430.4001666666666</v>
      </c>
      <c r="DX510">
        <v>-0.1041080916666667</v>
      </c>
      <c r="DY510">
        <v>420.0106250000001</v>
      </c>
      <c r="DZ510">
        <v>24.1393875</v>
      </c>
      <c r="EA510">
        <v>2.177382083333333</v>
      </c>
      <c r="EB510">
        <v>2.186813333333333</v>
      </c>
      <c r="EC510">
        <v>18.79684583333333</v>
      </c>
      <c r="ED510">
        <v>18.86602916666667</v>
      </c>
      <c r="EE510">
        <v>0.00500078</v>
      </c>
      <c r="EF510">
        <v>0</v>
      </c>
      <c r="EG510">
        <v>0</v>
      </c>
      <c r="EH510">
        <v>0</v>
      </c>
      <c r="EI510">
        <v>581.1208333333333</v>
      </c>
      <c r="EJ510">
        <v>0.00500078</v>
      </c>
      <c r="EK510">
        <v>-13.79583333333333</v>
      </c>
      <c r="EL510">
        <v>-1.008333333333333</v>
      </c>
      <c r="EM510">
        <v>35.77579166666666</v>
      </c>
      <c r="EN510">
        <v>39.34095833333333</v>
      </c>
      <c r="EO510">
        <v>37.76283333333333</v>
      </c>
      <c r="EP510">
        <v>39.885125</v>
      </c>
      <c r="EQ510">
        <v>38.543875</v>
      </c>
      <c r="ER510">
        <v>0</v>
      </c>
      <c r="ES510">
        <v>0</v>
      </c>
      <c r="ET510">
        <v>0</v>
      </c>
      <c r="EU510">
        <v>1761013108.3</v>
      </c>
      <c r="EV510">
        <v>0</v>
      </c>
      <c r="EW510">
        <v>581.0999999999999</v>
      </c>
      <c r="EX510">
        <v>-3.538461769355752</v>
      </c>
      <c r="EY510">
        <v>-22.10000002842684</v>
      </c>
      <c r="EZ510">
        <v>-13.596</v>
      </c>
      <c r="FA510">
        <v>15</v>
      </c>
      <c r="FB510">
        <v>1761012682</v>
      </c>
      <c r="FC510" t="s">
        <v>1357</v>
      </c>
      <c r="FD510">
        <v>1761012681</v>
      </c>
      <c r="FE510">
        <v>1761012682</v>
      </c>
      <c r="FF510">
        <v>15</v>
      </c>
      <c r="FG510">
        <v>-0.08</v>
      </c>
      <c r="FH510">
        <v>-0.001</v>
      </c>
      <c r="FI510">
        <v>-1.579</v>
      </c>
      <c r="FJ510">
        <v>0.191</v>
      </c>
      <c r="FK510">
        <v>420</v>
      </c>
      <c r="FL510">
        <v>24</v>
      </c>
      <c r="FM510">
        <v>0.15</v>
      </c>
      <c r="FN510">
        <v>0.02</v>
      </c>
      <c r="FO510">
        <v>1.629498780487805</v>
      </c>
      <c r="FP510">
        <v>0.01855588850174449</v>
      </c>
      <c r="FQ510">
        <v>0.04859062216032456</v>
      </c>
      <c r="FR510">
        <v>1</v>
      </c>
      <c r="FS510">
        <v>582.344117647059</v>
      </c>
      <c r="FT510">
        <v>-10.27501914260168</v>
      </c>
      <c r="FU510">
        <v>6.459930393745857</v>
      </c>
      <c r="FV510">
        <v>0</v>
      </c>
      <c r="FW510">
        <v>-0.1090476195121951</v>
      </c>
      <c r="FX510">
        <v>0.2189235198606273</v>
      </c>
      <c r="FY510">
        <v>0.02547843823258824</v>
      </c>
      <c r="FZ510">
        <v>0</v>
      </c>
      <c r="GA510">
        <v>1</v>
      </c>
      <c r="GB510">
        <v>3</v>
      </c>
      <c r="GC510" t="s">
        <v>459</v>
      </c>
      <c r="GD510">
        <v>3.10985</v>
      </c>
      <c r="GE510">
        <v>2.72578</v>
      </c>
      <c r="GF510">
        <v>0.08890439999999999</v>
      </c>
      <c r="GG510">
        <v>0.0884269</v>
      </c>
      <c r="GH510">
        <v>0.108946</v>
      </c>
      <c r="GI510">
        <v>0.110137</v>
      </c>
      <c r="GJ510">
        <v>23911.6</v>
      </c>
      <c r="GK510">
        <v>21664.3</v>
      </c>
      <c r="GL510">
        <v>26802.4</v>
      </c>
      <c r="GM510">
        <v>23971.8</v>
      </c>
      <c r="GN510">
        <v>38159.6</v>
      </c>
      <c r="GO510">
        <v>31462.2</v>
      </c>
      <c r="GP510">
        <v>46782.2</v>
      </c>
      <c r="GQ510">
        <v>37891.1</v>
      </c>
      <c r="GR510">
        <v>1.8925</v>
      </c>
      <c r="GS510">
        <v>1.87932</v>
      </c>
      <c r="GT510">
        <v>0.101775</v>
      </c>
      <c r="GU510">
        <v>0</v>
      </c>
      <c r="GV510">
        <v>28.3925</v>
      </c>
      <c r="GW510">
        <v>999.9</v>
      </c>
      <c r="GX510">
        <v>63.6</v>
      </c>
      <c r="GY510">
        <v>29.1</v>
      </c>
      <c r="GZ510">
        <v>28.3988</v>
      </c>
      <c r="HA510">
        <v>61.361</v>
      </c>
      <c r="HB510">
        <v>21.0577</v>
      </c>
      <c r="HC510">
        <v>1</v>
      </c>
      <c r="HD510">
        <v>0.0263923</v>
      </c>
      <c r="HE510">
        <v>-1.90834</v>
      </c>
      <c r="HF510">
        <v>20.3256</v>
      </c>
      <c r="HG510">
        <v>5.22103</v>
      </c>
      <c r="HH510">
        <v>11.9797</v>
      </c>
      <c r="HI510">
        <v>4.9653</v>
      </c>
      <c r="HJ510">
        <v>3.27588</v>
      </c>
      <c r="HK510">
        <v>9999</v>
      </c>
      <c r="HL510">
        <v>9999</v>
      </c>
      <c r="HM510">
        <v>9999</v>
      </c>
      <c r="HN510">
        <v>999.9</v>
      </c>
      <c r="HO510">
        <v>1.86368</v>
      </c>
      <c r="HP510">
        <v>1.85974</v>
      </c>
      <c r="HQ510">
        <v>1.85805</v>
      </c>
      <c r="HR510">
        <v>1.85943</v>
      </c>
      <c r="HS510">
        <v>1.85959</v>
      </c>
      <c r="HT510">
        <v>1.85806</v>
      </c>
      <c r="HU510">
        <v>1.85715</v>
      </c>
      <c r="HV510">
        <v>1.85211</v>
      </c>
      <c r="HW510">
        <v>0</v>
      </c>
      <c r="HX510">
        <v>0</v>
      </c>
      <c r="HY510">
        <v>0</v>
      </c>
      <c r="HZ510">
        <v>0</v>
      </c>
      <c r="IA510" t="s">
        <v>424</v>
      </c>
      <c r="IB510" t="s">
        <v>425</v>
      </c>
      <c r="IC510" t="s">
        <v>426</v>
      </c>
      <c r="ID510" t="s">
        <v>426</v>
      </c>
      <c r="IE510" t="s">
        <v>426</v>
      </c>
      <c r="IF510" t="s">
        <v>426</v>
      </c>
      <c r="IG510">
        <v>0</v>
      </c>
      <c r="IH510">
        <v>100</v>
      </c>
      <c r="II510">
        <v>100</v>
      </c>
      <c r="IJ510">
        <v>-1.575</v>
      </c>
      <c r="IK510">
        <v>0.1913</v>
      </c>
      <c r="IL510">
        <v>-2.369354775373933</v>
      </c>
      <c r="IM510">
        <v>0.001328113201692861</v>
      </c>
      <c r="IN510">
        <v>1.538283238170363E-06</v>
      </c>
      <c r="IO510">
        <v>-5.795655626708063E-10</v>
      </c>
      <c r="IP510">
        <v>-0.06927923945627479</v>
      </c>
      <c r="IQ510">
        <v>-0.004593102289677449</v>
      </c>
      <c r="IR510">
        <v>0.0008253994458280543</v>
      </c>
      <c r="IS510">
        <v>-7.403632370499484E-06</v>
      </c>
      <c r="IT510">
        <v>2</v>
      </c>
      <c r="IU510">
        <v>1985</v>
      </c>
      <c r="IV510">
        <v>1</v>
      </c>
      <c r="IW510">
        <v>27</v>
      </c>
      <c r="IX510">
        <v>7.1</v>
      </c>
      <c r="IY510">
        <v>7.1</v>
      </c>
      <c r="IZ510">
        <v>1.13647</v>
      </c>
      <c r="JA510">
        <v>2.60742</v>
      </c>
      <c r="JB510">
        <v>1.49658</v>
      </c>
      <c r="JC510">
        <v>2.34497</v>
      </c>
      <c r="JD510">
        <v>1.54907</v>
      </c>
      <c r="JE510">
        <v>2.43042</v>
      </c>
      <c r="JF510">
        <v>32.7535</v>
      </c>
      <c r="JG510">
        <v>15.3404</v>
      </c>
      <c r="JH510">
        <v>18</v>
      </c>
      <c r="JI510">
        <v>481.56</v>
      </c>
      <c r="JJ510">
        <v>502.286</v>
      </c>
      <c r="JK510">
        <v>31.6035</v>
      </c>
      <c r="JL510">
        <v>27.5877</v>
      </c>
      <c r="JM510">
        <v>30.0001</v>
      </c>
      <c r="JN510">
        <v>27.7666</v>
      </c>
      <c r="JO510">
        <v>27.7438</v>
      </c>
      <c r="JP510">
        <v>22.8525</v>
      </c>
      <c r="JQ510">
        <v>19.4563</v>
      </c>
      <c r="JR510">
        <v>79.7026</v>
      </c>
      <c r="JS510">
        <v>31.5853</v>
      </c>
      <c r="JT510">
        <v>420</v>
      </c>
      <c r="JU510">
        <v>24.0488</v>
      </c>
      <c r="JV510">
        <v>102.302</v>
      </c>
      <c r="JW510">
        <v>91.4118</v>
      </c>
    </row>
    <row r="511" spans="1:283">
      <c r="A511">
        <v>493</v>
      </c>
      <c r="B511">
        <v>1761013111.5</v>
      </c>
      <c r="C511">
        <v>3445.5</v>
      </c>
      <c r="D511" t="s">
        <v>1441</v>
      </c>
      <c r="E511" t="s">
        <v>1442</v>
      </c>
      <c r="F511">
        <v>5</v>
      </c>
      <c r="G511" t="s">
        <v>1418</v>
      </c>
      <c r="H511">
        <v>1761013103.5</v>
      </c>
      <c r="I511">
        <f>(J511)/1000</f>
        <v>0</v>
      </c>
      <c r="J511">
        <f>1000*DJ511*AH511*(DF511-DG511)/(100*CY511*(1000-AH511*DF511))</f>
        <v>0</v>
      </c>
      <c r="K511">
        <f>DJ511*AH511*(DE511-DD511*(1000-AH511*DG511)/(1000-AH511*DF511))/(100*CY511)</f>
        <v>0</v>
      </c>
      <c r="L511">
        <f>DD511 - IF(AH511&gt;1, K511*CY511*100.0/(AJ511), 0)</f>
        <v>0</v>
      </c>
      <c r="M511">
        <f>((S511-I511/2)*L511-K511)/(S511+I511/2)</f>
        <v>0</v>
      </c>
      <c r="N511">
        <f>M511*(DK511+DL511)/1000.0</f>
        <v>0</v>
      </c>
      <c r="O511">
        <f>(DD511 - IF(AH511&gt;1, K511*CY511*100.0/(AJ511), 0))*(DK511+DL511)/1000.0</f>
        <v>0</v>
      </c>
      <c r="P511">
        <f>2.0/((1/R511-1/Q511)+SIGN(R511)*SQRT((1/R511-1/Q511)*(1/R511-1/Q511) + 4*CZ511/((CZ511+1)*(CZ511+1))*(2*1/R511*1/Q511-1/Q511*1/Q511)))</f>
        <v>0</v>
      </c>
      <c r="Q511">
        <f>IF(LEFT(DA511,1)&lt;&gt;"0",IF(LEFT(DA511,1)="1",3.0,DB511),$D$5+$E$5*(DR511*DK511/($K$5*1000))+$F$5*(DR511*DK511/($K$5*1000))*MAX(MIN(CY511,$J$5),$I$5)*MAX(MIN(CY511,$J$5),$I$5)+$G$5*MAX(MIN(CY511,$J$5),$I$5)*(DR511*DK511/($K$5*1000))+$H$5*(DR511*DK511/($K$5*1000))*(DR511*DK511/($K$5*1000)))</f>
        <v>0</v>
      </c>
      <c r="R511">
        <f>I511*(1000-(1000*0.61365*exp(17.502*V511/(240.97+V511))/(DK511+DL511)+DF511)/2)/(1000*0.61365*exp(17.502*V511/(240.97+V511))/(DK511+DL511)-DF511)</f>
        <v>0</v>
      </c>
      <c r="S511">
        <f>1/((CZ511+1)/(P511/1.6)+1/(Q511/1.37)) + CZ511/((CZ511+1)/(P511/1.6) + CZ511/(Q511/1.37))</f>
        <v>0</v>
      </c>
      <c r="T511">
        <f>(CU511*CX511)</f>
        <v>0</v>
      </c>
      <c r="U511">
        <f>(DM511+(T511+2*0.95*5.67E-8*(((DM511+$B$9)+273)^4-(DM511+273)^4)-44100*I511)/(1.84*29.3*Q511+8*0.95*5.67E-8*(DM511+273)^3))</f>
        <v>0</v>
      </c>
      <c r="V511">
        <f>($C$9*DN511+$D$9*DO511+$E$9*U511)</f>
        <v>0</v>
      </c>
      <c r="W511">
        <f>0.61365*exp(17.502*V511/(240.97+V511))</f>
        <v>0</v>
      </c>
      <c r="X511">
        <f>(Y511/Z511*100)</f>
        <v>0</v>
      </c>
      <c r="Y511">
        <f>DF511*(DK511+DL511)/1000</f>
        <v>0</v>
      </c>
      <c r="Z511">
        <f>0.61365*exp(17.502*DM511/(240.97+DM511))</f>
        <v>0</v>
      </c>
      <c r="AA511">
        <f>(W511-DF511*(DK511+DL511)/1000)</f>
        <v>0</v>
      </c>
      <c r="AB511">
        <f>(-I511*44100)</f>
        <v>0</v>
      </c>
      <c r="AC511">
        <f>2*29.3*Q511*0.92*(DM511-V511)</f>
        <v>0</v>
      </c>
      <c r="AD511">
        <f>2*0.95*5.67E-8*(((DM511+$B$9)+273)^4-(V511+273)^4)</f>
        <v>0</v>
      </c>
      <c r="AE511">
        <f>T511+AD511+AB511+AC511</f>
        <v>0</v>
      </c>
      <c r="AF511">
        <v>1</v>
      </c>
      <c r="AG511">
        <v>0</v>
      </c>
      <c r="AH511">
        <f>IF(AF511*$H$15&gt;=AJ511,1.0,(AJ511/(AJ511-AF511*$H$15)))</f>
        <v>0</v>
      </c>
      <c r="AI511">
        <f>(AH511-1)*100</f>
        <v>0</v>
      </c>
      <c r="AJ511">
        <f>MAX(0,($B$15+$C$15*DR511)/(1+$D$15*DR511)*DK511/(DM511+273)*$E$15)</f>
        <v>0</v>
      </c>
      <c r="AK511" t="s">
        <v>420</v>
      </c>
      <c r="AL511" t="s">
        <v>420</v>
      </c>
      <c r="AM511">
        <v>0</v>
      </c>
      <c r="AN511">
        <v>0</v>
      </c>
      <c r="AO511">
        <f>1-AM511/AN511</f>
        <v>0</v>
      </c>
      <c r="AP511">
        <v>0</v>
      </c>
      <c r="AQ511" t="s">
        <v>420</v>
      </c>
      <c r="AR511" t="s">
        <v>420</v>
      </c>
      <c r="AS511">
        <v>0</v>
      </c>
      <c r="AT511">
        <v>0</v>
      </c>
      <c r="AU511">
        <f>1-AS511/AT511</f>
        <v>0</v>
      </c>
      <c r="AV511">
        <v>0.5</v>
      </c>
      <c r="AW511">
        <f>CV511</f>
        <v>0</v>
      </c>
      <c r="AX511">
        <f>K511</f>
        <v>0</v>
      </c>
      <c r="AY511">
        <f>AU511*AV511*AW511</f>
        <v>0</v>
      </c>
      <c r="AZ511">
        <f>(AX511-AP511)/AW511</f>
        <v>0</v>
      </c>
      <c r="BA511">
        <f>(AN511-AT511)/AT511</f>
        <v>0</v>
      </c>
      <c r="BB511">
        <f>AM511/(AO511+AM511/AT511)</f>
        <v>0</v>
      </c>
      <c r="BC511" t="s">
        <v>420</v>
      </c>
      <c r="BD511">
        <v>0</v>
      </c>
      <c r="BE511">
        <f>IF(BD511&lt;&gt;0, BD511, BB511)</f>
        <v>0</v>
      </c>
      <c r="BF511">
        <f>1-BE511/AT511</f>
        <v>0</v>
      </c>
      <c r="BG511">
        <f>(AT511-AS511)/(AT511-BE511)</f>
        <v>0</v>
      </c>
      <c r="BH511">
        <f>(AN511-AT511)/(AN511-BE511)</f>
        <v>0</v>
      </c>
      <c r="BI511">
        <f>(AT511-AS511)/(AT511-AM511)</f>
        <v>0</v>
      </c>
      <c r="BJ511">
        <f>(AN511-AT511)/(AN511-AM511)</f>
        <v>0</v>
      </c>
      <c r="BK511">
        <f>(BG511*BE511/AS511)</f>
        <v>0</v>
      </c>
      <c r="BL511">
        <f>(1-BK511)</f>
        <v>0</v>
      </c>
      <c r="CU511">
        <f>$B$13*DS511+$C$13*DT511+$F$13*EE511*(1-EH511)</f>
        <v>0</v>
      </c>
      <c r="CV511">
        <f>CU511*CW511</f>
        <v>0</v>
      </c>
      <c r="CW511">
        <f>($B$13*$D$11+$C$13*$D$11+$F$13*((ER511+EJ511)/MAX(ER511+EJ511+ES511, 0.1)*$I$11+ES511/MAX(ER511+EJ511+ES511, 0.1)*$J$11))/($B$13+$C$13+$F$13)</f>
        <v>0</v>
      </c>
      <c r="CX511">
        <f>($B$13*$K$11+$C$13*$K$11+$F$13*((ER511+EJ511)/MAX(ER511+EJ511+ES511, 0.1)*$P$11+ES511/MAX(ER511+EJ511+ES511, 0.1)*$Q$11))/($B$13+$C$13+$F$13)</f>
        <v>0</v>
      </c>
      <c r="CY511">
        <v>4.6</v>
      </c>
      <c r="CZ511">
        <v>0.5</v>
      </c>
      <c r="DA511" t="s">
        <v>421</v>
      </c>
      <c r="DB511">
        <v>2</v>
      </c>
      <c r="DC511">
        <v>1761013103.5</v>
      </c>
      <c r="DD511">
        <v>421.66</v>
      </c>
      <c r="DE511">
        <v>419.9999166666666</v>
      </c>
      <c r="DF511">
        <v>24.05139166666666</v>
      </c>
      <c r="DG511">
        <v>24.14302916666666</v>
      </c>
      <c r="DH511">
        <v>423.2357083333333</v>
      </c>
      <c r="DI511">
        <v>23.86090416666667</v>
      </c>
      <c r="DJ511">
        <v>500.001</v>
      </c>
      <c r="DK511">
        <v>90.59105833333335</v>
      </c>
      <c r="DL511">
        <v>0.03431935833333333</v>
      </c>
      <c r="DM511">
        <v>30.41554166666667</v>
      </c>
      <c r="DN511">
        <v>30.05461666666666</v>
      </c>
      <c r="DO511">
        <v>999.9</v>
      </c>
      <c r="DP511">
        <v>0</v>
      </c>
      <c r="DQ511">
        <v>0</v>
      </c>
      <c r="DR511">
        <v>9990.646666666666</v>
      </c>
      <c r="DS511">
        <v>0</v>
      </c>
      <c r="DT511">
        <v>0.242856</v>
      </c>
      <c r="DU511">
        <v>1.660187083333333</v>
      </c>
      <c r="DV511">
        <v>432.0515</v>
      </c>
      <c r="DW511">
        <v>430.3907916666666</v>
      </c>
      <c r="DX511">
        <v>-0.09164203333333333</v>
      </c>
      <c r="DY511">
        <v>419.9999166666666</v>
      </c>
      <c r="DZ511">
        <v>24.14302916666666</v>
      </c>
      <c r="EA511">
        <v>2.178840833333334</v>
      </c>
      <c r="EB511">
        <v>2.187142083333333</v>
      </c>
      <c r="EC511">
        <v>18.80756666666667</v>
      </c>
      <c r="ED511">
        <v>18.86844166666667</v>
      </c>
      <c r="EE511">
        <v>0.00500078</v>
      </c>
      <c r="EF511">
        <v>0</v>
      </c>
      <c r="EG511">
        <v>0</v>
      </c>
      <c r="EH511">
        <v>0</v>
      </c>
      <c r="EI511">
        <v>581.1333333333333</v>
      </c>
      <c r="EJ511">
        <v>0.00500078</v>
      </c>
      <c r="EK511">
        <v>-13.8</v>
      </c>
      <c r="EL511">
        <v>-0.8583333333333334</v>
      </c>
      <c r="EM511">
        <v>35.75758333333334</v>
      </c>
      <c r="EN511">
        <v>39.2915</v>
      </c>
      <c r="EO511">
        <v>37.71595833333333</v>
      </c>
      <c r="EP511">
        <v>39.809625</v>
      </c>
      <c r="EQ511">
        <v>38.48658333333334</v>
      </c>
      <c r="ER511">
        <v>0</v>
      </c>
      <c r="ES511">
        <v>0</v>
      </c>
      <c r="ET511">
        <v>0</v>
      </c>
      <c r="EU511">
        <v>1761013110.7</v>
      </c>
      <c r="EV511">
        <v>0</v>
      </c>
      <c r="EW511">
        <v>581.7479999999999</v>
      </c>
      <c r="EX511">
        <v>-9.553846405101682</v>
      </c>
      <c r="EY511">
        <v>6.369230948961711</v>
      </c>
      <c r="EZ511">
        <v>-14.256</v>
      </c>
      <c r="FA511">
        <v>15</v>
      </c>
      <c r="FB511">
        <v>1761012682</v>
      </c>
      <c r="FC511" t="s">
        <v>1357</v>
      </c>
      <c r="FD511">
        <v>1761012681</v>
      </c>
      <c r="FE511">
        <v>1761012682</v>
      </c>
      <c r="FF511">
        <v>15</v>
      </c>
      <c r="FG511">
        <v>-0.08</v>
      </c>
      <c r="FH511">
        <v>-0.001</v>
      </c>
      <c r="FI511">
        <v>-1.579</v>
      </c>
      <c r="FJ511">
        <v>0.191</v>
      </c>
      <c r="FK511">
        <v>420</v>
      </c>
      <c r="FL511">
        <v>24</v>
      </c>
      <c r="FM511">
        <v>0.15</v>
      </c>
      <c r="FN511">
        <v>0.02</v>
      </c>
      <c r="FO511">
        <v>1.641668</v>
      </c>
      <c r="FP511">
        <v>0.1919554221388336</v>
      </c>
      <c r="FQ511">
        <v>0.06224548341847784</v>
      </c>
      <c r="FR511">
        <v>1</v>
      </c>
      <c r="FS511">
        <v>581.4676470588236</v>
      </c>
      <c r="FT511">
        <v>-6.898395706710958</v>
      </c>
      <c r="FU511">
        <v>6.597001127439081</v>
      </c>
      <c r="FV511">
        <v>0</v>
      </c>
      <c r="FW511">
        <v>-0.102891925</v>
      </c>
      <c r="FX511">
        <v>0.2921367804878051</v>
      </c>
      <c r="FY511">
        <v>0.03050922015051966</v>
      </c>
      <c r="FZ511">
        <v>0</v>
      </c>
      <c r="GA511">
        <v>1</v>
      </c>
      <c r="GB511">
        <v>3</v>
      </c>
      <c r="GC511" t="s">
        <v>459</v>
      </c>
      <c r="GD511">
        <v>3.10968</v>
      </c>
      <c r="GE511">
        <v>2.72601</v>
      </c>
      <c r="GF511">
        <v>0.088905</v>
      </c>
      <c r="GG511">
        <v>0.0884171</v>
      </c>
      <c r="GH511">
        <v>0.108964</v>
      </c>
      <c r="GI511">
        <v>0.110103</v>
      </c>
      <c r="GJ511">
        <v>23911.5</v>
      </c>
      <c r="GK511">
        <v>21664.4</v>
      </c>
      <c r="GL511">
        <v>26802.4</v>
      </c>
      <c r="GM511">
        <v>23971.7</v>
      </c>
      <c r="GN511">
        <v>38158.9</v>
      </c>
      <c r="GO511">
        <v>31463.3</v>
      </c>
      <c r="GP511">
        <v>46782.3</v>
      </c>
      <c r="GQ511">
        <v>37891</v>
      </c>
      <c r="GR511">
        <v>1.89225</v>
      </c>
      <c r="GS511">
        <v>1.8796</v>
      </c>
      <c r="GT511">
        <v>0.101201</v>
      </c>
      <c r="GU511">
        <v>0</v>
      </c>
      <c r="GV511">
        <v>28.3961</v>
      </c>
      <c r="GW511">
        <v>999.9</v>
      </c>
      <c r="GX511">
        <v>63.6</v>
      </c>
      <c r="GY511">
        <v>29.1</v>
      </c>
      <c r="GZ511">
        <v>28.4005</v>
      </c>
      <c r="HA511">
        <v>61.731</v>
      </c>
      <c r="HB511">
        <v>21.1218</v>
      </c>
      <c r="HC511">
        <v>1</v>
      </c>
      <c r="HD511">
        <v>0.0263364</v>
      </c>
      <c r="HE511">
        <v>-1.94243</v>
      </c>
      <c r="HF511">
        <v>20.3252</v>
      </c>
      <c r="HG511">
        <v>5.22118</v>
      </c>
      <c r="HH511">
        <v>11.9797</v>
      </c>
      <c r="HI511">
        <v>4.9653</v>
      </c>
      <c r="HJ511">
        <v>3.27583</v>
      </c>
      <c r="HK511">
        <v>9999</v>
      </c>
      <c r="HL511">
        <v>9999</v>
      </c>
      <c r="HM511">
        <v>9999</v>
      </c>
      <c r="HN511">
        <v>999.9</v>
      </c>
      <c r="HO511">
        <v>1.86368</v>
      </c>
      <c r="HP511">
        <v>1.85974</v>
      </c>
      <c r="HQ511">
        <v>1.85805</v>
      </c>
      <c r="HR511">
        <v>1.85943</v>
      </c>
      <c r="HS511">
        <v>1.85959</v>
      </c>
      <c r="HT511">
        <v>1.85806</v>
      </c>
      <c r="HU511">
        <v>1.85714</v>
      </c>
      <c r="HV511">
        <v>1.85211</v>
      </c>
      <c r="HW511">
        <v>0</v>
      </c>
      <c r="HX511">
        <v>0</v>
      </c>
      <c r="HY511">
        <v>0</v>
      </c>
      <c r="HZ511">
        <v>0</v>
      </c>
      <c r="IA511" t="s">
        <v>424</v>
      </c>
      <c r="IB511" t="s">
        <v>425</v>
      </c>
      <c r="IC511" t="s">
        <v>426</v>
      </c>
      <c r="ID511" t="s">
        <v>426</v>
      </c>
      <c r="IE511" t="s">
        <v>426</v>
      </c>
      <c r="IF511" t="s">
        <v>426</v>
      </c>
      <c r="IG511">
        <v>0</v>
      </c>
      <c r="IH511">
        <v>100</v>
      </c>
      <c r="II511">
        <v>100</v>
      </c>
      <c r="IJ511">
        <v>-1.576</v>
      </c>
      <c r="IK511">
        <v>0.1915</v>
      </c>
      <c r="IL511">
        <v>-2.369354775373933</v>
      </c>
      <c r="IM511">
        <v>0.001328113201692861</v>
      </c>
      <c r="IN511">
        <v>1.538283238170363E-06</v>
      </c>
      <c r="IO511">
        <v>-5.795655626708063E-10</v>
      </c>
      <c r="IP511">
        <v>-0.06927923945627479</v>
      </c>
      <c r="IQ511">
        <v>-0.004593102289677449</v>
      </c>
      <c r="IR511">
        <v>0.0008253994458280543</v>
      </c>
      <c r="IS511">
        <v>-7.403632370499484E-06</v>
      </c>
      <c r="IT511">
        <v>2</v>
      </c>
      <c r="IU511">
        <v>1985</v>
      </c>
      <c r="IV511">
        <v>1</v>
      </c>
      <c r="IW511">
        <v>27</v>
      </c>
      <c r="IX511">
        <v>7.2</v>
      </c>
      <c r="IY511">
        <v>7.2</v>
      </c>
      <c r="IZ511">
        <v>1.13647</v>
      </c>
      <c r="JA511">
        <v>2.61597</v>
      </c>
      <c r="JB511">
        <v>1.49658</v>
      </c>
      <c r="JC511">
        <v>2.34497</v>
      </c>
      <c r="JD511">
        <v>1.54907</v>
      </c>
      <c r="JE511">
        <v>2.3645</v>
      </c>
      <c r="JF511">
        <v>32.7535</v>
      </c>
      <c r="JG511">
        <v>15.3316</v>
      </c>
      <c r="JH511">
        <v>18</v>
      </c>
      <c r="JI511">
        <v>481.416</v>
      </c>
      <c r="JJ511">
        <v>502.467</v>
      </c>
      <c r="JK511">
        <v>31.58</v>
      </c>
      <c r="JL511">
        <v>27.5874</v>
      </c>
      <c r="JM511">
        <v>30</v>
      </c>
      <c r="JN511">
        <v>27.7666</v>
      </c>
      <c r="JO511">
        <v>27.7436</v>
      </c>
      <c r="JP511">
        <v>22.8507</v>
      </c>
      <c r="JQ511">
        <v>19.4563</v>
      </c>
      <c r="JR511">
        <v>79.7026</v>
      </c>
      <c r="JS511">
        <v>31.5341</v>
      </c>
      <c r="JT511">
        <v>420</v>
      </c>
      <c r="JU511">
        <v>24.0485</v>
      </c>
      <c r="JV511">
        <v>102.302</v>
      </c>
      <c r="JW511">
        <v>91.4114</v>
      </c>
    </row>
    <row r="512" spans="1:283">
      <c r="A512">
        <v>494</v>
      </c>
      <c r="B512">
        <v>1761013113.5</v>
      </c>
      <c r="C512">
        <v>3447.5</v>
      </c>
      <c r="D512" t="s">
        <v>1443</v>
      </c>
      <c r="E512" t="s">
        <v>1444</v>
      </c>
      <c r="F512">
        <v>5</v>
      </c>
      <c r="G512" t="s">
        <v>1418</v>
      </c>
      <c r="H512">
        <v>1761013105.5</v>
      </c>
      <c r="I512">
        <f>(J512)/1000</f>
        <v>0</v>
      </c>
      <c r="J512">
        <f>1000*DJ512*AH512*(DF512-DG512)/(100*CY512*(1000-AH512*DF512))</f>
        <v>0</v>
      </c>
      <c r="K512">
        <f>DJ512*AH512*(DE512-DD512*(1000-AH512*DG512)/(1000-AH512*DF512))/(100*CY512)</f>
        <v>0</v>
      </c>
      <c r="L512">
        <f>DD512 - IF(AH512&gt;1, K512*CY512*100.0/(AJ512), 0)</f>
        <v>0</v>
      </c>
      <c r="M512">
        <f>((S512-I512/2)*L512-K512)/(S512+I512/2)</f>
        <v>0</v>
      </c>
      <c r="N512">
        <f>M512*(DK512+DL512)/1000.0</f>
        <v>0</v>
      </c>
      <c r="O512">
        <f>(DD512 - IF(AH512&gt;1, K512*CY512*100.0/(AJ512), 0))*(DK512+DL512)/1000.0</f>
        <v>0</v>
      </c>
      <c r="P512">
        <f>2.0/((1/R512-1/Q512)+SIGN(R512)*SQRT((1/R512-1/Q512)*(1/R512-1/Q512) + 4*CZ512/((CZ512+1)*(CZ512+1))*(2*1/R512*1/Q512-1/Q512*1/Q512)))</f>
        <v>0</v>
      </c>
      <c r="Q512">
        <f>IF(LEFT(DA512,1)&lt;&gt;"0",IF(LEFT(DA512,1)="1",3.0,DB512),$D$5+$E$5*(DR512*DK512/($K$5*1000))+$F$5*(DR512*DK512/($K$5*1000))*MAX(MIN(CY512,$J$5),$I$5)*MAX(MIN(CY512,$J$5),$I$5)+$G$5*MAX(MIN(CY512,$J$5),$I$5)*(DR512*DK512/($K$5*1000))+$H$5*(DR512*DK512/($K$5*1000))*(DR512*DK512/($K$5*1000)))</f>
        <v>0</v>
      </c>
      <c r="R512">
        <f>I512*(1000-(1000*0.61365*exp(17.502*V512/(240.97+V512))/(DK512+DL512)+DF512)/2)/(1000*0.61365*exp(17.502*V512/(240.97+V512))/(DK512+DL512)-DF512)</f>
        <v>0</v>
      </c>
      <c r="S512">
        <f>1/((CZ512+1)/(P512/1.6)+1/(Q512/1.37)) + CZ512/((CZ512+1)/(P512/1.6) + CZ512/(Q512/1.37))</f>
        <v>0</v>
      </c>
      <c r="T512">
        <f>(CU512*CX512)</f>
        <v>0</v>
      </c>
      <c r="U512">
        <f>(DM512+(T512+2*0.95*5.67E-8*(((DM512+$B$9)+273)^4-(DM512+273)^4)-44100*I512)/(1.84*29.3*Q512+8*0.95*5.67E-8*(DM512+273)^3))</f>
        <v>0</v>
      </c>
      <c r="V512">
        <f>($C$9*DN512+$D$9*DO512+$E$9*U512)</f>
        <v>0</v>
      </c>
      <c r="W512">
        <f>0.61365*exp(17.502*V512/(240.97+V512))</f>
        <v>0</v>
      </c>
      <c r="X512">
        <f>(Y512/Z512*100)</f>
        <v>0</v>
      </c>
      <c r="Y512">
        <f>DF512*(DK512+DL512)/1000</f>
        <v>0</v>
      </c>
      <c r="Z512">
        <f>0.61365*exp(17.502*DM512/(240.97+DM512))</f>
        <v>0</v>
      </c>
      <c r="AA512">
        <f>(W512-DF512*(DK512+DL512)/1000)</f>
        <v>0</v>
      </c>
      <c r="AB512">
        <f>(-I512*44100)</f>
        <v>0</v>
      </c>
      <c r="AC512">
        <f>2*29.3*Q512*0.92*(DM512-V512)</f>
        <v>0</v>
      </c>
      <c r="AD512">
        <f>2*0.95*5.67E-8*(((DM512+$B$9)+273)^4-(V512+273)^4)</f>
        <v>0</v>
      </c>
      <c r="AE512">
        <f>T512+AD512+AB512+AC512</f>
        <v>0</v>
      </c>
      <c r="AF512">
        <v>1</v>
      </c>
      <c r="AG512">
        <v>0</v>
      </c>
      <c r="AH512">
        <f>IF(AF512*$H$15&gt;=AJ512,1.0,(AJ512/(AJ512-AF512*$H$15)))</f>
        <v>0</v>
      </c>
      <c r="AI512">
        <f>(AH512-1)*100</f>
        <v>0</v>
      </c>
      <c r="AJ512">
        <f>MAX(0,($B$15+$C$15*DR512)/(1+$D$15*DR512)*DK512/(DM512+273)*$E$15)</f>
        <v>0</v>
      </c>
      <c r="AK512" t="s">
        <v>420</v>
      </c>
      <c r="AL512" t="s">
        <v>420</v>
      </c>
      <c r="AM512">
        <v>0</v>
      </c>
      <c r="AN512">
        <v>0</v>
      </c>
      <c r="AO512">
        <f>1-AM512/AN512</f>
        <v>0</v>
      </c>
      <c r="AP512">
        <v>0</v>
      </c>
      <c r="AQ512" t="s">
        <v>420</v>
      </c>
      <c r="AR512" t="s">
        <v>420</v>
      </c>
      <c r="AS512">
        <v>0</v>
      </c>
      <c r="AT512">
        <v>0</v>
      </c>
      <c r="AU512">
        <f>1-AS512/AT512</f>
        <v>0</v>
      </c>
      <c r="AV512">
        <v>0.5</v>
      </c>
      <c r="AW512">
        <f>CV512</f>
        <v>0</v>
      </c>
      <c r="AX512">
        <f>K512</f>
        <v>0</v>
      </c>
      <c r="AY512">
        <f>AU512*AV512*AW512</f>
        <v>0</v>
      </c>
      <c r="AZ512">
        <f>(AX512-AP512)/AW512</f>
        <v>0</v>
      </c>
      <c r="BA512">
        <f>(AN512-AT512)/AT512</f>
        <v>0</v>
      </c>
      <c r="BB512">
        <f>AM512/(AO512+AM512/AT512)</f>
        <v>0</v>
      </c>
      <c r="BC512" t="s">
        <v>420</v>
      </c>
      <c r="BD512">
        <v>0</v>
      </c>
      <c r="BE512">
        <f>IF(BD512&lt;&gt;0, BD512, BB512)</f>
        <v>0</v>
      </c>
      <c r="BF512">
        <f>1-BE512/AT512</f>
        <v>0</v>
      </c>
      <c r="BG512">
        <f>(AT512-AS512)/(AT512-BE512)</f>
        <v>0</v>
      </c>
      <c r="BH512">
        <f>(AN512-AT512)/(AN512-BE512)</f>
        <v>0</v>
      </c>
      <c r="BI512">
        <f>(AT512-AS512)/(AT512-AM512)</f>
        <v>0</v>
      </c>
      <c r="BJ512">
        <f>(AN512-AT512)/(AN512-AM512)</f>
        <v>0</v>
      </c>
      <c r="BK512">
        <f>(BG512*BE512/AS512)</f>
        <v>0</v>
      </c>
      <c r="BL512">
        <f>(1-BK512)</f>
        <v>0</v>
      </c>
      <c r="CU512">
        <f>$B$13*DS512+$C$13*DT512+$F$13*EE512*(1-EH512)</f>
        <v>0</v>
      </c>
      <c r="CV512">
        <f>CU512*CW512</f>
        <v>0</v>
      </c>
      <c r="CW512">
        <f>($B$13*$D$11+$C$13*$D$11+$F$13*((ER512+EJ512)/MAX(ER512+EJ512+ES512, 0.1)*$I$11+ES512/MAX(ER512+EJ512+ES512, 0.1)*$J$11))/($B$13+$C$13+$F$13)</f>
        <v>0</v>
      </c>
      <c r="CX512">
        <f>($B$13*$K$11+$C$13*$K$11+$F$13*((ER512+EJ512)/MAX(ER512+EJ512+ES512, 0.1)*$P$11+ES512/MAX(ER512+EJ512+ES512, 0.1)*$Q$11))/($B$13+$C$13+$F$13)</f>
        <v>0</v>
      </c>
      <c r="CY512">
        <v>4.6</v>
      </c>
      <c r="CZ512">
        <v>0.5</v>
      </c>
      <c r="DA512" t="s">
        <v>421</v>
      </c>
      <c r="DB512">
        <v>2</v>
      </c>
      <c r="DC512">
        <v>1761013105.5</v>
      </c>
      <c r="DD512">
        <v>421.6677500000001</v>
      </c>
      <c r="DE512">
        <v>420.0001666666667</v>
      </c>
      <c r="DF512">
        <v>24.06495</v>
      </c>
      <c r="DG512">
        <v>24.1425125</v>
      </c>
      <c r="DH512">
        <v>423.2434166666667</v>
      </c>
      <c r="DI512">
        <v>23.87416666666667</v>
      </c>
      <c r="DJ512">
        <v>499.9904583333334</v>
      </c>
      <c r="DK512">
        <v>90.59101666666668</v>
      </c>
      <c r="DL512">
        <v>0.034341725</v>
      </c>
      <c r="DM512">
        <v>30.41569166666666</v>
      </c>
      <c r="DN512">
        <v>30.05268333333333</v>
      </c>
      <c r="DO512">
        <v>999.9</v>
      </c>
      <c r="DP512">
        <v>0</v>
      </c>
      <c r="DQ512">
        <v>0</v>
      </c>
      <c r="DR512">
        <v>9989.66</v>
      </c>
      <c r="DS512">
        <v>0</v>
      </c>
      <c r="DT512">
        <v>0.242856</v>
      </c>
      <c r="DU512">
        <v>1.667685416666666</v>
      </c>
      <c r="DV512">
        <v>432.0654166666666</v>
      </c>
      <c r="DW512">
        <v>430.3907916666666</v>
      </c>
      <c r="DX512">
        <v>-0.07756938333333334</v>
      </c>
      <c r="DY512">
        <v>420.0001666666667</v>
      </c>
      <c r="DZ512">
        <v>24.1425125</v>
      </c>
      <c r="EA512">
        <v>2.180068333333333</v>
      </c>
      <c r="EB512">
        <v>2.187094583333333</v>
      </c>
      <c r="EC512">
        <v>18.8165875</v>
      </c>
      <c r="ED512">
        <v>18.86809583333333</v>
      </c>
      <c r="EE512">
        <v>0.00500078</v>
      </c>
      <c r="EF512">
        <v>0</v>
      </c>
      <c r="EG512">
        <v>0</v>
      </c>
      <c r="EH512">
        <v>0</v>
      </c>
      <c r="EI512">
        <v>581.6166666666667</v>
      </c>
      <c r="EJ512">
        <v>0.00500078</v>
      </c>
      <c r="EK512">
        <v>-14.6125</v>
      </c>
      <c r="EL512">
        <v>-0.9625</v>
      </c>
      <c r="EM512">
        <v>35.74975</v>
      </c>
      <c r="EN512">
        <v>39.24725</v>
      </c>
      <c r="EO512">
        <v>37.66908333333333</v>
      </c>
      <c r="EP512">
        <v>39.76016666666666</v>
      </c>
      <c r="EQ512">
        <v>38.46054166666666</v>
      </c>
      <c r="ER512">
        <v>0</v>
      </c>
      <c r="ES512">
        <v>0</v>
      </c>
      <c r="ET512">
        <v>0</v>
      </c>
      <c r="EU512">
        <v>1761013112.5</v>
      </c>
      <c r="EV512">
        <v>0</v>
      </c>
      <c r="EW512">
        <v>581.4961538461539</v>
      </c>
      <c r="EX512">
        <v>1.329914352957024</v>
      </c>
      <c r="EY512">
        <v>-22.92991439045012</v>
      </c>
      <c r="EZ512">
        <v>-14.12692307692308</v>
      </c>
      <c r="FA512">
        <v>15</v>
      </c>
      <c r="FB512">
        <v>1761012682</v>
      </c>
      <c r="FC512" t="s">
        <v>1357</v>
      </c>
      <c r="FD512">
        <v>1761012681</v>
      </c>
      <c r="FE512">
        <v>1761012682</v>
      </c>
      <c r="FF512">
        <v>15</v>
      </c>
      <c r="FG512">
        <v>-0.08</v>
      </c>
      <c r="FH512">
        <v>-0.001</v>
      </c>
      <c r="FI512">
        <v>-1.579</v>
      </c>
      <c r="FJ512">
        <v>0.191</v>
      </c>
      <c r="FK512">
        <v>420</v>
      </c>
      <c r="FL512">
        <v>24</v>
      </c>
      <c r="FM512">
        <v>0.15</v>
      </c>
      <c r="FN512">
        <v>0.02</v>
      </c>
      <c r="FO512">
        <v>1.657527317073171</v>
      </c>
      <c r="FP512">
        <v>0.2724917770034838</v>
      </c>
      <c r="FQ512">
        <v>0.07234957700499639</v>
      </c>
      <c r="FR512">
        <v>1</v>
      </c>
      <c r="FS512">
        <v>581.6441176470589</v>
      </c>
      <c r="FT512">
        <v>5.428571293549282</v>
      </c>
      <c r="FU512">
        <v>6.205556863502188</v>
      </c>
      <c r="FV512">
        <v>0</v>
      </c>
      <c r="FW512">
        <v>-0.09212837560975609</v>
      </c>
      <c r="FX512">
        <v>0.3753666271776999</v>
      </c>
      <c r="FY512">
        <v>0.03764548341548753</v>
      </c>
      <c r="FZ512">
        <v>0</v>
      </c>
      <c r="GA512">
        <v>1</v>
      </c>
      <c r="GB512">
        <v>3</v>
      </c>
      <c r="GC512" t="s">
        <v>459</v>
      </c>
      <c r="GD512">
        <v>3.10968</v>
      </c>
      <c r="GE512">
        <v>2.72606</v>
      </c>
      <c r="GF512">
        <v>0.0889003</v>
      </c>
      <c r="GG512">
        <v>0.0884525</v>
      </c>
      <c r="GH512">
        <v>0.108964</v>
      </c>
      <c r="GI512">
        <v>0.110077</v>
      </c>
      <c r="GJ512">
        <v>23911.6</v>
      </c>
      <c r="GK512">
        <v>21663.8</v>
      </c>
      <c r="GL512">
        <v>26802.3</v>
      </c>
      <c r="GM512">
        <v>23971.9</v>
      </c>
      <c r="GN512">
        <v>38158.9</v>
      </c>
      <c r="GO512">
        <v>31464</v>
      </c>
      <c r="GP512">
        <v>46782.3</v>
      </c>
      <c r="GQ512">
        <v>37890.7</v>
      </c>
      <c r="GR512">
        <v>1.8927</v>
      </c>
      <c r="GS512">
        <v>1.87938</v>
      </c>
      <c r="GT512">
        <v>0.100799</v>
      </c>
      <c r="GU512">
        <v>0</v>
      </c>
      <c r="GV512">
        <v>28.3998</v>
      </c>
      <c r="GW512">
        <v>999.9</v>
      </c>
      <c r="GX512">
        <v>63.6</v>
      </c>
      <c r="GY512">
        <v>29.1</v>
      </c>
      <c r="GZ512">
        <v>28.3975</v>
      </c>
      <c r="HA512">
        <v>61.441</v>
      </c>
      <c r="HB512">
        <v>21.2941</v>
      </c>
      <c r="HC512">
        <v>1</v>
      </c>
      <c r="HD512">
        <v>0.0263364</v>
      </c>
      <c r="HE512">
        <v>-1.90132</v>
      </c>
      <c r="HF512">
        <v>20.3256</v>
      </c>
      <c r="HG512">
        <v>5.22133</v>
      </c>
      <c r="HH512">
        <v>11.9793</v>
      </c>
      <c r="HI512">
        <v>4.9653</v>
      </c>
      <c r="HJ512">
        <v>3.27588</v>
      </c>
      <c r="HK512">
        <v>9999</v>
      </c>
      <c r="HL512">
        <v>9999</v>
      </c>
      <c r="HM512">
        <v>9999</v>
      </c>
      <c r="HN512">
        <v>999.9</v>
      </c>
      <c r="HO512">
        <v>1.86368</v>
      </c>
      <c r="HP512">
        <v>1.85974</v>
      </c>
      <c r="HQ512">
        <v>1.85806</v>
      </c>
      <c r="HR512">
        <v>1.85944</v>
      </c>
      <c r="HS512">
        <v>1.85959</v>
      </c>
      <c r="HT512">
        <v>1.85806</v>
      </c>
      <c r="HU512">
        <v>1.85714</v>
      </c>
      <c r="HV512">
        <v>1.85211</v>
      </c>
      <c r="HW512">
        <v>0</v>
      </c>
      <c r="HX512">
        <v>0</v>
      </c>
      <c r="HY512">
        <v>0</v>
      </c>
      <c r="HZ512">
        <v>0</v>
      </c>
      <c r="IA512" t="s">
        <v>424</v>
      </c>
      <c r="IB512" t="s">
        <v>425</v>
      </c>
      <c r="IC512" t="s">
        <v>426</v>
      </c>
      <c r="ID512" t="s">
        <v>426</v>
      </c>
      <c r="IE512" t="s">
        <v>426</v>
      </c>
      <c r="IF512" t="s">
        <v>426</v>
      </c>
      <c r="IG512">
        <v>0</v>
      </c>
      <c r="IH512">
        <v>100</v>
      </c>
      <c r="II512">
        <v>100</v>
      </c>
      <c r="IJ512">
        <v>-1.575</v>
      </c>
      <c r="IK512">
        <v>0.1915</v>
      </c>
      <c r="IL512">
        <v>-2.369354775373933</v>
      </c>
      <c r="IM512">
        <v>0.001328113201692861</v>
      </c>
      <c r="IN512">
        <v>1.538283238170363E-06</v>
      </c>
      <c r="IO512">
        <v>-5.795655626708063E-10</v>
      </c>
      <c r="IP512">
        <v>-0.06927923945627479</v>
      </c>
      <c r="IQ512">
        <v>-0.004593102289677449</v>
      </c>
      <c r="IR512">
        <v>0.0008253994458280543</v>
      </c>
      <c r="IS512">
        <v>-7.403632370499484E-06</v>
      </c>
      <c r="IT512">
        <v>2</v>
      </c>
      <c r="IU512">
        <v>1985</v>
      </c>
      <c r="IV512">
        <v>1</v>
      </c>
      <c r="IW512">
        <v>27</v>
      </c>
      <c r="IX512">
        <v>7.2</v>
      </c>
      <c r="IY512">
        <v>7.2</v>
      </c>
      <c r="IZ512">
        <v>1.13647</v>
      </c>
      <c r="JA512">
        <v>2.60742</v>
      </c>
      <c r="JB512">
        <v>1.49658</v>
      </c>
      <c r="JC512">
        <v>2.34497</v>
      </c>
      <c r="JD512">
        <v>1.54907</v>
      </c>
      <c r="JE512">
        <v>2.46948</v>
      </c>
      <c r="JF512">
        <v>32.7535</v>
      </c>
      <c r="JG512">
        <v>15.3404</v>
      </c>
      <c r="JH512">
        <v>18</v>
      </c>
      <c r="JI512">
        <v>481.676</v>
      </c>
      <c r="JJ512">
        <v>502.312</v>
      </c>
      <c r="JK512">
        <v>31.5617</v>
      </c>
      <c r="JL512">
        <v>27.5862</v>
      </c>
      <c r="JM512">
        <v>30</v>
      </c>
      <c r="JN512">
        <v>27.7666</v>
      </c>
      <c r="JO512">
        <v>27.743</v>
      </c>
      <c r="JP512">
        <v>22.8463</v>
      </c>
      <c r="JQ512">
        <v>19.4563</v>
      </c>
      <c r="JR512">
        <v>79.7026</v>
      </c>
      <c r="JS512">
        <v>31.5341</v>
      </c>
      <c r="JT512">
        <v>420</v>
      </c>
      <c r="JU512">
        <v>24.0506</v>
      </c>
      <c r="JV512">
        <v>102.302</v>
      </c>
      <c r="JW512">
        <v>91.4113</v>
      </c>
    </row>
    <row r="513" spans="1:283">
      <c r="A513">
        <v>495</v>
      </c>
      <c r="B513">
        <v>1761013115.5</v>
      </c>
      <c r="C513">
        <v>3449.5</v>
      </c>
      <c r="D513" t="s">
        <v>1445</v>
      </c>
      <c r="E513" t="s">
        <v>1446</v>
      </c>
      <c r="F513">
        <v>5</v>
      </c>
      <c r="G513" t="s">
        <v>1418</v>
      </c>
      <c r="H513">
        <v>1761013107.5</v>
      </c>
      <c r="I513">
        <f>(J513)/1000</f>
        <v>0</v>
      </c>
      <c r="J513">
        <f>1000*DJ513*AH513*(DF513-DG513)/(100*CY513*(1000-AH513*DF513))</f>
        <v>0</v>
      </c>
      <c r="K513">
        <f>DJ513*AH513*(DE513-DD513*(1000-AH513*DG513)/(1000-AH513*DF513))/(100*CY513)</f>
        <v>0</v>
      </c>
      <c r="L513">
        <f>DD513 - IF(AH513&gt;1, K513*CY513*100.0/(AJ513), 0)</f>
        <v>0</v>
      </c>
      <c r="M513">
        <f>((S513-I513/2)*L513-K513)/(S513+I513/2)</f>
        <v>0</v>
      </c>
      <c r="N513">
        <f>M513*(DK513+DL513)/1000.0</f>
        <v>0</v>
      </c>
      <c r="O513">
        <f>(DD513 - IF(AH513&gt;1, K513*CY513*100.0/(AJ513), 0))*(DK513+DL513)/1000.0</f>
        <v>0</v>
      </c>
      <c r="P513">
        <f>2.0/((1/R513-1/Q513)+SIGN(R513)*SQRT((1/R513-1/Q513)*(1/R513-1/Q513) + 4*CZ513/((CZ513+1)*(CZ513+1))*(2*1/R513*1/Q513-1/Q513*1/Q513)))</f>
        <v>0</v>
      </c>
      <c r="Q513">
        <f>IF(LEFT(DA513,1)&lt;&gt;"0",IF(LEFT(DA513,1)="1",3.0,DB513),$D$5+$E$5*(DR513*DK513/($K$5*1000))+$F$5*(DR513*DK513/($K$5*1000))*MAX(MIN(CY513,$J$5),$I$5)*MAX(MIN(CY513,$J$5),$I$5)+$G$5*MAX(MIN(CY513,$J$5),$I$5)*(DR513*DK513/($K$5*1000))+$H$5*(DR513*DK513/($K$5*1000))*(DR513*DK513/($K$5*1000)))</f>
        <v>0</v>
      </c>
      <c r="R513">
        <f>I513*(1000-(1000*0.61365*exp(17.502*V513/(240.97+V513))/(DK513+DL513)+DF513)/2)/(1000*0.61365*exp(17.502*V513/(240.97+V513))/(DK513+DL513)-DF513)</f>
        <v>0</v>
      </c>
      <c r="S513">
        <f>1/((CZ513+1)/(P513/1.6)+1/(Q513/1.37)) + CZ513/((CZ513+1)/(P513/1.6) + CZ513/(Q513/1.37))</f>
        <v>0</v>
      </c>
      <c r="T513">
        <f>(CU513*CX513)</f>
        <v>0</v>
      </c>
      <c r="U513">
        <f>(DM513+(T513+2*0.95*5.67E-8*(((DM513+$B$9)+273)^4-(DM513+273)^4)-44100*I513)/(1.84*29.3*Q513+8*0.95*5.67E-8*(DM513+273)^3))</f>
        <v>0</v>
      </c>
      <c r="V513">
        <f>($C$9*DN513+$D$9*DO513+$E$9*U513)</f>
        <v>0</v>
      </c>
      <c r="W513">
        <f>0.61365*exp(17.502*V513/(240.97+V513))</f>
        <v>0</v>
      </c>
      <c r="X513">
        <f>(Y513/Z513*100)</f>
        <v>0</v>
      </c>
      <c r="Y513">
        <f>DF513*(DK513+DL513)/1000</f>
        <v>0</v>
      </c>
      <c r="Z513">
        <f>0.61365*exp(17.502*DM513/(240.97+DM513))</f>
        <v>0</v>
      </c>
      <c r="AA513">
        <f>(W513-DF513*(DK513+DL513)/1000)</f>
        <v>0</v>
      </c>
      <c r="AB513">
        <f>(-I513*44100)</f>
        <v>0</v>
      </c>
      <c r="AC513">
        <f>2*29.3*Q513*0.92*(DM513-V513)</f>
        <v>0</v>
      </c>
      <c r="AD513">
        <f>2*0.95*5.67E-8*(((DM513+$B$9)+273)^4-(V513+273)^4)</f>
        <v>0</v>
      </c>
      <c r="AE513">
        <f>T513+AD513+AB513+AC513</f>
        <v>0</v>
      </c>
      <c r="AF513">
        <v>1</v>
      </c>
      <c r="AG513">
        <v>0</v>
      </c>
      <c r="AH513">
        <f>IF(AF513*$H$15&gt;=AJ513,1.0,(AJ513/(AJ513-AF513*$H$15)))</f>
        <v>0</v>
      </c>
      <c r="AI513">
        <f>(AH513-1)*100</f>
        <v>0</v>
      </c>
      <c r="AJ513">
        <f>MAX(0,($B$15+$C$15*DR513)/(1+$D$15*DR513)*DK513/(DM513+273)*$E$15)</f>
        <v>0</v>
      </c>
      <c r="AK513" t="s">
        <v>420</v>
      </c>
      <c r="AL513" t="s">
        <v>420</v>
      </c>
      <c r="AM513">
        <v>0</v>
      </c>
      <c r="AN513">
        <v>0</v>
      </c>
      <c r="AO513">
        <f>1-AM513/AN513</f>
        <v>0</v>
      </c>
      <c r="AP513">
        <v>0</v>
      </c>
      <c r="AQ513" t="s">
        <v>420</v>
      </c>
      <c r="AR513" t="s">
        <v>420</v>
      </c>
      <c r="AS513">
        <v>0</v>
      </c>
      <c r="AT513">
        <v>0</v>
      </c>
      <c r="AU513">
        <f>1-AS513/AT513</f>
        <v>0</v>
      </c>
      <c r="AV513">
        <v>0.5</v>
      </c>
      <c r="AW513">
        <f>CV513</f>
        <v>0</v>
      </c>
      <c r="AX513">
        <f>K513</f>
        <v>0</v>
      </c>
      <c r="AY513">
        <f>AU513*AV513*AW513</f>
        <v>0</v>
      </c>
      <c r="AZ513">
        <f>(AX513-AP513)/AW513</f>
        <v>0</v>
      </c>
      <c r="BA513">
        <f>(AN513-AT513)/AT513</f>
        <v>0</v>
      </c>
      <c r="BB513">
        <f>AM513/(AO513+AM513/AT513)</f>
        <v>0</v>
      </c>
      <c r="BC513" t="s">
        <v>420</v>
      </c>
      <c r="BD513">
        <v>0</v>
      </c>
      <c r="BE513">
        <f>IF(BD513&lt;&gt;0, BD513, BB513)</f>
        <v>0</v>
      </c>
      <c r="BF513">
        <f>1-BE513/AT513</f>
        <v>0</v>
      </c>
      <c r="BG513">
        <f>(AT513-AS513)/(AT513-BE513)</f>
        <v>0</v>
      </c>
      <c r="BH513">
        <f>(AN513-AT513)/(AN513-BE513)</f>
        <v>0</v>
      </c>
      <c r="BI513">
        <f>(AT513-AS513)/(AT513-AM513)</f>
        <v>0</v>
      </c>
      <c r="BJ513">
        <f>(AN513-AT513)/(AN513-AM513)</f>
        <v>0</v>
      </c>
      <c r="BK513">
        <f>(BG513*BE513/AS513)</f>
        <v>0</v>
      </c>
      <c r="BL513">
        <f>(1-BK513)</f>
        <v>0</v>
      </c>
      <c r="CU513">
        <f>$B$13*DS513+$C$13*DT513+$F$13*EE513*(1-EH513)</f>
        <v>0</v>
      </c>
      <c r="CV513">
        <f>CU513*CW513</f>
        <v>0</v>
      </c>
      <c r="CW513">
        <f>($B$13*$D$11+$C$13*$D$11+$F$13*((ER513+EJ513)/MAX(ER513+EJ513+ES513, 0.1)*$I$11+ES513/MAX(ER513+EJ513+ES513, 0.1)*$J$11))/($B$13+$C$13+$F$13)</f>
        <v>0</v>
      </c>
      <c r="CX513">
        <f>($B$13*$K$11+$C$13*$K$11+$F$13*((ER513+EJ513)/MAX(ER513+EJ513+ES513, 0.1)*$P$11+ES513/MAX(ER513+EJ513+ES513, 0.1)*$Q$11))/($B$13+$C$13+$F$13)</f>
        <v>0</v>
      </c>
      <c r="CY513">
        <v>4.6</v>
      </c>
      <c r="CZ513">
        <v>0.5</v>
      </c>
      <c r="DA513" t="s">
        <v>421</v>
      </c>
      <c r="DB513">
        <v>2</v>
      </c>
      <c r="DC513">
        <v>1761013107.5</v>
      </c>
      <c r="DD513">
        <v>421.6704583333333</v>
      </c>
      <c r="DE513">
        <v>420.0175</v>
      </c>
      <c r="DF513">
        <v>24.07524583333333</v>
      </c>
      <c r="DG513">
        <v>24.13986666666667</v>
      </c>
      <c r="DH513">
        <v>423.2460833333333</v>
      </c>
      <c r="DI513">
        <v>23.88424166666667</v>
      </c>
      <c r="DJ513">
        <v>499.9950416666667</v>
      </c>
      <c r="DK513">
        <v>90.59096666666666</v>
      </c>
      <c r="DL513">
        <v>0.03436547083333334</v>
      </c>
      <c r="DM513">
        <v>30.415775</v>
      </c>
      <c r="DN513">
        <v>30.05105416666666</v>
      </c>
      <c r="DO513">
        <v>999.9</v>
      </c>
      <c r="DP513">
        <v>0</v>
      </c>
      <c r="DQ513">
        <v>0</v>
      </c>
      <c r="DR513">
        <v>9992.758750000001</v>
      </c>
      <c r="DS513">
        <v>0</v>
      </c>
      <c r="DT513">
        <v>0.242856</v>
      </c>
      <c r="DU513">
        <v>1.65309</v>
      </c>
      <c r="DV513">
        <v>432.07275</v>
      </c>
      <c r="DW513">
        <v>430.4072916666667</v>
      </c>
      <c r="DX513">
        <v>-0.06462255</v>
      </c>
      <c r="DY513">
        <v>420.0175</v>
      </c>
      <c r="DZ513">
        <v>24.13986666666667</v>
      </c>
      <c r="EA513">
        <v>2.181</v>
      </c>
      <c r="EB513">
        <v>2.18685375</v>
      </c>
      <c r="EC513">
        <v>18.823425</v>
      </c>
      <c r="ED513">
        <v>18.86632916666667</v>
      </c>
      <c r="EE513">
        <v>0.00500078</v>
      </c>
      <c r="EF513">
        <v>0</v>
      </c>
      <c r="EG513">
        <v>0</v>
      </c>
      <c r="EH513">
        <v>0</v>
      </c>
      <c r="EI513">
        <v>582.25</v>
      </c>
      <c r="EJ513">
        <v>0.00500078</v>
      </c>
      <c r="EK513">
        <v>-15.225</v>
      </c>
      <c r="EL513">
        <v>-0.7208333333333333</v>
      </c>
      <c r="EM513">
        <v>35.72895833333333</v>
      </c>
      <c r="EN513">
        <v>39.20554166666667</v>
      </c>
      <c r="EO513">
        <v>37.63008333333334</v>
      </c>
      <c r="EP513">
        <v>39.68991666666667</v>
      </c>
      <c r="EQ513">
        <v>38.38766666666667</v>
      </c>
      <c r="ER513">
        <v>0</v>
      </c>
      <c r="ES513">
        <v>0</v>
      </c>
      <c r="ET513">
        <v>0</v>
      </c>
      <c r="EU513">
        <v>1761013114.3</v>
      </c>
      <c r="EV513">
        <v>0</v>
      </c>
      <c r="EW513">
        <v>580.788</v>
      </c>
      <c r="EX513">
        <v>7.076923187808955</v>
      </c>
      <c r="EY513">
        <v>-13.25384622370228</v>
      </c>
      <c r="EZ513">
        <v>-14.832</v>
      </c>
      <c r="FA513">
        <v>15</v>
      </c>
      <c r="FB513">
        <v>1761012682</v>
      </c>
      <c r="FC513" t="s">
        <v>1357</v>
      </c>
      <c r="FD513">
        <v>1761012681</v>
      </c>
      <c r="FE513">
        <v>1761012682</v>
      </c>
      <c r="FF513">
        <v>15</v>
      </c>
      <c r="FG513">
        <v>-0.08</v>
      </c>
      <c r="FH513">
        <v>-0.001</v>
      </c>
      <c r="FI513">
        <v>-1.579</v>
      </c>
      <c r="FJ513">
        <v>0.191</v>
      </c>
      <c r="FK513">
        <v>420</v>
      </c>
      <c r="FL513">
        <v>24</v>
      </c>
      <c r="FM513">
        <v>0.15</v>
      </c>
      <c r="FN513">
        <v>0.02</v>
      </c>
      <c r="FO513">
        <v>1.65278325</v>
      </c>
      <c r="FP513">
        <v>0.1003239399624724</v>
      </c>
      <c r="FQ513">
        <v>0.07789812255078743</v>
      </c>
      <c r="FR513">
        <v>1</v>
      </c>
      <c r="FS513">
        <v>581.4529411764706</v>
      </c>
      <c r="FT513">
        <v>2.655462144261316</v>
      </c>
      <c r="FU513">
        <v>6.509551140851669</v>
      </c>
      <c r="FV513">
        <v>0</v>
      </c>
      <c r="FW513">
        <v>-0.08270580750000001</v>
      </c>
      <c r="FX513">
        <v>0.4064879988742968</v>
      </c>
      <c r="FY513">
        <v>0.03921058804308084</v>
      </c>
      <c r="FZ513">
        <v>0</v>
      </c>
      <c r="GA513">
        <v>1</v>
      </c>
      <c r="GB513">
        <v>3</v>
      </c>
      <c r="GC513" t="s">
        <v>459</v>
      </c>
      <c r="GD513">
        <v>3.10981</v>
      </c>
      <c r="GE513">
        <v>2.72609</v>
      </c>
      <c r="GF513">
        <v>0.0888989</v>
      </c>
      <c r="GG513">
        <v>0.0884514</v>
      </c>
      <c r="GH513">
        <v>0.108958</v>
      </c>
      <c r="GI513">
        <v>0.110065</v>
      </c>
      <c r="GJ513">
        <v>23911.6</v>
      </c>
      <c r="GK513">
        <v>21663.7</v>
      </c>
      <c r="GL513">
        <v>26802.3</v>
      </c>
      <c r="GM513">
        <v>23971.8</v>
      </c>
      <c r="GN513">
        <v>38159</v>
      </c>
      <c r="GO513">
        <v>31464.1</v>
      </c>
      <c r="GP513">
        <v>46782.2</v>
      </c>
      <c r="GQ513">
        <v>37890.4</v>
      </c>
      <c r="GR513">
        <v>1.8925</v>
      </c>
      <c r="GS513">
        <v>1.87935</v>
      </c>
      <c r="GT513">
        <v>0.100471</v>
      </c>
      <c r="GU513">
        <v>0</v>
      </c>
      <c r="GV513">
        <v>28.4034</v>
      </c>
      <c r="GW513">
        <v>999.9</v>
      </c>
      <c r="GX513">
        <v>63.6</v>
      </c>
      <c r="GY513">
        <v>29.1</v>
      </c>
      <c r="GZ513">
        <v>28.3968</v>
      </c>
      <c r="HA513">
        <v>61.571</v>
      </c>
      <c r="HB513">
        <v>21.0978</v>
      </c>
      <c r="HC513">
        <v>1</v>
      </c>
      <c r="HD513">
        <v>0.0262983</v>
      </c>
      <c r="HE513">
        <v>-1.89803</v>
      </c>
      <c r="HF513">
        <v>20.3257</v>
      </c>
      <c r="HG513">
        <v>5.22103</v>
      </c>
      <c r="HH513">
        <v>11.9793</v>
      </c>
      <c r="HI513">
        <v>4.96515</v>
      </c>
      <c r="HJ513">
        <v>3.27585</v>
      </c>
      <c r="HK513">
        <v>9999</v>
      </c>
      <c r="HL513">
        <v>9999</v>
      </c>
      <c r="HM513">
        <v>9999</v>
      </c>
      <c r="HN513">
        <v>999.9</v>
      </c>
      <c r="HO513">
        <v>1.86368</v>
      </c>
      <c r="HP513">
        <v>1.85974</v>
      </c>
      <c r="HQ513">
        <v>1.85806</v>
      </c>
      <c r="HR513">
        <v>1.85944</v>
      </c>
      <c r="HS513">
        <v>1.85959</v>
      </c>
      <c r="HT513">
        <v>1.85806</v>
      </c>
      <c r="HU513">
        <v>1.85712</v>
      </c>
      <c r="HV513">
        <v>1.85211</v>
      </c>
      <c r="HW513">
        <v>0</v>
      </c>
      <c r="HX513">
        <v>0</v>
      </c>
      <c r="HY513">
        <v>0</v>
      </c>
      <c r="HZ513">
        <v>0</v>
      </c>
      <c r="IA513" t="s">
        <v>424</v>
      </c>
      <c r="IB513" t="s">
        <v>425</v>
      </c>
      <c r="IC513" t="s">
        <v>426</v>
      </c>
      <c r="ID513" t="s">
        <v>426</v>
      </c>
      <c r="IE513" t="s">
        <v>426</v>
      </c>
      <c r="IF513" t="s">
        <v>426</v>
      </c>
      <c r="IG513">
        <v>0</v>
      </c>
      <c r="IH513">
        <v>100</v>
      </c>
      <c r="II513">
        <v>100</v>
      </c>
      <c r="IJ513">
        <v>-1.575</v>
      </c>
      <c r="IK513">
        <v>0.1915</v>
      </c>
      <c r="IL513">
        <v>-2.369354775373933</v>
      </c>
      <c r="IM513">
        <v>0.001328113201692861</v>
      </c>
      <c r="IN513">
        <v>1.538283238170363E-06</v>
      </c>
      <c r="IO513">
        <v>-5.795655626708063E-10</v>
      </c>
      <c r="IP513">
        <v>-0.06927923945627479</v>
      </c>
      <c r="IQ513">
        <v>-0.004593102289677449</v>
      </c>
      <c r="IR513">
        <v>0.0008253994458280543</v>
      </c>
      <c r="IS513">
        <v>-7.403632370499484E-06</v>
      </c>
      <c r="IT513">
        <v>2</v>
      </c>
      <c r="IU513">
        <v>1985</v>
      </c>
      <c r="IV513">
        <v>1</v>
      </c>
      <c r="IW513">
        <v>27</v>
      </c>
      <c r="IX513">
        <v>7.2</v>
      </c>
      <c r="IY513">
        <v>7.2</v>
      </c>
      <c r="IZ513">
        <v>1.13647</v>
      </c>
      <c r="JA513">
        <v>2.60254</v>
      </c>
      <c r="JB513">
        <v>1.49658</v>
      </c>
      <c r="JC513">
        <v>2.34619</v>
      </c>
      <c r="JD513">
        <v>1.54907</v>
      </c>
      <c r="JE513">
        <v>2.44263</v>
      </c>
      <c r="JF513">
        <v>32.7535</v>
      </c>
      <c r="JG513">
        <v>15.3404</v>
      </c>
      <c r="JH513">
        <v>18</v>
      </c>
      <c r="JI513">
        <v>481.56</v>
      </c>
      <c r="JJ513">
        <v>502.287</v>
      </c>
      <c r="JK513">
        <v>31.5393</v>
      </c>
      <c r="JL513">
        <v>27.5854</v>
      </c>
      <c r="JM513">
        <v>30</v>
      </c>
      <c r="JN513">
        <v>27.7666</v>
      </c>
      <c r="JO513">
        <v>27.7421</v>
      </c>
      <c r="JP513">
        <v>22.8503</v>
      </c>
      <c r="JQ513">
        <v>19.4563</v>
      </c>
      <c r="JR513">
        <v>80.0737</v>
      </c>
      <c r="JS513">
        <v>31.5341</v>
      </c>
      <c r="JT513">
        <v>420</v>
      </c>
      <c r="JU513">
        <v>24.0505</v>
      </c>
      <c r="JV513">
        <v>102.302</v>
      </c>
      <c r="JW513">
        <v>91.41070000000001</v>
      </c>
    </row>
    <row r="514" spans="1:283">
      <c r="A514">
        <v>496</v>
      </c>
      <c r="B514">
        <v>1761013117.5</v>
      </c>
      <c r="C514">
        <v>3451.5</v>
      </c>
      <c r="D514" t="s">
        <v>1447</v>
      </c>
      <c r="E514" t="s">
        <v>1448</v>
      </c>
      <c r="F514">
        <v>5</v>
      </c>
      <c r="G514" t="s">
        <v>1418</v>
      </c>
      <c r="H514">
        <v>1761013109.5</v>
      </c>
      <c r="I514">
        <f>(J514)/1000</f>
        <v>0</v>
      </c>
      <c r="J514">
        <f>1000*DJ514*AH514*(DF514-DG514)/(100*CY514*(1000-AH514*DF514))</f>
        <v>0</v>
      </c>
      <c r="K514">
        <f>DJ514*AH514*(DE514-DD514*(1000-AH514*DG514)/(1000-AH514*DF514))/(100*CY514)</f>
        <v>0</v>
      </c>
      <c r="L514">
        <f>DD514 - IF(AH514&gt;1, K514*CY514*100.0/(AJ514), 0)</f>
        <v>0</v>
      </c>
      <c r="M514">
        <f>((S514-I514/2)*L514-K514)/(S514+I514/2)</f>
        <v>0</v>
      </c>
      <c r="N514">
        <f>M514*(DK514+DL514)/1000.0</f>
        <v>0</v>
      </c>
      <c r="O514">
        <f>(DD514 - IF(AH514&gt;1, K514*CY514*100.0/(AJ514), 0))*(DK514+DL514)/1000.0</f>
        <v>0</v>
      </c>
      <c r="P514">
        <f>2.0/((1/R514-1/Q514)+SIGN(R514)*SQRT((1/R514-1/Q514)*(1/R514-1/Q514) + 4*CZ514/((CZ514+1)*(CZ514+1))*(2*1/R514*1/Q514-1/Q514*1/Q514)))</f>
        <v>0</v>
      </c>
      <c r="Q514">
        <f>IF(LEFT(DA514,1)&lt;&gt;"0",IF(LEFT(DA514,1)="1",3.0,DB514),$D$5+$E$5*(DR514*DK514/($K$5*1000))+$F$5*(DR514*DK514/($K$5*1000))*MAX(MIN(CY514,$J$5),$I$5)*MAX(MIN(CY514,$J$5),$I$5)+$G$5*MAX(MIN(CY514,$J$5),$I$5)*(DR514*DK514/($K$5*1000))+$H$5*(DR514*DK514/($K$5*1000))*(DR514*DK514/($K$5*1000)))</f>
        <v>0</v>
      </c>
      <c r="R514">
        <f>I514*(1000-(1000*0.61365*exp(17.502*V514/(240.97+V514))/(DK514+DL514)+DF514)/2)/(1000*0.61365*exp(17.502*V514/(240.97+V514))/(DK514+DL514)-DF514)</f>
        <v>0</v>
      </c>
      <c r="S514">
        <f>1/((CZ514+1)/(P514/1.6)+1/(Q514/1.37)) + CZ514/((CZ514+1)/(P514/1.6) + CZ514/(Q514/1.37))</f>
        <v>0</v>
      </c>
      <c r="T514">
        <f>(CU514*CX514)</f>
        <v>0</v>
      </c>
      <c r="U514">
        <f>(DM514+(T514+2*0.95*5.67E-8*(((DM514+$B$9)+273)^4-(DM514+273)^4)-44100*I514)/(1.84*29.3*Q514+8*0.95*5.67E-8*(DM514+273)^3))</f>
        <v>0</v>
      </c>
      <c r="V514">
        <f>($C$9*DN514+$D$9*DO514+$E$9*U514)</f>
        <v>0</v>
      </c>
      <c r="W514">
        <f>0.61365*exp(17.502*V514/(240.97+V514))</f>
        <v>0</v>
      </c>
      <c r="X514">
        <f>(Y514/Z514*100)</f>
        <v>0</v>
      </c>
      <c r="Y514">
        <f>DF514*(DK514+DL514)/1000</f>
        <v>0</v>
      </c>
      <c r="Z514">
        <f>0.61365*exp(17.502*DM514/(240.97+DM514))</f>
        <v>0</v>
      </c>
      <c r="AA514">
        <f>(W514-DF514*(DK514+DL514)/1000)</f>
        <v>0</v>
      </c>
      <c r="AB514">
        <f>(-I514*44100)</f>
        <v>0</v>
      </c>
      <c r="AC514">
        <f>2*29.3*Q514*0.92*(DM514-V514)</f>
        <v>0</v>
      </c>
      <c r="AD514">
        <f>2*0.95*5.67E-8*(((DM514+$B$9)+273)^4-(V514+273)^4)</f>
        <v>0</v>
      </c>
      <c r="AE514">
        <f>T514+AD514+AB514+AC514</f>
        <v>0</v>
      </c>
      <c r="AF514">
        <v>1</v>
      </c>
      <c r="AG514">
        <v>0</v>
      </c>
      <c r="AH514">
        <f>IF(AF514*$H$15&gt;=AJ514,1.0,(AJ514/(AJ514-AF514*$H$15)))</f>
        <v>0</v>
      </c>
      <c r="AI514">
        <f>(AH514-1)*100</f>
        <v>0</v>
      </c>
      <c r="AJ514">
        <f>MAX(0,($B$15+$C$15*DR514)/(1+$D$15*DR514)*DK514/(DM514+273)*$E$15)</f>
        <v>0</v>
      </c>
      <c r="AK514" t="s">
        <v>420</v>
      </c>
      <c r="AL514" t="s">
        <v>420</v>
      </c>
      <c r="AM514">
        <v>0</v>
      </c>
      <c r="AN514">
        <v>0</v>
      </c>
      <c r="AO514">
        <f>1-AM514/AN514</f>
        <v>0</v>
      </c>
      <c r="AP514">
        <v>0</v>
      </c>
      <c r="AQ514" t="s">
        <v>420</v>
      </c>
      <c r="AR514" t="s">
        <v>420</v>
      </c>
      <c r="AS514">
        <v>0</v>
      </c>
      <c r="AT514">
        <v>0</v>
      </c>
      <c r="AU514">
        <f>1-AS514/AT514</f>
        <v>0</v>
      </c>
      <c r="AV514">
        <v>0.5</v>
      </c>
      <c r="AW514">
        <f>CV514</f>
        <v>0</v>
      </c>
      <c r="AX514">
        <f>K514</f>
        <v>0</v>
      </c>
      <c r="AY514">
        <f>AU514*AV514*AW514</f>
        <v>0</v>
      </c>
      <c r="AZ514">
        <f>(AX514-AP514)/AW514</f>
        <v>0</v>
      </c>
      <c r="BA514">
        <f>(AN514-AT514)/AT514</f>
        <v>0</v>
      </c>
      <c r="BB514">
        <f>AM514/(AO514+AM514/AT514)</f>
        <v>0</v>
      </c>
      <c r="BC514" t="s">
        <v>420</v>
      </c>
      <c r="BD514">
        <v>0</v>
      </c>
      <c r="BE514">
        <f>IF(BD514&lt;&gt;0, BD514, BB514)</f>
        <v>0</v>
      </c>
      <c r="BF514">
        <f>1-BE514/AT514</f>
        <v>0</v>
      </c>
      <c r="BG514">
        <f>(AT514-AS514)/(AT514-BE514)</f>
        <v>0</v>
      </c>
      <c r="BH514">
        <f>(AN514-AT514)/(AN514-BE514)</f>
        <v>0</v>
      </c>
      <c r="BI514">
        <f>(AT514-AS514)/(AT514-AM514)</f>
        <v>0</v>
      </c>
      <c r="BJ514">
        <f>(AN514-AT514)/(AN514-AM514)</f>
        <v>0</v>
      </c>
      <c r="BK514">
        <f>(BG514*BE514/AS514)</f>
        <v>0</v>
      </c>
      <c r="BL514">
        <f>(1-BK514)</f>
        <v>0</v>
      </c>
      <c r="CU514">
        <f>$B$13*DS514+$C$13*DT514+$F$13*EE514*(1-EH514)</f>
        <v>0</v>
      </c>
      <c r="CV514">
        <f>CU514*CW514</f>
        <v>0</v>
      </c>
      <c r="CW514">
        <f>($B$13*$D$11+$C$13*$D$11+$F$13*((ER514+EJ514)/MAX(ER514+EJ514+ES514, 0.1)*$I$11+ES514/MAX(ER514+EJ514+ES514, 0.1)*$J$11))/($B$13+$C$13+$F$13)</f>
        <v>0</v>
      </c>
      <c r="CX514">
        <f>($B$13*$K$11+$C$13*$K$11+$F$13*((ER514+EJ514)/MAX(ER514+EJ514+ES514, 0.1)*$P$11+ES514/MAX(ER514+EJ514+ES514, 0.1)*$Q$11))/($B$13+$C$13+$F$13)</f>
        <v>0</v>
      </c>
      <c r="CY514">
        <v>4.6</v>
      </c>
      <c r="CZ514">
        <v>0.5</v>
      </c>
      <c r="DA514" t="s">
        <v>421</v>
      </c>
      <c r="DB514">
        <v>2</v>
      </c>
      <c r="DC514">
        <v>1761013109.5</v>
      </c>
      <c r="DD514">
        <v>421.6701249999999</v>
      </c>
      <c r="DE514">
        <v>420.0202916666667</v>
      </c>
      <c r="DF514">
        <v>24.082825</v>
      </c>
      <c r="DG514">
        <v>24.136275</v>
      </c>
      <c r="DH514">
        <v>423.24575</v>
      </c>
      <c r="DI514">
        <v>23.89165833333334</v>
      </c>
      <c r="DJ514">
        <v>500.000625</v>
      </c>
      <c r="DK514">
        <v>90.59087916666665</v>
      </c>
      <c r="DL514">
        <v>0.03436703333333333</v>
      </c>
      <c r="DM514">
        <v>30.41580833333333</v>
      </c>
      <c r="DN514">
        <v>30.04900833333334</v>
      </c>
      <c r="DO514">
        <v>999.9</v>
      </c>
      <c r="DP514">
        <v>0</v>
      </c>
      <c r="DQ514">
        <v>0</v>
      </c>
      <c r="DR514">
        <v>9995.98625</v>
      </c>
      <c r="DS514">
        <v>0</v>
      </c>
      <c r="DT514">
        <v>0.242856</v>
      </c>
      <c r="DU514">
        <v>1.649944583333333</v>
      </c>
      <c r="DV514">
        <v>432.0757083333333</v>
      </c>
      <c r="DW514">
        <v>430.4085833333334</v>
      </c>
      <c r="DX514">
        <v>-0.05345082916666666</v>
      </c>
      <c r="DY514">
        <v>420.0202916666667</v>
      </c>
      <c r="DZ514">
        <v>24.136275</v>
      </c>
      <c r="EA514">
        <v>2.181684583333333</v>
      </c>
      <c r="EB514">
        <v>2.186526666666667</v>
      </c>
      <c r="EC514">
        <v>18.82845416666667</v>
      </c>
      <c r="ED514">
        <v>18.86393333333334</v>
      </c>
      <c r="EE514">
        <v>0.00500078</v>
      </c>
      <c r="EF514">
        <v>0</v>
      </c>
      <c r="EG514">
        <v>0</v>
      </c>
      <c r="EH514">
        <v>0</v>
      </c>
      <c r="EI514">
        <v>582.6125000000001</v>
      </c>
      <c r="EJ514">
        <v>0.00500078</v>
      </c>
      <c r="EK514">
        <v>-16.1125</v>
      </c>
      <c r="EL514">
        <v>-0.8541666666666666</v>
      </c>
      <c r="EM514">
        <v>35.71070833333334</v>
      </c>
      <c r="EN514">
        <v>39.15866666666667</v>
      </c>
      <c r="EO514">
        <v>37.63529166666667</v>
      </c>
      <c r="EP514">
        <v>39.62483333333333</v>
      </c>
      <c r="EQ514">
        <v>38.32783333333333</v>
      </c>
      <c r="ER514">
        <v>0</v>
      </c>
      <c r="ES514">
        <v>0</v>
      </c>
      <c r="ET514">
        <v>0</v>
      </c>
      <c r="EU514">
        <v>1761013116.7</v>
      </c>
      <c r="EV514">
        <v>0</v>
      </c>
      <c r="EW514">
        <v>582.2</v>
      </c>
      <c r="EX514">
        <v>10.55384642344344</v>
      </c>
      <c r="EY514">
        <v>-19.28461548609614</v>
      </c>
      <c r="EZ514">
        <v>-15.016</v>
      </c>
      <c r="FA514">
        <v>15</v>
      </c>
      <c r="FB514">
        <v>1761012682</v>
      </c>
      <c r="FC514" t="s">
        <v>1357</v>
      </c>
      <c r="FD514">
        <v>1761012681</v>
      </c>
      <c r="FE514">
        <v>1761012682</v>
      </c>
      <c r="FF514">
        <v>15</v>
      </c>
      <c r="FG514">
        <v>-0.08</v>
      </c>
      <c r="FH514">
        <v>-0.001</v>
      </c>
      <c r="FI514">
        <v>-1.579</v>
      </c>
      <c r="FJ514">
        <v>0.191</v>
      </c>
      <c r="FK514">
        <v>420</v>
      </c>
      <c r="FL514">
        <v>24</v>
      </c>
      <c r="FM514">
        <v>0.15</v>
      </c>
      <c r="FN514">
        <v>0.02</v>
      </c>
      <c r="FO514">
        <v>1.649280975609756</v>
      </c>
      <c r="FP514">
        <v>-0.06284905923344852</v>
      </c>
      <c r="FQ514">
        <v>0.08028872942212321</v>
      </c>
      <c r="FR514">
        <v>1</v>
      </c>
      <c r="FS514">
        <v>581.8676470588235</v>
      </c>
      <c r="FT514">
        <v>-2.186401882755388</v>
      </c>
      <c r="FU514">
        <v>6.495596725213852</v>
      </c>
      <c r="FV514">
        <v>0</v>
      </c>
      <c r="FW514">
        <v>-0.06967088292682927</v>
      </c>
      <c r="FX514">
        <v>0.3816240020905921</v>
      </c>
      <c r="FY514">
        <v>0.03801537537239182</v>
      </c>
      <c r="FZ514">
        <v>0</v>
      </c>
      <c r="GA514">
        <v>1</v>
      </c>
      <c r="GB514">
        <v>3</v>
      </c>
      <c r="GC514" t="s">
        <v>459</v>
      </c>
      <c r="GD514">
        <v>3.10978</v>
      </c>
      <c r="GE514">
        <v>2.72629</v>
      </c>
      <c r="GF514">
        <v>0.0889022</v>
      </c>
      <c r="GG514">
        <v>0.088434</v>
      </c>
      <c r="GH514">
        <v>0.108955</v>
      </c>
      <c r="GI514">
        <v>0.110066</v>
      </c>
      <c r="GJ514">
        <v>23911.5</v>
      </c>
      <c r="GK514">
        <v>21663.9</v>
      </c>
      <c r="GL514">
        <v>26802.2</v>
      </c>
      <c r="GM514">
        <v>23971.6</v>
      </c>
      <c r="GN514">
        <v>38159.1</v>
      </c>
      <c r="GO514">
        <v>31464.1</v>
      </c>
      <c r="GP514">
        <v>46782.1</v>
      </c>
      <c r="GQ514">
        <v>37890.3</v>
      </c>
      <c r="GR514">
        <v>1.89237</v>
      </c>
      <c r="GS514">
        <v>1.8795</v>
      </c>
      <c r="GT514">
        <v>0.100277</v>
      </c>
      <c r="GU514">
        <v>0</v>
      </c>
      <c r="GV514">
        <v>28.4068</v>
      </c>
      <c r="GW514">
        <v>999.9</v>
      </c>
      <c r="GX514">
        <v>63.6</v>
      </c>
      <c r="GY514">
        <v>29.1</v>
      </c>
      <c r="GZ514">
        <v>28.3963</v>
      </c>
      <c r="HA514">
        <v>61.671</v>
      </c>
      <c r="HB514">
        <v>21.0978</v>
      </c>
      <c r="HC514">
        <v>1</v>
      </c>
      <c r="HD514">
        <v>0.0263034</v>
      </c>
      <c r="HE514">
        <v>-1.90539</v>
      </c>
      <c r="HF514">
        <v>20.3256</v>
      </c>
      <c r="HG514">
        <v>5.22103</v>
      </c>
      <c r="HH514">
        <v>11.9791</v>
      </c>
      <c r="HI514">
        <v>4.96525</v>
      </c>
      <c r="HJ514">
        <v>3.27593</v>
      </c>
      <c r="HK514">
        <v>9999</v>
      </c>
      <c r="HL514">
        <v>9999</v>
      </c>
      <c r="HM514">
        <v>9999</v>
      </c>
      <c r="HN514">
        <v>999.9</v>
      </c>
      <c r="HO514">
        <v>1.86369</v>
      </c>
      <c r="HP514">
        <v>1.85975</v>
      </c>
      <c r="HQ514">
        <v>1.85806</v>
      </c>
      <c r="HR514">
        <v>1.85944</v>
      </c>
      <c r="HS514">
        <v>1.85959</v>
      </c>
      <c r="HT514">
        <v>1.85806</v>
      </c>
      <c r="HU514">
        <v>1.85712</v>
      </c>
      <c r="HV514">
        <v>1.85211</v>
      </c>
      <c r="HW514">
        <v>0</v>
      </c>
      <c r="HX514">
        <v>0</v>
      </c>
      <c r="HY514">
        <v>0</v>
      </c>
      <c r="HZ514">
        <v>0</v>
      </c>
      <c r="IA514" t="s">
        <v>424</v>
      </c>
      <c r="IB514" t="s">
        <v>425</v>
      </c>
      <c r="IC514" t="s">
        <v>426</v>
      </c>
      <c r="ID514" t="s">
        <v>426</v>
      </c>
      <c r="IE514" t="s">
        <v>426</v>
      </c>
      <c r="IF514" t="s">
        <v>426</v>
      </c>
      <c r="IG514">
        <v>0</v>
      </c>
      <c r="IH514">
        <v>100</v>
      </c>
      <c r="II514">
        <v>100</v>
      </c>
      <c r="IJ514">
        <v>-1.576</v>
      </c>
      <c r="IK514">
        <v>0.1914</v>
      </c>
      <c r="IL514">
        <v>-2.369354775373933</v>
      </c>
      <c r="IM514">
        <v>0.001328113201692861</v>
      </c>
      <c r="IN514">
        <v>1.538283238170363E-06</v>
      </c>
      <c r="IO514">
        <v>-5.795655626708063E-10</v>
      </c>
      <c r="IP514">
        <v>-0.06927923945627479</v>
      </c>
      <c r="IQ514">
        <v>-0.004593102289677449</v>
      </c>
      <c r="IR514">
        <v>0.0008253994458280543</v>
      </c>
      <c r="IS514">
        <v>-7.403632370499484E-06</v>
      </c>
      <c r="IT514">
        <v>2</v>
      </c>
      <c r="IU514">
        <v>1985</v>
      </c>
      <c r="IV514">
        <v>1</v>
      </c>
      <c r="IW514">
        <v>27</v>
      </c>
      <c r="IX514">
        <v>7.3</v>
      </c>
      <c r="IY514">
        <v>7.3</v>
      </c>
      <c r="IZ514">
        <v>1.13647</v>
      </c>
      <c r="JA514">
        <v>2.61841</v>
      </c>
      <c r="JB514">
        <v>1.49658</v>
      </c>
      <c r="JC514">
        <v>2.34497</v>
      </c>
      <c r="JD514">
        <v>1.54907</v>
      </c>
      <c r="JE514">
        <v>2.36328</v>
      </c>
      <c r="JF514">
        <v>32.7535</v>
      </c>
      <c r="JG514">
        <v>15.3316</v>
      </c>
      <c r="JH514">
        <v>18</v>
      </c>
      <c r="JI514">
        <v>481.488</v>
      </c>
      <c r="JJ514">
        <v>502.387</v>
      </c>
      <c r="JK514">
        <v>31.5214</v>
      </c>
      <c r="JL514">
        <v>27.5854</v>
      </c>
      <c r="JM514">
        <v>30</v>
      </c>
      <c r="JN514">
        <v>27.7666</v>
      </c>
      <c r="JO514">
        <v>27.7421</v>
      </c>
      <c r="JP514">
        <v>22.8489</v>
      </c>
      <c r="JQ514">
        <v>19.7331</v>
      </c>
      <c r="JR514">
        <v>80.0737</v>
      </c>
      <c r="JS514">
        <v>31.4916</v>
      </c>
      <c r="JT514">
        <v>420</v>
      </c>
      <c r="JU514">
        <v>24.0509</v>
      </c>
      <c r="JV514">
        <v>102.302</v>
      </c>
      <c r="JW514">
        <v>91.41030000000001</v>
      </c>
    </row>
    <row r="515" spans="1:283">
      <c r="A515">
        <v>497</v>
      </c>
      <c r="B515">
        <v>1761013119.5</v>
      </c>
      <c r="C515">
        <v>3453.5</v>
      </c>
      <c r="D515" t="s">
        <v>1449</v>
      </c>
      <c r="E515" t="s">
        <v>1450</v>
      </c>
      <c r="F515">
        <v>5</v>
      </c>
      <c r="G515" t="s">
        <v>1418</v>
      </c>
      <c r="H515">
        <v>1761013111.5</v>
      </c>
      <c r="I515">
        <f>(J515)/1000</f>
        <v>0</v>
      </c>
      <c r="J515">
        <f>1000*DJ515*AH515*(DF515-DG515)/(100*CY515*(1000-AH515*DF515))</f>
        <v>0</v>
      </c>
      <c r="K515">
        <f>DJ515*AH515*(DE515-DD515*(1000-AH515*DG515)/(1000-AH515*DF515))/(100*CY515)</f>
        <v>0</v>
      </c>
      <c r="L515">
        <f>DD515 - IF(AH515&gt;1, K515*CY515*100.0/(AJ515), 0)</f>
        <v>0</v>
      </c>
      <c r="M515">
        <f>((S515-I515/2)*L515-K515)/(S515+I515/2)</f>
        <v>0</v>
      </c>
      <c r="N515">
        <f>M515*(DK515+DL515)/1000.0</f>
        <v>0</v>
      </c>
      <c r="O515">
        <f>(DD515 - IF(AH515&gt;1, K515*CY515*100.0/(AJ515), 0))*(DK515+DL515)/1000.0</f>
        <v>0</v>
      </c>
      <c r="P515">
        <f>2.0/((1/R515-1/Q515)+SIGN(R515)*SQRT((1/R515-1/Q515)*(1/R515-1/Q515) + 4*CZ515/((CZ515+1)*(CZ515+1))*(2*1/R515*1/Q515-1/Q515*1/Q515)))</f>
        <v>0</v>
      </c>
      <c r="Q515">
        <f>IF(LEFT(DA515,1)&lt;&gt;"0",IF(LEFT(DA515,1)="1",3.0,DB515),$D$5+$E$5*(DR515*DK515/($K$5*1000))+$F$5*(DR515*DK515/($K$5*1000))*MAX(MIN(CY515,$J$5),$I$5)*MAX(MIN(CY515,$J$5),$I$5)+$G$5*MAX(MIN(CY515,$J$5),$I$5)*(DR515*DK515/($K$5*1000))+$H$5*(DR515*DK515/($K$5*1000))*(DR515*DK515/($K$5*1000)))</f>
        <v>0</v>
      </c>
      <c r="R515">
        <f>I515*(1000-(1000*0.61365*exp(17.502*V515/(240.97+V515))/(DK515+DL515)+DF515)/2)/(1000*0.61365*exp(17.502*V515/(240.97+V515))/(DK515+DL515)-DF515)</f>
        <v>0</v>
      </c>
      <c r="S515">
        <f>1/((CZ515+1)/(P515/1.6)+1/(Q515/1.37)) + CZ515/((CZ515+1)/(P515/1.6) + CZ515/(Q515/1.37))</f>
        <v>0</v>
      </c>
      <c r="T515">
        <f>(CU515*CX515)</f>
        <v>0</v>
      </c>
      <c r="U515">
        <f>(DM515+(T515+2*0.95*5.67E-8*(((DM515+$B$9)+273)^4-(DM515+273)^4)-44100*I515)/(1.84*29.3*Q515+8*0.95*5.67E-8*(DM515+273)^3))</f>
        <v>0</v>
      </c>
      <c r="V515">
        <f>($C$9*DN515+$D$9*DO515+$E$9*U515)</f>
        <v>0</v>
      </c>
      <c r="W515">
        <f>0.61365*exp(17.502*V515/(240.97+V515))</f>
        <v>0</v>
      </c>
      <c r="X515">
        <f>(Y515/Z515*100)</f>
        <v>0</v>
      </c>
      <c r="Y515">
        <f>DF515*(DK515+DL515)/1000</f>
        <v>0</v>
      </c>
      <c r="Z515">
        <f>0.61365*exp(17.502*DM515/(240.97+DM515))</f>
        <v>0</v>
      </c>
      <c r="AA515">
        <f>(W515-DF515*(DK515+DL515)/1000)</f>
        <v>0</v>
      </c>
      <c r="AB515">
        <f>(-I515*44100)</f>
        <v>0</v>
      </c>
      <c r="AC515">
        <f>2*29.3*Q515*0.92*(DM515-V515)</f>
        <v>0</v>
      </c>
      <c r="AD515">
        <f>2*0.95*5.67E-8*(((DM515+$B$9)+273)^4-(V515+273)^4)</f>
        <v>0</v>
      </c>
      <c r="AE515">
        <f>T515+AD515+AB515+AC515</f>
        <v>0</v>
      </c>
      <c r="AF515">
        <v>1</v>
      </c>
      <c r="AG515">
        <v>0</v>
      </c>
      <c r="AH515">
        <f>IF(AF515*$H$15&gt;=AJ515,1.0,(AJ515/(AJ515-AF515*$H$15)))</f>
        <v>0</v>
      </c>
      <c r="AI515">
        <f>(AH515-1)*100</f>
        <v>0</v>
      </c>
      <c r="AJ515">
        <f>MAX(0,($B$15+$C$15*DR515)/(1+$D$15*DR515)*DK515/(DM515+273)*$E$15)</f>
        <v>0</v>
      </c>
      <c r="AK515" t="s">
        <v>420</v>
      </c>
      <c r="AL515" t="s">
        <v>420</v>
      </c>
      <c r="AM515">
        <v>0</v>
      </c>
      <c r="AN515">
        <v>0</v>
      </c>
      <c r="AO515">
        <f>1-AM515/AN515</f>
        <v>0</v>
      </c>
      <c r="AP515">
        <v>0</v>
      </c>
      <c r="AQ515" t="s">
        <v>420</v>
      </c>
      <c r="AR515" t="s">
        <v>420</v>
      </c>
      <c r="AS515">
        <v>0</v>
      </c>
      <c r="AT515">
        <v>0</v>
      </c>
      <c r="AU515">
        <f>1-AS515/AT515</f>
        <v>0</v>
      </c>
      <c r="AV515">
        <v>0.5</v>
      </c>
      <c r="AW515">
        <f>CV515</f>
        <v>0</v>
      </c>
      <c r="AX515">
        <f>K515</f>
        <v>0</v>
      </c>
      <c r="AY515">
        <f>AU515*AV515*AW515</f>
        <v>0</v>
      </c>
      <c r="AZ515">
        <f>(AX515-AP515)/AW515</f>
        <v>0</v>
      </c>
      <c r="BA515">
        <f>(AN515-AT515)/AT515</f>
        <v>0</v>
      </c>
      <c r="BB515">
        <f>AM515/(AO515+AM515/AT515)</f>
        <v>0</v>
      </c>
      <c r="BC515" t="s">
        <v>420</v>
      </c>
      <c r="BD515">
        <v>0</v>
      </c>
      <c r="BE515">
        <f>IF(BD515&lt;&gt;0, BD515, BB515)</f>
        <v>0</v>
      </c>
      <c r="BF515">
        <f>1-BE515/AT515</f>
        <v>0</v>
      </c>
      <c r="BG515">
        <f>(AT515-AS515)/(AT515-BE515)</f>
        <v>0</v>
      </c>
      <c r="BH515">
        <f>(AN515-AT515)/(AN515-BE515)</f>
        <v>0</v>
      </c>
      <c r="BI515">
        <f>(AT515-AS515)/(AT515-AM515)</f>
        <v>0</v>
      </c>
      <c r="BJ515">
        <f>(AN515-AT515)/(AN515-AM515)</f>
        <v>0</v>
      </c>
      <c r="BK515">
        <f>(BG515*BE515/AS515)</f>
        <v>0</v>
      </c>
      <c r="BL515">
        <f>(1-BK515)</f>
        <v>0</v>
      </c>
      <c r="CU515">
        <f>$B$13*DS515+$C$13*DT515+$F$13*EE515*(1-EH515)</f>
        <v>0</v>
      </c>
      <c r="CV515">
        <f>CU515*CW515</f>
        <v>0</v>
      </c>
      <c r="CW515">
        <f>($B$13*$D$11+$C$13*$D$11+$F$13*((ER515+EJ515)/MAX(ER515+EJ515+ES515, 0.1)*$I$11+ES515/MAX(ER515+EJ515+ES515, 0.1)*$J$11))/($B$13+$C$13+$F$13)</f>
        <v>0</v>
      </c>
      <c r="CX515">
        <f>($B$13*$K$11+$C$13*$K$11+$F$13*((ER515+EJ515)/MAX(ER515+EJ515+ES515, 0.1)*$P$11+ES515/MAX(ER515+EJ515+ES515, 0.1)*$Q$11))/($B$13+$C$13+$F$13)</f>
        <v>0</v>
      </c>
      <c r="CY515">
        <v>4.6</v>
      </c>
      <c r="CZ515">
        <v>0.5</v>
      </c>
      <c r="DA515" t="s">
        <v>421</v>
      </c>
      <c r="DB515">
        <v>2</v>
      </c>
      <c r="DC515">
        <v>1761013111.5</v>
      </c>
      <c r="DD515">
        <v>421.6675</v>
      </c>
      <c r="DE515">
        <v>420.02225</v>
      </c>
      <c r="DF515">
        <v>24.0880875</v>
      </c>
      <c r="DG515">
        <v>24.13220833333333</v>
      </c>
      <c r="DH515">
        <v>423.2430833333333</v>
      </c>
      <c r="DI515">
        <v>23.89680833333334</v>
      </c>
      <c r="DJ515">
        <v>499.9972083333333</v>
      </c>
      <c r="DK515">
        <v>90.59104583333333</v>
      </c>
      <c r="DL515">
        <v>0.0343580875</v>
      </c>
      <c r="DM515">
        <v>30.41553333333333</v>
      </c>
      <c r="DN515">
        <v>30.04715416666667</v>
      </c>
      <c r="DO515">
        <v>999.9</v>
      </c>
      <c r="DP515">
        <v>0</v>
      </c>
      <c r="DQ515">
        <v>0</v>
      </c>
      <c r="DR515">
        <v>9999.449166666667</v>
      </c>
      <c r="DS515">
        <v>0</v>
      </c>
      <c r="DT515">
        <v>0.242856</v>
      </c>
      <c r="DU515">
        <v>1.645303333333333</v>
      </c>
      <c r="DV515">
        <v>432.0753750000001</v>
      </c>
      <c r="DW515">
        <v>430.4088333333333</v>
      </c>
      <c r="DX515">
        <v>-0.04411872083333333</v>
      </c>
      <c r="DY515">
        <v>420.02225</v>
      </c>
      <c r="DZ515">
        <v>24.13220833333333</v>
      </c>
      <c r="EA515">
        <v>2.182165416666666</v>
      </c>
      <c r="EB515">
        <v>2.186162083333333</v>
      </c>
      <c r="EC515">
        <v>18.83197916666667</v>
      </c>
      <c r="ED515">
        <v>18.8612625</v>
      </c>
      <c r="EE515">
        <v>0.00500078</v>
      </c>
      <c r="EF515">
        <v>0</v>
      </c>
      <c r="EG515">
        <v>0</v>
      </c>
      <c r="EH515">
        <v>0</v>
      </c>
      <c r="EI515">
        <v>583.1125</v>
      </c>
      <c r="EJ515">
        <v>0.00500078</v>
      </c>
      <c r="EK515">
        <v>-15.74583333333333</v>
      </c>
      <c r="EL515">
        <v>-0.7958333333333334</v>
      </c>
      <c r="EM515">
        <v>35.69508333333333</v>
      </c>
      <c r="EN515">
        <v>39.11179166666667</v>
      </c>
      <c r="EO515">
        <v>37.59358333333333</v>
      </c>
      <c r="EP515">
        <v>39.56233333333333</v>
      </c>
      <c r="EQ515">
        <v>38.281</v>
      </c>
      <c r="ER515">
        <v>0</v>
      </c>
      <c r="ES515">
        <v>0</v>
      </c>
      <c r="ET515">
        <v>0</v>
      </c>
      <c r="EU515">
        <v>1761013118.5</v>
      </c>
      <c r="EV515">
        <v>0</v>
      </c>
      <c r="EW515">
        <v>581.3153846153847</v>
      </c>
      <c r="EX515">
        <v>-2.064956999055013</v>
      </c>
      <c r="EY515">
        <v>-10.17435903855038</v>
      </c>
      <c r="EZ515">
        <v>-14.9</v>
      </c>
      <c r="FA515">
        <v>15</v>
      </c>
      <c r="FB515">
        <v>1761012682</v>
      </c>
      <c r="FC515" t="s">
        <v>1357</v>
      </c>
      <c r="FD515">
        <v>1761012681</v>
      </c>
      <c r="FE515">
        <v>1761012682</v>
      </c>
      <c r="FF515">
        <v>15</v>
      </c>
      <c r="FG515">
        <v>-0.08</v>
      </c>
      <c r="FH515">
        <v>-0.001</v>
      </c>
      <c r="FI515">
        <v>-1.579</v>
      </c>
      <c r="FJ515">
        <v>0.191</v>
      </c>
      <c r="FK515">
        <v>420</v>
      </c>
      <c r="FL515">
        <v>24</v>
      </c>
      <c r="FM515">
        <v>0.15</v>
      </c>
      <c r="FN515">
        <v>0.02</v>
      </c>
      <c r="FO515">
        <v>1.65319675</v>
      </c>
      <c r="FP515">
        <v>-0.0826711069418405</v>
      </c>
      <c r="FQ515">
        <v>0.08123577547446383</v>
      </c>
      <c r="FR515">
        <v>1</v>
      </c>
      <c r="FS515">
        <v>581.5823529411764</v>
      </c>
      <c r="FT515">
        <v>2.07181060108277</v>
      </c>
      <c r="FU515">
        <v>6.409389738236312</v>
      </c>
      <c r="FV515">
        <v>0</v>
      </c>
      <c r="FW515">
        <v>-0.0599862925</v>
      </c>
      <c r="FX515">
        <v>0.3464114983114446</v>
      </c>
      <c r="FY515">
        <v>0.03416236930863686</v>
      </c>
      <c r="FZ515">
        <v>0</v>
      </c>
      <c r="GA515">
        <v>1</v>
      </c>
      <c r="GB515">
        <v>3</v>
      </c>
      <c r="GC515" t="s">
        <v>459</v>
      </c>
      <c r="GD515">
        <v>3.1096</v>
      </c>
      <c r="GE515">
        <v>2.72635</v>
      </c>
      <c r="GF515">
        <v>0.08890190000000001</v>
      </c>
      <c r="GG515">
        <v>0.0884438</v>
      </c>
      <c r="GH515">
        <v>0.108951</v>
      </c>
      <c r="GI515">
        <v>0.110065</v>
      </c>
      <c r="GJ515">
        <v>23911.5</v>
      </c>
      <c r="GK515">
        <v>21663.6</v>
      </c>
      <c r="GL515">
        <v>26802.2</v>
      </c>
      <c r="GM515">
        <v>23971.4</v>
      </c>
      <c r="GN515">
        <v>38159.3</v>
      </c>
      <c r="GO515">
        <v>31464</v>
      </c>
      <c r="GP515">
        <v>46782.2</v>
      </c>
      <c r="GQ515">
        <v>37890.2</v>
      </c>
      <c r="GR515">
        <v>1.89228</v>
      </c>
      <c r="GS515">
        <v>1.87955</v>
      </c>
      <c r="GT515">
        <v>0.10033</v>
      </c>
      <c r="GU515">
        <v>0</v>
      </c>
      <c r="GV515">
        <v>28.4101</v>
      </c>
      <c r="GW515">
        <v>999.9</v>
      </c>
      <c r="GX515">
        <v>63.6</v>
      </c>
      <c r="GY515">
        <v>29.1</v>
      </c>
      <c r="GZ515">
        <v>28.4</v>
      </c>
      <c r="HA515">
        <v>61.621</v>
      </c>
      <c r="HB515">
        <v>21.3181</v>
      </c>
      <c r="HC515">
        <v>1</v>
      </c>
      <c r="HD515">
        <v>0.0262906</v>
      </c>
      <c r="HE515">
        <v>-1.88049</v>
      </c>
      <c r="HF515">
        <v>20.326</v>
      </c>
      <c r="HG515">
        <v>5.22133</v>
      </c>
      <c r="HH515">
        <v>11.9788</v>
      </c>
      <c r="HI515">
        <v>4.96535</v>
      </c>
      <c r="HJ515">
        <v>3.27598</v>
      </c>
      <c r="HK515">
        <v>9999</v>
      </c>
      <c r="HL515">
        <v>9999</v>
      </c>
      <c r="HM515">
        <v>9999</v>
      </c>
      <c r="HN515">
        <v>999.9</v>
      </c>
      <c r="HO515">
        <v>1.86368</v>
      </c>
      <c r="HP515">
        <v>1.85974</v>
      </c>
      <c r="HQ515">
        <v>1.85806</v>
      </c>
      <c r="HR515">
        <v>1.85944</v>
      </c>
      <c r="HS515">
        <v>1.85959</v>
      </c>
      <c r="HT515">
        <v>1.85806</v>
      </c>
      <c r="HU515">
        <v>1.85713</v>
      </c>
      <c r="HV515">
        <v>1.85211</v>
      </c>
      <c r="HW515">
        <v>0</v>
      </c>
      <c r="HX515">
        <v>0</v>
      </c>
      <c r="HY515">
        <v>0</v>
      </c>
      <c r="HZ515">
        <v>0</v>
      </c>
      <c r="IA515" t="s">
        <v>424</v>
      </c>
      <c r="IB515" t="s">
        <v>425</v>
      </c>
      <c r="IC515" t="s">
        <v>426</v>
      </c>
      <c r="ID515" t="s">
        <v>426</v>
      </c>
      <c r="IE515" t="s">
        <v>426</v>
      </c>
      <c r="IF515" t="s">
        <v>426</v>
      </c>
      <c r="IG515">
        <v>0</v>
      </c>
      <c r="IH515">
        <v>100</v>
      </c>
      <c r="II515">
        <v>100</v>
      </c>
      <c r="IJ515">
        <v>-1.575</v>
      </c>
      <c r="IK515">
        <v>0.1914</v>
      </c>
      <c r="IL515">
        <v>-2.369354775373933</v>
      </c>
      <c r="IM515">
        <v>0.001328113201692861</v>
      </c>
      <c r="IN515">
        <v>1.538283238170363E-06</v>
      </c>
      <c r="IO515">
        <v>-5.795655626708063E-10</v>
      </c>
      <c r="IP515">
        <v>-0.06927923945627479</v>
      </c>
      <c r="IQ515">
        <v>-0.004593102289677449</v>
      </c>
      <c r="IR515">
        <v>0.0008253994458280543</v>
      </c>
      <c r="IS515">
        <v>-7.403632370499484E-06</v>
      </c>
      <c r="IT515">
        <v>2</v>
      </c>
      <c r="IU515">
        <v>1985</v>
      </c>
      <c r="IV515">
        <v>1</v>
      </c>
      <c r="IW515">
        <v>27</v>
      </c>
      <c r="IX515">
        <v>7.3</v>
      </c>
      <c r="IY515">
        <v>7.3</v>
      </c>
      <c r="IZ515">
        <v>1.13647</v>
      </c>
      <c r="JA515">
        <v>2.6123</v>
      </c>
      <c r="JB515">
        <v>1.49658</v>
      </c>
      <c r="JC515">
        <v>2.34619</v>
      </c>
      <c r="JD515">
        <v>1.54907</v>
      </c>
      <c r="JE515">
        <v>2.44263</v>
      </c>
      <c r="JF515">
        <v>32.7535</v>
      </c>
      <c r="JG515">
        <v>15.3404</v>
      </c>
      <c r="JH515">
        <v>18</v>
      </c>
      <c r="JI515">
        <v>481.431</v>
      </c>
      <c r="JJ515">
        <v>502.42</v>
      </c>
      <c r="JK515">
        <v>31.5036</v>
      </c>
      <c r="JL515">
        <v>27.5854</v>
      </c>
      <c r="JM515">
        <v>30</v>
      </c>
      <c r="JN515">
        <v>27.7666</v>
      </c>
      <c r="JO515">
        <v>27.7421</v>
      </c>
      <c r="JP515">
        <v>22.8476</v>
      </c>
      <c r="JQ515">
        <v>19.7331</v>
      </c>
      <c r="JR515">
        <v>80.0737</v>
      </c>
      <c r="JS515">
        <v>31.4916</v>
      </c>
      <c r="JT515">
        <v>420</v>
      </c>
      <c r="JU515">
        <v>24.0514</v>
      </c>
      <c r="JV515">
        <v>102.302</v>
      </c>
      <c r="JW515">
        <v>91.4098</v>
      </c>
    </row>
    <row r="516" spans="1:283">
      <c r="A516">
        <v>498</v>
      </c>
      <c r="B516">
        <v>1761013121.5</v>
      </c>
      <c r="C516">
        <v>3455.5</v>
      </c>
      <c r="D516" t="s">
        <v>1451</v>
      </c>
      <c r="E516" t="s">
        <v>1452</v>
      </c>
      <c r="F516">
        <v>5</v>
      </c>
      <c r="G516" t="s">
        <v>1418</v>
      </c>
      <c r="H516">
        <v>1761013113.5</v>
      </c>
      <c r="I516">
        <f>(J516)/1000</f>
        <v>0</v>
      </c>
      <c r="J516">
        <f>1000*DJ516*AH516*(DF516-DG516)/(100*CY516*(1000-AH516*DF516))</f>
        <v>0</v>
      </c>
      <c r="K516">
        <f>DJ516*AH516*(DE516-DD516*(1000-AH516*DG516)/(1000-AH516*DF516))/(100*CY516)</f>
        <v>0</v>
      </c>
      <c r="L516">
        <f>DD516 - IF(AH516&gt;1, K516*CY516*100.0/(AJ516), 0)</f>
        <v>0</v>
      </c>
      <c r="M516">
        <f>((S516-I516/2)*L516-K516)/(S516+I516/2)</f>
        <v>0</v>
      </c>
      <c r="N516">
        <f>M516*(DK516+DL516)/1000.0</f>
        <v>0</v>
      </c>
      <c r="O516">
        <f>(DD516 - IF(AH516&gt;1, K516*CY516*100.0/(AJ516), 0))*(DK516+DL516)/1000.0</f>
        <v>0</v>
      </c>
      <c r="P516">
        <f>2.0/((1/R516-1/Q516)+SIGN(R516)*SQRT((1/R516-1/Q516)*(1/R516-1/Q516) + 4*CZ516/((CZ516+1)*(CZ516+1))*(2*1/R516*1/Q516-1/Q516*1/Q516)))</f>
        <v>0</v>
      </c>
      <c r="Q516">
        <f>IF(LEFT(DA516,1)&lt;&gt;"0",IF(LEFT(DA516,1)="1",3.0,DB516),$D$5+$E$5*(DR516*DK516/($K$5*1000))+$F$5*(DR516*DK516/($K$5*1000))*MAX(MIN(CY516,$J$5),$I$5)*MAX(MIN(CY516,$J$5),$I$5)+$G$5*MAX(MIN(CY516,$J$5),$I$5)*(DR516*DK516/($K$5*1000))+$H$5*(DR516*DK516/($K$5*1000))*(DR516*DK516/($K$5*1000)))</f>
        <v>0</v>
      </c>
      <c r="R516">
        <f>I516*(1000-(1000*0.61365*exp(17.502*V516/(240.97+V516))/(DK516+DL516)+DF516)/2)/(1000*0.61365*exp(17.502*V516/(240.97+V516))/(DK516+DL516)-DF516)</f>
        <v>0</v>
      </c>
      <c r="S516">
        <f>1/((CZ516+1)/(P516/1.6)+1/(Q516/1.37)) + CZ516/((CZ516+1)/(P516/1.6) + CZ516/(Q516/1.37))</f>
        <v>0</v>
      </c>
      <c r="T516">
        <f>(CU516*CX516)</f>
        <v>0</v>
      </c>
      <c r="U516">
        <f>(DM516+(T516+2*0.95*5.67E-8*(((DM516+$B$9)+273)^4-(DM516+273)^4)-44100*I516)/(1.84*29.3*Q516+8*0.95*5.67E-8*(DM516+273)^3))</f>
        <v>0</v>
      </c>
      <c r="V516">
        <f>($C$9*DN516+$D$9*DO516+$E$9*U516)</f>
        <v>0</v>
      </c>
      <c r="W516">
        <f>0.61365*exp(17.502*V516/(240.97+V516))</f>
        <v>0</v>
      </c>
      <c r="X516">
        <f>(Y516/Z516*100)</f>
        <v>0</v>
      </c>
      <c r="Y516">
        <f>DF516*(DK516+DL516)/1000</f>
        <v>0</v>
      </c>
      <c r="Z516">
        <f>0.61365*exp(17.502*DM516/(240.97+DM516))</f>
        <v>0</v>
      </c>
      <c r="AA516">
        <f>(W516-DF516*(DK516+DL516)/1000)</f>
        <v>0</v>
      </c>
      <c r="AB516">
        <f>(-I516*44100)</f>
        <v>0</v>
      </c>
      <c r="AC516">
        <f>2*29.3*Q516*0.92*(DM516-V516)</f>
        <v>0</v>
      </c>
      <c r="AD516">
        <f>2*0.95*5.67E-8*(((DM516+$B$9)+273)^4-(V516+273)^4)</f>
        <v>0</v>
      </c>
      <c r="AE516">
        <f>T516+AD516+AB516+AC516</f>
        <v>0</v>
      </c>
      <c r="AF516">
        <v>1</v>
      </c>
      <c r="AG516">
        <v>0</v>
      </c>
      <c r="AH516">
        <f>IF(AF516*$H$15&gt;=AJ516,1.0,(AJ516/(AJ516-AF516*$H$15)))</f>
        <v>0</v>
      </c>
      <c r="AI516">
        <f>(AH516-1)*100</f>
        <v>0</v>
      </c>
      <c r="AJ516">
        <f>MAX(0,($B$15+$C$15*DR516)/(1+$D$15*DR516)*DK516/(DM516+273)*$E$15)</f>
        <v>0</v>
      </c>
      <c r="AK516" t="s">
        <v>420</v>
      </c>
      <c r="AL516" t="s">
        <v>420</v>
      </c>
      <c r="AM516">
        <v>0</v>
      </c>
      <c r="AN516">
        <v>0</v>
      </c>
      <c r="AO516">
        <f>1-AM516/AN516</f>
        <v>0</v>
      </c>
      <c r="AP516">
        <v>0</v>
      </c>
      <c r="AQ516" t="s">
        <v>420</v>
      </c>
      <c r="AR516" t="s">
        <v>420</v>
      </c>
      <c r="AS516">
        <v>0</v>
      </c>
      <c r="AT516">
        <v>0</v>
      </c>
      <c r="AU516">
        <f>1-AS516/AT516</f>
        <v>0</v>
      </c>
      <c r="AV516">
        <v>0.5</v>
      </c>
      <c r="AW516">
        <f>CV516</f>
        <v>0</v>
      </c>
      <c r="AX516">
        <f>K516</f>
        <v>0</v>
      </c>
      <c r="AY516">
        <f>AU516*AV516*AW516</f>
        <v>0</v>
      </c>
      <c r="AZ516">
        <f>(AX516-AP516)/AW516</f>
        <v>0</v>
      </c>
      <c r="BA516">
        <f>(AN516-AT516)/AT516</f>
        <v>0</v>
      </c>
      <c r="BB516">
        <f>AM516/(AO516+AM516/AT516)</f>
        <v>0</v>
      </c>
      <c r="BC516" t="s">
        <v>420</v>
      </c>
      <c r="BD516">
        <v>0</v>
      </c>
      <c r="BE516">
        <f>IF(BD516&lt;&gt;0, BD516, BB516)</f>
        <v>0</v>
      </c>
      <c r="BF516">
        <f>1-BE516/AT516</f>
        <v>0</v>
      </c>
      <c r="BG516">
        <f>(AT516-AS516)/(AT516-BE516)</f>
        <v>0</v>
      </c>
      <c r="BH516">
        <f>(AN516-AT516)/(AN516-BE516)</f>
        <v>0</v>
      </c>
      <c r="BI516">
        <f>(AT516-AS516)/(AT516-AM516)</f>
        <v>0</v>
      </c>
      <c r="BJ516">
        <f>(AN516-AT516)/(AN516-AM516)</f>
        <v>0</v>
      </c>
      <c r="BK516">
        <f>(BG516*BE516/AS516)</f>
        <v>0</v>
      </c>
      <c r="BL516">
        <f>(1-BK516)</f>
        <v>0</v>
      </c>
      <c r="CU516">
        <f>$B$13*DS516+$C$13*DT516+$F$13*EE516*(1-EH516)</f>
        <v>0</v>
      </c>
      <c r="CV516">
        <f>CU516*CW516</f>
        <v>0</v>
      </c>
      <c r="CW516">
        <f>($B$13*$D$11+$C$13*$D$11+$F$13*((ER516+EJ516)/MAX(ER516+EJ516+ES516, 0.1)*$I$11+ES516/MAX(ER516+EJ516+ES516, 0.1)*$J$11))/($B$13+$C$13+$F$13)</f>
        <v>0</v>
      </c>
      <c r="CX516">
        <f>($B$13*$K$11+$C$13*$K$11+$F$13*((ER516+EJ516)/MAX(ER516+EJ516+ES516, 0.1)*$P$11+ES516/MAX(ER516+EJ516+ES516, 0.1)*$Q$11))/($B$13+$C$13+$F$13)</f>
        <v>0</v>
      </c>
      <c r="CY516">
        <v>4.6</v>
      </c>
      <c r="CZ516">
        <v>0.5</v>
      </c>
      <c r="DA516" t="s">
        <v>421</v>
      </c>
      <c r="DB516">
        <v>2</v>
      </c>
      <c r="DC516">
        <v>1761013113.5</v>
      </c>
      <c r="DD516">
        <v>421.6700833333334</v>
      </c>
      <c r="DE516">
        <v>420.0257916666667</v>
      </c>
      <c r="DF516">
        <v>24.09143333333333</v>
      </c>
      <c r="DG516">
        <v>24.12813333333333</v>
      </c>
      <c r="DH516">
        <v>423.2455833333333</v>
      </c>
      <c r="DI516">
        <v>23.90008333333333</v>
      </c>
      <c r="DJ516">
        <v>500.0123333333333</v>
      </c>
      <c r="DK516">
        <v>90.59137083333333</v>
      </c>
      <c r="DL516">
        <v>0.034378525</v>
      </c>
      <c r="DM516">
        <v>30.41473333333333</v>
      </c>
      <c r="DN516">
        <v>30.04630416666667</v>
      </c>
      <c r="DO516">
        <v>999.9</v>
      </c>
      <c r="DP516">
        <v>0</v>
      </c>
      <c r="DQ516">
        <v>0</v>
      </c>
      <c r="DR516">
        <v>10000.855</v>
      </c>
      <c r="DS516">
        <v>0</v>
      </c>
      <c r="DT516">
        <v>0.242856</v>
      </c>
      <c r="DU516">
        <v>1.644363333333333</v>
      </c>
      <c r="DV516">
        <v>432.0795000000001</v>
      </c>
      <c r="DW516">
        <v>430.410625</v>
      </c>
      <c r="DX516">
        <v>-0.03670056666666666</v>
      </c>
      <c r="DY516">
        <v>420.0257916666667</v>
      </c>
      <c r="DZ516">
        <v>24.12813333333333</v>
      </c>
      <c r="EA516">
        <v>2.18247625</v>
      </c>
      <c r="EB516">
        <v>2.18580125</v>
      </c>
      <c r="EC516">
        <v>18.83425833333333</v>
      </c>
      <c r="ED516">
        <v>18.85862083333333</v>
      </c>
      <c r="EE516">
        <v>0.00500078</v>
      </c>
      <c r="EF516">
        <v>0</v>
      </c>
      <c r="EG516">
        <v>0</v>
      </c>
      <c r="EH516">
        <v>0</v>
      </c>
      <c r="EI516">
        <v>582.5333333333333</v>
      </c>
      <c r="EJ516">
        <v>0.00500078</v>
      </c>
      <c r="EK516">
        <v>-15.69166666666667</v>
      </c>
      <c r="EL516">
        <v>-0.7958333333333333</v>
      </c>
      <c r="EM516">
        <v>35.68204166666666</v>
      </c>
      <c r="EN516">
        <v>39.07266666666666</v>
      </c>
      <c r="EO516">
        <v>37.59879166666666</v>
      </c>
      <c r="EP516">
        <v>39.50241666666667</v>
      </c>
      <c r="EQ516">
        <v>38.22895833333333</v>
      </c>
      <c r="ER516">
        <v>0</v>
      </c>
      <c r="ES516">
        <v>0</v>
      </c>
      <c r="ET516">
        <v>0</v>
      </c>
      <c r="EU516">
        <v>1761013120.3</v>
      </c>
      <c r="EV516">
        <v>0</v>
      </c>
      <c r="EW516">
        <v>580.904</v>
      </c>
      <c r="EX516">
        <v>-5.523076466788898</v>
      </c>
      <c r="EY516">
        <v>6.315384476965456</v>
      </c>
      <c r="EZ516">
        <v>-14.608</v>
      </c>
      <c r="FA516">
        <v>15</v>
      </c>
      <c r="FB516">
        <v>1761012682</v>
      </c>
      <c r="FC516" t="s">
        <v>1357</v>
      </c>
      <c r="FD516">
        <v>1761012681</v>
      </c>
      <c r="FE516">
        <v>1761012682</v>
      </c>
      <c r="FF516">
        <v>15</v>
      </c>
      <c r="FG516">
        <v>-0.08</v>
      </c>
      <c r="FH516">
        <v>-0.001</v>
      </c>
      <c r="FI516">
        <v>-1.579</v>
      </c>
      <c r="FJ516">
        <v>0.191</v>
      </c>
      <c r="FK516">
        <v>420</v>
      </c>
      <c r="FL516">
        <v>24</v>
      </c>
      <c r="FM516">
        <v>0.15</v>
      </c>
      <c r="FN516">
        <v>0.02</v>
      </c>
      <c r="FO516">
        <v>1.649566585365854</v>
      </c>
      <c r="FP516">
        <v>-0.09271860627177414</v>
      </c>
      <c r="FQ516">
        <v>0.08049712728126013</v>
      </c>
      <c r="FR516">
        <v>1</v>
      </c>
      <c r="FS516">
        <v>580.6029411764706</v>
      </c>
      <c r="FT516">
        <v>-2.61420918268245</v>
      </c>
      <c r="FU516">
        <v>6.348574888444395</v>
      </c>
      <c r="FV516">
        <v>0</v>
      </c>
      <c r="FW516">
        <v>-0.05014032926829268</v>
      </c>
      <c r="FX516">
        <v>0.2799996794425083</v>
      </c>
      <c r="FY516">
        <v>0.0295525216761801</v>
      </c>
      <c r="FZ516">
        <v>0</v>
      </c>
      <c r="GA516">
        <v>1</v>
      </c>
      <c r="GB516">
        <v>3</v>
      </c>
      <c r="GC516" t="s">
        <v>459</v>
      </c>
      <c r="GD516">
        <v>3.1097</v>
      </c>
      <c r="GE516">
        <v>2.72634</v>
      </c>
      <c r="GF516">
        <v>0.0889013</v>
      </c>
      <c r="GG516">
        <v>0.0884424</v>
      </c>
      <c r="GH516">
        <v>0.108952</v>
      </c>
      <c r="GI516">
        <v>0.110067</v>
      </c>
      <c r="GJ516">
        <v>23911.6</v>
      </c>
      <c r="GK516">
        <v>21663.6</v>
      </c>
      <c r="GL516">
        <v>26802.3</v>
      </c>
      <c r="GM516">
        <v>23971.4</v>
      </c>
      <c r="GN516">
        <v>38159.3</v>
      </c>
      <c r="GO516">
        <v>31463.7</v>
      </c>
      <c r="GP516">
        <v>46782.2</v>
      </c>
      <c r="GQ516">
        <v>37890</v>
      </c>
      <c r="GR516">
        <v>1.89252</v>
      </c>
      <c r="GS516">
        <v>1.87947</v>
      </c>
      <c r="GT516">
        <v>0.100397</v>
      </c>
      <c r="GU516">
        <v>0</v>
      </c>
      <c r="GV516">
        <v>28.4131</v>
      </c>
      <c r="GW516">
        <v>999.9</v>
      </c>
      <c r="GX516">
        <v>63.6</v>
      </c>
      <c r="GY516">
        <v>29.1</v>
      </c>
      <c r="GZ516">
        <v>28.4004</v>
      </c>
      <c r="HA516">
        <v>61.541</v>
      </c>
      <c r="HB516">
        <v>21.1018</v>
      </c>
      <c r="HC516">
        <v>1</v>
      </c>
      <c r="HD516">
        <v>0.0262017</v>
      </c>
      <c r="HE516">
        <v>-1.91392</v>
      </c>
      <c r="HF516">
        <v>20.3255</v>
      </c>
      <c r="HG516">
        <v>5.22148</v>
      </c>
      <c r="HH516">
        <v>11.9791</v>
      </c>
      <c r="HI516">
        <v>4.96535</v>
      </c>
      <c r="HJ516">
        <v>3.27593</v>
      </c>
      <c r="HK516">
        <v>9999</v>
      </c>
      <c r="HL516">
        <v>9999</v>
      </c>
      <c r="HM516">
        <v>9999</v>
      </c>
      <c r="HN516">
        <v>999.9</v>
      </c>
      <c r="HO516">
        <v>1.86367</v>
      </c>
      <c r="HP516">
        <v>1.85974</v>
      </c>
      <c r="HQ516">
        <v>1.85805</v>
      </c>
      <c r="HR516">
        <v>1.85944</v>
      </c>
      <c r="HS516">
        <v>1.85959</v>
      </c>
      <c r="HT516">
        <v>1.85806</v>
      </c>
      <c r="HU516">
        <v>1.85714</v>
      </c>
      <c r="HV516">
        <v>1.8521</v>
      </c>
      <c r="HW516">
        <v>0</v>
      </c>
      <c r="HX516">
        <v>0</v>
      </c>
      <c r="HY516">
        <v>0</v>
      </c>
      <c r="HZ516">
        <v>0</v>
      </c>
      <c r="IA516" t="s">
        <v>424</v>
      </c>
      <c r="IB516" t="s">
        <v>425</v>
      </c>
      <c r="IC516" t="s">
        <v>426</v>
      </c>
      <c r="ID516" t="s">
        <v>426</v>
      </c>
      <c r="IE516" t="s">
        <v>426</v>
      </c>
      <c r="IF516" t="s">
        <v>426</v>
      </c>
      <c r="IG516">
        <v>0</v>
      </c>
      <c r="IH516">
        <v>100</v>
      </c>
      <c r="II516">
        <v>100</v>
      </c>
      <c r="IJ516">
        <v>-1.576</v>
      </c>
      <c r="IK516">
        <v>0.1913</v>
      </c>
      <c r="IL516">
        <v>-2.369354775373933</v>
      </c>
      <c r="IM516">
        <v>0.001328113201692861</v>
      </c>
      <c r="IN516">
        <v>1.538283238170363E-06</v>
      </c>
      <c r="IO516">
        <v>-5.795655626708063E-10</v>
      </c>
      <c r="IP516">
        <v>-0.06927923945627479</v>
      </c>
      <c r="IQ516">
        <v>-0.004593102289677449</v>
      </c>
      <c r="IR516">
        <v>0.0008253994458280543</v>
      </c>
      <c r="IS516">
        <v>-7.403632370499484E-06</v>
      </c>
      <c r="IT516">
        <v>2</v>
      </c>
      <c r="IU516">
        <v>1985</v>
      </c>
      <c r="IV516">
        <v>1</v>
      </c>
      <c r="IW516">
        <v>27</v>
      </c>
      <c r="IX516">
        <v>7.3</v>
      </c>
      <c r="IY516">
        <v>7.3</v>
      </c>
      <c r="IZ516">
        <v>1.13647</v>
      </c>
      <c r="JA516">
        <v>2.60376</v>
      </c>
      <c r="JB516">
        <v>1.49658</v>
      </c>
      <c r="JC516">
        <v>2.34497</v>
      </c>
      <c r="JD516">
        <v>1.54907</v>
      </c>
      <c r="JE516">
        <v>2.43774</v>
      </c>
      <c r="JF516">
        <v>32.7535</v>
      </c>
      <c r="JG516">
        <v>15.3404</v>
      </c>
      <c r="JH516">
        <v>18</v>
      </c>
      <c r="JI516">
        <v>481.575</v>
      </c>
      <c r="JJ516">
        <v>502.37</v>
      </c>
      <c r="JK516">
        <v>31.4846</v>
      </c>
      <c r="JL516">
        <v>27.5854</v>
      </c>
      <c r="JM516">
        <v>30</v>
      </c>
      <c r="JN516">
        <v>27.7666</v>
      </c>
      <c r="JO516">
        <v>27.7421</v>
      </c>
      <c r="JP516">
        <v>22.8487</v>
      </c>
      <c r="JQ516">
        <v>19.7331</v>
      </c>
      <c r="JR516">
        <v>80.0737</v>
      </c>
      <c r="JS516">
        <v>31.448</v>
      </c>
      <c r="JT516">
        <v>420</v>
      </c>
      <c r="JU516">
        <v>24.0488</v>
      </c>
      <c r="JV516">
        <v>102.302</v>
      </c>
      <c r="JW516">
        <v>91.40940000000001</v>
      </c>
    </row>
    <row r="517" spans="1:283">
      <c r="A517">
        <v>499</v>
      </c>
      <c r="B517">
        <v>1761013123.5</v>
      </c>
      <c r="C517">
        <v>3457.5</v>
      </c>
      <c r="D517" t="s">
        <v>1453</v>
      </c>
      <c r="E517" t="s">
        <v>1454</v>
      </c>
      <c r="F517">
        <v>5</v>
      </c>
      <c r="G517" t="s">
        <v>1418</v>
      </c>
      <c r="H517">
        <v>1761013115.5</v>
      </c>
      <c r="I517">
        <f>(J517)/1000</f>
        <v>0</v>
      </c>
      <c r="J517">
        <f>1000*DJ517*AH517*(DF517-DG517)/(100*CY517*(1000-AH517*DF517))</f>
        <v>0</v>
      </c>
      <c r="K517">
        <f>DJ517*AH517*(DE517-DD517*(1000-AH517*DG517)/(1000-AH517*DF517))/(100*CY517)</f>
        <v>0</v>
      </c>
      <c r="L517">
        <f>DD517 - IF(AH517&gt;1, K517*CY517*100.0/(AJ517), 0)</f>
        <v>0</v>
      </c>
      <c r="M517">
        <f>((S517-I517/2)*L517-K517)/(S517+I517/2)</f>
        <v>0</v>
      </c>
      <c r="N517">
        <f>M517*(DK517+DL517)/1000.0</f>
        <v>0</v>
      </c>
      <c r="O517">
        <f>(DD517 - IF(AH517&gt;1, K517*CY517*100.0/(AJ517), 0))*(DK517+DL517)/1000.0</f>
        <v>0</v>
      </c>
      <c r="P517">
        <f>2.0/((1/R517-1/Q517)+SIGN(R517)*SQRT((1/R517-1/Q517)*(1/R517-1/Q517) + 4*CZ517/((CZ517+1)*(CZ517+1))*(2*1/R517*1/Q517-1/Q517*1/Q517)))</f>
        <v>0</v>
      </c>
      <c r="Q517">
        <f>IF(LEFT(DA517,1)&lt;&gt;"0",IF(LEFT(DA517,1)="1",3.0,DB517),$D$5+$E$5*(DR517*DK517/($K$5*1000))+$F$5*(DR517*DK517/($K$5*1000))*MAX(MIN(CY517,$J$5),$I$5)*MAX(MIN(CY517,$J$5),$I$5)+$G$5*MAX(MIN(CY517,$J$5),$I$5)*(DR517*DK517/($K$5*1000))+$H$5*(DR517*DK517/($K$5*1000))*(DR517*DK517/($K$5*1000)))</f>
        <v>0</v>
      </c>
      <c r="R517">
        <f>I517*(1000-(1000*0.61365*exp(17.502*V517/(240.97+V517))/(DK517+DL517)+DF517)/2)/(1000*0.61365*exp(17.502*V517/(240.97+V517))/(DK517+DL517)-DF517)</f>
        <v>0</v>
      </c>
      <c r="S517">
        <f>1/((CZ517+1)/(P517/1.6)+1/(Q517/1.37)) + CZ517/((CZ517+1)/(P517/1.6) + CZ517/(Q517/1.37))</f>
        <v>0</v>
      </c>
      <c r="T517">
        <f>(CU517*CX517)</f>
        <v>0</v>
      </c>
      <c r="U517">
        <f>(DM517+(T517+2*0.95*5.67E-8*(((DM517+$B$9)+273)^4-(DM517+273)^4)-44100*I517)/(1.84*29.3*Q517+8*0.95*5.67E-8*(DM517+273)^3))</f>
        <v>0</v>
      </c>
      <c r="V517">
        <f>($C$9*DN517+$D$9*DO517+$E$9*U517)</f>
        <v>0</v>
      </c>
      <c r="W517">
        <f>0.61365*exp(17.502*V517/(240.97+V517))</f>
        <v>0</v>
      </c>
      <c r="X517">
        <f>(Y517/Z517*100)</f>
        <v>0</v>
      </c>
      <c r="Y517">
        <f>DF517*(DK517+DL517)/1000</f>
        <v>0</v>
      </c>
      <c r="Z517">
        <f>0.61365*exp(17.502*DM517/(240.97+DM517))</f>
        <v>0</v>
      </c>
      <c r="AA517">
        <f>(W517-DF517*(DK517+DL517)/1000)</f>
        <v>0</v>
      </c>
      <c r="AB517">
        <f>(-I517*44100)</f>
        <v>0</v>
      </c>
      <c r="AC517">
        <f>2*29.3*Q517*0.92*(DM517-V517)</f>
        <v>0</v>
      </c>
      <c r="AD517">
        <f>2*0.95*5.67E-8*(((DM517+$B$9)+273)^4-(V517+273)^4)</f>
        <v>0</v>
      </c>
      <c r="AE517">
        <f>T517+AD517+AB517+AC517</f>
        <v>0</v>
      </c>
      <c r="AF517">
        <v>1</v>
      </c>
      <c r="AG517">
        <v>0</v>
      </c>
      <c r="AH517">
        <f>IF(AF517*$H$15&gt;=AJ517,1.0,(AJ517/(AJ517-AF517*$H$15)))</f>
        <v>0</v>
      </c>
      <c r="AI517">
        <f>(AH517-1)*100</f>
        <v>0</v>
      </c>
      <c r="AJ517">
        <f>MAX(0,($B$15+$C$15*DR517)/(1+$D$15*DR517)*DK517/(DM517+273)*$E$15)</f>
        <v>0</v>
      </c>
      <c r="AK517" t="s">
        <v>420</v>
      </c>
      <c r="AL517" t="s">
        <v>420</v>
      </c>
      <c r="AM517">
        <v>0</v>
      </c>
      <c r="AN517">
        <v>0</v>
      </c>
      <c r="AO517">
        <f>1-AM517/AN517</f>
        <v>0</v>
      </c>
      <c r="AP517">
        <v>0</v>
      </c>
      <c r="AQ517" t="s">
        <v>420</v>
      </c>
      <c r="AR517" t="s">
        <v>420</v>
      </c>
      <c r="AS517">
        <v>0</v>
      </c>
      <c r="AT517">
        <v>0</v>
      </c>
      <c r="AU517">
        <f>1-AS517/AT517</f>
        <v>0</v>
      </c>
      <c r="AV517">
        <v>0.5</v>
      </c>
      <c r="AW517">
        <f>CV517</f>
        <v>0</v>
      </c>
      <c r="AX517">
        <f>K517</f>
        <v>0</v>
      </c>
      <c r="AY517">
        <f>AU517*AV517*AW517</f>
        <v>0</v>
      </c>
      <c r="AZ517">
        <f>(AX517-AP517)/AW517</f>
        <v>0</v>
      </c>
      <c r="BA517">
        <f>(AN517-AT517)/AT517</f>
        <v>0</v>
      </c>
      <c r="BB517">
        <f>AM517/(AO517+AM517/AT517)</f>
        <v>0</v>
      </c>
      <c r="BC517" t="s">
        <v>420</v>
      </c>
      <c r="BD517">
        <v>0</v>
      </c>
      <c r="BE517">
        <f>IF(BD517&lt;&gt;0, BD517, BB517)</f>
        <v>0</v>
      </c>
      <c r="BF517">
        <f>1-BE517/AT517</f>
        <v>0</v>
      </c>
      <c r="BG517">
        <f>(AT517-AS517)/(AT517-BE517)</f>
        <v>0</v>
      </c>
      <c r="BH517">
        <f>(AN517-AT517)/(AN517-BE517)</f>
        <v>0</v>
      </c>
      <c r="BI517">
        <f>(AT517-AS517)/(AT517-AM517)</f>
        <v>0</v>
      </c>
      <c r="BJ517">
        <f>(AN517-AT517)/(AN517-AM517)</f>
        <v>0</v>
      </c>
      <c r="BK517">
        <f>(BG517*BE517/AS517)</f>
        <v>0</v>
      </c>
      <c r="BL517">
        <f>(1-BK517)</f>
        <v>0</v>
      </c>
      <c r="CU517">
        <f>$B$13*DS517+$C$13*DT517+$F$13*EE517*(1-EH517)</f>
        <v>0</v>
      </c>
      <c r="CV517">
        <f>CU517*CW517</f>
        <v>0</v>
      </c>
      <c r="CW517">
        <f>($B$13*$D$11+$C$13*$D$11+$F$13*((ER517+EJ517)/MAX(ER517+EJ517+ES517, 0.1)*$I$11+ES517/MAX(ER517+EJ517+ES517, 0.1)*$J$11))/($B$13+$C$13+$F$13)</f>
        <v>0</v>
      </c>
      <c r="CX517">
        <f>($B$13*$K$11+$C$13*$K$11+$F$13*((ER517+EJ517)/MAX(ER517+EJ517+ES517, 0.1)*$P$11+ES517/MAX(ER517+EJ517+ES517, 0.1)*$Q$11))/($B$13+$C$13+$F$13)</f>
        <v>0</v>
      </c>
      <c r="CY517">
        <v>4.6</v>
      </c>
      <c r="CZ517">
        <v>0.5</v>
      </c>
      <c r="DA517" t="s">
        <v>421</v>
      </c>
      <c r="DB517">
        <v>2</v>
      </c>
      <c r="DC517">
        <v>1761013115.5</v>
      </c>
      <c r="DD517">
        <v>421.6728333333334</v>
      </c>
      <c r="DE517">
        <v>420.0124583333333</v>
      </c>
      <c r="DF517">
        <v>24.09357083333333</v>
      </c>
      <c r="DG517">
        <v>24.12333333333333</v>
      </c>
      <c r="DH517">
        <v>423.2483333333333</v>
      </c>
      <c r="DI517">
        <v>23.902175</v>
      </c>
      <c r="DJ517">
        <v>500.0070833333332</v>
      </c>
      <c r="DK517">
        <v>90.59163749999999</v>
      </c>
      <c r="DL517">
        <v>0.03444142916666666</v>
      </c>
      <c r="DM517">
        <v>30.4137125</v>
      </c>
      <c r="DN517">
        <v>30.04575</v>
      </c>
      <c r="DO517">
        <v>999.9</v>
      </c>
      <c r="DP517">
        <v>0</v>
      </c>
      <c r="DQ517">
        <v>0</v>
      </c>
      <c r="DR517">
        <v>10000.25916666667</v>
      </c>
      <c r="DS517">
        <v>0</v>
      </c>
      <c r="DT517">
        <v>0.242856</v>
      </c>
      <c r="DU517">
        <v>1.66042375</v>
      </c>
      <c r="DV517">
        <v>432.0832500000001</v>
      </c>
      <c r="DW517">
        <v>430.3949166666666</v>
      </c>
      <c r="DX517">
        <v>-0.02976195416666667</v>
      </c>
      <c r="DY517">
        <v>420.0124583333333</v>
      </c>
      <c r="DZ517">
        <v>24.12333333333333</v>
      </c>
      <c r="EA517">
        <v>2.182675833333333</v>
      </c>
      <c r="EB517">
        <v>2.1853725</v>
      </c>
      <c r="EC517">
        <v>18.83572083333333</v>
      </c>
      <c r="ED517">
        <v>18.85548333333334</v>
      </c>
      <c r="EE517">
        <v>0.00500078</v>
      </c>
      <c r="EF517">
        <v>0</v>
      </c>
      <c r="EG517">
        <v>0</v>
      </c>
      <c r="EH517">
        <v>0</v>
      </c>
      <c r="EI517">
        <v>582.1916666666667</v>
      </c>
      <c r="EJ517">
        <v>0.00500078</v>
      </c>
      <c r="EK517">
        <v>-14.99583333333333</v>
      </c>
      <c r="EL517">
        <v>-0.7708333333333334</v>
      </c>
      <c r="EM517">
        <v>35.66383333333333</v>
      </c>
      <c r="EN517">
        <v>39.02316666666667</v>
      </c>
      <c r="EO517">
        <v>37.54145833333333</v>
      </c>
      <c r="EP517">
        <v>39.43991666666667</v>
      </c>
      <c r="EQ517">
        <v>38.226375</v>
      </c>
      <c r="ER517">
        <v>0</v>
      </c>
      <c r="ES517">
        <v>0</v>
      </c>
      <c r="ET517">
        <v>0</v>
      </c>
      <c r="EU517">
        <v>1761013122.7</v>
      </c>
      <c r="EV517">
        <v>0</v>
      </c>
      <c r="EW517">
        <v>581.1199999999999</v>
      </c>
      <c r="EX517">
        <v>1.238462001849473</v>
      </c>
      <c r="EY517">
        <v>5.569230660414072</v>
      </c>
      <c r="EZ517">
        <v>-14.532</v>
      </c>
      <c r="FA517">
        <v>15</v>
      </c>
      <c r="FB517">
        <v>1761012682</v>
      </c>
      <c r="FC517" t="s">
        <v>1357</v>
      </c>
      <c r="FD517">
        <v>1761012681</v>
      </c>
      <c r="FE517">
        <v>1761012682</v>
      </c>
      <c r="FF517">
        <v>15</v>
      </c>
      <c r="FG517">
        <v>-0.08</v>
      </c>
      <c r="FH517">
        <v>-0.001</v>
      </c>
      <c r="FI517">
        <v>-1.579</v>
      </c>
      <c r="FJ517">
        <v>0.191</v>
      </c>
      <c r="FK517">
        <v>420</v>
      </c>
      <c r="FL517">
        <v>24</v>
      </c>
      <c r="FM517">
        <v>0.15</v>
      </c>
      <c r="FN517">
        <v>0.02</v>
      </c>
      <c r="FO517">
        <v>1.64543625</v>
      </c>
      <c r="FP517">
        <v>0.007771069418382701</v>
      </c>
      <c r="FQ517">
        <v>0.08017559490541681</v>
      </c>
      <c r="FR517">
        <v>1</v>
      </c>
      <c r="FS517">
        <v>581.0823529411764</v>
      </c>
      <c r="FT517">
        <v>-4.278074713955219</v>
      </c>
      <c r="FU517">
        <v>6.094861412709754</v>
      </c>
      <c r="FV517">
        <v>0</v>
      </c>
      <c r="FW517">
        <v>-0.04271941</v>
      </c>
      <c r="FX517">
        <v>0.2306561470919325</v>
      </c>
      <c r="FY517">
        <v>0.0247747330061577</v>
      </c>
      <c r="FZ517">
        <v>0</v>
      </c>
      <c r="GA517">
        <v>1</v>
      </c>
      <c r="GB517">
        <v>3</v>
      </c>
      <c r="GC517" t="s">
        <v>459</v>
      </c>
      <c r="GD517">
        <v>3.10997</v>
      </c>
      <c r="GE517">
        <v>2.72616</v>
      </c>
      <c r="GF517">
        <v>0.0889023</v>
      </c>
      <c r="GG517">
        <v>0.0884341</v>
      </c>
      <c r="GH517">
        <v>0.108957</v>
      </c>
      <c r="GI517">
        <v>0.110028</v>
      </c>
      <c r="GJ517">
        <v>23911.6</v>
      </c>
      <c r="GK517">
        <v>21663.9</v>
      </c>
      <c r="GL517">
        <v>26802.3</v>
      </c>
      <c r="GM517">
        <v>23971.5</v>
      </c>
      <c r="GN517">
        <v>38159.1</v>
      </c>
      <c r="GO517">
        <v>31465</v>
      </c>
      <c r="GP517">
        <v>46782.2</v>
      </c>
      <c r="GQ517">
        <v>37889.8</v>
      </c>
      <c r="GR517">
        <v>1.8929</v>
      </c>
      <c r="GS517">
        <v>1.87925</v>
      </c>
      <c r="GT517">
        <v>0.100434</v>
      </c>
      <c r="GU517">
        <v>0</v>
      </c>
      <c r="GV517">
        <v>28.4165</v>
      </c>
      <c r="GW517">
        <v>999.9</v>
      </c>
      <c r="GX517">
        <v>63.6</v>
      </c>
      <c r="GY517">
        <v>29.1</v>
      </c>
      <c r="GZ517">
        <v>28.399</v>
      </c>
      <c r="HA517">
        <v>61.521</v>
      </c>
      <c r="HB517">
        <v>21.0457</v>
      </c>
      <c r="HC517">
        <v>1</v>
      </c>
      <c r="HD517">
        <v>0.026062</v>
      </c>
      <c r="HE517">
        <v>-1.87529</v>
      </c>
      <c r="HF517">
        <v>20.3259</v>
      </c>
      <c r="HG517">
        <v>5.22148</v>
      </c>
      <c r="HH517">
        <v>11.9794</v>
      </c>
      <c r="HI517">
        <v>4.96545</v>
      </c>
      <c r="HJ517">
        <v>3.27595</v>
      </c>
      <c r="HK517">
        <v>9999</v>
      </c>
      <c r="HL517">
        <v>9999</v>
      </c>
      <c r="HM517">
        <v>9999</v>
      </c>
      <c r="HN517">
        <v>999.9</v>
      </c>
      <c r="HO517">
        <v>1.86365</v>
      </c>
      <c r="HP517">
        <v>1.85974</v>
      </c>
      <c r="HQ517">
        <v>1.85805</v>
      </c>
      <c r="HR517">
        <v>1.85943</v>
      </c>
      <c r="HS517">
        <v>1.85959</v>
      </c>
      <c r="HT517">
        <v>1.85806</v>
      </c>
      <c r="HU517">
        <v>1.85715</v>
      </c>
      <c r="HV517">
        <v>1.8521</v>
      </c>
      <c r="HW517">
        <v>0</v>
      </c>
      <c r="HX517">
        <v>0</v>
      </c>
      <c r="HY517">
        <v>0</v>
      </c>
      <c r="HZ517">
        <v>0</v>
      </c>
      <c r="IA517" t="s">
        <v>424</v>
      </c>
      <c r="IB517" t="s">
        <v>425</v>
      </c>
      <c r="IC517" t="s">
        <v>426</v>
      </c>
      <c r="ID517" t="s">
        <v>426</v>
      </c>
      <c r="IE517" t="s">
        <v>426</v>
      </c>
      <c r="IF517" t="s">
        <v>426</v>
      </c>
      <c r="IG517">
        <v>0</v>
      </c>
      <c r="IH517">
        <v>100</v>
      </c>
      <c r="II517">
        <v>100</v>
      </c>
      <c r="IJ517">
        <v>-1.575</v>
      </c>
      <c r="IK517">
        <v>0.1914</v>
      </c>
      <c r="IL517">
        <v>-2.369354775373933</v>
      </c>
      <c r="IM517">
        <v>0.001328113201692861</v>
      </c>
      <c r="IN517">
        <v>1.538283238170363E-06</v>
      </c>
      <c r="IO517">
        <v>-5.795655626708063E-10</v>
      </c>
      <c r="IP517">
        <v>-0.06927923945627479</v>
      </c>
      <c r="IQ517">
        <v>-0.004593102289677449</v>
      </c>
      <c r="IR517">
        <v>0.0008253994458280543</v>
      </c>
      <c r="IS517">
        <v>-7.403632370499484E-06</v>
      </c>
      <c r="IT517">
        <v>2</v>
      </c>
      <c r="IU517">
        <v>1985</v>
      </c>
      <c r="IV517">
        <v>1</v>
      </c>
      <c r="IW517">
        <v>27</v>
      </c>
      <c r="IX517">
        <v>7.4</v>
      </c>
      <c r="IY517">
        <v>7.4</v>
      </c>
      <c r="IZ517">
        <v>1.13647</v>
      </c>
      <c r="JA517">
        <v>2.61597</v>
      </c>
      <c r="JB517">
        <v>1.49658</v>
      </c>
      <c r="JC517">
        <v>2.34619</v>
      </c>
      <c r="JD517">
        <v>1.54907</v>
      </c>
      <c r="JE517">
        <v>2.35718</v>
      </c>
      <c r="JF517">
        <v>32.7535</v>
      </c>
      <c r="JG517">
        <v>15.3228</v>
      </c>
      <c r="JH517">
        <v>18</v>
      </c>
      <c r="JI517">
        <v>481.791</v>
      </c>
      <c r="JJ517">
        <v>502.221</v>
      </c>
      <c r="JK517">
        <v>31.4705</v>
      </c>
      <c r="JL517">
        <v>27.5854</v>
      </c>
      <c r="JM517">
        <v>30.0001</v>
      </c>
      <c r="JN517">
        <v>27.7666</v>
      </c>
      <c r="JO517">
        <v>27.7421</v>
      </c>
      <c r="JP517">
        <v>22.8484</v>
      </c>
      <c r="JQ517">
        <v>19.7331</v>
      </c>
      <c r="JR517">
        <v>80.0737</v>
      </c>
      <c r="JS517">
        <v>31.448</v>
      </c>
      <c r="JT517">
        <v>420</v>
      </c>
      <c r="JU517">
        <v>24.0501</v>
      </c>
      <c r="JV517">
        <v>102.302</v>
      </c>
      <c r="JW517">
        <v>91.40940000000001</v>
      </c>
    </row>
    <row r="518" spans="1:283">
      <c r="A518">
        <v>500</v>
      </c>
      <c r="B518">
        <v>1761013125.5</v>
      </c>
      <c r="C518">
        <v>3459.5</v>
      </c>
      <c r="D518" t="s">
        <v>1455</v>
      </c>
      <c r="E518" t="s">
        <v>1456</v>
      </c>
      <c r="F518">
        <v>5</v>
      </c>
      <c r="G518" t="s">
        <v>1418</v>
      </c>
      <c r="H518">
        <v>1761013117.5</v>
      </c>
      <c r="I518">
        <f>(J518)/1000</f>
        <v>0</v>
      </c>
      <c r="J518">
        <f>1000*DJ518*AH518*(DF518-DG518)/(100*CY518*(1000-AH518*DF518))</f>
        <v>0</v>
      </c>
      <c r="K518">
        <f>DJ518*AH518*(DE518-DD518*(1000-AH518*DG518)/(1000-AH518*DF518))/(100*CY518)</f>
        <v>0</v>
      </c>
      <c r="L518">
        <f>DD518 - IF(AH518&gt;1, K518*CY518*100.0/(AJ518), 0)</f>
        <v>0</v>
      </c>
      <c r="M518">
        <f>((S518-I518/2)*L518-K518)/(S518+I518/2)</f>
        <v>0</v>
      </c>
      <c r="N518">
        <f>M518*(DK518+DL518)/1000.0</f>
        <v>0</v>
      </c>
      <c r="O518">
        <f>(DD518 - IF(AH518&gt;1, K518*CY518*100.0/(AJ518), 0))*(DK518+DL518)/1000.0</f>
        <v>0</v>
      </c>
      <c r="P518">
        <f>2.0/((1/R518-1/Q518)+SIGN(R518)*SQRT((1/R518-1/Q518)*(1/R518-1/Q518) + 4*CZ518/((CZ518+1)*(CZ518+1))*(2*1/R518*1/Q518-1/Q518*1/Q518)))</f>
        <v>0</v>
      </c>
      <c r="Q518">
        <f>IF(LEFT(DA518,1)&lt;&gt;"0",IF(LEFT(DA518,1)="1",3.0,DB518),$D$5+$E$5*(DR518*DK518/($K$5*1000))+$F$5*(DR518*DK518/($K$5*1000))*MAX(MIN(CY518,$J$5),$I$5)*MAX(MIN(CY518,$J$5),$I$5)+$G$5*MAX(MIN(CY518,$J$5),$I$5)*(DR518*DK518/($K$5*1000))+$H$5*(DR518*DK518/($K$5*1000))*(DR518*DK518/($K$5*1000)))</f>
        <v>0</v>
      </c>
      <c r="R518">
        <f>I518*(1000-(1000*0.61365*exp(17.502*V518/(240.97+V518))/(DK518+DL518)+DF518)/2)/(1000*0.61365*exp(17.502*V518/(240.97+V518))/(DK518+DL518)-DF518)</f>
        <v>0</v>
      </c>
      <c r="S518">
        <f>1/((CZ518+1)/(P518/1.6)+1/(Q518/1.37)) + CZ518/((CZ518+1)/(P518/1.6) + CZ518/(Q518/1.37))</f>
        <v>0</v>
      </c>
      <c r="T518">
        <f>(CU518*CX518)</f>
        <v>0</v>
      </c>
      <c r="U518">
        <f>(DM518+(T518+2*0.95*5.67E-8*(((DM518+$B$9)+273)^4-(DM518+273)^4)-44100*I518)/(1.84*29.3*Q518+8*0.95*5.67E-8*(DM518+273)^3))</f>
        <v>0</v>
      </c>
      <c r="V518">
        <f>($C$9*DN518+$D$9*DO518+$E$9*U518)</f>
        <v>0</v>
      </c>
      <c r="W518">
        <f>0.61365*exp(17.502*V518/(240.97+V518))</f>
        <v>0</v>
      </c>
      <c r="X518">
        <f>(Y518/Z518*100)</f>
        <v>0</v>
      </c>
      <c r="Y518">
        <f>DF518*(DK518+DL518)/1000</f>
        <v>0</v>
      </c>
      <c r="Z518">
        <f>0.61365*exp(17.502*DM518/(240.97+DM518))</f>
        <v>0</v>
      </c>
      <c r="AA518">
        <f>(W518-DF518*(DK518+DL518)/1000)</f>
        <v>0</v>
      </c>
      <c r="AB518">
        <f>(-I518*44100)</f>
        <v>0</v>
      </c>
      <c r="AC518">
        <f>2*29.3*Q518*0.92*(DM518-V518)</f>
        <v>0</v>
      </c>
      <c r="AD518">
        <f>2*0.95*5.67E-8*(((DM518+$B$9)+273)^4-(V518+273)^4)</f>
        <v>0</v>
      </c>
      <c r="AE518">
        <f>T518+AD518+AB518+AC518</f>
        <v>0</v>
      </c>
      <c r="AF518">
        <v>1</v>
      </c>
      <c r="AG518">
        <v>0</v>
      </c>
      <c r="AH518">
        <f>IF(AF518*$H$15&gt;=AJ518,1.0,(AJ518/(AJ518-AF518*$H$15)))</f>
        <v>0</v>
      </c>
      <c r="AI518">
        <f>(AH518-1)*100</f>
        <v>0</v>
      </c>
      <c r="AJ518">
        <f>MAX(0,($B$15+$C$15*DR518)/(1+$D$15*DR518)*DK518/(DM518+273)*$E$15)</f>
        <v>0</v>
      </c>
      <c r="AK518" t="s">
        <v>420</v>
      </c>
      <c r="AL518" t="s">
        <v>420</v>
      </c>
      <c r="AM518">
        <v>0</v>
      </c>
      <c r="AN518">
        <v>0</v>
      </c>
      <c r="AO518">
        <f>1-AM518/AN518</f>
        <v>0</v>
      </c>
      <c r="AP518">
        <v>0</v>
      </c>
      <c r="AQ518" t="s">
        <v>420</v>
      </c>
      <c r="AR518" t="s">
        <v>420</v>
      </c>
      <c r="AS518">
        <v>0</v>
      </c>
      <c r="AT518">
        <v>0</v>
      </c>
      <c r="AU518">
        <f>1-AS518/AT518</f>
        <v>0</v>
      </c>
      <c r="AV518">
        <v>0.5</v>
      </c>
      <c r="AW518">
        <f>CV518</f>
        <v>0</v>
      </c>
      <c r="AX518">
        <f>K518</f>
        <v>0</v>
      </c>
      <c r="AY518">
        <f>AU518*AV518*AW518</f>
        <v>0</v>
      </c>
      <c r="AZ518">
        <f>(AX518-AP518)/AW518</f>
        <v>0</v>
      </c>
      <c r="BA518">
        <f>(AN518-AT518)/AT518</f>
        <v>0</v>
      </c>
      <c r="BB518">
        <f>AM518/(AO518+AM518/AT518)</f>
        <v>0</v>
      </c>
      <c r="BC518" t="s">
        <v>420</v>
      </c>
      <c r="BD518">
        <v>0</v>
      </c>
      <c r="BE518">
        <f>IF(BD518&lt;&gt;0, BD518, BB518)</f>
        <v>0</v>
      </c>
      <c r="BF518">
        <f>1-BE518/AT518</f>
        <v>0</v>
      </c>
      <c r="BG518">
        <f>(AT518-AS518)/(AT518-BE518)</f>
        <v>0</v>
      </c>
      <c r="BH518">
        <f>(AN518-AT518)/(AN518-BE518)</f>
        <v>0</v>
      </c>
      <c r="BI518">
        <f>(AT518-AS518)/(AT518-AM518)</f>
        <v>0</v>
      </c>
      <c r="BJ518">
        <f>(AN518-AT518)/(AN518-AM518)</f>
        <v>0</v>
      </c>
      <c r="BK518">
        <f>(BG518*BE518/AS518)</f>
        <v>0</v>
      </c>
      <c r="BL518">
        <f>(1-BK518)</f>
        <v>0</v>
      </c>
      <c r="CU518">
        <f>$B$13*DS518+$C$13*DT518+$F$13*EE518*(1-EH518)</f>
        <v>0</v>
      </c>
      <c r="CV518">
        <f>CU518*CW518</f>
        <v>0</v>
      </c>
      <c r="CW518">
        <f>($B$13*$D$11+$C$13*$D$11+$F$13*((ER518+EJ518)/MAX(ER518+EJ518+ES518, 0.1)*$I$11+ES518/MAX(ER518+EJ518+ES518, 0.1)*$J$11))/($B$13+$C$13+$F$13)</f>
        <v>0</v>
      </c>
      <c r="CX518">
        <f>($B$13*$K$11+$C$13*$K$11+$F$13*((ER518+EJ518)/MAX(ER518+EJ518+ES518, 0.1)*$P$11+ES518/MAX(ER518+EJ518+ES518, 0.1)*$Q$11))/($B$13+$C$13+$F$13)</f>
        <v>0</v>
      </c>
      <c r="CY518">
        <v>4.6</v>
      </c>
      <c r="CZ518">
        <v>0.5</v>
      </c>
      <c r="DA518" t="s">
        <v>421</v>
      </c>
      <c r="DB518">
        <v>2</v>
      </c>
      <c r="DC518">
        <v>1761013117.5</v>
      </c>
      <c r="DD518">
        <v>421.6720416666667</v>
      </c>
      <c r="DE518">
        <v>420.0064166666667</v>
      </c>
      <c r="DF518">
        <v>24.0945875</v>
      </c>
      <c r="DG518">
        <v>24.11669583333333</v>
      </c>
      <c r="DH518">
        <v>423.2475833333333</v>
      </c>
      <c r="DI518">
        <v>23.903175</v>
      </c>
      <c r="DJ518">
        <v>500.0100416666667</v>
      </c>
      <c r="DK518">
        <v>90.59170833333333</v>
      </c>
      <c r="DL518">
        <v>0.03443866666666667</v>
      </c>
      <c r="DM518">
        <v>30.41277083333334</v>
      </c>
      <c r="DN518">
        <v>30.0455875</v>
      </c>
      <c r="DO518">
        <v>999.9</v>
      </c>
      <c r="DP518">
        <v>0</v>
      </c>
      <c r="DQ518">
        <v>0</v>
      </c>
      <c r="DR518">
        <v>10002.63416666667</v>
      </c>
      <c r="DS518">
        <v>0</v>
      </c>
      <c r="DT518">
        <v>0.242856</v>
      </c>
      <c r="DU518">
        <v>1.665650833333333</v>
      </c>
      <c r="DV518">
        <v>432.0829166666667</v>
      </c>
      <c r="DW518">
        <v>430.3857916666668</v>
      </c>
      <c r="DX518">
        <v>-0.02210379</v>
      </c>
      <c r="DY518">
        <v>420.0064166666667</v>
      </c>
      <c r="DZ518">
        <v>24.11669583333333</v>
      </c>
      <c r="EA518">
        <v>2.182769583333334</v>
      </c>
      <c r="EB518">
        <v>2.184772916666667</v>
      </c>
      <c r="EC518">
        <v>18.83640833333333</v>
      </c>
      <c r="ED518">
        <v>18.85109166666667</v>
      </c>
      <c r="EE518">
        <v>0.00500078</v>
      </c>
      <c r="EF518">
        <v>0</v>
      </c>
      <c r="EG518">
        <v>0</v>
      </c>
      <c r="EH518">
        <v>0</v>
      </c>
      <c r="EI518">
        <v>582.8916666666667</v>
      </c>
      <c r="EJ518">
        <v>0.00500078</v>
      </c>
      <c r="EK518">
        <v>-14.825</v>
      </c>
      <c r="EL518">
        <v>-0.7833333333333333</v>
      </c>
      <c r="EM518">
        <v>35.64820833333334</v>
      </c>
      <c r="EN518">
        <v>38.978875</v>
      </c>
      <c r="EO518">
        <v>37.515375</v>
      </c>
      <c r="EP518">
        <v>39.38529166666667</v>
      </c>
      <c r="EQ518">
        <v>38.23416666666666</v>
      </c>
      <c r="ER518">
        <v>0</v>
      </c>
      <c r="ES518">
        <v>0</v>
      </c>
      <c r="ET518">
        <v>0</v>
      </c>
      <c r="EU518">
        <v>1761013124.5</v>
      </c>
      <c r="EV518">
        <v>0</v>
      </c>
      <c r="EW518">
        <v>582.126923076923</v>
      </c>
      <c r="EX518">
        <v>18.02735072452107</v>
      </c>
      <c r="EY518">
        <v>1.999999883168095</v>
      </c>
      <c r="EZ518">
        <v>-14.65</v>
      </c>
      <c r="FA518">
        <v>15</v>
      </c>
      <c r="FB518">
        <v>1761012682</v>
      </c>
      <c r="FC518" t="s">
        <v>1357</v>
      </c>
      <c r="FD518">
        <v>1761012681</v>
      </c>
      <c r="FE518">
        <v>1761012682</v>
      </c>
      <c r="FF518">
        <v>15</v>
      </c>
      <c r="FG518">
        <v>-0.08</v>
      </c>
      <c r="FH518">
        <v>-0.001</v>
      </c>
      <c r="FI518">
        <v>-1.579</v>
      </c>
      <c r="FJ518">
        <v>0.191</v>
      </c>
      <c r="FK518">
        <v>420</v>
      </c>
      <c r="FL518">
        <v>24</v>
      </c>
      <c r="FM518">
        <v>0.15</v>
      </c>
      <c r="FN518">
        <v>0.02</v>
      </c>
      <c r="FO518">
        <v>1.649536097560975</v>
      </c>
      <c r="FP518">
        <v>0.1578455749128951</v>
      </c>
      <c r="FQ518">
        <v>0.08053569521822707</v>
      </c>
      <c r="FR518">
        <v>1</v>
      </c>
      <c r="FS518">
        <v>581.9441176470588</v>
      </c>
      <c r="FT518">
        <v>2.855615165358659</v>
      </c>
      <c r="FU518">
        <v>6.192509287863579</v>
      </c>
      <c r="FV518">
        <v>0</v>
      </c>
      <c r="FW518">
        <v>-0.03341730634146342</v>
      </c>
      <c r="FX518">
        <v>0.2003635772822301</v>
      </c>
      <c r="FY518">
        <v>0.02215894827201998</v>
      </c>
      <c r="FZ518">
        <v>0</v>
      </c>
      <c r="GA518">
        <v>1</v>
      </c>
      <c r="GB518">
        <v>3</v>
      </c>
      <c r="GC518" t="s">
        <v>459</v>
      </c>
      <c r="GD518">
        <v>3.10986</v>
      </c>
      <c r="GE518">
        <v>2.72581</v>
      </c>
      <c r="GF518">
        <v>0.0889026</v>
      </c>
      <c r="GG518">
        <v>0.08843669999999999</v>
      </c>
      <c r="GH518">
        <v>0.108951</v>
      </c>
      <c r="GI518">
        <v>0.109945</v>
      </c>
      <c r="GJ518">
        <v>23911.6</v>
      </c>
      <c r="GK518">
        <v>21663.8</v>
      </c>
      <c r="GL518">
        <v>26802.3</v>
      </c>
      <c r="GM518">
        <v>23971.4</v>
      </c>
      <c r="GN518">
        <v>38159.3</v>
      </c>
      <c r="GO518">
        <v>31467.8</v>
      </c>
      <c r="GP518">
        <v>46782.2</v>
      </c>
      <c r="GQ518">
        <v>37889.6</v>
      </c>
      <c r="GR518">
        <v>1.89268</v>
      </c>
      <c r="GS518">
        <v>1.87927</v>
      </c>
      <c r="GT518">
        <v>0.0998974</v>
      </c>
      <c r="GU518">
        <v>0</v>
      </c>
      <c r="GV518">
        <v>28.4196</v>
      </c>
      <c r="GW518">
        <v>999.9</v>
      </c>
      <c r="GX518">
        <v>63.6</v>
      </c>
      <c r="GY518">
        <v>29.1</v>
      </c>
      <c r="GZ518">
        <v>28.4016</v>
      </c>
      <c r="HA518">
        <v>61.021</v>
      </c>
      <c r="HB518">
        <v>21.234</v>
      </c>
      <c r="HC518">
        <v>1</v>
      </c>
      <c r="HD518">
        <v>0.0261865</v>
      </c>
      <c r="HE518">
        <v>-1.8754</v>
      </c>
      <c r="HF518">
        <v>20.3259</v>
      </c>
      <c r="HG518">
        <v>5.22133</v>
      </c>
      <c r="HH518">
        <v>11.9796</v>
      </c>
      <c r="HI518">
        <v>4.9654</v>
      </c>
      <c r="HJ518">
        <v>3.2758</v>
      </c>
      <c r="HK518">
        <v>9999</v>
      </c>
      <c r="HL518">
        <v>9999</v>
      </c>
      <c r="HM518">
        <v>9999</v>
      </c>
      <c r="HN518">
        <v>999.9</v>
      </c>
      <c r="HO518">
        <v>1.86364</v>
      </c>
      <c r="HP518">
        <v>1.85974</v>
      </c>
      <c r="HQ518">
        <v>1.85806</v>
      </c>
      <c r="HR518">
        <v>1.85944</v>
      </c>
      <c r="HS518">
        <v>1.85959</v>
      </c>
      <c r="HT518">
        <v>1.85806</v>
      </c>
      <c r="HU518">
        <v>1.85715</v>
      </c>
      <c r="HV518">
        <v>1.85211</v>
      </c>
      <c r="HW518">
        <v>0</v>
      </c>
      <c r="HX518">
        <v>0</v>
      </c>
      <c r="HY518">
        <v>0</v>
      </c>
      <c r="HZ518">
        <v>0</v>
      </c>
      <c r="IA518" t="s">
        <v>424</v>
      </c>
      <c r="IB518" t="s">
        <v>425</v>
      </c>
      <c r="IC518" t="s">
        <v>426</v>
      </c>
      <c r="ID518" t="s">
        <v>426</v>
      </c>
      <c r="IE518" t="s">
        <v>426</v>
      </c>
      <c r="IF518" t="s">
        <v>426</v>
      </c>
      <c r="IG518">
        <v>0</v>
      </c>
      <c r="IH518">
        <v>100</v>
      </c>
      <c r="II518">
        <v>100</v>
      </c>
      <c r="IJ518">
        <v>-1.576</v>
      </c>
      <c r="IK518">
        <v>0.1913</v>
      </c>
      <c r="IL518">
        <v>-2.369354775373933</v>
      </c>
      <c r="IM518">
        <v>0.001328113201692861</v>
      </c>
      <c r="IN518">
        <v>1.538283238170363E-06</v>
      </c>
      <c r="IO518">
        <v>-5.795655626708063E-10</v>
      </c>
      <c r="IP518">
        <v>-0.06927923945627479</v>
      </c>
      <c r="IQ518">
        <v>-0.004593102289677449</v>
      </c>
      <c r="IR518">
        <v>0.0008253994458280543</v>
      </c>
      <c r="IS518">
        <v>-7.403632370499484E-06</v>
      </c>
      <c r="IT518">
        <v>2</v>
      </c>
      <c r="IU518">
        <v>1985</v>
      </c>
      <c r="IV518">
        <v>1</v>
      </c>
      <c r="IW518">
        <v>27</v>
      </c>
      <c r="IX518">
        <v>7.4</v>
      </c>
      <c r="IY518">
        <v>7.4</v>
      </c>
      <c r="IZ518">
        <v>1.13647</v>
      </c>
      <c r="JA518">
        <v>2.60864</v>
      </c>
      <c r="JB518">
        <v>1.49658</v>
      </c>
      <c r="JC518">
        <v>2.34619</v>
      </c>
      <c r="JD518">
        <v>1.54907</v>
      </c>
      <c r="JE518">
        <v>2.40356</v>
      </c>
      <c r="JF518">
        <v>32.7535</v>
      </c>
      <c r="JG518">
        <v>15.3228</v>
      </c>
      <c r="JH518">
        <v>18</v>
      </c>
      <c r="JI518">
        <v>481.662</v>
      </c>
      <c r="JJ518">
        <v>502.237</v>
      </c>
      <c r="JK518">
        <v>31.4512</v>
      </c>
      <c r="JL518">
        <v>27.5854</v>
      </c>
      <c r="JM518">
        <v>30.0001</v>
      </c>
      <c r="JN518">
        <v>27.7666</v>
      </c>
      <c r="JO518">
        <v>27.7421</v>
      </c>
      <c r="JP518">
        <v>22.8469</v>
      </c>
      <c r="JQ518">
        <v>19.7331</v>
      </c>
      <c r="JR518">
        <v>80.0737</v>
      </c>
      <c r="JS518">
        <v>31.448</v>
      </c>
      <c r="JT518">
        <v>420</v>
      </c>
      <c r="JU518">
        <v>24.0507</v>
      </c>
      <c r="JV518">
        <v>102.302</v>
      </c>
      <c r="JW518">
        <v>91.40900000000001</v>
      </c>
    </row>
    <row r="519" spans="1:283">
      <c r="A519">
        <v>501</v>
      </c>
      <c r="B519">
        <v>1761013127.5</v>
      </c>
      <c r="C519">
        <v>3461.5</v>
      </c>
      <c r="D519" t="s">
        <v>1457</v>
      </c>
      <c r="E519" t="s">
        <v>1458</v>
      </c>
      <c r="F519">
        <v>5</v>
      </c>
      <c r="G519" t="s">
        <v>1418</v>
      </c>
      <c r="H519">
        <v>1761013119.5</v>
      </c>
      <c r="I519">
        <f>(J519)/1000</f>
        <v>0</v>
      </c>
      <c r="J519">
        <f>1000*DJ519*AH519*(DF519-DG519)/(100*CY519*(1000-AH519*DF519))</f>
        <v>0</v>
      </c>
      <c r="K519">
        <f>DJ519*AH519*(DE519-DD519*(1000-AH519*DG519)/(1000-AH519*DF519))/(100*CY519)</f>
        <v>0</v>
      </c>
      <c r="L519">
        <f>DD519 - IF(AH519&gt;1, K519*CY519*100.0/(AJ519), 0)</f>
        <v>0</v>
      </c>
      <c r="M519">
        <f>((S519-I519/2)*L519-K519)/(S519+I519/2)</f>
        <v>0</v>
      </c>
      <c r="N519">
        <f>M519*(DK519+DL519)/1000.0</f>
        <v>0</v>
      </c>
      <c r="O519">
        <f>(DD519 - IF(AH519&gt;1, K519*CY519*100.0/(AJ519), 0))*(DK519+DL519)/1000.0</f>
        <v>0</v>
      </c>
      <c r="P519">
        <f>2.0/((1/R519-1/Q519)+SIGN(R519)*SQRT((1/R519-1/Q519)*(1/R519-1/Q519) + 4*CZ519/((CZ519+1)*(CZ519+1))*(2*1/R519*1/Q519-1/Q519*1/Q519)))</f>
        <v>0</v>
      </c>
      <c r="Q519">
        <f>IF(LEFT(DA519,1)&lt;&gt;"0",IF(LEFT(DA519,1)="1",3.0,DB519),$D$5+$E$5*(DR519*DK519/($K$5*1000))+$F$5*(DR519*DK519/($K$5*1000))*MAX(MIN(CY519,$J$5),$I$5)*MAX(MIN(CY519,$J$5),$I$5)+$G$5*MAX(MIN(CY519,$J$5),$I$5)*(DR519*DK519/($K$5*1000))+$H$5*(DR519*DK519/($K$5*1000))*(DR519*DK519/($K$5*1000)))</f>
        <v>0</v>
      </c>
      <c r="R519">
        <f>I519*(1000-(1000*0.61365*exp(17.502*V519/(240.97+V519))/(DK519+DL519)+DF519)/2)/(1000*0.61365*exp(17.502*V519/(240.97+V519))/(DK519+DL519)-DF519)</f>
        <v>0</v>
      </c>
      <c r="S519">
        <f>1/((CZ519+1)/(P519/1.6)+1/(Q519/1.37)) + CZ519/((CZ519+1)/(P519/1.6) + CZ519/(Q519/1.37))</f>
        <v>0</v>
      </c>
      <c r="T519">
        <f>(CU519*CX519)</f>
        <v>0</v>
      </c>
      <c r="U519">
        <f>(DM519+(T519+2*0.95*5.67E-8*(((DM519+$B$9)+273)^4-(DM519+273)^4)-44100*I519)/(1.84*29.3*Q519+8*0.95*5.67E-8*(DM519+273)^3))</f>
        <v>0</v>
      </c>
      <c r="V519">
        <f>($C$9*DN519+$D$9*DO519+$E$9*U519)</f>
        <v>0</v>
      </c>
      <c r="W519">
        <f>0.61365*exp(17.502*V519/(240.97+V519))</f>
        <v>0</v>
      </c>
      <c r="X519">
        <f>(Y519/Z519*100)</f>
        <v>0</v>
      </c>
      <c r="Y519">
        <f>DF519*(DK519+DL519)/1000</f>
        <v>0</v>
      </c>
      <c r="Z519">
        <f>0.61365*exp(17.502*DM519/(240.97+DM519))</f>
        <v>0</v>
      </c>
      <c r="AA519">
        <f>(W519-DF519*(DK519+DL519)/1000)</f>
        <v>0</v>
      </c>
      <c r="AB519">
        <f>(-I519*44100)</f>
        <v>0</v>
      </c>
      <c r="AC519">
        <f>2*29.3*Q519*0.92*(DM519-V519)</f>
        <v>0</v>
      </c>
      <c r="AD519">
        <f>2*0.95*5.67E-8*(((DM519+$B$9)+273)^4-(V519+273)^4)</f>
        <v>0</v>
      </c>
      <c r="AE519">
        <f>T519+AD519+AB519+AC519</f>
        <v>0</v>
      </c>
      <c r="AF519">
        <v>1</v>
      </c>
      <c r="AG519">
        <v>0</v>
      </c>
      <c r="AH519">
        <f>IF(AF519*$H$15&gt;=AJ519,1.0,(AJ519/(AJ519-AF519*$H$15)))</f>
        <v>0</v>
      </c>
      <c r="AI519">
        <f>(AH519-1)*100</f>
        <v>0</v>
      </c>
      <c r="AJ519">
        <f>MAX(0,($B$15+$C$15*DR519)/(1+$D$15*DR519)*DK519/(DM519+273)*$E$15)</f>
        <v>0</v>
      </c>
      <c r="AK519" t="s">
        <v>420</v>
      </c>
      <c r="AL519" t="s">
        <v>420</v>
      </c>
      <c r="AM519">
        <v>0</v>
      </c>
      <c r="AN519">
        <v>0</v>
      </c>
      <c r="AO519">
        <f>1-AM519/AN519</f>
        <v>0</v>
      </c>
      <c r="AP519">
        <v>0</v>
      </c>
      <c r="AQ519" t="s">
        <v>420</v>
      </c>
      <c r="AR519" t="s">
        <v>420</v>
      </c>
      <c r="AS519">
        <v>0</v>
      </c>
      <c r="AT519">
        <v>0</v>
      </c>
      <c r="AU519">
        <f>1-AS519/AT519</f>
        <v>0</v>
      </c>
      <c r="AV519">
        <v>0.5</v>
      </c>
      <c r="AW519">
        <f>CV519</f>
        <v>0</v>
      </c>
      <c r="AX519">
        <f>K519</f>
        <v>0</v>
      </c>
      <c r="AY519">
        <f>AU519*AV519*AW519</f>
        <v>0</v>
      </c>
      <c r="AZ519">
        <f>(AX519-AP519)/AW519</f>
        <v>0</v>
      </c>
      <c r="BA519">
        <f>(AN519-AT519)/AT519</f>
        <v>0</v>
      </c>
      <c r="BB519">
        <f>AM519/(AO519+AM519/AT519)</f>
        <v>0</v>
      </c>
      <c r="BC519" t="s">
        <v>420</v>
      </c>
      <c r="BD519">
        <v>0</v>
      </c>
      <c r="BE519">
        <f>IF(BD519&lt;&gt;0, BD519, BB519)</f>
        <v>0</v>
      </c>
      <c r="BF519">
        <f>1-BE519/AT519</f>
        <v>0</v>
      </c>
      <c r="BG519">
        <f>(AT519-AS519)/(AT519-BE519)</f>
        <v>0</v>
      </c>
      <c r="BH519">
        <f>(AN519-AT519)/(AN519-BE519)</f>
        <v>0</v>
      </c>
      <c r="BI519">
        <f>(AT519-AS519)/(AT519-AM519)</f>
        <v>0</v>
      </c>
      <c r="BJ519">
        <f>(AN519-AT519)/(AN519-AM519)</f>
        <v>0</v>
      </c>
      <c r="BK519">
        <f>(BG519*BE519/AS519)</f>
        <v>0</v>
      </c>
      <c r="BL519">
        <f>(1-BK519)</f>
        <v>0</v>
      </c>
      <c r="CU519">
        <f>$B$13*DS519+$C$13*DT519+$F$13*EE519*(1-EH519)</f>
        <v>0</v>
      </c>
      <c r="CV519">
        <f>CU519*CW519</f>
        <v>0</v>
      </c>
      <c r="CW519">
        <f>($B$13*$D$11+$C$13*$D$11+$F$13*((ER519+EJ519)/MAX(ER519+EJ519+ES519, 0.1)*$I$11+ES519/MAX(ER519+EJ519+ES519, 0.1)*$J$11))/($B$13+$C$13+$F$13)</f>
        <v>0</v>
      </c>
      <c r="CX519">
        <f>($B$13*$K$11+$C$13*$K$11+$F$13*((ER519+EJ519)/MAX(ER519+EJ519+ES519, 0.1)*$P$11+ES519/MAX(ER519+EJ519+ES519, 0.1)*$Q$11))/($B$13+$C$13+$F$13)</f>
        <v>0</v>
      </c>
      <c r="CY519">
        <v>4.6</v>
      </c>
      <c r="CZ519">
        <v>0.5</v>
      </c>
      <c r="DA519" t="s">
        <v>421</v>
      </c>
      <c r="DB519">
        <v>2</v>
      </c>
      <c r="DC519">
        <v>1761013119.5</v>
      </c>
      <c r="DD519">
        <v>421.6689166666667</v>
      </c>
      <c r="DE519">
        <v>420.0268333333333</v>
      </c>
      <c r="DF519">
        <v>24.09394166666667</v>
      </c>
      <c r="DG519">
        <v>24.10855833333333</v>
      </c>
      <c r="DH519">
        <v>423.2444166666666</v>
      </c>
      <c r="DI519">
        <v>23.90253333333334</v>
      </c>
      <c r="DJ519">
        <v>500.039125</v>
      </c>
      <c r="DK519">
        <v>90.59160833333333</v>
      </c>
      <c r="DL519">
        <v>0.03439490416666666</v>
      </c>
      <c r="DM519">
        <v>30.4116375</v>
      </c>
      <c r="DN519">
        <v>30.045025</v>
      </c>
      <c r="DO519">
        <v>999.9</v>
      </c>
      <c r="DP519">
        <v>0</v>
      </c>
      <c r="DQ519">
        <v>0</v>
      </c>
      <c r="DR519">
        <v>10004.87333333333</v>
      </c>
      <c r="DS519">
        <v>0</v>
      </c>
      <c r="DT519">
        <v>0.242856</v>
      </c>
      <c r="DU519">
        <v>1.642058333333334</v>
      </c>
      <c r="DV519">
        <v>432.0794166666666</v>
      </c>
      <c r="DW519">
        <v>430.4031666666667</v>
      </c>
      <c r="DX519">
        <v>-0.01462102333333334</v>
      </c>
      <c r="DY519">
        <v>420.0268333333333</v>
      </c>
      <c r="DZ519">
        <v>24.10855833333333</v>
      </c>
      <c r="EA519">
        <v>2.182707916666667</v>
      </c>
      <c r="EB519">
        <v>2.184033333333333</v>
      </c>
      <c r="EC519">
        <v>18.83595833333333</v>
      </c>
      <c r="ED519">
        <v>18.84566666666667</v>
      </c>
      <c r="EE519">
        <v>0.00500078</v>
      </c>
      <c r="EF519">
        <v>0</v>
      </c>
      <c r="EG519">
        <v>0</v>
      </c>
      <c r="EH519">
        <v>0</v>
      </c>
      <c r="EI519">
        <v>582.3708333333333</v>
      </c>
      <c r="EJ519">
        <v>0.00500078</v>
      </c>
      <c r="EK519">
        <v>-14.0375</v>
      </c>
      <c r="EL519">
        <v>-0.8666666666666667</v>
      </c>
      <c r="EM519">
        <v>35.63258333333334</v>
      </c>
      <c r="EN519">
        <v>38.93716666666666</v>
      </c>
      <c r="EO519">
        <v>37.47629166666666</v>
      </c>
      <c r="EP519">
        <v>39.32541666666666</v>
      </c>
      <c r="EQ519">
        <v>38.23683333333333</v>
      </c>
      <c r="ER519">
        <v>0</v>
      </c>
      <c r="ES519">
        <v>0</v>
      </c>
      <c r="ET519">
        <v>0</v>
      </c>
      <c r="EU519">
        <v>1761013126.3</v>
      </c>
      <c r="EV519">
        <v>0</v>
      </c>
      <c r="EW519">
        <v>581.072</v>
      </c>
      <c r="EX519">
        <v>11.00769307309938</v>
      </c>
      <c r="EY519">
        <v>23.86923044176964</v>
      </c>
      <c r="EZ519">
        <v>-13.732</v>
      </c>
      <c r="FA519">
        <v>15</v>
      </c>
      <c r="FB519">
        <v>1761012682</v>
      </c>
      <c r="FC519" t="s">
        <v>1357</v>
      </c>
      <c r="FD519">
        <v>1761012681</v>
      </c>
      <c r="FE519">
        <v>1761012682</v>
      </c>
      <c r="FF519">
        <v>15</v>
      </c>
      <c r="FG519">
        <v>-0.08</v>
      </c>
      <c r="FH519">
        <v>-0.001</v>
      </c>
      <c r="FI519">
        <v>-1.579</v>
      </c>
      <c r="FJ519">
        <v>0.191</v>
      </c>
      <c r="FK519">
        <v>420</v>
      </c>
      <c r="FL519">
        <v>24</v>
      </c>
      <c r="FM519">
        <v>0.15</v>
      </c>
      <c r="FN519">
        <v>0.02</v>
      </c>
      <c r="FO519">
        <v>1.658223</v>
      </c>
      <c r="FP519">
        <v>-0.01995759849906216</v>
      </c>
      <c r="FQ519">
        <v>0.07595050537027385</v>
      </c>
      <c r="FR519">
        <v>1</v>
      </c>
      <c r="FS519">
        <v>581.4823529411765</v>
      </c>
      <c r="FT519">
        <v>4.935065251608635</v>
      </c>
      <c r="FU519">
        <v>6.836858178855647</v>
      </c>
      <c r="FV519">
        <v>0</v>
      </c>
      <c r="FW519">
        <v>-0.0250793465</v>
      </c>
      <c r="FX519">
        <v>0.1896194316697937</v>
      </c>
      <c r="FY519">
        <v>0.02057131184292795</v>
      </c>
      <c r="FZ519">
        <v>0</v>
      </c>
      <c r="GA519">
        <v>1</v>
      </c>
      <c r="GB519">
        <v>3</v>
      </c>
      <c r="GC519" t="s">
        <v>459</v>
      </c>
      <c r="GD519">
        <v>3.10976</v>
      </c>
      <c r="GE519">
        <v>2.72567</v>
      </c>
      <c r="GF519">
        <v>0.0888982</v>
      </c>
      <c r="GG519">
        <v>0.0884446</v>
      </c>
      <c r="GH519">
        <v>0.108926</v>
      </c>
      <c r="GI519">
        <v>0.109885</v>
      </c>
      <c r="GJ519">
        <v>23911.7</v>
      </c>
      <c r="GK519">
        <v>21663.3</v>
      </c>
      <c r="GL519">
        <v>26802.3</v>
      </c>
      <c r="GM519">
        <v>23971.2</v>
      </c>
      <c r="GN519">
        <v>38160.3</v>
      </c>
      <c r="GO519">
        <v>31469.8</v>
      </c>
      <c r="GP519">
        <v>46782.1</v>
      </c>
      <c r="GQ519">
        <v>37889.4</v>
      </c>
      <c r="GR519">
        <v>1.89245</v>
      </c>
      <c r="GS519">
        <v>1.87943</v>
      </c>
      <c r="GT519">
        <v>0.0990555</v>
      </c>
      <c r="GU519">
        <v>0</v>
      </c>
      <c r="GV519">
        <v>28.422</v>
      </c>
      <c r="GW519">
        <v>999.9</v>
      </c>
      <c r="GX519">
        <v>63.6</v>
      </c>
      <c r="GY519">
        <v>29.1</v>
      </c>
      <c r="GZ519">
        <v>28.3999</v>
      </c>
      <c r="HA519">
        <v>61.691</v>
      </c>
      <c r="HB519">
        <v>21.0737</v>
      </c>
      <c r="HC519">
        <v>1</v>
      </c>
      <c r="HD519">
        <v>0.0261966</v>
      </c>
      <c r="HE519">
        <v>-1.86285</v>
      </c>
      <c r="HF519">
        <v>20.3261</v>
      </c>
      <c r="HG519">
        <v>5.22163</v>
      </c>
      <c r="HH519">
        <v>11.9797</v>
      </c>
      <c r="HI519">
        <v>4.9653</v>
      </c>
      <c r="HJ519">
        <v>3.27568</v>
      </c>
      <c r="HK519">
        <v>9999</v>
      </c>
      <c r="HL519">
        <v>9999</v>
      </c>
      <c r="HM519">
        <v>9999</v>
      </c>
      <c r="HN519">
        <v>999.9</v>
      </c>
      <c r="HO519">
        <v>1.86365</v>
      </c>
      <c r="HP519">
        <v>1.85974</v>
      </c>
      <c r="HQ519">
        <v>1.85806</v>
      </c>
      <c r="HR519">
        <v>1.85944</v>
      </c>
      <c r="HS519">
        <v>1.85959</v>
      </c>
      <c r="HT519">
        <v>1.85806</v>
      </c>
      <c r="HU519">
        <v>1.85715</v>
      </c>
      <c r="HV519">
        <v>1.85211</v>
      </c>
      <c r="HW519">
        <v>0</v>
      </c>
      <c r="HX519">
        <v>0</v>
      </c>
      <c r="HY519">
        <v>0</v>
      </c>
      <c r="HZ519">
        <v>0</v>
      </c>
      <c r="IA519" t="s">
        <v>424</v>
      </c>
      <c r="IB519" t="s">
        <v>425</v>
      </c>
      <c r="IC519" t="s">
        <v>426</v>
      </c>
      <c r="ID519" t="s">
        <v>426</v>
      </c>
      <c r="IE519" t="s">
        <v>426</v>
      </c>
      <c r="IF519" t="s">
        <v>426</v>
      </c>
      <c r="IG519">
        <v>0</v>
      </c>
      <c r="IH519">
        <v>100</v>
      </c>
      <c r="II519">
        <v>100</v>
      </c>
      <c r="IJ519">
        <v>-1.575</v>
      </c>
      <c r="IK519">
        <v>0.1913</v>
      </c>
      <c r="IL519">
        <v>-2.369354775373933</v>
      </c>
      <c r="IM519">
        <v>0.001328113201692861</v>
      </c>
      <c r="IN519">
        <v>1.538283238170363E-06</v>
      </c>
      <c r="IO519">
        <v>-5.795655626708063E-10</v>
      </c>
      <c r="IP519">
        <v>-0.06927923945627479</v>
      </c>
      <c r="IQ519">
        <v>-0.004593102289677449</v>
      </c>
      <c r="IR519">
        <v>0.0008253994458280543</v>
      </c>
      <c r="IS519">
        <v>-7.403632370499484E-06</v>
      </c>
      <c r="IT519">
        <v>2</v>
      </c>
      <c r="IU519">
        <v>1985</v>
      </c>
      <c r="IV519">
        <v>1</v>
      </c>
      <c r="IW519">
        <v>27</v>
      </c>
      <c r="IX519">
        <v>7.4</v>
      </c>
      <c r="IY519">
        <v>7.4</v>
      </c>
      <c r="IZ519">
        <v>1.13647</v>
      </c>
      <c r="JA519">
        <v>2.60376</v>
      </c>
      <c r="JB519">
        <v>1.49658</v>
      </c>
      <c r="JC519">
        <v>2.34619</v>
      </c>
      <c r="JD519">
        <v>1.54907</v>
      </c>
      <c r="JE519">
        <v>2.46338</v>
      </c>
      <c r="JF519">
        <v>32.7535</v>
      </c>
      <c r="JG519">
        <v>15.3404</v>
      </c>
      <c r="JH519">
        <v>18</v>
      </c>
      <c r="JI519">
        <v>481.525</v>
      </c>
      <c r="JJ519">
        <v>502.337</v>
      </c>
      <c r="JK519">
        <v>31.435</v>
      </c>
      <c r="JL519">
        <v>27.5854</v>
      </c>
      <c r="JM519">
        <v>30</v>
      </c>
      <c r="JN519">
        <v>27.7656</v>
      </c>
      <c r="JO519">
        <v>27.7421</v>
      </c>
      <c r="JP519">
        <v>22.8466</v>
      </c>
      <c r="JQ519">
        <v>19.7331</v>
      </c>
      <c r="JR519">
        <v>80.0737</v>
      </c>
      <c r="JS519">
        <v>31.3981</v>
      </c>
      <c r="JT519">
        <v>420</v>
      </c>
      <c r="JU519">
        <v>24.0507</v>
      </c>
      <c r="JV519">
        <v>102.302</v>
      </c>
      <c r="JW519">
        <v>91.4084</v>
      </c>
    </row>
    <row r="520" spans="1:283">
      <c r="A520">
        <v>502</v>
      </c>
      <c r="B520">
        <v>1761013129.5</v>
      </c>
      <c r="C520">
        <v>3463.5</v>
      </c>
      <c r="D520" t="s">
        <v>1459</v>
      </c>
      <c r="E520" t="s">
        <v>1460</v>
      </c>
      <c r="F520">
        <v>5</v>
      </c>
      <c r="G520" t="s">
        <v>1418</v>
      </c>
      <c r="H520">
        <v>1761013121.5</v>
      </c>
      <c r="I520">
        <f>(J520)/1000</f>
        <v>0</v>
      </c>
      <c r="J520">
        <f>1000*DJ520*AH520*(DF520-DG520)/(100*CY520*(1000-AH520*DF520))</f>
        <v>0</v>
      </c>
      <c r="K520">
        <f>DJ520*AH520*(DE520-DD520*(1000-AH520*DG520)/(1000-AH520*DF520))/(100*CY520)</f>
        <v>0</v>
      </c>
      <c r="L520">
        <f>DD520 - IF(AH520&gt;1, K520*CY520*100.0/(AJ520), 0)</f>
        <v>0</v>
      </c>
      <c r="M520">
        <f>((S520-I520/2)*L520-K520)/(S520+I520/2)</f>
        <v>0</v>
      </c>
      <c r="N520">
        <f>M520*(DK520+DL520)/1000.0</f>
        <v>0</v>
      </c>
      <c r="O520">
        <f>(DD520 - IF(AH520&gt;1, K520*CY520*100.0/(AJ520), 0))*(DK520+DL520)/1000.0</f>
        <v>0</v>
      </c>
      <c r="P520">
        <f>2.0/((1/R520-1/Q520)+SIGN(R520)*SQRT((1/R520-1/Q520)*(1/R520-1/Q520) + 4*CZ520/((CZ520+1)*(CZ520+1))*(2*1/R520*1/Q520-1/Q520*1/Q520)))</f>
        <v>0</v>
      </c>
      <c r="Q520">
        <f>IF(LEFT(DA520,1)&lt;&gt;"0",IF(LEFT(DA520,1)="1",3.0,DB520),$D$5+$E$5*(DR520*DK520/($K$5*1000))+$F$5*(DR520*DK520/($K$5*1000))*MAX(MIN(CY520,$J$5),$I$5)*MAX(MIN(CY520,$J$5),$I$5)+$G$5*MAX(MIN(CY520,$J$5),$I$5)*(DR520*DK520/($K$5*1000))+$H$5*(DR520*DK520/($K$5*1000))*(DR520*DK520/($K$5*1000)))</f>
        <v>0</v>
      </c>
      <c r="R520">
        <f>I520*(1000-(1000*0.61365*exp(17.502*V520/(240.97+V520))/(DK520+DL520)+DF520)/2)/(1000*0.61365*exp(17.502*V520/(240.97+V520))/(DK520+DL520)-DF520)</f>
        <v>0</v>
      </c>
      <c r="S520">
        <f>1/((CZ520+1)/(P520/1.6)+1/(Q520/1.37)) + CZ520/((CZ520+1)/(P520/1.6) + CZ520/(Q520/1.37))</f>
        <v>0</v>
      </c>
      <c r="T520">
        <f>(CU520*CX520)</f>
        <v>0</v>
      </c>
      <c r="U520">
        <f>(DM520+(T520+2*0.95*5.67E-8*(((DM520+$B$9)+273)^4-(DM520+273)^4)-44100*I520)/(1.84*29.3*Q520+8*0.95*5.67E-8*(DM520+273)^3))</f>
        <v>0</v>
      </c>
      <c r="V520">
        <f>($C$9*DN520+$D$9*DO520+$E$9*U520)</f>
        <v>0</v>
      </c>
      <c r="W520">
        <f>0.61365*exp(17.502*V520/(240.97+V520))</f>
        <v>0</v>
      </c>
      <c r="X520">
        <f>(Y520/Z520*100)</f>
        <v>0</v>
      </c>
      <c r="Y520">
        <f>DF520*(DK520+DL520)/1000</f>
        <v>0</v>
      </c>
      <c r="Z520">
        <f>0.61365*exp(17.502*DM520/(240.97+DM520))</f>
        <v>0</v>
      </c>
      <c r="AA520">
        <f>(W520-DF520*(DK520+DL520)/1000)</f>
        <v>0</v>
      </c>
      <c r="AB520">
        <f>(-I520*44100)</f>
        <v>0</v>
      </c>
      <c r="AC520">
        <f>2*29.3*Q520*0.92*(DM520-V520)</f>
        <v>0</v>
      </c>
      <c r="AD520">
        <f>2*0.95*5.67E-8*(((DM520+$B$9)+273)^4-(V520+273)^4)</f>
        <v>0</v>
      </c>
      <c r="AE520">
        <f>T520+AD520+AB520+AC520</f>
        <v>0</v>
      </c>
      <c r="AF520">
        <v>1</v>
      </c>
      <c r="AG520">
        <v>0</v>
      </c>
      <c r="AH520">
        <f>IF(AF520*$H$15&gt;=AJ520,1.0,(AJ520/(AJ520-AF520*$H$15)))</f>
        <v>0</v>
      </c>
      <c r="AI520">
        <f>(AH520-1)*100</f>
        <v>0</v>
      </c>
      <c r="AJ520">
        <f>MAX(0,($B$15+$C$15*DR520)/(1+$D$15*DR520)*DK520/(DM520+273)*$E$15)</f>
        <v>0</v>
      </c>
      <c r="AK520" t="s">
        <v>420</v>
      </c>
      <c r="AL520" t="s">
        <v>420</v>
      </c>
      <c r="AM520">
        <v>0</v>
      </c>
      <c r="AN520">
        <v>0</v>
      </c>
      <c r="AO520">
        <f>1-AM520/AN520</f>
        <v>0</v>
      </c>
      <c r="AP520">
        <v>0</v>
      </c>
      <c r="AQ520" t="s">
        <v>420</v>
      </c>
      <c r="AR520" t="s">
        <v>420</v>
      </c>
      <c r="AS520">
        <v>0</v>
      </c>
      <c r="AT520">
        <v>0</v>
      </c>
      <c r="AU520">
        <f>1-AS520/AT520</f>
        <v>0</v>
      </c>
      <c r="AV520">
        <v>0.5</v>
      </c>
      <c r="AW520">
        <f>CV520</f>
        <v>0</v>
      </c>
      <c r="AX520">
        <f>K520</f>
        <v>0</v>
      </c>
      <c r="AY520">
        <f>AU520*AV520*AW520</f>
        <v>0</v>
      </c>
      <c r="AZ520">
        <f>(AX520-AP520)/AW520</f>
        <v>0</v>
      </c>
      <c r="BA520">
        <f>(AN520-AT520)/AT520</f>
        <v>0</v>
      </c>
      <c r="BB520">
        <f>AM520/(AO520+AM520/AT520)</f>
        <v>0</v>
      </c>
      <c r="BC520" t="s">
        <v>420</v>
      </c>
      <c r="BD520">
        <v>0</v>
      </c>
      <c r="BE520">
        <f>IF(BD520&lt;&gt;0, BD520, BB520)</f>
        <v>0</v>
      </c>
      <c r="BF520">
        <f>1-BE520/AT520</f>
        <v>0</v>
      </c>
      <c r="BG520">
        <f>(AT520-AS520)/(AT520-BE520)</f>
        <v>0</v>
      </c>
      <c r="BH520">
        <f>(AN520-AT520)/(AN520-BE520)</f>
        <v>0</v>
      </c>
      <c r="BI520">
        <f>(AT520-AS520)/(AT520-AM520)</f>
        <v>0</v>
      </c>
      <c r="BJ520">
        <f>(AN520-AT520)/(AN520-AM520)</f>
        <v>0</v>
      </c>
      <c r="BK520">
        <f>(BG520*BE520/AS520)</f>
        <v>0</v>
      </c>
      <c r="BL520">
        <f>(1-BK520)</f>
        <v>0</v>
      </c>
      <c r="CU520">
        <f>$B$13*DS520+$C$13*DT520+$F$13*EE520*(1-EH520)</f>
        <v>0</v>
      </c>
      <c r="CV520">
        <f>CU520*CW520</f>
        <v>0</v>
      </c>
      <c r="CW520">
        <f>($B$13*$D$11+$C$13*$D$11+$F$13*((ER520+EJ520)/MAX(ER520+EJ520+ES520, 0.1)*$I$11+ES520/MAX(ER520+EJ520+ES520, 0.1)*$J$11))/($B$13+$C$13+$F$13)</f>
        <v>0</v>
      </c>
      <c r="CX520">
        <f>($B$13*$K$11+$C$13*$K$11+$F$13*((ER520+EJ520)/MAX(ER520+EJ520+ES520, 0.1)*$P$11+ES520/MAX(ER520+EJ520+ES520, 0.1)*$Q$11))/($B$13+$C$13+$F$13)</f>
        <v>0</v>
      </c>
      <c r="CY520">
        <v>4.6</v>
      </c>
      <c r="CZ520">
        <v>0.5</v>
      </c>
      <c r="DA520" t="s">
        <v>421</v>
      </c>
      <c r="DB520">
        <v>2</v>
      </c>
      <c r="DC520">
        <v>1761013121.5</v>
      </c>
      <c r="DD520">
        <v>421.663875</v>
      </c>
      <c r="DE520">
        <v>420.0335833333334</v>
      </c>
      <c r="DF520">
        <v>24.09176666666667</v>
      </c>
      <c r="DG520">
        <v>24.0997625</v>
      </c>
      <c r="DH520">
        <v>423.2394166666666</v>
      </c>
      <c r="DI520">
        <v>23.90040416666666</v>
      </c>
      <c r="DJ520">
        <v>500.03575</v>
      </c>
      <c r="DK520">
        <v>90.59142083333332</v>
      </c>
      <c r="DL520">
        <v>0.03436625</v>
      </c>
      <c r="DM520">
        <v>30.41009166666667</v>
      </c>
      <c r="DN520">
        <v>30.04362916666667</v>
      </c>
      <c r="DO520">
        <v>999.9</v>
      </c>
      <c r="DP520">
        <v>0</v>
      </c>
      <c r="DQ520">
        <v>0</v>
      </c>
      <c r="DR520">
        <v>10005.26416666667</v>
      </c>
      <c r="DS520">
        <v>0</v>
      </c>
      <c r="DT520">
        <v>0.242856</v>
      </c>
      <c r="DU520">
        <v>1.630283333333334</v>
      </c>
      <c r="DV520">
        <v>432.0732916666666</v>
      </c>
      <c r="DW520">
        <v>430.4061666666666</v>
      </c>
      <c r="DX520">
        <v>-0.007995448333333334</v>
      </c>
      <c r="DY520">
        <v>420.0335833333334</v>
      </c>
      <c r="DZ520">
        <v>24.0997625</v>
      </c>
      <c r="EA520">
        <v>2.182506666666666</v>
      </c>
      <c r="EB520">
        <v>2.18323125</v>
      </c>
      <c r="EC520">
        <v>18.83448333333333</v>
      </c>
      <c r="ED520">
        <v>18.8397875</v>
      </c>
      <c r="EE520">
        <v>0.00500078</v>
      </c>
      <c r="EF520">
        <v>0</v>
      </c>
      <c r="EG520">
        <v>0</v>
      </c>
      <c r="EH520">
        <v>0</v>
      </c>
      <c r="EI520">
        <v>582.0041666666666</v>
      </c>
      <c r="EJ520">
        <v>0.00500078</v>
      </c>
      <c r="EK520">
        <v>-14.60416666666667</v>
      </c>
      <c r="EL520">
        <v>-0.9333333333333332</v>
      </c>
      <c r="EM520">
        <v>35.61958333333333</v>
      </c>
      <c r="EN520">
        <v>38.88766666666667</v>
      </c>
      <c r="EO520">
        <v>37.50229166666666</v>
      </c>
      <c r="EP520">
        <v>39.26291666666667</v>
      </c>
      <c r="EQ520">
        <v>38.25508333333334</v>
      </c>
      <c r="ER520">
        <v>0</v>
      </c>
      <c r="ES520">
        <v>0</v>
      </c>
      <c r="ET520">
        <v>0</v>
      </c>
      <c r="EU520">
        <v>1761013128.7</v>
      </c>
      <c r="EV520">
        <v>0</v>
      </c>
      <c r="EW520">
        <v>581.2439999999999</v>
      </c>
      <c r="EX520">
        <v>0.7692312858045038</v>
      </c>
      <c r="EY520">
        <v>-2.169231054110405</v>
      </c>
      <c r="EZ520">
        <v>-14.052</v>
      </c>
      <c r="FA520">
        <v>15</v>
      </c>
      <c r="FB520">
        <v>1761012682</v>
      </c>
      <c r="FC520" t="s">
        <v>1357</v>
      </c>
      <c r="FD520">
        <v>1761012681</v>
      </c>
      <c r="FE520">
        <v>1761012682</v>
      </c>
      <c r="FF520">
        <v>15</v>
      </c>
      <c r="FG520">
        <v>-0.08</v>
      </c>
      <c r="FH520">
        <v>-0.001</v>
      </c>
      <c r="FI520">
        <v>-1.579</v>
      </c>
      <c r="FJ520">
        <v>0.191</v>
      </c>
      <c r="FK520">
        <v>420</v>
      </c>
      <c r="FL520">
        <v>24</v>
      </c>
      <c r="FM520">
        <v>0.15</v>
      </c>
      <c r="FN520">
        <v>0.02</v>
      </c>
      <c r="FO520">
        <v>1.65721756097561</v>
      </c>
      <c r="FP520">
        <v>-0.282501114982579</v>
      </c>
      <c r="FQ520">
        <v>0.0732406582332614</v>
      </c>
      <c r="FR520">
        <v>1</v>
      </c>
      <c r="FS520">
        <v>581.4882352941177</v>
      </c>
      <c r="FT520">
        <v>3.926661865047528</v>
      </c>
      <c r="FU520">
        <v>6.849549779360005</v>
      </c>
      <c r="FV520">
        <v>0</v>
      </c>
      <c r="FW520">
        <v>-0.01497301365853659</v>
      </c>
      <c r="FX520">
        <v>0.1944923218118467</v>
      </c>
      <c r="FY520">
        <v>0.02142440269146283</v>
      </c>
      <c r="FZ520">
        <v>0</v>
      </c>
      <c r="GA520">
        <v>1</v>
      </c>
      <c r="GB520">
        <v>3</v>
      </c>
      <c r="GC520" t="s">
        <v>459</v>
      </c>
      <c r="GD520">
        <v>3.10981</v>
      </c>
      <c r="GE520">
        <v>2.72586</v>
      </c>
      <c r="GF520">
        <v>0.08889180000000001</v>
      </c>
      <c r="GG520">
        <v>0.0884369</v>
      </c>
      <c r="GH520">
        <v>0.108895</v>
      </c>
      <c r="GI520">
        <v>0.109849</v>
      </c>
      <c r="GJ520">
        <v>23911.9</v>
      </c>
      <c r="GK520">
        <v>21663.4</v>
      </c>
      <c r="GL520">
        <v>26802.4</v>
      </c>
      <c r="GM520">
        <v>23971.1</v>
      </c>
      <c r="GN520">
        <v>38161.7</v>
      </c>
      <c r="GO520">
        <v>31470.9</v>
      </c>
      <c r="GP520">
        <v>46782.1</v>
      </c>
      <c r="GQ520">
        <v>37889.3</v>
      </c>
      <c r="GR520">
        <v>1.8923</v>
      </c>
      <c r="GS520">
        <v>1.87945</v>
      </c>
      <c r="GT520">
        <v>0.0985265</v>
      </c>
      <c r="GU520">
        <v>0</v>
      </c>
      <c r="GV520">
        <v>28.4244</v>
      </c>
      <c r="GW520">
        <v>999.9</v>
      </c>
      <c r="GX520">
        <v>63.6</v>
      </c>
      <c r="GY520">
        <v>29.1</v>
      </c>
      <c r="GZ520">
        <v>28.3999</v>
      </c>
      <c r="HA520">
        <v>61.071</v>
      </c>
      <c r="HB520">
        <v>21.0096</v>
      </c>
      <c r="HC520">
        <v>1</v>
      </c>
      <c r="HD520">
        <v>0.0259223</v>
      </c>
      <c r="HE520">
        <v>-1.81704</v>
      </c>
      <c r="HF520">
        <v>20.3266</v>
      </c>
      <c r="HG520">
        <v>5.22193</v>
      </c>
      <c r="HH520">
        <v>11.9797</v>
      </c>
      <c r="HI520">
        <v>4.96535</v>
      </c>
      <c r="HJ520">
        <v>3.2758</v>
      </c>
      <c r="HK520">
        <v>9999</v>
      </c>
      <c r="HL520">
        <v>9999</v>
      </c>
      <c r="HM520">
        <v>9999</v>
      </c>
      <c r="HN520">
        <v>999.9</v>
      </c>
      <c r="HO520">
        <v>1.86366</v>
      </c>
      <c r="HP520">
        <v>1.85974</v>
      </c>
      <c r="HQ520">
        <v>1.85806</v>
      </c>
      <c r="HR520">
        <v>1.85944</v>
      </c>
      <c r="HS520">
        <v>1.85959</v>
      </c>
      <c r="HT520">
        <v>1.85805</v>
      </c>
      <c r="HU520">
        <v>1.85715</v>
      </c>
      <c r="HV520">
        <v>1.85211</v>
      </c>
      <c r="HW520">
        <v>0</v>
      </c>
      <c r="HX520">
        <v>0</v>
      </c>
      <c r="HY520">
        <v>0</v>
      </c>
      <c r="HZ520">
        <v>0</v>
      </c>
      <c r="IA520" t="s">
        <v>424</v>
      </c>
      <c r="IB520" t="s">
        <v>425</v>
      </c>
      <c r="IC520" t="s">
        <v>426</v>
      </c>
      <c r="ID520" t="s">
        <v>426</v>
      </c>
      <c r="IE520" t="s">
        <v>426</v>
      </c>
      <c r="IF520" t="s">
        <v>426</v>
      </c>
      <c r="IG520">
        <v>0</v>
      </c>
      <c r="IH520">
        <v>100</v>
      </c>
      <c r="II520">
        <v>100</v>
      </c>
      <c r="IJ520">
        <v>-1.575</v>
      </c>
      <c r="IK520">
        <v>0.191</v>
      </c>
      <c r="IL520">
        <v>-2.369354775373933</v>
      </c>
      <c r="IM520">
        <v>0.001328113201692861</v>
      </c>
      <c r="IN520">
        <v>1.538283238170363E-06</v>
      </c>
      <c r="IO520">
        <v>-5.795655626708063E-10</v>
      </c>
      <c r="IP520">
        <v>-0.06927923945627479</v>
      </c>
      <c r="IQ520">
        <v>-0.004593102289677449</v>
      </c>
      <c r="IR520">
        <v>0.0008253994458280543</v>
      </c>
      <c r="IS520">
        <v>-7.403632370499484E-06</v>
      </c>
      <c r="IT520">
        <v>2</v>
      </c>
      <c r="IU520">
        <v>1985</v>
      </c>
      <c r="IV520">
        <v>1</v>
      </c>
      <c r="IW520">
        <v>27</v>
      </c>
      <c r="IX520">
        <v>7.5</v>
      </c>
      <c r="IY520">
        <v>7.5</v>
      </c>
      <c r="IZ520">
        <v>1.13647</v>
      </c>
      <c r="JA520">
        <v>2.61353</v>
      </c>
      <c r="JB520">
        <v>1.49658</v>
      </c>
      <c r="JC520">
        <v>2.34497</v>
      </c>
      <c r="JD520">
        <v>1.54907</v>
      </c>
      <c r="JE520">
        <v>2.34863</v>
      </c>
      <c r="JF520">
        <v>32.7535</v>
      </c>
      <c r="JG520">
        <v>15.3228</v>
      </c>
      <c r="JH520">
        <v>18</v>
      </c>
      <c r="JI520">
        <v>481.429</v>
      </c>
      <c r="JJ520">
        <v>502.354</v>
      </c>
      <c r="JK520">
        <v>31.4165</v>
      </c>
      <c r="JL520">
        <v>27.5854</v>
      </c>
      <c r="JM520">
        <v>30</v>
      </c>
      <c r="JN520">
        <v>27.7644</v>
      </c>
      <c r="JO520">
        <v>27.7421</v>
      </c>
      <c r="JP520">
        <v>22.8478</v>
      </c>
      <c r="JQ520">
        <v>19.7331</v>
      </c>
      <c r="JR520">
        <v>80.0737</v>
      </c>
      <c r="JS520">
        <v>31.3981</v>
      </c>
      <c r="JT520">
        <v>420</v>
      </c>
      <c r="JU520">
        <v>24.0507</v>
      </c>
      <c r="JV520">
        <v>102.302</v>
      </c>
      <c r="JW520">
        <v>91.408</v>
      </c>
    </row>
    <row r="521" spans="1:283">
      <c r="A521">
        <v>503</v>
      </c>
      <c r="B521">
        <v>1761013131.5</v>
      </c>
      <c r="C521">
        <v>3465.5</v>
      </c>
      <c r="D521" t="s">
        <v>1461</v>
      </c>
      <c r="E521" t="s">
        <v>1462</v>
      </c>
      <c r="F521">
        <v>5</v>
      </c>
      <c r="G521" t="s">
        <v>1418</v>
      </c>
      <c r="H521">
        <v>1761013123.5</v>
      </c>
      <c r="I521">
        <f>(J521)/1000</f>
        <v>0</v>
      </c>
      <c r="J521">
        <f>1000*DJ521*AH521*(DF521-DG521)/(100*CY521*(1000-AH521*DF521))</f>
        <v>0</v>
      </c>
      <c r="K521">
        <f>DJ521*AH521*(DE521-DD521*(1000-AH521*DG521)/(1000-AH521*DF521))/(100*CY521)</f>
        <v>0</v>
      </c>
      <c r="L521">
        <f>DD521 - IF(AH521&gt;1, K521*CY521*100.0/(AJ521), 0)</f>
        <v>0</v>
      </c>
      <c r="M521">
        <f>((S521-I521/2)*L521-K521)/(S521+I521/2)</f>
        <v>0</v>
      </c>
      <c r="N521">
        <f>M521*(DK521+DL521)/1000.0</f>
        <v>0</v>
      </c>
      <c r="O521">
        <f>(DD521 - IF(AH521&gt;1, K521*CY521*100.0/(AJ521), 0))*(DK521+DL521)/1000.0</f>
        <v>0</v>
      </c>
      <c r="P521">
        <f>2.0/((1/R521-1/Q521)+SIGN(R521)*SQRT((1/R521-1/Q521)*(1/R521-1/Q521) + 4*CZ521/((CZ521+1)*(CZ521+1))*(2*1/R521*1/Q521-1/Q521*1/Q521)))</f>
        <v>0</v>
      </c>
      <c r="Q521">
        <f>IF(LEFT(DA521,1)&lt;&gt;"0",IF(LEFT(DA521,1)="1",3.0,DB521),$D$5+$E$5*(DR521*DK521/($K$5*1000))+$F$5*(DR521*DK521/($K$5*1000))*MAX(MIN(CY521,$J$5),$I$5)*MAX(MIN(CY521,$J$5),$I$5)+$G$5*MAX(MIN(CY521,$J$5),$I$5)*(DR521*DK521/($K$5*1000))+$H$5*(DR521*DK521/($K$5*1000))*(DR521*DK521/($K$5*1000)))</f>
        <v>0</v>
      </c>
      <c r="R521">
        <f>I521*(1000-(1000*0.61365*exp(17.502*V521/(240.97+V521))/(DK521+DL521)+DF521)/2)/(1000*0.61365*exp(17.502*V521/(240.97+V521))/(DK521+DL521)-DF521)</f>
        <v>0</v>
      </c>
      <c r="S521">
        <f>1/((CZ521+1)/(P521/1.6)+1/(Q521/1.37)) + CZ521/((CZ521+1)/(P521/1.6) + CZ521/(Q521/1.37))</f>
        <v>0</v>
      </c>
      <c r="T521">
        <f>(CU521*CX521)</f>
        <v>0</v>
      </c>
      <c r="U521">
        <f>(DM521+(T521+2*0.95*5.67E-8*(((DM521+$B$9)+273)^4-(DM521+273)^4)-44100*I521)/(1.84*29.3*Q521+8*0.95*5.67E-8*(DM521+273)^3))</f>
        <v>0</v>
      </c>
      <c r="V521">
        <f>($C$9*DN521+$D$9*DO521+$E$9*U521)</f>
        <v>0</v>
      </c>
      <c r="W521">
        <f>0.61365*exp(17.502*V521/(240.97+V521))</f>
        <v>0</v>
      </c>
      <c r="X521">
        <f>(Y521/Z521*100)</f>
        <v>0</v>
      </c>
      <c r="Y521">
        <f>DF521*(DK521+DL521)/1000</f>
        <v>0</v>
      </c>
      <c r="Z521">
        <f>0.61365*exp(17.502*DM521/(240.97+DM521))</f>
        <v>0</v>
      </c>
      <c r="AA521">
        <f>(W521-DF521*(DK521+DL521)/1000)</f>
        <v>0</v>
      </c>
      <c r="AB521">
        <f>(-I521*44100)</f>
        <v>0</v>
      </c>
      <c r="AC521">
        <f>2*29.3*Q521*0.92*(DM521-V521)</f>
        <v>0</v>
      </c>
      <c r="AD521">
        <f>2*0.95*5.67E-8*(((DM521+$B$9)+273)^4-(V521+273)^4)</f>
        <v>0</v>
      </c>
      <c r="AE521">
        <f>T521+AD521+AB521+AC521</f>
        <v>0</v>
      </c>
      <c r="AF521">
        <v>1</v>
      </c>
      <c r="AG521">
        <v>0</v>
      </c>
      <c r="AH521">
        <f>IF(AF521*$H$15&gt;=AJ521,1.0,(AJ521/(AJ521-AF521*$H$15)))</f>
        <v>0</v>
      </c>
      <c r="AI521">
        <f>(AH521-1)*100</f>
        <v>0</v>
      </c>
      <c r="AJ521">
        <f>MAX(0,($B$15+$C$15*DR521)/(1+$D$15*DR521)*DK521/(DM521+273)*$E$15)</f>
        <v>0</v>
      </c>
      <c r="AK521" t="s">
        <v>420</v>
      </c>
      <c r="AL521" t="s">
        <v>420</v>
      </c>
      <c r="AM521">
        <v>0</v>
      </c>
      <c r="AN521">
        <v>0</v>
      </c>
      <c r="AO521">
        <f>1-AM521/AN521</f>
        <v>0</v>
      </c>
      <c r="AP521">
        <v>0</v>
      </c>
      <c r="AQ521" t="s">
        <v>420</v>
      </c>
      <c r="AR521" t="s">
        <v>420</v>
      </c>
      <c r="AS521">
        <v>0</v>
      </c>
      <c r="AT521">
        <v>0</v>
      </c>
      <c r="AU521">
        <f>1-AS521/AT521</f>
        <v>0</v>
      </c>
      <c r="AV521">
        <v>0.5</v>
      </c>
      <c r="AW521">
        <f>CV521</f>
        <v>0</v>
      </c>
      <c r="AX521">
        <f>K521</f>
        <v>0</v>
      </c>
      <c r="AY521">
        <f>AU521*AV521*AW521</f>
        <v>0</v>
      </c>
      <c r="AZ521">
        <f>(AX521-AP521)/AW521</f>
        <v>0</v>
      </c>
      <c r="BA521">
        <f>(AN521-AT521)/AT521</f>
        <v>0</v>
      </c>
      <c r="BB521">
        <f>AM521/(AO521+AM521/AT521)</f>
        <v>0</v>
      </c>
      <c r="BC521" t="s">
        <v>420</v>
      </c>
      <c r="BD521">
        <v>0</v>
      </c>
      <c r="BE521">
        <f>IF(BD521&lt;&gt;0, BD521, BB521)</f>
        <v>0</v>
      </c>
      <c r="BF521">
        <f>1-BE521/AT521</f>
        <v>0</v>
      </c>
      <c r="BG521">
        <f>(AT521-AS521)/(AT521-BE521)</f>
        <v>0</v>
      </c>
      <c r="BH521">
        <f>(AN521-AT521)/(AN521-BE521)</f>
        <v>0</v>
      </c>
      <c r="BI521">
        <f>(AT521-AS521)/(AT521-AM521)</f>
        <v>0</v>
      </c>
      <c r="BJ521">
        <f>(AN521-AT521)/(AN521-AM521)</f>
        <v>0</v>
      </c>
      <c r="BK521">
        <f>(BG521*BE521/AS521)</f>
        <v>0</v>
      </c>
      <c r="BL521">
        <f>(1-BK521)</f>
        <v>0</v>
      </c>
      <c r="CU521">
        <f>$B$13*DS521+$C$13*DT521+$F$13*EE521*(1-EH521)</f>
        <v>0</v>
      </c>
      <c r="CV521">
        <f>CU521*CW521</f>
        <v>0</v>
      </c>
      <c r="CW521">
        <f>($B$13*$D$11+$C$13*$D$11+$F$13*((ER521+EJ521)/MAX(ER521+EJ521+ES521, 0.1)*$I$11+ES521/MAX(ER521+EJ521+ES521, 0.1)*$J$11))/($B$13+$C$13+$F$13)</f>
        <v>0</v>
      </c>
      <c r="CX521">
        <f>($B$13*$K$11+$C$13*$K$11+$F$13*((ER521+EJ521)/MAX(ER521+EJ521+ES521, 0.1)*$P$11+ES521/MAX(ER521+EJ521+ES521, 0.1)*$Q$11))/($B$13+$C$13+$F$13)</f>
        <v>0</v>
      </c>
      <c r="CY521">
        <v>4.6</v>
      </c>
      <c r="CZ521">
        <v>0.5</v>
      </c>
      <c r="DA521" t="s">
        <v>421</v>
      </c>
      <c r="DB521">
        <v>2</v>
      </c>
      <c r="DC521">
        <v>1761013123.5</v>
      </c>
      <c r="DD521">
        <v>421.6562083333333</v>
      </c>
      <c r="DE521">
        <v>420.0145833333333</v>
      </c>
      <c r="DF521">
        <v>24.08860833333334</v>
      </c>
      <c r="DG521">
        <v>24.09067916666666</v>
      </c>
      <c r="DH521">
        <v>423.2317916666667</v>
      </c>
      <c r="DI521">
        <v>23.8973125</v>
      </c>
      <c r="DJ521">
        <v>500.0374583333333</v>
      </c>
      <c r="DK521">
        <v>90.59127916666667</v>
      </c>
      <c r="DL521">
        <v>0.03430551666666667</v>
      </c>
      <c r="DM521">
        <v>30.40827916666667</v>
      </c>
      <c r="DN521">
        <v>30.0419375</v>
      </c>
      <c r="DO521">
        <v>999.9</v>
      </c>
      <c r="DP521">
        <v>0</v>
      </c>
      <c r="DQ521">
        <v>0</v>
      </c>
      <c r="DR521">
        <v>10007.685</v>
      </c>
      <c r="DS521">
        <v>0</v>
      </c>
      <c r="DT521">
        <v>0.242856</v>
      </c>
      <c r="DU521">
        <v>1.641558333333333</v>
      </c>
      <c r="DV521">
        <v>432.0640416666667</v>
      </c>
      <c r="DW521">
        <v>430.38275</v>
      </c>
      <c r="DX521">
        <v>-0.002067173333333333</v>
      </c>
      <c r="DY521">
        <v>420.0145833333333</v>
      </c>
      <c r="DZ521">
        <v>24.09067916666666</v>
      </c>
      <c r="EA521">
        <v>2.1822175</v>
      </c>
      <c r="EB521">
        <v>2.182405</v>
      </c>
      <c r="EC521">
        <v>18.8323625</v>
      </c>
      <c r="ED521">
        <v>18.83372916666666</v>
      </c>
      <c r="EE521">
        <v>0.00500078</v>
      </c>
      <c r="EF521">
        <v>0</v>
      </c>
      <c r="EG521">
        <v>0</v>
      </c>
      <c r="EH521">
        <v>0</v>
      </c>
      <c r="EI521">
        <v>581.8000000000001</v>
      </c>
      <c r="EJ521">
        <v>0.00500078</v>
      </c>
      <c r="EK521">
        <v>-13.97083333333333</v>
      </c>
      <c r="EL521">
        <v>-1.029166666666667</v>
      </c>
      <c r="EM521">
        <v>35.60654166666666</v>
      </c>
      <c r="EN521">
        <v>38.84079166666667</v>
      </c>
      <c r="EO521">
        <v>37.46579166666667</v>
      </c>
      <c r="EP521">
        <v>39.21341666666667</v>
      </c>
      <c r="EQ521">
        <v>38.26804166666667</v>
      </c>
      <c r="ER521">
        <v>0</v>
      </c>
      <c r="ES521">
        <v>0</v>
      </c>
      <c r="ET521">
        <v>0</v>
      </c>
      <c r="EU521">
        <v>1761013130.5</v>
      </c>
      <c r="EV521">
        <v>0</v>
      </c>
      <c r="EW521">
        <v>581.7769230769231</v>
      </c>
      <c r="EX521">
        <v>11.4393166315489</v>
      </c>
      <c r="EY521">
        <v>-15.56923107253387</v>
      </c>
      <c r="EZ521">
        <v>-14.79230769230769</v>
      </c>
      <c r="FA521">
        <v>15</v>
      </c>
      <c r="FB521">
        <v>1761012682</v>
      </c>
      <c r="FC521" t="s">
        <v>1357</v>
      </c>
      <c r="FD521">
        <v>1761012681</v>
      </c>
      <c r="FE521">
        <v>1761012682</v>
      </c>
      <c r="FF521">
        <v>15</v>
      </c>
      <c r="FG521">
        <v>-0.08</v>
      </c>
      <c r="FH521">
        <v>-0.001</v>
      </c>
      <c r="FI521">
        <v>-1.579</v>
      </c>
      <c r="FJ521">
        <v>0.191</v>
      </c>
      <c r="FK521">
        <v>420</v>
      </c>
      <c r="FL521">
        <v>24</v>
      </c>
      <c r="FM521">
        <v>0.15</v>
      </c>
      <c r="FN521">
        <v>0.02</v>
      </c>
      <c r="FO521">
        <v>1.64355375</v>
      </c>
      <c r="FP521">
        <v>-0.1477739212007556</v>
      </c>
      <c r="FQ521">
        <v>0.06489447398228525</v>
      </c>
      <c r="FR521">
        <v>1</v>
      </c>
      <c r="FS521">
        <v>581.4529411764705</v>
      </c>
      <c r="FT521">
        <v>0.5714287822378895</v>
      </c>
      <c r="FU521">
        <v>6.69355419938235</v>
      </c>
      <c r="FV521">
        <v>1</v>
      </c>
      <c r="FW521">
        <v>-0.008798076500000002</v>
      </c>
      <c r="FX521">
        <v>0.1971925636772984</v>
      </c>
      <c r="FY521">
        <v>0.02129172191285143</v>
      </c>
      <c r="FZ521">
        <v>0</v>
      </c>
      <c r="GA521">
        <v>2</v>
      </c>
      <c r="GB521">
        <v>3</v>
      </c>
      <c r="GC521" t="s">
        <v>482</v>
      </c>
      <c r="GD521">
        <v>3.1098</v>
      </c>
      <c r="GE521">
        <v>2.72571</v>
      </c>
      <c r="GF521">
        <v>0.0888919</v>
      </c>
      <c r="GG521">
        <v>0.088432</v>
      </c>
      <c r="GH521">
        <v>0.108866</v>
      </c>
      <c r="GI521">
        <v>0.109832</v>
      </c>
      <c r="GJ521">
        <v>23911.9</v>
      </c>
      <c r="GK521">
        <v>21663.6</v>
      </c>
      <c r="GL521">
        <v>26802.4</v>
      </c>
      <c r="GM521">
        <v>23971.1</v>
      </c>
      <c r="GN521">
        <v>38163.1</v>
      </c>
      <c r="GO521">
        <v>31471.6</v>
      </c>
      <c r="GP521">
        <v>46782.3</v>
      </c>
      <c r="GQ521">
        <v>37889.3</v>
      </c>
      <c r="GR521">
        <v>1.8926</v>
      </c>
      <c r="GS521">
        <v>1.8794</v>
      </c>
      <c r="GT521">
        <v>0.0985861</v>
      </c>
      <c r="GU521">
        <v>0</v>
      </c>
      <c r="GV521">
        <v>28.4268</v>
      </c>
      <c r="GW521">
        <v>999.9</v>
      </c>
      <c r="GX521">
        <v>63.6</v>
      </c>
      <c r="GY521">
        <v>29.1</v>
      </c>
      <c r="GZ521">
        <v>28.4</v>
      </c>
      <c r="HA521">
        <v>61.351</v>
      </c>
      <c r="HB521">
        <v>21.1859</v>
      </c>
      <c r="HC521">
        <v>1</v>
      </c>
      <c r="HD521">
        <v>0.025935</v>
      </c>
      <c r="HE521">
        <v>-1.85632</v>
      </c>
      <c r="HF521">
        <v>20.3262</v>
      </c>
      <c r="HG521">
        <v>5.22133</v>
      </c>
      <c r="HH521">
        <v>11.9797</v>
      </c>
      <c r="HI521">
        <v>4.9653</v>
      </c>
      <c r="HJ521">
        <v>3.27585</v>
      </c>
      <c r="HK521">
        <v>9999</v>
      </c>
      <c r="HL521">
        <v>9999</v>
      </c>
      <c r="HM521">
        <v>9999</v>
      </c>
      <c r="HN521">
        <v>999.9</v>
      </c>
      <c r="HO521">
        <v>1.86366</v>
      </c>
      <c r="HP521">
        <v>1.85974</v>
      </c>
      <c r="HQ521">
        <v>1.85806</v>
      </c>
      <c r="HR521">
        <v>1.85943</v>
      </c>
      <c r="HS521">
        <v>1.85959</v>
      </c>
      <c r="HT521">
        <v>1.85806</v>
      </c>
      <c r="HU521">
        <v>1.85715</v>
      </c>
      <c r="HV521">
        <v>1.85211</v>
      </c>
      <c r="HW521">
        <v>0</v>
      </c>
      <c r="HX521">
        <v>0</v>
      </c>
      <c r="HY521">
        <v>0</v>
      </c>
      <c r="HZ521">
        <v>0</v>
      </c>
      <c r="IA521" t="s">
        <v>424</v>
      </c>
      <c r="IB521" t="s">
        <v>425</v>
      </c>
      <c r="IC521" t="s">
        <v>426</v>
      </c>
      <c r="ID521" t="s">
        <v>426</v>
      </c>
      <c r="IE521" t="s">
        <v>426</v>
      </c>
      <c r="IF521" t="s">
        <v>426</v>
      </c>
      <c r="IG521">
        <v>0</v>
      </c>
      <c r="IH521">
        <v>100</v>
      </c>
      <c r="II521">
        <v>100</v>
      </c>
      <c r="IJ521">
        <v>-1.576</v>
      </c>
      <c r="IK521">
        <v>0.1908</v>
      </c>
      <c r="IL521">
        <v>-2.369354775373933</v>
      </c>
      <c r="IM521">
        <v>0.001328113201692861</v>
      </c>
      <c r="IN521">
        <v>1.538283238170363E-06</v>
      </c>
      <c r="IO521">
        <v>-5.795655626708063E-10</v>
      </c>
      <c r="IP521">
        <v>-0.06927923945627479</v>
      </c>
      <c r="IQ521">
        <v>-0.004593102289677449</v>
      </c>
      <c r="IR521">
        <v>0.0008253994458280543</v>
      </c>
      <c r="IS521">
        <v>-7.403632370499484E-06</v>
      </c>
      <c r="IT521">
        <v>2</v>
      </c>
      <c r="IU521">
        <v>1985</v>
      </c>
      <c r="IV521">
        <v>1</v>
      </c>
      <c r="IW521">
        <v>27</v>
      </c>
      <c r="IX521">
        <v>7.5</v>
      </c>
      <c r="IY521">
        <v>7.5</v>
      </c>
      <c r="IZ521">
        <v>1.13647</v>
      </c>
      <c r="JA521">
        <v>2.60986</v>
      </c>
      <c r="JB521">
        <v>1.49658</v>
      </c>
      <c r="JC521">
        <v>2.34619</v>
      </c>
      <c r="JD521">
        <v>1.54907</v>
      </c>
      <c r="JE521">
        <v>2.45361</v>
      </c>
      <c r="JF521">
        <v>32.7535</v>
      </c>
      <c r="JG521">
        <v>15.3404</v>
      </c>
      <c r="JH521">
        <v>18</v>
      </c>
      <c r="JI521">
        <v>481.6</v>
      </c>
      <c r="JJ521">
        <v>502.32</v>
      </c>
      <c r="JK521">
        <v>31.3944</v>
      </c>
      <c r="JL521">
        <v>27.5854</v>
      </c>
      <c r="JM521">
        <v>30.0001</v>
      </c>
      <c r="JN521">
        <v>27.7642</v>
      </c>
      <c r="JO521">
        <v>27.7421</v>
      </c>
      <c r="JP521">
        <v>22.8479</v>
      </c>
      <c r="JQ521">
        <v>19.7331</v>
      </c>
      <c r="JR521">
        <v>80.0737</v>
      </c>
      <c r="JS521">
        <v>31.3647</v>
      </c>
      <c r="JT521">
        <v>420</v>
      </c>
      <c r="JU521">
        <v>24.0507</v>
      </c>
      <c r="JV521">
        <v>102.302</v>
      </c>
      <c r="JW521">
        <v>91.40819999999999</v>
      </c>
    </row>
    <row r="522" spans="1:283">
      <c r="A522">
        <v>504</v>
      </c>
      <c r="B522">
        <v>1761013133.5</v>
      </c>
      <c r="C522">
        <v>3467.5</v>
      </c>
      <c r="D522" t="s">
        <v>1463</v>
      </c>
      <c r="E522" t="s">
        <v>1464</v>
      </c>
      <c r="F522">
        <v>5</v>
      </c>
      <c r="G522" t="s">
        <v>1418</v>
      </c>
      <c r="H522">
        <v>1761013125.5</v>
      </c>
      <c r="I522">
        <f>(J522)/1000</f>
        <v>0</v>
      </c>
      <c r="J522">
        <f>1000*DJ522*AH522*(DF522-DG522)/(100*CY522*(1000-AH522*DF522))</f>
        <v>0</v>
      </c>
      <c r="K522">
        <f>DJ522*AH522*(DE522-DD522*(1000-AH522*DG522)/(1000-AH522*DF522))/(100*CY522)</f>
        <v>0</v>
      </c>
      <c r="L522">
        <f>DD522 - IF(AH522&gt;1, K522*CY522*100.0/(AJ522), 0)</f>
        <v>0</v>
      </c>
      <c r="M522">
        <f>((S522-I522/2)*L522-K522)/(S522+I522/2)</f>
        <v>0</v>
      </c>
      <c r="N522">
        <f>M522*(DK522+DL522)/1000.0</f>
        <v>0</v>
      </c>
      <c r="O522">
        <f>(DD522 - IF(AH522&gt;1, K522*CY522*100.0/(AJ522), 0))*(DK522+DL522)/1000.0</f>
        <v>0</v>
      </c>
      <c r="P522">
        <f>2.0/((1/R522-1/Q522)+SIGN(R522)*SQRT((1/R522-1/Q522)*(1/R522-1/Q522) + 4*CZ522/((CZ522+1)*(CZ522+1))*(2*1/R522*1/Q522-1/Q522*1/Q522)))</f>
        <v>0</v>
      </c>
      <c r="Q522">
        <f>IF(LEFT(DA522,1)&lt;&gt;"0",IF(LEFT(DA522,1)="1",3.0,DB522),$D$5+$E$5*(DR522*DK522/($K$5*1000))+$F$5*(DR522*DK522/($K$5*1000))*MAX(MIN(CY522,$J$5),$I$5)*MAX(MIN(CY522,$J$5),$I$5)+$G$5*MAX(MIN(CY522,$J$5),$I$5)*(DR522*DK522/($K$5*1000))+$H$5*(DR522*DK522/($K$5*1000))*(DR522*DK522/($K$5*1000)))</f>
        <v>0</v>
      </c>
      <c r="R522">
        <f>I522*(1000-(1000*0.61365*exp(17.502*V522/(240.97+V522))/(DK522+DL522)+DF522)/2)/(1000*0.61365*exp(17.502*V522/(240.97+V522))/(DK522+DL522)-DF522)</f>
        <v>0</v>
      </c>
      <c r="S522">
        <f>1/((CZ522+1)/(P522/1.6)+1/(Q522/1.37)) + CZ522/((CZ522+1)/(P522/1.6) + CZ522/(Q522/1.37))</f>
        <v>0</v>
      </c>
      <c r="T522">
        <f>(CU522*CX522)</f>
        <v>0</v>
      </c>
      <c r="U522">
        <f>(DM522+(T522+2*0.95*5.67E-8*(((DM522+$B$9)+273)^4-(DM522+273)^4)-44100*I522)/(1.84*29.3*Q522+8*0.95*5.67E-8*(DM522+273)^3))</f>
        <v>0</v>
      </c>
      <c r="V522">
        <f>($C$9*DN522+$D$9*DO522+$E$9*U522)</f>
        <v>0</v>
      </c>
      <c r="W522">
        <f>0.61365*exp(17.502*V522/(240.97+V522))</f>
        <v>0</v>
      </c>
      <c r="X522">
        <f>(Y522/Z522*100)</f>
        <v>0</v>
      </c>
      <c r="Y522">
        <f>DF522*(DK522+DL522)/1000</f>
        <v>0</v>
      </c>
      <c r="Z522">
        <f>0.61365*exp(17.502*DM522/(240.97+DM522))</f>
        <v>0</v>
      </c>
      <c r="AA522">
        <f>(W522-DF522*(DK522+DL522)/1000)</f>
        <v>0</v>
      </c>
      <c r="AB522">
        <f>(-I522*44100)</f>
        <v>0</v>
      </c>
      <c r="AC522">
        <f>2*29.3*Q522*0.92*(DM522-V522)</f>
        <v>0</v>
      </c>
      <c r="AD522">
        <f>2*0.95*5.67E-8*(((DM522+$B$9)+273)^4-(V522+273)^4)</f>
        <v>0</v>
      </c>
      <c r="AE522">
        <f>T522+AD522+AB522+AC522</f>
        <v>0</v>
      </c>
      <c r="AF522">
        <v>1</v>
      </c>
      <c r="AG522">
        <v>0</v>
      </c>
      <c r="AH522">
        <f>IF(AF522*$H$15&gt;=AJ522,1.0,(AJ522/(AJ522-AF522*$H$15)))</f>
        <v>0</v>
      </c>
      <c r="AI522">
        <f>(AH522-1)*100</f>
        <v>0</v>
      </c>
      <c r="AJ522">
        <f>MAX(0,($B$15+$C$15*DR522)/(1+$D$15*DR522)*DK522/(DM522+273)*$E$15)</f>
        <v>0</v>
      </c>
      <c r="AK522" t="s">
        <v>420</v>
      </c>
      <c r="AL522" t="s">
        <v>420</v>
      </c>
      <c r="AM522">
        <v>0</v>
      </c>
      <c r="AN522">
        <v>0</v>
      </c>
      <c r="AO522">
        <f>1-AM522/AN522</f>
        <v>0</v>
      </c>
      <c r="AP522">
        <v>0</v>
      </c>
      <c r="AQ522" t="s">
        <v>420</v>
      </c>
      <c r="AR522" t="s">
        <v>420</v>
      </c>
      <c r="AS522">
        <v>0</v>
      </c>
      <c r="AT522">
        <v>0</v>
      </c>
      <c r="AU522">
        <f>1-AS522/AT522</f>
        <v>0</v>
      </c>
      <c r="AV522">
        <v>0.5</v>
      </c>
      <c r="AW522">
        <f>CV522</f>
        <v>0</v>
      </c>
      <c r="AX522">
        <f>K522</f>
        <v>0</v>
      </c>
      <c r="AY522">
        <f>AU522*AV522*AW522</f>
        <v>0</v>
      </c>
      <c r="AZ522">
        <f>(AX522-AP522)/AW522</f>
        <v>0</v>
      </c>
      <c r="BA522">
        <f>(AN522-AT522)/AT522</f>
        <v>0</v>
      </c>
      <c r="BB522">
        <f>AM522/(AO522+AM522/AT522)</f>
        <v>0</v>
      </c>
      <c r="BC522" t="s">
        <v>420</v>
      </c>
      <c r="BD522">
        <v>0</v>
      </c>
      <c r="BE522">
        <f>IF(BD522&lt;&gt;0, BD522, BB522)</f>
        <v>0</v>
      </c>
      <c r="BF522">
        <f>1-BE522/AT522</f>
        <v>0</v>
      </c>
      <c r="BG522">
        <f>(AT522-AS522)/(AT522-BE522)</f>
        <v>0</v>
      </c>
      <c r="BH522">
        <f>(AN522-AT522)/(AN522-BE522)</f>
        <v>0</v>
      </c>
      <c r="BI522">
        <f>(AT522-AS522)/(AT522-AM522)</f>
        <v>0</v>
      </c>
      <c r="BJ522">
        <f>(AN522-AT522)/(AN522-AM522)</f>
        <v>0</v>
      </c>
      <c r="BK522">
        <f>(BG522*BE522/AS522)</f>
        <v>0</v>
      </c>
      <c r="BL522">
        <f>(1-BK522)</f>
        <v>0</v>
      </c>
      <c r="CU522">
        <f>$B$13*DS522+$C$13*DT522+$F$13*EE522*(1-EH522)</f>
        <v>0</v>
      </c>
      <c r="CV522">
        <f>CU522*CW522</f>
        <v>0</v>
      </c>
      <c r="CW522">
        <f>($B$13*$D$11+$C$13*$D$11+$F$13*((ER522+EJ522)/MAX(ER522+EJ522+ES522, 0.1)*$I$11+ES522/MAX(ER522+EJ522+ES522, 0.1)*$J$11))/($B$13+$C$13+$F$13)</f>
        <v>0</v>
      </c>
      <c r="CX522">
        <f>($B$13*$K$11+$C$13*$K$11+$F$13*((ER522+EJ522)/MAX(ER522+EJ522+ES522, 0.1)*$P$11+ES522/MAX(ER522+EJ522+ES522, 0.1)*$Q$11))/($B$13+$C$13+$F$13)</f>
        <v>0</v>
      </c>
      <c r="CY522">
        <v>4.6</v>
      </c>
      <c r="CZ522">
        <v>0.5</v>
      </c>
      <c r="DA522" t="s">
        <v>421</v>
      </c>
      <c r="DB522">
        <v>2</v>
      </c>
      <c r="DC522">
        <v>1761013125.5</v>
      </c>
      <c r="DD522">
        <v>421.6529166666667</v>
      </c>
      <c r="DE522">
        <v>420.0087083333333</v>
      </c>
      <c r="DF522">
        <v>24.08454166666667</v>
      </c>
      <c r="DG522">
        <v>24.08155</v>
      </c>
      <c r="DH522">
        <v>423.2284583333333</v>
      </c>
      <c r="DI522">
        <v>23.89333333333333</v>
      </c>
      <c r="DJ522">
        <v>500.0569166666666</v>
      </c>
      <c r="DK522">
        <v>90.59117916666668</v>
      </c>
      <c r="DL522">
        <v>0.03421314166666667</v>
      </c>
      <c r="DM522">
        <v>30.40638333333333</v>
      </c>
      <c r="DN522">
        <v>30.0414875</v>
      </c>
      <c r="DO522">
        <v>999.9</v>
      </c>
      <c r="DP522">
        <v>0</v>
      </c>
      <c r="DQ522">
        <v>0</v>
      </c>
      <c r="DR522">
        <v>10010.5</v>
      </c>
      <c r="DS522">
        <v>0</v>
      </c>
      <c r="DT522">
        <v>0.242856</v>
      </c>
      <c r="DU522">
        <v>1.64417125</v>
      </c>
      <c r="DV522">
        <v>432.0589166666667</v>
      </c>
      <c r="DW522">
        <v>430.3726666666666</v>
      </c>
      <c r="DX522">
        <v>0.002992864166666667</v>
      </c>
      <c r="DY522">
        <v>420.0087083333333</v>
      </c>
      <c r="DZ522">
        <v>24.08155</v>
      </c>
      <c r="EA522">
        <v>2.181846666666666</v>
      </c>
      <c r="EB522">
        <v>2.181575416666667</v>
      </c>
      <c r="EC522">
        <v>18.8296375</v>
      </c>
      <c r="ED522">
        <v>18.82764583333333</v>
      </c>
      <c r="EE522">
        <v>0.00500078</v>
      </c>
      <c r="EF522">
        <v>0</v>
      </c>
      <c r="EG522">
        <v>0</v>
      </c>
      <c r="EH522">
        <v>0</v>
      </c>
      <c r="EI522">
        <v>582.1374999999999</v>
      </c>
      <c r="EJ522">
        <v>0.00500078</v>
      </c>
      <c r="EK522">
        <v>-14.1</v>
      </c>
      <c r="EL522">
        <v>-0.8208333333333333</v>
      </c>
      <c r="EM522">
        <v>35.58316666666666</v>
      </c>
      <c r="EN522">
        <v>38.80166666666667</v>
      </c>
      <c r="EO522">
        <v>37.46841666666666</v>
      </c>
      <c r="EP522">
        <v>39.1535</v>
      </c>
      <c r="EQ522">
        <v>38.281</v>
      </c>
      <c r="ER522">
        <v>0</v>
      </c>
      <c r="ES522">
        <v>0</v>
      </c>
      <c r="ET522">
        <v>0</v>
      </c>
      <c r="EU522">
        <v>1761013132.3</v>
      </c>
      <c r="EV522">
        <v>0</v>
      </c>
      <c r="EW522">
        <v>581.504</v>
      </c>
      <c r="EX522">
        <v>9.030769689361092</v>
      </c>
      <c r="EY522">
        <v>-19.17692358364486</v>
      </c>
      <c r="EZ522">
        <v>-14.412</v>
      </c>
      <c r="FA522">
        <v>15</v>
      </c>
      <c r="FB522">
        <v>1761012682</v>
      </c>
      <c r="FC522" t="s">
        <v>1357</v>
      </c>
      <c r="FD522">
        <v>1761012681</v>
      </c>
      <c r="FE522">
        <v>1761012682</v>
      </c>
      <c r="FF522">
        <v>15</v>
      </c>
      <c r="FG522">
        <v>-0.08</v>
      </c>
      <c r="FH522">
        <v>-0.001</v>
      </c>
      <c r="FI522">
        <v>-1.579</v>
      </c>
      <c r="FJ522">
        <v>0.191</v>
      </c>
      <c r="FK522">
        <v>420</v>
      </c>
      <c r="FL522">
        <v>24</v>
      </c>
      <c r="FM522">
        <v>0.15</v>
      </c>
      <c r="FN522">
        <v>0.02</v>
      </c>
      <c r="FO522">
        <v>1.63189</v>
      </c>
      <c r="FP522">
        <v>0.1176064808362372</v>
      </c>
      <c r="FQ522">
        <v>0.04632435165328879</v>
      </c>
      <c r="FR522">
        <v>1</v>
      </c>
      <c r="FS522">
        <v>581.8764705882353</v>
      </c>
      <c r="FT522">
        <v>16.6111538193136</v>
      </c>
      <c r="FU522">
        <v>6.618514975765258</v>
      </c>
      <c r="FV522">
        <v>0</v>
      </c>
      <c r="FW522">
        <v>-0.003153411219512196</v>
      </c>
      <c r="FX522">
        <v>0.1953388649477352</v>
      </c>
      <c r="FY522">
        <v>0.02155243368864941</v>
      </c>
      <c r="FZ522">
        <v>0</v>
      </c>
      <c r="GA522">
        <v>1</v>
      </c>
      <c r="GB522">
        <v>3</v>
      </c>
      <c r="GC522" t="s">
        <v>459</v>
      </c>
      <c r="GD522">
        <v>3.10977</v>
      </c>
      <c r="GE522">
        <v>2.72555</v>
      </c>
      <c r="GF522">
        <v>0.08890099999999999</v>
      </c>
      <c r="GG522">
        <v>0.0884395</v>
      </c>
      <c r="GH522">
        <v>0.108839</v>
      </c>
      <c r="GI522">
        <v>0.109831</v>
      </c>
      <c r="GJ522">
        <v>23911.5</v>
      </c>
      <c r="GK522">
        <v>21663.4</v>
      </c>
      <c r="GL522">
        <v>26802.2</v>
      </c>
      <c r="GM522">
        <v>23971.2</v>
      </c>
      <c r="GN522">
        <v>38164</v>
      </c>
      <c r="GO522">
        <v>31471.5</v>
      </c>
      <c r="GP522">
        <v>46782</v>
      </c>
      <c r="GQ522">
        <v>37889.3</v>
      </c>
      <c r="GR522">
        <v>1.8926</v>
      </c>
      <c r="GS522">
        <v>1.8795</v>
      </c>
      <c r="GT522">
        <v>0.0986606</v>
      </c>
      <c r="GU522">
        <v>0</v>
      </c>
      <c r="GV522">
        <v>28.4293</v>
      </c>
      <c r="GW522">
        <v>999.9</v>
      </c>
      <c r="GX522">
        <v>63.6</v>
      </c>
      <c r="GY522">
        <v>29.1</v>
      </c>
      <c r="GZ522">
        <v>28.4003</v>
      </c>
      <c r="HA522">
        <v>61.451</v>
      </c>
      <c r="HB522">
        <v>21.0176</v>
      </c>
      <c r="HC522">
        <v>1</v>
      </c>
      <c r="HD522">
        <v>0.0262246</v>
      </c>
      <c r="HE522">
        <v>-1.84451</v>
      </c>
      <c r="HF522">
        <v>20.3263</v>
      </c>
      <c r="HG522">
        <v>5.22088</v>
      </c>
      <c r="HH522">
        <v>11.9798</v>
      </c>
      <c r="HI522">
        <v>4.9652</v>
      </c>
      <c r="HJ522">
        <v>3.27583</v>
      </c>
      <c r="HK522">
        <v>9999</v>
      </c>
      <c r="HL522">
        <v>9999</v>
      </c>
      <c r="HM522">
        <v>9999</v>
      </c>
      <c r="HN522">
        <v>999.9</v>
      </c>
      <c r="HO522">
        <v>1.86365</v>
      </c>
      <c r="HP522">
        <v>1.85974</v>
      </c>
      <c r="HQ522">
        <v>1.85806</v>
      </c>
      <c r="HR522">
        <v>1.85943</v>
      </c>
      <c r="HS522">
        <v>1.85959</v>
      </c>
      <c r="HT522">
        <v>1.85806</v>
      </c>
      <c r="HU522">
        <v>1.85715</v>
      </c>
      <c r="HV522">
        <v>1.85211</v>
      </c>
      <c r="HW522">
        <v>0</v>
      </c>
      <c r="HX522">
        <v>0</v>
      </c>
      <c r="HY522">
        <v>0</v>
      </c>
      <c r="HZ522">
        <v>0</v>
      </c>
      <c r="IA522" t="s">
        <v>424</v>
      </c>
      <c r="IB522" t="s">
        <v>425</v>
      </c>
      <c r="IC522" t="s">
        <v>426</v>
      </c>
      <c r="ID522" t="s">
        <v>426</v>
      </c>
      <c r="IE522" t="s">
        <v>426</v>
      </c>
      <c r="IF522" t="s">
        <v>426</v>
      </c>
      <c r="IG522">
        <v>0</v>
      </c>
      <c r="IH522">
        <v>100</v>
      </c>
      <c r="II522">
        <v>100</v>
      </c>
      <c r="IJ522">
        <v>-1.576</v>
      </c>
      <c r="IK522">
        <v>0.1906</v>
      </c>
      <c r="IL522">
        <v>-2.369354775373933</v>
      </c>
      <c r="IM522">
        <v>0.001328113201692861</v>
      </c>
      <c r="IN522">
        <v>1.538283238170363E-06</v>
      </c>
      <c r="IO522">
        <v>-5.795655626708063E-10</v>
      </c>
      <c r="IP522">
        <v>-0.06927923945627479</v>
      </c>
      <c r="IQ522">
        <v>-0.004593102289677449</v>
      </c>
      <c r="IR522">
        <v>0.0008253994458280543</v>
      </c>
      <c r="IS522">
        <v>-7.403632370499484E-06</v>
      </c>
      <c r="IT522">
        <v>2</v>
      </c>
      <c r="IU522">
        <v>1985</v>
      </c>
      <c r="IV522">
        <v>1</v>
      </c>
      <c r="IW522">
        <v>27</v>
      </c>
      <c r="IX522">
        <v>7.5</v>
      </c>
      <c r="IY522">
        <v>7.5</v>
      </c>
      <c r="IZ522">
        <v>1.13647</v>
      </c>
      <c r="JA522">
        <v>2.6062</v>
      </c>
      <c r="JB522">
        <v>1.49658</v>
      </c>
      <c r="JC522">
        <v>2.34497</v>
      </c>
      <c r="JD522">
        <v>1.54907</v>
      </c>
      <c r="JE522">
        <v>2.45605</v>
      </c>
      <c r="JF522">
        <v>32.7535</v>
      </c>
      <c r="JG522">
        <v>15.3404</v>
      </c>
      <c r="JH522">
        <v>18</v>
      </c>
      <c r="JI522">
        <v>481.6</v>
      </c>
      <c r="JJ522">
        <v>502.387</v>
      </c>
      <c r="JK522">
        <v>31.3799</v>
      </c>
      <c r="JL522">
        <v>27.5854</v>
      </c>
      <c r="JM522">
        <v>30.0002</v>
      </c>
      <c r="JN522">
        <v>27.7642</v>
      </c>
      <c r="JO522">
        <v>27.7421</v>
      </c>
      <c r="JP522">
        <v>22.8461</v>
      </c>
      <c r="JQ522">
        <v>19.7331</v>
      </c>
      <c r="JR522">
        <v>80.0737</v>
      </c>
      <c r="JS522">
        <v>31.3647</v>
      </c>
      <c r="JT522">
        <v>420</v>
      </c>
      <c r="JU522">
        <v>24.0507</v>
      </c>
      <c r="JV522">
        <v>102.301</v>
      </c>
      <c r="JW522">
        <v>91.4081</v>
      </c>
    </row>
    <row r="523" spans="1:283">
      <c r="A523">
        <v>505</v>
      </c>
      <c r="B523">
        <v>1761013135.5</v>
      </c>
      <c r="C523">
        <v>3469.5</v>
      </c>
      <c r="D523" t="s">
        <v>1465</v>
      </c>
      <c r="E523" t="s">
        <v>1466</v>
      </c>
      <c r="F523">
        <v>5</v>
      </c>
      <c r="G523" t="s">
        <v>1418</v>
      </c>
      <c r="H523">
        <v>1761013127.5</v>
      </c>
      <c r="I523">
        <f>(J523)/1000</f>
        <v>0</v>
      </c>
      <c r="J523">
        <f>1000*DJ523*AH523*(DF523-DG523)/(100*CY523*(1000-AH523*DF523))</f>
        <v>0</v>
      </c>
      <c r="K523">
        <f>DJ523*AH523*(DE523-DD523*(1000-AH523*DG523)/(1000-AH523*DF523))/(100*CY523)</f>
        <v>0</v>
      </c>
      <c r="L523">
        <f>DD523 - IF(AH523&gt;1, K523*CY523*100.0/(AJ523), 0)</f>
        <v>0</v>
      </c>
      <c r="M523">
        <f>((S523-I523/2)*L523-K523)/(S523+I523/2)</f>
        <v>0</v>
      </c>
      <c r="N523">
        <f>M523*(DK523+DL523)/1000.0</f>
        <v>0</v>
      </c>
      <c r="O523">
        <f>(DD523 - IF(AH523&gt;1, K523*CY523*100.0/(AJ523), 0))*(DK523+DL523)/1000.0</f>
        <v>0</v>
      </c>
      <c r="P523">
        <f>2.0/((1/R523-1/Q523)+SIGN(R523)*SQRT((1/R523-1/Q523)*(1/R523-1/Q523) + 4*CZ523/((CZ523+1)*(CZ523+1))*(2*1/R523*1/Q523-1/Q523*1/Q523)))</f>
        <v>0</v>
      </c>
      <c r="Q523">
        <f>IF(LEFT(DA523,1)&lt;&gt;"0",IF(LEFT(DA523,1)="1",3.0,DB523),$D$5+$E$5*(DR523*DK523/($K$5*1000))+$F$5*(DR523*DK523/($K$5*1000))*MAX(MIN(CY523,$J$5),$I$5)*MAX(MIN(CY523,$J$5),$I$5)+$G$5*MAX(MIN(CY523,$J$5),$I$5)*(DR523*DK523/($K$5*1000))+$H$5*(DR523*DK523/($K$5*1000))*(DR523*DK523/($K$5*1000)))</f>
        <v>0</v>
      </c>
      <c r="R523">
        <f>I523*(1000-(1000*0.61365*exp(17.502*V523/(240.97+V523))/(DK523+DL523)+DF523)/2)/(1000*0.61365*exp(17.502*V523/(240.97+V523))/(DK523+DL523)-DF523)</f>
        <v>0</v>
      </c>
      <c r="S523">
        <f>1/((CZ523+1)/(P523/1.6)+1/(Q523/1.37)) + CZ523/((CZ523+1)/(P523/1.6) + CZ523/(Q523/1.37))</f>
        <v>0</v>
      </c>
      <c r="T523">
        <f>(CU523*CX523)</f>
        <v>0</v>
      </c>
      <c r="U523">
        <f>(DM523+(T523+2*0.95*5.67E-8*(((DM523+$B$9)+273)^4-(DM523+273)^4)-44100*I523)/(1.84*29.3*Q523+8*0.95*5.67E-8*(DM523+273)^3))</f>
        <v>0</v>
      </c>
      <c r="V523">
        <f>($C$9*DN523+$D$9*DO523+$E$9*U523)</f>
        <v>0</v>
      </c>
      <c r="W523">
        <f>0.61365*exp(17.502*V523/(240.97+V523))</f>
        <v>0</v>
      </c>
      <c r="X523">
        <f>(Y523/Z523*100)</f>
        <v>0</v>
      </c>
      <c r="Y523">
        <f>DF523*(DK523+DL523)/1000</f>
        <v>0</v>
      </c>
      <c r="Z523">
        <f>0.61365*exp(17.502*DM523/(240.97+DM523))</f>
        <v>0</v>
      </c>
      <c r="AA523">
        <f>(W523-DF523*(DK523+DL523)/1000)</f>
        <v>0</v>
      </c>
      <c r="AB523">
        <f>(-I523*44100)</f>
        <v>0</v>
      </c>
      <c r="AC523">
        <f>2*29.3*Q523*0.92*(DM523-V523)</f>
        <v>0</v>
      </c>
      <c r="AD523">
        <f>2*0.95*5.67E-8*(((DM523+$B$9)+273)^4-(V523+273)^4)</f>
        <v>0</v>
      </c>
      <c r="AE523">
        <f>T523+AD523+AB523+AC523</f>
        <v>0</v>
      </c>
      <c r="AF523">
        <v>1</v>
      </c>
      <c r="AG523">
        <v>0</v>
      </c>
      <c r="AH523">
        <f>IF(AF523*$H$15&gt;=AJ523,1.0,(AJ523/(AJ523-AF523*$H$15)))</f>
        <v>0</v>
      </c>
      <c r="AI523">
        <f>(AH523-1)*100</f>
        <v>0</v>
      </c>
      <c r="AJ523">
        <f>MAX(0,($B$15+$C$15*DR523)/(1+$D$15*DR523)*DK523/(DM523+273)*$E$15)</f>
        <v>0</v>
      </c>
      <c r="AK523" t="s">
        <v>420</v>
      </c>
      <c r="AL523" t="s">
        <v>420</v>
      </c>
      <c r="AM523">
        <v>0</v>
      </c>
      <c r="AN523">
        <v>0</v>
      </c>
      <c r="AO523">
        <f>1-AM523/AN523</f>
        <v>0</v>
      </c>
      <c r="AP523">
        <v>0</v>
      </c>
      <c r="AQ523" t="s">
        <v>420</v>
      </c>
      <c r="AR523" t="s">
        <v>420</v>
      </c>
      <c r="AS523">
        <v>0</v>
      </c>
      <c r="AT523">
        <v>0</v>
      </c>
      <c r="AU523">
        <f>1-AS523/AT523</f>
        <v>0</v>
      </c>
      <c r="AV523">
        <v>0.5</v>
      </c>
      <c r="AW523">
        <f>CV523</f>
        <v>0</v>
      </c>
      <c r="AX523">
        <f>K523</f>
        <v>0</v>
      </c>
      <c r="AY523">
        <f>AU523*AV523*AW523</f>
        <v>0</v>
      </c>
      <c r="AZ523">
        <f>(AX523-AP523)/AW523</f>
        <v>0</v>
      </c>
      <c r="BA523">
        <f>(AN523-AT523)/AT523</f>
        <v>0</v>
      </c>
      <c r="BB523">
        <f>AM523/(AO523+AM523/AT523)</f>
        <v>0</v>
      </c>
      <c r="BC523" t="s">
        <v>420</v>
      </c>
      <c r="BD523">
        <v>0</v>
      </c>
      <c r="BE523">
        <f>IF(BD523&lt;&gt;0, BD523, BB523)</f>
        <v>0</v>
      </c>
      <c r="BF523">
        <f>1-BE523/AT523</f>
        <v>0</v>
      </c>
      <c r="BG523">
        <f>(AT523-AS523)/(AT523-BE523)</f>
        <v>0</v>
      </c>
      <c r="BH523">
        <f>(AN523-AT523)/(AN523-BE523)</f>
        <v>0</v>
      </c>
      <c r="BI523">
        <f>(AT523-AS523)/(AT523-AM523)</f>
        <v>0</v>
      </c>
      <c r="BJ523">
        <f>(AN523-AT523)/(AN523-AM523)</f>
        <v>0</v>
      </c>
      <c r="BK523">
        <f>(BG523*BE523/AS523)</f>
        <v>0</v>
      </c>
      <c r="BL523">
        <f>(1-BK523)</f>
        <v>0</v>
      </c>
      <c r="CU523">
        <f>$B$13*DS523+$C$13*DT523+$F$13*EE523*(1-EH523)</f>
        <v>0</v>
      </c>
      <c r="CV523">
        <f>CU523*CW523</f>
        <v>0</v>
      </c>
      <c r="CW523">
        <f>($B$13*$D$11+$C$13*$D$11+$F$13*((ER523+EJ523)/MAX(ER523+EJ523+ES523, 0.1)*$I$11+ES523/MAX(ER523+EJ523+ES523, 0.1)*$J$11))/($B$13+$C$13+$F$13)</f>
        <v>0</v>
      </c>
      <c r="CX523">
        <f>($B$13*$K$11+$C$13*$K$11+$F$13*((ER523+EJ523)/MAX(ER523+EJ523+ES523, 0.1)*$P$11+ES523/MAX(ER523+EJ523+ES523, 0.1)*$Q$11))/($B$13+$C$13+$F$13)</f>
        <v>0</v>
      </c>
      <c r="CY523">
        <v>4.6</v>
      </c>
      <c r="CZ523">
        <v>0.5</v>
      </c>
      <c r="DA523" t="s">
        <v>421</v>
      </c>
      <c r="DB523">
        <v>2</v>
      </c>
      <c r="DC523">
        <v>1761013127.5</v>
      </c>
      <c r="DD523">
        <v>421.6569166666666</v>
      </c>
      <c r="DE523">
        <v>420.012125</v>
      </c>
      <c r="DF523">
        <v>24.07969166666667</v>
      </c>
      <c r="DG523">
        <v>24.07229583333333</v>
      </c>
      <c r="DH523">
        <v>423.2324583333333</v>
      </c>
      <c r="DI523">
        <v>23.88859166666667</v>
      </c>
      <c r="DJ523">
        <v>500.0559583333334</v>
      </c>
      <c r="DK523">
        <v>90.59089999999999</v>
      </c>
      <c r="DL523">
        <v>0.03409748333333333</v>
      </c>
      <c r="DM523">
        <v>30.40426666666667</v>
      </c>
      <c r="DN523">
        <v>30.04069166666666</v>
      </c>
      <c r="DO523">
        <v>999.9</v>
      </c>
      <c r="DP523">
        <v>0</v>
      </c>
      <c r="DQ523">
        <v>0</v>
      </c>
      <c r="DR523">
        <v>10013.43916666667</v>
      </c>
      <c r="DS523">
        <v>0</v>
      </c>
      <c r="DT523">
        <v>0.242856</v>
      </c>
      <c r="DU523">
        <v>1.644814583333333</v>
      </c>
      <c r="DV523">
        <v>432.0608333333333</v>
      </c>
      <c r="DW523">
        <v>430.3720416666667</v>
      </c>
      <c r="DX523">
        <v>0.007396214166666667</v>
      </c>
      <c r="DY523">
        <v>420.012125</v>
      </c>
      <c r="DZ523">
        <v>24.07229583333333</v>
      </c>
      <c r="EA523">
        <v>2.181400833333333</v>
      </c>
      <c r="EB523">
        <v>2.180730416666667</v>
      </c>
      <c r="EC523">
        <v>18.82636666666667</v>
      </c>
      <c r="ED523">
        <v>18.82145</v>
      </c>
      <c r="EE523">
        <v>0.00500078</v>
      </c>
      <c r="EF523">
        <v>0</v>
      </c>
      <c r="EG523">
        <v>0</v>
      </c>
      <c r="EH523">
        <v>0</v>
      </c>
      <c r="EI523">
        <v>582.9</v>
      </c>
      <c r="EJ523">
        <v>0.00500078</v>
      </c>
      <c r="EK523">
        <v>-14.9625</v>
      </c>
      <c r="EL523">
        <v>-0.9375</v>
      </c>
      <c r="EM523">
        <v>35.56491666666667</v>
      </c>
      <c r="EN523">
        <v>38.76266666666667</v>
      </c>
      <c r="EO523">
        <v>37.465875</v>
      </c>
      <c r="EP523">
        <v>39.09875</v>
      </c>
      <c r="EQ523">
        <v>38.291375</v>
      </c>
      <c r="ER523">
        <v>0</v>
      </c>
      <c r="ES523">
        <v>0</v>
      </c>
      <c r="ET523">
        <v>0</v>
      </c>
      <c r="EU523">
        <v>1761013134.7</v>
      </c>
      <c r="EV523">
        <v>0</v>
      </c>
      <c r="EW523">
        <v>582.544</v>
      </c>
      <c r="EX523">
        <v>-14.93076887191858</v>
      </c>
      <c r="EY523">
        <v>-32.43076965442071</v>
      </c>
      <c r="EZ523">
        <v>-15.728</v>
      </c>
      <c r="FA523">
        <v>15</v>
      </c>
      <c r="FB523">
        <v>1761012682</v>
      </c>
      <c r="FC523" t="s">
        <v>1357</v>
      </c>
      <c r="FD523">
        <v>1761012681</v>
      </c>
      <c r="FE523">
        <v>1761012682</v>
      </c>
      <c r="FF523">
        <v>15</v>
      </c>
      <c r="FG523">
        <v>-0.08</v>
      </c>
      <c r="FH523">
        <v>-0.001</v>
      </c>
      <c r="FI523">
        <v>-1.579</v>
      </c>
      <c r="FJ523">
        <v>0.191</v>
      </c>
      <c r="FK523">
        <v>420</v>
      </c>
      <c r="FL523">
        <v>24</v>
      </c>
      <c r="FM523">
        <v>0.15</v>
      </c>
      <c r="FN523">
        <v>0.02</v>
      </c>
      <c r="FO523">
        <v>1.640881</v>
      </c>
      <c r="FP523">
        <v>0.04584787992495022</v>
      </c>
      <c r="FQ523">
        <v>0.04170361799652399</v>
      </c>
      <c r="FR523">
        <v>1</v>
      </c>
      <c r="FS523">
        <v>582.314705882353</v>
      </c>
      <c r="FT523">
        <v>6.021390678794077</v>
      </c>
      <c r="FU523">
        <v>7.30552298538341</v>
      </c>
      <c r="FV523">
        <v>0</v>
      </c>
      <c r="FW523">
        <v>8.42034999999998E-05</v>
      </c>
      <c r="FX523">
        <v>0.1897321834896811</v>
      </c>
      <c r="FY523">
        <v>0.0210485186941537</v>
      </c>
      <c r="FZ523">
        <v>0</v>
      </c>
      <c r="GA523">
        <v>1</v>
      </c>
      <c r="GB523">
        <v>3</v>
      </c>
      <c r="GC523" t="s">
        <v>459</v>
      </c>
      <c r="GD523">
        <v>3.10976</v>
      </c>
      <c r="GE523">
        <v>2.7256</v>
      </c>
      <c r="GF523">
        <v>0.088903</v>
      </c>
      <c r="GG523">
        <v>0.08844050000000001</v>
      </c>
      <c r="GH523">
        <v>0.108822</v>
      </c>
      <c r="GI523">
        <v>0.109824</v>
      </c>
      <c r="GJ523">
        <v>23911.4</v>
      </c>
      <c r="GK523">
        <v>21663.3</v>
      </c>
      <c r="GL523">
        <v>26802.1</v>
      </c>
      <c r="GM523">
        <v>23971</v>
      </c>
      <c r="GN523">
        <v>38164.6</v>
      </c>
      <c r="GO523">
        <v>31471.5</v>
      </c>
      <c r="GP523">
        <v>46781.8</v>
      </c>
      <c r="GQ523">
        <v>37889</v>
      </c>
      <c r="GR523">
        <v>1.8924</v>
      </c>
      <c r="GS523">
        <v>1.87947</v>
      </c>
      <c r="GT523">
        <v>0.0980273</v>
      </c>
      <c r="GU523">
        <v>0</v>
      </c>
      <c r="GV523">
        <v>28.4308</v>
      </c>
      <c r="GW523">
        <v>999.9</v>
      </c>
      <c r="GX523">
        <v>63.6</v>
      </c>
      <c r="GY523">
        <v>29.1</v>
      </c>
      <c r="GZ523">
        <v>28.3992</v>
      </c>
      <c r="HA523">
        <v>61.311</v>
      </c>
      <c r="HB523">
        <v>20.9736</v>
      </c>
      <c r="HC523">
        <v>1</v>
      </c>
      <c r="HD523">
        <v>0.0263262</v>
      </c>
      <c r="HE523">
        <v>-1.85269</v>
      </c>
      <c r="HF523">
        <v>20.3263</v>
      </c>
      <c r="HG523">
        <v>5.22118</v>
      </c>
      <c r="HH523">
        <v>11.9798</v>
      </c>
      <c r="HI523">
        <v>4.9652</v>
      </c>
      <c r="HJ523">
        <v>3.27585</v>
      </c>
      <c r="HK523">
        <v>9999</v>
      </c>
      <c r="HL523">
        <v>9999</v>
      </c>
      <c r="HM523">
        <v>9999</v>
      </c>
      <c r="HN523">
        <v>999.9</v>
      </c>
      <c r="HO523">
        <v>1.86366</v>
      </c>
      <c r="HP523">
        <v>1.85974</v>
      </c>
      <c r="HQ523">
        <v>1.85806</v>
      </c>
      <c r="HR523">
        <v>1.85944</v>
      </c>
      <c r="HS523">
        <v>1.85959</v>
      </c>
      <c r="HT523">
        <v>1.85806</v>
      </c>
      <c r="HU523">
        <v>1.85715</v>
      </c>
      <c r="HV523">
        <v>1.85211</v>
      </c>
      <c r="HW523">
        <v>0</v>
      </c>
      <c r="HX523">
        <v>0</v>
      </c>
      <c r="HY523">
        <v>0</v>
      </c>
      <c r="HZ523">
        <v>0</v>
      </c>
      <c r="IA523" t="s">
        <v>424</v>
      </c>
      <c r="IB523" t="s">
        <v>425</v>
      </c>
      <c r="IC523" t="s">
        <v>426</v>
      </c>
      <c r="ID523" t="s">
        <v>426</v>
      </c>
      <c r="IE523" t="s">
        <v>426</v>
      </c>
      <c r="IF523" t="s">
        <v>426</v>
      </c>
      <c r="IG523">
        <v>0</v>
      </c>
      <c r="IH523">
        <v>100</v>
      </c>
      <c r="II523">
        <v>100</v>
      </c>
      <c r="IJ523">
        <v>-1.576</v>
      </c>
      <c r="IK523">
        <v>0.1905</v>
      </c>
      <c r="IL523">
        <v>-2.369354775373933</v>
      </c>
      <c r="IM523">
        <v>0.001328113201692861</v>
      </c>
      <c r="IN523">
        <v>1.538283238170363E-06</v>
      </c>
      <c r="IO523">
        <v>-5.795655626708063E-10</v>
      </c>
      <c r="IP523">
        <v>-0.06927923945627479</v>
      </c>
      <c r="IQ523">
        <v>-0.004593102289677449</v>
      </c>
      <c r="IR523">
        <v>0.0008253994458280543</v>
      </c>
      <c r="IS523">
        <v>-7.403632370499484E-06</v>
      </c>
      <c r="IT523">
        <v>2</v>
      </c>
      <c r="IU523">
        <v>1985</v>
      </c>
      <c r="IV523">
        <v>1</v>
      </c>
      <c r="IW523">
        <v>27</v>
      </c>
      <c r="IX523">
        <v>7.6</v>
      </c>
      <c r="IY523">
        <v>7.6</v>
      </c>
      <c r="IZ523">
        <v>1.13647</v>
      </c>
      <c r="JA523">
        <v>2.61841</v>
      </c>
      <c r="JB523">
        <v>1.49658</v>
      </c>
      <c r="JC523">
        <v>2.34497</v>
      </c>
      <c r="JD523">
        <v>1.54907</v>
      </c>
      <c r="JE523">
        <v>2.35107</v>
      </c>
      <c r="JF523">
        <v>32.7535</v>
      </c>
      <c r="JG523">
        <v>15.3228</v>
      </c>
      <c r="JH523">
        <v>18</v>
      </c>
      <c r="JI523">
        <v>481.485</v>
      </c>
      <c r="JJ523">
        <v>502.37</v>
      </c>
      <c r="JK523">
        <v>31.3643</v>
      </c>
      <c r="JL523">
        <v>27.5854</v>
      </c>
      <c r="JM523">
        <v>30.0001</v>
      </c>
      <c r="JN523">
        <v>27.7642</v>
      </c>
      <c r="JO523">
        <v>27.7421</v>
      </c>
      <c r="JP523">
        <v>22.8455</v>
      </c>
      <c r="JQ523">
        <v>19.7331</v>
      </c>
      <c r="JR523">
        <v>80.0737</v>
      </c>
      <c r="JS523">
        <v>31.3647</v>
      </c>
      <c r="JT523">
        <v>420</v>
      </c>
      <c r="JU523">
        <v>24.0507</v>
      </c>
      <c r="JV523">
        <v>102.301</v>
      </c>
      <c r="JW523">
        <v>91.4074</v>
      </c>
    </row>
    <row r="524" spans="1:283">
      <c r="A524">
        <v>506</v>
      </c>
      <c r="B524">
        <v>1761013137.5</v>
      </c>
      <c r="C524">
        <v>3471.5</v>
      </c>
      <c r="D524" t="s">
        <v>1467</v>
      </c>
      <c r="E524" t="s">
        <v>1468</v>
      </c>
      <c r="F524">
        <v>5</v>
      </c>
      <c r="G524" t="s">
        <v>1418</v>
      </c>
      <c r="H524">
        <v>1761013129.5</v>
      </c>
      <c r="I524">
        <f>(J524)/1000</f>
        <v>0</v>
      </c>
      <c r="J524">
        <f>1000*DJ524*AH524*(DF524-DG524)/(100*CY524*(1000-AH524*DF524))</f>
        <v>0</v>
      </c>
      <c r="K524">
        <f>DJ524*AH524*(DE524-DD524*(1000-AH524*DG524)/(1000-AH524*DF524))/(100*CY524)</f>
        <v>0</v>
      </c>
      <c r="L524">
        <f>DD524 - IF(AH524&gt;1, K524*CY524*100.0/(AJ524), 0)</f>
        <v>0</v>
      </c>
      <c r="M524">
        <f>((S524-I524/2)*L524-K524)/(S524+I524/2)</f>
        <v>0</v>
      </c>
      <c r="N524">
        <f>M524*(DK524+DL524)/1000.0</f>
        <v>0</v>
      </c>
      <c r="O524">
        <f>(DD524 - IF(AH524&gt;1, K524*CY524*100.0/(AJ524), 0))*(DK524+DL524)/1000.0</f>
        <v>0</v>
      </c>
      <c r="P524">
        <f>2.0/((1/R524-1/Q524)+SIGN(R524)*SQRT((1/R524-1/Q524)*(1/R524-1/Q524) + 4*CZ524/((CZ524+1)*(CZ524+1))*(2*1/R524*1/Q524-1/Q524*1/Q524)))</f>
        <v>0</v>
      </c>
      <c r="Q524">
        <f>IF(LEFT(DA524,1)&lt;&gt;"0",IF(LEFT(DA524,1)="1",3.0,DB524),$D$5+$E$5*(DR524*DK524/($K$5*1000))+$F$5*(DR524*DK524/($K$5*1000))*MAX(MIN(CY524,$J$5),$I$5)*MAX(MIN(CY524,$J$5),$I$5)+$G$5*MAX(MIN(CY524,$J$5),$I$5)*(DR524*DK524/($K$5*1000))+$H$5*(DR524*DK524/($K$5*1000))*(DR524*DK524/($K$5*1000)))</f>
        <v>0</v>
      </c>
      <c r="R524">
        <f>I524*(1000-(1000*0.61365*exp(17.502*V524/(240.97+V524))/(DK524+DL524)+DF524)/2)/(1000*0.61365*exp(17.502*V524/(240.97+V524))/(DK524+DL524)-DF524)</f>
        <v>0</v>
      </c>
      <c r="S524">
        <f>1/((CZ524+1)/(P524/1.6)+1/(Q524/1.37)) + CZ524/((CZ524+1)/(P524/1.6) + CZ524/(Q524/1.37))</f>
        <v>0</v>
      </c>
      <c r="T524">
        <f>(CU524*CX524)</f>
        <v>0</v>
      </c>
      <c r="U524">
        <f>(DM524+(T524+2*0.95*5.67E-8*(((DM524+$B$9)+273)^4-(DM524+273)^4)-44100*I524)/(1.84*29.3*Q524+8*0.95*5.67E-8*(DM524+273)^3))</f>
        <v>0</v>
      </c>
      <c r="V524">
        <f>($C$9*DN524+$D$9*DO524+$E$9*U524)</f>
        <v>0</v>
      </c>
      <c r="W524">
        <f>0.61365*exp(17.502*V524/(240.97+V524))</f>
        <v>0</v>
      </c>
      <c r="X524">
        <f>(Y524/Z524*100)</f>
        <v>0</v>
      </c>
      <c r="Y524">
        <f>DF524*(DK524+DL524)/1000</f>
        <v>0</v>
      </c>
      <c r="Z524">
        <f>0.61365*exp(17.502*DM524/(240.97+DM524))</f>
        <v>0</v>
      </c>
      <c r="AA524">
        <f>(W524-DF524*(DK524+DL524)/1000)</f>
        <v>0</v>
      </c>
      <c r="AB524">
        <f>(-I524*44100)</f>
        <v>0</v>
      </c>
      <c r="AC524">
        <f>2*29.3*Q524*0.92*(DM524-V524)</f>
        <v>0</v>
      </c>
      <c r="AD524">
        <f>2*0.95*5.67E-8*(((DM524+$B$9)+273)^4-(V524+273)^4)</f>
        <v>0</v>
      </c>
      <c r="AE524">
        <f>T524+AD524+AB524+AC524</f>
        <v>0</v>
      </c>
      <c r="AF524">
        <v>1</v>
      </c>
      <c r="AG524">
        <v>0</v>
      </c>
      <c r="AH524">
        <f>IF(AF524*$H$15&gt;=AJ524,1.0,(AJ524/(AJ524-AF524*$H$15)))</f>
        <v>0</v>
      </c>
      <c r="AI524">
        <f>(AH524-1)*100</f>
        <v>0</v>
      </c>
      <c r="AJ524">
        <f>MAX(0,($B$15+$C$15*DR524)/(1+$D$15*DR524)*DK524/(DM524+273)*$E$15)</f>
        <v>0</v>
      </c>
      <c r="AK524" t="s">
        <v>420</v>
      </c>
      <c r="AL524" t="s">
        <v>420</v>
      </c>
      <c r="AM524">
        <v>0</v>
      </c>
      <c r="AN524">
        <v>0</v>
      </c>
      <c r="AO524">
        <f>1-AM524/AN524</f>
        <v>0</v>
      </c>
      <c r="AP524">
        <v>0</v>
      </c>
      <c r="AQ524" t="s">
        <v>420</v>
      </c>
      <c r="AR524" t="s">
        <v>420</v>
      </c>
      <c r="AS524">
        <v>0</v>
      </c>
      <c r="AT524">
        <v>0</v>
      </c>
      <c r="AU524">
        <f>1-AS524/AT524</f>
        <v>0</v>
      </c>
      <c r="AV524">
        <v>0.5</v>
      </c>
      <c r="AW524">
        <f>CV524</f>
        <v>0</v>
      </c>
      <c r="AX524">
        <f>K524</f>
        <v>0</v>
      </c>
      <c r="AY524">
        <f>AU524*AV524*AW524</f>
        <v>0</v>
      </c>
      <c r="AZ524">
        <f>(AX524-AP524)/AW524</f>
        <v>0</v>
      </c>
      <c r="BA524">
        <f>(AN524-AT524)/AT524</f>
        <v>0</v>
      </c>
      <c r="BB524">
        <f>AM524/(AO524+AM524/AT524)</f>
        <v>0</v>
      </c>
      <c r="BC524" t="s">
        <v>420</v>
      </c>
      <c r="BD524">
        <v>0</v>
      </c>
      <c r="BE524">
        <f>IF(BD524&lt;&gt;0, BD524, BB524)</f>
        <v>0</v>
      </c>
      <c r="BF524">
        <f>1-BE524/AT524</f>
        <v>0</v>
      </c>
      <c r="BG524">
        <f>(AT524-AS524)/(AT524-BE524)</f>
        <v>0</v>
      </c>
      <c r="BH524">
        <f>(AN524-AT524)/(AN524-BE524)</f>
        <v>0</v>
      </c>
      <c r="BI524">
        <f>(AT524-AS524)/(AT524-AM524)</f>
        <v>0</v>
      </c>
      <c r="BJ524">
        <f>(AN524-AT524)/(AN524-AM524)</f>
        <v>0</v>
      </c>
      <c r="BK524">
        <f>(BG524*BE524/AS524)</f>
        <v>0</v>
      </c>
      <c r="BL524">
        <f>(1-BK524)</f>
        <v>0</v>
      </c>
      <c r="CU524">
        <f>$B$13*DS524+$C$13*DT524+$F$13*EE524*(1-EH524)</f>
        <v>0</v>
      </c>
      <c r="CV524">
        <f>CU524*CW524</f>
        <v>0</v>
      </c>
      <c r="CW524">
        <f>($B$13*$D$11+$C$13*$D$11+$F$13*((ER524+EJ524)/MAX(ER524+EJ524+ES524, 0.1)*$I$11+ES524/MAX(ER524+EJ524+ES524, 0.1)*$J$11))/($B$13+$C$13+$F$13)</f>
        <v>0</v>
      </c>
      <c r="CX524">
        <f>($B$13*$K$11+$C$13*$K$11+$F$13*((ER524+EJ524)/MAX(ER524+EJ524+ES524, 0.1)*$P$11+ES524/MAX(ER524+EJ524+ES524, 0.1)*$Q$11))/($B$13+$C$13+$F$13)</f>
        <v>0</v>
      </c>
      <c r="CY524">
        <v>4.6</v>
      </c>
      <c r="CZ524">
        <v>0.5</v>
      </c>
      <c r="DA524" t="s">
        <v>421</v>
      </c>
      <c r="DB524">
        <v>2</v>
      </c>
      <c r="DC524">
        <v>1761013129.5</v>
      </c>
      <c r="DD524">
        <v>421.6562916666667</v>
      </c>
      <c r="DE524">
        <v>420.0077916666667</v>
      </c>
      <c r="DF524">
        <v>24.07430416666667</v>
      </c>
      <c r="DG524">
        <v>24.0626125</v>
      </c>
      <c r="DH524">
        <v>423.231875</v>
      </c>
      <c r="DI524">
        <v>23.88332083333333</v>
      </c>
      <c r="DJ524">
        <v>500.0579583333333</v>
      </c>
      <c r="DK524">
        <v>90.59056666666667</v>
      </c>
      <c r="DL524">
        <v>0.03398664166666666</v>
      </c>
      <c r="DM524">
        <v>30.40190416666666</v>
      </c>
      <c r="DN524">
        <v>30.0374</v>
      </c>
      <c r="DO524">
        <v>999.9</v>
      </c>
      <c r="DP524">
        <v>0</v>
      </c>
      <c r="DQ524">
        <v>0</v>
      </c>
      <c r="DR524">
        <v>10013.5175</v>
      </c>
      <c r="DS524">
        <v>0</v>
      </c>
      <c r="DT524">
        <v>0.242856</v>
      </c>
      <c r="DU524">
        <v>1.648473333333333</v>
      </c>
      <c r="DV524">
        <v>432.0577916666666</v>
      </c>
      <c r="DW524">
        <v>430.3634166666668</v>
      </c>
      <c r="DX524">
        <v>0.01169227916666667</v>
      </c>
      <c r="DY524">
        <v>420.0077916666667</v>
      </c>
      <c r="DZ524">
        <v>24.0626125</v>
      </c>
      <c r="EA524">
        <v>2.180905</v>
      </c>
      <c r="EB524">
        <v>2.179845</v>
      </c>
      <c r="EC524">
        <v>18.822725</v>
      </c>
      <c r="ED524">
        <v>18.81495416666667</v>
      </c>
      <c r="EE524">
        <v>0.00500078</v>
      </c>
      <c r="EF524">
        <v>0</v>
      </c>
      <c r="EG524">
        <v>0</v>
      </c>
      <c r="EH524">
        <v>0</v>
      </c>
      <c r="EI524">
        <v>582.2958333333332</v>
      </c>
      <c r="EJ524">
        <v>0.00500078</v>
      </c>
      <c r="EK524">
        <v>-15.25833333333333</v>
      </c>
      <c r="EL524">
        <v>-1.025</v>
      </c>
      <c r="EM524">
        <v>35.5415</v>
      </c>
      <c r="EN524">
        <v>38.72104166666666</v>
      </c>
      <c r="EO524">
        <v>37.426875</v>
      </c>
      <c r="EP524">
        <v>39.04404166666666</v>
      </c>
      <c r="EQ524">
        <v>38.28616666666667</v>
      </c>
      <c r="ER524">
        <v>0</v>
      </c>
      <c r="ES524">
        <v>0</v>
      </c>
      <c r="ET524">
        <v>0</v>
      </c>
      <c r="EU524">
        <v>1761013136.5</v>
      </c>
      <c r="EV524">
        <v>0</v>
      </c>
      <c r="EW524">
        <v>581.0384615384615</v>
      </c>
      <c r="EX524">
        <v>-35.68546971246035</v>
      </c>
      <c r="EY524">
        <v>-4.919658506236767</v>
      </c>
      <c r="EZ524">
        <v>-16.08846153846154</v>
      </c>
      <c r="FA524">
        <v>15</v>
      </c>
      <c r="FB524">
        <v>1761012682</v>
      </c>
      <c r="FC524" t="s">
        <v>1357</v>
      </c>
      <c r="FD524">
        <v>1761012681</v>
      </c>
      <c r="FE524">
        <v>1761012682</v>
      </c>
      <c r="FF524">
        <v>15</v>
      </c>
      <c r="FG524">
        <v>-0.08</v>
      </c>
      <c r="FH524">
        <v>-0.001</v>
      </c>
      <c r="FI524">
        <v>-1.579</v>
      </c>
      <c r="FJ524">
        <v>0.191</v>
      </c>
      <c r="FK524">
        <v>420</v>
      </c>
      <c r="FL524">
        <v>24</v>
      </c>
      <c r="FM524">
        <v>0.15</v>
      </c>
      <c r="FN524">
        <v>0.02</v>
      </c>
      <c r="FO524">
        <v>1.648187073170732</v>
      </c>
      <c r="FP524">
        <v>-0.05073407665505149</v>
      </c>
      <c r="FQ524">
        <v>0.03417563546923967</v>
      </c>
      <c r="FR524">
        <v>1</v>
      </c>
      <c r="FS524">
        <v>581.1794117647058</v>
      </c>
      <c r="FT524">
        <v>-8.04125267310164</v>
      </c>
      <c r="FU524">
        <v>7.65109678457412</v>
      </c>
      <c r="FV524">
        <v>0</v>
      </c>
      <c r="FW524">
        <v>0.003433173170731706</v>
      </c>
      <c r="FX524">
        <v>0.1522597216724738</v>
      </c>
      <c r="FY524">
        <v>0.01960002458819381</v>
      </c>
      <c r="FZ524">
        <v>0</v>
      </c>
      <c r="GA524">
        <v>1</v>
      </c>
      <c r="GB524">
        <v>3</v>
      </c>
      <c r="GC524" t="s">
        <v>459</v>
      </c>
      <c r="GD524">
        <v>3.10968</v>
      </c>
      <c r="GE524">
        <v>2.72545</v>
      </c>
      <c r="GF524">
        <v>0.0888968</v>
      </c>
      <c r="GG524">
        <v>0.0884361</v>
      </c>
      <c r="GH524">
        <v>0.108808</v>
      </c>
      <c r="GI524">
        <v>0.109822</v>
      </c>
      <c r="GJ524">
        <v>23911.5</v>
      </c>
      <c r="GK524">
        <v>21663.4</v>
      </c>
      <c r="GL524">
        <v>26802</v>
      </c>
      <c r="GM524">
        <v>23971</v>
      </c>
      <c r="GN524">
        <v>38165.1</v>
      </c>
      <c r="GO524">
        <v>31471.7</v>
      </c>
      <c r="GP524">
        <v>46781.6</v>
      </c>
      <c r="GQ524">
        <v>37889</v>
      </c>
      <c r="GR524">
        <v>1.89242</v>
      </c>
      <c r="GS524">
        <v>1.87952</v>
      </c>
      <c r="GT524">
        <v>0.0974834</v>
      </c>
      <c r="GU524">
        <v>0</v>
      </c>
      <c r="GV524">
        <v>28.4321</v>
      </c>
      <c r="GW524">
        <v>999.9</v>
      </c>
      <c r="GX524">
        <v>63.6</v>
      </c>
      <c r="GY524">
        <v>29.1</v>
      </c>
      <c r="GZ524">
        <v>28.4018</v>
      </c>
      <c r="HA524">
        <v>60.931</v>
      </c>
      <c r="HB524">
        <v>21.1819</v>
      </c>
      <c r="HC524">
        <v>1</v>
      </c>
      <c r="HD524">
        <v>0.0259985</v>
      </c>
      <c r="HE524">
        <v>-1.85986</v>
      </c>
      <c r="HF524">
        <v>20.3263</v>
      </c>
      <c r="HG524">
        <v>5.22133</v>
      </c>
      <c r="HH524">
        <v>11.9798</v>
      </c>
      <c r="HI524">
        <v>4.96525</v>
      </c>
      <c r="HJ524">
        <v>3.27585</v>
      </c>
      <c r="HK524">
        <v>9999</v>
      </c>
      <c r="HL524">
        <v>9999</v>
      </c>
      <c r="HM524">
        <v>9999</v>
      </c>
      <c r="HN524">
        <v>999.9</v>
      </c>
      <c r="HO524">
        <v>1.86366</v>
      </c>
      <c r="HP524">
        <v>1.85974</v>
      </c>
      <c r="HQ524">
        <v>1.85806</v>
      </c>
      <c r="HR524">
        <v>1.85944</v>
      </c>
      <c r="HS524">
        <v>1.85959</v>
      </c>
      <c r="HT524">
        <v>1.85806</v>
      </c>
      <c r="HU524">
        <v>1.85714</v>
      </c>
      <c r="HV524">
        <v>1.85211</v>
      </c>
      <c r="HW524">
        <v>0</v>
      </c>
      <c r="HX524">
        <v>0</v>
      </c>
      <c r="HY524">
        <v>0</v>
      </c>
      <c r="HZ524">
        <v>0</v>
      </c>
      <c r="IA524" t="s">
        <v>424</v>
      </c>
      <c r="IB524" t="s">
        <v>425</v>
      </c>
      <c r="IC524" t="s">
        <v>426</v>
      </c>
      <c r="ID524" t="s">
        <v>426</v>
      </c>
      <c r="IE524" t="s">
        <v>426</v>
      </c>
      <c r="IF524" t="s">
        <v>426</v>
      </c>
      <c r="IG524">
        <v>0</v>
      </c>
      <c r="IH524">
        <v>100</v>
      </c>
      <c r="II524">
        <v>100</v>
      </c>
      <c r="IJ524">
        <v>-1.576</v>
      </c>
      <c r="IK524">
        <v>0.1904</v>
      </c>
      <c r="IL524">
        <v>-2.369354775373933</v>
      </c>
      <c r="IM524">
        <v>0.001328113201692861</v>
      </c>
      <c r="IN524">
        <v>1.538283238170363E-06</v>
      </c>
      <c r="IO524">
        <v>-5.795655626708063E-10</v>
      </c>
      <c r="IP524">
        <v>-0.06927923945627479</v>
      </c>
      <c r="IQ524">
        <v>-0.004593102289677449</v>
      </c>
      <c r="IR524">
        <v>0.0008253994458280543</v>
      </c>
      <c r="IS524">
        <v>-7.403632370499484E-06</v>
      </c>
      <c r="IT524">
        <v>2</v>
      </c>
      <c r="IU524">
        <v>1985</v>
      </c>
      <c r="IV524">
        <v>1</v>
      </c>
      <c r="IW524">
        <v>27</v>
      </c>
      <c r="IX524">
        <v>7.6</v>
      </c>
      <c r="IY524">
        <v>7.6</v>
      </c>
      <c r="IZ524">
        <v>1.13647</v>
      </c>
      <c r="JA524">
        <v>2.61108</v>
      </c>
      <c r="JB524">
        <v>1.49658</v>
      </c>
      <c r="JC524">
        <v>2.34619</v>
      </c>
      <c r="JD524">
        <v>1.54907</v>
      </c>
      <c r="JE524">
        <v>2.44263</v>
      </c>
      <c r="JF524">
        <v>32.7535</v>
      </c>
      <c r="JG524">
        <v>15.3404</v>
      </c>
      <c r="JH524">
        <v>18</v>
      </c>
      <c r="JI524">
        <v>481.499</v>
      </c>
      <c r="JJ524">
        <v>502.403</v>
      </c>
      <c r="JK524">
        <v>31.3514</v>
      </c>
      <c r="JL524">
        <v>27.5854</v>
      </c>
      <c r="JM524">
        <v>30</v>
      </c>
      <c r="JN524">
        <v>27.7642</v>
      </c>
      <c r="JO524">
        <v>27.7421</v>
      </c>
      <c r="JP524">
        <v>22.8461</v>
      </c>
      <c r="JQ524">
        <v>19.7331</v>
      </c>
      <c r="JR524">
        <v>80.0737</v>
      </c>
      <c r="JS524">
        <v>31.3311</v>
      </c>
      <c r="JT524">
        <v>420</v>
      </c>
      <c r="JU524">
        <v>24.0507</v>
      </c>
      <c r="JV524">
        <v>102.301</v>
      </c>
      <c r="JW524">
        <v>91.4076</v>
      </c>
    </row>
    <row r="525" spans="1:283">
      <c r="A525">
        <v>507</v>
      </c>
      <c r="B525">
        <v>1761013139.5</v>
      </c>
      <c r="C525">
        <v>3473.5</v>
      </c>
      <c r="D525" t="s">
        <v>1469</v>
      </c>
      <c r="E525" t="s">
        <v>1470</v>
      </c>
      <c r="F525">
        <v>5</v>
      </c>
      <c r="G525" t="s">
        <v>1418</v>
      </c>
      <c r="H525">
        <v>1761013131.5</v>
      </c>
      <c r="I525">
        <f>(J525)/1000</f>
        <v>0</v>
      </c>
      <c r="J525">
        <f>1000*DJ525*AH525*(DF525-DG525)/(100*CY525*(1000-AH525*DF525))</f>
        <v>0</v>
      </c>
      <c r="K525">
        <f>DJ525*AH525*(DE525-DD525*(1000-AH525*DG525)/(1000-AH525*DF525))/(100*CY525)</f>
        <v>0</v>
      </c>
      <c r="L525">
        <f>DD525 - IF(AH525&gt;1, K525*CY525*100.0/(AJ525), 0)</f>
        <v>0</v>
      </c>
      <c r="M525">
        <f>((S525-I525/2)*L525-K525)/(S525+I525/2)</f>
        <v>0</v>
      </c>
      <c r="N525">
        <f>M525*(DK525+DL525)/1000.0</f>
        <v>0</v>
      </c>
      <c r="O525">
        <f>(DD525 - IF(AH525&gt;1, K525*CY525*100.0/(AJ525), 0))*(DK525+DL525)/1000.0</f>
        <v>0</v>
      </c>
      <c r="P525">
        <f>2.0/((1/R525-1/Q525)+SIGN(R525)*SQRT((1/R525-1/Q525)*(1/R525-1/Q525) + 4*CZ525/((CZ525+1)*(CZ525+1))*(2*1/R525*1/Q525-1/Q525*1/Q525)))</f>
        <v>0</v>
      </c>
      <c r="Q525">
        <f>IF(LEFT(DA525,1)&lt;&gt;"0",IF(LEFT(DA525,1)="1",3.0,DB525),$D$5+$E$5*(DR525*DK525/($K$5*1000))+$F$5*(DR525*DK525/($K$5*1000))*MAX(MIN(CY525,$J$5),$I$5)*MAX(MIN(CY525,$J$5),$I$5)+$G$5*MAX(MIN(CY525,$J$5),$I$5)*(DR525*DK525/($K$5*1000))+$H$5*(DR525*DK525/($K$5*1000))*(DR525*DK525/($K$5*1000)))</f>
        <v>0</v>
      </c>
      <c r="R525">
        <f>I525*(1000-(1000*0.61365*exp(17.502*V525/(240.97+V525))/(DK525+DL525)+DF525)/2)/(1000*0.61365*exp(17.502*V525/(240.97+V525))/(DK525+DL525)-DF525)</f>
        <v>0</v>
      </c>
      <c r="S525">
        <f>1/((CZ525+1)/(P525/1.6)+1/(Q525/1.37)) + CZ525/((CZ525+1)/(P525/1.6) + CZ525/(Q525/1.37))</f>
        <v>0</v>
      </c>
      <c r="T525">
        <f>(CU525*CX525)</f>
        <v>0</v>
      </c>
      <c r="U525">
        <f>(DM525+(T525+2*0.95*5.67E-8*(((DM525+$B$9)+273)^4-(DM525+273)^4)-44100*I525)/(1.84*29.3*Q525+8*0.95*5.67E-8*(DM525+273)^3))</f>
        <v>0</v>
      </c>
      <c r="V525">
        <f>($C$9*DN525+$D$9*DO525+$E$9*U525)</f>
        <v>0</v>
      </c>
      <c r="W525">
        <f>0.61365*exp(17.502*V525/(240.97+V525))</f>
        <v>0</v>
      </c>
      <c r="X525">
        <f>(Y525/Z525*100)</f>
        <v>0</v>
      </c>
      <c r="Y525">
        <f>DF525*(DK525+DL525)/1000</f>
        <v>0</v>
      </c>
      <c r="Z525">
        <f>0.61365*exp(17.502*DM525/(240.97+DM525))</f>
        <v>0</v>
      </c>
      <c r="AA525">
        <f>(W525-DF525*(DK525+DL525)/1000)</f>
        <v>0</v>
      </c>
      <c r="AB525">
        <f>(-I525*44100)</f>
        <v>0</v>
      </c>
      <c r="AC525">
        <f>2*29.3*Q525*0.92*(DM525-V525)</f>
        <v>0</v>
      </c>
      <c r="AD525">
        <f>2*0.95*5.67E-8*(((DM525+$B$9)+273)^4-(V525+273)^4)</f>
        <v>0</v>
      </c>
      <c r="AE525">
        <f>T525+AD525+AB525+AC525</f>
        <v>0</v>
      </c>
      <c r="AF525">
        <v>1</v>
      </c>
      <c r="AG525">
        <v>0</v>
      </c>
      <c r="AH525">
        <f>IF(AF525*$H$15&gt;=AJ525,1.0,(AJ525/(AJ525-AF525*$H$15)))</f>
        <v>0</v>
      </c>
      <c r="AI525">
        <f>(AH525-1)*100</f>
        <v>0</v>
      </c>
      <c r="AJ525">
        <f>MAX(0,($B$15+$C$15*DR525)/(1+$D$15*DR525)*DK525/(DM525+273)*$E$15)</f>
        <v>0</v>
      </c>
      <c r="AK525" t="s">
        <v>420</v>
      </c>
      <c r="AL525" t="s">
        <v>420</v>
      </c>
      <c r="AM525">
        <v>0</v>
      </c>
      <c r="AN525">
        <v>0</v>
      </c>
      <c r="AO525">
        <f>1-AM525/AN525</f>
        <v>0</v>
      </c>
      <c r="AP525">
        <v>0</v>
      </c>
      <c r="AQ525" t="s">
        <v>420</v>
      </c>
      <c r="AR525" t="s">
        <v>420</v>
      </c>
      <c r="AS525">
        <v>0</v>
      </c>
      <c r="AT525">
        <v>0</v>
      </c>
      <c r="AU525">
        <f>1-AS525/AT525</f>
        <v>0</v>
      </c>
      <c r="AV525">
        <v>0.5</v>
      </c>
      <c r="AW525">
        <f>CV525</f>
        <v>0</v>
      </c>
      <c r="AX525">
        <f>K525</f>
        <v>0</v>
      </c>
      <c r="AY525">
        <f>AU525*AV525*AW525</f>
        <v>0</v>
      </c>
      <c r="AZ525">
        <f>(AX525-AP525)/AW525</f>
        <v>0</v>
      </c>
      <c r="BA525">
        <f>(AN525-AT525)/AT525</f>
        <v>0</v>
      </c>
      <c r="BB525">
        <f>AM525/(AO525+AM525/AT525)</f>
        <v>0</v>
      </c>
      <c r="BC525" t="s">
        <v>420</v>
      </c>
      <c r="BD525">
        <v>0</v>
      </c>
      <c r="BE525">
        <f>IF(BD525&lt;&gt;0, BD525, BB525)</f>
        <v>0</v>
      </c>
      <c r="BF525">
        <f>1-BE525/AT525</f>
        <v>0</v>
      </c>
      <c r="BG525">
        <f>(AT525-AS525)/(AT525-BE525)</f>
        <v>0</v>
      </c>
      <c r="BH525">
        <f>(AN525-AT525)/(AN525-BE525)</f>
        <v>0</v>
      </c>
      <c r="BI525">
        <f>(AT525-AS525)/(AT525-AM525)</f>
        <v>0</v>
      </c>
      <c r="BJ525">
        <f>(AN525-AT525)/(AN525-AM525)</f>
        <v>0</v>
      </c>
      <c r="BK525">
        <f>(BG525*BE525/AS525)</f>
        <v>0</v>
      </c>
      <c r="BL525">
        <f>(1-BK525)</f>
        <v>0</v>
      </c>
      <c r="CU525">
        <f>$B$13*DS525+$C$13*DT525+$F$13*EE525*(1-EH525)</f>
        <v>0</v>
      </c>
      <c r="CV525">
        <f>CU525*CW525</f>
        <v>0</v>
      </c>
      <c r="CW525">
        <f>($B$13*$D$11+$C$13*$D$11+$F$13*((ER525+EJ525)/MAX(ER525+EJ525+ES525, 0.1)*$I$11+ES525/MAX(ER525+EJ525+ES525, 0.1)*$J$11))/($B$13+$C$13+$F$13)</f>
        <v>0</v>
      </c>
      <c r="CX525">
        <f>($B$13*$K$11+$C$13*$K$11+$F$13*((ER525+EJ525)/MAX(ER525+EJ525+ES525, 0.1)*$P$11+ES525/MAX(ER525+EJ525+ES525, 0.1)*$Q$11))/($B$13+$C$13+$F$13)</f>
        <v>0</v>
      </c>
      <c r="CY525">
        <v>4.6</v>
      </c>
      <c r="CZ525">
        <v>0.5</v>
      </c>
      <c r="DA525" t="s">
        <v>421</v>
      </c>
      <c r="DB525">
        <v>2</v>
      </c>
      <c r="DC525">
        <v>1761013131.5</v>
      </c>
      <c r="DD525">
        <v>421.65175</v>
      </c>
      <c r="DE525">
        <v>420.0134583333333</v>
      </c>
      <c r="DF525">
        <v>24.06820833333333</v>
      </c>
      <c r="DG525">
        <v>24.0536875</v>
      </c>
      <c r="DH525">
        <v>423.2273749999999</v>
      </c>
      <c r="DI525">
        <v>23.87735416666667</v>
      </c>
      <c r="DJ525">
        <v>500.0614166666667</v>
      </c>
      <c r="DK525">
        <v>90.59010833333332</v>
      </c>
      <c r="DL525">
        <v>0.0339177875</v>
      </c>
      <c r="DM525">
        <v>30.39924583333334</v>
      </c>
      <c r="DN525">
        <v>30.03379583333333</v>
      </c>
      <c r="DO525">
        <v>999.9</v>
      </c>
      <c r="DP525">
        <v>0</v>
      </c>
      <c r="DQ525">
        <v>0</v>
      </c>
      <c r="DR525">
        <v>10007.76166666667</v>
      </c>
      <c r="DS525">
        <v>0</v>
      </c>
      <c r="DT525">
        <v>0.242856</v>
      </c>
      <c r="DU525">
        <v>1.638367083333333</v>
      </c>
      <c r="DV525">
        <v>432.0504583333334</v>
      </c>
      <c r="DW525">
        <v>430.3652083333333</v>
      </c>
      <c r="DX525">
        <v>0.01452310625</v>
      </c>
      <c r="DY525">
        <v>420.0134583333333</v>
      </c>
      <c r="DZ525">
        <v>24.0536875</v>
      </c>
      <c r="EA525">
        <v>2.180342083333333</v>
      </c>
      <c r="EB525">
        <v>2.179025833333334</v>
      </c>
      <c r="EC525">
        <v>18.81859166666667</v>
      </c>
      <c r="ED525">
        <v>18.80894583333333</v>
      </c>
      <c r="EE525">
        <v>0.00500078</v>
      </c>
      <c r="EF525">
        <v>0</v>
      </c>
      <c r="EG525">
        <v>0</v>
      </c>
      <c r="EH525">
        <v>0</v>
      </c>
      <c r="EI525">
        <v>582.9458333333333</v>
      </c>
      <c r="EJ525">
        <v>0.00500078</v>
      </c>
      <c r="EK525">
        <v>-15.58333333333333</v>
      </c>
      <c r="EL525">
        <v>-0.8916666666666666</v>
      </c>
      <c r="EM525">
        <v>35.51799999999999</v>
      </c>
      <c r="EN525">
        <v>38.68195833333333</v>
      </c>
      <c r="EO525">
        <v>37.45816666666666</v>
      </c>
      <c r="EP525">
        <v>38.99716666666666</v>
      </c>
      <c r="EQ525">
        <v>38.27308333333333</v>
      </c>
      <c r="ER525">
        <v>0</v>
      </c>
      <c r="ES525">
        <v>0</v>
      </c>
      <c r="ET525">
        <v>0</v>
      </c>
      <c r="EU525">
        <v>1761013138.3</v>
      </c>
      <c r="EV525">
        <v>0</v>
      </c>
      <c r="EW525">
        <v>580.692</v>
      </c>
      <c r="EX525">
        <v>-23.98461502388556</v>
      </c>
      <c r="EY525">
        <v>-9.692308026375882</v>
      </c>
      <c r="EZ525">
        <v>-15.784</v>
      </c>
      <c r="FA525">
        <v>15</v>
      </c>
      <c r="FB525">
        <v>1761012682</v>
      </c>
      <c r="FC525" t="s">
        <v>1357</v>
      </c>
      <c r="FD525">
        <v>1761012681</v>
      </c>
      <c r="FE525">
        <v>1761012682</v>
      </c>
      <c r="FF525">
        <v>15</v>
      </c>
      <c r="FG525">
        <v>-0.08</v>
      </c>
      <c r="FH525">
        <v>-0.001</v>
      </c>
      <c r="FI525">
        <v>-1.579</v>
      </c>
      <c r="FJ525">
        <v>0.191</v>
      </c>
      <c r="FK525">
        <v>420</v>
      </c>
      <c r="FL525">
        <v>24</v>
      </c>
      <c r="FM525">
        <v>0.15</v>
      </c>
      <c r="FN525">
        <v>0.02</v>
      </c>
      <c r="FO525">
        <v>1.64316625</v>
      </c>
      <c r="FP525">
        <v>-0.05242570356473262</v>
      </c>
      <c r="FQ525">
        <v>0.03496561766131838</v>
      </c>
      <c r="FR525">
        <v>1</v>
      </c>
      <c r="FS525">
        <v>580.8470588235294</v>
      </c>
      <c r="FT525">
        <v>-6.637127387837563</v>
      </c>
      <c r="FU525">
        <v>7.669237069737373</v>
      </c>
      <c r="FV525">
        <v>0</v>
      </c>
      <c r="FW525">
        <v>0.006207362749999999</v>
      </c>
      <c r="FX525">
        <v>0.1138922196247655</v>
      </c>
      <c r="FY525">
        <v>0.01779934310151796</v>
      </c>
      <c r="FZ525">
        <v>0</v>
      </c>
      <c r="GA525">
        <v>1</v>
      </c>
      <c r="GB525">
        <v>3</v>
      </c>
      <c r="GC525" t="s">
        <v>459</v>
      </c>
      <c r="GD525">
        <v>3.10964</v>
      </c>
      <c r="GE525">
        <v>2.72545</v>
      </c>
      <c r="GF525">
        <v>0.08889080000000001</v>
      </c>
      <c r="GG525">
        <v>0.0884337</v>
      </c>
      <c r="GH525">
        <v>0.108792</v>
      </c>
      <c r="GI525">
        <v>0.109825</v>
      </c>
      <c r="GJ525">
        <v>23911.5</v>
      </c>
      <c r="GK525">
        <v>21663.5</v>
      </c>
      <c r="GL525">
        <v>26801.9</v>
      </c>
      <c r="GM525">
        <v>23971.1</v>
      </c>
      <c r="GN525">
        <v>38165.6</v>
      </c>
      <c r="GO525">
        <v>31471.6</v>
      </c>
      <c r="GP525">
        <v>46781.5</v>
      </c>
      <c r="GQ525">
        <v>37889.1</v>
      </c>
      <c r="GR525">
        <v>1.8924</v>
      </c>
      <c r="GS525">
        <v>1.87987</v>
      </c>
      <c r="GT525">
        <v>0.0977218</v>
      </c>
      <c r="GU525">
        <v>0</v>
      </c>
      <c r="GV525">
        <v>28.4333</v>
      </c>
      <c r="GW525">
        <v>999.9</v>
      </c>
      <c r="GX525">
        <v>63.6</v>
      </c>
      <c r="GY525">
        <v>29.1</v>
      </c>
      <c r="GZ525">
        <v>28.3981</v>
      </c>
      <c r="HA525">
        <v>61.421</v>
      </c>
      <c r="HB525">
        <v>21.0657</v>
      </c>
      <c r="HC525">
        <v>1</v>
      </c>
      <c r="HD525">
        <v>0.025841</v>
      </c>
      <c r="HE525">
        <v>-1.83748</v>
      </c>
      <c r="HF525">
        <v>20.3265</v>
      </c>
      <c r="HG525">
        <v>5.22133</v>
      </c>
      <c r="HH525">
        <v>11.98</v>
      </c>
      <c r="HI525">
        <v>4.96525</v>
      </c>
      <c r="HJ525">
        <v>3.27583</v>
      </c>
      <c r="HK525">
        <v>9999</v>
      </c>
      <c r="HL525">
        <v>9999</v>
      </c>
      <c r="HM525">
        <v>9999</v>
      </c>
      <c r="HN525">
        <v>999.9</v>
      </c>
      <c r="HO525">
        <v>1.86366</v>
      </c>
      <c r="HP525">
        <v>1.85974</v>
      </c>
      <c r="HQ525">
        <v>1.85806</v>
      </c>
      <c r="HR525">
        <v>1.85944</v>
      </c>
      <c r="HS525">
        <v>1.85959</v>
      </c>
      <c r="HT525">
        <v>1.85806</v>
      </c>
      <c r="HU525">
        <v>1.85714</v>
      </c>
      <c r="HV525">
        <v>1.85211</v>
      </c>
      <c r="HW525">
        <v>0</v>
      </c>
      <c r="HX525">
        <v>0</v>
      </c>
      <c r="HY525">
        <v>0</v>
      </c>
      <c r="HZ525">
        <v>0</v>
      </c>
      <c r="IA525" t="s">
        <v>424</v>
      </c>
      <c r="IB525" t="s">
        <v>425</v>
      </c>
      <c r="IC525" t="s">
        <v>426</v>
      </c>
      <c r="ID525" t="s">
        <v>426</v>
      </c>
      <c r="IE525" t="s">
        <v>426</v>
      </c>
      <c r="IF525" t="s">
        <v>426</v>
      </c>
      <c r="IG525">
        <v>0</v>
      </c>
      <c r="IH525">
        <v>100</v>
      </c>
      <c r="II525">
        <v>100</v>
      </c>
      <c r="IJ525">
        <v>-1.576</v>
      </c>
      <c r="IK525">
        <v>0.1903</v>
      </c>
      <c r="IL525">
        <v>-2.369354775373933</v>
      </c>
      <c r="IM525">
        <v>0.001328113201692861</v>
      </c>
      <c r="IN525">
        <v>1.538283238170363E-06</v>
      </c>
      <c r="IO525">
        <v>-5.795655626708063E-10</v>
      </c>
      <c r="IP525">
        <v>-0.06927923945627479</v>
      </c>
      <c r="IQ525">
        <v>-0.004593102289677449</v>
      </c>
      <c r="IR525">
        <v>0.0008253994458280543</v>
      </c>
      <c r="IS525">
        <v>-7.403632370499484E-06</v>
      </c>
      <c r="IT525">
        <v>2</v>
      </c>
      <c r="IU525">
        <v>1985</v>
      </c>
      <c r="IV525">
        <v>1</v>
      </c>
      <c r="IW525">
        <v>27</v>
      </c>
      <c r="IX525">
        <v>7.6</v>
      </c>
      <c r="IY525">
        <v>7.6</v>
      </c>
      <c r="IZ525">
        <v>1.13647</v>
      </c>
      <c r="JA525">
        <v>2.6062</v>
      </c>
      <c r="JB525">
        <v>1.49658</v>
      </c>
      <c r="JC525">
        <v>2.34619</v>
      </c>
      <c r="JD525">
        <v>1.54907</v>
      </c>
      <c r="JE525">
        <v>2.45483</v>
      </c>
      <c r="JF525">
        <v>32.7535</v>
      </c>
      <c r="JG525">
        <v>15.3404</v>
      </c>
      <c r="JH525">
        <v>18</v>
      </c>
      <c r="JI525">
        <v>481.485</v>
      </c>
      <c r="JJ525">
        <v>502.636</v>
      </c>
      <c r="JK525">
        <v>31.339</v>
      </c>
      <c r="JL525">
        <v>27.5854</v>
      </c>
      <c r="JM525">
        <v>30.0001</v>
      </c>
      <c r="JN525">
        <v>27.7642</v>
      </c>
      <c r="JO525">
        <v>27.7421</v>
      </c>
      <c r="JP525">
        <v>22.846</v>
      </c>
      <c r="JQ525">
        <v>19.7331</v>
      </c>
      <c r="JR525">
        <v>80.0737</v>
      </c>
      <c r="JS525">
        <v>31.3311</v>
      </c>
      <c r="JT525">
        <v>420</v>
      </c>
      <c r="JU525">
        <v>24.0507</v>
      </c>
      <c r="JV525">
        <v>102.3</v>
      </c>
      <c r="JW525">
        <v>91.40770000000001</v>
      </c>
    </row>
    <row r="526" spans="1:283">
      <c r="A526">
        <v>508</v>
      </c>
      <c r="B526">
        <v>1761013141.5</v>
      </c>
      <c r="C526">
        <v>3475.5</v>
      </c>
      <c r="D526" t="s">
        <v>1471</v>
      </c>
      <c r="E526" t="s">
        <v>1472</v>
      </c>
      <c r="F526">
        <v>5</v>
      </c>
      <c r="G526" t="s">
        <v>1418</v>
      </c>
      <c r="H526">
        <v>1761013133.5</v>
      </c>
      <c r="I526">
        <f>(J526)/1000</f>
        <v>0</v>
      </c>
      <c r="J526">
        <f>1000*DJ526*AH526*(DF526-DG526)/(100*CY526*(1000-AH526*DF526))</f>
        <v>0</v>
      </c>
      <c r="K526">
        <f>DJ526*AH526*(DE526-DD526*(1000-AH526*DG526)/(1000-AH526*DF526))/(100*CY526)</f>
        <v>0</v>
      </c>
      <c r="L526">
        <f>DD526 - IF(AH526&gt;1, K526*CY526*100.0/(AJ526), 0)</f>
        <v>0</v>
      </c>
      <c r="M526">
        <f>((S526-I526/2)*L526-K526)/(S526+I526/2)</f>
        <v>0</v>
      </c>
      <c r="N526">
        <f>M526*(DK526+DL526)/1000.0</f>
        <v>0</v>
      </c>
      <c r="O526">
        <f>(DD526 - IF(AH526&gt;1, K526*CY526*100.0/(AJ526), 0))*(DK526+DL526)/1000.0</f>
        <v>0</v>
      </c>
      <c r="P526">
        <f>2.0/((1/R526-1/Q526)+SIGN(R526)*SQRT((1/R526-1/Q526)*(1/R526-1/Q526) + 4*CZ526/((CZ526+1)*(CZ526+1))*(2*1/R526*1/Q526-1/Q526*1/Q526)))</f>
        <v>0</v>
      </c>
      <c r="Q526">
        <f>IF(LEFT(DA526,1)&lt;&gt;"0",IF(LEFT(DA526,1)="1",3.0,DB526),$D$5+$E$5*(DR526*DK526/($K$5*1000))+$F$5*(DR526*DK526/($K$5*1000))*MAX(MIN(CY526,$J$5),$I$5)*MAX(MIN(CY526,$J$5),$I$5)+$G$5*MAX(MIN(CY526,$J$5),$I$5)*(DR526*DK526/($K$5*1000))+$H$5*(DR526*DK526/($K$5*1000))*(DR526*DK526/($K$5*1000)))</f>
        <v>0</v>
      </c>
      <c r="R526">
        <f>I526*(1000-(1000*0.61365*exp(17.502*V526/(240.97+V526))/(DK526+DL526)+DF526)/2)/(1000*0.61365*exp(17.502*V526/(240.97+V526))/(DK526+DL526)-DF526)</f>
        <v>0</v>
      </c>
      <c r="S526">
        <f>1/((CZ526+1)/(P526/1.6)+1/(Q526/1.37)) + CZ526/((CZ526+1)/(P526/1.6) + CZ526/(Q526/1.37))</f>
        <v>0</v>
      </c>
      <c r="T526">
        <f>(CU526*CX526)</f>
        <v>0</v>
      </c>
      <c r="U526">
        <f>(DM526+(T526+2*0.95*5.67E-8*(((DM526+$B$9)+273)^4-(DM526+273)^4)-44100*I526)/(1.84*29.3*Q526+8*0.95*5.67E-8*(DM526+273)^3))</f>
        <v>0</v>
      </c>
      <c r="V526">
        <f>($C$9*DN526+$D$9*DO526+$E$9*U526)</f>
        <v>0</v>
      </c>
      <c r="W526">
        <f>0.61365*exp(17.502*V526/(240.97+V526))</f>
        <v>0</v>
      </c>
      <c r="X526">
        <f>(Y526/Z526*100)</f>
        <v>0</v>
      </c>
      <c r="Y526">
        <f>DF526*(DK526+DL526)/1000</f>
        <v>0</v>
      </c>
      <c r="Z526">
        <f>0.61365*exp(17.502*DM526/(240.97+DM526))</f>
        <v>0</v>
      </c>
      <c r="AA526">
        <f>(W526-DF526*(DK526+DL526)/1000)</f>
        <v>0</v>
      </c>
      <c r="AB526">
        <f>(-I526*44100)</f>
        <v>0</v>
      </c>
      <c r="AC526">
        <f>2*29.3*Q526*0.92*(DM526-V526)</f>
        <v>0</v>
      </c>
      <c r="AD526">
        <f>2*0.95*5.67E-8*(((DM526+$B$9)+273)^4-(V526+273)^4)</f>
        <v>0</v>
      </c>
      <c r="AE526">
        <f>T526+AD526+AB526+AC526</f>
        <v>0</v>
      </c>
      <c r="AF526">
        <v>1</v>
      </c>
      <c r="AG526">
        <v>0</v>
      </c>
      <c r="AH526">
        <f>IF(AF526*$H$15&gt;=AJ526,1.0,(AJ526/(AJ526-AF526*$H$15)))</f>
        <v>0</v>
      </c>
      <c r="AI526">
        <f>(AH526-1)*100</f>
        <v>0</v>
      </c>
      <c r="AJ526">
        <f>MAX(0,($B$15+$C$15*DR526)/(1+$D$15*DR526)*DK526/(DM526+273)*$E$15)</f>
        <v>0</v>
      </c>
      <c r="AK526" t="s">
        <v>420</v>
      </c>
      <c r="AL526" t="s">
        <v>420</v>
      </c>
      <c r="AM526">
        <v>0</v>
      </c>
      <c r="AN526">
        <v>0</v>
      </c>
      <c r="AO526">
        <f>1-AM526/AN526</f>
        <v>0</v>
      </c>
      <c r="AP526">
        <v>0</v>
      </c>
      <c r="AQ526" t="s">
        <v>420</v>
      </c>
      <c r="AR526" t="s">
        <v>420</v>
      </c>
      <c r="AS526">
        <v>0</v>
      </c>
      <c r="AT526">
        <v>0</v>
      </c>
      <c r="AU526">
        <f>1-AS526/AT526</f>
        <v>0</v>
      </c>
      <c r="AV526">
        <v>0.5</v>
      </c>
      <c r="AW526">
        <f>CV526</f>
        <v>0</v>
      </c>
      <c r="AX526">
        <f>K526</f>
        <v>0</v>
      </c>
      <c r="AY526">
        <f>AU526*AV526*AW526</f>
        <v>0</v>
      </c>
      <c r="AZ526">
        <f>(AX526-AP526)/AW526</f>
        <v>0</v>
      </c>
      <c r="BA526">
        <f>(AN526-AT526)/AT526</f>
        <v>0</v>
      </c>
      <c r="BB526">
        <f>AM526/(AO526+AM526/AT526)</f>
        <v>0</v>
      </c>
      <c r="BC526" t="s">
        <v>420</v>
      </c>
      <c r="BD526">
        <v>0</v>
      </c>
      <c r="BE526">
        <f>IF(BD526&lt;&gt;0, BD526, BB526)</f>
        <v>0</v>
      </c>
      <c r="BF526">
        <f>1-BE526/AT526</f>
        <v>0</v>
      </c>
      <c r="BG526">
        <f>(AT526-AS526)/(AT526-BE526)</f>
        <v>0</v>
      </c>
      <c r="BH526">
        <f>(AN526-AT526)/(AN526-BE526)</f>
        <v>0</v>
      </c>
      <c r="BI526">
        <f>(AT526-AS526)/(AT526-AM526)</f>
        <v>0</v>
      </c>
      <c r="BJ526">
        <f>(AN526-AT526)/(AN526-AM526)</f>
        <v>0</v>
      </c>
      <c r="BK526">
        <f>(BG526*BE526/AS526)</f>
        <v>0</v>
      </c>
      <c r="BL526">
        <f>(1-BK526)</f>
        <v>0</v>
      </c>
      <c r="CU526">
        <f>$B$13*DS526+$C$13*DT526+$F$13*EE526*(1-EH526)</f>
        <v>0</v>
      </c>
      <c r="CV526">
        <f>CU526*CW526</f>
        <v>0</v>
      </c>
      <c r="CW526">
        <f>($B$13*$D$11+$C$13*$D$11+$F$13*((ER526+EJ526)/MAX(ER526+EJ526+ES526, 0.1)*$I$11+ES526/MAX(ER526+EJ526+ES526, 0.1)*$J$11))/($B$13+$C$13+$F$13)</f>
        <v>0</v>
      </c>
      <c r="CX526">
        <f>($B$13*$K$11+$C$13*$K$11+$F$13*((ER526+EJ526)/MAX(ER526+EJ526+ES526, 0.1)*$P$11+ES526/MAX(ER526+EJ526+ES526, 0.1)*$Q$11))/($B$13+$C$13+$F$13)</f>
        <v>0</v>
      </c>
      <c r="CY526">
        <v>4.6</v>
      </c>
      <c r="CZ526">
        <v>0.5</v>
      </c>
      <c r="DA526" t="s">
        <v>421</v>
      </c>
      <c r="DB526">
        <v>2</v>
      </c>
      <c r="DC526">
        <v>1761013133.5</v>
      </c>
      <c r="DD526">
        <v>421.6465833333334</v>
      </c>
      <c r="DE526">
        <v>420.019625</v>
      </c>
      <c r="DF526">
        <v>24.0614625</v>
      </c>
      <c r="DG526">
        <v>24.04737083333333</v>
      </c>
      <c r="DH526">
        <v>423.22225</v>
      </c>
      <c r="DI526">
        <v>23.87075416666667</v>
      </c>
      <c r="DJ526">
        <v>500.0364583333333</v>
      </c>
      <c r="DK526">
        <v>90.58968333333333</v>
      </c>
      <c r="DL526">
        <v>0.03391567083333333</v>
      </c>
      <c r="DM526">
        <v>30.3961875</v>
      </c>
      <c r="DN526">
        <v>30.03094583333333</v>
      </c>
      <c r="DO526">
        <v>999.9</v>
      </c>
      <c r="DP526">
        <v>0</v>
      </c>
      <c r="DQ526">
        <v>0</v>
      </c>
      <c r="DR526">
        <v>10001.6125</v>
      </c>
      <c r="DS526">
        <v>0</v>
      </c>
      <c r="DT526">
        <v>0.242856</v>
      </c>
      <c r="DU526">
        <v>1.627017083333334</v>
      </c>
      <c r="DV526">
        <v>432.0422083333333</v>
      </c>
      <c r="DW526">
        <v>430.3688333333333</v>
      </c>
      <c r="DX526">
        <v>0.01409442966666667</v>
      </c>
      <c r="DY526">
        <v>420.019625</v>
      </c>
      <c r="DZ526">
        <v>24.04737083333333</v>
      </c>
      <c r="EA526">
        <v>2.17972125</v>
      </c>
      <c r="EB526">
        <v>2.178443333333334</v>
      </c>
      <c r="EC526">
        <v>18.81403333333333</v>
      </c>
      <c r="ED526">
        <v>18.80466666666667</v>
      </c>
      <c r="EE526">
        <v>0.00500078</v>
      </c>
      <c r="EF526">
        <v>0</v>
      </c>
      <c r="EG526">
        <v>0</v>
      </c>
      <c r="EH526">
        <v>0</v>
      </c>
      <c r="EI526">
        <v>581.3541666666666</v>
      </c>
      <c r="EJ526">
        <v>0.00500078</v>
      </c>
      <c r="EK526">
        <v>-14.9125</v>
      </c>
      <c r="EL526">
        <v>-0.8208333333333334</v>
      </c>
      <c r="EM526">
        <v>35.50491666666667</v>
      </c>
      <c r="EN526">
        <v>38.648125</v>
      </c>
      <c r="EO526">
        <v>37.41129166666666</v>
      </c>
      <c r="EP526">
        <v>38.94766666666666</v>
      </c>
      <c r="EQ526">
        <v>38.25229166666666</v>
      </c>
      <c r="ER526">
        <v>0</v>
      </c>
      <c r="ES526">
        <v>0</v>
      </c>
      <c r="ET526">
        <v>0</v>
      </c>
      <c r="EU526">
        <v>1761013140.7</v>
      </c>
      <c r="EV526">
        <v>0</v>
      </c>
      <c r="EW526">
        <v>579.684</v>
      </c>
      <c r="EX526">
        <v>-30.50769212307102</v>
      </c>
      <c r="EY526">
        <v>35.86153820233462</v>
      </c>
      <c r="EZ526">
        <v>-15.816</v>
      </c>
      <c r="FA526">
        <v>15</v>
      </c>
      <c r="FB526">
        <v>1761012682</v>
      </c>
      <c r="FC526" t="s">
        <v>1357</v>
      </c>
      <c r="FD526">
        <v>1761012681</v>
      </c>
      <c r="FE526">
        <v>1761012682</v>
      </c>
      <c r="FF526">
        <v>15</v>
      </c>
      <c r="FG526">
        <v>-0.08</v>
      </c>
      <c r="FH526">
        <v>-0.001</v>
      </c>
      <c r="FI526">
        <v>-1.579</v>
      </c>
      <c r="FJ526">
        <v>0.191</v>
      </c>
      <c r="FK526">
        <v>420</v>
      </c>
      <c r="FL526">
        <v>24</v>
      </c>
      <c r="FM526">
        <v>0.15</v>
      </c>
      <c r="FN526">
        <v>0.02</v>
      </c>
      <c r="FO526">
        <v>1.639721951219512</v>
      </c>
      <c r="FP526">
        <v>-0.120255888501742</v>
      </c>
      <c r="FQ526">
        <v>0.03597369426566545</v>
      </c>
      <c r="FR526">
        <v>1</v>
      </c>
      <c r="FS526">
        <v>580.9176470588235</v>
      </c>
      <c r="FT526">
        <v>-26.07486614115836</v>
      </c>
      <c r="FU526">
        <v>7.571132116301457</v>
      </c>
      <c r="FV526">
        <v>0</v>
      </c>
      <c r="FW526">
        <v>0.008441033219512194</v>
      </c>
      <c r="FX526">
        <v>0.03502858131010453</v>
      </c>
      <c r="FY526">
        <v>0.01468185673485951</v>
      </c>
      <c r="FZ526">
        <v>1</v>
      </c>
      <c r="GA526">
        <v>2</v>
      </c>
      <c r="GB526">
        <v>3</v>
      </c>
      <c r="GC526" t="s">
        <v>482</v>
      </c>
      <c r="GD526">
        <v>3.1097</v>
      </c>
      <c r="GE526">
        <v>2.72566</v>
      </c>
      <c r="GF526">
        <v>0.08889039999999999</v>
      </c>
      <c r="GG526">
        <v>0.0884325</v>
      </c>
      <c r="GH526">
        <v>0.108782</v>
      </c>
      <c r="GI526">
        <v>0.10982</v>
      </c>
      <c r="GJ526">
        <v>23911.5</v>
      </c>
      <c r="GK526">
        <v>21663.5</v>
      </c>
      <c r="GL526">
        <v>26801.9</v>
      </c>
      <c r="GM526">
        <v>23971.1</v>
      </c>
      <c r="GN526">
        <v>38166.1</v>
      </c>
      <c r="GO526">
        <v>31471.6</v>
      </c>
      <c r="GP526">
        <v>46781.5</v>
      </c>
      <c r="GQ526">
        <v>37888.9</v>
      </c>
      <c r="GR526">
        <v>1.89255</v>
      </c>
      <c r="GS526">
        <v>1.87982</v>
      </c>
      <c r="GT526">
        <v>0.09798999999999999</v>
      </c>
      <c r="GU526">
        <v>0</v>
      </c>
      <c r="GV526">
        <v>28.4339</v>
      </c>
      <c r="GW526">
        <v>999.9</v>
      </c>
      <c r="GX526">
        <v>63.6</v>
      </c>
      <c r="GY526">
        <v>29.1</v>
      </c>
      <c r="GZ526">
        <v>28.3993</v>
      </c>
      <c r="HA526">
        <v>61.611</v>
      </c>
      <c r="HB526">
        <v>21.0016</v>
      </c>
      <c r="HC526">
        <v>1</v>
      </c>
      <c r="HD526">
        <v>0.0261306</v>
      </c>
      <c r="HE526">
        <v>-1.86672</v>
      </c>
      <c r="HF526">
        <v>20.3262</v>
      </c>
      <c r="HG526">
        <v>5.22148</v>
      </c>
      <c r="HH526">
        <v>11.98</v>
      </c>
      <c r="HI526">
        <v>4.9653</v>
      </c>
      <c r="HJ526">
        <v>3.27585</v>
      </c>
      <c r="HK526">
        <v>9999</v>
      </c>
      <c r="HL526">
        <v>9999</v>
      </c>
      <c r="HM526">
        <v>9999</v>
      </c>
      <c r="HN526">
        <v>999.9</v>
      </c>
      <c r="HO526">
        <v>1.86365</v>
      </c>
      <c r="HP526">
        <v>1.85974</v>
      </c>
      <c r="HQ526">
        <v>1.85804</v>
      </c>
      <c r="HR526">
        <v>1.85944</v>
      </c>
      <c r="HS526">
        <v>1.85959</v>
      </c>
      <c r="HT526">
        <v>1.85806</v>
      </c>
      <c r="HU526">
        <v>1.85715</v>
      </c>
      <c r="HV526">
        <v>1.85211</v>
      </c>
      <c r="HW526">
        <v>0</v>
      </c>
      <c r="HX526">
        <v>0</v>
      </c>
      <c r="HY526">
        <v>0</v>
      </c>
      <c r="HZ526">
        <v>0</v>
      </c>
      <c r="IA526" t="s">
        <v>424</v>
      </c>
      <c r="IB526" t="s">
        <v>425</v>
      </c>
      <c r="IC526" t="s">
        <v>426</v>
      </c>
      <c r="ID526" t="s">
        <v>426</v>
      </c>
      <c r="IE526" t="s">
        <v>426</v>
      </c>
      <c r="IF526" t="s">
        <v>426</v>
      </c>
      <c r="IG526">
        <v>0</v>
      </c>
      <c r="IH526">
        <v>100</v>
      </c>
      <c r="II526">
        <v>100</v>
      </c>
      <c r="IJ526">
        <v>-1.576</v>
      </c>
      <c r="IK526">
        <v>0.1902</v>
      </c>
      <c r="IL526">
        <v>-2.369354775373933</v>
      </c>
      <c r="IM526">
        <v>0.001328113201692861</v>
      </c>
      <c r="IN526">
        <v>1.538283238170363E-06</v>
      </c>
      <c r="IO526">
        <v>-5.795655626708063E-10</v>
      </c>
      <c r="IP526">
        <v>-0.06927923945627479</v>
      </c>
      <c r="IQ526">
        <v>-0.004593102289677449</v>
      </c>
      <c r="IR526">
        <v>0.0008253994458280543</v>
      </c>
      <c r="IS526">
        <v>-7.403632370499484E-06</v>
      </c>
      <c r="IT526">
        <v>2</v>
      </c>
      <c r="IU526">
        <v>1985</v>
      </c>
      <c r="IV526">
        <v>1</v>
      </c>
      <c r="IW526">
        <v>27</v>
      </c>
      <c r="IX526">
        <v>7.7</v>
      </c>
      <c r="IY526">
        <v>7.7</v>
      </c>
      <c r="IZ526">
        <v>1.13647</v>
      </c>
      <c r="JA526">
        <v>2.61719</v>
      </c>
      <c r="JB526">
        <v>1.49658</v>
      </c>
      <c r="JC526">
        <v>2.34619</v>
      </c>
      <c r="JD526">
        <v>1.54907</v>
      </c>
      <c r="JE526">
        <v>2.34619</v>
      </c>
      <c r="JF526">
        <v>32.7535</v>
      </c>
      <c r="JG526">
        <v>15.3316</v>
      </c>
      <c r="JH526">
        <v>18</v>
      </c>
      <c r="JI526">
        <v>481.571</v>
      </c>
      <c r="JJ526">
        <v>502.603</v>
      </c>
      <c r="JK526">
        <v>31.325</v>
      </c>
      <c r="JL526">
        <v>27.5854</v>
      </c>
      <c r="JM526">
        <v>30.0002</v>
      </c>
      <c r="JN526">
        <v>27.7642</v>
      </c>
      <c r="JO526">
        <v>27.7421</v>
      </c>
      <c r="JP526">
        <v>22.8467</v>
      </c>
      <c r="JQ526">
        <v>19.7331</v>
      </c>
      <c r="JR526">
        <v>80.0737</v>
      </c>
      <c r="JS526">
        <v>31.3073</v>
      </c>
      <c r="JT526">
        <v>420</v>
      </c>
      <c r="JU526">
        <v>24.0507</v>
      </c>
      <c r="JV526">
        <v>102.3</v>
      </c>
      <c r="JW526">
        <v>91.4074</v>
      </c>
    </row>
    <row r="527" spans="1:283">
      <c r="A527">
        <v>509</v>
      </c>
      <c r="B527">
        <v>1761013143.5</v>
      </c>
      <c r="C527">
        <v>3477.5</v>
      </c>
      <c r="D527" t="s">
        <v>1473</v>
      </c>
      <c r="E527" t="s">
        <v>1474</v>
      </c>
      <c r="F527">
        <v>5</v>
      </c>
      <c r="G527" t="s">
        <v>1418</v>
      </c>
      <c r="H527">
        <v>1761013135.5</v>
      </c>
      <c r="I527">
        <f>(J527)/1000</f>
        <v>0</v>
      </c>
      <c r="J527">
        <f>1000*DJ527*AH527*(DF527-DG527)/(100*CY527*(1000-AH527*DF527))</f>
        <v>0</v>
      </c>
      <c r="K527">
        <f>DJ527*AH527*(DE527-DD527*(1000-AH527*DG527)/(1000-AH527*DF527))/(100*CY527)</f>
        <v>0</v>
      </c>
      <c r="L527">
        <f>DD527 - IF(AH527&gt;1, K527*CY527*100.0/(AJ527), 0)</f>
        <v>0</v>
      </c>
      <c r="M527">
        <f>((S527-I527/2)*L527-K527)/(S527+I527/2)</f>
        <v>0</v>
      </c>
      <c r="N527">
        <f>M527*(DK527+DL527)/1000.0</f>
        <v>0</v>
      </c>
      <c r="O527">
        <f>(DD527 - IF(AH527&gt;1, K527*CY527*100.0/(AJ527), 0))*(DK527+DL527)/1000.0</f>
        <v>0</v>
      </c>
      <c r="P527">
        <f>2.0/((1/R527-1/Q527)+SIGN(R527)*SQRT((1/R527-1/Q527)*(1/R527-1/Q527) + 4*CZ527/((CZ527+1)*(CZ527+1))*(2*1/R527*1/Q527-1/Q527*1/Q527)))</f>
        <v>0</v>
      </c>
      <c r="Q527">
        <f>IF(LEFT(DA527,1)&lt;&gt;"0",IF(LEFT(DA527,1)="1",3.0,DB527),$D$5+$E$5*(DR527*DK527/($K$5*1000))+$F$5*(DR527*DK527/($K$5*1000))*MAX(MIN(CY527,$J$5),$I$5)*MAX(MIN(CY527,$J$5),$I$5)+$G$5*MAX(MIN(CY527,$J$5),$I$5)*(DR527*DK527/($K$5*1000))+$H$5*(DR527*DK527/($K$5*1000))*(DR527*DK527/($K$5*1000)))</f>
        <v>0</v>
      </c>
      <c r="R527">
        <f>I527*(1000-(1000*0.61365*exp(17.502*V527/(240.97+V527))/(DK527+DL527)+DF527)/2)/(1000*0.61365*exp(17.502*V527/(240.97+V527))/(DK527+DL527)-DF527)</f>
        <v>0</v>
      </c>
      <c r="S527">
        <f>1/((CZ527+1)/(P527/1.6)+1/(Q527/1.37)) + CZ527/((CZ527+1)/(P527/1.6) + CZ527/(Q527/1.37))</f>
        <v>0</v>
      </c>
      <c r="T527">
        <f>(CU527*CX527)</f>
        <v>0</v>
      </c>
      <c r="U527">
        <f>(DM527+(T527+2*0.95*5.67E-8*(((DM527+$B$9)+273)^4-(DM527+273)^4)-44100*I527)/(1.84*29.3*Q527+8*0.95*5.67E-8*(DM527+273)^3))</f>
        <v>0</v>
      </c>
      <c r="V527">
        <f>($C$9*DN527+$D$9*DO527+$E$9*U527)</f>
        <v>0</v>
      </c>
      <c r="W527">
        <f>0.61365*exp(17.502*V527/(240.97+V527))</f>
        <v>0</v>
      </c>
      <c r="X527">
        <f>(Y527/Z527*100)</f>
        <v>0</v>
      </c>
      <c r="Y527">
        <f>DF527*(DK527+DL527)/1000</f>
        <v>0</v>
      </c>
      <c r="Z527">
        <f>0.61365*exp(17.502*DM527/(240.97+DM527))</f>
        <v>0</v>
      </c>
      <c r="AA527">
        <f>(W527-DF527*(DK527+DL527)/1000)</f>
        <v>0</v>
      </c>
      <c r="AB527">
        <f>(-I527*44100)</f>
        <v>0</v>
      </c>
      <c r="AC527">
        <f>2*29.3*Q527*0.92*(DM527-V527)</f>
        <v>0</v>
      </c>
      <c r="AD527">
        <f>2*0.95*5.67E-8*(((DM527+$B$9)+273)^4-(V527+273)^4)</f>
        <v>0</v>
      </c>
      <c r="AE527">
        <f>T527+AD527+AB527+AC527</f>
        <v>0</v>
      </c>
      <c r="AF527">
        <v>1</v>
      </c>
      <c r="AG527">
        <v>0</v>
      </c>
      <c r="AH527">
        <f>IF(AF527*$H$15&gt;=AJ527,1.0,(AJ527/(AJ527-AF527*$H$15)))</f>
        <v>0</v>
      </c>
      <c r="AI527">
        <f>(AH527-1)*100</f>
        <v>0</v>
      </c>
      <c r="AJ527">
        <f>MAX(0,($B$15+$C$15*DR527)/(1+$D$15*DR527)*DK527/(DM527+273)*$E$15)</f>
        <v>0</v>
      </c>
      <c r="AK527" t="s">
        <v>420</v>
      </c>
      <c r="AL527" t="s">
        <v>420</v>
      </c>
      <c r="AM527">
        <v>0</v>
      </c>
      <c r="AN527">
        <v>0</v>
      </c>
      <c r="AO527">
        <f>1-AM527/AN527</f>
        <v>0</v>
      </c>
      <c r="AP527">
        <v>0</v>
      </c>
      <c r="AQ527" t="s">
        <v>420</v>
      </c>
      <c r="AR527" t="s">
        <v>420</v>
      </c>
      <c r="AS527">
        <v>0</v>
      </c>
      <c r="AT527">
        <v>0</v>
      </c>
      <c r="AU527">
        <f>1-AS527/AT527</f>
        <v>0</v>
      </c>
      <c r="AV527">
        <v>0.5</v>
      </c>
      <c r="AW527">
        <f>CV527</f>
        <v>0</v>
      </c>
      <c r="AX527">
        <f>K527</f>
        <v>0</v>
      </c>
      <c r="AY527">
        <f>AU527*AV527*AW527</f>
        <v>0</v>
      </c>
      <c r="AZ527">
        <f>(AX527-AP527)/AW527</f>
        <v>0</v>
      </c>
      <c r="BA527">
        <f>(AN527-AT527)/AT527</f>
        <v>0</v>
      </c>
      <c r="BB527">
        <f>AM527/(AO527+AM527/AT527)</f>
        <v>0</v>
      </c>
      <c r="BC527" t="s">
        <v>420</v>
      </c>
      <c r="BD527">
        <v>0</v>
      </c>
      <c r="BE527">
        <f>IF(BD527&lt;&gt;0, BD527, BB527)</f>
        <v>0</v>
      </c>
      <c r="BF527">
        <f>1-BE527/AT527</f>
        <v>0</v>
      </c>
      <c r="BG527">
        <f>(AT527-AS527)/(AT527-BE527)</f>
        <v>0</v>
      </c>
      <c r="BH527">
        <f>(AN527-AT527)/(AN527-BE527)</f>
        <v>0</v>
      </c>
      <c r="BI527">
        <f>(AT527-AS527)/(AT527-AM527)</f>
        <v>0</v>
      </c>
      <c r="BJ527">
        <f>(AN527-AT527)/(AN527-AM527)</f>
        <v>0</v>
      </c>
      <c r="BK527">
        <f>(BG527*BE527/AS527)</f>
        <v>0</v>
      </c>
      <c r="BL527">
        <f>(1-BK527)</f>
        <v>0</v>
      </c>
      <c r="CU527">
        <f>$B$13*DS527+$C$13*DT527+$F$13*EE527*(1-EH527)</f>
        <v>0</v>
      </c>
      <c r="CV527">
        <f>CU527*CW527</f>
        <v>0</v>
      </c>
      <c r="CW527">
        <f>($B$13*$D$11+$C$13*$D$11+$F$13*((ER527+EJ527)/MAX(ER527+EJ527+ES527, 0.1)*$I$11+ES527/MAX(ER527+EJ527+ES527, 0.1)*$J$11))/($B$13+$C$13+$F$13)</f>
        <v>0</v>
      </c>
      <c r="CX527">
        <f>($B$13*$K$11+$C$13*$K$11+$F$13*((ER527+EJ527)/MAX(ER527+EJ527+ES527, 0.1)*$P$11+ES527/MAX(ER527+EJ527+ES527, 0.1)*$Q$11))/($B$13+$C$13+$F$13)</f>
        <v>0</v>
      </c>
      <c r="CY527">
        <v>4.6</v>
      </c>
      <c r="CZ527">
        <v>0.5</v>
      </c>
      <c r="DA527" t="s">
        <v>421</v>
      </c>
      <c r="DB527">
        <v>2</v>
      </c>
      <c r="DC527">
        <v>1761013135.5</v>
      </c>
      <c r="DD527">
        <v>421.6395416666667</v>
      </c>
      <c r="DE527">
        <v>420.0075416666667</v>
      </c>
      <c r="DF527">
        <v>24.05505416666667</v>
      </c>
      <c r="DG527">
        <v>24.04370416666667</v>
      </c>
      <c r="DH527">
        <v>423.21525</v>
      </c>
      <c r="DI527">
        <v>23.86448750000001</v>
      </c>
      <c r="DJ527">
        <v>499.99125</v>
      </c>
      <c r="DK527">
        <v>90.58954999999999</v>
      </c>
      <c r="DL527">
        <v>0.03394574583333334</v>
      </c>
      <c r="DM527">
        <v>30.3931875</v>
      </c>
      <c r="DN527">
        <v>30.02953333333334</v>
      </c>
      <c r="DO527">
        <v>999.9</v>
      </c>
      <c r="DP527">
        <v>0</v>
      </c>
      <c r="DQ527">
        <v>0</v>
      </c>
      <c r="DR527">
        <v>10001.14375</v>
      </c>
      <c r="DS527">
        <v>0</v>
      </c>
      <c r="DT527">
        <v>0.242856</v>
      </c>
      <c r="DU527">
        <v>1.632113333333334</v>
      </c>
      <c r="DV527">
        <v>432.0321666666666</v>
      </c>
      <c r="DW527">
        <v>430.3548333333333</v>
      </c>
      <c r="DX527">
        <v>0.01135277425</v>
      </c>
      <c r="DY527">
        <v>420.0075416666667</v>
      </c>
      <c r="DZ527">
        <v>24.04370416666667</v>
      </c>
      <c r="EA527">
        <v>2.1791375</v>
      </c>
      <c r="EB527">
        <v>2.17810875</v>
      </c>
      <c r="EC527">
        <v>18.80975</v>
      </c>
      <c r="ED527">
        <v>18.80220833333334</v>
      </c>
      <c r="EE527">
        <v>0.00500078</v>
      </c>
      <c r="EF527">
        <v>0</v>
      </c>
      <c r="EG527">
        <v>0</v>
      </c>
      <c r="EH527">
        <v>0</v>
      </c>
      <c r="EI527">
        <v>581.9416666666666</v>
      </c>
      <c r="EJ527">
        <v>0.00500078</v>
      </c>
      <c r="EK527">
        <v>-15.87916666666667</v>
      </c>
      <c r="EL527">
        <v>-0.775</v>
      </c>
      <c r="EM527">
        <v>35.47625</v>
      </c>
      <c r="EN527">
        <v>38.60645833333333</v>
      </c>
      <c r="EO527">
        <v>37.38525</v>
      </c>
      <c r="EP527">
        <v>38.89820833333333</v>
      </c>
      <c r="EQ527">
        <v>38.18716666666666</v>
      </c>
      <c r="ER527">
        <v>0</v>
      </c>
      <c r="ES527">
        <v>0</v>
      </c>
      <c r="ET527">
        <v>0</v>
      </c>
      <c r="EU527">
        <v>1761013142.5</v>
      </c>
      <c r="EV527">
        <v>0</v>
      </c>
      <c r="EW527">
        <v>579.876923076923</v>
      </c>
      <c r="EX527">
        <v>-25.29914502934588</v>
      </c>
      <c r="EY527">
        <v>30.08205109761426</v>
      </c>
      <c r="EZ527">
        <v>-15.26538461538462</v>
      </c>
      <c r="FA527">
        <v>15</v>
      </c>
      <c r="FB527">
        <v>1761012682</v>
      </c>
      <c r="FC527" t="s">
        <v>1357</v>
      </c>
      <c r="FD527">
        <v>1761012681</v>
      </c>
      <c r="FE527">
        <v>1761012682</v>
      </c>
      <c r="FF527">
        <v>15</v>
      </c>
      <c r="FG527">
        <v>-0.08</v>
      </c>
      <c r="FH527">
        <v>-0.001</v>
      </c>
      <c r="FI527">
        <v>-1.579</v>
      </c>
      <c r="FJ527">
        <v>0.191</v>
      </c>
      <c r="FK527">
        <v>420</v>
      </c>
      <c r="FL527">
        <v>24</v>
      </c>
      <c r="FM527">
        <v>0.15</v>
      </c>
      <c r="FN527">
        <v>0.02</v>
      </c>
      <c r="FO527">
        <v>1.63904175</v>
      </c>
      <c r="FP527">
        <v>-0.1114332833020664</v>
      </c>
      <c r="FQ527">
        <v>0.03556525536865297</v>
      </c>
      <c r="FR527">
        <v>1</v>
      </c>
      <c r="FS527">
        <v>580.6441176470589</v>
      </c>
      <c r="FT527">
        <v>-22.03972479369203</v>
      </c>
      <c r="FU527">
        <v>7.508120747739062</v>
      </c>
      <c r="FV527">
        <v>0</v>
      </c>
      <c r="FW527">
        <v>0.01083130355</v>
      </c>
      <c r="FX527">
        <v>-0.0370268969831145</v>
      </c>
      <c r="FY527">
        <v>0.01113253218643793</v>
      </c>
      <c r="FZ527">
        <v>1</v>
      </c>
      <c r="GA527">
        <v>2</v>
      </c>
      <c r="GB527">
        <v>3</v>
      </c>
      <c r="GC527" t="s">
        <v>482</v>
      </c>
      <c r="GD527">
        <v>3.10962</v>
      </c>
      <c r="GE527">
        <v>2.72589</v>
      </c>
      <c r="GF527">
        <v>0.0888878</v>
      </c>
      <c r="GG527">
        <v>0.08843040000000001</v>
      </c>
      <c r="GH527">
        <v>0.108773</v>
      </c>
      <c r="GI527">
        <v>0.109814</v>
      </c>
      <c r="GJ527">
        <v>23911.6</v>
      </c>
      <c r="GK527">
        <v>21663.5</v>
      </c>
      <c r="GL527">
        <v>26801.9</v>
      </c>
      <c r="GM527">
        <v>23971</v>
      </c>
      <c r="GN527">
        <v>38166.4</v>
      </c>
      <c r="GO527">
        <v>31471.8</v>
      </c>
      <c r="GP527">
        <v>46781.4</v>
      </c>
      <c r="GQ527">
        <v>37888.9</v>
      </c>
      <c r="GR527">
        <v>1.8925</v>
      </c>
      <c r="GS527">
        <v>1.87967</v>
      </c>
      <c r="GT527">
        <v>0.0977963</v>
      </c>
      <c r="GU527">
        <v>0</v>
      </c>
      <c r="GV527">
        <v>28.4351</v>
      </c>
      <c r="GW527">
        <v>999.9</v>
      </c>
      <c r="GX527">
        <v>63.6</v>
      </c>
      <c r="GY527">
        <v>29.1</v>
      </c>
      <c r="GZ527">
        <v>28.3994</v>
      </c>
      <c r="HA527">
        <v>61.051</v>
      </c>
      <c r="HB527">
        <v>21.25</v>
      </c>
      <c r="HC527">
        <v>1</v>
      </c>
      <c r="HD527">
        <v>0.0262703</v>
      </c>
      <c r="HE527">
        <v>-1.86218</v>
      </c>
      <c r="HF527">
        <v>20.3263</v>
      </c>
      <c r="HG527">
        <v>5.22133</v>
      </c>
      <c r="HH527">
        <v>11.98</v>
      </c>
      <c r="HI527">
        <v>4.9654</v>
      </c>
      <c r="HJ527">
        <v>3.27588</v>
      </c>
      <c r="HK527">
        <v>9999</v>
      </c>
      <c r="HL527">
        <v>9999</v>
      </c>
      <c r="HM527">
        <v>9999</v>
      </c>
      <c r="HN527">
        <v>999.9</v>
      </c>
      <c r="HO527">
        <v>1.86364</v>
      </c>
      <c r="HP527">
        <v>1.85974</v>
      </c>
      <c r="HQ527">
        <v>1.85804</v>
      </c>
      <c r="HR527">
        <v>1.85944</v>
      </c>
      <c r="HS527">
        <v>1.85959</v>
      </c>
      <c r="HT527">
        <v>1.85806</v>
      </c>
      <c r="HU527">
        <v>1.85715</v>
      </c>
      <c r="HV527">
        <v>1.85211</v>
      </c>
      <c r="HW527">
        <v>0</v>
      </c>
      <c r="HX527">
        <v>0</v>
      </c>
      <c r="HY527">
        <v>0</v>
      </c>
      <c r="HZ527">
        <v>0</v>
      </c>
      <c r="IA527" t="s">
        <v>424</v>
      </c>
      <c r="IB527" t="s">
        <v>425</v>
      </c>
      <c r="IC527" t="s">
        <v>426</v>
      </c>
      <c r="ID527" t="s">
        <v>426</v>
      </c>
      <c r="IE527" t="s">
        <v>426</v>
      </c>
      <c r="IF527" t="s">
        <v>426</v>
      </c>
      <c r="IG527">
        <v>0</v>
      </c>
      <c r="IH527">
        <v>100</v>
      </c>
      <c r="II527">
        <v>100</v>
      </c>
      <c r="IJ527">
        <v>-1.576</v>
      </c>
      <c r="IK527">
        <v>0.1902</v>
      </c>
      <c r="IL527">
        <v>-2.369354775373933</v>
      </c>
      <c r="IM527">
        <v>0.001328113201692861</v>
      </c>
      <c r="IN527">
        <v>1.538283238170363E-06</v>
      </c>
      <c r="IO527">
        <v>-5.795655626708063E-10</v>
      </c>
      <c r="IP527">
        <v>-0.06927923945627479</v>
      </c>
      <c r="IQ527">
        <v>-0.004593102289677449</v>
      </c>
      <c r="IR527">
        <v>0.0008253994458280543</v>
      </c>
      <c r="IS527">
        <v>-7.403632370499484E-06</v>
      </c>
      <c r="IT527">
        <v>2</v>
      </c>
      <c r="IU527">
        <v>1985</v>
      </c>
      <c r="IV527">
        <v>1</v>
      </c>
      <c r="IW527">
        <v>27</v>
      </c>
      <c r="IX527">
        <v>7.7</v>
      </c>
      <c r="IY527">
        <v>7.7</v>
      </c>
      <c r="IZ527">
        <v>1.13647</v>
      </c>
      <c r="JA527">
        <v>2.6123</v>
      </c>
      <c r="JB527">
        <v>1.49658</v>
      </c>
      <c r="JC527">
        <v>2.34619</v>
      </c>
      <c r="JD527">
        <v>1.54907</v>
      </c>
      <c r="JE527">
        <v>2.44019</v>
      </c>
      <c r="JF527">
        <v>32.7535</v>
      </c>
      <c r="JG527">
        <v>15.3316</v>
      </c>
      <c r="JH527">
        <v>18</v>
      </c>
      <c r="JI527">
        <v>481.542</v>
      </c>
      <c r="JJ527">
        <v>502.503</v>
      </c>
      <c r="JK527">
        <v>31.315</v>
      </c>
      <c r="JL527">
        <v>27.5844</v>
      </c>
      <c r="JM527">
        <v>30.0001</v>
      </c>
      <c r="JN527">
        <v>27.7642</v>
      </c>
      <c r="JO527">
        <v>27.7421</v>
      </c>
      <c r="JP527">
        <v>22.8468</v>
      </c>
      <c r="JQ527">
        <v>19.7331</v>
      </c>
      <c r="JR527">
        <v>80.0737</v>
      </c>
      <c r="JS527">
        <v>31.3073</v>
      </c>
      <c r="JT527">
        <v>420</v>
      </c>
      <c r="JU527">
        <v>24.0507</v>
      </c>
      <c r="JV527">
        <v>102.3</v>
      </c>
      <c r="JW527">
        <v>91.4072</v>
      </c>
    </row>
    <row r="528" spans="1:283">
      <c r="A528">
        <v>510</v>
      </c>
      <c r="B528">
        <v>1761013145.5</v>
      </c>
      <c r="C528">
        <v>3479.5</v>
      </c>
      <c r="D528" t="s">
        <v>1475</v>
      </c>
      <c r="E528" t="s">
        <v>1476</v>
      </c>
      <c r="F528">
        <v>5</v>
      </c>
      <c r="G528" t="s">
        <v>1418</v>
      </c>
      <c r="H528">
        <v>1761013137.5</v>
      </c>
      <c r="I528">
        <f>(J528)/1000</f>
        <v>0</v>
      </c>
      <c r="J528">
        <f>1000*DJ528*AH528*(DF528-DG528)/(100*CY528*(1000-AH528*DF528))</f>
        <v>0</v>
      </c>
      <c r="K528">
        <f>DJ528*AH528*(DE528-DD528*(1000-AH528*DG528)/(1000-AH528*DF528))/(100*CY528)</f>
        <v>0</v>
      </c>
      <c r="L528">
        <f>DD528 - IF(AH528&gt;1, K528*CY528*100.0/(AJ528), 0)</f>
        <v>0</v>
      </c>
      <c r="M528">
        <f>((S528-I528/2)*L528-K528)/(S528+I528/2)</f>
        <v>0</v>
      </c>
      <c r="N528">
        <f>M528*(DK528+DL528)/1000.0</f>
        <v>0</v>
      </c>
      <c r="O528">
        <f>(DD528 - IF(AH528&gt;1, K528*CY528*100.0/(AJ528), 0))*(DK528+DL528)/1000.0</f>
        <v>0</v>
      </c>
      <c r="P528">
        <f>2.0/((1/R528-1/Q528)+SIGN(R528)*SQRT((1/R528-1/Q528)*(1/R528-1/Q528) + 4*CZ528/((CZ528+1)*(CZ528+1))*(2*1/R528*1/Q528-1/Q528*1/Q528)))</f>
        <v>0</v>
      </c>
      <c r="Q528">
        <f>IF(LEFT(DA528,1)&lt;&gt;"0",IF(LEFT(DA528,1)="1",3.0,DB528),$D$5+$E$5*(DR528*DK528/($K$5*1000))+$F$5*(DR528*DK528/($K$5*1000))*MAX(MIN(CY528,$J$5),$I$5)*MAX(MIN(CY528,$J$5),$I$5)+$G$5*MAX(MIN(CY528,$J$5),$I$5)*(DR528*DK528/($K$5*1000))+$H$5*(DR528*DK528/($K$5*1000))*(DR528*DK528/($K$5*1000)))</f>
        <v>0</v>
      </c>
      <c r="R528">
        <f>I528*(1000-(1000*0.61365*exp(17.502*V528/(240.97+V528))/(DK528+DL528)+DF528)/2)/(1000*0.61365*exp(17.502*V528/(240.97+V528))/(DK528+DL528)-DF528)</f>
        <v>0</v>
      </c>
      <c r="S528">
        <f>1/((CZ528+1)/(P528/1.6)+1/(Q528/1.37)) + CZ528/((CZ528+1)/(P528/1.6) + CZ528/(Q528/1.37))</f>
        <v>0</v>
      </c>
      <c r="T528">
        <f>(CU528*CX528)</f>
        <v>0</v>
      </c>
      <c r="U528">
        <f>(DM528+(T528+2*0.95*5.67E-8*(((DM528+$B$9)+273)^4-(DM528+273)^4)-44100*I528)/(1.84*29.3*Q528+8*0.95*5.67E-8*(DM528+273)^3))</f>
        <v>0</v>
      </c>
      <c r="V528">
        <f>($C$9*DN528+$D$9*DO528+$E$9*U528)</f>
        <v>0</v>
      </c>
      <c r="W528">
        <f>0.61365*exp(17.502*V528/(240.97+V528))</f>
        <v>0</v>
      </c>
      <c r="X528">
        <f>(Y528/Z528*100)</f>
        <v>0</v>
      </c>
      <c r="Y528">
        <f>DF528*(DK528+DL528)/1000</f>
        <v>0</v>
      </c>
      <c r="Z528">
        <f>0.61365*exp(17.502*DM528/(240.97+DM528))</f>
        <v>0</v>
      </c>
      <c r="AA528">
        <f>(W528-DF528*(DK528+DL528)/1000)</f>
        <v>0</v>
      </c>
      <c r="AB528">
        <f>(-I528*44100)</f>
        <v>0</v>
      </c>
      <c r="AC528">
        <f>2*29.3*Q528*0.92*(DM528-V528)</f>
        <v>0</v>
      </c>
      <c r="AD528">
        <f>2*0.95*5.67E-8*(((DM528+$B$9)+273)^4-(V528+273)^4)</f>
        <v>0</v>
      </c>
      <c r="AE528">
        <f>T528+AD528+AB528+AC528</f>
        <v>0</v>
      </c>
      <c r="AF528">
        <v>1</v>
      </c>
      <c r="AG528">
        <v>0</v>
      </c>
      <c r="AH528">
        <f>IF(AF528*$H$15&gt;=AJ528,1.0,(AJ528/(AJ528-AF528*$H$15)))</f>
        <v>0</v>
      </c>
      <c r="AI528">
        <f>(AH528-1)*100</f>
        <v>0</v>
      </c>
      <c r="AJ528">
        <f>MAX(0,($B$15+$C$15*DR528)/(1+$D$15*DR528)*DK528/(DM528+273)*$E$15)</f>
        <v>0</v>
      </c>
      <c r="AK528" t="s">
        <v>420</v>
      </c>
      <c r="AL528" t="s">
        <v>420</v>
      </c>
      <c r="AM528">
        <v>0</v>
      </c>
      <c r="AN528">
        <v>0</v>
      </c>
      <c r="AO528">
        <f>1-AM528/AN528</f>
        <v>0</v>
      </c>
      <c r="AP528">
        <v>0</v>
      </c>
      <c r="AQ528" t="s">
        <v>420</v>
      </c>
      <c r="AR528" t="s">
        <v>420</v>
      </c>
      <c r="AS528">
        <v>0</v>
      </c>
      <c r="AT528">
        <v>0</v>
      </c>
      <c r="AU528">
        <f>1-AS528/AT528</f>
        <v>0</v>
      </c>
      <c r="AV528">
        <v>0.5</v>
      </c>
      <c r="AW528">
        <f>CV528</f>
        <v>0</v>
      </c>
      <c r="AX528">
        <f>K528</f>
        <v>0</v>
      </c>
      <c r="AY528">
        <f>AU528*AV528*AW528</f>
        <v>0</v>
      </c>
      <c r="AZ528">
        <f>(AX528-AP528)/AW528</f>
        <v>0</v>
      </c>
      <c r="BA528">
        <f>(AN528-AT528)/AT528</f>
        <v>0</v>
      </c>
      <c r="BB528">
        <f>AM528/(AO528+AM528/AT528)</f>
        <v>0</v>
      </c>
      <c r="BC528" t="s">
        <v>420</v>
      </c>
      <c r="BD528">
        <v>0</v>
      </c>
      <c r="BE528">
        <f>IF(BD528&lt;&gt;0, BD528, BB528)</f>
        <v>0</v>
      </c>
      <c r="BF528">
        <f>1-BE528/AT528</f>
        <v>0</v>
      </c>
      <c r="BG528">
        <f>(AT528-AS528)/(AT528-BE528)</f>
        <v>0</v>
      </c>
      <c r="BH528">
        <f>(AN528-AT528)/(AN528-BE528)</f>
        <v>0</v>
      </c>
      <c r="BI528">
        <f>(AT528-AS528)/(AT528-AM528)</f>
        <v>0</v>
      </c>
      <c r="BJ528">
        <f>(AN528-AT528)/(AN528-AM528)</f>
        <v>0</v>
      </c>
      <c r="BK528">
        <f>(BG528*BE528/AS528)</f>
        <v>0</v>
      </c>
      <c r="BL528">
        <f>(1-BK528)</f>
        <v>0</v>
      </c>
      <c r="CU528">
        <f>$B$13*DS528+$C$13*DT528+$F$13*EE528*(1-EH528)</f>
        <v>0</v>
      </c>
      <c r="CV528">
        <f>CU528*CW528</f>
        <v>0</v>
      </c>
      <c r="CW528">
        <f>($B$13*$D$11+$C$13*$D$11+$F$13*((ER528+EJ528)/MAX(ER528+EJ528+ES528, 0.1)*$I$11+ES528/MAX(ER528+EJ528+ES528, 0.1)*$J$11))/($B$13+$C$13+$F$13)</f>
        <v>0</v>
      </c>
      <c r="CX528">
        <f>($B$13*$K$11+$C$13*$K$11+$F$13*((ER528+EJ528)/MAX(ER528+EJ528+ES528, 0.1)*$P$11+ES528/MAX(ER528+EJ528+ES528, 0.1)*$Q$11))/($B$13+$C$13+$F$13)</f>
        <v>0</v>
      </c>
      <c r="CY528">
        <v>4.6</v>
      </c>
      <c r="CZ528">
        <v>0.5</v>
      </c>
      <c r="DA528" t="s">
        <v>421</v>
      </c>
      <c r="DB528">
        <v>2</v>
      </c>
      <c r="DC528">
        <v>1761013137.5</v>
      </c>
      <c r="DD528">
        <v>421.6334166666666</v>
      </c>
      <c r="DE528">
        <v>419.9954166666666</v>
      </c>
      <c r="DF528">
        <v>24.049425</v>
      </c>
      <c r="DG528">
        <v>24.04178333333333</v>
      </c>
      <c r="DH528">
        <v>423.209125</v>
      </c>
      <c r="DI528">
        <v>23.85897916666667</v>
      </c>
      <c r="DJ528">
        <v>499.9931666666666</v>
      </c>
      <c r="DK528">
        <v>90.58955833333334</v>
      </c>
      <c r="DL528">
        <v>0.0339656625</v>
      </c>
      <c r="DM528">
        <v>30.39043333333333</v>
      </c>
      <c r="DN528">
        <v>30.02832916666667</v>
      </c>
      <c r="DO528">
        <v>999.9</v>
      </c>
      <c r="DP528">
        <v>0</v>
      </c>
      <c r="DQ528">
        <v>0</v>
      </c>
      <c r="DR528">
        <v>9999.814166666667</v>
      </c>
      <c r="DS528">
        <v>0</v>
      </c>
      <c r="DT528">
        <v>0.242856</v>
      </c>
      <c r="DU528">
        <v>1.638112916666667</v>
      </c>
      <c r="DV528">
        <v>432.0234166666667</v>
      </c>
      <c r="DW528">
        <v>430.341625</v>
      </c>
      <c r="DX528">
        <v>0.007638925916666667</v>
      </c>
      <c r="DY528">
        <v>419.9954166666666</v>
      </c>
      <c r="DZ528">
        <v>24.04178333333333</v>
      </c>
      <c r="EA528">
        <v>2.178627083333333</v>
      </c>
      <c r="EB528">
        <v>2.177935416666667</v>
      </c>
      <c r="EC528">
        <v>18.80600416666666</v>
      </c>
      <c r="ED528">
        <v>18.80093333333334</v>
      </c>
      <c r="EE528">
        <v>0.00500078</v>
      </c>
      <c r="EF528">
        <v>0</v>
      </c>
      <c r="EG528">
        <v>0</v>
      </c>
      <c r="EH528">
        <v>0</v>
      </c>
      <c r="EI528">
        <v>582.0666666666666</v>
      </c>
      <c r="EJ528">
        <v>0.00500078</v>
      </c>
      <c r="EK528">
        <v>-15.00833333333333</v>
      </c>
      <c r="EL528">
        <v>-0.4416666666666667</v>
      </c>
      <c r="EM528">
        <v>35.45541666666666</v>
      </c>
      <c r="EN528">
        <v>38.57258333333333</v>
      </c>
      <c r="EO528">
        <v>37.312375</v>
      </c>
      <c r="EP528">
        <v>38.84608333333333</v>
      </c>
      <c r="EQ528">
        <v>38.135125</v>
      </c>
      <c r="ER528">
        <v>0</v>
      </c>
      <c r="ES528">
        <v>0</v>
      </c>
      <c r="ET528">
        <v>0</v>
      </c>
      <c r="EU528">
        <v>1761013144.3</v>
      </c>
      <c r="EV528">
        <v>0</v>
      </c>
      <c r="EW528">
        <v>579.924</v>
      </c>
      <c r="EX528">
        <v>-16.92307673455191</v>
      </c>
      <c r="EY528">
        <v>31.40769234317298</v>
      </c>
      <c r="EZ528">
        <v>-15.444</v>
      </c>
      <c r="FA528">
        <v>15</v>
      </c>
      <c r="FB528">
        <v>1761012682</v>
      </c>
      <c r="FC528" t="s">
        <v>1357</v>
      </c>
      <c r="FD528">
        <v>1761012681</v>
      </c>
      <c r="FE528">
        <v>1761012682</v>
      </c>
      <c r="FF528">
        <v>15</v>
      </c>
      <c r="FG528">
        <v>-0.08</v>
      </c>
      <c r="FH528">
        <v>-0.001</v>
      </c>
      <c r="FI528">
        <v>-1.579</v>
      </c>
      <c r="FJ528">
        <v>0.191</v>
      </c>
      <c r="FK528">
        <v>420</v>
      </c>
      <c r="FL528">
        <v>24</v>
      </c>
      <c r="FM528">
        <v>0.15</v>
      </c>
      <c r="FN528">
        <v>0.02</v>
      </c>
      <c r="FO528">
        <v>1.633442926829268</v>
      </c>
      <c r="FP528">
        <v>0.008070104529616184</v>
      </c>
      <c r="FQ528">
        <v>0.02969638889469374</v>
      </c>
      <c r="FR528">
        <v>1</v>
      </c>
      <c r="FS528">
        <v>580.45</v>
      </c>
      <c r="FT528">
        <v>-10.95339936844316</v>
      </c>
      <c r="FU528">
        <v>7.738834461566513</v>
      </c>
      <c r="FV528">
        <v>0</v>
      </c>
      <c r="FW528">
        <v>0.01090677468292683</v>
      </c>
      <c r="FX528">
        <v>-0.09360213993031352</v>
      </c>
      <c r="FY528">
        <v>0.01042884695167943</v>
      </c>
      <c r="FZ528">
        <v>1</v>
      </c>
      <c r="GA528">
        <v>2</v>
      </c>
      <c r="GB528">
        <v>3</v>
      </c>
      <c r="GC528" t="s">
        <v>482</v>
      </c>
      <c r="GD528">
        <v>3.10959</v>
      </c>
      <c r="GE528">
        <v>2.72592</v>
      </c>
      <c r="GF528">
        <v>0.0888856</v>
      </c>
      <c r="GG528">
        <v>0.08842659999999999</v>
      </c>
      <c r="GH528">
        <v>0.108766</v>
      </c>
      <c r="GI528">
        <v>0.109814</v>
      </c>
      <c r="GJ528">
        <v>23911.5</v>
      </c>
      <c r="GK528">
        <v>21663.4</v>
      </c>
      <c r="GL528">
        <v>26801.8</v>
      </c>
      <c r="GM528">
        <v>23970.8</v>
      </c>
      <c r="GN528">
        <v>38166.7</v>
      </c>
      <c r="GO528">
        <v>31471.7</v>
      </c>
      <c r="GP528">
        <v>46781.4</v>
      </c>
      <c r="GQ528">
        <v>37888.8</v>
      </c>
      <c r="GR528">
        <v>1.89235</v>
      </c>
      <c r="GS528">
        <v>1.8797</v>
      </c>
      <c r="GT528">
        <v>0.0971109</v>
      </c>
      <c r="GU528">
        <v>0</v>
      </c>
      <c r="GV528">
        <v>28.4361</v>
      </c>
      <c r="GW528">
        <v>999.9</v>
      </c>
      <c r="GX528">
        <v>63.6</v>
      </c>
      <c r="GY528">
        <v>29.1</v>
      </c>
      <c r="GZ528">
        <v>28.3992</v>
      </c>
      <c r="HA528">
        <v>61.331</v>
      </c>
      <c r="HB528">
        <v>21.1378</v>
      </c>
      <c r="HC528">
        <v>1</v>
      </c>
      <c r="HD528">
        <v>0.0259731</v>
      </c>
      <c r="HE528">
        <v>-1.87184</v>
      </c>
      <c r="HF528">
        <v>20.3261</v>
      </c>
      <c r="HG528">
        <v>5.22073</v>
      </c>
      <c r="HH528">
        <v>11.98</v>
      </c>
      <c r="HI528">
        <v>4.96545</v>
      </c>
      <c r="HJ528">
        <v>3.27595</v>
      </c>
      <c r="HK528">
        <v>9999</v>
      </c>
      <c r="HL528">
        <v>9999</v>
      </c>
      <c r="HM528">
        <v>9999</v>
      </c>
      <c r="HN528">
        <v>999.9</v>
      </c>
      <c r="HO528">
        <v>1.86364</v>
      </c>
      <c r="HP528">
        <v>1.85974</v>
      </c>
      <c r="HQ528">
        <v>1.85804</v>
      </c>
      <c r="HR528">
        <v>1.85943</v>
      </c>
      <c r="HS528">
        <v>1.85959</v>
      </c>
      <c r="HT528">
        <v>1.85806</v>
      </c>
      <c r="HU528">
        <v>1.85715</v>
      </c>
      <c r="HV528">
        <v>1.85211</v>
      </c>
      <c r="HW528">
        <v>0</v>
      </c>
      <c r="HX528">
        <v>0</v>
      </c>
      <c r="HY528">
        <v>0</v>
      </c>
      <c r="HZ528">
        <v>0</v>
      </c>
      <c r="IA528" t="s">
        <v>424</v>
      </c>
      <c r="IB528" t="s">
        <v>425</v>
      </c>
      <c r="IC528" t="s">
        <v>426</v>
      </c>
      <c r="ID528" t="s">
        <v>426</v>
      </c>
      <c r="IE528" t="s">
        <v>426</v>
      </c>
      <c r="IF528" t="s">
        <v>426</v>
      </c>
      <c r="IG528">
        <v>0</v>
      </c>
      <c r="IH528">
        <v>100</v>
      </c>
      <c r="II528">
        <v>100</v>
      </c>
      <c r="IJ528">
        <v>-1.576</v>
      </c>
      <c r="IK528">
        <v>0.1901</v>
      </c>
      <c r="IL528">
        <v>-2.369354775373933</v>
      </c>
      <c r="IM528">
        <v>0.001328113201692861</v>
      </c>
      <c r="IN528">
        <v>1.538283238170363E-06</v>
      </c>
      <c r="IO528">
        <v>-5.795655626708063E-10</v>
      </c>
      <c r="IP528">
        <v>-0.06927923945627479</v>
      </c>
      <c r="IQ528">
        <v>-0.004593102289677449</v>
      </c>
      <c r="IR528">
        <v>0.0008253994458280543</v>
      </c>
      <c r="IS528">
        <v>-7.403632370499484E-06</v>
      </c>
      <c r="IT528">
        <v>2</v>
      </c>
      <c r="IU528">
        <v>1985</v>
      </c>
      <c r="IV528">
        <v>1</v>
      </c>
      <c r="IW528">
        <v>27</v>
      </c>
      <c r="IX528">
        <v>7.7</v>
      </c>
      <c r="IY528">
        <v>7.7</v>
      </c>
      <c r="IZ528">
        <v>1.13647</v>
      </c>
      <c r="JA528">
        <v>2.6062</v>
      </c>
      <c r="JB528">
        <v>1.49658</v>
      </c>
      <c r="JC528">
        <v>2.34619</v>
      </c>
      <c r="JD528">
        <v>1.54907</v>
      </c>
      <c r="JE528">
        <v>2.46338</v>
      </c>
      <c r="JF528">
        <v>32.7535</v>
      </c>
      <c r="JG528">
        <v>15.3404</v>
      </c>
      <c r="JH528">
        <v>18</v>
      </c>
      <c r="JI528">
        <v>481.456</v>
      </c>
      <c r="JJ528">
        <v>502.52</v>
      </c>
      <c r="JK528">
        <v>31.3042</v>
      </c>
      <c r="JL528">
        <v>27.5832</v>
      </c>
      <c r="JM528">
        <v>30</v>
      </c>
      <c r="JN528">
        <v>27.7642</v>
      </c>
      <c r="JO528">
        <v>27.7421</v>
      </c>
      <c r="JP528">
        <v>22.8497</v>
      </c>
      <c r="JQ528">
        <v>19.7331</v>
      </c>
      <c r="JR528">
        <v>80.0737</v>
      </c>
      <c r="JS528">
        <v>31.3073</v>
      </c>
      <c r="JT528">
        <v>420</v>
      </c>
      <c r="JU528">
        <v>24.0508</v>
      </c>
      <c r="JV528">
        <v>102.3</v>
      </c>
      <c r="JW528">
        <v>91.4068</v>
      </c>
    </row>
    <row r="529" spans="1:283">
      <c r="A529">
        <v>511</v>
      </c>
      <c r="B529">
        <v>1761013352.5</v>
      </c>
      <c r="C529">
        <v>3686.5</v>
      </c>
      <c r="D529" t="s">
        <v>1477</v>
      </c>
      <c r="E529" t="s">
        <v>1478</v>
      </c>
      <c r="F529">
        <v>5</v>
      </c>
      <c r="G529" t="s">
        <v>1479</v>
      </c>
      <c r="H529">
        <v>1761013344.5</v>
      </c>
      <c r="I529">
        <f>(J529)/1000</f>
        <v>0</v>
      </c>
      <c r="J529">
        <f>1000*DJ529*AH529*(DF529-DG529)/(100*CY529*(1000-AH529*DF529))</f>
        <v>0</v>
      </c>
      <c r="K529">
        <f>DJ529*AH529*(DE529-DD529*(1000-AH529*DG529)/(1000-AH529*DF529))/(100*CY529)</f>
        <v>0</v>
      </c>
      <c r="L529">
        <f>DD529 - IF(AH529&gt;1, K529*CY529*100.0/(AJ529), 0)</f>
        <v>0</v>
      </c>
      <c r="M529">
        <f>((S529-I529/2)*L529-K529)/(S529+I529/2)</f>
        <v>0</v>
      </c>
      <c r="N529">
        <f>M529*(DK529+DL529)/1000.0</f>
        <v>0</v>
      </c>
      <c r="O529">
        <f>(DD529 - IF(AH529&gt;1, K529*CY529*100.0/(AJ529), 0))*(DK529+DL529)/1000.0</f>
        <v>0</v>
      </c>
      <c r="P529">
        <f>2.0/((1/R529-1/Q529)+SIGN(R529)*SQRT((1/R529-1/Q529)*(1/R529-1/Q529) + 4*CZ529/((CZ529+1)*(CZ529+1))*(2*1/R529*1/Q529-1/Q529*1/Q529)))</f>
        <v>0</v>
      </c>
      <c r="Q529">
        <f>IF(LEFT(DA529,1)&lt;&gt;"0",IF(LEFT(DA529,1)="1",3.0,DB529),$D$5+$E$5*(DR529*DK529/($K$5*1000))+$F$5*(DR529*DK529/($K$5*1000))*MAX(MIN(CY529,$J$5),$I$5)*MAX(MIN(CY529,$J$5),$I$5)+$G$5*MAX(MIN(CY529,$J$5),$I$5)*(DR529*DK529/($K$5*1000))+$H$5*(DR529*DK529/($K$5*1000))*(DR529*DK529/($K$5*1000)))</f>
        <v>0</v>
      </c>
      <c r="R529">
        <f>I529*(1000-(1000*0.61365*exp(17.502*V529/(240.97+V529))/(DK529+DL529)+DF529)/2)/(1000*0.61365*exp(17.502*V529/(240.97+V529))/(DK529+DL529)-DF529)</f>
        <v>0</v>
      </c>
      <c r="S529">
        <f>1/((CZ529+1)/(P529/1.6)+1/(Q529/1.37)) + CZ529/((CZ529+1)/(P529/1.6) + CZ529/(Q529/1.37))</f>
        <v>0</v>
      </c>
      <c r="T529">
        <f>(CU529*CX529)</f>
        <v>0</v>
      </c>
      <c r="U529">
        <f>(DM529+(T529+2*0.95*5.67E-8*(((DM529+$B$9)+273)^4-(DM529+273)^4)-44100*I529)/(1.84*29.3*Q529+8*0.95*5.67E-8*(DM529+273)^3))</f>
        <v>0</v>
      </c>
      <c r="V529">
        <f>($C$9*DN529+$D$9*DO529+$E$9*U529)</f>
        <v>0</v>
      </c>
      <c r="W529">
        <f>0.61365*exp(17.502*V529/(240.97+V529))</f>
        <v>0</v>
      </c>
      <c r="X529">
        <f>(Y529/Z529*100)</f>
        <v>0</v>
      </c>
      <c r="Y529">
        <f>DF529*(DK529+DL529)/1000</f>
        <v>0</v>
      </c>
      <c r="Z529">
        <f>0.61365*exp(17.502*DM529/(240.97+DM529))</f>
        <v>0</v>
      </c>
      <c r="AA529">
        <f>(W529-DF529*(DK529+DL529)/1000)</f>
        <v>0</v>
      </c>
      <c r="AB529">
        <f>(-I529*44100)</f>
        <v>0</v>
      </c>
      <c r="AC529">
        <f>2*29.3*Q529*0.92*(DM529-V529)</f>
        <v>0</v>
      </c>
      <c r="AD529">
        <f>2*0.95*5.67E-8*(((DM529+$B$9)+273)^4-(V529+273)^4)</f>
        <v>0</v>
      </c>
      <c r="AE529">
        <f>T529+AD529+AB529+AC529</f>
        <v>0</v>
      </c>
      <c r="AF529">
        <v>1</v>
      </c>
      <c r="AG529">
        <v>0</v>
      </c>
      <c r="AH529">
        <f>IF(AF529*$H$15&gt;=AJ529,1.0,(AJ529/(AJ529-AF529*$H$15)))</f>
        <v>0</v>
      </c>
      <c r="AI529">
        <f>(AH529-1)*100</f>
        <v>0</v>
      </c>
      <c r="AJ529">
        <f>MAX(0,($B$15+$C$15*DR529)/(1+$D$15*DR529)*DK529/(DM529+273)*$E$15)</f>
        <v>0</v>
      </c>
      <c r="AK529" t="s">
        <v>420</v>
      </c>
      <c r="AL529" t="s">
        <v>420</v>
      </c>
      <c r="AM529">
        <v>0</v>
      </c>
      <c r="AN529">
        <v>0</v>
      </c>
      <c r="AO529">
        <f>1-AM529/AN529</f>
        <v>0</v>
      </c>
      <c r="AP529">
        <v>0</v>
      </c>
      <c r="AQ529" t="s">
        <v>420</v>
      </c>
      <c r="AR529" t="s">
        <v>420</v>
      </c>
      <c r="AS529">
        <v>0</v>
      </c>
      <c r="AT529">
        <v>0</v>
      </c>
      <c r="AU529">
        <f>1-AS529/AT529</f>
        <v>0</v>
      </c>
      <c r="AV529">
        <v>0.5</v>
      </c>
      <c r="AW529">
        <f>CV529</f>
        <v>0</v>
      </c>
      <c r="AX529">
        <f>K529</f>
        <v>0</v>
      </c>
      <c r="AY529">
        <f>AU529*AV529*AW529</f>
        <v>0</v>
      </c>
      <c r="AZ529">
        <f>(AX529-AP529)/AW529</f>
        <v>0</v>
      </c>
      <c r="BA529">
        <f>(AN529-AT529)/AT529</f>
        <v>0</v>
      </c>
      <c r="BB529">
        <f>AM529/(AO529+AM529/AT529)</f>
        <v>0</v>
      </c>
      <c r="BC529" t="s">
        <v>420</v>
      </c>
      <c r="BD529">
        <v>0</v>
      </c>
      <c r="BE529">
        <f>IF(BD529&lt;&gt;0, BD529, BB529)</f>
        <v>0</v>
      </c>
      <c r="BF529">
        <f>1-BE529/AT529</f>
        <v>0</v>
      </c>
      <c r="BG529">
        <f>(AT529-AS529)/(AT529-BE529)</f>
        <v>0</v>
      </c>
      <c r="BH529">
        <f>(AN529-AT529)/(AN529-BE529)</f>
        <v>0</v>
      </c>
      <c r="BI529">
        <f>(AT529-AS529)/(AT529-AM529)</f>
        <v>0</v>
      </c>
      <c r="BJ529">
        <f>(AN529-AT529)/(AN529-AM529)</f>
        <v>0</v>
      </c>
      <c r="BK529">
        <f>(BG529*BE529/AS529)</f>
        <v>0</v>
      </c>
      <c r="BL529">
        <f>(1-BK529)</f>
        <v>0</v>
      </c>
      <c r="CU529">
        <f>$B$13*DS529+$C$13*DT529+$F$13*EE529*(1-EH529)</f>
        <v>0</v>
      </c>
      <c r="CV529">
        <f>CU529*CW529</f>
        <v>0</v>
      </c>
      <c r="CW529">
        <f>($B$13*$D$11+$C$13*$D$11+$F$13*((ER529+EJ529)/MAX(ER529+EJ529+ES529, 0.1)*$I$11+ES529/MAX(ER529+EJ529+ES529, 0.1)*$J$11))/($B$13+$C$13+$F$13)</f>
        <v>0</v>
      </c>
      <c r="CX529">
        <f>($B$13*$K$11+$C$13*$K$11+$F$13*((ER529+EJ529)/MAX(ER529+EJ529+ES529, 0.1)*$P$11+ES529/MAX(ER529+EJ529+ES529, 0.1)*$Q$11))/($B$13+$C$13+$F$13)</f>
        <v>0</v>
      </c>
      <c r="CY529">
        <v>2.7</v>
      </c>
      <c r="CZ529">
        <v>0.5</v>
      </c>
      <c r="DA529" t="s">
        <v>421</v>
      </c>
      <c r="DB529">
        <v>2</v>
      </c>
      <c r="DC529">
        <v>1761013344.5</v>
      </c>
      <c r="DD529">
        <v>420.4040322580644</v>
      </c>
      <c r="DE529">
        <v>420.0003870967743</v>
      </c>
      <c r="DF529">
        <v>23.68723870967742</v>
      </c>
      <c r="DG529">
        <v>23.63979032258065</v>
      </c>
      <c r="DH529">
        <v>422.1362258064515</v>
      </c>
      <c r="DI529">
        <v>23.5047935483871</v>
      </c>
      <c r="DJ529">
        <v>500.0264193548387</v>
      </c>
      <c r="DK529">
        <v>90.59559032258065</v>
      </c>
      <c r="DL529">
        <v>0.03304171612903226</v>
      </c>
      <c r="DM529">
        <v>30.14790967741936</v>
      </c>
      <c r="DN529">
        <v>30.19886451612903</v>
      </c>
      <c r="DO529">
        <v>999.9000000000003</v>
      </c>
      <c r="DP529">
        <v>0</v>
      </c>
      <c r="DQ529">
        <v>0</v>
      </c>
      <c r="DR529">
        <v>10002.46096774193</v>
      </c>
      <c r="DS529">
        <v>0</v>
      </c>
      <c r="DT529">
        <v>0.2428559999999999</v>
      </c>
      <c r="DU529">
        <v>0.4038804193548386</v>
      </c>
      <c r="DV529">
        <v>430.6039354838709</v>
      </c>
      <c r="DW529">
        <v>430.1693548387096</v>
      </c>
      <c r="DX529">
        <v>0.04743250645161291</v>
      </c>
      <c r="DY529">
        <v>420.0003870967743</v>
      </c>
      <c r="DZ529">
        <v>23.63979032258065</v>
      </c>
      <c r="EA529">
        <v>2.145958709677419</v>
      </c>
      <c r="EB529">
        <v>2.141661290322581</v>
      </c>
      <c r="EC529">
        <v>18.56445161290322</v>
      </c>
      <c r="ED529">
        <v>18.53246451612903</v>
      </c>
      <c r="EE529">
        <v>0.005000780000000002</v>
      </c>
      <c r="EF529">
        <v>0</v>
      </c>
      <c r="EG529">
        <v>0</v>
      </c>
      <c r="EH529">
        <v>0</v>
      </c>
      <c r="EI529">
        <v>308.583870967742</v>
      </c>
      <c r="EJ529">
        <v>0.005000780000000002</v>
      </c>
      <c r="EK529">
        <v>-14.70967741935484</v>
      </c>
      <c r="EL529">
        <v>-0.1483870967741936</v>
      </c>
      <c r="EM529">
        <v>35.97148387096774</v>
      </c>
      <c r="EN529">
        <v>40.48161290322579</v>
      </c>
      <c r="EO529">
        <v>38.49374193548387</v>
      </c>
      <c r="EP529">
        <v>41.36670967741934</v>
      </c>
      <c r="EQ529">
        <v>39.07432258064514</v>
      </c>
      <c r="ER529">
        <v>0</v>
      </c>
      <c r="ES529">
        <v>0</v>
      </c>
      <c r="ET529">
        <v>0</v>
      </c>
      <c r="EU529">
        <v>1761013351.3</v>
      </c>
      <c r="EV529">
        <v>0</v>
      </c>
      <c r="EW529">
        <v>308.2923076923076</v>
      </c>
      <c r="EX529">
        <v>4.382906173575537</v>
      </c>
      <c r="EY529">
        <v>-6.259829529369694</v>
      </c>
      <c r="EZ529">
        <v>-13.64230769230769</v>
      </c>
      <c r="FA529">
        <v>15</v>
      </c>
      <c r="FB529">
        <v>1761013184</v>
      </c>
      <c r="FC529" t="s">
        <v>1480</v>
      </c>
      <c r="FD529">
        <v>1761013184</v>
      </c>
      <c r="FE529">
        <v>1761013179</v>
      </c>
      <c r="FF529">
        <v>16</v>
      </c>
      <c r="FG529">
        <v>-0.154</v>
      </c>
      <c r="FH529">
        <v>-0</v>
      </c>
      <c r="FI529">
        <v>-1.733</v>
      </c>
      <c r="FJ529">
        <v>0.19</v>
      </c>
      <c r="FK529">
        <v>420</v>
      </c>
      <c r="FL529">
        <v>24</v>
      </c>
      <c r="FM529">
        <v>0.28</v>
      </c>
      <c r="FN529">
        <v>0.05</v>
      </c>
      <c r="FO529">
        <v>0.3896759</v>
      </c>
      <c r="FP529">
        <v>0.4683988818011253</v>
      </c>
      <c r="FQ529">
        <v>0.06247615810963412</v>
      </c>
      <c r="FR529">
        <v>1</v>
      </c>
      <c r="FS529">
        <v>307.7617647058824</v>
      </c>
      <c r="FT529">
        <v>8.111535706111297</v>
      </c>
      <c r="FU529">
        <v>7.653027647926723</v>
      </c>
      <c r="FV529">
        <v>0</v>
      </c>
      <c r="FW529">
        <v>0.0137656555</v>
      </c>
      <c r="FX529">
        <v>0.4318360424015011</v>
      </c>
      <c r="FY529">
        <v>0.07176210591079717</v>
      </c>
      <c r="FZ529">
        <v>0</v>
      </c>
      <c r="GA529">
        <v>1</v>
      </c>
      <c r="GB529">
        <v>3</v>
      </c>
      <c r="GC529" t="s">
        <v>459</v>
      </c>
      <c r="GD529">
        <v>3.10953</v>
      </c>
      <c r="GE529">
        <v>2.72478</v>
      </c>
      <c r="GF529">
        <v>0.0887353</v>
      </c>
      <c r="GG529">
        <v>0.0884433</v>
      </c>
      <c r="GH529">
        <v>0.107482</v>
      </c>
      <c r="GI529">
        <v>0.108469</v>
      </c>
      <c r="GJ529">
        <v>23915.9</v>
      </c>
      <c r="GK529">
        <v>21662.7</v>
      </c>
      <c r="GL529">
        <v>26802.2</v>
      </c>
      <c r="GM529">
        <v>23970.5</v>
      </c>
      <c r="GN529">
        <v>38222.9</v>
      </c>
      <c r="GO529">
        <v>31519.8</v>
      </c>
      <c r="GP529">
        <v>46782</v>
      </c>
      <c r="GQ529">
        <v>37888.9</v>
      </c>
      <c r="GR529">
        <v>1.89247</v>
      </c>
      <c r="GS529">
        <v>1.8788</v>
      </c>
      <c r="GT529">
        <v>0.110172</v>
      </c>
      <c r="GU529">
        <v>0</v>
      </c>
      <c r="GV529">
        <v>28.3735</v>
      </c>
      <c r="GW529">
        <v>999.9</v>
      </c>
      <c r="GX529">
        <v>63.8</v>
      </c>
      <c r="GY529">
        <v>29.1</v>
      </c>
      <c r="GZ529">
        <v>28.4878</v>
      </c>
      <c r="HA529">
        <v>61.511</v>
      </c>
      <c r="HB529">
        <v>21.0897</v>
      </c>
      <c r="HC529">
        <v>1</v>
      </c>
      <c r="HD529">
        <v>0.0244563</v>
      </c>
      <c r="HE529">
        <v>-0.770528</v>
      </c>
      <c r="HF529">
        <v>20.3362</v>
      </c>
      <c r="HG529">
        <v>5.22118</v>
      </c>
      <c r="HH529">
        <v>11.98</v>
      </c>
      <c r="HI529">
        <v>4.96505</v>
      </c>
      <c r="HJ529">
        <v>3.276</v>
      </c>
      <c r="HK529">
        <v>9999</v>
      </c>
      <c r="HL529">
        <v>9999</v>
      </c>
      <c r="HM529">
        <v>9999</v>
      </c>
      <c r="HN529">
        <v>999.9</v>
      </c>
      <c r="HO529">
        <v>1.86368</v>
      </c>
      <c r="HP529">
        <v>1.85974</v>
      </c>
      <c r="HQ529">
        <v>1.85806</v>
      </c>
      <c r="HR529">
        <v>1.85944</v>
      </c>
      <c r="HS529">
        <v>1.85959</v>
      </c>
      <c r="HT529">
        <v>1.85806</v>
      </c>
      <c r="HU529">
        <v>1.85715</v>
      </c>
      <c r="HV529">
        <v>1.85211</v>
      </c>
      <c r="HW529">
        <v>0</v>
      </c>
      <c r="HX529">
        <v>0</v>
      </c>
      <c r="HY529">
        <v>0</v>
      </c>
      <c r="HZ529">
        <v>0</v>
      </c>
      <c r="IA529" t="s">
        <v>424</v>
      </c>
      <c r="IB529" t="s">
        <v>425</v>
      </c>
      <c r="IC529" t="s">
        <v>426</v>
      </c>
      <c r="ID529" t="s">
        <v>426</v>
      </c>
      <c r="IE529" t="s">
        <v>426</v>
      </c>
      <c r="IF529" t="s">
        <v>426</v>
      </c>
      <c r="IG529">
        <v>0</v>
      </c>
      <c r="IH529">
        <v>100</v>
      </c>
      <c r="II529">
        <v>100</v>
      </c>
      <c r="IJ529">
        <v>-1.732</v>
      </c>
      <c r="IK529">
        <v>0.1811</v>
      </c>
      <c r="IL529">
        <v>-2.523321469321131</v>
      </c>
      <c r="IM529">
        <v>0.001328113201692861</v>
      </c>
      <c r="IN529">
        <v>1.538283238170363E-06</v>
      </c>
      <c r="IO529">
        <v>-5.795655626708063E-10</v>
      </c>
      <c r="IP529">
        <v>-0.06946566406577259</v>
      </c>
      <c r="IQ529">
        <v>-0.004593102289677449</v>
      </c>
      <c r="IR529">
        <v>0.0008253994458280543</v>
      </c>
      <c r="IS529">
        <v>-7.403632370499484E-06</v>
      </c>
      <c r="IT529">
        <v>2</v>
      </c>
      <c r="IU529">
        <v>1985</v>
      </c>
      <c r="IV529">
        <v>1</v>
      </c>
      <c r="IW529">
        <v>27</v>
      </c>
      <c r="IX529">
        <v>2.8</v>
      </c>
      <c r="IY529">
        <v>2.9</v>
      </c>
      <c r="IZ529">
        <v>1.13647</v>
      </c>
      <c r="JA529">
        <v>2.61353</v>
      </c>
      <c r="JB529">
        <v>1.49658</v>
      </c>
      <c r="JC529">
        <v>2.34497</v>
      </c>
      <c r="JD529">
        <v>1.54907</v>
      </c>
      <c r="JE529">
        <v>2.39624</v>
      </c>
      <c r="JF529">
        <v>32.7535</v>
      </c>
      <c r="JG529">
        <v>15.3141</v>
      </c>
      <c r="JH529">
        <v>18</v>
      </c>
      <c r="JI529">
        <v>481.546</v>
      </c>
      <c r="JJ529">
        <v>501.942</v>
      </c>
      <c r="JK529">
        <v>30.6414</v>
      </c>
      <c r="JL529">
        <v>27.583</v>
      </c>
      <c r="JM529">
        <v>30</v>
      </c>
      <c r="JN529">
        <v>27.7666</v>
      </c>
      <c r="JO529">
        <v>27.7444</v>
      </c>
      <c r="JP529">
        <v>22.8402</v>
      </c>
      <c r="JQ529">
        <v>21.1495</v>
      </c>
      <c r="JR529">
        <v>80.0788</v>
      </c>
      <c r="JS529">
        <v>30.5176</v>
      </c>
      <c r="JT529">
        <v>420</v>
      </c>
      <c r="JU529">
        <v>23.7039</v>
      </c>
      <c r="JV529">
        <v>102.302</v>
      </c>
      <c r="JW529">
        <v>91.40649999999999</v>
      </c>
    </row>
    <row r="530" spans="1:283">
      <c r="A530">
        <v>512</v>
      </c>
      <c r="B530">
        <v>1761013354.5</v>
      </c>
      <c r="C530">
        <v>3688.5</v>
      </c>
      <c r="D530" t="s">
        <v>1481</v>
      </c>
      <c r="E530" t="s">
        <v>1482</v>
      </c>
      <c r="F530">
        <v>5</v>
      </c>
      <c r="G530" t="s">
        <v>1479</v>
      </c>
      <c r="H530">
        <v>1761013346.551724</v>
      </c>
      <c r="I530">
        <f>(J530)/1000</f>
        <v>0</v>
      </c>
      <c r="J530">
        <f>1000*DJ530*AH530*(DF530-DG530)/(100*CY530*(1000-AH530*DF530))</f>
        <v>0</v>
      </c>
      <c r="K530">
        <f>DJ530*AH530*(DE530-DD530*(1000-AH530*DG530)/(1000-AH530*DF530))/(100*CY530)</f>
        <v>0</v>
      </c>
      <c r="L530">
        <f>DD530 - IF(AH530&gt;1, K530*CY530*100.0/(AJ530), 0)</f>
        <v>0</v>
      </c>
      <c r="M530">
        <f>((S530-I530/2)*L530-K530)/(S530+I530/2)</f>
        <v>0</v>
      </c>
      <c r="N530">
        <f>M530*(DK530+DL530)/1000.0</f>
        <v>0</v>
      </c>
      <c r="O530">
        <f>(DD530 - IF(AH530&gt;1, K530*CY530*100.0/(AJ530), 0))*(DK530+DL530)/1000.0</f>
        <v>0</v>
      </c>
      <c r="P530">
        <f>2.0/((1/R530-1/Q530)+SIGN(R530)*SQRT((1/R530-1/Q530)*(1/R530-1/Q530) + 4*CZ530/((CZ530+1)*(CZ530+1))*(2*1/R530*1/Q530-1/Q530*1/Q530)))</f>
        <v>0</v>
      </c>
      <c r="Q530">
        <f>IF(LEFT(DA530,1)&lt;&gt;"0",IF(LEFT(DA530,1)="1",3.0,DB530),$D$5+$E$5*(DR530*DK530/($K$5*1000))+$F$5*(DR530*DK530/($K$5*1000))*MAX(MIN(CY530,$J$5),$I$5)*MAX(MIN(CY530,$J$5),$I$5)+$G$5*MAX(MIN(CY530,$J$5),$I$5)*(DR530*DK530/($K$5*1000))+$H$5*(DR530*DK530/($K$5*1000))*(DR530*DK530/($K$5*1000)))</f>
        <v>0</v>
      </c>
      <c r="R530">
        <f>I530*(1000-(1000*0.61365*exp(17.502*V530/(240.97+V530))/(DK530+DL530)+DF530)/2)/(1000*0.61365*exp(17.502*V530/(240.97+V530))/(DK530+DL530)-DF530)</f>
        <v>0</v>
      </c>
      <c r="S530">
        <f>1/((CZ530+1)/(P530/1.6)+1/(Q530/1.37)) + CZ530/((CZ530+1)/(P530/1.6) + CZ530/(Q530/1.37))</f>
        <v>0</v>
      </c>
      <c r="T530">
        <f>(CU530*CX530)</f>
        <v>0</v>
      </c>
      <c r="U530">
        <f>(DM530+(T530+2*0.95*5.67E-8*(((DM530+$B$9)+273)^4-(DM530+273)^4)-44100*I530)/(1.84*29.3*Q530+8*0.95*5.67E-8*(DM530+273)^3))</f>
        <v>0</v>
      </c>
      <c r="V530">
        <f>($C$9*DN530+$D$9*DO530+$E$9*U530)</f>
        <v>0</v>
      </c>
      <c r="W530">
        <f>0.61365*exp(17.502*V530/(240.97+V530))</f>
        <v>0</v>
      </c>
      <c r="X530">
        <f>(Y530/Z530*100)</f>
        <v>0</v>
      </c>
      <c r="Y530">
        <f>DF530*(DK530+DL530)/1000</f>
        <v>0</v>
      </c>
      <c r="Z530">
        <f>0.61365*exp(17.502*DM530/(240.97+DM530))</f>
        <v>0</v>
      </c>
      <c r="AA530">
        <f>(W530-DF530*(DK530+DL530)/1000)</f>
        <v>0</v>
      </c>
      <c r="AB530">
        <f>(-I530*44100)</f>
        <v>0</v>
      </c>
      <c r="AC530">
        <f>2*29.3*Q530*0.92*(DM530-V530)</f>
        <v>0</v>
      </c>
      <c r="AD530">
        <f>2*0.95*5.67E-8*(((DM530+$B$9)+273)^4-(V530+273)^4)</f>
        <v>0</v>
      </c>
      <c r="AE530">
        <f>T530+AD530+AB530+AC530</f>
        <v>0</v>
      </c>
      <c r="AF530">
        <v>1</v>
      </c>
      <c r="AG530">
        <v>0</v>
      </c>
      <c r="AH530">
        <f>IF(AF530*$H$15&gt;=AJ530,1.0,(AJ530/(AJ530-AF530*$H$15)))</f>
        <v>0</v>
      </c>
      <c r="AI530">
        <f>(AH530-1)*100</f>
        <v>0</v>
      </c>
      <c r="AJ530">
        <f>MAX(0,($B$15+$C$15*DR530)/(1+$D$15*DR530)*DK530/(DM530+273)*$E$15)</f>
        <v>0</v>
      </c>
      <c r="AK530" t="s">
        <v>420</v>
      </c>
      <c r="AL530" t="s">
        <v>420</v>
      </c>
      <c r="AM530">
        <v>0</v>
      </c>
      <c r="AN530">
        <v>0</v>
      </c>
      <c r="AO530">
        <f>1-AM530/AN530</f>
        <v>0</v>
      </c>
      <c r="AP530">
        <v>0</v>
      </c>
      <c r="AQ530" t="s">
        <v>420</v>
      </c>
      <c r="AR530" t="s">
        <v>420</v>
      </c>
      <c r="AS530">
        <v>0</v>
      </c>
      <c r="AT530">
        <v>0</v>
      </c>
      <c r="AU530">
        <f>1-AS530/AT530</f>
        <v>0</v>
      </c>
      <c r="AV530">
        <v>0.5</v>
      </c>
      <c r="AW530">
        <f>CV530</f>
        <v>0</v>
      </c>
      <c r="AX530">
        <f>K530</f>
        <v>0</v>
      </c>
      <c r="AY530">
        <f>AU530*AV530*AW530</f>
        <v>0</v>
      </c>
      <c r="AZ530">
        <f>(AX530-AP530)/AW530</f>
        <v>0</v>
      </c>
      <c r="BA530">
        <f>(AN530-AT530)/AT530</f>
        <v>0</v>
      </c>
      <c r="BB530">
        <f>AM530/(AO530+AM530/AT530)</f>
        <v>0</v>
      </c>
      <c r="BC530" t="s">
        <v>420</v>
      </c>
      <c r="BD530">
        <v>0</v>
      </c>
      <c r="BE530">
        <f>IF(BD530&lt;&gt;0, BD530, BB530)</f>
        <v>0</v>
      </c>
      <c r="BF530">
        <f>1-BE530/AT530</f>
        <v>0</v>
      </c>
      <c r="BG530">
        <f>(AT530-AS530)/(AT530-BE530)</f>
        <v>0</v>
      </c>
      <c r="BH530">
        <f>(AN530-AT530)/(AN530-BE530)</f>
        <v>0</v>
      </c>
      <c r="BI530">
        <f>(AT530-AS530)/(AT530-AM530)</f>
        <v>0</v>
      </c>
      <c r="BJ530">
        <f>(AN530-AT530)/(AN530-AM530)</f>
        <v>0</v>
      </c>
      <c r="BK530">
        <f>(BG530*BE530/AS530)</f>
        <v>0</v>
      </c>
      <c r="BL530">
        <f>(1-BK530)</f>
        <v>0</v>
      </c>
      <c r="CU530">
        <f>$B$13*DS530+$C$13*DT530+$F$13*EE530*(1-EH530)</f>
        <v>0</v>
      </c>
      <c r="CV530">
        <f>CU530*CW530</f>
        <v>0</v>
      </c>
      <c r="CW530">
        <f>($B$13*$D$11+$C$13*$D$11+$F$13*((ER530+EJ530)/MAX(ER530+EJ530+ES530, 0.1)*$I$11+ES530/MAX(ER530+EJ530+ES530, 0.1)*$J$11))/($B$13+$C$13+$F$13)</f>
        <v>0</v>
      </c>
      <c r="CX530">
        <f>($B$13*$K$11+$C$13*$K$11+$F$13*((ER530+EJ530)/MAX(ER530+EJ530+ES530, 0.1)*$P$11+ES530/MAX(ER530+EJ530+ES530, 0.1)*$Q$11))/($B$13+$C$13+$F$13)</f>
        <v>0</v>
      </c>
      <c r="CY530">
        <v>2.7</v>
      </c>
      <c r="CZ530">
        <v>0.5</v>
      </c>
      <c r="DA530" t="s">
        <v>421</v>
      </c>
      <c r="DB530">
        <v>2</v>
      </c>
      <c r="DC530">
        <v>1761013346.551724</v>
      </c>
      <c r="DD530">
        <v>420.4218620689655</v>
      </c>
      <c r="DE530">
        <v>420.0108965517242</v>
      </c>
      <c r="DF530">
        <v>23.66796896551724</v>
      </c>
      <c r="DG530">
        <v>23.62484827586207</v>
      </c>
      <c r="DH530">
        <v>422.1539999999999</v>
      </c>
      <c r="DI530">
        <v>23.48594137931034</v>
      </c>
      <c r="DJ530">
        <v>500.0151379310345</v>
      </c>
      <c r="DK530">
        <v>90.59587931034484</v>
      </c>
      <c r="DL530">
        <v>0.03308066896551724</v>
      </c>
      <c r="DM530">
        <v>30.14041034482759</v>
      </c>
      <c r="DN530">
        <v>30.19156551724138</v>
      </c>
      <c r="DO530">
        <v>999.9000000000002</v>
      </c>
      <c r="DP530">
        <v>0</v>
      </c>
      <c r="DQ530">
        <v>0</v>
      </c>
      <c r="DR530">
        <v>9999.680344827586</v>
      </c>
      <c r="DS530">
        <v>0</v>
      </c>
      <c r="DT530">
        <v>0.242856</v>
      </c>
      <c r="DU530">
        <v>0.4111643448275861</v>
      </c>
      <c r="DV530">
        <v>430.6137241379311</v>
      </c>
      <c r="DW530">
        <v>430.1735172413792</v>
      </c>
      <c r="DX530">
        <v>0.04310825551724138</v>
      </c>
      <c r="DY530">
        <v>420.0108965517242</v>
      </c>
      <c r="DZ530">
        <v>23.62484827586207</v>
      </c>
      <c r="EA530">
        <v>2.144220689655172</v>
      </c>
      <c r="EB530">
        <v>2.140314827586207</v>
      </c>
      <c r="EC530">
        <v>18.55151724137931</v>
      </c>
      <c r="ED530">
        <v>18.52243448275862</v>
      </c>
      <c r="EE530">
        <v>0.005000780000000002</v>
      </c>
      <c r="EF530">
        <v>0</v>
      </c>
      <c r="EG530">
        <v>0</v>
      </c>
      <c r="EH530">
        <v>0</v>
      </c>
      <c r="EI530">
        <v>307.9413793103448</v>
      </c>
      <c r="EJ530">
        <v>0.005000780000000002</v>
      </c>
      <c r="EK530">
        <v>-13.79655172413793</v>
      </c>
      <c r="EL530">
        <v>-0.006896551724137967</v>
      </c>
      <c r="EM530">
        <v>35.98037931034483</v>
      </c>
      <c r="EN530">
        <v>40.50189655172412</v>
      </c>
      <c r="EO530">
        <v>38.50841379310344</v>
      </c>
      <c r="EP530">
        <v>41.39199999999998</v>
      </c>
      <c r="EQ530">
        <v>39.09889655172413</v>
      </c>
      <c r="ER530">
        <v>0</v>
      </c>
      <c r="ES530">
        <v>0</v>
      </c>
      <c r="ET530">
        <v>0</v>
      </c>
      <c r="EU530">
        <v>1761013353.7</v>
      </c>
      <c r="EV530">
        <v>0</v>
      </c>
      <c r="EW530">
        <v>307.9038461538461</v>
      </c>
      <c r="EX530">
        <v>5.897435984763788</v>
      </c>
      <c r="EY530">
        <v>7.411965470536116</v>
      </c>
      <c r="EZ530">
        <v>-12.51538461538462</v>
      </c>
      <c r="FA530">
        <v>15</v>
      </c>
      <c r="FB530">
        <v>1761013184</v>
      </c>
      <c r="FC530" t="s">
        <v>1480</v>
      </c>
      <c r="FD530">
        <v>1761013184</v>
      </c>
      <c r="FE530">
        <v>1761013179</v>
      </c>
      <c r="FF530">
        <v>16</v>
      </c>
      <c r="FG530">
        <v>-0.154</v>
      </c>
      <c r="FH530">
        <v>-0</v>
      </c>
      <c r="FI530">
        <v>-1.733</v>
      </c>
      <c r="FJ530">
        <v>0.19</v>
      </c>
      <c r="FK530">
        <v>420</v>
      </c>
      <c r="FL530">
        <v>24</v>
      </c>
      <c r="FM530">
        <v>0.28</v>
      </c>
      <c r="FN530">
        <v>0.05</v>
      </c>
      <c r="FO530">
        <v>0.3992279512195122</v>
      </c>
      <c r="FP530">
        <v>0.4261716376306617</v>
      </c>
      <c r="FQ530">
        <v>0.06077247376212649</v>
      </c>
      <c r="FR530">
        <v>1</v>
      </c>
      <c r="FS530">
        <v>307.6794117647059</v>
      </c>
      <c r="FT530">
        <v>1.715813619002426</v>
      </c>
      <c r="FU530">
        <v>6.964058122699165</v>
      </c>
      <c r="FV530">
        <v>0</v>
      </c>
      <c r="FW530">
        <v>0.03043226390243902</v>
      </c>
      <c r="FX530">
        <v>0.05277010891986064</v>
      </c>
      <c r="FY530">
        <v>0.03966380147705215</v>
      </c>
      <c r="FZ530">
        <v>1</v>
      </c>
      <c r="GA530">
        <v>2</v>
      </c>
      <c r="GB530">
        <v>3</v>
      </c>
      <c r="GC530" t="s">
        <v>482</v>
      </c>
      <c r="GD530">
        <v>3.10944</v>
      </c>
      <c r="GE530">
        <v>2.72501</v>
      </c>
      <c r="GF530">
        <v>0.088744</v>
      </c>
      <c r="GG530">
        <v>0.0884477</v>
      </c>
      <c r="GH530">
        <v>0.107464</v>
      </c>
      <c r="GI530">
        <v>0.108466</v>
      </c>
      <c r="GJ530">
        <v>23915.5</v>
      </c>
      <c r="GK530">
        <v>21662.5</v>
      </c>
      <c r="GL530">
        <v>26802.1</v>
      </c>
      <c r="GM530">
        <v>23970.4</v>
      </c>
      <c r="GN530">
        <v>38223.5</v>
      </c>
      <c r="GO530">
        <v>31519.6</v>
      </c>
      <c r="GP530">
        <v>46781.7</v>
      </c>
      <c r="GQ530">
        <v>37888.5</v>
      </c>
      <c r="GR530">
        <v>1.89258</v>
      </c>
      <c r="GS530">
        <v>1.8789</v>
      </c>
      <c r="GT530">
        <v>0.109985</v>
      </c>
      <c r="GU530">
        <v>0</v>
      </c>
      <c r="GV530">
        <v>28.3759</v>
      </c>
      <c r="GW530">
        <v>999.9</v>
      </c>
      <c r="GX530">
        <v>63.8</v>
      </c>
      <c r="GY530">
        <v>29.1</v>
      </c>
      <c r="GZ530">
        <v>28.4884</v>
      </c>
      <c r="HA530">
        <v>61.701</v>
      </c>
      <c r="HB530">
        <v>21.1258</v>
      </c>
      <c r="HC530">
        <v>1</v>
      </c>
      <c r="HD530">
        <v>0.0244614</v>
      </c>
      <c r="HE530">
        <v>-0.636285</v>
      </c>
      <c r="HF530">
        <v>20.3366</v>
      </c>
      <c r="HG530">
        <v>5.22118</v>
      </c>
      <c r="HH530">
        <v>11.98</v>
      </c>
      <c r="HI530">
        <v>4.96505</v>
      </c>
      <c r="HJ530">
        <v>3.276</v>
      </c>
      <c r="HK530">
        <v>9999</v>
      </c>
      <c r="HL530">
        <v>9999</v>
      </c>
      <c r="HM530">
        <v>9999</v>
      </c>
      <c r="HN530">
        <v>999.9</v>
      </c>
      <c r="HO530">
        <v>1.86366</v>
      </c>
      <c r="HP530">
        <v>1.85974</v>
      </c>
      <c r="HQ530">
        <v>1.85806</v>
      </c>
      <c r="HR530">
        <v>1.85943</v>
      </c>
      <c r="HS530">
        <v>1.85959</v>
      </c>
      <c r="HT530">
        <v>1.85806</v>
      </c>
      <c r="HU530">
        <v>1.85715</v>
      </c>
      <c r="HV530">
        <v>1.85211</v>
      </c>
      <c r="HW530">
        <v>0</v>
      </c>
      <c r="HX530">
        <v>0</v>
      </c>
      <c r="HY530">
        <v>0</v>
      </c>
      <c r="HZ530">
        <v>0</v>
      </c>
      <c r="IA530" t="s">
        <v>424</v>
      </c>
      <c r="IB530" t="s">
        <v>425</v>
      </c>
      <c r="IC530" t="s">
        <v>426</v>
      </c>
      <c r="ID530" t="s">
        <v>426</v>
      </c>
      <c r="IE530" t="s">
        <v>426</v>
      </c>
      <c r="IF530" t="s">
        <v>426</v>
      </c>
      <c r="IG530">
        <v>0</v>
      </c>
      <c r="IH530">
        <v>100</v>
      </c>
      <c r="II530">
        <v>100</v>
      </c>
      <c r="IJ530">
        <v>-1.732</v>
      </c>
      <c r="IK530">
        <v>0.1809</v>
      </c>
      <c r="IL530">
        <v>-2.523321469321131</v>
      </c>
      <c r="IM530">
        <v>0.001328113201692861</v>
      </c>
      <c r="IN530">
        <v>1.538283238170363E-06</v>
      </c>
      <c r="IO530">
        <v>-5.795655626708063E-10</v>
      </c>
      <c r="IP530">
        <v>-0.06946566406577259</v>
      </c>
      <c r="IQ530">
        <v>-0.004593102289677449</v>
      </c>
      <c r="IR530">
        <v>0.0008253994458280543</v>
      </c>
      <c r="IS530">
        <v>-7.403632370499484E-06</v>
      </c>
      <c r="IT530">
        <v>2</v>
      </c>
      <c r="IU530">
        <v>1985</v>
      </c>
      <c r="IV530">
        <v>1</v>
      </c>
      <c r="IW530">
        <v>27</v>
      </c>
      <c r="IX530">
        <v>2.8</v>
      </c>
      <c r="IY530">
        <v>2.9</v>
      </c>
      <c r="IZ530">
        <v>1.13647</v>
      </c>
      <c r="JA530">
        <v>2.60742</v>
      </c>
      <c r="JB530">
        <v>1.49658</v>
      </c>
      <c r="JC530">
        <v>2.34497</v>
      </c>
      <c r="JD530">
        <v>1.54907</v>
      </c>
      <c r="JE530">
        <v>2.4707</v>
      </c>
      <c r="JF530">
        <v>32.7535</v>
      </c>
      <c r="JG530">
        <v>15.3228</v>
      </c>
      <c r="JH530">
        <v>18</v>
      </c>
      <c r="JI530">
        <v>481.604</v>
      </c>
      <c r="JJ530">
        <v>502.008</v>
      </c>
      <c r="JK530">
        <v>30.5714</v>
      </c>
      <c r="JL530">
        <v>27.583</v>
      </c>
      <c r="JM530">
        <v>30</v>
      </c>
      <c r="JN530">
        <v>27.7666</v>
      </c>
      <c r="JO530">
        <v>27.7444</v>
      </c>
      <c r="JP530">
        <v>22.8401</v>
      </c>
      <c r="JQ530">
        <v>21.1495</v>
      </c>
      <c r="JR530">
        <v>80.0788</v>
      </c>
      <c r="JS530">
        <v>30.5176</v>
      </c>
      <c r="JT530">
        <v>420</v>
      </c>
      <c r="JU530">
        <v>23.7113</v>
      </c>
      <c r="JV530">
        <v>102.301</v>
      </c>
      <c r="JW530">
        <v>91.4058</v>
      </c>
    </row>
    <row r="531" spans="1:283">
      <c r="A531">
        <v>513</v>
      </c>
      <c r="B531">
        <v>1761013356.5</v>
      </c>
      <c r="C531">
        <v>3690.5</v>
      </c>
      <c r="D531" t="s">
        <v>1483</v>
      </c>
      <c r="E531" t="s">
        <v>1484</v>
      </c>
      <c r="F531">
        <v>5</v>
      </c>
      <c r="G531" t="s">
        <v>1479</v>
      </c>
      <c r="H531">
        <v>1761013348.410714</v>
      </c>
      <c r="I531">
        <f>(J531)/1000</f>
        <v>0</v>
      </c>
      <c r="J531">
        <f>1000*DJ531*AH531*(DF531-DG531)/(100*CY531*(1000-AH531*DF531))</f>
        <v>0</v>
      </c>
      <c r="K531">
        <f>DJ531*AH531*(DE531-DD531*(1000-AH531*DG531)/(1000-AH531*DF531))/(100*CY531)</f>
        <v>0</v>
      </c>
      <c r="L531">
        <f>DD531 - IF(AH531&gt;1, K531*CY531*100.0/(AJ531), 0)</f>
        <v>0</v>
      </c>
      <c r="M531">
        <f>((S531-I531/2)*L531-K531)/(S531+I531/2)</f>
        <v>0</v>
      </c>
      <c r="N531">
        <f>M531*(DK531+DL531)/1000.0</f>
        <v>0</v>
      </c>
      <c r="O531">
        <f>(DD531 - IF(AH531&gt;1, K531*CY531*100.0/(AJ531), 0))*(DK531+DL531)/1000.0</f>
        <v>0</v>
      </c>
      <c r="P531">
        <f>2.0/((1/R531-1/Q531)+SIGN(R531)*SQRT((1/R531-1/Q531)*(1/R531-1/Q531) + 4*CZ531/((CZ531+1)*(CZ531+1))*(2*1/R531*1/Q531-1/Q531*1/Q531)))</f>
        <v>0</v>
      </c>
      <c r="Q531">
        <f>IF(LEFT(DA531,1)&lt;&gt;"0",IF(LEFT(DA531,1)="1",3.0,DB531),$D$5+$E$5*(DR531*DK531/($K$5*1000))+$F$5*(DR531*DK531/($K$5*1000))*MAX(MIN(CY531,$J$5),$I$5)*MAX(MIN(CY531,$J$5),$I$5)+$G$5*MAX(MIN(CY531,$J$5),$I$5)*(DR531*DK531/($K$5*1000))+$H$5*(DR531*DK531/($K$5*1000))*(DR531*DK531/($K$5*1000)))</f>
        <v>0</v>
      </c>
      <c r="R531">
        <f>I531*(1000-(1000*0.61365*exp(17.502*V531/(240.97+V531))/(DK531+DL531)+DF531)/2)/(1000*0.61365*exp(17.502*V531/(240.97+V531))/(DK531+DL531)-DF531)</f>
        <v>0</v>
      </c>
      <c r="S531">
        <f>1/((CZ531+1)/(P531/1.6)+1/(Q531/1.37)) + CZ531/((CZ531+1)/(P531/1.6) + CZ531/(Q531/1.37))</f>
        <v>0</v>
      </c>
      <c r="T531">
        <f>(CU531*CX531)</f>
        <v>0</v>
      </c>
      <c r="U531">
        <f>(DM531+(T531+2*0.95*5.67E-8*(((DM531+$B$9)+273)^4-(DM531+273)^4)-44100*I531)/(1.84*29.3*Q531+8*0.95*5.67E-8*(DM531+273)^3))</f>
        <v>0</v>
      </c>
      <c r="V531">
        <f>($C$9*DN531+$D$9*DO531+$E$9*U531)</f>
        <v>0</v>
      </c>
      <c r="W531">
        <f>0.61365*exp(17.502*V531/(240.97+V531))</f>
        <v>0</v>
      </c>
      <c r="X531">
        <f>(Y531/Z531*100)</f>
        <v>0</v>
      </c>
      <c r="Y531">
        <f>DF531*(DK531+DL531)/1000</f>
        <v>0</v>
      </c>
      <c r="Z531">
        <f>0.61365*exp(17.502*DM531/(240.97+DM531))</f>
        <v>0</v>
      </c>
      <c r="AA531">
        <f>(W531-DF531*(DK531+DL531)/1000)</f>
        <v>0</v>
      </c>
      <c r="AB531">
        <f>(-I531*44100)</f>
        <v>0</v>
      </c>
      <c r="AC531">
        <f>2*29.3*Q531*0.92*(DM531-V531)</f>
        <v>0</v>
      </c>
      <c r="AD531">
        <f>2*0.95*5.67E-8*(((DM531+$B$9)+273)^4-(V531+273)^4)</f>
        <v>0</v>
      </c>
      <c r="AE531">
        <f>T531+AD531+AB531+AC531</f>
        <v>0</v>
      </c>
      <c r="AF531">
        <v>1</v>
      </c>
      <c r="AG531">
        <v>0</v>
      </c>
      <c r="AH531">
        <f>IF(AF531*$H$15&gt;=AJ531,1.0,(AJ531/(AJ531-AF531*$H$15)))</f>
        <v>0</v>
      </c>
      <c r="AI531">
        <f>(AH531-1)*100</f>
        <v>0</v>
      </c>
      <c r="AJ531">
        <f>MAX(0,($B$15+$C$15*DR531)/(1+$D$15*DR531)*DK531/(DM531+273)*$E$15)</f>
        <v>0</v>
      </c>
      <c r="AK531" t="s">
        <v>420</v>
      </c>
      <c r="AL531" t="s">
        <v>420</v>
      </c>
      <c r="AM531">
        <v>0</v>
      </c>
      <c r="AN531">
        <v>0</v>
      </c>
      <c r="AO531">
        <f>1-AM531/AN531</f>
        <v>0</v>
      </c>
      <c r="AP531">
        <v>0</v>
      </c>
      <c r="AQ531" t="s">
        <v>420</v>
      </c>
      <c r="AR531" t="s">
        <v>420</v>
      </c>
      <c r="AS531">
        <v>0</v>
      </c>
      <c r="AT531">
        <v>0</v>
      </c>
      <c r="AU531">
        <f>1-AS531/AT531</f>
        <v>0</v>
      </c>
      <c r="AV531">
        <v>0.5</v>
      </c>
      <c r="AW531">
        <f>CV531</f>
        <v>0</v>
      </c>
      <c r="AX531">
        <f>K531</f>
        <v>0</v>
      </c>
      <c r="AY531">
        <f>AU531*AV531*AW531</f>
        <v>0</v>
      </c>
      <c r="AZ531">
        <f>(AX531-AP531)/AW531</f>
        <v>0</v>
      </c>
      <c r="BA531">
        <f>(AN531-AT531)/AT531</f>
        <v>0</v>
      </c>
      <c r="BB531">
        <f>AM531/(AO531+AM531/AT531)</f>
        <v>0</v>
      </c>
      <c r="BC531" t="s">
        <v>420</v>
      </c>
      <c r="BD531">
        <v>0</v>
      </c>
      <c r="BE531">
        <f>IF(BD531&lt;&gt;0, BD531, BB531)</f>
        <v>0</v>
      </c>
      <c r="BF531">
        <f>1-BE531/AT531</f>
        <v>0</v>
      </c>
      <c r="BG531">
        <f>(AT531-AS531)/(AT531-BE531)</f>
        <v>0</v>
      </c>
      <c r="BH531">
        <f>(AN531-AT531)/(AN531-BE531)</f>
        <v>0</v>
      </c>
      <c r="BI531">
        <f>(AT531-AS531)/(AT531-AM531)</f>
        <v>0</v>
      </c>
      <c r="BJ531">
        <f>(AN531-AT531)/(AN531-AM531)</f>
        <v>0</v>
      </c>
      <c r="BK531">
        <f>(BG531*BE531/AS531)</f>
        <v>0</v>
      </c>
      <c r="BL531">
        <f>(1-BK531)</f>
        <v>0</v>
      </c>
      <c r="CU531">
        <f>$B$13*DS531+$C$13*DT531+$F$13*EE531*(1-EH531)</f>
        <v>0</v>
      </c>
      <c r="CV531">
        <f>CU531*CW531</f>
        <v>0</v>
      </c>
      <c r="CW531">
        <f>($B$13*$D$11+$C$13*$D$11+$F$13*((ER531+EJ531)/MAX(ER531+EJ531+ES531, 0.1)*$I$11+ES531/MAX(ER531+EJ531+ES531, 0.1)*$J$11))/($B$13+$C$13+$F$13)</f>
        <v>0</v>
      </c>
      <c r="CX531">
        <f>($B$13*$K$11+$C$13*$K$11+$F$13*((ER531+EJ531)/MAX(ER531+EJ531+ES531, 0.1)*$P$11+ES531/MAX(ER531+EJ531+ES531, 0.1)*$Q$11))/($B$13+$C$13+$F$13)</f>
        <v>0</v>
      </c>
      <c r="CY531">
        <v>2.7</v>
      </c>
      <c r="CZ531">
        <v>0.5</v>
      </c>
      <c r="DA531" t="s">
        <v>421</v>
      </c>
      <c r="DB531">
        <v>2</v>
      </c>
      <c r="DC531">
        <v>1761013348.410714</v>
      </c>
      <c r="DD531">
        <v>420.4374642857143</v>
      </c>
      <c r="DE531">
        <v>420.0094285714286</v>
      </c>
      <c r="DF531">
        <v>23.65276428571428</v>
      </c>
      <c r="DG531">
        <v>23.61888214285714</v>
      </c>
      <c r="DH531">
        <v>422.1695714285714</v>
      </c>
      <c r="DI531">
        <v>23.47106071428572</v>
      </c>
      <c r="DJ531">
        <v>500.0141785714287</v>
      </c>
      <c r="DK531">
        <v>90.59634285714286</v>
      </c>
      <c r="DL531">
        <v>0.03309872857142857</v>
      </c>
      <c r="DM531">
        <v>30.13296071428571</v>
      </c>
      <c r="DN531">
        <v>30.18534642857143</v>
      </c>
      <c r="DO531">
        <v>999.9000000000002</v>
      </c>
      <c r="DP531">
        <v>0</v>
      </c>
      <c r="DQ531">
        <v>0</v>
      </c>
      <c r="DR531">
        <v>9999.198928571428</v>
      </c>
      <c r="DS531">
        <v>0</v>
      </c>
      <c r="DT531">
        <v>0.242856</v>
      </c>
      <c r="DU531">
        <v>0.4281768214285714</v>
      </c>
      <c r="DV531">
        <v>430.6229642857144</v>
      </c>
      <c r="DW531">
        <v>430.1694285714285</v>
      </c>
      <c r="DX531">
        <v>0.03387151832857143</v>
      </c>
      <c r="DY531">
        <v>420.0094285714286</v>
      </c>
      <c r="DZ531">
        <v>23.61888214285714</v>
      </c>
      <c r="EA531">
        <v>2.142854285714285</v>
      </c>
      <c r="EB531">
        <v>2.139785357142857</v>
      </c>
      <c r="EC531">
        <v>18.54134285714286</v>
      </c>
      <c r="ED531">
        <v>18.51848571428571</v>
      </c>
      <c r="EE531">
        <v>0.005000780000000002</v>
      </c>
      <c r="EF531">
        <v>0</v>
      </c>
      <c r="EG531">
        <v>0</v>
      </c>
      <c r="EH531">
        <v>0</v>
      </c>
      <c r="EI531">
        <v>307.4607142857143</v>
      </c>
      <c r="EJ531">
        <v>0.005000780000000002</v>
      </c>
      <c r="EK531">
        <v>-12.18571428571429</v>
      </c>
      <c r="EL531">
        <v>0.1642857142857143</v>
      </c>
      <c r="EM531">
        <v>35.99307142857143</v>
      </c>
      <c r="EN531">
        <v>40.51985714285713</v>
      </c>
      <c r="EO531">
        <v>38.52210714285714</v>
      </c>
      <c r="EP531">
        <v>41.41492857142856</v>
      </c>
      <c r="EQ531">
        <v>39.18725</v>
      </c>
      <c r="ER531">
        <v>0</v>
      </c>
      <c r="ES531">
        <v>0</v>
      </c>
      <c r="ET531">
        <v>0</v>
      </c>
      <c r="EU531">
        <v>1761013355.5</v>
      </c>
      <c r="EV531">
        <v>0</v>
      </c>
      <c r="EW531">
        <v>307.8</v>
      </c>
      <c r="EX531">
        <v>22.78461545313004</v>
      </c>
      <c r="EY531">
        <v>-6.615384858646743</v>
      </c>
      <c r="EZ531">
        <v>-12.176</v>
      </c>
      <c r="FA531">
        <v>15</v>
      </c>
      <c r="FB531">
        <v>1761013184</v>
      </c>
      <c r="FC531" t="s">
        <v>1480</v>
      </c>
      <c r="FD531">
        <v>1761013184</v>
      </c>
      <c r="FE531">
        <v>1761013179</v>
      </c>
      <c r="FF531">
        <v>16</v>
      </c>
      <c r="FG531">
        <v>-0.154</v>
      </c>
      <c r="FH531">
        <v>-0</v>
      </c>
      <c r="FI531">
        <v>-1.733</v>
      </c>
      <c r="FJ531">
        <v>0.19</v>
      </c>
      <c r="FK531">
        <v>420</v>
      </c>
      <c r="FL531">
        <v>24</v>
      </c>
      <c r="FM531">
        <v>0.28</v>
      </c>
      <c r="FN531">
        <v>0.05</v>
      </c>
      <c r="FO531">
        <v>0.4084411250000001</v>
      </c>
      <c r="FP531">
        <v>0.406120018761725</v>
      </c>
      <c r="FQ531">
        <v>0.05952094245775495</v>
      </c>
      <c r="FR531">
        <v>1</v>
      </c>
      <c r="FS531">
        <v>308.4411764705882</v>
      </c>
      <c r="FT531">
        <v>-6.741023618859607</v>
      </c>
      <c r="FU531">
        <v>6.54001788300572</v>
      </c>
      <c r="FV531">
        <v>0</v>
      </c>
      <c r="FW531">
        <v>0.037650066075</v>
      </c>
      <c r="FX531">
        <v>-0.1644377750431522</v>
      </c>
      <c r="FY531">
        <v>0.02628006402769602</v>
      </c>
      <c r="FZ531">
        <v>0</v>
      </c>
      <c r="GA531">
        <v>1</v>
      </c>
      <c r="GB531">
        <v>3</v>
      </c>
      <c r="GC531" t="s">
        <v>459</v>
      </c>
      <c r="GD531">
        <v>3.10958</v>
      </c>
      <c r="GE531">
        <v>2.72514</v>
      </c>
      <c r="GF531">
        <v>0.0887396</v>
      </c>
      <c r="GG531">
        <v>0.0884443</v>
      </c>
      <c r="GH531">
        <v>0.107446</v>
      </c>
      <c r="GI531">
        <v>0.108465</v>
      </c>
      <c r="GJ531">
        <v>23915.4</v>
      </c>
      <c r="GK531">
        <v>21662.4</v>
      </c>
      <c r="GL531">
        <v>26801.9</v>
      </c>
      <c r="GM531">
        <v>23970.2</v>
      </c>
      <c r="GN531">
        <v>38224</v>
      </c>
      <c r="GO531">
        <v>31519.2</v>
      </c>
      <c r="GP531">
        <v>46781.4</v>
      </c>
      <c r="GQ531">
        <v>37888</v>
      </c>
      <c r="GR531">
        <v>1.89233</v>
      </c>
      <c r="GS531">
        <v>1.8791</v>
      </c>
      <c r="GT531">
        <v>0.109136</v>
      </c>
      <c r="GU531">
        <v>0</v>
      </c>
      <c r="GV531">
        <v>28.3777</v>
      </c>
      <c r="GW531">
        <v>999.9</v>
      </c>
      <c r="GX531">
        <v>63.8</v>
      </c>
      <c r="GY531">
        <v>29.1</v>
      </c>
      <c r="GZ531">
        <v>28.4868</v>
      </c>
      <c r="HA531">
        <v>61.321</v>
      </c>
      <c r="HB531">
        <v>20.9335</v>
      </c>
      <c r="HC531">
        <v>1</v>
      </c>
      <c r="HD531">
        <v>0.0244411</v>
      </c>
      <c r="HE531">
        <v>-0.764929</v>
      </c>
      <c r="HF531">
        <v>20.3363</v>
      </c>
      <c r="HG531">
        <v>5.22103</v>
      </c>
      <c r="HH531">
        <v>11.98</v>
      </c>
      <c r="HI531">
        <v>4.96505</v>
      </c>
      <c r="HJ531">
        <v>3.27598</v>
      </c>
      <c r="HK531">
        <v>9999</v>
      </c>
      <c r="HL531">
        <v>9999</v>
      </c>
      <c r="HM531">
        <v>9999</v>
      </c>
      <c r="HN531">
        <v>999.9</v>
      </c>
      <c r="HO531">
        <v>1.86365</v>
      </c>
      <c r="HP531">
        <v>1.85974</v>
      </c>
      <c r="HQ531">
        <v>1.85805</v>
      </c>
      <c r="HR531">
        <v>1.85943</v>
      </c>
      <c r="HS531">
        <v>1.85959</v>
      </c>
      <c r="HT531">
        <v>1.85806</v>
      </c>
      <c r="HU531">
        <v>1.85714</v>
      </c>
      <c r="HV531">
        <v>1.85211</v>
      </c>
      <c r="HW531">
        <v>0</v>
      </c>
      <c r="HX531">
        <v>0</v>
      </c>
      <c r="HY531">
        <v>0</v>
      </c>
      <c r="HZ531">
        <v>0</v>
      </c>
      <c r="IA531" t="s">
        <v>424</v>
      </c>
      <c r="IB531" t="s">
        <v>425</v>
      </c>
      <c r="IC531" t="s">
        <v>426</v>
      </c>
      <c r="ID531" t="s">
        <v>426</v>
      </c>
      <c r="IE531" t="s">
        <v>426</v>
      </c>
      <c r="IF531" t="s">
        <v>426</v>
      </c>
      <c r="IG531">
        <v>0</v>
      </c>
      <c r="IH531">
        <v>100</v>
      </c>
      <c r="II531">
        <v>100</v>
      </c>
      <c r="IJ531">
        <v>-1.732</v>
      </c>
      <c r="IK531">
        <v>0.1808</v>
      </c>
      <c r="IL531">
        <v>-2.523321469321131</v>
      </c>
      <c r="IM531">
        <v>0.001328113201692861</v>
      </c>
      <c r="IN531">
        <v>1.538283238170363E-06</v>
      </c>
      <c r="IO531">
        <v>-5.795655626708063E-10</v>
      </c>
      <c r="IP531">
        <v>-0.06946566406577259</v>
      </c>
      <c r="IQ531">
        <v>-0.004593102289677449</v>
      </c>
      <c r="IR531">
        <v>0.0008253994458280543</v>
      </c>
      <c r="IS531">
        <v>-7.403632370499484E-06</v>
      </c>
      <c r="IT531">
        <v>2</v>
      </c>
      <c r="IU531">
        <v>1985</v>
      </c>
      <c r="IV531">
        <v>1</v>
      </c>
      <c r="IW531">
        <v>27</v>
      </c>
      <c r="IX531">
        <v>2.9</v>
      </c>
      <c r="IY531">
        <v>3</v>
      </c>
      <c r="IZ531">
        <v>1.13525</v>
      </c>
      <c r="JA531">
        <v>2.60986</v>
      </c>
      <c r="JB531">
        <v>1.49658</v>
      </c>
      <c r="JC531">
        <v>2.34497</v>
      </c>
      <c r="JD531">
        <v>1.54907</v>
      </c>
      <c r="JE531">
        <v>2.40356</v>
      </c>
      <c r="JF531">
        <v>32.7758</v>
      </c>
      <c r="JG531">
        <v>15.3228</v>
      </c>
      <c r="JH531">
        <v>18</v>
      </c>
      <c r="JI531">
        <v>481.46</v>
      </c>
      <c r="JJ531">
        <v>502.141</v>
      </c>
      <c r="JK531">
        <v>30.4937</v>
      </c>
      <c r="JL531">
        <v>27.583</v>
      </c>
      <c r="JM531">
        <v>30</v>
      </c>
      <c r="JN531">
        <v>27.7666</v>
      </c>
      <c r="JO531">
        <v>27.7444</v>
      </c>
      <c r="JP531">
        <v>22.8408</v>
      </c>
      <c r="JQ531">
        <v>20.8675</v>
      </c>
      <c r="JR531">
        <v>80.0788</v>
      </c>
      <c r="JS531">
        <v>30.3502</v>
      </c>
      <c r="JT531">
        <v>420</v>
      </c>
      <c r="JU531">
        <v>23.7188</v>
      </c>
      <c r="JV531">
        <v>102.3</v>
      </c>
      <c r="JW531">
        <v>91.40479999999999</v>
      </c>
    </row>
    <row r="532" spans="1:283">
      <c r="A532">
        <v>514</v>
      </c>
      <c r="B532">
        <v>1761013358.5</v>
      </c>
      <c r="C532">
        <v>3692.5</v>
      </c>
      <c r="D532" t="s">
        <v>1485</v>
      </c>
      <c r="E532" t="s">
        <v>1486</v>
      </c>
      <c r="F532">
        <v>5</v>
      </c>
      <c r="G532" t="s">
        <v>1479</v>
      </c>
      <c r="H532">
        <v>1761013350.333333</v>
      </c>
      <c r="I532">
        <f>(J532)/1000</f>
        <v>0</v>
      </c>
      <c r="J532">
        <f>1000*DJ532*AH532*(DF532-DG532)/(100*CY532*(1000-AH532*DF532))</f>
        <v>0</v>
      </c>
      <c r="K532">
        <f>DJ532*AH532*(DE532-DD532*(1000-AH532*DG532)/(1000-AH532*DF532))/(100*CY532)</f>
        <v>0</v>
      </c>
      <c r="L532">
        <f>DD532 - IF(AH532&gt;1, K532*CY532*100.0/(AJ532), 0)</f>
        <v>0</v>
      </c>
      <c r="M532">
        <f>((S532-I532/2)*L532-K532)/(S532+I532/2)</f>
        <v>0</v>
      </c>
      <c r="N532">
        <f>M532*(DK532+DL532)/1000.0</f>
        <v>0</v>
      </c>
      <c r="O532">
        <f>(DD532 - IF(AH532&gt;1, K532*CY532*100.0/(AJ532), 0))*(DK532+DL532)/1000.0</f>
        <v>0</v>
      </c>
      <c r="P532">
        <f>2.0/((1/R532-1/Q532)+SIGN(R532)*SQRT((1/R532-1/Q532)*(1/R532-1/Q532) + 4*CZ532/((CZ532+1)*(CZ532+1))*(2*1/R532*1/Q532-1/Q532*1/Q532)))</f>
        <v>0</v>
      </c>
      <c r="Q532">
        <f>IF(LEFT(DA532,1)&lt;&gt;"0",IF(LEFT(DA532,1)="1",3.0,DB532),$D$5+$E$5*(DR532*DK532/($K$5*1000))+$F$5*(DR532*DK532/($K$5*1000))*MAX(MIN(CY532,$J$5),$I$5)*MAX(MIN(CY532,$J$5),$I$5)+$G$5*MAX(MIN(CY532,$J$5),$I$5)*(DR532*DK532/($K$5*1000))+$H$5*(DR532*DK532/($K$5*1000))*(DR532*DK532/($K$5*1000)))</f>
        <v>0</v>
      </c>
      <c r="R532">
        <f>I532*(1000-(1000*0.61365*exp(17.502*V532/(240.97+V532))/(DK532+DL532)+DF532)/2)/(1000*0.61365*exp(17.502*V532/(240.97+V532))/(DK532+DL532)-DF532)</f>
        <v>0</v>
      </c>
      <c r="S532">
        <f>1/((CZ532+1)/(P532/1.6)+1/(Q532/1.37)) + CZ532/((CZ532+1)/(P532/1.6) + CZ532/(Q532/1.37))</f>
        <v>0</v>
      </c>
      <c r="T532">
        <f>(CU532*CX532)</f>
        <v>0</v>
      </c>
      <c r="U532">
        <f>(DM532+(T532+2*0.95*5.67E-8*(((DM532+$B$9)+273)^4-(DM532+273)^4)-44100*I532)/(1.84*29.3*Q532+8*0.95*5.67E-8*(DM532+273)^3))</f>
        <v>0</v>
      </c>
      <c r="V532">
        <f>($C$9*DN532+$D$9*DO532+$E$9*U532)</f>
        <v>0</v>
      </c>
      <c r="W532">
        <f>0.61365*exp(17.502*V532/(240.97+V532))</f>
        <v>0</v>
      </c>
      <c r="X532">
        <f>(Y532/Z532*100)</f>
        <v>0</v>
      </c>
      <c r="Y532">
        <f>DF532*(DK532+DL532)/1000</f>
        <v>0</v>
      </c>
      <c r="Z532">
        <f>0.61365*exp(17.502*DM532/(240.97+DM532))</f>
        <v>0</v>
      </c>
      <c r="AA532">
        <f>(W532-DF532*(DK532+DL532)/1000)</f>
        <v>0</v>
      </c>
      <c r="AB532">
        <f>(-I532*44100)</f>
        <v>0</v>
      </c>
      <c r="AC532">
        <f>2*29.3*Q532*0.92*(DM532-V532)</f>
        <v>0</v>
      </c>
      <c r="AD532">
        <f>2*0.95*5.67E-8*(((DM532+$B$9)+273)^4-(V532+273)^4)</f>
        <v>0</v>
      </c>
      <c r="AE532">
        <f>T532+AD532+AB532+AC532</f>
        <v>0</v>
      </c>
      <c r="AF532">
        <v>1</v>
      </c>
      <c r="AG532">
        <v>0</v>
      </c>
      <c r="AH532">
        <f>IF(AF532*$H$15&gt;=AJ532,1.0,(AJ532/(AJ532-AF532*$H$15)))</f>
        <v>0</v>
      </c>
      <c r="AI532">
        <f>(AH532-1)*100</f>
        <v>0</v>
      </c>
      <c r="AJ532">
        <f>MAX(0,($B$15+$C$15*DR532)/(1+$D$15*DR532)*DK532/(DM532+273)*$E$15)</f>
        <v>0</v>
      </c>
      <c r="AK532" t="s">
        <v>420</v>
      </c>
      <c r="AL532" t="s">
        <v>420</v>
      </c>
      <c r="AM532">
        <v>0</v>
      </c>
      <c r="AN532">
        <v>0</v>
      </c>
      <c r="AO532">
        <f>1-AM532/AN532</f>
        <v>0</v>
      </c>
      <c r="AP532">
        <v>0</v>
      </c>
      <c r="AQ532" t="s">
        <v>420</v>
      </c>
      <c r="AR532" t="s">
        <v>420</v>
      </c>
      <c r="AS532">
        <v>0</v>
      </c>
      <c r="AT532">
        <v>0</v>
      </c>
      <c r="AU532">
        <f>1-AS532/AT532</f>
        <v>0</v>
      </c>
      <c r="AV532">
        <v>0.5</v>
      </c>
      <c r="AW532">
        <f>CV532</f>
        <v>0</v>
      </c>
      <c r="AX532">
        <f>K532</f>
        <v>0</v>
      </c>
      <c r="AY532">
        <f>AU532*AV532*AW532</f>
        <v>0</v>
      </c>
      <c r="AZ532">
        <f>(AX532-AP532)/AW532</f>
        <v>0</v>
      </c>
      <c r="BA532">
        <f>(AN532-AT532)/AT532</f>
        <v>0</v>
      </c>
      <c r="BB532">
        <f>AM532/(AO532+AM532/AT532)</f>
        <v>0</v>
      </c>
      <c r="BC532" t="s">
        <v>420</v>
      </c>
      <c r="BD532">
        <v>0</v>
      </c>
      <c r="BE532">
        <f>IF(BD532&lt;&gt;0, BD532, BB532)</f>
        <v>0</v>
      </c>
      <c r="BF532">
        <f>1-BE532/AT532</f>
        <v>0</v>
      </c>
      <c r="BG532">
        <f>(AT532-AS532)/(AT532-BE532)</f>
        <v>0</v>
      </c>
      <c r="BH532">
        <f>(AN532-AT532)/(AN532-BE532)</f>
        <v>0</v>
      </c>
      <c r="BI532">
        <f>(AT532-AS532)/(AT532-AM532)</f>
        <v>0</v>
      </c>
      <c r="BJ532">
        <f>(AN532-AT532)/(AN532-AM532)</f>
        <v>0</v>
      </c>
      <c r="BK532">
        <f>(BG532*BE532/AS532)</f>
        <v>0</v>
      </c>
      <c r="BL532">
        <f>(1-BK532)</f>
        <v>0</v>
      </c>
      <c r="CU532">
        <f>$B$13*DS532+$C$13*DT532+$F$13*EE532*(1-EH532)</f>
        <v>0</v>
      </c>
      <c r="CV532">
        <f>CU532*CW532</f>
        <v>0</v>
      </c>
      <c r="CW532">
        <f>($B$13*$D$11+$C$13*$D$11+$F$13*((ER532+EJ532)/MAX(ER532+EJ532+ES532, 0.1)*$I$11+ES532/MAX(ER532+EJ532+ES532, 0.1)*$J$11))/($B$13+$C$13+$F$13)</f>
        <v>0</v>
      </c>
      <c r="CX532">
        <f>($B$13*$K$11+$C$13*$K$11+$F$13*((ER532+EJ532)/MAX(ER532+EJ532+ES532, 0.1)*$P$11+ES532/MAX(ER532+EJ532+ES532, 0.1)*$Q$11))/($B$13+$C$13+$F$13)</f>
        <v>0</v>
      </c>
      <c r="CY532">
        <v>2.7</v>
      </c>
      <c r="CZ532">
        <v>0.5</v>
      </c>
      <c r="DA532" t="s">
        <v>421</v>
      </c>
      <c r="DB532">
        <v>2</v>
      </c>
      <c r="DC532">
        <v>1761013350.333333</v>
      </c>
      <c r="DD532">
        <v>420.4507037037037</v>
      </c>
      <c r="DE532">
        <v>420.004</v>
      </c>
      <c r="DF532">
        <v>23.6398037037037</v>
      </c>
      <c r="DG532">
        <v>23.61575925925926</v>
      </c>
      <c r="DH532">
        <v>422.1828148148148</v>
      </c>
      <c r="DI532">
        <v>23.45837777777778</v>
      </c>
      <c r="DJ532">
        <v>500.0119259259259</v>
      </c>
      <c r="DK532">
        <v>90.59674074074073</v>
      </c>
      <c r="DL532">
        <v>0.03310471111111111</v>
      </c>
      <c r="DM532">
        <v>30.12478518518519</v>
      </c>
      <c r="DN532">
        <v>30.1778037037037</v>
      </c>
      <c r="DO532">
        <v>999.9000000000001</v>
      </c>
      <c r="DP532">
        <v>0</v>
      </c>
      <c r="DQ532">
        <v>0</v>
      </c>
      <c r="DR532">
        <v>9998.080740740741</v>
      </c>
      <c r="DS532">
        <v>0</v>
      </c>
      <c r="DT532">
        <v>0.242856</v>
      </c>
      <c r="DU532">
        <v>0.4468575185185185</v>
      </c>
      <c r="DV532">
        <v>430.6308888888889</v>
      </c>
      <c r="DW532">
        <v>430.1624814814816</v>
      </c>
      <c r="DX532">
        <v>0.02403238308148148</v>
      </c>
      <c r="DY532">
        <v>420.004</v>
      </c>
      <c r="DZ532">
        <v>23.61575925925926</v>
      </c>
      <c r="EA532">
        <v>2.141689259259259</v>
      </c>
      <c r="EB532">
        <v>2.139511851851852</v>
      </c>
      <c r="EC532">
        <v>18.53266666666667</v>
      </c>
      <c r="ED532">
        <v>18.51644444444445</v>
      </c>
      <c r="EE532">
        <v>0.005000780000000001</v>
      </c>
      <c r="EF532">
        <v>0</v>
      </c>
      <c r="EG532">
        <v>0</v>
      </c>
      <c r="EH532">
        <v>0</v>
      </c>
      <c r="EI532">
        <v>308.4814814814815</v>
      </c>
      <c r="EJ532">
        <v>0.005000780000000001</v>
      </c>
      <c r="EK532">
        <v>-13.51481481481482</v>
      </c>
      <c r="EL532">
        <v>0.01851851851851849</v>
      </c>
      <c r="EM532">
        <v>36.00903703703703</v>
      </c>
      <c r="EN532">
        <v>40.53914814814814</v>
      </c>
      <c r="EO532">
        <v>38.57614814814815</v>
      </c>
      <c r="EP532">
        <v>41.43955555555555</v>
      </c>
      <c r="EQ532">
        <v>39.22425925925926</v>
      </c>
      <c r="ER532">
        <v>0</v>
      </c>
      <c r="ES532">
        <v>0</v>
      </c>
      <c r="ET532">
        <v>0</v>
      </c>
      <c r="EU532">
        <v>1761013357.3</v>
      </c>
      <c r="EV532">
        <v>0</v>
      </c>
      <c r="EW532">
        <v>308.3576923076923</v>
      </c>
      <c r="EX532">
        <v>23.2581198514204</v>
      </c>
      <c r="EY532">
        <v>-22.35213709813652</v>
      </c>
      <c r="EZ532">
        <v>-12.68461538461539</v>
      </c>
      <c r="FA532">
        <v>15</v>
      </c>
      <c r="FB532">
        <v>1761013184</v>
      </c>
      <c r="FC532" t="s">
        <v>1480</v>
      </c>
      <c r="FD532">
        <v>1761013184</v>
      </c>
      <c r="FE532">
        <v>1761013179</v>
      </c>
      <c r="FF532">
        <v>16</v>
      </c>
      <c r="FG532">
        <v>-0.154</v>
      </c>
      <c r="FH532">
        <v>-0</v>
      </c>
      <c r="FI532">
        <v>-1.733</v>
      </c>
      <c r="FJ532">
        <v>0.19</v>
      </c>
      <c r="FK532">
        <v>420</v>
      </c>
      <c r="FL532">
        <v>24</v>
      </c>
      <c r="FM532">
        <v>0.28</v>
      </c>
      <c r="FN532">
        <v>0.05</v>
      </c>
      <c r="FO532">
        <v>0.4145901951219512</v>
      </c>
      <c r="FP532">
        <v>0.3951891846689899</v>
      </c>
      <c r="FQ532">
        <v>0.05959104467800162</v>
      </c>
      <c r="FR532">
        <v>1</v>
      </c>
      <c r="FS532">
        <v>308.1205882352941</v>
      </c>
      <c r="FT532">
        <v>13.13521785866376</v>
      </c>
      <c r="FU532">
        <v>6.208617323184282</v>
      </c>
      <c r="FV532">
        <v>0</v>
      </c>
      <c r="FW532">
        <v>0.03501687902926829</v>
      </c>
      <c r="FX532">
        <v>-0.2709253928111497</v>
      </c>
      <c r="FY532">
        <v>0.02787357342695613</v>
      </c>
      <c r="FZ532">
        <v>0</v>
      </c>
      <c r="GA532">
        <v>1</v>
      </c>
      <c r="GB532">
        <v>3</v>
      </c>
      <c r="GC532" t="s">
        <v>459</v>
      </c>
      <c r="GD532">
        <v>3.10951</v>
      </c>
      <c r="GE532">
        <v>2.72511</v>
      </c>
      <c r="GF532">
        <v>0.0887363</v>
      </c>
      <c r="GG532">
        <v>0.0884471</v>
      </c>
      <c r="GH532">
        <v>0.107431</v>
      </c>
      <c r="GI532">
        <v>0.108467</v>
      </c>
      <c r="GJ532">
        <v>23915.4</v>
      </c>
      <c r="GK532">
        <v>21662.1</v>
      </c>
      <c r="GL532">
        <v>26801.8</v>
      </c>
      <c r="GM532">
        <v>23969.9</v>
      </c>
      <c r="GN532">
        <v>38224.6</v>
      </c>
      <c r="GO532">
        <v>31518.8</v>
      </c>
      <c r="GP532">
        <v>46781.3</v>
      </c>
      <c r="GQ532">
        <v>37887.6</v>
      </c>
      <c r="GR532">
        <v>1.8921</v>
      </c>
      <c r="GS532">
        <v>1.87912</v>
      </c>
      <c r="GT532">
        <v>0.107788</v>
      </c>
      <c r="GU532">
        <v>0</v>
      </c>
      <c r="GV532">
        <v>28.3792</v>
      </c>
      <c r="GW532">
        <v>999.9</v>
      </c>
      <c r="GX532">
        <v>63.8</v>
      </c>
      <c r="GY532">
        <v>29.1</v>
      </c>
      <c r="GZ532">
        <v>28.4854</v>
      </c>
      <c r="HA532">
        <v>61.631</v>
      </c>
      <c r="HB532">
        <v>21.1178</v>
      </c>
      <c r="HC532">
        <v>1</v>
      </c>
      <c r="HD532">
        <v>0.0244309</v>
      </c>
      <c r="HE532">
        <v>-0.64098</v>
      </c>
      <c r="HF532">
        <v>20.3366</v>
      </c>
      <c r="HG532">
        <v>5.22088</v>
      </c>
      <c r="HH532">
        <v>11.98</v>
      </c>
      <c r="HI532">
        <v>4.965</v>
      </c>
      <c r="HJ532">
        <v>3.27588</v>
      </c>
      <c r="HK532">
        <v>9999</v>
      </c>
      <c r="HL532">
        <v>9999</v>
      </c>
      <c r="HM532">
        <v>9999</v>
      </c>
      <c r="HN532">
        <v>999.9</v>
      </c>
      <c r="HO532">
        <v>1.86366</v>
      </c>
      <c r="HP532">
        <v>1.85974</v>
      </c>
      <c r="HQ532">
        <v>1.85805</v>
      </c>
      <c r="HR532">
        <v>1.85944</v>
      </c>
      <c r="HS532">
        <v>1.85959</v>
      </c>
      <c r="HT532">
        <v>1.85806</v>
      </c>
      <c r="HU532">
        <v>1.85715</v>
      </c>
      <c r="HV532">
        <v>1.85211</v>
      </c>
      <c r="HW532">
        <v>0</v>
      </c>
      <c r="HX532">
        <v>0</v>
      </c>
      <c r="HY532">
        <v>0</v>
      </c>
      <c r="HZ532">
        <v>0</v>
      </c>
      <c r="IA532" t="s">
        <v>424</v>
      </c>
      <c r="IB532" t="s">
        <v>425</v>
      </c>
      <c r="IC532" t="s">
        <v>426</v>
      </c>
      <c r="ID532" t="s">
        <v>426</v>
      </c>
      <c r="IE532" t="s">
        <v>426</v>
      </c>
      <c r="IF532" t="s">
        <v>426</v>
      </c>
      <c r="IG532">
        <v>0</v>
      </c>
      <c r="IH532">
        <v>100</v>
      </c>
      <c r="II532">
        <v>100</v>
      </c>
      <c r="IJ532">
        <v>-1.732</v>
      </c>
      <c r="IK532">
        <v>0.1806</v>
      </c>
      <c r="IL532">
        <v>-2.523321469321131</v>
      </c>
      <c r="IM532">
        <v>0.001328113201692861</v>
      </c>
      <c r="IN532">
        <v>1.538283238170363E-06</v>
      </c>
      <c r="IO532">
        <v>-5.795655626708063E-10</v>
      </c>
      <c r="IP532">
        <v>-0.06946566406577259</v>
      </c>
      <c r="IQ532">
        <v>-0.004593102289677449</v>
      </c>
      <c r="IR532">
        <v>0.0008253994458280543</v>
      </c>
      <c r="IS532">
        <v>-7.403632370499484E-06</v>
      </c>
      <c r="IT532">
        <v>2</v>
      </c>
      <c r="IU532">
        <v>1985</v>
      </c>
      <c r="IV532">
        <v>1</v>
      </c>
      <c r="IW532">
        <v>27</v>
      </c>
      <c r="IX532">
        <v>2.9</v>
      </c>
      <c r="IY532">
        <v>3</v>
      </c>
      <c r="IZ532">
        <v>1.13647</v>
      </c>
      <c r="JA532">
        <v>2.60986</v>
      </c>
      <c r="JB532">
        <v>1.49658</v>
      </c>
      <c r="JC532">
        <v>2.34497</v>
      </c>
      <c r="JD532">
        <v>1.54907</v>
      </c>
      <c r="JE532">
        <v>2.41333</v>
      </c>
      <c r="JF532">
        <v>32.7535</v>
      </c>
      <c r="JG532">
        <v>15.3141</v>
      </c>
      <c r="JH532">
        <v>18</v>
      </c>
      <c r="JI532">
        <v>481.33</v>
      </c>
      <c r="JJ532">
        <v>502.158</v>
      </c>
      <c r="JK532">
        <v>30.4339</v>
      </c>
      <c r="JL532">
        <v>27.583</v>
      </c>
      <c r="JM532">
        <v>30</v>
      </c>
      <c r="JN532">
        <v>27.7666</v>
      </c>
      <c r="JO532">
        <v>27.7444</v>
      </c>
      <c r="JP532">
        <v>22.8381</v>
      </c>
      <c r="JQ532">
        <v>20.8675</v>
      </c>
      <c r="JR532">
        <v>80.0788</v>
      </c>
      <c r="JS532">
        <v>30.3502</v>
      </c>
      <c r="JT532">
        <v>420</v>
      </c>
      <c r="JU532">
        <v>23.7327</v>
      </c>
      <c r="JV532">
        <v>102.3</v>
      </c>
      <c r="JW532">
        <v>91.40389999999999</v>
      </c>
    </row>
    <row r="533" spans="1:283">
      <c r="A533">
        <v>515</v>
      </c>
      <c r="B533">
        <v>1761013360.5</v>
      </c>
      <c r="C533">
        <v>3694.5</v>
      </c>
      <c r="D533" t="s">
        <v>1487</v>
      </c>
      <c r="E533" t="s">
        <v>1488</v>
      </c>
      <c r="F533">
        <v>5</v>
      </c>
      <c r="G533" t="s">
        <v>1479</v>
      </c>
      <c r="H533">
        <v>1761013352.326923</v>
      </c>
      <c r="I533">
        <f>(J533)/1000</f>
        <v>0</v>
      </c>
      <c r="J533">
        <f>1000*DJ533*AH533*(DF533-DG533)/(100*CY533*(1000-AH533*DF533))</f>
        <v>0</v>
      </c>
      <c r="K533">
        <f>DJ533*AH533*(DE533-DD533*(1000-AH533*DG533)/(1000-AH533*DF533))/(100*CY533)</f>
        <v>0</v>
      </c>
      <c r="L533">
        <f>DD533 - IF(AH533&gt;1, K533*CY533*100.0/(AJ533), 0)</f>
        <v>0</v>
      </c>
      <c r="M533">
        <f>((S533-I533/2)*L533-K533)/(S533+I533/2)</f>
        <v>0</v>
      </c>
      <c r="N533">
        <f>M533*(DK533+DL533)/1000.0</f>
        <v>0</v>
      </c>
      <c r="O533">
        <f>(DD533 - IF(AH533&gt;1, K533*CY533*100.0/(AJ533), 0))*(DK533+DL533)/1000.0</f>
        <v>0</v>
      </c>
      <c r="P533">
        <f>2.0/((1/R533-1/Q533)+SIGN(R533)*SQRT((1/R533-1/Q533)*(1/R533-1/Q533) + 4*CZ533/((CZ533+1)*(CZ533+1))*(2*1/R533*1/Q533-1/Q533*1/Q533)))</f>
        <v>0</v>
      </c>
      <c r="Q533">
        <f>IF(LEFT(DA533,1)&lt;&gt;"0",IF(LEFT(DA533,1)="1",3.0,DB533),$D$5+$E$5*(DR533*DK533/($K$5*1000))+$F$5*(DR533*DK533/($K$5*1000))*MAX(MIN(CY533,$J$5),$I$5)*MAX(MIN(CY533,$J$5),$I$5)+$G$5*MAX(MIN(CY533,$J$5),$I$5)*(DR533*DK533/($K$5*1000))+$H$5*(DR533*DK533/($K$5*1000))*(DR533*DK533/($K$5*1000)))</f>
        <v>0</v>
      </c>
      <c r="R533">
        <f>I533*(1000-(1000*0.61365*exp(17.502*V533/(240.97+V533))/(DK533+DL533)+DF533)/2)/(1000*0.61365*exp(17.502*V533/(240.97+V533))/(DK533+DL533)-DF533)</f>
        <v>0</v>
      </c>
      <c r="S533">
        <f>1/((CZ533+1)/(P533/1.6)+1/(Q533/1.37)) + CZ533/((CZ533+1)/(P533/1.6) + CZ533/(Q533/1.37))</f>
        <v>0</v>
      </c>
      <c r="T533">
        <f>(CU533*CX533)</f>
        <v>0</v>
      </c>
      <c r="U533">
        <f>(DM533+(T533+2*0.95*5.67E-8*(((DM533+$B$9)+273)^4-(DM533+273)^4)-44100*I533)/(1.84*29.3*Q533+8*0.95*5.67E-8*(DM533+273)^3))</f>
        <v>0</v>
      </c>
      <c r="V533">
        <f>($C$9*DN533+$D$9*DO533+$E$9*U533)</f>
        <v>0</v>
      </c>
      <c r="W533">
        <f>0.61365*exp(17.502*V533/(240.97+V533))</f>
        <v>0</v>
      </c>
      <c r="X533">
        <f>(Y533/Z533*100)</f>
        <v>0</v>
      </c>
      <c r="Y533">
        <f>DF533*(DK533+DL533)/1000</f>
        <v>0</v>
      </c>
      <c r="Z533">
        <f>0.61365*exp(17.502*DM533/(240.97+DM533))</f>
        <v>0</v>
      </c>
      <c r="AA533">
        <f>(W533-DF533*(DK533+DL533)/1000)</f>
        <v>0</v>
      </c>
      <c r="AB533">
        <f>(-I533*44100)</f>
        <v>0</v>
      </c>
      <c r="AC533">
        <f>2*29.3*Q533*0.92*(DM533-V533)</f>
        <v>0</v>
      </c>
      <c r="AD533">
        <f>2*0.95*5.67E-8*(((DM533+$B$9)+273)^4-(V533+273)^4)</f>
        <v>0</v>
      </c>
      <c r="AE533">
        <f>T533+AD533+AB533+AC533</f>
        <v>0</v>
      </c>
      <c r="AF533">
        <v>1</v>
      </c>
      <c r="AG533">
        <v>0</v>
      </c>
      <c r="AH533">
        <f>IF(AF533*$H$15&gt;=AJ533,1.0,(AJ533/(AJ533-AF533*$H$15)))</f>
        <v>0</v>
      </c>
      <c r="AI533">
        <f>(AH533-1)*100</f>
        <v>0</v>
      </c>
      <c r="AJ533">
        <f>MAX(0,($B$15+$C$15*DR533)/(1+$D$15*DR533)*DK533/(DM533+273)*$E$15)</f>
        <v>0</v>
      </c>
      <c r="AK533" t="s">
        <v>420</v>
      </c>
      <c r="AL533" t="s">
        <v>420</v>
      </c>
      <c r="AM533">
        <v>0</v>
      </c>
      <c r="AN533">
        <v>0</v>
      </c>
      <c r="AO533">
        <f>1-AM533/AN533</f>
        <v>0</v>
      </c>
      <c r="AP533">
        <v>0</v>
      </c>
      <c r="AQ533" t="s">
        <v>420</v>
      </c>
      <c r="AR533" t="s">
        <v>420</v>
      </c>
      <c r="AS533">
        <v>0</v>
      </c>
      <c r="AT533">
        <v>0</v>
      </c>
      <c r="AU533">
        <f>1-AS533/AT533</f>
        <v>0</v>
      </c>
      <c r="AV533">
        <v>0.5</v>
      </c>
      <c r="AW533">
        <f>CV533</f>
        <v>0</v>
      </c>
      <c r="AX533">
        <f>K533</f>
        <v>0</v>
      </c>
      <c r="AY533">
        <f>AU533*AV533*AW533</f>
        <v>0</v>
      </c>
      <c r="AZ533">
        <f>(AX533-AP533)/AW533</f>
        <v>0</v>
      </c>
      <c r="BA533">
        <f>(AN533-AT533)/AT533</f>
        <v>0</v>
      </c>
      <c r="BB533">
        <f>AM533/(AO533+AM533/AT533)</f>
        <v>0</v>
      </c>
      <c r="BC533" t="s">
        <v>420</v>
      </c>
      <c r="BD533">
        <v>0</v>
      </c>
      <c r="BE533">
        <f>IF(BD533&lt;&gt;0, BD533, BB533)</f>
        <v>0</v>
      </c>
      <c r="BF533">
        <f>1-BE533/AT533</f>
        <v>0</v>
      </c>
      <c r="BG533">
        <f>(AT533-AS533)/(AT533-BE533)</f>
        <v>0</v>
      </c>
      <c r="BH533">
        <f>(AN533-AT533)/(AN533-BE533)</f>
        <v>0</v>
      </c>
      <c r="BI533">
        <f>(AT533-AS533)/(AT533-AM533)</f>
        <v>0</v>
      </c>
      <c r="BJ533">
        <f>(AN533-AT533)/(AN533-AM533)</f>
        <v>0</v>
      </c>
      <c r="BK533">
        <f>(BG533*BE533/AS533)</f>
        <v>0</v>
      </c>
      <c r="BL533">
        <f>(1-BK533)</f>
        <v>0</v>
      </c>
      <c r="CU533">
        <f>$B$13*DS533+$C$13*DT533+$F$13*EE533*(1-EH533)</f>
        <v>0</v>
      </c>
      <c r="CV533">
        <f>CU533*CW533</f>
        <v>0</v>
      </c>
      <c r="CW533">
        <f>($B$13*$D$11+$C$13*$D$11+$F$13*((ER533+EJ533)/MAX(ER533+EJ533+ES533, 0.1)*$I$11+ES533/MAX(ER533+EJ533+ES533, 0.1)*$J$11))/($B$13+$C$13+$F$13)</f>
        <v>0</v>
      </c>
      <c r="CX533">
        <f>($B$13*$K$11+$C$13*$K$11+$F$13*((ER533+EJ533)/MAX(ER533+EJ533+ES533, 0.1)*$P$11+ES533/MAX(ER533+EJ533+ES533, 0.1)*$Q$11))/($B$13+$C$13+$F$13)</f>
        <v>0</v>
      </c>
      <c r="CY533">
        <v>2.7</v>
      </c>
      <c r="CZ533">
        <v>0.5</v>
      </c>
      <c r="DA533" t="s">
        <v>421</v>
      </c>
      <c r="DB533">
        <v>2</v>
      </c>
      <c r="DC533">
        <v>1761013352.326923</v>
      </c>
      <c r="DD533">
        <v>420.461</v>
      </c>
      <c r="DE533">
        <v>420.0121923076923</v>
      </c>
      <c r="DF533">
        <v>23.62913461538461</v>
      </c>
      <c r="DG533">
        <v>23.61422307692307</v>
      </c>
      <c r="DH533">
        <v>422.1930769230769</v>
      </c>
      <c r="DI533">
        <v>23.44793076923077</v>
      </c>
      <c r="DJ533">
        <v>500.0146923076922</v>
      </c>
      <c r="DK533">
        <v>90.59697692307692</v>
      </c>
      <c r="DL533">
        <v>0.03308816538461538</v>
      </c>
      <c r="DM533">
        <v>30.11599615384615</v>
      </c>
      <c r="DN533">
        <v>30.16861153846154</v>
      </c>
      <c r="DO533">
        <v>999.9000000000001</v>
      </c>
      <c r="DP533">
        <v>0</v>
      </c>
      <c r="DQ533">
        <v>0</v>
      </c>
      <c r="DR533">
        <v>10000.91923076923</v>
      </c>
      <c r="DS533">
        <v>0</v>
      </c>
      <c r="DT533">
        <v>0.242856</v>
      </c>
      <c r="DU533">
        <v>0.4488900769230769</v>
      </c>
      <c r="DV533">
        <v>430.6367307692308</v>
      </c>
      <c r="DW533">
        <v>430.1702692307693</v>
      </c>
      <c r="DX533">
        <v>0.01489235781538462</v>
      </c>
      <c r="DY533">
        <v>420.0121923076923</v>
      </c>
      <c r="DZ533">
        <v>23.61422307692307</v>
      </c>
      <c r="EA533">
        <v>2.140728076923077</v>
      </c>
      <c r="EB533">
        <v>2.139378461538462</v>
      </c>
      <c r="EC533">
        <v>18.52550384615385</v>
      </c>
      <c r="ED533">
        <v>18.51545384615385</v>
      </c>
      <c r="EE533">
        <v>0.005000780000000001</v>
      </c>
      <c r="EF533">
        <v>0</v>
      </c>
      <c r="EG533">
        <v>0</v>
      </c>
      <c r="EH533">
        <v>0</v>
      </c>
      <c r="EI533">
        <v>308.4769230769231</v>
      </c>
      <c r="EJ533">
        <v>0.005000780000000001</v>
      </c>
      <c r="EK533">
        <v>-14.07692307692308</v>
      </c>
      <c r="EL533">
        <v>-0.007692307692307707</v>
      </c>
      <c r="EM533">
        <v>36.01896153846154</v>
      </c>
      <c r="EN533">
        <v>40.5575</v>
      </c>
      <c r="EO533">
        <v>38.57669230769231</v>
      </c>
      <c r="EP533">
        <v>41.46846153846153</v>
      </c>
      <c r="EQ533">
        <v>39.25930769230769</v>
      </c>
      <c r="ER533">
        <v>0</v>
      </c>
      <c r="ES533">
        <v>0</v>
      </c>
      <c r="ET533">
        <v>0</v>
      </c>
      <c r="EU533">
        <v>1761013359.7</v>
      </c>
      <c r="EV533">
        <v>0</v>
      </c>
      <c r="EW533">
        <v>308.2038461538462</v>
      </c>
      <c r="EX533">
        <v>5.288889115588312</v>
      </c>
      <c r="EY533">
        <v>-3.449572690019104</v>
      </c>
      <c r="EZ533">
        <v>-13.11923076923077</v>
      </c>
      <c r="FA533">
        <v>15</v>
      </c>
      <c r="FB533">
        <v>1761013184</v>
      </c>
      <c r="FC533" t="s">
        <v>1480</v>
      </c>
      <c r="FD533">
        <v>1761013184</v>
      </c>
      <c r="FE533">
        <v>1761013179</v>
      </c>
      <c r="FF533">
        <v>16</v>
      </c>
      <c r="FG533">
        <v>-0.154</v>
      </c>
      <c r="FH533">
        <v>-0</v>
      </c>
      <c r="FI533">
        <v>-1.733</v>
      </c>
      <c r="FJ533">
        <v>0.19</v>
      </c>
      <c r="FK533">
        <v>420</v>
      </c>
      <c r="FL533">
        <v>24</v>
      </c>
      <c r="FM533">
        <v>0.28</v>
      </c>
      <c r="FN533">
        <v>0.05</v>
      </c>
      <c r="FO533">
        <v>0.41980435</v>
      </c>
      <c r="FP533">
        <v>0.2962419061913686</v>
      </c>
      <c r="FQ533">
        <v>0.05648447340444541</v>
      </c>
      <c r="FR533">
        <v>1</v>
      </c>
      <c r="FS533">
        <v>308.5264705882353</v>
      </c>
      <c r="FT533">
        <v>11.23758602275267</v>
      </c>
      <c r="FU533">
        <v>5.475845829025192</v>
      </c>
      <c r="FV533">
        <v>0</v>
      </c>
      <c r="FW533">
        <v>0.02901854900500001</v>
      </c>
      <c r="FX533">
        <v>-0.2919888671707319</v>
      </c>
      <c r="FY533">
        <v>0.02856022090063094</v>
      </c>
      <c r="FZ533">
        <v>0</v>
      </c>
      <c r="GA533">
        <v>1</v>
      </c>
      <c r="GB533">
        <v>3</v>
      </c>
      <c r="GC533" t="s">
        <v>459</v>
      </c>
      <c r="GD533">
        <v>3.10972</v>
      </c>
      <c r="GE533">
        <v>2.7249</v>
      </c>
      <c r="GF533">
        <v>0.08874120000000001</v>
      </c>
      <c r="GG533">
        <v>0.0884461</v>
      </c>
      <c r="GH533">
        <v>0.107421</v>
      </c>
      <c r="GI533">
        <v>0.108493</v>
      </c>
      <c r="GJ533">
        <v>23915.3</v>
      </c>
      <c r="GK533">
        <v>21662</v>
      </c>
      <c r="GL533">
        <v>26801.8</v>
      </c>
      <c r="GM533">
        <v>23969.8</v>
      </c>
      <c r="GN533">
        <v>38225</v>
      </c>
      <c r="GO533">
        <v>31517.8</v>
      </c>
      <c r="GP533">
        <v>46781.2</v>
      </c>
      <c r="GQ533">
        <v>37887.6</v>
      </c>
      <c r="GR533">
        <v>1.8929</v>
      </c>
      <c r="GS533">
        <v>1.87865</v>
      </c>
      <c r="GT533">
        <v>0.106968</v>
      </c>
      <c r="GU533">
        <v>0</v>
      </c>
      <c r="GV533">
        <v>28.3802</v>
      </c>
      <c r="GW533">
        <v>999.9</v>
      </c>
      <c r="GX533">
        <v>63.8</v>
      </c>
      <c r="GY533">
        <v>29.1</v>
      </c>
      <c r="GZ533">
        <v>28.485</v>
      </c>
      <c r="HA533">
        <v>61.371</v>
      </c>
      <c r="HB533">
        <v>21.0978</v>
      </c>
      <c r="HC533">
        <v>1</v>
      </c>
      <c r="HD533">
        <v>0.0244538</v>
      </c>
      <c r="HE533">
        <v>-0.642582</v>
      </c>
      <c r="HF533">
        <v>20.3368</v>
      </c>
      <c r="HG533">
        <v>5.22088</v>
      </c>
      <c r="HH533">
        <v>11.98</v>
      </c>
      <c r="HI533">
        <v>4.96495</v>
      </c>
      <c r="HJ533">
        <v>3.2759</v>
      </c>
      <c r="HK533">
        <v>9999</v>
      </c>
      <c r="HL533">
        <v>9999</v>
      </c>
      <c r="HM533">
        <v>9999</v>
      </c>
      <c r="HN533">
        <v>999.9</v>
      </c>
      <c r="HO533">
        <v>1.86369</v>
      </c>
      <c r="HP533">
        <v>1.85974</v>
      </c>
      <c r="HQ533">
        <v>1.85806</v>
      </c>
      <c r="HR533">
        <v>1.85944</v>
      </c>
      <c r="HS533">
        <v>1.85959</v>
      </c>
      <c r="HT533">
        <v>1.85806</v>
      </c>
      <c r="HU533">
        <v>1.85715</v>
      </c>
      <c r="HV533">
        <v>1.85211</v>
      </c>
      <c r="HW533">
        <v>0</v>
      </c>
      <c r="HX533">
        <v>0</v>
      </c>
      <c r="HY533">
        <v>0</v>
      </c>
      <c r="HZ533">
        <v>0</v>
      </c>
      <c r="IA533" t="s">
        <v>424</v>
      </c>
      <c r="IB533" t="s">
        <v>425</v>
      </c>
      <c r="IC533" t="s">
        <v>426</v>
      </c>
      <c r="ID533" t="s">
        <v>426</v>
      </c>
      <c r="IE533" t="s">
        <v>426</v>
      </c>
      <c r="IF533" t="s">
        <v>426</v>
      </c>
      <c r="IG533">
        <v>0</v>
      </c>
      <c r="IH533">
        <v>100</v>
      </c>
      <c r="II533">
        <v>100</v>
      </c>
      <c r="IJ533">
        <v>-1.732</v>
      </c>
      <c r="IK533">
        <v>0.1807</v>
      </c>
      <c r="IL533">
        <v>-2.523321469321131</v>
      </c>
      <c r="IM533">
        <v>0.001328113201692861</v>
      </c>
      <c r="IN533">
        <v>1.538283238170363E-06</v>
      </c>
      <c r="IO533">
        <v>-5.795655626708063E-10</v>
      </c>
      <c r="IP533">
        <v>-0.06946566406577259</v>
      </c>
      <c r="IQ533">
        <v>-0.004593102289677449</v>
      </c>
      <c r="IR533">
        <v>0.0008253994458280543</v>
      </c>
      <c r="IS533">
        <v>-7.403632370499484E-06</v>
      </c>
      <c r="IT533">
        <v>2</v>
      </c>
      <c r="IU533">
        <v>1985</v>
      </c>
      <c r="IV533">
        <v>1</v>
      </c>
      <c r="IW533">
        <v>27</v>
      </c>
      <c r="IX533">
        <v>2.9</v>
      </c>
      <c r="IY533">
        <v>3</v>
      </c>
      <c r="IZ533">
        <v>1.13647</v>
      </c>
      <c r="JA533">
        <v>2.60254</v>
      </c>
      <c r="JB533">
        <v>1.49658</v>
      </c>
      <c r="JC533">
        <v>2.34497</v>
      </c>
      <c r="JD533">
        <v>1.54907</v>
      </c>
      <c r="JE533">
        <v>2.46582</v>
      </c>
      <c r="JF533">
        <v>32.7535</v>
      </c>
      <c r="JG533">
        <v>15.3228</v>
      </c>
      <c r="JH533">
        <v>18</v>
      </c>
      <c r="JI533">
        <v>481.791</v>
      </c>
      <c r="JJ533">
        <v>501.842</v>
      </c>
      <c r="JK533">
        <v>30.3606</v>
      </c>
      <c r="JL533">
        <v>27.583</v>
      </c>
      <c r="JM533">
        <v>30</v>
      </c>
      <c r="JN533">
        <v>27.7666</v>
      </c>
      <c r="JO533">
        <v>27.7444</v>
      </c>
      <c r="JP533">
        <v>22.8387</v>
      </c>
      <c r="JQ533">
        <v>20.8675</v>
      </c>
      <c r="JR533">
        <v>80.0788</v>
      </c>
      <c r="JS533">
        <v>30.3502</v>
      </c>
      <c r="JT533">
        <v>420</v>
      </c>
      <c r="JU533">
        <v>23.7358</v>
      </c>
      <c r="JV533">
        <v>102.3</v>
      </c>
      <c r="JW533">
        <v>91.4036</v>
      </c>
    </row>
    <row r="534" spans="1:283">
      <c r="A534">
        <v>516</v>
      </c>
      <c r="B534">
        <v>1761013362.5</v>
      </c>
      <c r="C534">
        <v>3696.5</v>
      </c>
      <c r="D534" t="s">
        <v>1489</v>
      </c>
      <c r="E534" t="s">
        <v>1490</v>
      </c>
      <c r="F534">
        <v>5</v>
      </c>
      <c r="G534" t="s">
        <v>1479</v>
      </c>
      <c r="H534">
        <v>1761013354.4</v>
      </c>
      <c r="I534">
        <f>(J534)/1000</f>
        <v>0</v>
      </c>
      <c r="J534">
        <f>1000*DJ534*AH534*(DF534-DG534)/(100*CY534*(1000-AH534*DF534))</f>
        <v>0</v>
      </c>
      <c r="K534">
        <f>DJ534*AH534*(DE534-DD534*(1000-AH534*DG534)/(1000-AH534*DF534))/(100*CY534)</f>
        <v>0</v>
      </c>
      <c r="L534">
        <f>DD534 - IF(AH534&gt;1, K534*CY534*100.0/(AJ534), 0)</f>
        <v>0</v>
      </c>
      <c r="M534">
        <f>((S534-I534/2)*L534-K534)/(S534+I534/2)</f>
        <v>0</v>
      </c>
      <c r="N534">
        <f>M534*(DK534+DL534)/1000.0</f>
        <v>0</v>
      </c>
      <c r="O534">
        <f>(DD534 - IF(AH534&gt;1, K534*CY534*100.0/(AJ534), 0))*(DK534+DL534)/1000.0</f>
        <v>0</v>
      </c>
      <c r="P534">
        <f>2.0/((1/R534-1/Q534)+SIGN(R534)*SQRT((1/R534-1/Q534)*(1/R534-1/Q534) + 4*CZ534/((CZ534+1)*(CZ534+1))*(2*1/R534*1/Q534-1/Q534*1/Q534)))</f>
        <v>0</v>
      </c>
      <c r="Q534">
        <f>IF(LEFT(DA534,1)&lt;&gt;"0",IF(LEFT(DA534,1)="1",3.0,DB534),$D$5+$E$5*(DR534*DK534/($K$5*1000))+$F$5*(DR534*DK534/($K$5*1000))*MAX(MIN(CY534,$J$5),$I$5)*MAX(MIN(CY534,$J$5),$I$5)+$G$5*MAX(MIN(CY534,$J$5),$I$5)*(DR534*DK534/($K$5*1000))+$H$5*(DR534*DK534/($K$5*1000))*(DR534*DK534/($K$5*1000)))</f>
        <v>0</v>
      </c>
      <c r="R534">
        <f>I534*(1000-(1000*0.61365*exp(17.502*V534/(240.97+V534))/(DK534+DL534)+DF534)/2)/(1000*0.61365*exp(17.502*V534/(240.97+V534))/(DK534+DL534)-DF534)</f>
        <v>0</v>
      </c>
      <c r="S534">
        <f>1/((CZ534+1)/(P534/1.6)+1/(Q534/1.37)) + CZ534/((CZ534+1)/(P534/1.6) + CZ534/(Q534/1.37))</f>
        <v>0</v>
      </c>
      <c r="T534">
        <f>(CU534*CX534)</f>
        <v>0</v>
      </c>
      <c r="U534">
        <f>(DM534+(T534+2*0.95*5.67E-8*(((DM534+$B$9)+273)^4-(DM534+273)^4)-44100*I534)/(1.84*29.3*Q534+8*0.95*5.67E-8*(DM534+273)^3))</f>
        <v>0</v>
      </c>
      <c r="V534">
        <f>($C$9*DN534+$D$9*DO534+$E$9*U534)</f>
        <v>0</v>
      </c>
      <c r="W534">
        <f>0.61365*exp(17.502*V534/(240.97+V534))</f>
        <v>0</v>
      </c>
      <c r="X534">
        <f>(Y534/Z534*100)</f>
        <v>0</v>
      </c>
      <c r="Y534">
        <f>DF534*(DK534+DL534)/1000</f>
        <v>0</v>
      </c>
      <c r="Z534">
        <f>0.61365*exp(17.502*DM534/(240.97+DM534))</f>
        <v>0</v>
      </c>
      <c r="AA534">
        <f>(W534-DF534*(DK534+DL534)/1000)</f>
        <v>0</v>
      </c>
      <c r="AB534">
        <f>(-I534*44100)</f>
        <v>0</v>
      </c>
      <c r="AC534">
        <f>2*29.3*Q534*0.92*(DM534-V534)</f>
        <v>0</v>
      </c>
      <c r="AD534">
        <f>2*0.95*5.67E-8*(((DM534+$B$9)+273)^4-(V534+273)^4)</f>
        <v>0</v>
      </c>
      <c r="AE534">
        <f>T534+AD534+AB534+AC534</f>
        <v>0</v>
      </c>
      <c r="AF534">
        <v>1</v>
      </c>
      <c r="AG534">
        <v>0</v>
      </c>
      <c r="AH534">
        <f>IF(AF534*$H$15&gt;=AJ534,1.0,(AJ534/(AJ534-AF534*$H$15)))</f>
        <v>0</v>
      </c>
      <c r="AI534">
        <f>(AH534-1)*100</f>
        <v>0</v>
      </c>
      <c r="AJ534">
        <f>MAX(0,($B$15+$C$15*DR534)/(1+$D$15*DR534)*DK534/(DM534+273)*$E$15)</f>
        <v>0</v>
      </c>
      <c r="AK534" t="s">
        <v>420</v>
      </c>
      <c r="AL534" t="s">
        <v>420</v>
      </c>
      <c r="AM534">
        <v>0</v>
      </c>
      <c r="AN534">
        <v>0</v>
      </c>
      <c r="AO534">
        <f>1-AM534/AN534</f>
        <v>0</v>
      </c>
      <c r="AP534">
        <v>0</v>
      </c>
      <c r="AQ534" t="s">
        <v>420</v>
      </c>
      <c r="AR534" t="s">
        <v>420</v>
      </c>
      <c r="AS534">
        <v>0</v>
      </c>
      <c r="AT534">
        <v>0</v>
      </c>
      <c r="AU534">
        <f>1-AS534/AT534</f>
        <v>0</v>
      </c>
      <c r="AV534">
        <v>0.5</v>
      </c>
      <c r="AW534">
        <f>CV534</f>
        <v>0</v>
      </c>
      <c r="AX534">
        <f>K534</f>
        <v>0</v>
      </c>
      <c r="AY534">
        <f>AU534*AV534*AW534</f>
        <v>0</v>
      </c>
      <c r="AZ534">
        <f>(AX534-AP534)/AW534</f>
        <v>0</v>
      </c>
      <c r="BA534">
        <f>(AN534-AT534)/AT534</f>
        <v>0</v>
      </c>
      <c r="BB534">
        <f>AM534/(AO534+AM534/AT534)</f>
        <v>0</v>
      </c>
      <c r="BC534" t="s">
        <v>420</v>
      </c>
      <c r="BD534">
        <v>0</v>
      </c>
      <c r="BE534">
        <f>IF(BD534&lt;&gt;0, BD534, BB534)</f>
        <v>0</v>
      </c>
      <c r="BF534">
        <f>1-BE534/AT534</f>
        <v>0</v>
      </c>
      <c r="BG534">
        <f>(AT534-AS534)/(AT534-BE534)</f>
        <v>0</v>
      </c>
      <c r="BH534">
        <f>(AN534-AT534)/(AN534-BE534)</f>
        <v>0</v>
      </c>
      <c r="BI534">
        <f>(AT534-AS534)/(AT534-AM534)</f>
        <v>0</v>
      </c>
      <c r="BJ534">
        <f>(AN534-AT534)/(AN534-AM534)</f>
        <v>0</v>
      </c>
      <c r="BK534">
        <f>(BG534*BE534/AS534)</f>
        <v>0</v>
      </c>
      <c r="BL534">
        <f>(1-BK534)</f>
        <v>0</v>
      </c>
      <c r="CU534">
        <f>$B$13*DS534+$C$13*DT534+$F$13*EE534*(1-EH534)</f>
        <v>0</v>
      </c>
      <c r="CV534">
        <f>CU534*CW534</f>
        <v>0</v>
      </c>
      <c r="CW534">
        <f>($B$13*$D$11+$C$13*$D$11+$F$13*((ER534+EJ534)/MAX(ER534+EJ534+ES534, 0.1)*$I$11+ES534/MAX(ER534+EJ534+ES534, 0.1)*$J$11))/($B$13+$C$13+$F$13)</f>
        <v>0</v>
      </c>
      <c r="CX534">
        <f>($B$13*$K$11+$C$13*$K$11+$F$13*((ER534+EJ534)/MAX(ER534+EJ534+ES534, 0.1)*$P$11+ES534/MAX(ER534+EJ534+ES534, 0.1)*$Q$11))/($B$13+$C$13+$F$13)</f>
        <v>0</v>
      </c>
      <c r="CY534">
        <v>2.7</v>
      </c>
      <c r="CZ534">
        <v>0.5</v>
      </c>
      <c r="DA534" t="s">
        <v>421</v>
      </c>
      <c r="DB534">
        <v>2</v>
      </c>
      <c r="DC534">
        <v>1761013354.4</v>
      </c>
      <c r="DD534">
        <v>420.46804</v>
      </c>
      <c r="DE534">
        <v>420.01868</v>
      </c>
      <c r="DF534">
        <v>23.62054</v>
      </c>
      <c r="DG534">
        <v>23.615004</v>
      </c>
      <c r="DH534">
        <v>422.20008</v>
      </c>
      <c r="DI534">
        <v>23.43952</v>
      </c>
      <c r="DJ534">
        <v>500.01168</v>
      </c>
      <c r="DK534">
        <v>90.597004</v>
      </c>
      <c r="DL534">
        <v>0.033123808</v>
      </c>
      <c r="DM534">
        <v>30.106596</v>
      </c>
      <c r="DN534">
        <v>30.158648</v>
      </c>
      <c r="DO534">
        <v>999.9</v>
      </c>
      <c r="DP534">
        <v>0</v>
      </c>
      <c r="DQ534">
        <v>0</v>
      </c>
      <c r="DR534">
        <v>9998.3524</v>
      </c>
      <c r="DS534">
        <v>0</v>
      </c>
      <c r="DT534">
        <v>0.242856</v>
      </c>
      <c r="DU534">
        <v>0.44937248</v>
      </c>
      <c r="DV534">
        <v>430.64008</v>
      </c>
      <c r="DW534">
        <v>430.1772</v>
      </c>
      <c r="DX534">
        <v>0.005516968128</v>
      </c>
      <c r="DY534">
        <v>420.01868</v>
      </c>
      <c r="DZ534">
        <v>23.615004</v>
      </c>
      <c r="EA534">
        <v>2.13995</v>
      </c>
      <c r="EB534">
        <v>2.1394496</v>
      </c>
      <c r="EC534">
        <v>18.519704</v>
      </c>
      <c r="ED534">
        <v>18.51598</v>
      </c>
      <c r="EE534">
        <v>0.00500078</v>
      </c>
      <c r="EF534">
        <v>0</v>
      </c>
      <c r="EG534">
        <v>0</v>
      </c>
      <c r="EH534">
        <v>0</v>
      </c>
      <c r="EI534">
        <v>308.848</v>
      </c>
      <c r="EJ534">
        <v>0.00500078</v>
      </c>
      <c r="EK534">
        <v>-14.544</v>
      </c>
      <c r="EL534">
        <v>-0.168</v>
      </c>
      <c r="EM534">
        <v>36.01723999999999</v>
      </c>
      <c r="EN534">
        <v>40.5748</v>
      </c>
      <c r="EO534">
        <v>38.66224</v>
      </c>
      <c r="EP534">
        <v>41.48968</v>
      </c>
      <c r="EQ534">
        <v>39.30468</v>
      </c>
      <c r="ER534">
        <v>0</v>
      </c>
      <c r="ES534">
        <v>0</v>
      </c>
      <c r="ET534">
        <v>0</v>
      </c>
      <c r="EU534">
        <v>1761013361.5</v>
      </c>
      <c r="EV534">
        <v>0</v>
      </c>
      <c r="EW534">
        <v>309.22</v>
      </c>
      <c r="EX534">
        <v>-14.43846108229244</v>
      </c>
      <c r="EY534">
        <v>12.75384607329183</v>
      </c>
      <c r="EZ534">
        <v>-14.572</v>
      </c>
      <c r="FA534">
        <v>15</v>
      </c>
      <c r="FB534">
        <v>1761013184</v>
      </c>
      <c r="FC534" t="s">
        <v>1480</v>
      </c>
      <c r="FD534">
        <v>1761013184</v>
      </c>
      <c r="FE534">
        <v>1761013179</v>
      </c>
      <c r="FF534">
        <v>16</v>
      </c>
      <c r="FG534">
        <v>-0.154</v>
      </c>
      <c r="FH534">
        <v>-0</v>
      </c>
      <c r="FI534">
        <v>-1.733</v>
      </c>
      <c r="FJ534">
        <v>0.19</v>
      </c>
      <c r="FK534">
        <v>420</v>
      </c>
      <c r="FL534">
        <v>24</v>
      </c>
      <c r="FM534">
        <v>0.28</v>
      </c>
      <c r="FN534">
        <v>0.05</v>
      </c>
      <c r="FO534">
        <v>0.4337403414634146</v>
      </c>
      <c r="FP534">
        <v>0.1319720487804887</v>
      </c>
      <c r="FQ534">
        <v>0.04411422059620041</v>
      </c>
      <c r="FR534">
        <v>1</v>
      </c>
      <c r="FS534">
        <v>307.9882352941177</v>
      </c>
      <c r="FT534">
        <v>10.56684510193212</v>
      </c>
      <c r="FU534">
        <v>5.780329967473477</v>
      </c>
      <c r="FV534">
        <v>0</v>
      </c>
      <c r="FW534">
        <v>0.01806598927317073</v>
      </c>
      <c r="FX534">
        <v>-0.2777148356320556</v>
      </c>
      <c r="FY534">
        <v>0.0278134525324399</v>
      </c>
      <c r="FZ534">
        <v>0</v>
      </c>
      <c r="GA534">
        <v>1</v>
      </c>
      <c r="GB534">
        <v>3</v>
      </c>
      <c r="GC534" t="s">
        <v>459</v>
      </c>
      <c r="GD534">
        <v>3.10964</v>
      </c>
      <c r="GE534">
        <v>2.72492</v>
      </c>
      <c r="GF534">
        <v>0.08873739999999999</v>
      </c>
      <c r="GG534">
        <v>0.0884301</v>
      </c>
      <c r="GH534">
        <v>0.107422</v>
      </c>
      <c r="GI534">
        <v>0.10855</v>
      </c>
      <c r="GJ534">
        <v>23915.5</v>
      </c>
      <c r="GK534">
        <v>21662.4</v>
      </c>
      <c r="GL534">
        <v>26802</v>
      </c>
      <c r="GM534">
        <v>23969.8</v>
      </c>
      <c r="GN534">
        <v>38225</v>
      </c>
      <c r="GO534">
        <v>31515.9</v>
      </c>
      <c r="GP534">
        <v>46781.4</v>
      </c>
      <c r="GQ534">
        <v>37887.7</v>
      </c>
      <c r="GR534">
        <v>1.89245</v>
      </c>
      <c r="GS534">
        <v>1.87895</v>
      </c>
      <c r="GT534">
        <v>0.106633</v>
      </c>
      <c r="GU534">
        <v>0</v>
      </c>
      <c r="GV534">
        <v>28.3802</v>
      </c>
      <c r="GW534">
        <v>999.9</v>
      </c>
      <c r="GX534">
        <v>63.8</v>
      </c>
      <c r="GY534">
        <v>29.1</v>
      </c>
      <c r="GZ534">
        <v>28.4833</v>
      </c>
      <c r="HA534">
        <v>61.681</v>
      </c>
      <c r="HB534">
        <v>20.9535</v>
      </c>
      <c r="HC534">
        <v>1</v>
      </c>
      <c r="HD534">
        <v>0.024469</v>
      </c>
      <c r="HE534">
        <v>-0.687396</v>
      </c>
      <c r="HF534">
        <v>20.3366</v>
      </c>
      <c r="HG534">
        <v>5.22118</v>
      </c>
      <c r="HH534">
        <v>11.98</v>
      </c>
      <c r="HI534">
        <v>4.96515</v>
      </c>
      <c r="HJ534">
        <v>3.276</v>
      </c>
      <c r="HK534">
        <v>9999</v>
      </c>
      <c r="HL534">
        <v>9999</v>
      </c>
      <c r="HM534">
        <v>9999</v>
      </c>
      <c r="HN534">
        <v>999.9</v>
      </c>
      <c r="HO534">
        <v>1.8637</v>
      </c>
      <c r="HP534">
        <v>1.85974</v>
      </c>
      <c r="HQ534">
        <v>1.85806</v>
      </c>
      <c r="HR534">
        <v>1.85944</v>
      </c>
      <c r="HS534">
        <v>1.85959</v>
      </c>
      <c r="HT534">
        <v>1.85806</v>
      </c>
      <c r="HU534">
        <v>1.85715</v>
      </c>
      <c r="HV534">
        <v>1.85211</v>
      </c>
      <c r="HW534">
        <v>0</v>
      </c>
      <c r="HX534">
        <v>0</v>
      </c>
      <c r="HY534">
        <v>0</v>
      </c>
      <c r="HZ534">
        <v>0</v>
      </c>
      <c r="IA534" t="s">
        <v>424</v>
      </c>
      <c r="IB534" t="s">
        <v>425</v>
      </c>
      <c r="IC534" t="s">
        <v>426</v>
      </c>
      <c r="ID534" t="s">
        <v>426</v>
      </c>
      <c r="IE534" t="s">
        <v>426</v>
      </c>
      <c r="IF534" t="s">
        <v>426</v>
      </c>
      <c r="IG534">
        <v>0</v>
      </c>
      <c r="IH534">
        <v>100</v>
      </c>
      <c r="II534">
        <v>100</v>
      </c>
      <c r="IJ534">
        <v>-1.732</v>
      </c>
      <c r="IK534">
        <v>0.1806</v>
      </c>
      <c r="IL534">
        <v>-2.523321469321131</v>
      </c>
      <c r="IM534">
        <v>0.001328113201692861</v>
      </c>
      <c r="IN534">
        <v>1.538283238170363E-06</v>
      </c>
      <c r="IO534">
        <v>-5.795655626708063E-10</v>
      </c>
      <c r="IP534">
        <v>-0.06946566406577259</v>
      </c>
      <c r="IQ534">
        <v>-0.004593102289677449</v>
      </c>
      <c r="IR534">
        <v>0.0008253994458280543</v>
      </c>
      <c r="IS534">
        <v>-7.403632370499484E-06</v>
      </c>
      <c r="IT534">
        <v>2</v>
      </c>
      <c r="IU534">
        <v>1985</v>
      </c>
      <c r="IV534">
        <v>1</v>
      </c>
      <c r="IW534">
        <v>27</v>
      </c>
      <c r="IX534">
        <v>3</v>
      </c>
      <c r="IY534">
        <v>3.1</v>
      </c>
      <c r="IZ534">
        <v>1.13525</v>
      </c>
      <c r="JA534">
        <v>2.60986</v>
      </c>
      <c r="JB534">
        <v>1.49658</v>
      </c>
      <c r="JC534">
        <v>2.34497</v>
      </c>
      <c r="JD534">
        <v>1.54907</v>
      </c>
      <c r="JE534">
        <v>2.41455</v>
      </c>
      <c r="JF534">
        <v>32.7535</v>
      </c>
      <c r="JG534">
        <v>15.3228</v>
      </c>
      <c r="JH534">
        <v>18</v>
      </c>
      <c r="JI534">
        <v>481.532</v>
      </c>
      <c r="JJ534">
        <v>502.041</v>
      </c>
      <c r="JK534">
        <v>30.3016</v>
      </c>
      <c r="JL534">
        <v>27.583</v>
      </c>
      <c r="JM534">
        <v>30</v>
      </c>
      <c r="JN534">
        <v>27.7666</v>
      </c>
      <c r="JO534">
        <v>27.7444</v>
      </c>
      <c r="JP534">
        <v>22.8412</v>
      </c>
      <c r="JQ534">
        <v>20.8675</v>
      </c>
      <c r="JR534">
        <v>80.0788</v>
      </c>
      <c r="JS534">
        <v>30.2146</v>
      </c>
      <c r="JT534">
        <v>420</v>
      </c>
      <c r="JU534">
        <v>23.7387</v>
      </c>
      <c r="JV534">
        <v>102.3</v>
      </c>
      <c r="JW534">
        <v>91.4038</v>
      </c>
    </row>
    <row r="535" spans="1:283">
      <c r="A535">
        <v>517</v>
      </c>
      <c r="B535">
        <v>1761013364.5</v>
      </c>
      <c r="C535">
        <v>3698.5</v>
      </c>
      <c r="D535" t="s">
        <v>1491</v>
      </c>
      <c r="E535" t="s">
        <v>1492</v>
      </c>
      <c r="F535">
        <v>5</v>
      </c>
      <c r="G535" t="s">
        <v>1479</v>
      </c>
      <c r="H535">
        <v>1761013356.5625</v>
      </c>
      <c r="I535">
        <f>(J535)/1000</f>
        <v>0</v>
      </c>
      <c r="J535">
        <f>1000*DJ535*AH535*(DF535-DG535)/(100*CY535*(1000-AH535*DF535))</f>
        <v>0</v>
      </c>
      <c r="K535">
        <f>DJ535*AH535*(DE535-DD535*(1000-AH535*DG535)/(1000-AH535*DF535))/(100*CY535)</f>
        <v>0</v>
      </c>
      <c r="L535">
        <f>DD535 - IF(AH535&gt;1, K535*CY535*100.0/(AJ535), 0)</f>
        <v>0</v>
      </c>
      <c r="M535">
        <f>((S535-I535/2)*L535-K535)/(S535+I535/2)</f>
        <v>0</v>
      </c>
      <c r="N535">
        <f>M535*(DK535+DL535)/1000.0</f>
        <v>0</v>
      </c>
      <c r="O535">
        <f>(DD535 - IF(AH535&gt;1, K535*CY535*100.0/(AJ535), 0))*(DK535+DL535)/1000.0</f>
        <v>0</v>
      </c>
      <c r="P535">
        <f>2.0/((1/R535-1/Q535)+SIGN(R535)*SQRT((1/R535-1/Q535)*(1/R535-1/Q535) + 4*CZ535/((CZ535+1)*(CZ535+1))*(2*1/R535*1/Q535-1/Q535*1/Q535)))</f>
        <v>0</v>
      </c>
      <c r="Q535">
        <f>IF(LEFT(DA535,1)&lt;&gt;"0",IF(LEFT(DA535,1)="1",3.0,DB535),$D$5+$E$5*(DR535*DK535/($K$5*1000))+$F$5*(DR535*DK535/($K$5*1000))*MAX(MIN(CY535,$J$5),$I$5)*MAX(MIN(CY535,$J$5),$I$5)+$G$5*MAX(MIN(CY535,$J$5),$I$5)*(DR535*DK535/($K$5*1000))+$H$5*(DR535*DK535/($K$5*1000))*(DR535*DK535/($K$5*1000)))</f>
        <v>0</v>
      </c>
      <c r="R535">
        <f>I535*(1000-(1000*0.61365*exp(17.502*V535/(240.97+V535))/(DK535+DL535)+DF535)/2)/(1000*0.61365*exp(17.502*V535/(240.97+V535))/(DK535+DL535)-DF535)</f>
        <v>0</v>
      </c>
      <c r="S535">
        <f>1/((CZ535+1)/(P535/1.6)+1/(Q535/1.37)) + CZ535/((CZ535+1)/(P535/1.6) + CZ535/(Q535/1.37))</f>
        <v>0</v>
      </c>
      <c r="T535">
        <f>(CU535*CX535)</f>
        <v>0</v>
      </c>
      <c r="U535">
        <f>(DM535+(T535+2*0.95*5.67E-8*(((DM535+$B$9)+273)^4-(DM535+273)^4)-44100*I535)/(1.84*29.3*Q535+8*0.95*5.67E-8*(DM535+273)^3))</f>
        <v>0</v>
      </c>
      <c r="V535">
        <f>($C$9*DN535+$D$9*DO535+$E$9*U535)</f>
        <v>0</v>
      </c>
      <c r="W535">
        <f>0.61365*exp(17.502*V535/(240.97+V535))</f>
        <v>0</v>
      </c>
      <c r="X535">
        <f>(Y535/Z535*100)</f>
        <v>0</v>
      </c>
      <c r="Y535">
        <f>DF535*(DK535+DL535)/1000</f>
        <v>0</v>
      </c>
      <c r="Z535">
        <f>0.61365*exp(17.502*DM535/(240.97+DM535))</f>
        <v>0</v>
      </c>
      <c r="AA535">
        <f>(W535-DF535*(DK535+DL535)/1000)</f>
        <v>0</v>
      </c>
      <c r="AB535">
        <f>(-I535*44100)</f>
        <v>0</v>
      </c>
      <c r="AC535">
        <f>2*29.3*Q535*0.92*(DM535-V535)</f>
        <v>0</v>
      </c>
      <c r="AD535">
        <f>2*0.95*5.67E-8*(((DM535+$B$9)+273)^4-(V535+273)^4)</f>
        <v>0</v>
      </c>
      <c r="AE535">
        <f>T535+AD535+AB535+AC535</f>
        <v>0</v>
      </c>
      <c r="AF535">
        <v>1</v>
      </c>
      <c r="AG535">
        <v>0</v>
      </c>
      <c r="AH535">
        <f>IF(AF535*$H$15&gt;=AJ535,1.0,(AJ535/(AJ535-AF535*$H$15)))</f>
        <v>0</v>
      </c>
      <c r="AI535">
        <f>(AH535-1)*100</f>
        <v>0</v>
      </c>
      <c r="AJ535">
        <f>MAX(0,($B$15+$C$15*DR535)/(1+$D$15*DR535)*DK535/(DM535+273)*$E$15)</f>
        <v>0</v>
      </c>
      <c r="AK535" t="s">
        <v>420</v>
      </c>
      <c r="AL535" t="s">
        <v>420</v>
      </c>
      <c r="AM535">
        <v>0</v>
      </c>
      <c r="AN535">
        <v>0</v>
      </c>
      <c r="AO535">
        <f>1-AM535/AN535</f>
        <v>0</v>
      </c>
      <c r="AP535">
        <v>0</v>
      </c>
      <c r="AQ535" t="s">
        <v>420</v>
      </c>
      <c r="AR535" t="s">
        <v>420</v>
      </c>
      <c r="AS535">
        <v>0</v>
      </c>
      <c r="AT535">
        <v>0</v>
      </c>
      <c r="AU535">
        <f>1-AS535/AT535</f>
        <v>0</v>
      </c>
      <c r="AV535">
        <v>0.5</v>
      </c>
      <c r="AW535">
        <f>CV535</f>
        <v>0</v>
      </c>
      <c r="AX535">
        <f>K535</f>
        <v>0</v>
      </c>
      <c r="AY535">
        <f>AU535*AV535*AW535</f>
        <v>0</v>
      </c>
      <c r="AZ535">
        <f>(AX535-AP535)/AW535</f>
        <v>0</v>
      </c>
      <c r="BA535">
        <f>(AN535-AT535)/AT535</f>
        <v>0</v>
      </c>
      <c r="BB535">
        <f>AM535/(AO535+AM535/AT535)</f>
        <v>0</v>
      </c>
      <c r="BC535" t="s">
        <v>420</v>
      </c>
      <c r="BD535">
        <v>0</v>
      </c>
      <c r="BE535">
        <f>IF(BD535&lt;&gt;0, BD535, BB535)</f>
        <v>0</v>
      </c>
      <c r="BF535">
        <f>1-BE535/AT535</f>
        <v>0</v>
      </c>
      <c r="BG535">
        <f>(AT535-AS535)/(AT535-BE535)</f>
        <v>0</v>
      </c>
      <c r="BH535">
        <f>(AN535-AT535)/(AN535-BE535)</f>
        <v>0</v>
      </c>
      <c r="BI535">
        <f>(AT535-AS535)/(AT535-AM535)</f>
        <v>0</v>
      </c>
      <c r="BJ535">
        <f>(AN535-AT535)/(AN535-AM535)</f>
        <v>0</v>
      </c>
      <c r="BK535">
        <f>(BG535*BE535/AS535)</f>
        <v>0</v>
      </c>
      <c r="BL535">
        <f>(1-BK535)</f>
        <v>0</v>
      </c>
      <c r="CU535">
        <f>$B$13*DS535+$C$13*DT535+$F$13*EE535*(1-EH535)</f>
        <v>0</v>
      </c>
      <c r="CV535">
        <f>CU535*CW535</f>
        <v>0</v>
      </c>
      <c r="CW535">
        <f>($B$13*$D$11+$C$13*$D$11+$F$13*((ER535+EJ535)/MAX(ER535+EJ535+ES535, 0.1)*$I$11+ES535/MAX(ER535+EJ535+ES535, 0.1)*$J$11))/($B$13+$C$13+$F$13)</f>
        <v>0</v>
      </c>
      <c r="CX535">
        <f>($B$13*$K$11+$C$13*$K$11+$F$13*((ER535+EJ535)/MAX(ER535+EJ535+ES535, 0.1)*$P$11+ES535/MAX(ER535+EJ535+ES535, 0.1)*$Q$11))/($B$13+$C$13+$F$13)</f>
        <v>0</v>
      </c>
      <c r="CY535">
        <v>2.7</v>
      </c>
      <c r="CZ535">
        <v>0.5</v>
      </c>
      <c r="DA535" t="s">
        <v>421</v>
      </c>
      <c r="DB535">
        <v>2</v>
      </c>
      <c r="DC535">
        <v>1761013356.5625</v>
      </c>
      <c r="DD535">
        <v>420.4735833333332</v>
      </c>
      <c r="DE535">
        <v>420.0171666666667</v>
      </c>
      <c r="DF535">
        <v>23.61424583333333</v>
      </c>
      <c r="DG535">
        <v>23.61899583333333</v>
      </c>
      <c r="DH535">
        <v>422.2056666666667</v>
      </c>
      <c r="DI535">
        <v>23.4333625</v>
      </c>
      <c r="DJ535">
        <v>499.9827083333333</v>
      </c>
      <c r="DK535">
        <v>90.59685</v>
      </c>
      <c r="DL535">
        <v>0.033273625</v>
      </c>
      <c r="DM535">
        <v>30.0966625</v>
      </c>
      <c r="DN535">
        <v>30.14822916666667</v>
      </c>
      <c r="DO535">
        <v>999.9</v>
      </c>
      <c r="DP535">
        <v>0</v>
      </c>
      <c r="DQ535">
        <v>0</v>
      </c>
      <c r="DR535">
        <v>9990.550833333333</v>
      </c>
      <c r="DS535">
        <v>0</v>
      </c>
      <c r="DT535">
        <v>0.242856</v>
      </c>
      <c r="DU535">
        <v>0.456392875</v>
      </c>
      <c r="DV535">
        <v>430.643</v>
      </c>
      <c r="DW535">
        <v>430.1774166666667</v>
      </c>
      <c r="DX535">
        <v>-0.004757879033333334</v>
      </c>
      <c r="DY535">
        <v>420.0171666666667</v>
      </c>
      <c r="DZ535">
        <v>23.61899583333333</v>
      </c>
      <c r="EA535">
        <v>2.139376666666667</v>
      </c>
      <c r="EB535">
        <v>2.139807083333333</v>
      </c>
      <c r="EC535">
        <v>18.515425</v>
      </c>
      <c r="ED535">
        <v>18.51864166666667</v>
      </c>
      <c r="EE535">
        <v>0.00500078</v>
      </c>
      <c r="EF535">
        <v>0</v>
      </c>
      <c r="EG535">
        <v>0</v>
      </c>
      <c r="EH535">
        <v>0</v>
      </c>
      <c r="EI535">
        <v>309.9333333333333</v>
      </c>
      <c r="EJ535">
        <v>0.00500078</v>
      </c>
      <c r="EK535">
        <v>-14.65833333333333</v>
      </c>
      <c r="EL535">
        <v>0.0125</v>
      </c>
      <c r="EM535">
        <v>36.031</v>
      </c>
      <c r="EN535">
        <v>40.59612499999999</v>
      </c>
      <c r="EO535">
        <v>38.74195833333334</v>
      </c>
      <c r="EP535">
        <v>41.51529166666666</v>
      </c>
      <c r="EQ535">
        <v>39.28875</v>
      </c>
      <c r="ER535">
        <v>0</v>
      </c>
      <c r="ES535">
        <v>0</v>
      </c>
      <c r="ET535">
        <v>0</v>
      </c>
      <c r="EU535">
        <v>1761013363.3</v>
      </c>
      <c r="EV535">
        <v>0</v>
      </c>
      <c r="EW535">
        <v>309.1038461538461</v>
      </c>
      <c r="EX535">
        <v>-20.09914489007656</v>
      </c>
      <c r="EY535">
        <v>12.73504266111429</v>
      </c>
      <c r="EZ535">
        <v>-13.98846153846154</v>
      </c>
      <c r="FA535">
        <v>15</v>
      </c>
      <c r="FB535">
        <v>1761013184</v>
      </c>
      <c r="FC535" t="s">
        <v>1480</v>
      </c>
      <c r="FD535">
        <v>1761013184</v>
      </c>
      <c r="FE535">
        <v>1761013179</v>
      </c>
      <c r="FF535">
        <v>16</v>
      </c>
      <c r="FG535">
        <v>-0.154</v>
      </c>
      <c r="FH535">
        <v>-0</v>
      </c>
      <c r="FI535">
        <v>-1.733</v>
      </c>
      <c r="FJ535">
        <v>0.19</v>
      </c>
      <c r="FK535">
        <v>420</v>
      </c>
      <c r="FL535">
        <v>24</v>
      </c>
      <c r="FM535">
        <v>0.28</v>
      </c>
      <c r="FN535">
        <v>0.05</v>
      </c>
      <c r="FO535">
        <v>0.4523078750000001</v>
      </c>
      <c r="FP535">
        <v>0.07849324953095679</v>
      </c>
      <c r="FQ535">
        <v>0.03870305152903805</v>
      </c>
      <c r="FR535">
        <v>1</v>
      </c>
      <c r="FS535">
        <v>308.4941176470588</v>
      </c>
      <c r="FT535">
        <v>4.537815299187967</v>
      </c>
      <c r="FU535">
        <v>5.549188662290058</v>
      </c>
      <c r="FV535">
        <v>0</v>
      </c>
      <c r="FW535">
        <v>0.008674479004999999</v>
      </c>
      <c r="FX535">
        <v>-0.2676746581260788</v>
      </c>
      <c r="FY535">
        <v>0.02606837507774001</v>
      </c>
      <c r="FZ535">
        <v>0</v>
      </c>
      <c r="GA535">
        <v>1</v>
      </c>
      <c r="GB535">
        <v>3</v>
      </c>
      <c r="GC535" t="s">
        <v>459</v>
      </c>
      <c r="GD535">
        <v>3.10943</v>
      </c>
      <c r="GE535">
        <v>2.72516</v>
      </c>
      <c r="GF535">
        <v>0.08873540000000001</v>
      </c>
      <c r="GG535">
        <v>0.0884244</v>
      </c>
      <c r="GH535">
        <v>0.107435</v>
      </c>
      <c r="GI535">
        <v>0.1086</v>
      </c>
      <c r="GJ535">
        <v>23915.5</v>
      </c>
      <c r="GK535">
        <v>21662.4</v>
      </c>
      <c r="GL535">
        <v>26801.8</v>
      </c>
      <c r="GM535">
        <v>23969.7</v>
      </c>
      <c r="GN535">
        <v>38224.4</v>
      </c>
      <c r="GO535">
        <v>31514.2</v>
      </c>
      <c r="GP535">
        <v>46781.3</v>
      </c>
      <c r="GQ535">
        <v>37887.7</v>
      </c>
      <c r="GR535">
        <v>1.89193</v>
      </c>
      <c r="GS535">
        <v>1.87917</v>
      </c>
      <c r="GT535">
        <v>0.106022</v>
      </c>
      <c r="GU535">
        <v>0</v>
      </c>
      <c r="GV535">
        <v>28.3802</v>
      </c>
      <c r="GW535">
        <v>999.9</v>
      </c>
      <c r="GX535">
        <v>63.8</v>
      </c>
      <c r="GY535">
        <v>29.1</v>
      </c>
      <c r="GZ535">
        <v>28.4883</v>
      </c>
      <c r="HA535">
        <v>61.541</v>
      </c>
      <c r="HB535">
        <v>21.1418</v>
      </c>
      <c r="HC535">
        <v>1</v>
      </c>
      <c r="HD535">
        <v>0.0243267</v>
      </c>
      <c r="HE535">
        <v>-0.613862</v>
      </c>
      <c r="HF535">
        <v>20.3368</v>
      </c>
      <c r="HG535">
        <v>5.22133</v>
      </c>
      <c r="HH535">
        <v>11.98</v>
      </c>
      <c r="HI535">
        <v>4.96515</v>
      </c>
      <c r="HJ535">
        <v>3.276</v>
      </c>
      <c r="HK535">
        <v>9999</v>
      </c>
      <c r="HL535">
        <v>9999</v>
      </c>
      <c r="HM535">
        <v>9999</v>
      </c>
      <c r="HN535">
        <v>999.9</v>
      </c>
      <c r="HO535">
        <v>1.8637</v>
      </c>
      <c r="HP535">
        <v>1.85975</v>
      </c>
      <c r="HQ535">
        <v>1.85805</v>
      </c>
      <c r="HR535">
        <v>1.85944</v>
      </c>
      <c r="HS535">
        <v>1.85959</v>
      </c>
      <c r="HT535">
        <v>1.85806</v>
      </c>
      <c r="HU535">
        <v>1.85715</v>
      </c>
      <c r="HV535">
        <v>1.85211</v>
      </c>
      <c r="HW535">
        <v>0</v>
      </c>
      <c r="HX535">
        <v>0</v>
      </c>
      <c r="HY535">
        <v>0</v>
      </c>
      <c r="HZ535">
        <v>0</v>
      </c>
      <c r="IA535" t="s">
        <v>424</v>
      </c>
      <c r="IB535" t="s">
        <v>425</v>
      </c>
      <c r="IC535" t="s">
        <v>426</v>
      </c>
      <c r="ID535" t="s">
        <v>426</v>
      </c>
      <c r="IE535" t="s">
        <v>426</v>
      </c>
      <c r="IF535" t="s">
        <v>426</v>
      </c>
      <c r="IG535">
        <v>0</v>
      </c>
      <c r="IH535">
        <v>100</v>
      </c>
      <c r="II535">
        <v>100</v>
      </c>
      <c r="IJ535">
        <v>-1.732</v>
      </c>
      <c r="IK535">
        <v>0.1808</v>
      </c>
      <c r="IL535">
        <v>-2.523321469321131</v>
      </c>
      <c r="IM535">
        <v>0.001328113201692861</v>
      </c>
      <c r="IN535">
        <v>1.538283238170363E-06</v>
      </c>
      <c r="IO535">
        <v>-5.795655626708063E-10</v>
      </c>
      <c r="IP535">
        <v>-0.06946566406577259</v>
      </c>
      <c r="IQ535">
        <v>-0.004593102289677449</v>
      </c>
      <c r="IR535">
        <v>0.0008253994458280543</v>
      </c>
      <c r="IS535">
        <v>-7.403632370499484E-06</v>
      </c>
      <c r="IT535">
        <v>2</v>
      </c>
      <c r="IU535">
        <v>1985</v>
      </c>
      <c r="IV535">
        <v>1</v>
      </c>
      <c r="IW535">
        <v>27</v>
      </c>
      <c r="IX535">
        <v>3</v>
      </c>
      <c r="IY535">
        <v>3.1</v>
      </c>
      <c r="IZ535">
        <v>1.13647</v>
      </c>
      <c r="JA535">
        <v>2.61597</v>
      </c>
      <c r="JB535">
        <v>1.49658</v>
      </c>
      <c r="JC535">
        <v>2.34497</v>
      </c>
      <c r="JD535">
        <v>1.54907</v>
      </c>
      <c r="JE535">
        <v>2.39502</v>
      </c>
      <c r="JF535">
        <v>32.7535</v>
      </c>
      <c r="JG535">
        <v>15.3141</v>
      </c>
      <c r="JH535">
        <v>18</v>
      </c>
      <c r="JI535">
        <v>481.229</v>
      </c>
      <c r="JJ535">
        <v>502.191</v>
      </c>
      <c r="JK535">
        <v>30.2465</v>
      </c>
      <c r="JL535">
        <v>27.5834</v>
      </c>
      <c r="JM535">
        <v>30</v>
      </c>
      <c r="JN535">
        <v>27.7666</v>
      </c>
      <c r="JO535">
        <v>27.7444</v>
      </c>
      <c r="JP535">
        <v>22.8392</v>
      </c>
      <c r="JQ535">
        <v>20.5962</v>
      </c>
      <c r="JR535">
        <v>80.0788</v>
      </c>
      <c r="JS535">
        <v>30.2146</v>
      </c>
      <c r="JT535">
        <v>420</v>
      </c>
      <c r="JU535">
        <v>23.7425</v>
      </c>
      <c r="JV535">
        <v>102.3</v>
      </c>
      <c r="JW535">
        <v>91.4036</v>
      </c>
    </row>
    <row r="536" spans="1:283">
      <c r="A536">
        <v>518</v>
      </c>
      <c r="B536">
        <v>1761013366.5</v>
      </c>
      <c r="C536">
        <v>3700.5</v>
      </c>
      <c r="D536" t="s">
        <v>1493</v>
      </c>
      <c r="E536" t="s">
        <v>1494</v>
      </c>
      <c r="F536">
        <v>5</v>
      </c>
      <c r="G536" t="s">
        <v>1479</v>
      </c>
      <c r="H536">
        <v>1761013358.826087</v>
      </c>
      <c r="I536">
        <f>(J536)/1000</f>
        <v>0</v>
      </c>
      <c r="J536">
        <f>1000*DJ536*AH536*(DF536-DG536)/(100*CY536*(1000-AH536*DF536))</f>
        <v>0</v>
      </c>
      <c r="K536">
        <f>DJ536*AH536*(DE536-DD536*(1000-AH536*DG536)/(1000-AH536*DF536))/(100*CY536)</f>
        <v>0</v>
      </c>
      <c r="L536">
        <f>DD536 - IF(AH536&gt;1, K536*CY536*100.0/(AJ536), 0)</f>
        <v>0</v>
      </c>
      <c r="M536">
        <f>((S536-I536/2)*L536-K536)/(S536+I536/2)</f>
        <v>0</v>
      </c>
      <c r="N536">
        <f>M536*(DK536+DL536)/1000.0</f>
        <v>0</v>
      </c>
      <c r="O536">
        <f>(DD536 - IF(AH536&gt;1, K536*CY536*100.0/(AJ536), 0))*(DK536+DL536)/1000.0</f>
        <v>0</v>
      </c>
      <c r="P536">
        <f>2.0/((1/R536-1/Q536)+SIGN(R536)*SQRT((1/R536-1/Q536)*(1/R536-1/Q536) + 4*CZ536/((CZ536+1)*(CZ536+1))*(2*1/R536*1/Q536-1/Q536*1/Q536)))</f>
        <v>0</v>
      </c>
      <c r="Q536">
        <f>IF(LEFT(DA536,1)&lt;&gt;"0",IF(LEFT(DA536,1)="1",3.0,DB536),$D$5+$E$5*(DR536*DK536/($K$5*1000))+$F$5*(DR536*DK536/($K$5*1000))*MAX(MIN(CY536,$J$5),$I$5)*MAX(MIN(CY536,$J$5),$I$5)+$G$5*MAX(MIN(CY536,$J$5),$I$5)*(DR536*DK536/($K$5*1000))+$H$5*(DR536*DK536/($K$5*1000))*(DR536*DK536/($K$5*1000)))</f>
        <v>0</v>
      </c>
      <c r="R536">
        <f>I536*(1000-(1000*0.61365*exp(17.502*V536/(240.97+V536))/(DK536+DL536)+DF536)/2)/(1000*0.61365*exp(17.502*V536/(240.97+V536))/(DK536+DL536)-DF536)</f>
        <v>0</v>
      </c>
      <c r="S536">
        <f>1/((CZ536+1)/(P536/1.6)+1/(Q536/1.37)) + CZ536/((CZ536+1)/(P536/1.6) + CZ536/(Q536/1.37))</f>
        <v>0</v>
      </c>
      <c r="T536">
        <f>(CU536*CX536)</f>
        <v>0</v>
      </c>
      <c r="U536">
        <f>(DM536+(T536+2*0.95*5.67E-8*(((DM536+$B$9)+273)^4-(DM536+273)^4)-44100*I536)/(1.84*29.3*Q536+8*0.95*5.67E-8*(DM536+273)^3))</f>
        <v>0</v>
      </c>
      <c r="V536">
        <f>($C$9*DN536+$D$9*DO536+$E$9*U536)</f>
        <v>0</v>
      </c>
      <c r="W536">
        <f>0.61365*exp(17.502*V536/(240.97+V536))</f>
        <v>0</v>
      </c>
      <c r="X536">
        <f>(Y536/Z536*100)</f>
        <v>0</v>
      </c>
      <c r="Y536">
        <f>DF536*(DK536+DL536)/1000</f>
        <v>0</v>
      </c>
      <c r="Z536">
        <f>0.61365*exp(17.502*DM536/(240.97+DM536))</f>
        <v>0</v>
      </c>
      <c r="AA536">
        <f>(W536-DF536*(DK536+DL536)/1000)</f>
        <v>0</v>
      </c>
      <c r="AB536">
        <f>(-I536*44100)</f>
        <v>0</v>
      </c>
      <c r="AC536">
        <f>2*29.3*Q536*0.92*(DM536-V536)</f>
        <v>0</v>
      </c>
      <c r="AD536">
        <f>2*0.95*5.67E-8*(((DM536+$B$9)+273)^4-(V536+273)^4)</f>
        <v>0</v>
      </c>
      <c r="AE536">
        <f>T536+AD536+AB536+AC536</f>
        <v>0</v>
      </c>
      <c r="AF536">
        <v>1</v>
      </c>
      <c r="AG536">
        <v>0</v>
      </c>
      <c r="AH536">
        <f>IF(AF536*$H$15&gt;=AJ536,1.0,(AJ536/(AJ536-AF536*$H$15)))</f>
        <v>0</v>
      </c>
      <c r="AI536">
        <f>(AH536-1)*100</f>
        <v>0</v>
      </c>
      <c r="AJ536">
        <f>MAX(0,($B$15+$C$15*DR536)/(1+$D$15*DR536)*DK536/(DM536+273)*$E$15)</f>
        <v>0</v>
      </c>
      <c r="AK536" t="s">
        <v>420</v>
      </c>
      <c r="AL536" t="s">
        <v>420</v>
      </c>
      <c r="AM536">
        <v>0</v>
      </c>
      <c r="AN536">
        <v>0</v>
      </c>
      <c r="AO536">
        <f>1-AM536/AN536</f>
        <v>0</v>
      </c>
      <c r="AP536">
        <v>0</v>
      </c>
      <c r="AQ536" t="s">
        <v>420</v>
      </c>
      <c r="AR536" t="s">
        <v>420</v>
      </c>
      <c r="AS536">
        <v>0</v>
      </c>
      <c r="AT536">
        <v>0</v>
      </c>
      <c r="AU536">
        <f>1-AS536/AT536</f>
        <v>0</v>
      </c>
      <c r="AV536">
        <v>0.5</v>
      </c>
      <c r="AW536">
        <f>CV536</f>
        <v>0</v>
      </c>
      <c r="AX536">
        <f>K536</f>
        <v>0</v>
      </c>
      <c r="AY536">
        <f>AU536*AV536*AW536</f>
        <v>0</v>
      </c>
      <c r="AZ536">
        <f>(AX536-AP536)/AW536</f>
        <v>0</v>
      </c>
      <c r="BA536">
        <f>(AN536-AT536)/AT536</f>
        <v>0</v>
      </c>
      <c r="BB536">
        <f>AM536/(AO536+AM536/AT536)</f>
        <v>0</v>
      </c>
      <c r="BC536" t="s">
        <v>420</v>
      </c>
      <c r="BD536">
        <v>0</v>
      </c>
      <c r="BE536">
        <f>IF(BD536&lt;&gt;0, BD536, BB536)</f>
        <v>0</v>
      </c>
      <c r="BF536">
        <f>1-BE536/AT536</f>
        <v>0</v>
      </c>
      <c r="BG536">
        <f>(AT536-AS536)/(AT536-BE536)</f>
        <v>0</v>
      </c>
      <c r="BH536">
        <f>(AN536-AT536)/(AN536-BE536)</f>
        <v>0</v>
      </c>
      <c r="BI536">
        <f>(AT536-AS536)/(AT536-AM536)</f>
        <v>0</v>
      </c>
      <c r="BJ536">
        <f>(AN536-AT536)/(AN536-AM536)</f>
        <v>0</v>
      </c>
      <c r="BK536">
        <f>(BG536*BE536/AS536)</f>
        <v>0</v>
      </c>
      <c r="BL536">
        <f>(1-BK536)</f>
        <v>0</v>
      </c>
      <c r="CU536">
        <f>$B$13*DS536+$C$13*DT536+$F$13*EE536*(1-EH536)</f>
        <v>0</v>
      </c>
      <c r="CV536">
        <f>CU536*CW536</f>
        <v>0</v>
      </c>
      <c r="CW536">
        <f>($B$13*$D$11+$C$13*$D$11+$F$13*((ER536+EJ536)/MAX(ER536+EJ536+ES536, 0.1)*$I$11+ES536/MAX(ER536+EJ536+ES536, 0.1)*$J$11))/($B$13+$C$13+$F$13)</f>
        <v>0</v>
      </c>
      <c r="CX536">
        <f>($B$13*$K$11+$C$13*$K$11+$F$13*((ER536+EJ536)/MAX(ER536+EJ536+ES536, 0.1)*$P$11+ES536/MAX(ER536+EJ536+ES536, 0.1)*$Q$11))/($B$13+$C$13+$F$13)</f>
        <v>0</v>
      </c>
      <c r="CY536">
        <v>2.7</v>
      </c>
      <c r="CZ536">
        <v>0.5</v>
      </c>
      <c r="DA536" t="s">
        <v>421</v>
      </c>
      <c r="DB536">
        <v>2</v>
      </c>
      <c r="DC536">
        <v>1761013358.826087</v>
      </c>
      <c r="DD536">
        <v>420.4773043478261</v>
      </c>
      <c r="DE536">
        <v>420.0149565217392</v>
      </c>
      <c r="DF536">
        <v>23.61047391304348</v>
      </c>
      <c r="DG536">
        <v>23.62524347826087</v>
      </c>
      <c r="DH536">
        <v>422.2093478260871</v>
      </c>
      <c r="DI536">
        <v>23.42966956521738</v>
      </c>
      <c r="DJ536">
        <v>499.9513913043479</v>
      </c>
      <c r="DK536">
        <v>90.59694782608696</v>
      </c>
      <c r="DL536">
        <v>0.03343978260869565</v>
      </c>
      <c r="DM536">
        <v>30.08590434782609</v>
      </c>
      <c r="DN536">
        <v>30.13746956521739</v>
      </c>
      <c r="DO536">
        <v>999.9000000000003</v>
      </c>
      <c r="DP536">
        <v>0</v>
      </c>
      <c r="DQ536">
        <v>0</v>
      </c>
      <c r="DR536">
        <v>9987.420434782609</v>
      </c>
      <c r="DS536">
        <v>0</v>
      </c>
      <c r="DT536">
        <v>0.2428559999999999</v>
      </c>
      <c r="DU536">
        <v>0.4623571739130435</v>
      </c>
      <c r="DV536">
        <v>430.6450869565217</v>
      </c>
      <c r="DW536">
        <v>430.1778695652173</v>
      </c>
      <c r="DX536">
        <v>-0.01477067377391304</v>
      </c>
      <c r="DY536">
        <v>420.0149565217392</v>
      </c>
      <c r="DZ536">
        <v>23.62524347826087</v>
      </c>
      <c r="EA536">
        <v>2.139036956521739</v>
      </c>
      <c r="EB536">
        <v>2.140375217391304</v>
      </c>
      <c r="EC536">
        <v>18.5129</v>
      </c>
      <c r="ED536">
        <v>18.52287391304348</v>
      </c>
      <c r="EE536">
        <v>0.005000779999999999</v>
      </c>
      <c r="EF536">
        <v>0</v>
      </c>
      <c r="EG536">
        <v>0</v>
      </c>
      <c r="EH536">
        <v>0</v>
      </c>
      <c r="EI536">
        <v>309.3913043478261</v>
      </c>
      <c r="EJ536">
        <v>0.005000779999999999</v>
      </c>
      <c r="EK536">
        <v>-14.15652173913044</v>
      </c>
      <c r="EL536">
        <v>0.2956521739130435</v>
      </c>
      <c r="EM536">
        <v>36.04865217391305</v>
      </c>
      <c r="EN536">
        <v>40.61121739130435</v>
      </c>
      <c r="EO536">
        <v>38.82313043478261</v>
      </c>
      <c r="EP536">
        <v>41.54321739130435</v>
      </c>
      <c r="EQ536">
        <v>39.28778260869565</v>
      </c>
      <c r="ER536">
        <v>0</v>
      </c>
      <c r="ES536">
        <v>0</v>
      </c>
      <c r="ET536">
        <v>0</v>
      </c>
      <c r="EU536">
        <v>1761013365.7</v>
      </c>
      <c r="EV536">
        <v>0</v>
      </c>
      <c r="EW536">
        <v>308.7115384615385</v>
      </c>
      <c r="EX536">
        <v>-3.907691869645086</v>
      </c>
      <c r="EY536">
        <v>-15.40170940100114</v>
      </c>
      <c r="EZ536">
        <v>-13.68076923076923</v>
      </c>
      <c r="FA536">
        <v>15</v>
      </c>
      <c r="FB536">
        <v>1761013184</v>
      </c>
      <c r="FC536" t="s">
        <v>1480</v>
      </c>
      <c r="FD536">
        <v>1761013184</v>
      </c>
      <c r="FE536">
        <v>1761013179</v>
      </c>
      <c r="FF536">
        <v>16</v>
      </c>
      <c r="FG536">
        <v>-0.154</v>
      </c>
      <c r="FH536">
        <v>-0</v>
      </c>
      <c r="FI536">
        <v>-1.733</v>
      </c>
      <c r="FJ536">
        <v>0.19</v>
      </c>
      <c r="FK536">
        <v>420</v>
      </c>
      <c r="FL536">
        <v>24</v>
      </c>
      <c r="FM536">
        <v>0.28</v>
      </c>
      <c r="FN536">
        <v>0.05</v>
      </c>
      <c r="FO536">
        <v>0.4652173902439025</v>
      </c>
      <c r="FP536">
        <v>0.1630493728222993</v>
      </c>
      <c r="FQ536">
        <v>0.04474482696623101</v>
      </c>
      <c r="FR536">
        <v>1</v>
      </c>
      <c r="FS536">
        <v>308.3323529411765</v>
      </c>
      <c r="FT536">
        <v>2.950343956168663</v>
      </c>
      <c r="FU536">
        <v>5.574348845551655</v>
      </c>
      <c r="FV536">
        <v>0</v>
      </c>
      <c r="FW536">
        <v>-0.002469783897560975</v>
      </c>
      <c r="FX536">
        <v>-0.2689914247944251</v>
      </c>
      <c r="FY536">
        <v>0.02683521617763666</v>
      </c>
      <c r="FZ536">
        <v>0</v>
      </c>
      <c r="GA536">
        <v>1</v>
      </c>
      <c r="GB536">
        <v>3</v>
      </c>
      <c r="GC536" t="s">
        <v>459</v>
      </c>
      <c r="GD536">
        <v>3.10956</v>
      </c>
      <c r="GE536">
        <v>2.72517</v>
      </c>
      <c r="GF536">
        <v>0.0887352</v>
      </c>
      <c r="GG536">
        <v>0.0884342</v>
      </c>
      <c r="GH536">
        <v>0.107451</v>
      </c>
      <c r="GI536">
        <v>0.108623</v>
      </c>
      <c r="GJ536">
        <v>23915.3</v>
      </c>
      <c r="GK536">
        <v>21662.2</v>
      </c>
      <c r="GL536">
        <v>26801.7</v>
      </c>
      <c r="GM536">
        <v>23969.7</v>
      </c>
      <c r="GN536">
        <v>38223.6</v>
      </c>
      <c r="GO536">
        <v>31513.1</v>
      </c>
      <c r="GP536">
        <v>46781.2</v>
      </c>
      <c r="GQ536">
        <v>37887.5</v>
      </c>
      <c r="GR536">
        <v>1.89235</v>
      </c>
      <c r="GS536">
        <v>1.87888</v>
      </c>
      <c r="GT536">
        <v>0.105351</v>
      </c>
      <c r="GU536">
        <v>0</v>
      </c>
      <c r="GV536">
        <v>28.3802</v>
      </c>
      <c r="GW536">
        <v>999.9</v>
      </c>
      <c r="GX536">
        <v>63.8</v>
      </c>
      <c r="GY536">
        <v>29.1</v>
      </c>
      <c r="GZ536">
        <v>28.4856</v>
      </c>
      <c r="HA536">
        <v>61.641</v>
      </c>
      <c r="HB536">
        <v>21.1619</v>
      </c>
      <c r="HC536">
        <v>1</v>
      </c>
      <c r="HD536">
        <v>0.0242048</v>
      </c>
      <c r="HE536">
        <v>-0.736991</v>
      </c>
      <c r="HF536">
        <v>20.3362</v>
      </c>
      <c r="HG536">
        <v>5.22103</v>
      </c>
      <c r="HH536">
        <v>11.98</v>
      </c>
      <c r="HI536">
        <v>4.96505</v>
      </c>
      <c r="HJ536">
        <v>3.27598</v>
      </c>
      <c r="HK536">
        <v>9999</v>
      </c>
      <c r="HL536">
        <v>9999</v>
      </c>
      <c r="HM536">
        <v>9999</v>
      </c>
      <c r="HN536">
        <v>999.9</v>
      </c>
      <c r="HO536">
        <v>1.86368</v>
      </c>
      <c r="HP536">
        <v>1.85975</v>
      </c>
      <c r="HQ536">
        <v>1.85805</v>
      </c>
      <c r="HR536">
        <v>1.85943</v>
      </c>
      <c r="HS536">
        <v>1.85959</v>
      </c>
      <c r="HT536">
        <v>1.85806</v>
      </c>
      <c r="HU536">
        <v>1.85715</v>
      </c>
      <c r="HV536">
        <v>1.85211</v>
      </c>
      <c r="HW536">
        <v>0</v>
      </c>
      <c r="HX536">
        <v>0</v>
      </c>
      <c r="HY536">
        <v>0</v>
      </c>
      <c r="HZ536">
        <v>0</v>
      </c>
      <c r="IA536" t="s">
        <v>424</v>
      </c>
      <c r="IB536" t="s">
        <v>425</v>
      </c>
      <c r="IC536" t="s">
        <v>426</v>
      </c>
      <c r="ID536" t="s">
        <v>426</v>
      </c>
      <c r="IE536" t="s">
        <v>426</v>
      </c>
      <c r="IF536" t="s">
        <v>426</v>
      </c>
      <c r="IG536">
        <v>0</v>
      </c>
      <c r="IH536">
        <v>100</v>
      </c>
      <c r="II536">
        <v>100</v>
      </c>
      <c r="IJ536">
        <v>-1.732</v>
      </c>
      <c r="IK536">
        <v>0.1808</v>
      </c>
      <c r="IL536">
        <v>-2.523321469321131</v>
      </c>
      <c r="IM536">
        <v>0.001328113201692861</v>
      </c>
      <c r="IN536">
        <v>1.538283238170363E-06</v>
      </c>
      <c r="IO536">
        <v>-5.795655626708063E-10</v>
      </c>
      <c r="IP536">
        <v>-0.06946566406577259</v>
      </c>
      <c r="IQ536">
        <v>-0.004593102289677449</v>
      </c>
      <c r="IR536">
        <v>0.0008253994458280543</v>
      </c>
      <c r="IS536">
        <v>-7.403632370499484E-06</v>
      </c>
      <c r="IT536">
        <v>2</v>
      </c>
      <c r="IU536">
        <v>1985</v>
      </c>
      <c r="IV536">
        <v>1</v>
      </c>
      <c r="IW536">
        <v>27</v>
      </c>
      <c r="IX536">
        <v>3</v>
      </c>
      <c r="IY536">
        <v>3.1</v>
      </c>
      <c r="IZ536">
        <v>1.13647</v>
      </c>
      <c r="JA536">
        <v>2.6062</v>
      </c>
      <c r="JB536">
        <v>1.49658</v>
      </c>
      <c r="JC536">
        <v>2.34497</v>
      </c>
      <c r="JD536">
        <v>1.54907</v>
      </c>
      <c r="JE536">
        <v>2.46704</v>
      </c>
      <c r="JF536">
        <v>32.7535</v>
      </c>
      <c r="JG536">
        <v>15.3228</v>
      </c>
      <c r="JH536">
        <v>18</v>
      </c>
      <c r="JI536">
        <v>481.474</v>
      </c>
      <c r="JJ536">
        <v>501.992</v>
      </c>
      <c r="JK536">
        <v>30.188</v>
      </c>
      <c r="JL536">
        <v>27.5846</v>
      </c>
      <c r="JM536">
        <v>30.0001</v>
      </c>
      <c r="JN536">
        <v>27.7666</v>
      </c>
      <c r="JO536">
        <v>27.7444</v>
      </c>
      <c r="JP536">
        <v>22.8399</v>
      </c>
      <c r="JQ536">
        <v>20.5962</v>
      </c>
      <c r="JR536">
        <v>80.0788</v>
      </c>
      <c r="JS536">
        <v>30.1038</v>
      </c>
      <c r="JT536">
        <v>420</v>
      </c>
      <c r="JU536">
        <v>23.7405</v>
      </c>
      <c r="JV536">
        <v>102.3</v>
      </c>
      <c r="JW536">
        <v>91.4033</v>
      </c>
    </row>
    <row r="537" spans="1:283">
      <c r="A537">
        <v>519</v>
      </c>
      <c r="B537">
        <v>1761013368.5</v>
      </c>
      <c r="C537">
        <v>3702.5</v>
      </c>
      <c r="D537" t="s">
        <v>1495</v>
      </c>
      <c r="E537" t="s">
        <v>1496</v>
      </c>
      <c r="F537">
        <v>5</v>
      </c>
      <c r="G537" t="s">
        <v>1479</v>
      </c>
      <c r="H537">
        <v>1761013360.5</v>
      </c>
      <c r="I537">
        <f>(J537)/1000</f>
        <v>0</v>
      </c>
      <c r="J537">
        <f>1000*DJ537*AH537*(DF537-DG537)/(100*CY537*(1000-AH537*DF537))</f>
        <v>0</v>
      </c>
      <c r="K537">
        <f>DJ537*AH537*(DE537-DD537*(1000-AH537*DG537)/(1000-AH537*DF537))/(100*CY537)</f>
        <v>0</v>
      </c>
      <c r="L537">
        <f>DD537 - IF(AH537&gt;1, K537*CY537*100.0/(AJ537), 0)</f>
        <v>0</v>
      </c>
      <c r="M537">
        <f>((S537-I537/2)*L537-K537)/(S537+I537/2)</f>
        <v>0</v>
      </c>
      <c r="N537">
        <f>M537*(DK537+DL537)/1000.0</f>
        <v>0</v>
      </c>
      <c r="O537">
        <f>(DD537 - IF(AH537&gt;1, K537*CY537*100.0/(AJ537), 0))*(DK537+DL537)/1000.0</f>
        <v>0</v>
      </c>
      <c r="P537">
        <f>2.0/((1/R537-1/Q537)+SIGN(R537)*SQRT((1/R537-1/Q537)*(1/R537-1/Q537) + 4*CZ537/((CZ537+1)*(CZ537+1))*(2*1/R537*1/Q537-1/Q537*1/Q537)))</f>
        <v>0</v>
      </c>
      <c r="Q537">
        <f>IF(LEFT(DA537,1)&lt;&gt;"0",IF(LEFT(DA537,1)="1",3.0,DB537),$D$5+$E$5*(DR537*DK537/($K$5*1000))+$F$5*(DR537*DK537/($K$5*1000))*MAX(MIN(CY537,$J$5),$I$5)*MAX(MIN(CY537,$J$5),$I$5)+$G$5*MAX(MIN(CY537,$J$5),$I$5)*(DR537*DK537/($K$5*1000))+$H$5*(DR537*DK537/($K$5*1000))*(DR537*DK537/($K$5*1000)))</f>
        <v>0</v>
      </c>
      <c r="R537">
        <f>I537*(1000-(1000*0.61365*exp(17.502*V537/(240.97+V537))/(DK537+DL537)+DF537)/2)/(1000*0.61365*exp(17.502*V537/(240.97+V537))/(DK537+DL537)-DF537)</f>
        <v>0</v>
      </c>
      <c r="S537">
        <f>1/((CZ537+1)/(P537/1.6)+1/(Q537/1.37)) + CZ537/((CZ537+1)/(P537/1.6) + CZ537/(Q537/1.37))</f>
        <v>0</v>
      </c>
      <c r="T537">
        <f>(CU537*CX537)</f>
        <v>0</v>
      </c>
      <c r="U537">
        <f>(DM537+(T537+2*0.95*5.67E-8*(((DM537+$B$9)+273)^4-(DM537+273)^4)-44100*I537)/(1.84*29.3*Q537+8*0.95*5.67E-8*(DM537+273)^3))</f>
        <v>0</v>
      </c>
      <c r="V537">
        <f>($C$9*DN537+$D$9*DO537+$E$9*U537)</f>
        <v>0</v>
      </c>
      <c r="W537">
        <f>0.61365*exp(17.502*V537/(240.97+V537))</f>
        <v>0</v>
      </c>
      <c r="X537">
        <f>(Y537/Z537*100)</f>
        <v>0</v>
      </c>
      <c r="Y537">
        <f>DF537*(DK537+DL537)/1000</f>
        <v>0</v>
      </c>
      <c r="Z537">
        <f>0.61365*exp(17.502*DM537/(240.97+DM537))</f>
        <v>0</v>
      </c>
      <c r="AA537">
        <f>(W537-DF537*(DK537+DL537)/1000)</f>
        <v>0</v>
      </c>
      <c r="AB537">
        <f>(-I537*44100)</f>
        <v>0</v>
      </c>
      <c r="AC537">
        <f>2*29.3*Q537*0.92*(DM537-V537)</f>
        <v>0</v>
      </c>
      <c r="AD537">
        <f>2*0.95*5.67E-8*(((DM537+$B$9)+273)^4-(V537+273)^4)</f>
        <v>0</v>
      </c>
      <c r="AE537">
        <f>T537+AD537+AB537+AC537</f>
        <v>0</v>
      </c>
      <c r="AF537">
        <v>1</v>
      </c>
      <c r="AG537">
        <v>0</v>
      </c>
      <c r="AH537">
        <f>IF(AF537*$H$15&gt;=AJ537,1.0,(AJ537/(AJ537-AF537*$H$15)))</f>
        <v>0</v>
      </c>
      <c r="AI537">
        <f>(AH537-1)*100</f>
        <v>0</v>
      </c>
      <c r="AJ537">
        <f>MAX(0,($B$15+$C$15*DR537)/(1+$D$15*DR537)*DK537/(DM537+273)*$E$15)</f>
        <v>0</v>
      </c>
      <c r="AK537" t="s">
        <v>420</v>
      </c>
      <c r="AL537" t="s">
        <v>420</v>
      </c>
      <c r="AM537">
        <v>0</v>
      </c>
      <c r="AN537">
        <v>0</v>
      </c>
      <c r="AO537">
        <f>1-AM537/AN537</f>
        <v>0</v>
      </c>
      <c r="AP537">
        <v>0</v>
      </c>
      <c r="AQ537" t="s">
        <v>420</v>
      </c>
      <c r="AR537" t="s">
        <v>420</v>
      </c>
      <c r="AS537">
        <v>0</v>
      </c>
      <c r="AT537">
        <v>0</v>
      </c>
      <c r="AU537">
        <f>1-AS537/AT537</f>
        <v>0</v>
      </c>
      <c r="AV537">
        <v>0.5</v>
      </c>
      <c r="AW537">
        <f>CV537</f>
        <v>0</v>
      </c>
      <c r="AX537">
        <f>K537</f>
        <v>0</v>
      </c>
      <c r="AY537">
        <f>AU537*AV537*AW537</f>
        <v>0</v>
      </c>
      <c r="AZ537">
        <f>(AX537-AP537)/AW537</f>
        <v>0</v>
      </c>
      <c r="BA537">
        <f>(AN537-AT537)/AT537</f>
        <v>0</v>
      </c>
      <c r="BB537">
        <f>AM537/(AO537+AM537/AT537)</f>
        <v>0</v>
      </c>
      <c r="BC537" t="s">
        <v>420</v>
      </c>
      <c r="BD537">
        <v>0</v>
      </c>
      <c r="BE537">
        <f>IF(BD537&lt;&gt;0, BD537, BB537)</f>
        <v>0</v>
      </c>
      <c r="BF537">
        <f>1-BE537/AT537</f>
        <v>0</v>
      </c>
      <c r="BG537">
        <f>(AT537-AS537)/(AT537-BE537)</f>
        <v>0</v>
      </c>
      <c r="BH537">
        <f>(AN537-AT537)/(AN537-BE537)</f>
        <v>0</v>
      </c>
      <c r="BI537">
        <f>(AT537-AS537)/(AT537-AM537)</f>
        <v>0</v>
      </c>
      <c r="BJ537">
        <f>(AN537-AT537)/(AN537-AM537)</f>
        <v>0</v>
      </c>
      <c r="BK537">
        <f>(BG537*BE537/AS537)</f>
        <v>0</v>
      </c>
      <c r="BL537">
        <f>(1-BK537)</f>
        <v>0</v>
      </c>
      <c r="CU537">
        <f>$B$13*DS537+$C$13*DT537+$F$13*EE537*(1-EH537)</f>
        <v>0</v>
      </c>
      <c r="CV537">
        <f>CU537*CW537</f>
        <v>0</v>
      </c>
      <c r="CW537">
        <f>($B$13*$D$11+$C$13*$D$11+$F$13*((ER537+EJ537)/MAX(ER537+EJ537+ES537, 0.1)*$I$11+ES537/MAX(ER537+EJ537+ES537, 0.1)*$J$11))/($B$13+$C$13+$F$13)</f>
        <v>0</v>
      </c>
      <c r="CX537">
        <f>($B$13*$K$11+$C$13*$K$11+$F$13*((ER537+EJ537)/MAX(ER537+EJ537+ES537, 0.1)*$P$11+ES537/MAX(ER537+EJ537+ES537, 0.1)*$Q$11))/($B$13+$C$13+$F$13)</f>
        <v>0</v>
      </c>
      <c r="CY537">
        <v>2.7</v>
      </c>
      <c r="CZ537">
        <v>0.5</v>
      </c>
      <c r="DA537" t="s">
        <v>421</v>
      </c>
      <c r="DB537">
        <v>2</v>
      </c>
      <c r="DC537">
        <v>1761013360.5</v>
      </c>
      <c r="DD537">
        <v>420.4771666666666</v>
      </c>
      <c r="DE537">
        <v>420.0117499999999</v>
      </c>
      <c r="DF537">
        <v>23.6097875</v>
      </c>
      <c r="DG537">
        <v>23.6312375</v>
      </c>
      <c r="DH537">
        <v>422.2092083333333</v>
      </c>
      <c r="DI537">
        <v>23.42900416666667</v>
      </c>
      <c r="DJ537">
        <v>499.9565416666666</v>
      </c>
      <c r="DK537">
        <v>90.59702499999999</v>
      </c>
      <c r="DL537">
        <v>0.0334245875</v>
      </c>
      <c r="DM537">
        <v>30.07755833333333</v>
      </c>
      <c r="DN537">
        <v>30.12935</v>
      </c>
      <c r="DO537">
        <v>999.9</v>
      </c>
      <c r="DP537">
        <v>0</v>
      </c>
      <c r="DQ537">
        <v>0</v>
      </c>
      <c r="DR537">
        <v>9995.002916666666</v>
      </c>
      <c r="DS537">
        <v>0</v>
      </c>
      <c r="DT537">
        <v>0.242856</v>
      </c>
      <c r="DU537">
        <v>0.4654019583333333</v>
      </c>
      <c r="DV537">
        <v>430.6446250000001</v>
      </c>
      <c r="DW537">
        <v>430.1772916666666</v>
      </c>
      <c r="DX537">
        <v>-0.02144535403333333</v>
      </c>
      <c r="DY537">
        <v>420.0117499999999</v>
      </c>
      <c r="DZ537">
        <v>23.6312375</v>
      </c>
      <c r="EA537">
        <v>2.138976666666667</v>
      </c>
      <c r="EB537">
        <v>2.140920416666667</v>
      </c>
      <c r="EC537">
        <v>18.51245</v>
      </c>
      <c r="ED537">
        <v>18.5269375</v>
      </c>
      <c r="EE537">
        <v>0.00500078</v>
      </c>
      <c r="EF537">
        <v>0</v>
      </c>
      <c r="EG537">
        <v>0</v>
      </c>
      <c r="EH537">
        <v>0</v>
      </c>
      <c r="EI537">
        <v>308.6166666666667</v>
      </c>
      <c r="EJ537">
        <v>0.00500078</v>
      </c>
      <c r="EK537">
        <v>-12.79583333333333</v>
      </c>
      <c r="EL537">
        <v>0.2375</v>
      </c>
      <c r="EM537">
        <v>36.06225</v>
      </c>
      <c r="EN537">
        <v>40.62479166666666</v>
      </c>
      <c r="EO537">
        <v>38.8435</v>
      </c>
      <c r="EP537">
        <v>41.56741666666667</v>
      </c>
      <c r="EQ537">
        <v>39.283625</v>
      </c>
      <c r="ER537">
        <v>0</v>
      </c>
      <c r="ES537">
        <v>0</v>
      </c>
      <c r="ET537">
        <v>0</v>
      </c>
      <c r="EU537">
        <v>1761013367.5</v>
      </c>
      <c r="EV537">
        <v>0</v>
      </c>
      <c r="EW537">
        <v>308.188</v>
      </c>
      <c r="EX537">
        <v>-19.58461474399049</v>
      </c>
      <c r="EY537">
        <v>-6.084615410032579</v>
      </c>
      <c r="EZ537">
        <v>-13.424</v>
      </c>
      <c r="FA537">
        <v>15</v>
      </c>
      <c r="FB537">
        <v>1761013184</v>
      </c>
      <c r="FC537" t="s">
        <v>1480</v>
      </c>
      <c r="FD537">
        <v>1761013184</v>
      </c>
      <c r="FE537">
        <v>1761013179</v>
      </c>
      <c r="FF537">
        <v>16</v>
      </c>
      <c r="FG537">
        <v>-0.154</v>
      </c>
      <c r="FH537">
        <v>-0</v>
      </c>
      <c r="FI537">
        <v>-1.733</v>
      </c>
      <c r="FJ537">
        <v>0.19</v>
      </c>
      <c r="FK537">
        <v>420</v>
      </c>
      <c r="FL537">
        <v>24</v>
      </c>
      <c r="FM537">
        <v>0.28</v>
      </c>
      <c r="FN537">
        <v>0.05</v>
      </c>
      <c r="FO537">
        <v>0.46515425</v>
      </c>
      <c r="FP537">
        <v>0.1828086529080666</v>
      </c>
      <c r="FQ537">
        <v>0.04476917087726218</v>
      </c>
      <c r="FR537">
        <v>1</v>
      </c>
      <c r="FS537">
        <v>308.4029411764706</v>
      </c>
      <c r="FT537">
        <v>-2.766997490080614</v>
      </c>
      <c r="FU537">
        <v>5.722066949364568</v>
      </c>
      <c r="FV537">
        <v>0</v>
      </c>
      <c r="FW537">
        <v>-0.010139555995</v>
      </c>
      <c r="FX537">
        <v>-0.264407510244653</v>
      </c>
      <c r="FY537">
        <v>0.02577825697537912</v>
      </c>
      <c r="FZ537">
        <v>0</v>
      </c>
      <c r="GA537">
        <v>1</v>
      </c>
      <c r="GB537">
        <v>3</v>
      </c>
      <c r="GC537" t="s">
        <v>459</v>
      </c>
      <c r="GD537">
        <v>3.10988</v>
      </c>
      <c r="GE537">
        <v>2.72492</v>
      </c>
      <c r="GF537">
        <v>0.0887365</v>
      </c>
      <c r="GG537">
        <v>0.08844009999999999</v>
      </c>
      <c r="GH537">
        <v>0.107467</v>
      </c>
      <c r="GI537">
        <v>0.108649</v>
      </c>
      <c r="GJ537">
        <v>23915.4</v>
      </c>
      <c r="GK537">
        <v>21662.1</v>
      </c>
      <c r="GL537">
        <v>26801.8</v>
      </c>
      <c r="GM537">
        <v>23969.7</v>
      </c>
      <c r="GN537">
        <v>38223.1</v>
      </c>
      <c r="GO537">
        <v>31512.1</v>
      </c>
      <c r="GP537">
        <v>46781.4</v>
      </c>
      <c r="GQ537">
        <v>37887.3</v>
      </c>
      <c r="GR537">
        <v>1.8926</v>
      </c>
      <c r="GS537">
        <v>1.87853</v>
      </c>
      <c r="GT537">
        <v>0.104897</v>
      </c>
      <c r="GU537">
        <v>0</v>
      </c>
      <c r="GV537">
        <v>28.3802</v>
      </c>
      <c r="GW537">
        <v>999.9</v>
      </c>
      <c r="GX537">
        <v>63.8</v>
      </c>
      <c r="GY537">
        <v>29.1</v>
      </c>
      <c r="GZ537">
        <v>28.4844</v>
      </c>
      <c r="HA537">
        <v>61.081</v>
      </c>
      <c r="HB537">
        <v>20.9054</v>
      </c>
      <c r="HC537">
        <v>1</v>
      </c>
      <c r="HD537">
        <v>0.0244461</v>
      </c>
      <c r="HE537">
        <v>-0.6842780000000001</v>
      </c>
      <c r="HF537">
        <v>20.3364</v>
      </c>
      <c r="HG537">
        <v>5.22118</v>
      </c>
      <c r="HH537">
        <v>11.98</v>
      </c>
      <c r="HI537">
        <v>4.96505</v>
      </c>
      <c r="HJ537">
        <v>3.27595</v>
      </c>
      <c r="HK537">
        <v>9999</v>
      </c>
      <c r="HL537">
        <v>9999</v>
      </c>
      <c r="HM537">
        <v>9999</v>
      </c>
      <c r="HN537">
        <v>999.9</v>
      </c>
      <c r="HO537">
        <v>1.86367</v>
      </c>
      <c r="HP537">
        <v>1.85975</v>
      </c>
      <c r="HQ537">
        <v>1.85806</v>
      </c>
      <c r="HR537">
        <v>1.85943</v>
      </c>
      <c r="HS537">
        <v>1.85959</v>
      </c>
      <c r="HT537">
        <v>1.85806</v>
      </c>
      <c r="HU537">
        <v>1.85715</v>
      </c>
      <c r="HV537">
        <v>1.85211</v>
      </c>
      <c r="HW537">
        <v>0</v>
      </c>
      <c r="HX537">
        <v>0</v>
      </c>
      <c r="HY537">
        <v>0</v>
      </c>
      <c r="HZ537">
        <v>0</v>
      </c>
      <c r="IA537" t="s">
        <v>424</v>
      </c>
      <c r="IB537" t="s">
        <v>425</v>
      </c>
      <c r="IC537" t="s">
        <v>426</v>
      </c>
      <c r="ID537" t="s">
        <v>426</v>
      </c>
      <c r="IE537" t="s">
        <v>426</v>
      </c>
      <c r="IF537" t="s">
        <v>426</v>
      </c>
      <c r="IG537">
        <v>0</v>
      </c>
      <c r="IH537">
        <v>100</v>
      </c>
      <c r="II537">
        <v>100</v>
      </c>
      <c r="IJ537">
        <v>-1.732</v>
      </c>
      <c r="IK537">
        <v>0.1809</v>
      </c>
      <c r="IL537">
        <v>-2.523321469321131</v>
      </c>
      <c r="IM537">
        <v>0.001328113201692861</v>
      </c>
      <c r="IN537">
        <v>1.538283238170363E-06</v>
      </c>
      <c r="IO537">
        <v>-5.795655626708063E-10</v>
      </c>
      <c r="IP537">
        <v>-0.06946566406577259</v>
      </c>
      <c r="IQ537">
        <v>-0.004593102289677449</v>
      </c>
      <c r="IR537">
        <v>0.0008253994458280543</v>
      </c>
      <c r="IS537">
        <v>-7.403632370499484E-06</v>
      </c>
      <c r="IT537">
        <v>2</v>
      </c>
      <c r="IU537">
        <v>1985</v>
      </c>
      <c r="IV537">
        <v>1</v>
      </c>
      <c r="IW537">
        <v>27</v>
      </c>
      <c r="IX537">
        <v>3.1</v>
      </c>
      <c r="IY537">
        <v>3.2</v>
      </c>
      <c r="IZ537">
        <v>1.13525</v>
      </c>
      <c r="JA537">
        <v>2.61108</v>
      </c>
      <c r="JB537">
        <v>1.49658</v>
      </c>
      <c r="JC537">
        <v>2.34497</v>
      </c>
      <c r="JD537">
        <v>1.54907</v>
      </c>
      <c r="JE537">
        <v>2.40967</v>
      </c>
      <c r="JF537">
        <v>32.7535</v>
      </c>
      <c r="JG537">
        <v>15.3228</v>
      </c>
      <c r="JH537">
        <v>18</v>
      </c>
      <c r="JI537">
        <v>481.618</v>
      </c>
      <c r="JJ537">
        <v>501.759</v>
      </c>
      <c r="JK537">
        <v>30.1467</v>
      </c>
      <c r="JL537">
        <v>27.5854</v>
      </c>
      <c r="JM537">
        <v>30.0002</v>
      </c>
      <c r="JN537">
        <v>27.7666</v>
      </c>
      <c r="JO537">
        <v>27.7444</v>
      </c>
      <c r="JP537">
        <v>22.8394</v>
      </c>
      <c r="JQ537">
        <v>20.5962</v>
      </c>
      <c r="JR537">
        <v>80.0788</v>
      </c>
      <c r="JS537">
        <v>30.1038</v>
      </c>
      <c r="JT537">
        <v>420</v>
      </c>
      <c r="JU537">
        <v>23.7401</v>
      </c>
      <c r="JV537">
        <v>102.3</v>
      </c>
      <c r="JW537">
        <v>91.40309999999999</v>
      </c>
    </row>
    <row r="538" spans="1:283">
      <c r="A538">
        <v>520</v>
      </c>
      <c r="B538">
        <v>1761013370.5</v>
      </c>
      <c r="C538">
        <v>3704.5</v>
      </c>
      <c r="D538" t="s">
        <v>1497</v>
      </c>
      <c r="E538" t="s">
        <v>1498</v>
      </c>
      <c r="F538">
        <v>5</v>
      </c>
      <c r="G538" t="s">
        <v>1479</v>
      </c>
      <c r="H538">
        <v>1761013362.5</v>
      </c>
      <c r="I538">
        <f>(J538)/1000</f>
        <v>0</v>
      </c>
      <c r="J538">
        <f>1000*DJ538*AH538*(DF538-DG538)/(100*CY538*(1000-AH538*DF538))</f>
        <v>0</v>
      </c>
      <c r="K538">
        <f>DJ538*AH538*(DE538-DD538*(1000-AH538*DG538)/(1000-AH538*DF538))/(100*CY538)</f>
        <v>0</v>
      </c>
      <c r="L538">
        <f>DD538 - IF(AH538&gt;1, K538*CY538*100.0/(AJ538), 0)</f>
        <v>0</v>
      </c>
      <c r="M538">
        <f>((S538-I538/2)*L538-K538)/(S538+I538/2)</f>
        <v>0</v>
      </c>
      <c r="N538">
        <f>M538*(DK538+DL538)/1000.0</f>
        <v>0</v>
      </c>
      <c r="O538">
        <f>(DD538 - IF(AH538&gt;1, K538*CY538*100.0/(AJ538), 0))*(DK538+DL538)/1000.0</f>
        <v>0</v>
      </c>
      <c r="P538">
        <f>2.0/((1/R538-1/Q538)+SIGN(R538)*SQRT((1/R538-1/Q538)*(1/R538-1/Q538) + 4*CZ538/((CZ538+1)*(CZ538+1))*(2*1/R538*1/Q538-1/Q538*1/Q538)))</f>
        <v>0</v>
      </c>
      <c r="Q538">
        <f>IF(LEFT(DA538,1)&lt;&gt;"0",IF(LEFT(DA538,1)="1",3.0,DB538),$D$5+$E$5*(DR538*DK538/($K$5*1000))+$F$5*(DR538*DK538/($K$5*1000))*MAX(MIN(CY538,$J$5),$I$5)*MAX(MIN(CY538,$J$5),$I$5)+$G$5*MAX(MIN(CY538,$J$5),$I$5)*(DR538*DK538/($K$5*1000))+$H$5*(DR538*DK538/($K$5*1000))*(DR538*DK538/($K$5*1000)))</f>
        <v>0</v>
      </c>
      <c r="R538">
        <f>I538*(1000-(1000*0.61365*exp(17.502*V538/(240.97+V538))/(DK538+DL538)+DF538)/2)/(1000*0.61365*exp(17.502*V538/(240.97+V538))/(DK538+DL538)-DF538)</f>
        <v>0</v>
      </c>
      <c r="S538">
        <f>1/((CZ538+1)/(P538/1.6)+1/(Q538/1.37)) + CZ538/((CZ538+1)/(P538/1.6) + CZ538/(Q538/1.37))</f>
        <v>0</v>
      </c>
      <c r="T538">
        <f>(CU538*CX538)</f>
        <v>0</v>
      </c>
      <c r="U538">
        <f>(DM538+(T538+2*0.95*5.67E-8*(((DM538+$B$9)+273)^4-(DM538+273)^4)-44100*I538)/(1.84*29.3*Q538+8*0.95*5.67E-8*(DM538+273)^3))</f>
        <v>0</v>
      </c>
      <c r="V538">
        <f>($C$9*DN538+$D$9*DO538+$E$9*U538)</f>
        <v>0</v>
      </c>
      <c r="W538">
        <f>0.61365*exp(17.502*V538/(240.97+V538))</f>
        <v>0</v>
      </c>
      <c r="X538">
        <f>(Y538/Z538*100)</f>
        <v>0</v>
      </c>
      <c r="Y538">
        <f>DF538*(DK538+DL538)/1000</f>
        <v>0</v>
      </c>
      <c r="Z538">
        <f>0.61365*exp(17.502*DM538/(240.97+DM538))</f>
        <v>0</v>
      </c>
      <c r="AA538">
        <f>(W538-DF538*(DK538+DL538)/1000)</f>
        <v>0</v>
      </c>
      <c r="AB538">
        <f>(-I538*44100)</f>
        <v>0</v>
      </c>
      <c r="AC538">
        <f>2*29.3*Q538*0.92*(DM538-V538)</f>
        <v>0</v>
      </c>
      <c r="AD538">
        <f>2*0.95*5.67E-8*(((DM538+$B$9)+273)^4-(V538+273)^4)</f>
        <v>0</v>
      </c>
      <c r="AE538">
        <f>T538+AD538+AB538+AC538</f>
        <v>0</v>
      </c>
      <c r="AF538">
        <v>1</v>
      </c>
      <c r="AG538">
        <v>0</v>
      </c>
      <c r="AH538">
        <f>IF(AF538*$H$15&gt;=AJ538,1.0,(AJ538/(AJ538-AF538*$H$15)))</f>
        <v>0</v>
      </c>
      <c r="AI538">
        <f>(AH538-1)*100</f>
        <v>0</v>
      </c>
      <c r="AJ538">
        <f>MAX(0,($B$15+$C$15*DR538)/(1+$D$15*DR538)*DK538/(DM538+273)*$E$15)</f>
        <v>0</v>
      </c>
      <c r="AK538" t="s">
        <v>420</v>
      </c>
      <c r="AL538" t="s">
        <v>420</v>
      </c>
      <c r="AM538">
        <v>0</v>
      </c>
      <c r="AN538">
        <v>0</v>
      </c>
      <c r="AO538">
        <f>1-AM538/AN538</f>
        <v>0</v>
      </c>
      <c r="AP538">
        <v>0</v>
      </c>
      <c r="AQ538" t="s">
        <v>420</v>
      </c>
      <c r="AR538" t="s">
        <v>420</v>
      </c>
      <c r="AS538">
        <v>0</v>
      </c>
      <c r="AT538">
        <v>0</v>
      </c>
      <c r="AU538">
        <f>1-AS538/AT538</f>
        <v>0</v>
      </c>
      <c r="AV538">
        <v>0.5</v>
      </c>
      <c r="AW538">
        <f>CV538</f>
        <v>0</v>
      </c>
      <c r="AX538">
        <f>K538</f>
        <v>0</v>
      </c>
      <c r="AY538">
        <f>AU538*AV538*AW538</f>
        <v>0</v>
      </c>
      <c r="AZ538">
        <f>(AX538-AP538)/AW538</f>
        <v>0</v>
      </c>
      <c r="BA538">
        <f>(AN538-AT538)/AT538</f>
        <v>0</v>
      </c>
      <c r="BB538">
        <f>AM538/(AO538+AM538/AT538)</f>
        <v>0</v>
      </c>
      <c r="BC538" t="s">
        <v>420</v>
      </c>
      <c r="BD538">
        <v>0</v>
      </c>
      <c r="BE538">
        <f>IF(BD538&lt;&gt;0, BD538, BB538)</f>
        <v>0</v>
      </c>
      <c r="BF538">
        <f>1-BE538/AT538</f>
        <v>0</v>
      </c>
      <c r="BG538">
        <f>(AT538-AS538)/(AT538-BE538)</f>
        <v>0</v>
      </c>
      <c r="BH538">
        <f>(AN538-AT538)/(AN538-BE538)</f>
        <v>0</v>
      </c>
      <c r="BI538">
        <f>(AT538-AS538)/(AT538-AM538)</f>
        <v>0</v>
      </c>
      <c r="BJ538">
        <f>(AN538-AT538)/(AN538-AM538)</f>
        <v>0</v>
      </c>
      <c r="BK538">
        <f>(BG538*BE538/AS538)</f>
        <v>0</v>
      </c>
      <c r="BL538">
        <f>(1-BK538)</f>
        <v>0</v>
      </c>
      <c r="CU538">
        <f>$B$13*DS538+$C$13*DT538+$F$13*EE538*(1-EH538)</f>
        <v>0</v>
      </c>
      <c r="CV538">
        <f>CU538*CW538</f>
        <v>0</v>
      </c>
      <c r="CW538">
        <f>($B$13*$D$11+$C$13*$D$11+$F$13*((ER538+EJ538)/MAX(ER538+EJ538+ES538, 0.1)*$I$11+ES538/MAX(ER538+EJ538+ES538, 0.1)*$J$11))/($B$13+$C$13+$F$13)</f>
        <v>0</v>
      </c>
      <c r="CX538">
        <f>($B$13*$K$11+$C$13*$K$11+$F$13*((ER538+EJ538)/MAX(ER538+EJ538+ES538, 0.1)*$P$11+ES538/MAX(ER538+EJ538+ES538, 0.1)*$Q$11))/($B$13+$C$13+$F$13)</f>
        <v>0</v>
      </c>
      <c r="CY538">
        <v>2.7</v>
      </c>
      <c r="CZ538">
        <v>0.5</v>
      </c>
      <c r="DA538" t="s">
        <v>421</v>
      </c>
      <c r="DB538">
        <v>2</v>
      </c>
      <c r="DC538">
        <v>1761013362.5</v>
      </c>
      <c r="DD538">
        <v>420.4762916666667</v>
      </c>
      <c r="DE538">
        <v>420.0094583333333</v>
      </c>
      <c r="DF538">
        <v>23.60980416666667</v>
      </c>
      <c r="DG538">
        <v>23.63904166666667</v>
      </c>
      <c r="DH538">
        <v>422.2083333333333</v>
      </c>
      <c r="DI538">
        <v>23.42901666666667</v>
      </c>
      <c r="DJ538">
        <v>499.988875</v>
      </c>
      <c r="DK538">
        <v>90.59701666666668</v>
      </c>
      <c r="DL538">
        <v>0.03333707916666667</v>
      </c>
      <c r="DM538">
        <v>30.0675125</v>
      </c>
      <c r="DN538">
        <v>30.1186125</v>
      </c>
      <c r="DO538">
        <v>999.9</v>
      </c>
      <c r="DP538">
        <v>0</v>
      </c>
      <c r="DQ538">
        <v>0</v>
      </c>
      <c r="DR538">
        <v>10002.99833333333</v>
      </c>
      <c r="DS538">
        <v>0</v>
      </c>
      <c r="DT538">
        <v>0.242856</v>
      </c>
      <c r="DU538">
        <v>0.466849</v>
      </c>
      <c r="DV538">
        <v>430.64375</v>
      </c>
      <c r="DW538">
        <v>430.1784166666667</v>
      </c>
      <c r="DX538">
        <v>-0.02923663778333334</v>
      </c>
      <c r="DY538">
        <v>420.0094583333333</v>
      </c>
      <c r="DZ538">
        <v>23.63904166666667</v>
      </c>
      <c r="EA538">
        <v>2.138977916666667</v>
      </c>
      <c r="EB538">
        <v>2.14162625</v>
      </c>
      <c r="EC538">
        <v>18.51245416666667</v>
      </c>
      <c r="ED538">
        <v>18.53220416666667</v>
      </c>
      <c r="EE538">
        <v>0.00500078</v>
      </c>
      <c r="EF538">
        <v>0</v>
      </c>
      <c r="EG538">
        <v>0</v>
      </c>
      <c r="EH538">
        <v>0</v>
      </c>
      <c r="EI538">
        <v>308.3083333333333</v>
      </c>
      <c r="EJ538">
        <v>0.00500078</v>
      </c>
      <c r="EK538">
        <v>-13.03333333333333</v>
      </c>
      <c r="EL538">
        <v>0.2083333333333333</v>
      </c>
      <c r="EM538">
        <v>36.077875</v>
      </c>
      <c r="EN538">
        <v>40.64041666666666</v>
      </c>
      <c r="EO538">
        <v>38.827875</v>
      </c>
      <c r="EP538">
        <v>41.59608333333333</v>
      </c>
      <c r="EQ538">
        <v>39.281</v>
      </c>
      <c r="ER538">
        <v>0</v>
      </c>
      <c r="ES538">
        <v>0</v>
      </c>
      <c r="ET538">
        <v>0</v>
      </c>
      <c r="EU538">
        <v>1761013369.3</v>
      </c>
      <c r="EV538">
        <v>0</v>
      </c>
      <c r="EW538">
        <v>307.8192307692307</v>
      </c>
      <c r="EX538">
        <v>-17.0358969682431</v>
      </c>
      <c r="EY538">
        <v>13.78803423324591</v>
      </c>
      <c r="EZ538">
        <v>-13.32692307692308</v>
      </c>
      <c r="FA538">
        <v>15</v>
      </c>
      <c r="FB538">
        <v>1761013184</v>
      </c>
      <c r="FC538" t="s">
        <v>1480</v>
      </c>
      <c r="FD538">
        <v>1761013184</v>
      </c>
      <c r="FE538">
        <v>1761013179</v>
      </c>
      <c r="FF538">
        <v>16</v>
      </c>
      <c r="FG538">
        <v>-0.154</v>
      </c>
      <c r="FH538">
        <v>-0</v>
      </c>
      <c r="FI538">
        <v>-1.733</v>
      </c>
      <c r="FJ538">
        <v>0.19</v>
      </c>
      <c r="FK538">
        <v>420</v>
      </c>
      <c r="FL538">
        <v>24</v>
      </c>
      <c r="FM538">
        <v>0.28</v>
      </c>
      <c r="FN538">
        <v>0.05</v>
      </c>
      <c r="FO538">
        <v>0.4613238048780487</v>
      </c>
      <c r="FP538">
        <v>0.1662505087108005</v>
      </c>
      <c r="FQ538">
        <v>0.04421297801149402</v>
      </c>
      <c r="FR538">
        <v>1</v>
      </c>
      <c r="FS538">
        <v>308.3088235294118</v>
      </c>
      <c r="FT538">
        <v>-23.77540081217078</v>
      </c>
      <c r="FU538">
        <v>5.429947873601971</v>
      </c>
      <c r="FV538">
        <v>0</v>
      </c>
      <c r="FW538">
        <v>-0.01932846438536585</v>
      </c>
      <c r="FX538">
        <v>-0.2546426230160279</v>
      </c>
      <c r="FY538">
        <v>0.02549338681587945</v>
      </c>
      <c r="FZ538">
        <v>0</v>
      </c>
      <c r="GA538">
        <v>1</v>
      </c>
      <c r="GB538">
        <v>3</v>
      </c>
      <c r="GC538" t="s">
        <v>459</v>
      </c>
      <c r="GD538">
        <v>3.10978</v>
      </c>
      <c r="GE538">
        <v>2.72487</v>
      </c>
      <c r="GF538">
        <v>0.088742</v>
      </c>
      <c r="GG538">
        <v>0.08844490000000001</v>
      </c>
      <c r="GH538">
        <v>0.107479</v>
      </c>
      <c r="GI538">
        <v>0.108692</v>
      </c>
      <c r="GJ538">
        <v>23915.3</v>
      </c>
      <c r="GK538">
        <v>21661.9</v>
      </c>
      <c r="GL538">
        <v>26801.9</v>
      </c>
      <c r="GM538">
        <v>23969.6</v>
      </c>
      <c r="GN538">
        <v>38222.5</v>
      </c>
      <c r="GO538">
        <v>31510.5</v>
      </c>
      <c r="GP538">
        <v>46781.4</v>
      </c>
      <c r="GQ538">
        <v>37887.3</v>
      </c>
      <c r="GR538">
        <v>1.89255</v>
      </c>
      <c r="GS538">
        <v>1.87875</v>
      </c>
      <c r="GT538">
        <v>0.1041</v>
      </c>
      <c r="GU538">
        <v>0</v>
      </c>
      <c r="GV538">
        <v>28.3794</v>
      </c>
      <c r="GW538">
        <v>999.9</v>
      </c>
      <c r="GX538">
        <v>63.8</v>
      </c>
      <c r="GY538">
        <v>29.1</v>
      </c>
      <c r="GZ538">
        <v>28.4859</v>
      </c>
      <c r="HA538">
        <v>61.241</v>
      </c>
      <c r="HB538">
        <v>21.0577</v>
      </c>
      <c r="HC538">
        <v>1</v>
      </c>
      <c r="HD538">
        <v>0.0245783</v>
      </c>
      <c r="HE538">
        <v>-0.708717</v>
      </c>
      <c r="HF538">
        <v>20.3364</v>
      </c>
      <c r="HG538">
        <v>5.22073</v>
      </c>
      <c r="HH538">
        <v>11.98</v>
      </c>
      <c r="HI538">
        <v>4.965</v>
      </c>
      <c r="HJ538">
        <v>3.27598</v>
      </c>
      <c r="HK538">
        <v>9999</v>
      </c>
      <c r="HL538">
        <v>9999</v>
      </c>
      <c r="HM538">
        <v>9999</v>
      </c>
      <c r="HN538">
        <v>999.9</v>
      </c>
      <c r="HO538">
        <v>1.86369</v>
      </c>
      <c r="HP538">
        <v>1.85974</v>
      </c>
      <c r="HQ538">
        <v>1.85806</v>
      </c>
      <c r="HR538">
        <v>1.85944</v>
      </c>
      <c r="HS538">
        <v>1.85959</v>
      </c>
      <c r="HT538">
        <v>1.85806</v>
      </c>
      <c r="HU538">
        <v>1.85715</v>
      </c>
      <c r="HV538">
        <v>1.85211</v>
      </c>
      <c r="HW538">
        <v>0</v>
      </c>
      <c r="HX538">
        <v>0</v>
      </c>
      <c r="HY538">
        <v>0</v>
      </c>
      <c r="HZ538">
        <v>0</v>
      </c>
      <c r="IA538" t="s">
        <v>424</v>
      </c>
      <c r="IB538" t="s">
        <v>425</v>
      </c>
      <c r="IC538" t="s">
        <v>426</v>
      </c>
      <c r="ID538" t="s">
        <v>426</v>
      </c>
      <c r="IE538" t="s">
        <v>426</v>
      </c>
      <c r="IF538" t="s">
        <v>426</v>
      </c>
      <c r="IG538">
        <v>0</v>
      </c>
      <c r="IH538">
        <v>100</v>
      </c>
      <c r="II538">
        <v>100</v>
      </c>
      <c r="IJ538">
        <v>-1.731</v>
      </c>
      <c r="IK538">
        <v>0.181</v>
      </c>
      <c r="IL538">
        <v>-2.523321469321131</v>
      </c>
      <c r="IM538">
        <v>0.001328113201692861</v>
      </c>
      <c r="IN538">
        <v>1.538283238170363E-06</v>
      </c>
      <c r="IO538">
        <v>-5.795655626708063E-10</v>
      </c>
      <c r="IP538">
        <v>-0.06946566406577259</v>
      </c>
      <c r="IQ538">
        <v>-0.004593102289677449</v>
      </c>
      <c r="IR538">
        <v>0.0008253994458280543</v>
      </c>
      <c r="IS538">
        <v>-7.403632370499484E-06</v>
      </c>
      <c r="IT538">
        <v>2</v>
      </c>
      <c r="IU538">
        <v>1985</v>
      </c>
      <c r="IV538">
        <v>1</v>
      </c>
      <c r="IW538">
        <v>27</v>
      </c>
      <c r="IX538">
        <v>3.1</v>
      </c>
      <c r="IY538">
        <v>3.2</v>
      </c>
      <c r="IZ538">
        <v>1.13647</v>
      </c>
      <c r="JA538">
        <v>2.61597</v>
      </c>
      <c r="JB538">
        <v>1.49658</v>
      </c>
      <c r="JC538">
        <v>2.34497</v>
      </c>
      <c r="JD538">
        <v>1.54907</v>
      </c>
      <c r="JE538">
        <v>2.40723</v>
      </c>
      <c r="JF538">
        <v>32.7535</v>
      </c>
      <c r="JG538">
        <v>15.3053</v>
      </c>
      <c r="JH538">
        <v>18</v>
      </c>
      <c r="JI538">
        <v>481.589</v>
      </c>
      <c r="JJ538">
        <v>501.909</v>
      </c>
      <c r="JK538">
        <v>30.0979</v>
      </c>
      <c r="JL538">
        <v>27.5854</v>
      </c>
      <c r="JM538">
        <v>30.0001</v>
      </c>
      <c r="JN538">
        <v>27.7666</v>
      </c>
      <c r="JO538">
        <v>27.7444</v>
      </c>
      <c r="JP538">
        <v>22.8388</v>
      </c>
      <c r="JQ538">
        <v>20.5962</v>
      </c>
      <c r="JR538">
        <v>80.0788</v>
      </c>
      <c r="JS538">
        <v>30.1038</v>
      </c>
      <c r="JT538">
        <v>420</v>
      </c>
      <c r="JU538">
        <v>23.7436</v>
      </c>
      <c r="JV538">
        <v>102.3</v>
      </c>
      <c r="JW538">
        <v>91.4029</v>
      </c>
    </row>
    <row r="539" spans="1:283">
      <c r="A539">
        <v>521</v>
      </c>
      <c r="B539">
        <v>1761013372.5</v>
      </c>
      <c r="C539">
        <v>3706.5</v>
      </c>
      <c r="D539" t="s">
        <v>1499</v>
      </c>
      <c r="E539" t="s">
        <v>1500</v>
      </c>
      <c r="F539">
        <v>5</v>
      </c>
      <c r="G539" t="s">
        <v>1479</v>
      </c>
      <c r="H539">
        <v>1761013364.5</v>
      </c>
      <c r="I539">
        <f>(J539)/1000</f>
        <v>0</v>
      </c>
      <c r="J539">
        <f>1000*DJ539*AH539*(DF539-DG539)/(100*CY539*(1000-AH539*DF539))</f>
        <v>0</v>
      </c>
      <c r="K539">
        <f>DJ539*AH539*(DE539-DD539*(1000-AH539*DG539)/(1000-AH539*DF539))/(100*CY539)</f>
        <v>0</v>
      </c>
      <c r="L539">
        <f>DD539 - IF(AH539&gt;1, K539*CY539*100.0/(AJ539), 0)</f>
        <v>0</v>
      </c>
      <c r="M539">
        <f>((S539-I539/2)*L539-K539)/(S539+I539/2)</f>
        <v>0</v>
      </c>
      <c r="N539">
        <f>M539*(DK539+DL539)/1000.0</f>
        <v>0</v>
      </c>
      <c r="O539">
        <f>(DD539 - IF(AH539&gt;1, K539*CY539*100.0/(AJ539), 0))*(DK539+DL539)/1000.0</f>
        <v>0</v>
      </c>
      <c r="P539">
        <f>2.0/((1/R539-1/Q539)+SIGN(R539)*SQRT((1/R539-1/Q539)*(1/R539-1/Q539) + 4*CZ539/((CZ539+1)*(CZ539+1))*(2*1/R539*1/Q539-1/Q539*1/Q539)))</f>
        <v>0</v>
      </c>
      <c r="Q539">
        <f>IF(LEFT(DA539,1)&lt;&gt;"0",IF(LEFT(DA539,1)="1",3.0,DB539),$D$5+$E$5*(DR539*DK539/($K$5*1000))+$F$5*(DR539*DK539/($K$5*1000))*MAX(MIN(CY539,$J$5),$I$5)*MAX(MIN(CY539,$J$5),$I$5)+$G$5*MAX(MIN(CY539,$J$5),$I$5)*(DR539*DK539/($K$5*1000))+$H$5*(DR539*DK539/($K$5*1000))*(DR539*DK539/($K$5*1000)))</f>
        <v>0</v>
      </c>
      <c r="R539">
        <f>I539*(1000-(1000*0.61365*exp(17.502*V539/(240.97+V539))/(DK539+DL539)+DF539)/2)/(1000*0.61365*exp(17.502*V539/(240.97+V539))/(DK539+DL539)-DF539)</f>
        <v>0</v>
      </c>
      <c r="S539">
        <f>1/((CZ539+1)/(P539/1.6)+1/(Q539/1.37)) + CZ539/((CZ539+1)/(P539/1.6) + CZ539/(Q539/1.37))</f>
        <v>0</v>
      </c>
      <c r="T539">
        <f>(CU539*CX539)</f>
        <v>0</v>
      </c>
      <c r="U539">
        <f>(DM539+(T539+2*0.95*5.67E-8*(((DM539+$B$9)+273)^4-(DM539+273)^4)-44100*I539)/(1.84*29.3*Q539+8*0.95*5.67E-8*(DM539+273)^3))</f>
        <v>0</v>
      </c>
      <c r="V539">
        <f>($C$9*DN539+$D$9*DO539+$E$9*U539)</f>
        <v>0</v>
      </c>
      <c r="W539">
        <f>0.61365*exp(17.502*V539/(240.97+V539))</f>
        <v>0</v>
      </c>
      <c r="X539">
        <f>(Y539/Z539*100)</f>
        <v>0</v>
      </c>
      <c r="Y539">
        <f>DF539*(DK539+DL539)/1000</f>
        <v>0</v>
      </c>
      <c r="Z539">
        <f>0.61365*exp(17.502*DM539/(240.97+DM539))</f>
        <v>0</v>
      </c>
      <c r="AA539">
        <f>(W539-DF539*(DK539+DL539)/1000)</f>
        <v>0</v>
      </c>
      <c r="AB539">
        <f>(-I539*44100)</f>
        <v>0</v>
      </c>
      <c r="AC539">
        <f>2*29.3*Q539*0.92*(DM539-V539)</f>
        <v>0</v>
      </c>
      <c r="AD539">
        <f>2*0.95*5.67E-8*(((DM539+$B$9)+273)^4-(V539+273)^4)</f>
        <v>0</v>
      </c>
      <c r="AE539">
        <f>T539+AD539+AB539+AC539</f>
        <v>0</v>
      </c>
      <c r="AF539">
        <v>1</v>
      </c>
      <c r="AG539">
        <v>0</v>
      </c>
      <c r="AH539">
        <f>IF(AF539*$H$15&gt;=AJ539,1.0,(AJ539/(AJ539-AF539*$H$15)))</f>
        <v>0</v>
      </c>
      <c r="AI539">
        <f>(AH539-1)*100</f>
        <v>0</v>
      </c>
      <c r="AJ539">
        <f>MAX(0,($B$15+$C$15*DR539)/(1+$D$15*DR539)*DK539/(DM539+273)*$E$15)</f>
        <v>0</v>
      </c>
      <c r="AK539" t="s">
        <v>420</v>
      </c>
      <c r="AL539" t="s">
        <v>420</v>
      </c>
      <c r="AM539">
        <v>0</v>
      </c>
      <c r="AN539">
        <v>0</v>
      </c>
      <c r="AO539">
        <f>1-AM539/AN539</f>
        <v>0</v>
      </c>
      <c r="AP539">
        <v>0</v>
      </c>
      <c r="AQ539" t="s">
        <v>420</v>
      </c>
      <c r="AR539" t="s">
        <v>420</v>
      </c>
      <c r="AS539">
        <v>0</v>
      </c>
      <c r="AT539">
        <v>0</v>
      </c>
      <c r="AU539">
        <f>1-AS539/AT539</f>
        <v>0</v>
      </c>
      <c r="AV539">
        <v>0.5</v>
      </c>
      <c r="AW539">
        <f>CV539</f>
        <v>0</v>
      </c>
      <c r="AX539">
        <f>K539</f>
        <v>0</v>
      </c>
      <c r="AY539">
        <f>AU539*AV539*AW539</f>
        <v>0</v>
      </c>
      <c r="AZ539">
        <f>(AX539-AP539)/AW539</f>
        <v>0</v>
      </c>
      <c r="BA539">
        <f>(AN539-AT539)/AT539</f>
        <v>0</v>
      </c>
      <c r="BB539">
        <f>AM539/(AO539+AM539/AT539)</f>
        <v>0</v>
      </c>
      <c r="BC539" t="s">
        <v>420</v>
      </c>
      <c r="BD539">
        <v>0</v>
      </c>
      <c r="BE539">
        <f>IF(BD539&lt;&gt;0, BD539, BB539)</f>
        <v>0</v>
      </c>
      <c r="BF539">
        <f>1-BE539/AT539</f>
        <v>0</v>
      </c>
      <c r="BG539">
        <f>(AT539-AS539)/(AT539-BE539)</f>
        <v>0</v>
      </c>
      <c r="BH539">
        <f>(AN539-AT539)/(AN539-BE539)</f>
        <v>0</v>
      </c>
      <c r="BI539">
        <f>(AT539-AS539)/(AT539-AM539)</f>
        <v>0</v>
      </c>
      <c r="BJ539">
        <f>(AN539-AT539)/(AN539-AM539)</f>
        <v>0</v>
      </c>
      <c r="BK539">
        <f>(BG539*BE539/AS539)</f>
        <v>0</v>
      </c>
      <c r="BL539">
        <f>(1-BK539)</f>
        <v>0</v>
      </c>
      <c r="CU539">
        <f>$B$13*DS539+$C$13*DT539+$F$13*EE539*(1-EH539)</f>
        <v>0</v>
      </c>
      <c r="CV539">
        <f>CU539*CW539</f>
        <v>0</v>
      </c>
      <c r="CW539">
        <f>($B$13*$D$11+$C$13*$D$11+$F$13*((ER539+EJ539)/MAX(ER539+EJ539+ES539, 0.1)*$I$11+ES539/MAX(ER539+EJ539+ES539, 0.1)*$J$11))/($B$13+$C$13+$F$13)</f>
        <v>0</v>
      </c>
      <c r="CX539">
        <f>($B$13*$K$11+$C$13*$K$11+$F$13*((ER539+EJ539)/MAX(ER539+EJ539+ES539, 0.1)*$P$11+ES539/MAX(ER539+EJ539+ES539, 0.1)*$Q$11))/($B$13+$C$13+$F$13)</f>
        <v>0</v>
      </c>
      <c r="CY539">
        <v>2.7</v>
      </c>
      <c r="CZ539">
        <v>0.5</v>
      </c>
      <c r="DA539" t="s">
        <v>421</v>
      </c>
      <c r="DB539">
        <v>2</v>
      </c>
      <c r="DC539">
        <v>1761013364.5</v>
      </c>
      <c r="DD539">
        <v>420.4739166666666</v>
      </c>
      <c r="DE539">
        <v>420.0051666666666</v>
      </c>
      <c r="DF539">
        <v>23.61118333333333</v>
      </c>
      <c r="DG539">
        <v>23.64862083333334</v>
      </c>
      <c r="DH539">
        <v>422.2059583333333</v>
      </c>
      <c r="DI539">
        <v>23.4303625</v>
      </c>
      <c r="DJ539">
        <v>500.0168333333333</v>
      </c>
      <c r="DK539">
        <v>90.59694583333334</v>
      </c>
      <c r="DL539">
        <v>0.0332659625</v>
      </c>
      <c r="DM539">
        <v>30.05688333333333</v>
      </c>
      <c r="DN539">
        <v>30.10692916666666</v>
      </c>
      <c r="DO539">
        <v>999.9</v>
      </c>
      <c r="DP539">
        <v>0</v>
      </c>
      <c r="DQ539">
        <v>0</v>
      </c>
      <c r="DR539">
        <v>10002.92041666667</v>
      </c>
      <c r="DS539">
        <v>0</v>
      </c>
      <c r="DT539">
        <v>0.242856</v>
      </c>
      <c r="DU539">
        <v>0.4687715833333333</v>
      </c>
      <c r="DV539">
        <v>430.642</v>
      </c>
      <c r="DW539">
        <v>430.1782499999999</v>
      </c>
      <c r="DX539">
        <v>-0.03743967125</v>
      </c>
      <c r="DY539">
        <v>420.0051666666666</v>
      </c>
      <c r="DZ539">
        <v>23.64862083333334</v>
      </c>
      <c r="EA539">
        <v>2.139100833333333</v>
      </c>
      <c r="EB539">
        <v>2.142492083333333</v>
      </c>
      <c r="EC539">
        <v>18.51337083333333</v>
      </c>
      <c r="ED539">
        <v>18.53865833333333</v>
      </c>
      <c r="EE539">
        <v>0.00500078</v>
      </c>
      <c r="EF539">
        <v>0</v>
      </c>
      <c r="EG539">
        <v>0</v>
      </c>
      <c r="EH539">
        <v>0</v>
      </c>
      <c r="EI539">
        <v>307.1666666666667</v>
      </c>
      <c r="EJ539">
        <v>0.00500078</v>
      </c>
      <c r="EK539">
        <v>-12.55833333333333</v>
      </c>
      <c r="EL539">
        <v>0.2416666666666667</v>
      </c>
      <c r="EM539">
        <v>36.083125</v>
      </c>
      <c r="EN539">
        <v>40.65604166666666</v>
      </c>
      <c r="EO539">
        <v>38.83829166666666</v>
      </c>
      <c r="EP539">
        <v>41.6195</v>
      </c>
      <c r="EQ539">
        <v>39.270625</v>
      </c>
      <c r="ER539">
        <v>0</v>
      </c>
      <c r="ES539">
        <v>0</v>
      </c>
      <c r="ET539">
        <v>0</v>
      </c>
      <c r="EU539">
        <v>1761013371.7</v>
      </c>
      <c r="EV539">
        <v>0</v>
      </c>
      <c r="EW539">
        <v>306.6038461538461</v>
      </c>
      <c r="EX539">
        <v>-26.44444382776211</v>
      </c>
      <c r="EY539">
        <v>33.80854712785669</v>
      </c>
      <c r="EZ539">
        <v>-12.50384615384615</v>
      </c>
      <c r="FA539">
        <v>15</v>
      </c>
      <c r="FB539">
        <v>1761013184</v>
      </c>
      <c r="FC539" t="s">
        <v>1480</v>
      </c>
      <c r="FD539">
        <v>1761013184</v>
      </c>
      <c r="FE539">
        <v>1761013179</v>
      </c>
      <c r="FF539">
        <v>16</v>
      </c>
      <c r="FG539">
        <v>-0.154</v>
      </c>
      <c r="FH539">
        <v>-0</v>
      </c>
      <c r="FI539">
        <v>-1.733</v>
      </c>
      <c r="FJ539">
        <v>0.19</v>
      </c>
      <c r="FK539">
        <v>420</v>
      </c>
      <c r="FL539">
        <v>24</v>
      </c>
      <c r="FM539">
        <v>0.28</v>
      </c>
      <c r="FN539">
        <v>0.05</v>
      </c>
      <c r="FO539">
        <v>0.4601656341463414</v>
      </c>
      <c r="FP539">
        <v>0.1783037142857147</v>
      </c>
      <c r="FQ539">
        <v>0.04401383387557969</v>
      </c>
      <c r="FR539">
        <v>1</v>
      </c>
      <c r="FS539">
        <v>308.2852941176471</v>
      </c>
      <c r="FT539">
        <v>-7.576775896166009</v>
      </c>
      <c r="FU539">
        <v>5.396302239003226</v>
      </c>
      <c r="FV539">
        <v>0</v>
      </c>
      <c r="FW539">
        <v>-0.0233659034097561</v>
      </c>
      <c r="FX539">
        <v>-0.2540813056724738</v>
      </c>
      <c r="FY539">
        <v>0.02544137984276642</v>
      </c>
      <c r="FZ539">
        <v>0</v>
      </c>
      <c r="GA539">
        <v>1</v>
      </c>
      <c r="GB539">
        <v>3</v>
      </c>
      <c r="GC539" t="s">
        <v>459</v>
      </c>
      <c r="GD539">
        <v>3.1095</v>
      </c>
      <c r="GE539">
        <v>2.7245</v>
      </c>
      <c r="GF539">
        <v>0.0887396</v>
      </c>
      <c r="GG539">
        <v>0.0884465</v>
      </c>
      <c r="GH539">
        <v>0.107495</v>
      </c>
      <c r="GI539">
        <v>0.108724</v>
      </c>
      <c r="GJ539">
        <v>23915.3</v>
      </c>
      <c r="GK539">
        <v>21661.8</v>
      </c>
      <c r="GL539">
        <v>26801.8</v>
      </c>
      <c r="GM539">
        <v>23969.6</v>
      </c>
      <c r="GN539">
        <v>38221.8</v>
      </c>
      <c r="GO539">
        <v>31509.3</v>
      </c>
      <c r="GP539">
        <v>46781.3</v>
      </c>
      <c r="GQ539">
        <v>37887.3</v>
      </c>
      <c r="GR539">
        <v>1.89217</v>
      </c>
      <c r="GS539">
        <v>1.87908</v>
      </c>
      <c r="GT539">
        <v>0.103511</v>
      </c>
      <c r="GU539">
        <v>0</v>
      </c>
      <c r="GV539">
        <v>28.3779</v>
      </c>
      <c r="GW539">
        <v>999.9</v>
      </c>
      <c r="GX539">
        <v>63.8</v>
      </c>
      <c r="GY539">
        <v>29.1</v>
      </c>
      <c r="GZ539">
        <v>28.4884</v>
      </c>
      <c r="HA539">
        <v>61.281</v>
      </c>
      <c r="HB539">
        <v>21.1498</v>
      </c>
      <c r="HC539">
        <v>1</v>
      </c>
      <c r="HD539">
        <v>0.0244868</v>
      </c>
      <c r="HE539">
        <v>-0.772557</v>
      </c>
      <c r="HF539">
        <v>20.3354</v>
      </c>
      <c r="HG539">
        <v>5.21744</v>
      </c>
      <c r="HH539">
        <v>11.98</v>
      </c>
      <c r="HI539">
        <v>4.9645</v>
      </c>
      <c r="HJ539">
        <v>3.2753</v>
      </c>
      <c r="HK539">
        <v>9999</v>
      </c>
      <c r="HL539">
        <v>9999</v>
      </c>
      <c r="HM539">
        <v>9999</v>
      </c>
      <c r="HN539">
        <v>999.9</v>
      </c>
      <c r="HO539">
        <v>1.86369</v>
      </c>
      <c r="HP539">
        <v>1.85974</v>
      </c>
      <c r="HQ539">
        <v>1.85806</v>
      </c>
      <c r="HR539">
        <v>1.85944</v>
      </c>
      <c r="HS539">
        <v>1.85959</v>
      </c>
      <c r="HT539">
        <v>1.85806</v>
      </c>
      <c r="HU539">
        <v>1.85715</v>
      </c>
      <c r="HV539">
        <v>1.85211</v>
      </c>
      <c r="HW539">
        <v>0</v>
      </c>
      <c r="HX539">
        <v>0</v>
      </c>
      <c r="HY539">
        <v>0</v>
      </c>
      <c r="HZ539">
        <v>0</v>
      </c>
      <c r="IA539" t="s">
        <v>424</v>
      </c>
      <c r="IB539" t="s">
        <v>425</v>
      </c>
      <c r="IC539" t="s">
        <v>426</v>
      </c>
      <c r="ID539" t="s">
        <v>426</v>
      </c>
      <c r="IE539" t="s">
        <v>426</v>
      </c>
      <c r="IF539" t="s">
        <v>426</v>
      </c>
      <c r="IG539">
        <v>0</v>
      </c>
      <c r="IH539">
        <v>100</v>
      </c>
      <c r="II539">
        <v>100</v>
      </c>
      <c r="IJ539">
        <v>-1.732</v>
      </c>
      <c r="IK539">
        <v>0.1811</v>
      </c>
      <c r="IL539">
        <v>-2.523321469321131</v>
      </c>
      <c r="IM539">
        <v>0.001328113201692861</v>
      </c>
      <c r="IN539">
        <v>1.538283238170363E-06</v>
      </c>
      <c r="IO539">
        <v>-5.795655626708063E-10</v>
      </c>
      <c r="IP539">
        <v>-0.06946566406577259</v>
      </c>
      <c r="IQ539">
        <v>-0.004593102289677449</v>
      </c>
      <c r="IR539">
        <v>0.0008253994458280543</v>
      </c>
      <c r="IS539">
        <v>-7.403632370499484E-06</v>
      </c>
      <c r="IT539">
        <v>2</v>
      </c>
      <c r="IU539">
        <v>1985</v>
      </c>
      <c r="IV539">
        <v>1</v>
      </c>
      <c r="IW539">
        <v>27</v>
      </c>
      <c r="IX539">
        <v>3.1</v>
      </c>
      <c r="IY539">
        <v>3.2</v>
      </c>
      <c r="IZ539">
        <v>1.13525</v>
      </c>
      <c r="JA539">
        <v>2.60254</v>
      </c>
      <c r="JB539">
        <v>1.49658</v>
      </c>
      <c r="JC539">
        <v>2.34497</v>
      </c>
      <c r="JD539">
        <v>1.54907</v>
      </c>
      <c r="JE539">
        <v>2.47314</v>
      </c>
      <c r="JF539">
        <v>32.7535</v>
      </c>
      <c r="JG539">
        <v>15.3228</v>
      </c>
      <c r="JH539">
        <v>18</v>
      </c>
      <c r="JI539">
        <v>481.373</v>
      </c>
      <c r="JJ539">
        <v>502.125</v>
      </c>
      <c r="JK539">
        <v>30.0596</v>
      </c>
      <c r="JL539">
        <v>27.5854</v>
      </c>
      <c r="JM539">
        <v>30</v>
      </c>
      <c r="JN539">
        <v>27.7666</v>
      </c>
      <c r="JO539">
        <v>27.7444</v>
      </c>
      <c r="JP539">
        <v>22.8377</v>
      </c>
      <c r="JQ539">
        <v>20.5962</v>
      </c>
      <c r="JR539">
        <v>80.0788</v>
      </c>
      <c r="JS539">
        <v>30.0172</v>
      </c>
      <c r="JT539">
        <v>420</v>
      </c>
      <c r="JU539">
        <v>23.6737</v>
      </c>
      <c r="JV539">
        <v>102.3</v>
      </c>
      <c r="JW539">
        <v>91.4028</v>
      </c>
    </row>
    <row r="540" spans="1:283">
      <c r="A540">
        <v>522</v>
      </c>
      <c r="B540">
        <v>1761013374.5</v>
      </c>
      <c r="C540">
        <v>3708.5</v>
      </c>
      <c r="D540" t="s">
        <v>1501</v>
      </c>
      <c r="E540" t="s">
        <v>1502</v>
      </c>
      <c r="F540">
        <v>5</v>
      </c>
      <c r="G540" t="s">
        <v>1479</v>
      </c>
      <c r="H540">
        <v>1761013366.5</v>
      </c>
      <c r="I540">
        <f>(J540)/1000</f>
        <v>0</v>
      </c>
      <c r="J540">
        <f>1000*DJ540*AH540*(DF540-DG540)/(100*CY540*(1000-AH540*DF540))</f>
        <v>0</v>
      </c>
      <c r="K540">
        <f>DJ540*AH540*(DE540-DD540*(1000-AH540*DG540)/(1000-AH540*DF540))/(100*CY540)</f>
        <v>0</v>
      </c>
      <c r="L540">
        <f>DD540 - IF(AH540&gt;1, K540*CY540*100.0/(AJ540), 0)</f>
        <v>0</v>
      </c>
      <c r="M540">
        <f>((S540-I540/2)*L540-K540)/(S540+I540/2)</f>
        <v>0</v>
      </c>
      <c r="N540">
        <f>M540*(DK540+DL540)/1000.0</f>
        <v>0</v>
      </c>
      <c r="O540">
        <f>(DD540 - IF(AH540&gt;1, K540*CY540*100.0/(AJ540), 0))*(DK540+DL540)/1000.0</f>
        <v>0</v>
      </c>
      <c r="P540">
        <f>2.0/((1/R540-1/Q540)+SIGN(R540)*SQRT((1/R540-1/Q540)*(1/R540-1/Q540) + 4*CZ540/((CZ540+1)*(CZ540+1))*(2*1/R540*1/Q540-1/Q540*1/Q540)))</f>
        <v>0</v>
      </c>
      <c r="Q540">
        <f>IF(LEFT(DA540,1)&lt;&gt;"0",IF(LEFT(DA540,1)="1",3.0,DB540),$D$5+$E$5*(DR540*DK540/($K$5*1000))+$F$5*(DR540*DK540/($K$5*1000))*MAX(MIN(CY540,$J$5),$I$5)*MAX(MIN(CY540,$J$5),$I$5)+$G$5*MAX(MIN(CY540,$J$5),$I$5)*(DR540*DK540/($K$5*1000))+$H$5*(DR540*DK540/($K$5*1000))*(DR540*DK540/($K$5*1000)))</f>
        <v>0</v>
      </c>
      <c r="R540">
        <f>I540*(1000-(1000*0.61365*exp(17.502*V540/(240.97+V540))/(DK540+DL540)+DF540)/2)/(1000*0.61365*exp(17.502*V540/(240.97+V540))/(DK540+DL540)-DF540)</f>
        <v>0</v>
      </c>
      <c r="S540">
        <f>1/((CZ540+1)/(P540/1.6)+1/(Q540/1.37)) + CZ540/((CZ540+1)/(P540/1.6) + CZ540/(Q540/1.37))</f>
        <v>0</v>
      </c>
      <c r="T540">
        <f>(CU540*CX540)</f>
        <v>0</v>
      </c>
      <c r="U540">
        <f>(DM540+(T540+2*0.95*5.67E-8*(((DM540+$B$9)+273)^4-(DM540+273)^4)-44100*I540)/(1.84*29.3*Q540+8*0.95*5.67E-8*(DM540+273)^3))</f>
        <v>0</v>
      </c>
      <c r="V540">
        <f>($C$9*DN540+$D$9*DO540+$E$9*U540)</f>
        <v>0</v>
      </c>
      <c r="W540">
        <f>0.61365*exp(17.502*V540/(240.97+V540))</f>
        <v>0</v>
      </c>
      <c r="X540">
        <f>(Y540/Z540*100)</f>
        <v>0</v>
      </c>
      <c r="Y540">
        <f>DF540*(DK540+DL540)/1000</f>
        <v>0</v>
      </c>
      <c r="Z540">
        <f>0.61365*exp(17.502*DM540/(240.97+DM540))</f>
        <v>0</v>
      </c>
      <c r="AA540">
        <f>(W540-DF540*(DK540+DL540)/1000)</f>
        <v>0</v>
      </c>
      <c r="AB540">
        <f>(-I540*44100)</f>
        <v>0</v>
      </c>
      <c r="AC540">
        <f>2*29.3*Q540*0.92*(DM540-V540)</f>
        <v>0</v>
      </c>
      <c r="AD540">
        <f>2*0.95*5.67E-8*(((DM540+$B$9)+273)^4-(V540+273)^4)</f>
        <v>0</v>
      </c>
      <c r="AE540">
        <f>T540+AD540+AB540+AC540</f>
        <v>0</v>
      </c>
      <c r="AF540">
        <v>1</v>
      </c>
      <c r="AG540">
        <v>0</v>
      </c>
      <c r="AH540">
        <f>IF(AF540*$H$15&gt;=AJ540,1.0,(AJ540/(AJ540-AF540*$H$15)))</f>
        <v>0</v>
      </c>
      <c r="AI540">
        <f>(AH540-1)*100</f>
        <v>0</v>
      </c>
      <c r="AJ540">
        <f>MAX(0,($B$15+$C$15*DR540)/(1+$D$15*DR540)*DK540/(DM540+273)*$E$15)</f>
        <v>0</v>
      </c>
      <c r="AK540" t="s">
        <v>420</v>
      </c>
      <c r="AL540" t="s">
        <v>420</v>
      </c>
      <c r="AM540">
        <v>0</v>
      </c>
      <c r="AN540">
        <v>0</v>
      </c>
      <c r="AO540">
        <f>1-AM540/AN540</f>
        <v>0</v>
      </c>
      <c r="AP540">
        <v>0</v>
      </c>
      <c r="AQ540" t="s">
        <v>420</v>
      </c>
      <c r="AR540" t="s">
        <v>420</v>
      </c>
      <c r="AS540">
        <v>0</v>
      </c>
      <c r="AT540">
        <v>0</v>
      </c>
      <c r="AU540">
        <f>1-AS540/AT540</f>
        <v>0</v>
      </c>
      <c r="AV540">
        <v>0.5</v>
      </c>
      <c r="AW540">
        <f>CV540</f>
        <v>0</v>
      </c>
      <c r="AX540">
        <f>K540</f>
        <v>0</v>
      </c>
      <c r="AY540">
        <f>AU540*AV540*AW540</f>
        <v>0</v>
      </c>
      <c r="AZ540">
        <f>(AX540-AP540)/AW540</f>
        <v>0</v>
      </c>
      <c r="BA540">
        <f>(AN540-AT540)/AT540</f>
        <v>0</v>
      </c>
      <c r="BB540">
        <f>AM540/(AO540+AM540/AT540)</f>
        <v>0</v>
      </c>
      <c r="BC540" t="s">
        <v>420</v>
      </c>
      <c r="BD540">
        <v>0</v>
      </c>
      <c r="BE540">
        <f>IF(BD540&lt;&gt;0, BD540, BB540)</f>
        <v>0</v>
      </c>
      <c r="BF540">
        <f>1-BE540/AT540</f>
        <v>0</v>
      </c>
      <c r="BG540">
        <f>(AT540-AS540)/(AT540-BE540)</f>
        <v>0</v>
      </c>
      <c r="BH540">
        <f>(AN540-AT540)/(AN540-BE540)</f>
        <v>0</v>
      </c>
      <c r="BI540">
        <f>(AT540-AS540)/(AT540-AM540)</f>
        <v>0</v>
      </c>
      <c r="BJ540">
        <f>(AN540-AT540)/(AN540-AM540)</f>
        <v>0</v>
      </c>
      <c r="BK540">
        <f>(BG540*BE540/AS540)</f>
        <v>0</v>
      </c>
      <c r="BL540">
        <f>(1-BK540)</f>
        <v>0</v>
      </c>
      <c r="CU540">
        <f>$B$13*DS540+$C$13*DT540+$F$13*EE540*(1-EH540)</f>
        <v>0</v>
      </c>
      <c r="CV540">
        <f>CU540*CW540</f>
        <v>0</v>
      </c>
      <c r="CW540">
        <f>($B$13*$D$11+$C$13*$D$11+$F$13*((ER540+EJ540)/MAX(ER540+EJ540+ES540, 0.1)*$I$11+ES540/MAX(ER540+EJ540+ES540, 0.1)*$J$11))/($B$13+$C$13+$F$13)</f>
        <v>0</v>
      </c>
      <c r="CX540">
        <f>($B$13*$K$11+$C$13*$K$11+$F$13*((ER540+EJ540)/MAX(ER540+EJ540+ES540, 0.1)*$P$11+ES540/MAX(ER540+EJ540+ES540, 0.1)*$Q$11))/($B$13+$C$13+$F$13)</f>
        <v>0</v>
      </c>
      <c r="CY540">
        <v>2.7</v>
      </c>
      <c r="CZ540">
        <v>0.5</v>
      </c>
      <c r="DA540" t="s">
        <v>421</v>
      </c>
      <c r="DB540">
        <v>2</v>
      </c>
      <c r="DC540">
        <v>1761013366.5</v>
      </c>
      <c r="DD540">
        <v>420.4739166666666</v>
      </c>
      <c r="DE540">
        <v>420.001875</v>
      </c>
      <c r="DF540">
        <v>23.61384166666666</v>
      </c>
      <c r="DG540">
        <v>23.65925416666667</v>
      </c>
      <c r="DH540">
        <v>422.2059583333333</v>
      </c>
      <c r="DI540">
        <v>23.43296666666667</v>
      </c>
      <c r="DJ540">
        <v>500.0214166666667</v>
      </c>
      <c r="DK540">
        <v>90.59697916666669</v>
      </c>
      <c r="DL540">
        <v>0.03319245833333333</v>
      </c>
      <c r="DM540">
        <v>30.0452</v>
      </c>
      <c r="DN540">
        <v>30.096025</v>
      </c>
      <c r="DO540">
        <v>999.9</v>
      </c>
      <c r="DP540">
        <v>0</v>
      </c>
      <c r="DQ540">
        <v>0</v>
      </c>
      <c r="DR540">
        <v>10003.59625</v>
      </c>
      <c r="DS540">
        <v>0</v>
      </c>
      <c r="DT540">
        <v>0.242856</v>
      </c>
      <c r="DU540">
        <v>0.4719988333333333</v>
      </c>
      <c r="DV540">
        <v>430.6430833333334</v>
      </c>
      <c r="DW540">
        <v>430.1795833333333</v>
      </c>
      <c r="DX540">
        <v>-0.04540992666666668</v>
      </c>
      <c r="DY540">
        <v>420.001875</v>
      </c>
      <c r="DZ540">
        <v>23.65925416666667</v>
      </c>
      <c r="EA540">
        <v>2.139342916666667</v>
      </c>
      <c r="EB540">
        <v>2.143455833333333</v>
      </c>
      <c r="EC540">
        <v>18.515175</v>
      </c>
      <c r="ED540">
        <v>18.54584166666667</v>
      </c>
      <c r="EE540">
        <v>0.00500078</v>
      </c>
      <c r="EF540">
        <v>0</v>
      </c>
      <c r="EG540">
        <v>0</v>
      </c>
      <c r="EH540">
        <v>0</v>
      </c>
      <c r="EI540">
        <v>306.3125</v>
      </c>
      <c r="EJ540">
        <v>0.00500078</v>
      </c>
      <c r="EK540">
        <v>-11.89583333333333</v>
      </c>
      <c r="EL540">
        <v>0.3041666666666666</v>
      </c>
      <c r="EM540">
        <v>36.088375</v>
      </c>
      <c r="EN540">
        <v>40.66641666666666</v>
      </c>
      <c r="EO540">
        <v>38.87995833333333</v>
      </c>
      <c r="EP540">
        <v>41.65075</v>
      </c>
      <c r="EQ540">
        <v>39.24462500000001</v>
      </c>
      <c r="ER540">
        <v>0</v>
      </c>
      <c r="ES540">
        <v>0</v>
      </c>
      <c r="ET540">
        <v>0</v>
      </c>
      <c r="EU540">
        <v>1761013373.5</v>
      </c>
      <c r="EV540">
        <v>0</v>
      </c>
      <c r="EW540">
        <v>305.724</v>
      </c>
      <c r="EX540">
        <v>-12.38461466268394</v>
      </c>
      <c r="EY540">
        <v>18.80000014427384</v>
      </c>
      <c r="EZ540">
        <v>-12.332</v>
      </c>
      <c r="FA540">
        <v>15</v>
      </c>
      <c r="FB540">
        <v>1761013184</v>
      </c>
      <c r="FC540" t="s">
        <v>1480</v>
      </c>
      <c r="FD540">
        <v>1761013184</v>
      </c>
      <c r="FE540">
        <v>1761013179</v>
      </c>
      <c r="FF540">
        <v>16</v>
      </c>
      <c r="FG540">
        <v>-0.154</v>
      </c>
      <c r="FH540">
        <v>-0</v>
      </c>
      <c r="FI540">
        <v>-1.733</v>
      </c>
      <c r="FJ540">
        <v>0.19</v>
      </c>
      <c r="FK540">
        <v>420</v>
      </c>
      <c r="FL540">
        <v>24</v>
      </c>
      <c r="FM540">
        <v>0.28</v>
      </c>
      <c r="FN540">
        <v>0.05</v>
      </c>
      <c r="FO540">
        <v>0.4649464878048781</v>
      </c>
      <c r="FP540">
        <v>0.07990340069686538</v>
      </c>
      <c r="FQ540">
        <v>0.0419881735835699</v>
      </c>
      <c r="FR540">
        <v>1</v>
      </c>
      <c r="FS540">
        <v>307.2588235294118</v>
      </c>
      <c r="FT540">
        <v>-19.51718832559008</v>
      </c>
      <c r="FU540">
        <v>6.404507495738899</v>
      </c>
      <c r="FV540">
        <v>0</v>
      </c>
      <c r="FW540">
        <v>-0.03462670706829268</v>
      </c>
      <c r="FX540">
        <v>-0.2457286034675957</v>
      </c>
      <c r="FY540">
        <v>0.02473102306792286</v>
      </c>
      <c r="FZ540">
        <v>0</v>
      </c>
      <c r="GA540">
        <v>1</v>
      </c>
      <c r="GB540">
        <v>3</v>
      </c>
      <c r="GC540" t="s">
        <v>459</v>
      </c>
      <c r="GD540">
        <v>3.10962</v>
      </c>
      <c r="GE540">
        <v>2.72443</v>
      </c>
      <c r="GF540">
        <v>0.0887377</v>
      </c>
      <c r="GG540">
        <v>0.08843959999999999</v>
      </c>
      <c r="GH540">
        <v>0.107519</v>
      </c>
      <c r="GI540">
        <v>0.108745</v>
      </c>
      <c r="GJ540">
        <v>23915.3</v>
      </c>
      <c r="GK540">
        <v>21661.9</v>
      </c>
      <c r="GL540">
        <v>26801.7</v>
      </c>
      <c r="GM540">
        <v>23969.5</v>
      </c>
      <c r="GN540">
        <v>38220.6</v>
      </c>
      <c r="GO540">
        <v>31508.6</v>
      </c>
      <c r="GP540">
        <v>46781.1</v>
      </c>
      <c r="GQ540">
        <v>37887.3</v>
      </c>
      <c r="GR540">
        <v>1.89202</v>
      </c>
      <c r="GS540">
        <v>1.87903</v>
      </c>
      <c r="GT540">
        <v>0.102773</v>
      </c>
      <c r="GU540">
        <v>0</v>
      </c>
      <c r="GV540">
        <v>28.3763</v>
      </c>
      <c r="GW540">
        <v>999.9</v>
      </c>
      <c r="GX540">
        <v>63.8</v>
      </c>
      <c r="GY540">
        <v>29.1</v>
      </c>
      <c r="GZ540">
        <v>28.4854</v>
      </c>
      <c r="HA540">
        <v>61.171</v>
      </c>
      <c r="HB540">
        <v>20.9455</v>
      </c>
      <c r="HC540">
        <v>1</v>
      </c>
      <c r="HD540">
        <v>0.0244538</v>
      </c>
      <c r="HE540">
        <v>-0.7391180000000001</v>
      </c>
      <c r="HF540">
        <v>20.3355</v>
      </c>
      <c r="HG540">
        <v>5.21819</v>
      </c>
      <c r="HH540">
        <v>11.9798</v>
      </c>
      <c r="HI540">
        <v>4.96445</v>
      </c>
      <c r="HJ540">
        <v>3.27523</v>
      </c>
      <c r="HK540">
        <v>9999</v>
      </c>
      <c r="HL540">
        <v>9999</v>
      </c>
      <c r="HM540">
        <v>9999</v>
      </c>
      <c r="HN540">
        <v>999.9</v>
      </c>
      <c r="HO540">
        <v>1.86368</v>
      </c>
      <c r="HP540">
        <v>1.85974</v>
      </c>
      <c r="HQ540">
        <v>1.85806</v>
      </c>
      <c r="HR540">
        <v>1.85944</v>
      </c>
      <c r="HS540">
        <v>1.85959</v>
      </c>
      <c r="HT540">
        <v>1.85806</v>
      </c>
      <c r="HU540">
        <v>1.85715</v>
      </c>
      <c r="HV540">
        <v>1.85211</v>
      </c>
      <c r="HW540">
        <v>0</v>
      </c>
      <c r="HX540">
        <v>0</v>
      </c>
      <c r="HY540">
        <v>0</v>
      </c>
      <c r="HZ540">
        <v>0</v>
      </c>
      <c r="IA540" t="s">
        <v>424</v>
      </c>
      <c r="IB540" t="s">
        <v>425</v>
      </c>
      <c r="IC540" t="s">
        <v>426</v>
      </c>
      <c r="ID540" t="s">
        <v>426</v>
      </c>
      <c r="IE540" t="s">
        <v>426</v>
      </c>
      <c r="IF540" t="s">
        <v>426</v>
      </c>
      <c r="IG540">
        <v>0</v>
      </c>
      <c r="IH540">
        <v>100</v>
      </c>
      <c r="II540">
        <v>100</v>
      </c>
      <c r="IJ540">
        <v>-1.732</v>
      </c>
      <c r="IK540">
        <v>0.1813</v>
      </c>
      <c r="IL540">
        <v>-2.523321469321131</v>
      </c>
      <c r="IM540">
        <v>0.001328113201692861</v>
      </c>
      <c r="IN540">
        <v>1.538283238170363E-06</v>
      </c>
      <c r="IO540">
        <v>-5.795655626708063E-10</v>
      </c>
      <c r="IP540">
        <v>-0.06946566406577259</v>
      </c>
      <c r="IQ540">
        <v>-0.004593102289677449</v>
      </c>
      <c r="IR540">
        <v>0.0008253994458280543</v>
      </c>
      <c r="IS540">
        <v>-7.403632370499484E-06</v>
      </c>
      <c r="IT540">
        <v>2</v>
      </c>
      <c r="IU540">
        <v>1985</v>
      </c>
      <c r="IV540">
        <v>1</v>
      </c>
      <c r="IW540">
        <v>27</v>
      </c>
      <c r="IX540">
        <v>3.2</v>
      </c>
      <c r="IY540">
        <v>3.3</v>
      </c>
      <c r="IZ540">
        <v>1.13525</v>
      </c>
      <c r="JA540">
        <v>2.60742</v>
      </c>
      <c r="JB540">
        <v>1.49658</v>
      </c>
      <c r="JC540">
        <v>2.34497</v>
      </c>
      <c r="JD540">
        <v>1.54907</v>
      </c>
      <c r="JE540">
        <v>2.40723</v>
      </c>
      <c r="JF540">
        <v>32.7535</v>
      </c>
      <c r="JG540">
        <v>15.3228</v>
      </c>
      <c r="JH540">
        <v>18</v>
      </c>
      <c r="JI540">
        <v>481.286</v>
      </c>
      <c r="JJ540">
        <v>502.091</v>
      </c>
      <c r="JK540">
        <v>30.0268</v>
      </c>
      <c r="JL540">
        <v>27.5854</v>
      </c>
      <c r="JM540">
        <v>30</v>
      </c>
      <c r="JN540">
        <v>27.7666</v>
      </c>
      <c r="JO540">
        <v>27.7444</v>
      </c>
      <c r="JP540">
        <v>22.84</v>
      </c>
      <c r="JQ540">
        <v>20.5962</v>
      </c>
      <c r="JR540">
        <v>80.0788</v>
      </c>
      <c r="JS540">
        <v>30.0172</v>
      </c>
      <c r="JT540">
        <v>420</v>
      </c>
      <c r="JU540">
        <v>23.6551</v>
      </c>
      <c r="JV540">
        <v>102.3</v>
      </c>
      <c r="JW540">
        <v>91.4028</v>
      </c>
    </row>
    <row r="541" spans="1:283">
      <c r="A541">
        <v>523</v>
      </c>
      <c r="B541">
        <v>1761013376.5</v>
      </c>
      <c r="C541">
        <v>3710.5</v>
      </c>
      <c r="D541" t="s">
        <v>1503</v>
      </c>
      <c r="E541" t="s">
        <v>1504</v>
      </c>
      <c r="F541">
        <v>5</v>
      </c>
      <c r="G541" t="s">
        <v>1479</v>
      </c>
      <c r="H541">
        <v>1761013368.5</v>
      </c>
      <c r="I541">
        <f>(J541)/1000</f>
        <v>0</v>
      </c>
      <c r="J541">
        <f>1000*DJ541*AH541*(DF541-DG541)/(100*CY541*(1000-AH541*DF541))</f>
        <v>0</v>
      </c>
      <c r="K541">
        <f>DJ541*AH541*(DE541-DD541*(1000-AH541*DG541)/(1000-AH541*DF541))/(100*CY541)</f>
        <v>0</v>
      </c>
      <c r="L541">
        <f>DD541 - IF(AH541&gt;1, K541*CY541*100.0/(AJ541), 0)</f>
        <v>0</v>
      </c>
      <c r="M541">
        <f>((S541-I541/2)*L541-K541)/(S541+I541/2)</f>
        <v>0</v>
      </c>
      <c r="N541">
        <f>M541*(DK541+DL541)/1000.0</f>
        <v>0</v>
      </c>
      <c r="O541">
        <f>(DD541 - IF(AH541&gt;1, K541*CY541*100.0/(AJ541), 0))*(DK541+DL541)/1000.0</f>
        <v>0</v>
      </c>
      <c r="P541">
        <f>2.0/((1/R541-1/Q541)+SIGN(R541)*SQRT((1/R541-1/Q541)*(1/R541-1/Q541) + 4*CZ541/((CZ541+1)*(CZ541+1))*(2*1/R541*1/Q541-1/Q541*1/Q541)))</f>
        <v>0</v>
      </c>
      <c r="Q541">
        <f>IF(LEFT(DA541,1)&lt;&gt;"0",IF(LEFT(DA541,1)="1",3.0,DB541),$D$5+$E$5*(DR541*DK541/($K$5*1000))+$F$5*(DR541*DK541/($K$5*1000))*MAX(MIN(CY541,$J$5),$I$5)*MAX(MIN(CY541,$J$5),$I$5)+$G$5*MAX(MIN(CY541,$J$5),$I$5)*(DR541*DK541/($K$5*1000))+$H$5*(DR541*DK541/($K$5*1000))*(DR541*DK541/($K$5*1000)))</f>
        <v>0</v>
      </c>
      <c r="R541">
        <f>I541*(1000-(1000*0.61365*exp(17.502*V541/(240.97+V541))/(DK541+DL541)+DF541)/2)/(1000*0.61365*exp(17.502*V541/(240.97+V541))/(DK541+DL541)-DF541)</f>
        <v>0</v>
      </c>
      <c r="S541">
        <f>1/((CZ541+1)/(P541/1.6)+1/(Q541/1.37)) + CZ541/((CZ541+1)/(P541/1.6) + CZ541/(Q541/1.37))</f>
        <v>0</v>
      </c>
      <c r="T541">
        <f>(CU541*CX541)</f>
        <v>0</v>
      </c>
      <c r="U541">
        <f>(DM541+(T541+2*0.95*5.67E-8*(((DM541+$B$9)+273)^4-(DM541+273)^4)-44100*I541)/(1.84*29.3*Q541+8*0.95*5.67E-8*(DM541+273)^3))</f>
        <v>0</v>
      </c>
      <c r="V541">
        <f>($C$9*DN541+$D$9*DO541+$E$9*U541)</f>
        <v>0</v>
      </c>
      <c r="W541">
        <f>0.61365*exp(17.502*V541/(240.97+V541))</f>
        <v>0</v>
      </c>
      <c r="X541">
        <f>(Y541/Z541*100)</f>
        <v>0</v>
      </c>
      <c r="Y541">
        <f>DF541*(DK541+DL541)/1000</f>
        <v>0</v>
      </c>
      <c r="Z541">
        <f>0.61365*exp(17.502*DM541/(240.97+DM541))</f>
        <v>0</v>
      </c>
      <c r="AA541">
        <f>(W541-DF541*(DK541+DL541)/1000)</f>
        <v>0</v>
      </c>
      <c r="AB541">
        <f>(-I541*44100)</f>
        <v>0</v>
      </c>
      <c r="AC541">
        <f>2*29.3*Q541*0.92*(DM541-V541)</f>
        <v>0</v>
      </c>
      <c r="AD541">
        <f>2*0.95*5.67E-8*(((DM541+$B$9)+273)^4-(V541+273)^4)</f>
        <v>0</v>
      </c>
      <c r="AE541">
        <f>T541+AD541+AB541+AC541</f>
        <v>0</v>
      </c>
      <c r="AF541">
        <v>1</v>
      </c>
      <c r="AG541">
        <v>0</v>
      </c>
      <c r="AH541">
        <f>IF(AF541*$H$15&gt;=AJ541,1.0,(AJ541/(AJ541-AF541*$H$15)))</f>
        <v>0</v>
      </c>
      <c r="AI541">
        <f>(AH541-1)*100</f>
        <v>0</v>
      </c>
      <c r="AJ541">
        <f>MAX(0,($B$15+$C$15*DR541)/(1+$D$15*DR541)*DK541/(DM541+273)*$E$15)</f>
        <v>0</v>
      </c>
      <c r="AK541" t="s">
        <v>420</v>
      </c>
      <c r="AL541" t="s">
        <v>420</v>
      </c>
      <c r="AM541">
        <v>0</v>
      </c>
      <c r="AN541">
        <v>0</v>
      </c>
      <c r="AO541">
        <f>1-AM541/AN541</f>
        <v>0</v>
      </c>
      <c r="AP541">
        <v>0</v>
      </c>
      <c r="AQ541" t="s">
        <v>420</v>
      </c>
      <c r="AR541" t="s">
        <v>420</v>
      </c>
      <c r="AS541">
        <v>0</v>
      </c>
      <c r="AT541">
        <v>0</v>
      </c>
      <c r="AU541">
        <f>1-AS541/AT541</f>
        <v>0</v>
      </c>
      <c r="AV541">
        <v>0.5</v>
      </c>
      <c r="AW541">
        <f>CV541</f>
        <v>0</v>
      </c>
      <c r="AX541">
        <f>K541</f>
        <v>0</v>
      </c>
      <c r="AY541">
        <f>AU541*AV541*AW541</f>
        <v>0</v>
      </c>
      <c r="AZ541">
        <f>(AX541-AP541)/AW541</f>
        <v>0</v>
      </c>
      <c r="BA541">
        <f>(AN541-AT541)/AT541</f>
        <v>0</v>
      </c>
      <c r="BB541">
        <f>AM541/(AO541+AM541/AT541)</f>
        <v>0</v>
      </c>
      <c r="BC541" t="s">
        <v>420</v>
      </c>
      <c r="BD541">
        <v>0</v>
      </c>
      <c r="BE541">
        <f>IF(BD541&lt;&gt;0, BD541, BB541)</f>
        <v>0</v>
      </c>
      <c r="BF541">
        <f>1-BE541/AT541</f>
        <v>0</v>
      </c>
      <c r="BG541">
        <f>(AT541-AS541)/(AT541-BE541)</f>
        <v>0</v>
      </c>
      <c r="BH541">
        <f>(AN541-AT541)/(AN541-BE541)</f>
        <v>0</v>
      </c>
      <c r="BI541">
        <f>(AT541-AS541)/(AT541-AM541)</f>
        <v>0</v>
      </c>
      <c r="BJ541">
        <f>(AN541-AT541)/(AN541-AM541)</f>
        <v>0</v>
      </c>
      <c r="BK541">
        <f>(BG541*BE541/AS541)</f>
        <v>0</v>
      </c>
      <c r="BL541">
        <f>(1-BK541)</f>
        <v>0</v>
      </c>
      <c r="CU541">
        <f>$B$13*DS541+$C$13*DT541+$F$13*EE541*(1-EH541)</f>
        <v>0</v>
      </c>
      <c r="CV541">
        <f>CU541*CW541</f>
        <v>0</v>
      </c>
      <c r="CW541">
        <f>($B$13*$D$11+$C$13*$D$11+$F$13*((ER541+EJ541)/MAX(ER541+EJ541+ES541, 0.1)*$I$11+ES541/MAX(ER541+EJ541+ES541, 0.1)*$J$11))/($B$13+$C$13+$F$13)</f>
        <v>0</v>
      </c>
      <c r="CX541">
        <f>($B$13*$K$11+$C$13*$K$11+$F$13*((ER541+EJ541)/MAX(ER541+EJ541+ES541, 0.1)*$P$11+ES541/MAX(ER541+EJ541+ES541, 0.1)*$Q$11))/($B$13+$C$13+$F$13)</f>
        <v>0</v>
      </c>
      <c r="CY541">
        <v>2.7</v>
      </c>
      <c r="CZ541">
        <v>0.5</v>
      </c>
      <c r="DA541" t="s">
        <v>421</v>
      </c>
      <c r="DB541">
        <v>2</v>
      </c>
      <c r="DC541">
        <v>1761013368.5</v>
      </c>
      <c r="DD541">
        <v>420.4760000000001</v>
      </c>
      <c r="DE541">
        <v>419.9925</v>
      </c>
      <c r="DF541">
        <v>23.61796666666667</v>
      </c>
      <c r="DG541">
        <v>23.67014166666667</v>
      </c>
      <c r="DH541">
        <v>422.2080416666666</v>
      </c>
      <c r="DI541">
        <v>23.43700833333333</v>
      </c>
      <c r="DJ541">
        <v>500.0193333333333</v>
      </c>
      <c r="DK541">
        <v>90.59704166666667</v>
      </c>
      <c r="DL541">
        <v>0.03314914166666667</v>
      </c>
      <c r="DM541">
        <v>30.03298333333333</v>
      </c>
      <c r="DN541">
        <v>30.08518333333333</v>
      </c>
      <c r="DO541">
        <v>999.9</v>
      </c>
      <c r="DP541">
        <v>0</v>
      </c>
      <c r="DQ541">
        <v>0</v>
      </c>
      <c r="DR541">
        <v>10003.25458333333</v>
      </c>
      <c r="DS541">
        <v>0</v>
      </c>
      <c r="DT541">
        <v>0.242856</v>
      </c>
      <c r="DU541">
        <v>0.4835242916666667</v>
      </c>
      <c r="DV541">
        <v>430.6470833333333</v>
      </c>
      <c r="DW541">
        <v>430.17475</v>
      </c>
      <c r="DX541">
        <v>-0.05216646666666666</v>
      </c>
      <c r="DY541">
        <v>419.9925</v>
      </c>
      <c r="DZ541">
        <v>23.67014166666667</v>
      </c>
      <c r="EA541">
        <v>2.139717916666667</v>
      </c>
      <c r="EB541">
        <v>2.144443333333333</v>
      </c>
      <c r="EC541">
        <v>18.51797083333333</v>
      </c>
      <c r="ED541">
        <v>18.55319583333333</v>
      </c>
      <c r="EE541">
        <v>0.00500078</v>
      </c>
      <c r="EF541">
        <v>0</v>
      </c>
      <c r="EG541">
        <v>0</v>
      </c>
      <c r="EH541">
        <v>0</v>
      </c>
      <c r="EI541">
        <v>306.8625</v>
      </c>
      <c r="EJ541">
        <v>0.00500078</v>
      </c>
      <c r="EK541">
        <v>-11.76666666666667</v>
      </c>
      <c r="EL541">
        <v>0.4875</v>
      </c>
      <c r="EM541">
        <v>36.09625</v>
      </c>
      <c r="EN541">
        <v>40.67679166666667</v>
      </c>
      <c r="EO541">
        <v>38.92941666666666</v>
      </c>
      <c r="EP541">
        <v>41.671625</v>
      </c>
      <c r="EQ541">
        <v>39.23941666666666</v>
      </c>
      <c r="ER541">
        <v>0</v>
      </c>
      <c r="ES541">
        <v>0</v>
      </c>
      <c r="ET541">
        <v>0</v>
      </c>
      <c r="EU541">
        <v>1761013375.3</v>
      </c>
      <c r="EV541">
        <v>0</v>
      </c>
      <c r="EW541">
        <v>306.4615384615385</v>
      </c>
      <c r="EX541">
        <v>-15.78803367280935</v>
      </c>
      <c r="EY541">
        <v>15.61025657345883</v>
      </c>
      <c r="EZ541">
        <v>-12.36923076923077</v>
      </c>
      <c r="FA541">
        <v>15</v>
      </c>
      <c r="FB541">
        <v>1761013184</v>
      </c>
      <c r="FC541" t="s">
        <v>1480</v>
      </c>
      <c r="FD541">
        <v>1761013184</v>
      </c>
      <c r="FE541">
        <v>1761013179</v>
      </c>
      <c r="FF541">
        <v>16</v>
      </c>
      <c r="FG541">
        <v>-0.154</v>
      </c>
      <c r="FH541">
        <v>-0</v>
      </c>
      <c r="FI541">
        <v>-1.733</v>
      </c>
      <c r="FJ541">
        <v>0.19</v>
      </c>
      <c r="FK541">
        <v>420</v>
      </c>
      <c r="FL541">
        <v>24</v>
      </c>
      <c r="FM541">
        <v>0.28</v>
      </c>
      <c r="FN541">
        <v>0.05</v>
      </c>
      <c r="FO541">
        <v>0.4677635000000001</v>
      </c>
      <c r="FP541">
        <v>0.06925118949343226</v>
      </c>
      <c r="FQ541">
        <v>0.04232645150198631</v>
      </c>
      <c r="FR541">
        <v>1</v>
      </c>
      <c r="FS541">
        <v>307</v>
      </c>
      <c r="FT541">
        <v>-16.68449165158529</v>
      </c>
      <c r="FU541">
        <v>6.469248524410557</v>
      </c>
      <c r="FV541">
        <v>0</v>
      </c>
      <c r="FW541">
        <v>-0.04071045157</v>
      </c>
      <c r="FX541">
        <v>-0.2272689131347092</v>
      </c>
      <c r="FY541">
        <v>0.02269321605620474</v>
      </c>
      <c r="FZ541">
        <v>0</v>
      </c>
      <c r="GA541">
        <v>1</v>
      </c>
      <c r="GB541">
        <v>3</v>
      </c>
      <c r="GC541" t="s">
        <v>459</v>
      </c>
      <c r="GD541">
        <v>3.10978</v>
      </c>
      <c r="GE541">
        <v>2.72458</v>
      </c>
      <c r="GF541">
        <v>0.08874319999999999</v>
      </c>
      <c r="GG541">
        <v>0.08843090000000001</v>
      </c>
      <c r="GH541">
        <v>0.107543</v>
      </c>
      <c r="GI541">
        <v>0.108759</v>
      </c>
      <c r="GJ541">
        <v>23915.2</v>
      </c>
      <c r="GK541">
        <v>21662.1</v>
      </c>
      <c r="GL541">
        <v>26801.7</v>
      </c>
      <c r="GM541">
        <v>23969.5</v>
      </c>
      <c r="GN541">
        <v>38219.5</v>
      </c>
      <c r="GO541">
        <v>31508</v>
      </c>
      <c r="GP541">
        <v>46781</v>
      </c>
      <c r="GQ541">
        <v>37887.2</v>
      </c>
      <c r="GR541">
        <v>1.89242</v>
      </c>
      <c r="GS541">
        <v>1.87882</v>
      </c>
      <c r="GT541">
        <v>0.101782</v>
      </c>
      <c r="GU541">
        <v>0</v>
      </c>
      <c r="GV541">
        <v>28.3746</v>
      </c>
      <c r="GW541">
        <v>999.9</v>
      </c>
      <c r="GX541">
        <v>63.8</v>
      </c>
      <c r="GY541">
        <v>29.1</v>
      </c>
      <c r="GZ541">
        <v>28.4858</v>
      </c>
      <c r="HA541">
        <v>61.541</v>
      </c>
      <c r="HB541">
        <v>21.0417</v>
      </c>
      <c r="HC541">
        <v>1</v>
      </c>
      <c r="HD541">
        <v>0.0243242</v>
      </c>
      <c r="HE541">
        <v>-0.827557</v>
      </c>
      <c r="HF541">
        <v>20.3355</v>
      </c>
      <c r="HG541">
        <v>5.21954</v>
      </c>
      <c r="HH541">
        <v>11.9798</v>
      </c>
      <c r="HI541">
        <v>4.96465</v>
      </c>
      <c r="HJ541">
        <v>3.27553</v>
      </c>
      <c r="HK541">
        <v>9999</v>
      </c>
      <c r="HL541">
        <v>9999</v>
      </c>
      <c r="HM541">
        <v>9999</v>
      </c>
      <c r="HN541">
        <v>999.9</v>
      </c>
      <c r="HO541">
        <v>1.86366</v>
      </c>
      <c r="HP541">
        <v>1.85974</v>
      </c>
      <c r="HQ541">
        <v>1.85806</v>
      </c>
      <c r="HR541">
        <v>1.85944</v>
      </c>
      <c r="HS541">
        <v>1.85959</v>
      </c>
      <c r="HT541">
        <v>1.85806</v>
      </c>
      <c r="HU541">
        <v>1.85715</v>
      </c>
      <c r="HV541">
        <v>1.85211</v>
      </c>
      <c r="HW541">
        <v>0</v>
      </c>
      <c r="HX541">
        <v>0</v>
      </c>
      <c r="HY541">
        <v>0</v>
      </c>
      <c r="HZ541">
        <v>0</v>
      </c>
      <c r="IA541" t="s">
        <v>424</v>
      </c>
      <c r="IB541" t="s">
        <v>425</v>
      </c>
      <c r="IC541" t="s">
        <v>426</v>
      </c>
      <c r="ID541" t="s">
        <v>426</v>
      </c>
      <c r="IE541" t="s">
        <v>426</v>
      </c>
      <c r="IF541" t="s">
        <v>426</v>
      </c>
      <c r="IG541">
        <v>0</v>
      </c>
      <c r="IH541">
        <v>100</v>
      </c>
      <c r="II541">
        <v>100</v>
      </c>
      <c r="IJ541">
        <v>-1.732</v>
      </c>
      <c r="IK541">
        <v>0.1814</v>
      </c>
      <c r="IL541">
        <v>-2.523321469321131</v>
      </c>
      <c r="IM541">
        <v>0.001328113201692861</v>
      </c>
      <c r="IN541">
        <v>1.538283238170363E-06</v>
      </c>
      <c r="IO541">
        <v>-5.795655626708063E-10</v>
      </c>
      <c r="IP541">
        <v>-0.06946566406577259</v>
      </c>
      <c r="IQ541">
        <v>-0.004593102289677449</v>
      </c>
      <c r="IR541">
        <v>0.0008253994458280543</v>
      </c>
      <c r="IS541">
        <v>-7.403632370499484E-06</v>
      </c>
      <c r="IT541">
        <v>2</v>
      </c>
      <c r="IU541">
        <v>1985</v>
      </c>
      <c r="IV541">
        <v>1</v>
      </c>
      <c r="IW541">
        <v>27</v>
      </c>
      <c r="IX541">
        <v>3.2</v>
      </c>
      <c r="IY541">
        <v>3.3</v>
      </c>
      <c r="IZ541">
        <v>1.13647</v>
      </c>
      <c r="JA541">
        <v>2.61353</v>
      </c>
      <c r="JB541">
        <v>1.49658</v>
      </c>
      <c r="JC541">
        <v>2.34497</v>
      </c>
      <c r="JD541">
        <v>1.54907</v>
      </c>
      <c r="JE541">
        <v>2.39624</v>
      </c>
      <c r="JF541">
        <v>32.7535</v>
      </c>
      <c r="JG541">
        <v>15.3053</v>
      </c>
      <c r="JH541">
        <v>18</v>
      </c>
      <c r="JI541">
        <v>481.517</v>
      </c>
      <c r="JJ541">
        <v>501.958</v>
      </c>
      <c r="JK541">
        <v>29.9918</v>
      </c>
      <c r="JL541">
        <v>27.5854</v>
      </c>
      <c r="JM541">
        <v>30.0001</v>
      </c>
      <c r="JN541">
        <v>27.7666</v>
      </c>
      <c r="JO541">
        <v>27.7444</v>
      </c>
      <c r="JP541">
        <v>22.8395</v>
      </c>
      <c r="JQ541">
        <v>20.5962</v>
      </c>
      <c r="JR541">
        <v>80.0788</v>
      </c>
      <c r="JS541">
        <v>29.9619</v>
      </c>
      <c r="JT541">
        <v>420</v>
      </c>
      <c r="JU541">
        <v>23.6437</v>
      </c>
      <c r="JV541">
        <v>102.299</v>
      </c>
      <c r="JW541">
        <v>91.4025</v>
      </c>
    </row>
    <row r="542" spans="1:283">
      <c r="A542">
        <v>524</v>
      </c>
      <c r="B542">
        <v>1761013378.5</v>
      </c>
      <c r="C542">
        <v>3712.5</v>
      </c>
      <c r="D542" t="s">
        <v>1505</v>
      </c>
      <c r="E542" t="s">
        <v>1506</v>
      </c>
      <c r="F542">
        <v>5</v>
      </c>
      <c r="G542" t="s">
        <v>1479</v>
      </c>
      <c r="H542">
        <v>1761013370.5</v>
      </c>
      <c r="I542">
        <f>(J542)/1000</f>
        <v>0</v>
      </c>
      <c r="J542">
        <f>1000*DJ542*AH542*(DF542-DG542)/(100*CY542*(1000-AH542*DF542))</f>
        <v>0</v>
      </c>
      <c r="K542">
        <f>DJ542*AH542*(DE542-DD542*(1000-AH542*DG542)/(1000-AH542*DF542))/(100*CY542)</f>
        <v>0</v>
      </c>
      <c r="L542">
        <f>DD542 - IF(AH542&gt;1, K542*CY542*100.0/(AJ542), 0)</f>
        <v>0</v>
      </c>
      <c r="M542">
        <f>((S542-I542/2)*L542-K542)/(S542+I542/2)</f>
        <v>0</v>
      </c>
      <c r="N542">
        <f>M542*(DK542+DL542)/1000.0</f>
        <v>0</v>
      </c>
      <c r="O542">
        <f>(DD542 - IF(AH542&gt;1, K542*CY542*100.0/(AJ542), 0))*(DK542+DL542)/1000.0</f>
        <v>0</v>
      </c>
      <c r="P542">
        <f>2.0/((1/R542-1/Q542)+SIGN(R542)*SQRT((1/R542-1/Q542)*(1/R542-1/Q542) + 4*CZ542/((CZ542+1)*(CZ542+1))*(2*1/R542*1/Q542-1/Q542*1/Q542)))</f>
        <v>0</v>
      </c>
      <c r="Q542">
        <f>IF(LEFT(DA542,1)&lt;&gt;"0",IF(LEFT(DA542,1)="1",3.0,DB542),$D$5+$E$5*(DR542*DK542/($K$5*1000))+$F$5*(DR542*DK542/($K$5*1000))*MAX(MIN(CY542,$J$5),$I$5)*MAX(MIN(CY542,$J$5),$I$5)+$G$5*MAX(MIN(CY542,$J$5),$I$5)*(DR542*DK542/($K$5*1000))+$H$5*(DR542*DK542/($K$5*1000))*(DR542*DK542/($K$5*1000)))</f>
        <v>0</v>
      </c>
      <c r="R542">
        <f>I542*(1000-(1000*0.61365*exp(17.502*V542/(240.97+V542))/(DK542+DL542)+DF542)/2)/(1000*0.61365*exp(17.502*V542/(240.97+V542))/(DK542+DL542)-DF542)</f>
        <v>0</v>
      </c>
      <c r="S542">
        <f>1/((CZ542+1)/(P542/1.6)+1/(Q542/1.37)) + CZ542/((CZ542+1)/(P542/1.6) + CZ542/(Q542/1.37))</f>
        <v>0</v>
      </c>
      <c r="T542">
        <f>(CU542*CX542)</f>
        <v>0</v>
      </c>
      <c r="U542">
        <f>(DM542+(T542+2*0.95*5.67E-8*(((DM542+$B$9)+273)^4-(DM542+273)^4)-44100*I542)/(1.84*29.3*Q542+8*0.95*5.67E-8*(DM542+273)^3))</f>
        <v>0</v>
      </c>
      <c r="V542">
        <f>($C$9*DN542+$D$9*DO542+$E$9*U542)</f>
        <v>0</v>
      </c>
      <c r="W542">
        <f>0.61365*exp(17.502*V542/(240.97+V542))</f>
        <v>0</v>
      </c>
      <c r="X542">
        <f>(Y542/Z542*100)</f>
        <v>0</v>
      </c>
      <c r="Y542">
        <f>DF542*(DK542+DL542)/1000</f>
        <v>0</v>
      </c>
      <c r="Z542">
        <f>0.61365*exp(17.502*DM542/(240.97+DM542))</f>
        <v>0</v>
      </c>
      <c r="AA542">
        <f>(W542-DF542*(DK542+DL542)/1000)</f>
        <v>0</v>
      </c>
      <c r="AB542">
        <f>(-I542*44100)</f>
        <v>0</v>
      </c>
      <c r="AC542">
        <f>2*29.3*Q542*0.92*(DM542-V542)</f>
        <v>0</v>
      </c>
      <c r="AD542">
        <f>2*0.95*5.67E-8*(((DM542+$B$9)+273)^4-(V542+273)^4)</f>
        <v>0</v>
      </c>
      <c r="AE542">
        <f>T542+AD542+AB542+AC542</f>
        <v>0</v>
      </c>
      <c r="AF542">
        <v>1</v>
      </c>
      <c r="AG542">
        <v>0</v>
      </c>
      <c r="AH542">
        <f>IF(AF542*$H$15&gt;=AJ542,1.0,(AJ542/(AJ542-AF542*$H$15)))</f>
        <v>0</v>
      </c>
      <c r="AI542">
        <f>(AH542-1)*100</f>
        <v>0</v>
      </c>
      <c r="AJ542">
        <f>MAX(0,($B$15+$C$15*DR542)/(1+$D$15*DR542)*DK542/(DM542+273)*$E$15)</f>
        <v>0</v>
      </c>
      <c r="AK542" t="s">
        <v>420</v>
      </c>
      <c r="AL542" t="s">
        <v>420</v>
      </c>
      <c r="AM542">
        <v>0</v>
      </c>
      <c r="AN542">
        <v>0</v>
      </c>
      <c r="AO542">
        <f>1-AM542/AN542</f>
        <v>0</v>
      </c>
      <c r="AP542">
        <v>0</v>
      </c>
      <c r="AQ542" t="s">
        <v>420</v>
      </c>
      <c r="AR542" t="s">
        <v>420</v>
      </c>
      <c r="AS542">
        <v>0</v>
      </c>
      <c r="AT542">
        <v>0</v>
      </c>
      <c r="AU542">
        <f>1-AS542/AT542</f>
        <v>0</v>
      </c>
      <c r="AV542">
        <v>0.5</v>
      </c>
      <c r="AW542">
        <f>CV542</f>
        <v>0</v>
      </c>
      <c r="AX542">
        <f>K542</f>
        <v>0</v>
      </c>
      <c r="AY542">
        <f>AU542*AV542*AW542</f>
        <v>0</v>
      </c>
      <c r="AZ542">
        <f>(AX542-AP542)/AW542</f>
        <v>0</v>
      </c>
      <c r="BA542">
        <f>(AN542-AT542)/AT542</f>
        <v>0</v>
      </c>
      <c r="BB542">
        <f>AM542/(AO542+AM542/AT542)</f>
        <v>0</v>
      </c>
      <c r="BC542" t="s">
        <v>420</v>
      </c>
      <c r="BD542">
        <v>0</v>
      </c>
      <c r="BE542">
        <f>IF(BD542&lt;&gt;0, BD542, BB542)</f>
        <v>0</v>
      </c>
      <c r="BF542">
        <f>1-BE542/AT542</f>
        <v>0</v>
      </c>
      <c r="BG542">
        <f>(AT542-AS542)/(AT542-BE542)</f>
        <v>0</v>
      </c>
      <c r="BH542">
        <f>(AN542-AT542)/(AN542-BE542)</f>
        <v>0</v>
      </c>
      <c r="BI542">
        <f>(AT542-AS542)/(AT542-AM542)</f>
        <v>0</v>
      </c>
      <c r="BJ542">
        <f>(AN542-AT542)/(AN542-AM542)</f>
        <v>0</v>
      </c>
      <c r="BK542">
        <f>(BG542*BE542/AS542)</f>
        <v>0</v>
      </c>
      <c r="BL542">
        <f>(1-BK542)</f>
        <v>0</v>
      </c>
      <c r="CU542">
        <f>$B$13*DS542+$C$13*DT542+$F$13*EE542*(1-EH542)</f>
        <v>0</v>
      </c>
      <c r="CV542">
        <f>CU542*CW542</f>
        <v>0</v>
      </c>
      <c r="CW542">
        <f>($B$13*$D$11+$C$13*$D$11+$F$13*((ER542+EJ542)/MAX(ER542+EJ542+ES542, 0.1)*$I$11+ES542/MAX(ER542+EJ542+ES542, 0.1)*$J$11))/($B$13+$C$13+$F$13)</f>
        <v>0</v>
      </c>
      <c r="CX542">
        <f>($B$13*$K$11+$C$13*$K$11+$F$13*((ER542+EJ542)/MAX(ER542+EJ542+ES542, 0.1)*$P$11+ES542/MAX(ER542+EJ542+ES542, 0.1)*$Q$11))/($B$13+$C$13+$F$13)</f>
        <v>0</v>
      </c>
      <c r="CY542">
        <v>2.7</v>
      </c>
      <c r="CZ542">
        <v>0.5</v>
      </c>
      <c r="DA542" t="s">
        <v>421</v>
      </c>
      <c r="DB542">
        <v>2</v>
      </c>
      <c r="DC542">
        <v>1761013370.5</v>
      </c>
      <c r="DD542">
        <v>420.4792083333334</v>
      </c>
      <c r="DE542">
        <v>419.9814583333334</v>
      </c>
      <c r="DF542">
        <v>23.62317083333334</v>
      </c>
      <c r="DG542">
        <v>23.67967916666667</v>
      </c>
      <c r="DH542">
        <v>422.21125</v>
      </c>
      <c r="DI542">
        <v>23.44210416666667</v>
      </c>
      <c r="DJ542">
        <v>500.0157916666667</v>
      </c>
      <c r="DK542">
        <v>90.59724166666668</v>
      </c>
      <c r="DL542">
        <v>0.03308121666666667</v>
      </c>
      <c r="DM542">
        <v>30.02048333333333</v>
      </c>
      <c r="DN542">
        <v>30.07319583333333</v>
      </c>
      <c r="DO542">
        <v>999.9</v>
      </c>
      <c r="DP542">
        <v>0</v>
      </c>
      <c r="DQ542">
        <v>0</v>
      </c>
      <c r="DR542">
        <v>10004.6875</v>
      </c>
      <c r="DS542">
        <v>0</v>
      </c>
      <c r="DT542">
        <v>0.242856</v>
      </c>
      <c r="DU542">
        <v>0.4978535416666667</v>
      </c>
      <c r="DV542">
        <v>430.6527083333334</v>
      </c>
      <c r="DW542">
        <v>430.1676666666667</v>
      </c>
      <c r="DX542">
        <v>-0.05650274583333333</v>
      </c>
      <c r="DY542">
        <v>419.9814583333334</v>
      </c>
      <c r="DZ542">
        <v>23.67967916666667</v>
      </c>
      <c r="EA542">
        <v>2.14019375</v>
      </c>
      <c r="EB542">
        <v>2.1453125</v>
      </c>
      <c r="EC542">
        <v>18.521525</v>
      </c>
      <c r="ED542">
        <v>18.55967083333333</v>
      </c>
      <c r="EE542">
        <v>0.00500078</v>
      </c>
      <c r="EF542">
        <v>0</v>
      </c>
      <c r="EG542">
        <v>0</v>
      </c>
      <c r="EH542">
        <v>0</v>
      </c>
      <c r="EI542">
        <v>305.0708333333334</v>
      </c>
      <c r="EJ542">
        <v>0.00500078</v>
      </c>
      <c r="EK542">
        <v>-11.48333333333333</v>
      </c>
      <c r="EL542">
        <v>0.375</v>
      </c>
      <c r="EM542">
        <v>36.11445833333334</v>
      </c>
      <c r="EN542">
        <v>40.69241666666667</v>
      </c>
      <c r="EO542">
        <v>38.95029166666666</v>
      </c>
      <c r="EP542">
        <v>41.702875</v>
      </c>
      <c r="EQ542">
        <v>39.23416666666667</v>
      </c>
      <c r="ER542">
        <v>0</v>
      </c>
      <c r="ES542">
        <v>0</v>
      </c>
      <c r="ET542">
        <v>0</v>
      </c>
      <c r="EU542">
        <v>1761013377.7</v>
      </c>
      <c r="EV542">
        <v>0</v>
      </c>
      <c r="EW542">
        <v>304.2807692307692</v>
      </c>
      <c r="EX542">
        <v>-33.80170889488276</v>
      </c>
      <c r="EY542">
        <v>-0.2051280986070432</v>
      </c>
      <c r="EZ542">
        <v>-12.05384615384616</v>
      </c>
      <c r="FA542">
        <v>15</v>
      </c>
      <c r="FB542">
        <v>1761013184</v>
      </c>
      <c r="FC542" t="s">
        <v>1480</v>
      </c>
      <c r="FD542">
        <v>1761013184</v>
      </c>
      <c r="FE542">
        <v>1761013179</v>
      </c>
      <c r="FF542">
        <v>16</v>
      </c>
      <c r="FG542">
        <v>-0.154</v>
      </c>
      <c r="FH542">
        <v>-0</v>
      </c>
      <c r="FI542">
        <v>-1.733</v>
      </c>
      <c r="FJ542">
        <v>0.19</v>
      </c>
      <c r="FK542">
        <v>420</v>
      </c>
      <c r="FL542">
        <v>24</v>
      </c>
      <c r="FM542">
        <v>0.28</v>
      </c>
      <c r="FN542">
        <v>0.05</v>
      </c>
      <c r="FO542">
        <v>0.481021024390244</v>
      </c>
      <c r="FP542">
        <v>0.2073188153310104</v>
      </c>
      <c r="FQ542">
        <v>0.05125995572378388</v>
      </c>
      <c r="FR542">
        <v>1</v>
      </c>
      <c r="FS542">
        <v>305.3176470588235</v>
      </c>
      <c r="FT542">
        <v>-24.25057260716441</v>
      </c>
      <c r="FU542">
        <v>7.268120178853402</v>
      </c>
      <c r="FV542">
        <v>0</v>
      </c>
      <c r="FW542">
        <v>-0.04716659585365854</v>
      </c>
      <c r="FX542">
        <v>-0.1767027261324041</v>
      </c>
      <c r="FY542">
        <v>0.01908952033158597</v>
      </c>
      <c r="FZ542">
        <v>0</v>
      </c>
      <c r="GA542">
        <v>1</v>
      </c>
      <c r="GB542">
        <v>3</v>
      </c>
      <c r="GC542" t="s">
        <v>459</v>
      </c>
      <c r="GD542">
        <v>3.10964</v>
      </c>
      <c r="GE542">
        <v>2.72449</v>
      </c>
      <c r="GF542">
        <v>0.0887447</v>
      </c>
      <c r="GG542">
        <v>0.0884284</v>
      </c>
      <c r="GH542">
        <v>0.107562</v>
      </c>
      <c r="GI542">
        <v>0.108774</v>
      </c>
      <c r="GJ542">
        <v>23915.2</v>
      </c>
      <c r="GK542">
        <v>21662</v>
      </c>
      <c r="GL542">
        <v>26801.7</v>
      </c>
      <c r="GM542">
        <v>23969.3</v>
      </c>
      <c r="GN542">
        <v>38218.6</v>
      </c>
      <c r="GO542">
        <v>31507.3</v>
      </c>
      <c r="GP542">
        <v>46781</v>
      </c>
      <c r="GQ542">
        <v>37887</v>
      </c>
      <c r="GR542">
        <v>1.89245</v>
      </c>
      <c r="GS542">
        <v>1.879</v>
      </c>
      <c r="GT542">
        <v>0.100866</v>
      </c>
      <c r="GU542">
        <v>0</v>
      </c>
      <c r="GV542">
        <v>28.3725</v>
      </c>
      <c r="GW542">
        <v>999.9</v>
      </c>
      <c r="GX542">
        <v>63.8</v>
      </c>
      <c r="GY542">
        <v>29.1</v>
      </c>
      <c r="GZ542">
        <v>28.4876</v>
      </c>
      <c r="HA542">
        <v>61.371</v>
      </c>
      <c r="HB542">
        <v>21.1538</v>
      </c>
      <c r="HC542">
        <v>1</v>
      </c>
      <c r="HD542">
        <v>0.0244233</v>
      </c>
      <c r="HE542">
        <v>-0.837029</v>
      </c>
      <c r="HF542">
        <v>20.3351</v>
      </c>
      <c r="HG542">
        <v>5.21744</v>
      </c>
      <c r="HH542">
        <v>11.98</v>
      </c>
      <c r="HI542">
        <v>4.9644</v>
      </c>
      <c r="HJ542">
        <v>3.2752</v>
      </c>
      <c r="HK542">
        <v>9999</v>
      </c>
      <c r="HL542">
        <v>9999</v>
      </c>
      <c r="HM542">
        <v>9999</v>
      </c>
      <c r="HN542">
        <v>999.9</v>
      </c>
      <c r="HO542">
        <v>1.86365</v>
      </c>
      <c r="HP542">
        <v>1.85974</v>
      </c>
      <c r="HQ542">
        <v>1.85806</v>
      </c>
      <c r="HR542">
        <v>1.85944</v>
      </c>
      <c r="HS542">
        <v>1.85959</v>
      </c>
      <c r="HT542">
        <v>1.85806</v>
      </c>
      <c r="HU542">
        <v>1.85713</v>
      </c>
      <c r="HV542">
        <v>1.85211</v>
      </c>
      <c r="HW542">
        <v>0</v>
      </c>
      <c r="HX542">
        <v>0</v>
      </c>
      <c r="HY542">
        <v>0</v>
      </c>
      <c r="HZ542">
        <v>0</v>
      </c>
      <c r="IA542" t="s">
        <v>424</v>
      </c>
      <c r="IB542" t="s">
        <v>425</v>
      </c>
      <c r="IC542" t="s">
        <v>426</v>
      </c>
      <c r="ID542" t="s">
        <v>426</v>
      </c>
      <c r="IE542" t="s">
        <v>426</v>
      </c>
      <c r="IF542" t="s">
        <v>426</v>
      </c>
      <c r="IG542">
        <v>0</v>
      </c>
      <c r="IH542">
        <v>100</v>
      </c>
      <c r="II542">
        <v>100</v>
      </c>
      <c r="IJ542">
        <v>-1.732</v>
      </c>
      <c r="IK542">
        <v>0.1816</v>
      </c>
      <c r="IL542">
        <v>-2.523321469321131</v>
      </c>
      <c r="IM542">
        <v>0.001328113201692861</v>
      </c>
      <c r="IN542">
        <v>1.538283238170363E-06</v>
      </c>
      <c r="IO542">
        <v>-5.795655626708063E-10</v>
      </c>
      <c r="IP542">
        <v>-0.06946566406577259</v>
      </c>
      <c r="IQ542">
        <v>-0.004593102289677449</v>
      </c>
      <c r="IR542">
        <v>0.0008253994458280543</v>
      </c>
      <c r="IS542">
        <v>-7.403632370499484E-06</v>
      </c>
      <c r="IT542">
        <v>2</v>
      </c>
      <c r="IU542">
        <v>1985</v>
      </c>
      <c r="IV542">
        <v>1</v>
      </c>
      <c r="IW542">
        <v>27</v>
      </c>
      <c r="IX542">
        <v>3.2</v>
      </c>
      <c r="IY542">
        <v>3.3</v>
      </c>
      <c r="IZ542">
        <v>1.13647</v>
      </c>
      <c r="JA542">
        <v>2.60498</v>
      </c>
      <c r="JB542">
        <v>1.49658</v>
      </c>
      <c r="JC542">
        <v>2.34497</v>
      </c>
      <c r="JD542">
        <v>1.54907</v>
      </c>
      <c r="JE542">
        <v>2.47803</v>
      </c>
      <c r="JF542">
        <v>32.7535</v>
      </c>
      <c r="JG542">
        <v>15.3228</v>
      </c>
      <c r="JH542">
        <v>18</v>
      </c>
      <c r="JI542">
        <v>481.532</v>
      </c>
      <c r="JJ542">
        <v>502.075</v>
      </c>
      <c r="JK542">
        <v>29.9687</v>
      </c>
      <c r="JL542">
        <v>27.5854</v>
      </c>
      <c r="JM542">
        <v>30.0002</v>
      </c>
      <c r="JN542">
        <v>27.7666</v>
      </c>
      <c r="JO542">
        <v>27.7444</v>
      </c>
      <c r="JP542">
        <v>22.8408</v>
      </c>
      <c r="JQ542">
        <v>20.5962</v>
      </c>
      <c r="JR542">
        <v>80.0788</v>
      </c>
      <c r="JS542">
        <v>29.9619</v>
      </c>
      <c r="JT542">
        <v>420</v>
      </c>
      <c r="JU542">
        <v>23.6281</v>
      </c>
      <c r="JV542">
        <v>102.299</v>
      </c>
      <c r="JW542">
        <v>91.402</v>
      </c>
    </row>
    <row r="543" spans="1:283">
      <c r="A543">
        <v>525</v>
      </c>
      <c r="B543">
        <v>1761013380.5</v>
      </c>
      <c r="C543">
        <v>3714.5</v>
      </c>
      <c r="D543" t="s">
        <v>1507</v>
      </c>
      <c r="E543" t="s">
        <v>1508</v>
      </c>
      <c r="F543">
        <v>5</v>
      </c>
      <c r="G543" t="s">
        <v>1479</v>
      </c>
      <c r="H543">
        <v>1761013372.5</v>
      </c>
      <c r="I543">
        <f>(J543)/1000</f>
        <v>0</v>
      </c>
      <c r="J543">
        <f>1000*DJ543*AH543*(DF543-DG543)/(100*CY543*(1000-AH543*DF543))</f>
        <v>0</v>
      </c>
      <c r="K543">
        <f>DJ543*AH543*(DE543-DD543*(1000-AH543*DG543)/(1000-AH543*DF543))/(100*CY543)</f>
        <v>0</v>
      </c>
      <c r="L543">
        <f>DD543 - IF(AH543&gt;1, K543*CY543*100.0/(AJ543), 0)</f>
        <v>0</v>
      </c>
      <c r="M543">
        <f>((S543-I543/2)*L543-K543)/(S543+I543/2)</f>
        <v>0</v>
      </c>
      <c r="N543">
        <f>M543*(DK543+DL543)/1000.0</f>
        <v>0</v>
      </c>
      <c r="O543">
        <f>(DD543 - IF(AH543&gt;1, K543*CY543*100.0/(AJ543), 0))*(DK543+DL543)/1000.0</f>
        <v>0</v>
      </c>
      <c r="P543">
        <f>2.0/((1/R543-1/Q543)+SIGN(R543)*SQRT((1/R543-1/Q543)*(1/R543-1/Q543) + 4*CZ543/((CZ543+1)*(CZ543+1))*(2*1/R543*1/Q543-1/Q543*1/Q543)))</f>
        <v>0</v>
      </c>
      <c r="Q543">
        <f>IF(LEFT(DA543,1)&lt;&gt;"0",IF(LEFT(DA543,1)="1",3.0,DB543),$D$5+$E$5*(DR543*DK543/($K$5*1000))+$F$5*(DR543*DK543/($K$5*1000))*MAX(MIN(CY543,$J$5),$I$5)*MAX(MIN(CY543,$J$5),$I$5)+$G$5*MAX(MIN(CY543,$J$5),$I$5)*(DR543*DK543/($K$5*1000))+$H$5*(DR543*DK543/($K$5*1000))*(DR543*DK543/($K$5*1000)))</f>
        <v>0</v>
      </c>
      <c r="R543">
        <f>I543*(1000-(1000*0.61365*exp(17.502*V543/(240.97+V543))/(DK543+DL543)+DF543)/2)/(1000*0.61365*exp(17.502*V543/(240.97+V543))/(DK543+DL543)-DF543)</f>
        <v>0</v>
      </c>
      <c r="S543">
        <f>1/((CZ543+1)/(P543/1.6)+1/(Q543/1.37)) + CZ543/((CZ543+1)/(P543/1.6) + CZ543/(Q543/1.37))</f>
        <v>0</v>
      </c>
      <c r="T543">
        <f>(CU543*CX543)</f>
        <v>0</v>
      </c>
      <c r="U543">
        <f>(DM543+(T543+2*0.95*5.67E-8*(((DM543+$B$9)+273)^4-(DM543+273)^4)-44100*I543)/(1.84*29.3*Q543+8*0.95*5.67E-8*(DM543+273)^3))</f>
        <v>0</v>
      </c>
      <c r="V543">
        <f>($C$9*DN543+$D$9*DO543+$E$9*U543)</f>
        <v>0</v>
      </c>
      <c r="W543">
        <f>0.61365*exp(17.502*V543/(240.97+V543))</f>
        <v>0</v>
      </c>
      <c r="X543">
        <f>(Y543/Z543*100)</f>
        <v>0</v>
      </c>
      <c r="Y543">
        <f>DF543*(DK543+DL543)/1000</f>
        <v>0</v>
      </c>
      <c r="Z543">
        <f>0.61365*exp(17.502*DM543/(240.97+DM543))</f>
        <v>0</v>
      </c>
      <c r="AA543">
        <f>(W543-DF543*(DK543+DL543)/1000)</f>
        <v>0</v>
      </c>
      <c r="AB543">
        <f>(-I543*44100)</f>
        <v>0</v>
      </c>
      <c r="AC543">
        <f>2*29.3*Q543*0.92*(DM543-V543)</f>
        <v>0</v>
      </c>
      <c r="AD543">
        <f>2*0.95*5.67E-8*(((DM543+$B$9)+273)^4-(V543+273)^4)</f>
        <v>0</v>
      </c>
      <c r="AE543">
        <f>T543+AD543+AB543+AC543</f>
        <v>0</v>
      </c>
      <c r="AF543">
        <v>1</v>
      </c>
      <c r="AG543">
        <v>0</v>
      </c>
      <c r="AH543">
        <f>IF(AF543*$H$15&gt;=AJ543,1.0,(AJ543/(AJ543-AF543*$H$15)))</f>
        <v>0</v>
      </c>
      <c r="AI543">
        <f>(AH543-1)*100</f>
        <v>0</v>
      </c>
      <c r="AJ543">
        <f>MAX(0,($B$15+$C$15*DR543)/(1+$D$15*DR543)*DK543/(DM543+273)*$E$15)</f>
        <v>0</v>
      </c>
      <c r="AK543" t="s">
        <v>420</v>
      </c>
      <c r="AL543" t="s">
        <v>420</v>
      </c>
      <c r="AM543">
        <v>0</v>
      </c>
      <c r="AN543">
        <v>0</v>
      </c>
      <c r="AO543">
        <f>1-AM543/AN543</f>
        <v>0</v>
      </c>
      <c r="AP543">
        <v>0</v>
      </c>
      <c r="AQ543" t="s">
        <v>420</v>
      </c>
      <c r="AR543" t="s">
        <v>420</v>
      </c>
      <c r="AS543">
        <v>0</v>
      </c>
      <c r="AT543">
        <v>0</v>
      </c>
      <c r="AU543">
        <f>1-AS543/AT543</f>
        <v>0</v>
      </c>
      <c r="AV543">
        <v>0.5</v>
      </c>
      <c r="AW543">
        <f>CV543</f>
        <v>0</v>
      </c>
      <c r="AX543">
        <f>K543</f>
        <v>0</v>
      </c>
      <c r="AY543">
        <f>AU543*AV543*AW543</f>
        <v>0</v>
      </c>
      <c r="AZ543">
        <f>(AX543-AP543)/AW543</f>
        <v>0</v>
      </c>
      <c r="BA543">
        <f>(AN543-AT543)/AT543</f>
        <v>0</v>
      </c>
      <c r="BB543">
        <f>AM543/(AO543+AM543/AT543)</f>
        <v>0</v>
      </c>
      <c r="BC543" t="s">
        <v>420</v>
      </c>
      <c r="BD543">
        <v>0</v>
      </c>
      <c r="BE543">
        <f>IF(BD543&lt;&gt;0, BD543, BB543)</f>
        <v>0</v>
      </c>
      <c r="BF543">
        <f>1-BE543/AT543</f>
        <v>0</v>
      </c>
      <c r="BG543">
        <f>(AT543-AS543)/(AT543-BE543)</f>
        <v>0</v>
      </c>
      <c r="BH543">
        <f>(AN543-AT543)/(AN543-BE543)</f>
        <v>0</v>
      </c>
      <c r="BI543">
        <f>(AT543-AS543)/(AT543-AM543)</f>
        <v>0</v>
      </c>
      <c r="BJ543">
        <f>(AN543-AT543)/(AN543-AM543)</f>
        <v>0</v>
      </c>
      <c r="BK543">
        <f>(BG543*BE543/AS543)</f>
        <v>0</v>
      </c>
      <c r="BL543">
        <f>(1-BK543)</f>
        <v>0</v>
      </c>
      <c r="CU543">
        <f>$B$13*DS543+$C$13*DT543+$F$13*EE543*(1-EH543)</f>
        <v>0</v>
      </c>
      <c r="CV543">
        <f>CU543*CW543</f>
        <v>0</v>
      </c>
      <c r="CW543">
        <f>($B$13*$D$11+$C$13*$D$11+$F$13*((ER543+EJ543)/MAX(ER543+EJ543+ES543, 0.1)*$I$11+ES543/MAX(ER543+EJ543+ES543, 0.1)*$J$11))/($B$13+$C$13+$F$13)</f>
        <v>0</v>
      </c>
      <c r="CX543">
        <f>($B$13*$K$11+$C$13*$K$11+$F$13*((ER543+EJ543)/MAX(ER543+EJ543+ES543, 0.1)*$P$11+ES543/MAX(ER543+EJ543+ES543, 0.1)*$Q$11))/($B$13+$C$13+$F$13)</f>
        <v>0</v>
      </c>
      <c r="CY543">
        <v>2.7</v>
      </c>
      <c r="CZ543">
        <v>0.5</v>
      </c>
      <c r="DA543" t="s">
        <v>421</v>
      </c>
      <c r="DB543">
        <v>2</v>
      </c>
      <c r="DC543">
        <v>1761013372.5</v>
      </c>
      <c r="DD543">
        <v>420.482375</v>
      </c>
      <c r="DE543">
        <v>419.9874583333333</v>
      </c>
      <c r="DF543">
        <v>23.62879583333334</v>
      </c>
      <c r="DG543">
        <v>23.68740416666666</v>
      </c>
      <c r="DH543">
        <v>422.214375</v>
      </c>
      <c r="DI543">
        <v>23.4476125</v>
      </c>
      <c r="DJ543">
        <v>500.0200416666667</v>
      </c>
      <c r="DK543">
        <v>90.59742916666666</v>
      </c>
      <c r="DL543">
        <v>0.033018</v>
      </c>
      <c r="DM543">
        <v>30.00779583333333</v>
      </c>
      <c r="DN543">
        <v>30.06058333333333</v>
      </c>
      <c r="DO543">
        <v>999.9</v>
      </c>
      <c r="DP543">
        <v>0</v>
      </c>
      <c r="DQ543">
        <v>0</v>
      </c>
      <c r="DR543">
        <v>10004.94625</v>
      </c>
      <c r="DS543">
        <v>0</v>
      </c>
      <c r="DT543">
        <v>0.242856</v>
      </c>
      <c r="DU543">
        <v>0.49497725</v>
      </c>
      <c r="DV543">
        <v>430.6584166666667</v>
      </c>
      <c r="DW543">
        <v>430.17725</v>
      </c>
      <c r="DX543">
        <v>-0.05860933333333333</v>
      </c>
      <c r="DY543">
        <v>419.9874583333333</v>
      </c>
      <c r="DZ543">
        <v>23.68740416666666</v>
      </c>
      <c r="EA543">
        <v>2.140707083333333</v>
      </c>
      <c r="EB543">
        <v>2.1460175</v>
      </c>
      <c r="EC543">
        <v>18.52535833333333</v>
      </c>
      <c r="ED543">
        <v>18.56491666666667</v>
      </c>
      <c r="EE543">
        <v>0.00500078</v>
      </c>
      <c r="EF543">
        <v>0</v>
      </c>
      <c r="EG543">
        <v>0</v>
      </c>
      <c r="EH543">
        <v>0</v>
      </c>
      <c r="EI543">
        <v>304.1916666666667</v>
      </c>
      <c r="EJ543">
        <v>0.00500078</v>
      </c>
      <c r="EK543">
        <v>-11.84166666666667</v>
      </c>
      <c r="EL543">
        <v>0.008333333333333378</v>
      </c>
      <c r="EM543">
        <v>36.12491666666667</v>
      </c>
      <c r="EN543">
        <v>40.70804166666667</v>
      </c>
      <c r="EO543">
        <v>38.95804166666667</v>
      </c>
      <c r="EP543">
        <v>41.73154166666666</v>
      </c>
      <c r="EQ543">
        <v>39.27579166666666</v>
      </c>
      <c r="ER543">
        <v>0</v>
      </c>
      <c r="ES543">
        <v>0</v>
      </c>
      <c r="ET543">
        <v>0</v>
      </c>
      <c r="EU543">
        <v>1761013379.5</v>
      </c>
      <c r="EV543">
        <v>0</v>
      </c>
      <c r="EW543">
        <v>303.212</v>
      </c>
      <c r="EX543">
        <v>-36.49230719562784</v>
      </c>
      <c r="EY543">
        <v>8.523077015622908</v>
      </c>
      <c r="EZ543">
        <v>-11.84</v>
      </c>
      <c r="FA543">
        <v>15</v>
      </c>
      <c r="FB543">
        <v>1761013184</v>
      </c>
      <c r="FC543" t="s">
        <v>1480</v>
      </c>
      <c r="FD543">
        <v>1761013184</v>
      </c>
      <c r="FE543">
        <v>1761013179</v>
      </c>
      <c r="FF543">
        <v>16</v>
      </c>
      <c r="FG543">
        <v>-0.154</v>
      </c>
      <c r="FH543">
        <v>-0</v>
      </c>
      <c r="FI543">
        <v>-1.733</v>
      </c>
      <c r="FJ543">
        <v>0.19</v>
      </c>
      <c r="FK543">
        <v>420</v>
      </c>
      <c r="FL543">
        <v>24</v>
      </c>
      <c r="FM543">
        <v>0.28</v>
      </c>
      <c r="FN543">
        <v>0.05</v>
      </c>
      <c r="FO543">
        <v>0.49430005</v>
      </c>
      <c r="FP543">
        <v>0.1688599249530942</v>
      </c>
      <c r="FQ543">
        <v>0.0490118611276648</v>
      </c>
      <c r="FR543">
        <v>1</v>
      </c>
      <c r="FS543">
        <v>304.9264705882353</v>
      </c>
      <c r="FT543">
        <v>-18.50725714085714</v>
      </c>
      <c r="FU543">
        <v>7.142388331130164</v>
      </c>
      <c r="FV543">
        <v>0</v>
      </c>
      <c r="FW543">
        <v>-0.0521132025</v>
      </c>
      <c r="FX543">
        <v>-0.1265287621013132</v>
      </c>
      <c r="FY543">
        <v>0.01416120082373821</v>
      </c>
      <c r="FZ543">
        <v>0</v>
      </c>
      <c r="GA543">
        <v>1</v>
      </c>
      <c r="GB543">
        <v>3</v>
      </c>
      <c r="GC543" t="s">
        <v>459</v>
      </c>
      <c r="GD543">
        <v>3.10947</v>
      </c>
      <c r="GE543">
        <v>2.72487</v>
      </c>
      <c r="GF543">
        <v>0.0887397</v>
      </c>
      <c r="GG543">
        <v>0.08843669999999999</v>
      </c>
      <c r="GH543">
        <v>0.107582</v>
      </c>
      <c r="GI543">
        <v>0.10878</v>
      </c>
      <c r="GJ543">
        <v>23915.2</v>
      </c>
      <c r="GK543">
        <v>21661.6</v>
      </c>
      <c r="GL543">
        <v>26801.6</v>
      </c>
      <c r="GM543">
        <v>23969.1</v>
      </c>
      <c r="GN543">
        <v>38217.7</v>
      </c>
      <c r="GO543">
        <v>31506.8</v>
      </c>
      <c r="GP543">
        <v>46780.9</v>
      </c>
      <c r="GQ543">
        <v>37886.7</v>
      </c>
      <c r="GR543">
        <v>1.89228</v>
      </c>
      <c r="GS543">
        <v>1.87927</v>
      </c>
      <c r="GT543">
        <v>0.100382</v>
      </c>
      <c r="GU543">
        <v>0</v>
      </c>
      <c r="GV543">
        <v>28.3707</v>
      </c>
      <c r="GW543">
        <v>999.9</v>
      </c>
      <c r="GX543">
        <v>63.8</v>
      </c>
      <c r="GY543">
        <v>29.1</v>
      </c>
      <c r="GZ543">
        <v>28.4851</v>
      </c>
      <c r="HA543">
        <v>61.111</v>
      </c>
      <c r="HB543">
        <v>20.9615</v>
      </c>
      <c r="HC543">
        <v>1</v>
      </c>
      <c r="HD543">
        <v>0.0245884</v>
      </c>
      <c r="HE543">
        <v>-0.869907</v>
      </c>
      <c r="HF543">
        <v>20.3352</v>
      </c>
      <c r="HG543">
        <v>5.21954</v>
      </c>
      <c r="HH543">
        <v>11.98</v>
      </c>
      <c r="HI543">
        <v>4.96475</v>
      </c>
      <c r="HJ543">
        <v>3.27558</v>
      </c>
      <c r="HK543">
        <v>9999</v>
      </c>
      <c r="HL543">
        <v>9999</v>
      </c>
      <c r="HM543">
        <v>9999</v>
      </c>
      <c r="HN543">
        <v>999.9</v>
      </c>
      <c r="HO543">
        <v>1.86367</v>
      </c>
      <c r="HP543">
        <v>1.85974</v>
      </c>
      <c r="HQ543">
        <v>1.85806</v>
      </c>
      <c r="HR543">
        <v>1.85944</v>
      </c>
      <c r="HS543">
        <v>1.85959</v>
      </c>
      <c r="HT543">
        <v>1.85806</v>
      </c>
      <c r="HU543">
        <v>1.85713</v>
      </c>
      <c r="HV543">
        <v>1.85211</v>
      </c>
      <c r="HW543">
        <v>0</v>
      </c>
      <c r="HX543">
        <v>0</v>
      </c>
      <c r="HY543">
        <v>0</v>
      </c>
      <c r="HZ543">
        <v>0</v>
      </c>
      <c r="IA543" t="s">
        <v>424</v>
      </c>
      <c r="IB543" t="s">
        <v>425</v>
      </c>
      <c r="IC543" t="s">
        <v>426</v>
      </c>
      <c r="ID543" t="s">
        <v>426</v>
      </c>
      <c r="IE543" t="s">
        <v>426</v>
      </c>
      <c r="IF543" t="s">
        <v>426</v>
      </c>
      <c r="IG543">
        <v>0</v>
      </c>
      <c r="IH543">
        <v>100</v>
      </c>
      <c r="II543">
        <v>100</v>
      </c>
      <c r="IJ543">
        <v>-1.732</v>
      </c>
      <c r="IK543">
        <v>0.1818</v>
      </c>
      <c r="IL543">
        <v>-2.523321469321131</v>
      </c>
      <c r="IM543">
        <v>0.001328113201692861</v>
      </c>
      <c r="IN543">
        <v>1.538283238170363E-06</v>
      </c>
      <c r="IO543">
        <v>-5.795655626708063E-10</v>
      </c>
      <c r="IP543">
        <v>-0.06946566406577259</v>
      </c>
      <c r="IQ543">
        <v>-0.004593102289677449</v>
      </c>
      <c r="IR543">
        <v>0.0008253994458280543</v>
      </c>
      <c r="IS543">
        <v>-7.403632370499484E-06</v>
      </c>
      <c r="IT543">
        <v>2</v>
      </c>
      <c r="IU543">
        <v>1985</v>
      </c>
      <c r="IV543">
        <v>1</v>
      </c>
      <c r="IW543">
        <v>27</v>
      </c>
      <c r="IX543">
        <v>3.3</v>
      </c>
      <c r="IY543">
        <v>3.4</v>
      </c>
      <c r="IZ543">
        <v>1.13647</v>
      </c>
      <c r="JA543">
        <v>2.60498</v>
      </c>
      <c r="JB543">
        <v>1.49658</v>
      </c>
      <c r="JC543">
        <v>2.34497</v>
      </c>
      <c r="JD543">
        <v>1.54907</v>
      </c>
      <c r="JE543">
        <v>2.40479</v>
      </c>
      <c r="JF543">
        <v>32.7535</v>
      </c>
      <c r="JG543">
        <v>15.3141</v>
      </c>
      <c r="JH543">
        <v>18</v>
      </c>
      <c r="JI543">
        <v>481.431</v>
      </c>
      <c r="JJ543">
        <v>502.258</v>
      </c>
      <c r="JK543">
        <v>29.9456</v>
      </c>
      <c r="JL543">
        <v>27.5854</v>
      </c>
      <c r="JM543">
        <v>30.0001</v>
      </c>
      <c r="JN543">
        <v>27.7666</v>
      </c>
      <c r="JO543">
        <v>27.7444</v>
      </c>
      <c r="JP543">
        <v>22.8391</v>
      </c>
      <c r="JQ543">
        <v>20.5962</v>
      </c>
      <c r="JR543">
        <v>80.0788</v>
      </c>
      <c r="JS543">
        <v>29.9619</v>
      </c>
      <c r="JT543">
        <v>420</v>
      </c>
      <c r="JU543">
        <v>23.6092</v>
      </c>
      <c r="JV543">
        <v>102.299</v>
      </c>
      <c r="JW543">
        <v>91.4012</v>
      </c>
    </row>
    <row r="544" spans="1:283">
      <c r="A544">
        <v>526</v>
      </c>
      <c r="B544">
        <v>1761013382.5</v>
      </c>
      <c r="C544">
        <v>3716.5</v>
      </c>
      <c r="D544" t="s">
        <v>1509</v>
      </c>
      <c r="E544" t="s">
        <v>1510</v>
      </c>
      <c r="F544">
        <v>5</v>
      </c>
      <c r="G544" t="s">
        <v>1479</v>
      </c>
      <c r="H544">
        <v>1761013374.5</v>
      </c>
      <c r="I544">
        <f>(J544)/1000</f>
        <v>0</v>
      </c>
      <c r="J544">
        <f>1000*DJ544*AH544*(DF544-DG544)/(100*CY544*(1000-AH544*DF544))</f>
        <v>0</v>
      </c>
      <c r="K544">
        <f>DJ544*AH544*(DE544-DD544*(1000-AH544*DG544)/(1000-AH544*DF544))/(100*CY544)</f>
        <v>0</v>
      </c>
      <c r="L544">
        <f>DD544 - IF(AH544&gt;1, K544*CY544*100.0/(AJ544), 0)</f>
        <v>0</v>
      </c>
      <c r="M544">
        <f>((S544-I544/2)*L544-K544)/(S544+I544/2)</f>
        <v>0</v>
      </c>
      <c r="N544">
        <f>M544*(DK544+DL544)/1000.0</f>
        <v>0</v>
      </c>
      <c r="O544">
        <f>(DD544 - IF(AH544&gt;1, K544*CY544*100.0/(AJ544), 0))*(DK544+DL544)/1000.0</f>
        <v>0</v>
      </c>
      <c r="P544">
        <f>2.0/((1/R544-1/Q544)+SIGN(R544)*SQRT((1/R544-1/Q544)*(1/R544-1/Q544) + 4*CZ544/((CZ544+1)*(CZ544+1))*(2*1/R544*1/Q544-1/Q544*1/Q544)))</f>
        <v>0</v>
      </c>
      <c r="Q544">
        <f>IF(LEFT(DA544,1)&lt;&gt;"0",IF(LEFT(DA544,1)="1",3.0,DB544),$D$5+$E$5*(DR544*DK544/($K$5*1000))+$F$5*(DR544*DK544/($K$5*1000))*MAX(MIN(CY544,$J$5),$I$5)*MAX(MIN(CY544,$J$5),$I$5)+$G$5*MAX(MIN(CY544,$J$5),$I$5)*(DR544*DK544/($K$5*1000))+$H$5*(DR544*DK544/($K$5*1000))*(DR544*DK544/($K$5*1000)))</f>
        <v>0</v>
      </c>
      <c r="R544">
        <f>I544*(1000-(1000*0.61365*exp(17.502*V544/(240.97+V544))/(DK544+DL544)+DF544)/2)/(1000*0.61365*exp(17.502*V544/(240.97+V544))/(DK544+DL544)-DF544)</f>
        <v>0</v>
      </c>
      <c r="S544">
        <f>1/((CZ544+1)/(P544/1.6)+1/(Q544/1.37)) + CZ544/((CZ544+1)/(P544/1.6) + CZ544/(Q544/1.37))</f>
        <v>0</v>
      </c>
      <c r="T544">
        <f>(CU544*CX544)</f>
        <v>0</v>
      </c>
      <c r="U544">
        <f>(DM544+(T544+2*0.95*5.67E-8*(((DM544+$B$9)+273)^4-(DM544+273)^4)-44100*I544)/(1.84*29.3*Q544+8*0.95*5.67E-8*(DM544+273)^3))</f>
        <v>0</v>
      </c>
      <c r="V544">
        <f>($C$9*DN544+$D$9*DO544+$E$9*U544)</f>
        <v>0</v>
      </c>
      <c r="W544">
        <f>0.61365*exp(17.502*V544/(240.97+V544))</f>
        <v>0</v>
      </c>
      <c r="X544">
        <f>(Y544/Z544*100)</f>
        <v>0</v>
      </c>
      <c r="Y544">
        <f>DF544*(DK544+DL544)/1000</f>
        <v>0</v>
      </c>
      <c r="Z544">
        <f>0.61365*exp(17.502*DM544/(240.97+DM544))</f>
        <v>0</v>
      </c>
      <c r="AA544">
        <f>(W544-DF544*(DK544+DL544)/1000)</f>
        <v>0</v>
      </c>
      <c r="AB544">
        <f>(-I544*44100)</f>
        <v>0</v>
      </c>
      <c r="AC544">
        <f>2*29.3*Q544*0.92*(DM544-V544)</f>
        <v>0</v>
      </c>
      <c r="AD544">
        <f>2*0.95*5.67E-8*(((DM544+$B$9)+273)^4-(V544+273)^4)</f>
        <v>0</v>
      </c>
      <c r="AE544">
        <f>T544+AD544+AB544+AC544</f>
        <v>0</v>
      </c>
      <c r="AF544">
        <v>1</v>
      </c>
      <c r="AG544">
        <v>0</v>
      </c>
      <c r="AH544">
        <f>IF(AF544*$H$15&gt;=AJ544,1.0,(AJ544/(AJ544-AF544*$H$15)))</f>
        <v>0</v>
      </c>
      <c r="AI544">
        <f>(AH544-1)*100</f>
        <v>0</v>
      </c>
      <c r="AJ544">
        <f>MAX(0,($B$15+$C$15*DR544)/(1+$D$15*DR544)*DK544/(DM544+273)*$E$15)</f>
        <v>0</v>
      </c>
      <c r="AK544" t="s">
        <v>420</v>
      </c>
      <c r="AL544" t="s">
        <v>420</v>
      </c>
      <c r="AM544">
        <v>0</v>
      </c>
      <c r="AN544">
        <v>0</v>
      </c>
      <c r="AO544">
        <f>1-AM544/AN544</f>
        <v>0</v>
      </c>
      <c r="AP544">
        <v>0</v>
      </c>
      <c r="AQ544" t="s">
        <v>420</v>
      </c>
      <c r="AR544" t="s">
        <v>420</v>
      </c>
      <c r="AS544">
        <v>0</v>
      </c>
      <c r="AT544">
        <v>0</v>
      </c>
      <c r="AU544">
        <f>1-AS544/AT544</f>
        <v>0</v>
      </c>
      <c r="AV544">
        <v>0.5</v>
      </c>
      <c r="AW544">
        <f>CV544</f>
        <v>0</v>
      </c>
      <c r="AX544">
        <f>K544</f>
        <v>0</v>
      </c>
      <c r="AY544">
        <f>AU544*AV544*AW544</f>
        <v>0</v>
      </c>
      <c r="AZ544">
        <f>(AX544-AP544)/AW544</f>
        <v>0</v>
      </c>
      <c r="BA544">
        <f>(AN544-AT544)/AT544</f>
        <v>0</v>
      </c>
      <c r="BB544">
        <f>AM544/(AO544+AM544/AT544)</f>
        <v>0</v>
      </c>
      <c r="BC544" t="s">
        <v>420</v>
      </c>
      <c r="BD544">
        <v>0</v>
      </c>
      <c r="BE544">
        <f>IF(BD544&lt;&gt;0, BD544, BB544)</f>
        <v>0</v>
      </c>
      <c r="BF544">
        <f>1-BE544/AT544</f>
        <v>0</v>
      </c>
      <c r="BG544">
        <f>(AT544-AS544)/(AT544-BE544)</f>
        <v>0</v>
      </c>
      <c r="BH544">
        <f>(AN544-AT544)/(AN544-BE544)</f>
        <v>0</v>
      </c>
      <c r="BI544">
        <f>(AT544-AS544)/(AT544-AM544)</f>
        <v>0</v>
      </c>
      <c r="BJ544">
        <f>(AN544-AT544)/(AN544-AM544)</f>
        <v>0</v>
      </c>
      <c r="BK544">
        <f>(BG544*BE544/AS544)</f>
        <v>0</v>
      </c>
      <c r="BL544">
        <f>(1-BK544)</f>
        <v>0</v>
      </c>
      <c r="CU544">
        <f>$B$13*DS544+$C$13*DT544+$F$13*EE544*(1-EH544)</f>
        <v>0</v>
      </c>
      <c r="CV544">
        <f>CU544*CW544</f>
        <v>0</v>
      </c>
      <c r="CW544">
        <f>($B$13*$D$11+$C$13*$D$11+$F$13*((ER544+EJ544)/MAX(ER544+EJ544+ES544, 0.1)*$I$11+ES544/MAX(ER544+EJ544+ES544, 0.1)*$J$11))/($B$13+$C$13+$F$13)</f>
        <v>0</v>
      </c>
      <c r="CX544">
        <f>($B$13*$K$11+$C$13*$K$11+$F$13*((ER544+EJ544)/MAX(ER544+EJ544+ES544, 0.1)*$P$11+ES544/MAX(ER544+EJ544+ES544, 0.1)*$Q$11))/($B$13+$C$13+$F$13)</f>
        <v>0</v>
      </c>
      <c r="CY544">
        <v>2.7</v>
      </c>
      <c r="CZ544">
        <v>0.5</v>
      </c>
      <c r="DA544" t="s">
        <v>421</v>
      </c>
      <c r="DB544">
        <v>2</v>
      </c>
      <c r="DC544">
        <v>1761013374.5</v>
      </c>
      <c r="DD544">
        <v>420.485</v>
      </c>
      <c r="DE544">
        <v>419.9980416666667</v>
      </c>
      <c r="DF544">
        <v>23.63470833333334</v>
      </c>
      <c r="DG544">
        <v>23.69402916666667</v>
      </c>
      <c r="DH544">
        <v>422.217</v>
      </c>
      <c r="DI544">
        <v>23.4534</v>
      </c>
      <c r="DJ544">
        <v>500.0228333333334</v>
      </c>
      <c r="DK544">
        <v>90.59746666666666</v>
      </c>
      <c r="DL544">
        <v>0.03299616666666667</v>
      </c>
      <c r="DM544">
        <v>29.99510833333333</v>
      </c>
      <c r="DN544">
        <v>30.04826666666667</v>
      </c>
      <c r="DO544">
        <v>999.9</v>
      </c>
      <c r="DP544">
        <v>0</v>
      </c>
      <c r="DQ544">
        <v>0</v>
      </c>
      <c r="DR544">
        <v>10004.50375</v>
      </c>
      <c r="DS544">
        <v>0</v>
      </c>
      <c r="DT544">
        <v>0.242856</v>
      </c>
      <c r="DU544">
        <v>0.4869752916666667</v>
      </c>
      <c r="DV544">
        <v>430.66375</v>
      </c>
      <c r="DW544">
        <v>430.1910416666666</v>
      </c>
      <c r="DX544">
        <v>-0.05932474583333334</v>
      </c>
      <c r="DY544">
        <v>419.9980416666667</v>
      </c>
      <c r="DZ544">
        <v>23.69402916666667</v>
      </c>
      <c r="EA544">
        <v>2.14124375</v>
      </c>
      <c r="EB544">
        <v>2.14661875</v>
      </c>
      <c r="EC544">
        <v>18.52935</v>
      </c>
      <c r="ED544">
        <v>18.56939166666667</v>
      </c>
      <c r="EE544">
        <v>0.00500078</v>
      </c>
      <c r="EF544">
        <v>0</v>
      </c>
      <c r="EG544">
        <v>0</v>
      </c>
      <c r="EH544">
        <v>0</v>
      </c>
      <c r="EI544">
        <v>303.7499999999999</v>
      </c>
      <c r="EJ544">
        <v>0.00500078</v>
      </c>
      <c r="EK544">
        <v>-11.0875</v>
      </c>
      <c r="EL544">
        <v>0.06666666666666672</v>
      </c>
      <c r="EM544">
        <v>36.13529166666667</v>
      </c>
      <c r="EN544">
        <v>40.72366666666667</v>
      </c>
      <c r="EO544">
        <v>38.97366666666667</v>
      </c>
      <c r="EP544">
        <v>41.76279166666666</v>
      </c>
      <c r="EQ544">
        <v>39.30179166666667</v>
      </c>
      <c r="ER544">
        <v>0</v>
      </c>
      <c r="ES544">
        <v>0</v>
      </c>
      <c r="ET544">
        <v>0</v>
      </c>
      <c r="EU544">
        <v>1761013381.3</v>
      </c>
      <c r="EV544">
        <v>0</v>
      </c>
      <c r="EW544">
        <v>303.05</v>
      </c>
      <c r="EX544">
        <v>-12.67350393234708</v>
      </c>
      <c r="EY544">
        <v>-12.00683765508443</v>
      </c>
      <c r="EZ544">
        <v>-11.07692307692308</v>
      </c>
      <c r="FA544">
        <v>15</v>
      </c>
      <c r="FB544">
        <v>1761013184</v>
      </c>
      <c r="FC544" t="s">
        <v>1480</v>
      </c>
      <c r="FD544">
        <v>1761013184</v>
      </c>
      <c r="FE544">
        <v>1761013179</v>
      </c>
      <c r="FF544">
        <v>16</v>
      </c>
      <c r="FG544">
        <v>-0.154</v>
      </c>
      <c r="FH544">
        <v>-0</v>
      </c>
      <c r="FI544">
        <v>-1.733</v>
      </c>
      <c r="FJ544">
        <v>0.19</v>
      </c>
      <c r="FK544">
        <v>420</v>
      </c>
      <c r="FL544">
        <v>24</v>
      </c>
      <c r="FM544">
        <v>0.28</v>
      </c>
      <c r="FN544">
        <v>0.05</v>
      </c>
      <c r="FO544">
        <v>0.4973404634146342</v>
      </c>
      <c r="FP544">
        <v>0.01420013937282347</v>
      </c>
      <c r="FQ544">
        <v>0.04610656966155667</v>
      </c>
      <c r="FR544">
        <v>1</v>
      </c>
      <c r="FS544">
        <v>304.5705882352941</v>
      </c>
      <c r="FT544">
        <v>-32.11917470595552</v>
      </c>
      <c r="FU544">
        <v>7.451984710435701</v>
      </c>
      <c r="FV544">
        <v>0</v>
      </c>
      <c r="FW544">
        <v>-0.05559088536585366</v>
      </c>
      <c r="FX544">
        <v>-0.0617029881533101</v>
      </c>
      <c r="FY544">
        <v>0.009074156765461796</v>
      </c>
      <c r="FZ544">
        <v>1</v>
      </c>
      <c r="GA544">
        <v>2</v>
      </c>
      <c r="GB544">
        <v>3</v>
      </c>
      <c r="GC544" t="s">
        <v>482</v>
      </c>
      <c r="GD544">
        <v>3.10964</v>
      </c>
      <c r="GE544">
        <v>2.72496</v>
      </c>
      <c r="GF544">
        <v>0.0887411</v>
      </c>
      <c r="GG544">
        <v>0.08844399999999999</v>
      </c>
      <c r="GH544">
        <v>0.107603</v>
      </c>
      <c r="GI544">
        <v>0.108782</v>
      </c>
      <c r="GJ544">
        <v>23915.1</v>
      </c>
      <c r="GK544">
        <v>21661.3</v>
      </c>
      <c r="GL544">
        <v>26801.6</v>
      </c>
      <c r="GM544">
        <v>23968.9</v>
      </c>
      <c r="GN544">
        <v>38216.7</v>
      </c>
      <c r="GO544">
        <v>31506.5</v>
      </c>
      <c r="GP544">
        <v>46780.8</v>
      </c>
      <c r="GQ544">
        <v>37886.4</v>
      </c>
      <c r="GR544">
        <v>1.89245</v>
      </c>
      <c r="GS544">
        <v>1.87897</v>
      </c>
      <c r="GT544">
        <v>0.100307</v>
      </c>
      <c r="GU544">
        <v>0</v>
      </c>
      <c r="GV544">
        <v>28.3682</v>
      </c>
      <c r="GW544">
        <v>999.9</v>
      </c>
      <c r="GX544">
        <v>63.8</v>
      </c>
      <c r="GY544">
        <v>29.1</v>
      </c>
      <c r="GZ544">
        <v>28.4868</v>
      </c>
      <c r="HA544">
        <v>61.451</v>
      </c>
      <c r="HB544">
        <v>21.0857</v>
      </c>
      <c r="HC544">
        <v>1</v>
      </c>
      <c r="HD544">
        <v>0.0245783</v>
      </c>
      <c r="HE544">
        <v>-0.9572000000000001</v>
      </c>
      <c r="HF544">
        <v>20.3349</v>
      </c>
      <c r="HG544">
        <v>5.22118</v>
      </c>
      <c r="HH544">
        <v>11.9798</v>
      </c>
      <c r="HI544">
        <v>4.9652</v>
      </c>
      <c r="HJ544">
        <v>3.27595</v>
      </c>
      <c r="HK544">
        <v>9999</v>
      </c>
      <c r="HL544">
        <v>9999</v>
      </c>
      <c r="HM544">
        <v>9999</v>
      </c>
      <c r="HN544">
        <v>999.9</v>
      </c>
      <c r="HO544">
        <v>1.86368</v>
      </c>
      <c r="HP544">
        <v>1.85974</v>
      </c>
      <c r="HQ544">
        <v>1.85806</v>
      </c>
      <c r="HR544">
        <v>1.85943</v>
      </c>
      <c r="HS544">
        <v>1.85959</v>
      </c>
      <c r="HT544">
        <v>1.85806</v>
      </c>
      <c r="HU544">
        <v>1.85715</v>
      </c>
      <c r="HV544">
        <v>1.85211</v>
      </c>
      <c r="HW544">
        <v>0</v>
      </c>
      <c r="HX544">
        <v>0</v>
      </c>
      <c r="HY544">
        <v>0</v>
      </c>
      <c r="HZ544">
        <v>0</v>
      </c>
      <c r="IA544" t="s">
        <v>424</v>
      </c>
      <c r="IB544" t="s">
        <v>425</v>
      </c>
      <c r="IC544" t="s">
        <v>426</v>
      </c>
      <c r="ID544" t="s">
        <v>426</v>
      </c>
      <c r="IE544" t="s">
        <v>426</v>
      </c>
      <c r="IF544" t="s">
        <v>426</v>
      </c>
      <c r="IG544">
        <v>0</v>
      </c>
      <c r="IH544">
        <v>100</v>
      </c>
      <c r="II544">
        <v>100</v>
      </c>
      <c r="IJ544">
        <v>-1.732</v>
      </c>
      <c r="IK544">
        <v>0.1819</v>
      </c>
      <c r="IL544">
        <v>-2.523321469321131</v>
      </c>
      <c r="IM544">
        <v>0.001328113201692861</v>
      </c>
      <c r="IN544">
        <v>1.538283238170363E-06</v>
      </c>
      <c r="IO544">
        <v>-5.795655626708063E-10</v>
      </c>
      <c r="IP544">
        <v>-0.06946566406577259</v>
      </c>
      <c r="IQ544">
        <v>-0.004593102289677449</v>
      </c>
      <c r="IR544">
        <v>0.0008253994458280543</v>
      </c>
      <c r="IS544">
        <v>-7.403632370499484E-06</v>
      </c>
      <c r="IT544">
        <v>2</v>
      </c>
      <c r="IU544">
        <v>1985</v>
      </c>
      <c r="IV544">
        <v>1</v>
      </c>
      <c r="IW544">
        <v>27</v>
      </c>
      <c r="IX544">
        <v>3.3</v>
      </c>
      <c r="IY544">
        <v>3.4</v>
      </c>
      <c r="IZ544">
        <v>1.13647</v>
      </c>
      <c r="JA544">
        <v>2.61108</v>
      </c>
      <c r="JB544">
        <v>1.49658</v>
      </c>
      <c r="JC544">
        <v>2.34497</v>
      </c>
      <c r="JD544">
        <v>1.54907</v>
      </c>
      <c r="JE544">
        <v>2.40356</v>
      </c>
      <c r="JF544">
        <v>32.7535</v>
      </c>
      <c r="JG544">
        <v>15.3141</v>
      </c>
      <c r="JH544">
        <v>18</v>
      </c>
      <c r="JI544">
        <v>481.532</v>
      </c>
      <c r="JJ544">
        <v>502.058</v>
      </c>
      <c r="JK544">
        <v>29.9295</v>
      </c>
      <c r="JL544">
        <v>27.5857</v>
      </c>
      <c r="JM544">
        <v>30.0001</v>
      </c>
      <c r="JN544">
        <v>27.7666</v>
      </c>
      <c r="JO544">
        <v>27.7444</v>
      </c>
      <c r="JP544">
        <v>22.8411</v>
      </c>
      <c r="JQ544">
        <v>20.5962</v>
      </c>
      <c r="JR544">
        <v>80.0788</v>
      </c>
      <c r="JS544">
        <v>29.9454</v>
      </c>
      <c r="JT544">
        <v>420</v>
      </c>
      <c r="JU544">
        <v>23.5924</v>
      </c>
      <c r="JV544">
        <v>102.299</v>
      </c>
      <c r="JW544">
        <v>91.40049999999999</v>
      </c>
    </row>
    <row r="545" spans="1:283">
      <c r="A545">
        <v>527</v>
      </c>
      <c r="B545">
        <v>1761013384.5</v>
      </c>
      <c r="C545">
        <v>3718.5</v>
      </c>
      <c r="D545" t="s">
        <v>1511</v>
      </c>
      <c r="E545" t="s">
        <v>1512</v>
      </c>
      <c r="F545">
        <v>5</v>
      </c>
      <c r="G545" t="s">
        <v>1479</v>
      </c>
      <c r="H545">
        <v>1761013376.5</v>
      </c>
      <c r="I545">
        <f>(J545)/1000</f>
        <v>0</v>
      </c>
      <c r="J545">
        <f>1000*DJ545*AH545*(DF545-DG545)/(100*CY545*(1000-AH545*DF545))</f>
        <v>0</v>
      </c>
      <c r="K545">
        <f>DJ545*AH545*(DE545-DD545*(1000-AH545*DG545)/(1000-AH545*DF545))/(100*CY545)</f>
        <v>0</v>
      </c>
      <c r="L545">
        <f>DD545 - IF(AH545&gt;1, K545*CY545*100.0/(AJ545), 0)</f>
        <v>0</v>
      </c>
      <c r="M545">
        <f>((S545-I545/2)*L545-K545)/(S545+I545/2)</f>
        <v>0</v>
      </c>
      <c r="N545">
        <f>M545*(DK545+DL545)/1000.0</f>
        <v>0</v>
      </c>
      <c r="O545">
        <f>(DD545 - IF(AH545&gt;1, K545*CY545*100.0/(AJ545), 0))*(DK545+DL545)/1000.0</f>
        <v>0</v>
      </c>
      <c r="P545">
        <f>2.0/((1/R545-1/Q545)+SIGN(R545)*SQRT((1/R545-1/Q545)*(1/R545-1/Q545) + 4*CZ545/((CZ545+1)*(CZ545+1))*(2*1/R545*1/Q545-1/Q545*1/Q545)))</f>
        <v>0</v>
      </c>
      <c r="Q545">
        <f>IF(LEFT(DA545,1)&lt;&gt;"0",IF(LEFT(DA545,1)="1",3.0,DB545),$D$5+$E$5*(DR545*DK545/($K$5*1000))+$F$5*(DR545*DK545/($K$5*1000))*MAX(MIN(CY545,$J$5),$I$5)*MAX(MIN(CY545,$J$5),$I$5)+$G$5*MAX(MIN(CY545,$J$5),$I$5)*(DR545*DK545/($K$5*1000))+$H$5*(DR545*DK545/($K$5*1000))*(DR545*DK545/($K$5*1000)))</f>
        <v>0</v>
      </c>
      <c r="R545">
        <f>I545*(1000-(1000*0.61365*exp(17.502*V545/(240.97+V545))/(DK545+DL545)+DF545)/2)/(1000*0.61365*exp(17.502*V545/(240.97+V545))/(DK545+DL545)-DF545)</f>
        <v>0</v>
      </c>
      <c r="S545">
        <f>1/((CZ545+1)/(P545/1.6)+1/(Q545/1.37)) + CZ545/((CZ545+1)/(P545/1.6) + CZ545/(Q545/1.37))</f>
        <v>0</v>
      </c>
      <c r="T545">
        <f>(CU545*CX545)</f>
        <v>0</v>
      </c>
      <c r="U545">
        <f>(DM545+(T545+2*0.95*5.67E-8*(((DM545+$B$9)+273)^4-(DM545+273)^4)-44100*I545)/(1.84*29.3*Q545+8*0.95*5.67E-8*(DM545+273)^3))</f>
        <v>0</v>
      </c>
      <c r="V545">
        <f>($C$9*DN545+$D$9*DO545+$E$9*U545)</f>
        <v>0</v>
      </c>
      <c r="W545">
        <f>0.61365*exp(17.502*V545/(240.97+V545))</f>
        <v>0</v>
      </c>
      <c r="X545">
        <f>(Y545/Z545*100)</f>
        <v>0</v>
      </c>
      <c r="Y545">
        <f>DF545*(DK545+DL545)/1000</f>
        <v>0</v>
      </c>
      <c r="Z545">
        <f>0.61365*exp(17.502*DM545/(240.97+DM545))</f>
        <v>0</v>
      </c>
      <c r="AA545">
        <f>(W545-DF545*(DK545+DL545)/1000)</f>
        <v>0</v>
      </c>
      <c r="AB545">
        <f>(-I545*44100)</f>
        <v>0</v>
      </c>
      <c r="AC545">
        <f>2*29.3*Q545*0.92*(DM545-V545)</f>
        <v>0</v>
      </c>
      <c r="AD545">
        <f>2*0.95*5.67E-8*(((DM545+$B$9)+273)^4-(V545+273)^4)</f>
        <v>0</v>
      </c>
      <c r="AE545">
        <f>T545+AD545+AB545+AC545</f>
        <v>0</v>
      </c>
      <c r="AF545">
        <v>1</v>
      </c>
      <c r="AG545">
        <v>0</v>
      </c>
      <c r="AH545">
        <f>IF(AF545*$H$15&gt;=AJ545,1.0,(AJ545/(AJ545-AF545*$H$15)))</f>
        <v>0</v>
      </c>
      <c r="AI545">
        <f>(AH545-1)*100</f>
        <v>0</v>
      </c>
      <c r="AJ545">
        <f>MAX(0,($B$15+$C$15*DR545)/(1+$D$15*DR545)*DK545/(DM545+273)*$E$15)</f>
        <v>0</v>
      </c>
      <c r="AK545" t="s">
        <v>420</v>
      </c>
      <c r="AL545" t="s">
        <v>420</v>
      </c>
      <c r="AM545">
        <v>0</v>
      </c>
      <c r="AN545">
        <v>0</v>
      </c>
      <c r="AO545">
        <f>1-AM545/AN545</f>
        <v>0</v>
      </c>
      <c r="AP545">
        <v>0</v>
      </c>
      <c r="AQ545" t="s">
        <v>420</v>
      </c>
      <c r="AR545" t="s">
        <v>420</v>
      </c>
      <c r="AS545">
        <v>0</v>
      </c>
      <c r="AT545">
        <v>0</v>
      </c>
      <c r="AU545">
        <f>1-AS545/AT545</f>
        <v>0</v>
      </c>
      <c r="AV545">
        <v>0.5</v>
      </c>
      <c r="AW545">
        <f>CV545</f>
        <v>0</v>
      </c>
      <c r="AX545">
        <f>K545</f>
        <v>0</v>
      </c>
      <c r="AY545">
        <f>AU545*AV545*AW545</f>
        <v>0</v>
      </c>
      <c r="AZ545">
        <f>(AX545-AP545)/AW545</f>
        <v>0</v>
      </c>
      <c r="BA545">
        <f>(AN545-AT545)/AT545</f>
        <v>0</v>
      </c>
      <c r="BB545">
        <f>AM545/(AO545+AM545/AT545)</f>
        <v>0</v>
      </c>
      <c r="BC545" t="s">
        <v>420</v>
      </c>
      <c r="BD545">
        <v>0</v>
      </c>
      <c r="BE545">
        <f>IF(BD545&lt;&gt;0, BD545, BB545)</f>
        <v>0</v>
      </c>
      <c r="BF545">
        <f>1-BE545/AT545</f>
        <v>0</v>
      </c>
      <c r="BG545">
        <f>(AT545-AS545)/(AT545-BE545)</f>
        <v>0</v>
      </c>
      <c r="BH545">
        <f>(AN545-AT545)/(AN545-BE545)</f>
        <v>0</v>
      </c>
      <c r="BI545">
        <f>(AT545-AS545)/(AT545-AM545)</f>
        <v>0</v>
      </c>
      <c r="BJ545">
        <f>(AN545-AT545)/(AN545-AM545)</f>
        <v>0</v>
      </c>
      <c r="BK545">
        <f>(BG545*BE545/AS545)</f>
        <v>0</v>
      </c>
      <c r="BL545">
        <f>(1-BK545)</f>
        <v>0</v>
      </c>
      <c r="CU545">
        <f>$B$13*DS545+$C$13*DT545+$F$13*EE545*(1-EH545)</f>
        <v>0</v>
      </c>
      <c r="CV545">
        <f>CU545*CW545</f>
        <v>0</v>
      </c>
      <c r="CW545">
        <f>($B$13*$D$11+$C$13*$D$11+$F$13*((ER545+EJ545)/MAX(ER545+EJ545+ES545, 0.1)*$I$11+ES545/MAX(ER545+EJ545+ES545, 0.1)*$J$11))/($B$13+$C$13+$F$13)</f>
        <v>0</v>
      </c>
      <c r="CX545">
        <f>($B$13*$K$11+$C$13*$K$11+$F$13*((ER545+EJ545)/MAX(ER545+EJ545+ES545, 0.1)*$P$11+ES545/MAX(ER545+EJ545+ES545, 0.1)*$Q$11))/($B$13+$C$13+$F$13)</f>
        <v>0</v>
      </c>
      <c r="CY545">
        <v>2.7</v>
      </c>
      <c r="CZ545">
        <v>0.5</v>
      </c>
      <c r="DA545" t="s">
        <v>421</v>
      </c>
      <c r="DB545">
        <v>2</v>
      </c>
      <c r="DC545">
        <v>1761013376.5</v>
      </c>
      <c r="DD545">
        <v>420.4882083333334</v>
      </c>
      <c r="DE545">
        <v>420.0051666666666</v>
      </c>
      <c r="DF545">
        <v>23.64075416666667</v>
      </c>
      <c r="DG545">
        <v>23.69985</v>
      </c>
      <c r="DH545">
        <v>422.2202083333333</v>
      </c>
      <c r="DI545">
        <v>23.45930833333334</v>
      </c>
      <c r="DJ545">
        <v>500.0199583333333</v>
      </c>
      <c r="DK545">
        <v>90.59754583333334</v>
      </c>
      <c r="DL545">
        <v>0.03298764583333334</v>
      </c>
      <c r="DM545">
        <v>29.9823125</v>
      </c>
      <c r="DN545">
        <v>30.03620416666667</v>
      </c>
      <c r="DO545">
        <v>999.9</v>
      </c>
      <c r="DP545">
        <v>0</v>
      </c>
      <c r="DQ545">
        <v>0</v>
      </c>
      <c r="DR545">
        <v>10002.52458333333</v>
      </c>
      <c r="DS545">
        <v>0</v>
      </c>
      <c r="DT545">
        <v>0.242856</v>
      </c>
      <c r="DU545">
        <v>0.4830932083333333</v>
      </c>
      <c r="DV545">
        <v>430.6697083333333</v>
      </c>
      <c r="DW545">
        <v>430.200875</v>
      </c>
      <c r="DX545">
        <v>-0.05910524166666666</v>
      </c>
      <c r="DY545">
        <v>420.0051666666666</v>
      </c>
      <c r="DZ545">
        <v>23.69985</v>
      </c>
      <c r="EA545">
        <v>2.141792916666667</v>
      </c>
      <c r="EB545">
        <v>2.147147916666666</v>
      </c>
      <c r="EC545">
        <v>18.53344583333334</v>
      </c>
      <c r="ED545">
        <v>18.57332916666667</v>
      </c>
      <c r="EE545">
        <v>0.00500078</v>
      </c>
      <c r="EF545">
        <v>0</v>
      </c>
      <c r="EG545">
        <v>0</v>
      </c>
      <c r="EH545">
        <v>0</v>
      </c>
      <c r="EI545">
        <v>304.2083333333333</v>
      </c>
      <c r="EJ545">
        <v>0.00500078</v>
      </c>
      <c r="EK545">
        <v>-11.9375</v>
      </c>
      <c r="EL545">
        <v>0.01666666666666668</v>
      </c>
      <c r="EM545">
        <v>36.137875</v>
      </c>
      <c r="EN545">
        <v>40.73929166666667</v>
      </c>
      <c r="EO545">
        <v>39.00491666666667</v>
      </c>
      <c r="EP545">
        <v>41.78629166666667</v>
      </c>
      <c r="EQ545">
        <v>39.32783333333333</v>
      </c>
      <c r="ER545">
        <v>0</v>
      </c>
      <c r="ES545">
        <v>0</v>
      </c>
      <c r="ET545">
        <v>0</v>
      </c>
      <c r="EU545">
        <v>1761013383.7</v>
      </c>
      <c r="EV545">
        <v>0</v>
      </c>
      <c r="EW545">
        <v>304.1153846153846</v>
      </c>
      <c r="EX545">
        <v>4.198290835400433</v>
      </c>
      <c r="EY545">
        <v>-26.52649568187849</v>
      </c>
      <c r="EZ545">
        <v>-12.44230769230769</v>
      </c>
      <c r="FA545">
        <v>15</v>
      </c>
      <c r="FB545">
        <v>1761013184</v>
      </c>
      <c r="FC545" t="s">
        <v>1480</v>
      </c>
      <c r="FD545">
        <v>1761013184</v>
      </c>
      <c r="FE545">
        <v>1761013179</v>
      </c>
      <c r="FF545">
        <v>16</v>
      </c>
      <c r="FG545">
        <v>-0.154</v>
      </c>
      <c r="FH545">
        <v>-0</v>
      </c>
      <c r="FI545">
        <v>-1.733</v>
      </c>
      <c r="FJ545">
        <v>0.19</v>
      </c>
      <c r="FK545">
        <v>420</v>
      </c>
      <c r="FL545">
        <v>24</v>
      </c>
      <c r="FM545">
        <v>0.28</v>
      </c>
      <c r="FN545">
        <v>0.05</v>
      </c>
      <c r="FO545">
        <v>0.4895645</v>
      </c>
      <c r="FP545">
        <v>0.0009130581613504104</v>
      </c>
      <c r="FQ545">
        <v>0.04684274517414623</v>
      </c>
      <c r="FR545">
        <v>1</v>
      </c>
      <c r="FS545">
        <v>304.4529411764706</v>
      </c>
      <c r="FT545">
        <v>-10.60656964813645</v>
      </c>
      <c r="FU545">
        <v>7.231436082830934</v>
      </c>
      <c r="FV545">
        <v>0</v>
      </c>
      <c r="FW545">
        <v>-0.0570051675</v>
      </c>
      <c r="FX545">
        <v>-0.0205772026266416</v>
      </c>
      <c r="FY545">
        <v>0.006931067972484019</v>
      </c>
      <c r="FZ545">
        <v>1</v>
      </c>
      <c r="GA545">
        <v>2</v>
      </c>
      <c r="GB545">
        <v>3</v>
      </c>
      <c r="GC545" t="s">
        <v>482</v>
      </c>
      <c r="GD545">
        <v>3.10979</v>
      </c>
      <c r="GE545">
        <v>2.72455</v>
      </c>
      <c r="GF545">
        <v>0.08874079999999999</v>
      </c>
      <c r="GG545">
        <v>0.08844730000000001</v>
      </c>
      <c r="GH545">
        <v>0.107621</v>
      </c>
      <c r="GI545">
        <v>0.108781</v>
      </c>
      <c r="GJ545">
        <v>23915</v>
      </c>
      <c r="GK545">
        <v>21661.2</v>
      </c>
      <c r="GL545">
        <v>26801.4</v>
      </c>
      <c r="GM545">
        <v>23968.9</v>
      </c>
      <c r="GN545">
        <v>38215.8</v>
      </c>
      <c r="GO545">
        <v>31506.5</v>
      </c>
      <c r="GP545">
        <v>46780.6</v>
      </c>
      <c r="GQ545">
        <v>37886.3</v>
      </c>
      <c r="GR545">
        <v>1.8926</v>
      </c>
      <c r="GS545">
        <v>1.87882</v>
      </c>
      <c r="GT545">
        <v>0.099659</v>
      </c>
      <c r="GU545">
        <v>0</v>
      </c>
      <c r="GV545">
        <v>28.365</v>
      </c>
      <c r="GW545">
        <v>999.9</v>
      </c>
      <c r="GX545">
        <v>63.8</v>
      </c>
      <c r="GY545">
        <v>29.1</v>
      </c>
      <c r="GZ545">
        <v>28.485</v>
      </c>
      <c r="HA545">
        <v>61.311</v>
      </c>
      <c r="HB545">
        <v>21.0978</v>
      </c>
      <c r="HC545">
        <v>1</v>
      </c>
      <c r="HD545">
        <v>0.0246291</v>
      </c>
      <c r="HE545">
        <v>-1.00012</v>
      </c>
      <c r="HF545">
        <v>20.3343</v>
      </c>
      <c r="HG545">
        <v>5.21894</v>
      </c>
      <c r="HH545">
        <v>11.9798</v>
      </c>
      <c r="HI545">
        <v>4.96475</v>
      </c>
      <c r="HJ545">
        <v>3.2756</v>
      </c>
      <c r="HK545">
        <v>9999</v>
      </c>
      <c r="HL545">
        <v>9999</v>
      </c>
      <c r="HM545">
        <v>9999</v>
      </c>
      <c r="HN545">
        <v>999.9</v>
      </c>
      <c r="HO545">
        <v>1.86367</v>
      </c>
      <c r="HP545">
        <v>1.85974</v>
      </c>
      <c r="HQ545">
        <v>1.85806</v>
      </c>
      <c r="HR545">
        <v>1.85943</v>
      </c>
      <c r="HS545">
        <v>1.85959</v>
      </c>
      <c r="HT545">
        <v>1.85806</v>
      </c>
      <c r="HU545">
        <v>1.85715</v>
      </c>
      <c r="HV545">
        <v>1.85211</v>
      </c>
      <c r="HW545">
        <v>0</v>
      </c>
      <c r="HX545">
        <v>0</v>
      </c>
      <c r="HY545">
        <v>0</v>
      </c>
      <c r="HZ545">
        <v>0</v>
      </c>
      <c r="IA545" t="s">
        <v>424</v>
      </c>
      <c r="IB545" t="s">
        <v>425</v>
      </c>
      <c r="IC545" t="s">
        <v>426</v>
      </c>
      <c r="ID545" t="s">
        <v>426</v>
      </c>
      <c r="IE545" t="s">
        <v>426</v>
      </c>
      <c r="IF545" t="s">
        <v>426</v>
      </c>
      <c r="IG545">
        <v>0</v>
      </c>
      <c r="IH545">
        <v>100</v>
      </c>
      <c r="II545">
        <v>100</v>
      </c>
      <c r="IJ545">
        <v>-1.732</v>
      </c>
      <c r="IK545">
        <v>0.182</v>
      </c>
      <c r="IL545">
        <v>-2.523321469321131</v>
      </c>
      <c r="IM545">
        <v>0.001328113201692861</v>
      </c>
      <c r="IN545">
        <v>1.538283238170363E-06</v>
      </c>
      <c r="IO545">
        <v>-5.795655626708063E-10</v>
      </c>
      <c r="IP545">
        <v>-0.06946566406577259</v>
      </c>
      <c r="IQ545">
        <v>-0.004593102289677449</v>
      </c>
      <c r="IR545">
        <v>0.0008253994458280543</v>
      </c>
      <c r="IS545">
        <v>-7.403632370499484E-06</v>
      </c>
      <c r="IT545">
        <v>2</v>
      </c>
      <c r="IU545">
        <v>1985</v>
      </c>
      <c r="IV545">
        <v>1</v>
      </c>
      <c r="IW545">
        <v>27</v>
      </c>
      <c r="IX545">
        <v>3.3</v>
      </c>
      <c r="IY545">
        <v>3.4</v>
      </c>
      <c r="IZ545">
        <v>1.13647</v>
      </c>
      <c r="JA545">
        <v>2.60864</v>
      </c>
      <c r="JB545">
        <v>1.49658</v>
      </c>
      <c r="JC545">
        <v>2.34619</v>
      </c>
      <c r="JD545">
        <v>1.54907</v>
      </c>
      <c r="JE545">
        <v>2.46948</v>
      </c>
      <c r="JF545">
        <v>32.7535</v>
      </c>
      <c r="JG545">
        <v>15.3228</v>
      </c>
      <c r="JH545">
        <v>18</v>
      </c>
      <c r="JI545">
        <v>481.618</v>
      </c>
      <c r="JJ545">
        <v>501.958</v>
      </c>
      <c r="JK545">
        <v>29.9221</v>
      </c>
      <c r="JL545">
        <v>27.5869</v>
      </c>
      <c r="JM545">
        <v>30.0002</v>
      </c>
      <c r="JN545">
        <v>27.7666</v>
      </c>
      <c r="JO545">
        <v>27.7444</v>
      </c>
      <c r="JP545">
        <v>22.839</v>
      </c>
      <c r="JQ545">
        <v>20.8747</v>
      </c>
      <c r="JR545">
        <v>80.0788</v>
      </c>
      <c r="JS545">
        <v>29.9454</v>
      </c>
      <c r="JT545">
        <v>420</v>
      </c>
      <c r="JU545">
        <v>23.4892</v>
      </c>
      <c r="JV545">
        <v>102.298</v>
      </c>
      <c r="JW545">
        <v>91.4004</v>
      </c>
    </row>
    <row r="546" spans="1:283">
      <c r="A546">
        <v>528</v>
      </c>
      <c r="B546">
        <v>1761013386.5</v>
      </c>
      <c r="C546">
        <v>3720.5</v>
      </c>
      <c r="D546" t="s">
        <v>1513</v>
      </c>
      <c r="E546" t="s">
        <v>1514</v>
      </c>
      <c r="F546">
        <v>5</v>
      </c>
      <c r="G546" t="s">
        <v>1479</v>
      </c>
      <c r="H546">
        <v>1761013378.5</v>
      </c>
      <c r="I546">
        <f>(J546)/1000</f>
        <v>0</v>
      </c>
      <c r="J546">
        <f>1000*DJ546*AH546*(DF546-DG546)/(100*CY546*(1000-AH546*DF546))</f>
        <v>0</v>
      </c>
      <c r="K546">
        <f>DJ546*AH546*(DE546-DD546*(1000-AH546*DG546)/(1000-AH546*DF546))/(100*CY546)</f>
        <v>0</v>
      </c>
      <c r="L546">
        <f>DD546 - IF(AH546&gt;1, K546*CY546*100.0/(AJ546), 0)</f>
        <v>0</v>
      </c>
      <c r="M546">
        <f>((S546-I546/2)*L546-K546)/(S546+I546/2)</f>
        <v>0</v>
      </c>
      <c r="N546">
        <f>M546*(DK546+DL546)/1000.0</f>
        <v>0</v>
      </c>
      <c r="O546">
        <f>(DD546 - IF(AH546&gt;1, K546*CY546*100.0/(AJ546), 0))*(DK546+DL546)/1000.0</f>
        <v>0</v>
      </c>
      <c r="P546">
        <f>2.0/((1/R546-1/Q546)+SIGN(R546)*SQRT((1/R546-1/Q546)*(1/R546-1/Q546) + 4*CZ546/((CZ546+1)*(CZ546+1))*(2*1/R546*1/Q546-1/Q546*1/Q546)))</f>
        <v>0</v>
      </c>
      <c r="Q546">
        <f>IF(LEFT(DA546,1)&lt;&gt;"0",IF(LEFT(DA546,1)="1",3.0,DB546),$D$5+$E$5*(DR546*DK546/($K$5*1000))+$F$5*(DR546*DK546/($K$5*1000))*MAX(MIN(CY546,$J$5),$I$5)*MAX(MIN(CY546,$J$5),$I$5)+$G$5*MAX(MIN(CY546,$J$5),$I$5)*(DR546*DK546/($K$5*1000))+$H$5*(DR546*DK546/($K$5*1000))*(DR546*DK546/($K$5*1000)))</f>
        <v>0</v>
      </c>
      <c r="R546">
        <f>I546*(1000-(1000*0.61365*exp(17.502*V546/(240.97+V546))/(DK546+DL546)+DF546)/2)/(1000*0.61365*exp(17.502*V546/(240.97+V546))/(DK546+DL546)-DF546)</f>
        <v>0</v>
      </c>
      <c r="S546">
        <f>1/((CZ546+1)/(P546/1.6)+1/(Q546/1.37)) + CZ546/((CZ546+1)/(P546/1.6) + CZ546/(Q546/1.37))</f>
        <v>0</v>
      </c>
      <c r="T546">
        <f>(CU546*CX546)</f>
        <v>0</v>
      </c>
      <c r="U546">
        <f>(DM546+(T546+2*0.95*5.67E-8*(((DM546+$B$9)+273)^4-(DM546+273)^4)-44100*I546)/(1.84*29.3*Q546+8*0.95*5.67E-8*(DM546+273)^3))</f>
        <v>0</v>
      </c>
      <c r="V546">
        <f>($C$9*DN546+$D$9*DO546+$E$9*U546)</f>
        <v>0</v>
      </c>
      <c r="W546">
        <f>0.61365*exp(17.502*V546/(240.97+V546))</f>
        <v>0</v>
      </c>
      <c r="X546">
        <f>(Y546/Z546*100)</f>
        <v>0</v>
      </c>
      <c r="Y546">
        <f>DF546*(DK546+DL546)/1000</f>
        <v>0</v>
      </c>
      <c r="Z546">
        <f>0.61365*exp(17.502*DM546/(240.97+DM546))</f>
        <v>0</v>
      </c>
      <c r="AA546">
        <f>(W546-DF546*(DK546+DL546)/1000)</f>
        <v>0</v>
      </c>
      <c r="AB546">
        <f>(-I546*44100)</f>
        <v>0</v>
      </c>
      <c r="AC546">
        <f>2*29.3*Q546*0.92*(DM546-V546)</f>
        <v>0</v>
      </c>
      <c r="AD546">
        <f>2*0.95*5.67E-8*(((DM546+$B$9)+273)^4-(V546+273)^4)</f>
        <v>0</v>
      </c>
      <c r="AE546">
        <f>T546+AD546+AB546+AC546</f>
        <v>0</v>
      </c>
      <c r="AF546">
        <v>1</v>
      </c>
      <c r="AG546">
        <v>0</v>
      </c>
      <c r="AH546">
        <f>IF(AF546*$H$15&gt;=AJ546,1.0,(AJ546/(AJ546-AF546*$H$15)))</f>
        <v>0</v>
      </c>
      <c r="AI546">
        <f>(AH546-1)*100</f>
        <v>0</v>
      </c>
      <c r="AJ546">
        <f>MAX(0,($B$15+$C$15*DR546)/(1+$D$15*DR546)*DK546/(DM546+273)*$E$15)</f>
        <v>0</v>
      </c>
      <c r="AK546" t="s">
        <v>420</v>
      </c>
      <c r="AL546" t="s">
        <v>420</v>
      </c>
      <c r="AM546">
        <v>0</v>
      </c>
      <c r="AN546">
        <v>0</v>
      </c>
      <c r="AO546">
        <f>1-AM546/AN546</f>
        <v>0</v>
      </c>
      <c r="AP546">
        <v>0</v>
      </c>
      <c r="AQ546" t="s">
        <v>420</v>
      </c>
      <c r="AR546" t="s">
        <v>420</v>
      </c>
      <c r="AS546">
        <v>0</v>
      </c>
      <c r="AT546">
        <v>0</v>
      </c>
      <c r="AU546">
        <f>1-AS546/AT546</f>
        <v>0</v>
      </c>
      <c r="AV546">
        <v>0.5</v>
      </c>
      <c r="AW546">
        <f>CV546</f>
        <v>0</v>
      </c>
      <c r="AX546">
        <f>K546</f>
        <v>0</v>
      </c>
      <c r="AY546">
        <f>AU546*AV546*AW546</f>
        <v>0</v>
      </c>
      <c r="AZ546">
        <f>(AX546-AP546)/AW546</f>
        <v>0</v>
      </c>
      <c r="BA546">
        <f>(AN546-AT546)/AT546</f>
        <v>0</v>
      </c>
      <c r="BB546">
        <f>AM546/(AO546+AM546/AT546)</f>
        <v>0</v>
      </c>
      <c r="BC546" t="s">
        <v>420</v>
      </c>
      <c r="BD546">
        <v>0</v>
      </c>
      <c r="BE546">
        <f>IF(BD546&lt;&gt;0, BD546, BB546)</f>
        <v>0</v>
      </c>
      <c r="BF546">
        <f>1-BE546/AT546</f>
        <v>0</v>
      </c>
      <c r="BG546">
        <f>(AT546-AS546)/(AT546-BE546)</f>
        <v>0</v>
      </c>
      <c r="BH546">
        <f>(AN546-AT546)/(AN546-BE546)</f>
        <v>0</v>
      </c>
      <c r="BI546">
        <f>(AT546-AS546)/(AT546-AM546)</f>
        <v>0</v>
      </c>
      <c r="BJ546">
        <f>(AN546-AT546)/(AN546-AM546)</f>
        <v>0</v>
      </c>
      <c r="BK546">
        <f>(BG546*BE546/AS546)</f>
        <v>0</v>
      </c>
      <c r="BL546">
        <f>(1-BK546)</f>
        <v>0</v>
      </c>
      <c r="CU546">
        <f>$B$13*DS546+$C$13*DT546+$F$13*EE546*(1-EH546)</f>
        <v>0</v>
      </c>
      <c r="CV546">
        <f>CU546*CW546</f>
        <v>0</v>
      </c>
      <c r="CW546">
        <f>($B$13*$D$11+$C$13*$D$11+$F$13*((ER546+EJ546)/MAX(ER546+EJ546+ES546, 0.1)*$I$11+ES546/MAX(ER546+EJ546+ES546, 0.1)*$J$11))/($B$13+$C$13+$F$13)</f>
        <v>0</v>
      </c>
      <c r="CX546">
        <f>($B$13*$K$11+$C$13*$K$11+$F$13*((ER546+EJ546)/MAX(ER546+EJ546+ES546, 0.1)*$P$11+ES546/MAX(ER546+EJ546+ES546, 0.1)*$Q$11))/($B$13+$C$13+$F$13)</f>
        <v>0</v>
      </c>
      <c r="CY546">
        <v>2.7</v>
      </c>
      <c r="CZ546">
        <v>0.5</v>
      </c>
      <c r="DA546" t="s">
        <v>421</v>
      </c>
      <c r="DB546">
        <v>2</v>
      </c>
      <c r="DC546">
        <v>1761013378.5</v>
      </c>
      <c r="DD546">
        <v>420.4908333333333</v>
      </c>
      <c r="DE546">
        <v>420.001125</v>
      </c>
      <c r="DF546">
        <v>23.64689166666667</v>
      </c>
      <c r="DG546">
        <v>23.7042875</v>
      </c>
      <c r="DH546">
        <v>422.2227916666668</v>
      </c>
      <c r="DI546">
        <v>23.46530833333334</v>
      </c>
      <c r="DJ546">
        <v>500.0119583333333</v>
      </c>
      <c r="DK546">
        <v>90.59752083333335</v>
      </c>
      <c r="DL546">
        <v>0.03294844166666667</v>
      </c>
      <c r="DM546">
        <v>29.96962916666666</v>
      </c>
      <c r="DN546">
        <v>30.02324166666667</v>
      </c>
      <c r="DO546">
        <v>999.9</v>
      </c>
      <c r="DP546">
        <v>0</v>
      </c>
      <c r="DQ546">
        <v>0</v>
      </c>
      <c r="DR546">
        <v>10000.38708333333</v>
      </c>
      <c r="DS546">
        <v>0</v>
      </c>
      <c r="DT546">
        <v>0.242856</v>
      </c>
      <c r="DU546">
        <v>0.4897079166666667</v>
      </c>
      <c r="DV546">
        <v>430.675</v>
      </c>
      <c r="DW546">
        <v>430.1986666666667</v>
      </c>
      <c r="DX546">
        <v>-0.05740221249999999</v>
      </c>
      <c r="DY546">
        <v>420.001125</v>
      </c>
      <c r="DZ546">
        <v>23.7042875</v>
      </c>
      <c r="EA546">
        <v>2.142348333333333</v>
      </c>
      <c r="EB546">
        <v>2.147549583333333</v>
      </c>
      <c r="EC546">
        <v>18.53758333333333</v>
      </c>
      <c r="ED546">
        <v>18.5763125</v>
      </c>
      <c r="EE546">
        <v>0.00500078</v>
      </c>
      <c r="EF546">
        <v>0</v>
      </c>
      <c r="EG546">
        <v>0</v>
      </c>
      <c r="EH546">
        <v>0</v>
      </c>
      <c r="EI546">
        <v>303.3958333333333</v>
      </c>
      <c r="EJ546">
        <v>0.00500078</v>
      </c>
      <c r="EK546">
        <v>-11.75</v>
      </c>
      <c r="EL546">
        <v>-0.1958333333333333</v>
      </c>
      <c r="EM546">
        <v>36.145625</v>
      </c>
      <c r="EN546">
        <v>40.75491666666667</v>
      </c>
      <c r="EO546">
        <v>39.06220833333333</v>
      </c>
      <c r="EP546">
        <v>41.80975</v>
      </c>
      <c r="EQ546">
        <v>39.35654166666666</v>
      </c>
      <c r="ER546">
        <v>0</v>
      </c>
      <c r="ES546">
        <v>0</v>
      </c>
      <c r="ET546">
        <v>0</v>
      </c>
      <c r="EU546">
        <v>1761013385.5</v>
      </c>
      <c r="EV546">
        <v>0</v>
      </c>
      <c r="EW546">
        <v>302.628</v>
      </c>
      <c r="EX546">
        <v>-14.66923066815062</v>
      </c>
      <c r="EY546">
        <v>19.09230787420185</v>
      </c>
      <c r="EZ546">
        <v>-11.628</v>
      </c>
      <c r="FA546">
        <v>15</v>
      </c>
      <c r="FB546">
        <v>1761013184</v>
      </c>
      <c r="FC546" t="s">
        <v>1480</v>
      </c>
      <c r="FD546">
        <v>1761013184</v>
      </c>
      <c r="FE546">
        <v>1761013179</v>
      </c>
      <c r="FF546">
        <v>16</v>
      </c>
      <c r="FG546">
        <v>-0.154</v>
      </c>
      <c r="FH546">
        <v>-0</v>
      </c>
      <c r="FI546">
        <v>-1.733</v>
      </c>
      <c r="FJ546">
        <v>0.19</v>
      </c>
      <c r="FK546">
        <v>420</v>
      </c>
      <c r="FL546">
        <v>24</v>
      </c>
      <c r="FM546">
        <v>0.28</v>
      </c>
      <c r="FN546">
        <v>0.05</v>
      </c>
      <c r="FO546">
        <v>0.4824114634146342</v>
      </c>
      <c r="FP546">
        <v>0.06456244599303214</v>
      </c>
      <c r="FQ546">
        <v>0.04525397786320871</v>
      </c>
      <c r="FR546">
        <v>1</v>
      </c>
      <c r="FS546">
        <v>303.4676470588236</v>
      </c>
      <c r="FT546">
        <v>-14.36669200182054</v>
      </c>
      <c r="FU546">
        <v>7.823558712903998</v>
      </c>
      <c r="FV546">
        <v>0</v>
      </c>
      <c r="FW546">
        <v>-0.05637485121951219</v>
      </c>
      <c r="FX546">
        <v>0.02606582717770024</v>
      </c>
      <c r="FY546">
        <v>0.00763111011193963</v>
      </c>
      <c r="FZ546">
        <v>1</v>
      </c>
      <c r="GA546">
        <v>2</v>
      </c>
      <c r="GB546">
        <v>3</v>
      </c>
      <c r="GC546" t="s">
        <v>482</v>
      </c>
      <c r="GD546">
        <v>3.10966</v>
      </c>
      <c r="GE546">
        <v>2.72445</v>
      </c>
      <c r="GF546">
        <v>0.0887385</v>
      </c>
      <c r="GG546">
        <v>0.0884315</v>
      </c>
      <c r="GH546">
        <v>0.107634</v>
      </c>
      <c r="GI546">
        <v>0.108778</v>
      </c>
      <c r="GJ546">
        <v>23914.9</v>
      </c>
      <c r="GK546">
        <v>21661.6</v>
      </c>
      <c r="GL546">
        <v>26801.3</v>
      </c>
      <c r="GM546">
        <v>23968.9</v>
      </c>
      <c r="GN546">
        <v>38215.2</v>
      </c>
      <c r="GO546">
        <v>31506.6</v>
      </c>
      <c r="GP546">
        <v>46780.6</v>
      </c>
      <c r="GQ546">
        <v>37886.3</v>
      </c>
      <c r="GR546">
        <v>1.8923</v>
      </c>
      <c r="GS546">
        <v>1.87897</v>
      </c>
      <c r="GT546">
        <v>0.0985637</v>
      </c>
      <c r="GU546">
        <v>0</v>
      </c>
      <c r="GV546">
        <v>28.3613</v>
      </c>
      <c r="GW546">
        <v>999.9</v>
      </c>
      <c r="GX546">
        <v>63.8</v>
      </c>
      <c r="GY546">
        <v>29.1</v>
      </c>
      <c r="GZ546">
        <v>28.4853</v>
      </c>
      <c r="HA546">
        <v>61.381</v>
      </c>
      <c r="HB546">
        <v>20.9295</v>
      </c>
      <c r="HC546">
        <v>1</v>
      </c>
      <c r="HD546">
        <v>0.024685</v>
      </c>
      <c r="HE546">
        <v>-1.64513</v>
      </c>
      <c r="HF546">
        <v>20.3201</v>
      </c>
      <c r="HG546">
        <v>5.21699</v>
      </c>
      <c r="HH546">
        <v>11.98</v>
      </c>
      <c r="HI546">
        <v>4.9644</v>
      </c>
      <c r="HJ546">
        <v>3.27515</v>
      </c>
      <c r="HK546">
        <v>9999</v>
      </c>
      <c r="HL546">
        <v>9999</v>
      </c>
      <c r="HM546">
        <v>9999</v>
      </c>
      <c r="HN546">
        <v>999.9</v>
      </c>
      <c r="HO546">
        <v>1.86365</v>
      </c>
      <c r="HP546">
        <v>1.85975</v>
      </c>
      <c r="HQ546">
        <v>1.85806</v>
      </c>
      <c r="HR546">
        <v>1.85943</v>
      </c>
      <c r="HS546">
        <v>1.85959</v>
      </c>
      <c r="HT546">
        <v>1.85806</v>
      </c>
      <c r="HU546">
        <v>1.85714</v>
      </c>
      <c r="HV546">
        <v>1.85211</v>
      </c>
      <c r="HW546">
        <v>0</v>
      </c>
      <c r="HX546">
        <v>0</v>
      </c>
      <c r="HY546">
        <v>0</v>
      </c>
      <c r="HZ546">
        <v>0</v>
      </c>
      <c r="IA546" t="s">
        <v>424</v>
      </c>
      <c r="IB546" t="s">
        <v>425</v>
      </c>
      <c r="IC546" t="s">
        <v>426</v>
      </c>
      <c r="ID546" t="s">
        <v>426</v>
      </c>
      <c r="IE546" t="s">
        <v>426</v>
      </c>
      <c r="IF546" t="s">
        <v>426</v>
      </c>
      <c r="IG546">
        <v>0</v>
      </c>
      <c r="IH546">
        <v>100</v>
      </c>
      <c r="II546">
        <v>100</v>
      </c>
      <c r="IJ546">
        <v>-1.732</v>
      </c>
      <c r="IK546">
        <v>0.1821</v>
      </c>
      <c r="IL546">
        <v>-2.523321469321131</v>
      </c>
      <c r="IM546">
        <v>0.001328113201692861</v>
      </c>
      <c r="IN546">
        <v>1.538283238170363E-06</v>
      </c>
      <c r="IO546">
        <v>-5.795655626708063E-10</v>
      </c>
      <c r="IP546">
        <v>-0.06946566406577259</v>
      </c>
      <c r="IQ546">
        <v>-0.004593102289677449</v>
      </c>
      <c r="IR546">
        <v>0.0008253994458280543</v>
      </c>
      <c r="IS546">
        <v>-7.403632370499484E-06</v>
      </c>
      <c r="IT546">
        <v>2</v>
      </c>
      <c r="IU546">
        <v>1985</v>
      </c>
      <c r="IV546">
        <v>1</v>
      </c>
      <c r="IW546">
        <v>27</v>
      </c>
      <c r="IX546">
        <v>3.4</v>
      </c>
      <c r="IY546">
        <v>3.5</v>
      </c>
      <c r="IZ546">
        <v>1.13647</v>
      </c>
      <c r="JA546">
        <v>2.60986</v>
      </c>
      <c r="JB546">
        <v>1.49658</v>
      </c>
      <c r="JC546">
        <v>2.34497</v>
      </c>
      <c r="JD546">
        <v>1.54907</v>
      </c>
      <c r="JE546">
        <v>2.39258</v>
      </c>
      <c r="JF546">
        <v>32.7535</v>
      </c>
      <c r="JG546">
        <v>15.1915</v>
      </c>
      <c r="JH546">
        <v>18</v>
      </c>
      <c r="JI546">
        <v>481.445</v>
      </c>
      <c r="JJ546">
        <v>502.058</v>
      </c>
      <c r="JK546">
        <v>29.9177</v>
      </c>
      <c r="JL546">
        <v>27.5877</v>
      </c>
      <c r="JM546">
        <v>30.0003</v>
      </c>
      <c r="JN546">
        <v>27.7666</v>
      </c>
      <c r="JO546">
        <v>27.7444</v>
      </c>
      <c r="JP546">
        <v>22.8426</v>
      </c>
      <c r="JQ546">
        <v>21.206</v>
      </c>
      <c r="JR546">
        <v>80.0788</v>
      </c>
      <c r="JS546">
        <v>30.9768</v>
      </c>
      <c r="JT546">
        <v>420</v>
      </c>
      <c r="JU546">
        <v>23.4566</v>
      </c>
      <c r="JV546">
        <v>102.298</v>
      </c>
      <c r="JW546">
        <v>91.4004</v>
      </c>
    </row>
    <row r="547" spans="1:283">
      <c r="A547">
        <v>529</v>
      </c>
      <c r="B547">
        <v>1761013388.5</v>
      </c>
      <c r="C547">
        <v>3722.5</v>
      </c>
      <c r="D547" t="s">
        <v>1515</v>
      </c>
      <c r="E547" t="s">
        <v>1516</v>
      </c>
      <c r="F547">
        <v>5</v>
      </c>
      <c r="G547" t="s">
        <v>1479</v>
      </c>
      <c r="H547">
        <v>1761013380.5</v>
      </c>
      <c r="I547">
        <f>(J547)/1000</f>
        <v>0</v>
      </c>
      <c r="J547">
        <f>1000*DJ547*AH547*(DF547-DG547)/(100*CY547*(1000-AH547*DF547))</f>
        <v>0</v>
      </c>
      <c r="K547">
        <f>DJ547*AH547*(DE547-DD547*(1000-AH547*DG547)/(1000-AH547*DF547))/(100*CY547)</f>
        <v>0</v>
      </c>
      <c r="L547">
        <f>DD547 - IF(AH547&gt;1, K547*CY547*100.0/(AJ547), 0)</f>
        <v>0</v>
      </c>
      <c r="M547">
        <f>((S547-I547/2)*L547-K547)/(S547+I547/2)</f>
        <v>0</v>
      </c>
      <c r="N547">
        <f>M547*(DK547+DL547)/1000.0</f>
        <v>0</v>
      </c>
      <c r="O547">
        <f>(DD547 - IF(AH547&gt;1, K547*CY547*100.0/(AJ547), 0))*(DK547+DL547)/1000.0</f>
        <v>0</v>
      </c>
      <c r="P547">
        <f>2.0/((1/R547-1/Q547)+SIGN(R547)*SQRT((1/R547-1/Q547)*(1/R547-1/Q547) + 4*CZ547/((CZ547+1)*(CZ547+1))*(2*1/R547*1/Q547-1/Q547*1/Q547)))</f>
        <v>0</v>
      </c>
      <c r="Q547">
        <f>IF(LEFT(DA547,1)&lt;&gt;"0",IF(LEFT(DA547,1)="1",3.0,DB547),$D$5+$E$5*(DR547*DK547/($K$5*1000))+$F$5*(DR547*DK547/($K$5*1000))*MAX(MIN(CY547,$J$5),$I$5)*MAX(MIN(CY547,$J$5),$I$5)+$G$5*MAX(MIN(CY547,$J$5),$I$5)*(DR547*DK547/($K$5*1000))+$H$5*(DR547*DK547/($K$5*1000))*(DR547*DK547/($K$5*1000)))</f>
        <v>0</v>
      </c>
      <c r="R547">
        <f>I547*(1000-(1000*0.61365*exp(17.502*V547/(240.97+V547))/(DK547+DL547)+DF547)/2)/(1000*0.61365*exp(17.502*V547/(240.97+V547))/(DK547+DL547)-DF547)</f>
        <v>0</v>
      </c>
      <c r="S547">
        <f>1/((CZ547+1)/(P547/1.6)+1/(Q547/1.37)) + CZ547/((CZ547+1)/(P547/1.6) + CZ547/(Q547/1.37))</f>
        <v>0</v>
      </c>
      <c r="T547">
        <f>(CU547*CX547)</f>
        <v>0</v>
      </c>
      <c r="U547">
        <f>(DM547+(T547+2*0.95*5.67E-8*(((DM547+$B$9)+273)^4-(DM547+273)^4)-44100*I547)/(1.84*29.3*Q547+8*0.95*5.67E-8*(DM547+273)^3))</f>
        <v>0</v>
      </c>
      <c r="V547">
        <f>($C$9*DN547+$D$9*DO547+$E$9*U547)</f>
        <v>0</v>
      </c>
      <c r="W547">
        <f>0.61365*exp(17.502*V547/(240.97+V547))</f>
        <v>0</v>
      </c>
      <c r="X547">
        <f>(Y547/Z547*100)</f>
        <v>0</v>
      </c>
      <c r="Y547">
        <f>DF547*(DK547+DL547)/1000</f>
        <v>0</v>
      </c>
      <c r="Z547">
        <f>0.61365*exp(17.502*DM547/(240.97+DM547))</f>
        <v>0</v>
      </c>
      <c r="AA547">
        <f>(W547-DF547*(DK547+DL547)/1000)</f>
        <v>0</v>
      </c>
      <c r="AB547">
        <f>(-I547*44100)</f>
        <v>0</v>
      </c>
      <c r="AC547">
        <f>2*29.3*Q547*0.92*(DM547-V547)</f>
        <v>0</v>
      </c>
      <c r="AD547">
        <f>2*0.95*5.67E-8*(((DM547+$B$9)+273)^4-(V547+273)^4)</f>
        <v>0</v>
      </c>
      <c r="AE547">
        <f>T547+AD547+AB547+AC547</f>
        <v>0</v>
      </c>
      <c r="AF547">
        <v>1</v>
      </c>
      <c r="AG547">
        <v>0</v>
      </c>
      <c r="AH547">
        <f>IF(AF547*$H$15&gt;=AJ547,1.0,(AJ547/(AJ547-AF547*$H$15)))</f>
        <v>0</v>
      </c>
      <c r="AI547">
        <f>(AH547-1)*100</f>
        <v>0</v>
      </c>
      <c r="AJ547">
        <f>MAX(0,($B$15+$C$15*DR547)/(1+$D$15*DR547)*DK547/(DM547+273)*$E$15)</f>
        <v>0</v>
      </c>
      <c r="AK547" t="s">
        <v>420</v>
      </c>
      <c r="AL547" t="s">
        <v>420</v>
      </c>
      <c r="AM547">
        <v>0</v>
      </c>
      <c r="AN547">
        <v>0</v>
      </c>
      <c r="AO547">
        <f>1-AM547/AN547</f>
        <v>0</v>
      </c>
      <c r="AP547">
        <v>0</v>
      </c>
      <c r="AQ547" t="s">
        <v>420</v>
      </c>
      <c r="AR547" t="s">
        <v>420</v>
      </c>
      <c r="AS547">
        <v>0</v>
      </c>
      <c r="AT547">
        <v>0</v>
      </c>
      <c r="AU547">
        <f>1-AS547/AT547</f>
        <v>0</v>
      </c>
      <c r="AV547">
        <v>0.5</v>
      </c>
      <c r="AW547">
        <f>CV547</f>
        <v>0</v>
      </c>
      <c r="AX547">
        <f>K547</f>
        <v>0</v>
      </c>
      <c r="AY547">
        <f>AU547*AV547*AW547</f>
        <v>0</v>
      </c>
      <c r="AZ547">
        <f>(AX547-AP547)/AW547</f>
        <v>0</v>
      </c>
      <c r="BA547">
        <f>(AN547-AT547)/AT547</f>
        <v>0</v>
      </c>
      <c r="BB547">
        <f>AM547/(AO547+AM547/AT547)</f>
        <v>0</v>
      </c>
      <c r="BC547" t="s">
        <v>420</v>
      </c>
      <c r="BD547">
        <v>0</v>
      </c>
      <c r="BE547">
        <f>IF(BD547&lt;&gt;0, BD547, BB547)</f>
        <v>0</v>
      </c>
      <c r="BF547">
        <f>1-BE547/AT547</f>
        <v>0</v>
      </c>
      <c r="BG547">
        <f>(AT547-AS547)/(AT547-BE547)</f>
        <v>0</v>
      </c>
      <c r="BH547">
        <f>(AN547-AT547)/(AN547-BE547)</f>
        <v>0</v>
      </c>
      <c r="BI547">
        <f>(AT547-AS547)/(AT547-AM547)</f>
        <v>0</v>
      </c>
      <c r="BJ547">
        <f>(AN547-AT547)/(AN547-AM547)</f>
        <v>0</v>
      </c>
      <c r="BK547">
        <f>(BG547*BE547/AS547)</f>
        <v>0</v>
      </c>
      <c r="BL547">
        <f>(1-BK547)</f>
        <v>0</v>
      </c>
      <c r="CU547">
        <f>$B$13*DS547+$C$13*DT547+$F$13*EE547*(1-EH547)</f>
        <v>0</v>
      </c>
      <c r="CV547">
        <f>CU547*CW547</f>
        <v>0</v>
      </c>
      <c r="CW547">
        <f>($B$13*$D$11+$C$13*$D$11+$F$13*((ER547+EJ547)/MAX(ER547+EJ547+ES547, 0.1)*$I$11+ES547/MAX(ER547+EJ547+ES547, 0.1)*$J$11))/($B$13+$C$13+$F$13)</f>
        <v>0</v>
      </c>
      <c r="CX547">
        <f>($B$13*$K$11+$C$13*$K$11+$F$13*((ER547+EJ547)/MAX(ER547+EJ547+ES547, 0.1)*$P$11+ES547/MAX(ER547+EJ547+ES547, 0.1)*$Q$11))/($B$13+$C$13+$F$13)</f>
        <v>0</v>
      </c>
      <c r="CY547">
        <v>2.7</v>
      </c>
      <c r="CZ547">
        <v>0.5</v>
      </c>
      <c r="DA547" t="s">
        <v>421</v>
      </c>
      <c r="DB547">
        <v>2</v>
      </c>
      <c r="DC547">
        <v>1761013380.5</v>
      </c>
      <c r="DD547">
        <v>420.494625</v>
      </c>
      <c r="DE547">
        <v>419.995625</v>
      </c>
      <c r="DF547">
        <v>23.65287500000001</v>
      </c>
      <c r="DG547">
        <v>23.70667916666666</v>
      </c>
      <c r="DH547">
        <v>422.2265833333333</v>
      </c>
      <c r="DI547">
        <v>23.47116666666667</v>
      </c>
      <c r="DJ547">
        <v>500.0018333333334</v>
      </c>
      <c r="DK547">
        <v>90.59738333333333</v>
      </c>
      <c r="DL547">
        <v>0.03290235</v>
      </c>
      <c r="DM547">
        <v>29.95733749999999</v>
      </c>
      <c r="DN547">
        <v>30.00915833333334</v>
      </c>
      <c r="DO547">
        <v>999.9</v>
      </c>
      <c r="DP547">
        <v>0</v>
      </c>
      <c r="DQ547">
        <v>0</v>
      </c>
      <c r="DR547">
        <v>10003.74958333333</v>
      </c>
      <c r="DS547">
        <v>0</v>
      </c>
      <c r="DT547">
        <v>0.242856</v>
      </c>
      <c r="DU547">
        <v>0.499012</v>
      </c>
      <c r="DV547">
        <v>430.6814583333333</v>
      </c>
      <c r="DW547">
        <v>430.1940833333333</v>
      </c>
      <c r="DX547">
        <v>-0.0538063</v>
      </c>
      <c r="DY547">
        <v>419.995625</v>
      </c>
      <c r="DZ547">
        <v>23.70667916666666</v>
      </c>
      <c r="EA547">
        <v>2.1428875</v>
      </c>
      <c r="EB547">
        <v>2.1477625</v>
      </c>
      <c r="EC547">
        <v>18.54160416666667</v>
      </c>
      <c r="ED547">
        <v>18.57789583333333</v>
      </c>
      <c r="EE547">
        <v>0.00500078</v>
      </c>
      <c r="EF547">
        <v>0</v>
      </c>
      <c r="EG547">
        <v>0</v>
      </c>
      <c r="EH547">
        <v>0</v>
      </c>
      <c r="EI547">
        <v>304.675</v>
      </c>
      <c r="EJ547">
        <v>0.00500078</v>
      </c>
      <c r="EK547">
        <v>-11.80416666666667</v>
      </c>
      <c r="EL547">
        <v>-0.1958333333333333</v>
      </c>
      <c r="EM547">
        <v>36.156</v>
      </c>
      <c r="EN547">
        <v>40.77054166666667</v>
      </c>
      <c r="EO547">
        <v>39.09083333333333</v>
      </c>
      <c r="EP547">
        <v>41.830625</v>
      </c>
      <c r="EQ547">
        <v>39.39299999999999</v>
      </c>
      <c r="ER547">
        <v>0</v>
      </c>
      <c r="ES547">
        <v>0</v>
      </c>
      <c r="ET547">
        <v>0</v>
      </c>
      <c r="EU547">
        <v>1761013387.3</v>
      </c>
      <c r="EV547">
        <v>0</v>
      </c>
      <c r="EW547">
        <v>303.0538461538462</v>
      </c>
      <c r="EX547">
        <v>-3.541880220330103</v>
      </c>
      <c r="EY547">
        <v>24.7726498145527</v>
      </c>
      <c r="EZ547">
        <v>-11.77692307692308</v>
      </c>
      <c r="FA547">
        <v>15</v>
      </c>
      <c r="FB547">
        <v>1761013184</v>
      </c>
      <c r="FC547" t="s">
        <v>1480</v>
      </c>
      <c r="FD547">
        <v>1761013184</v>
      </c>
      <c r="FE547">
        <v>1761013179</v>
      </c>
      <c r="FF547">
        <v>16</v>
      </c>
      <c r="FG547">
        <v>-0.154</v>
      </c>
      <c r="FH547">
        <v>-0</v>
      </c>
      <c r="FI547">
        <v>-1.733</v>
      </c>
      <c r="FJ547">
        <v>0.19</v>
      </c>
      <c r="FK547">
        <v>420</v>
      </c>
      <c r="FL547">
        <v>24</v>
      </c>
      <c r="FM547">
        <v>0.28</v>
      </c>
      <c r="FN547">
        <v>0.05</v>
      </c>
      <c r="FO547">
        <v>0.4857063249999999</v>
      </c>
      <c r="FP547">
        <v>0.1145167542213879</v>
      </c>
      <c r="FQ547">
        <v>0.04644231587323543</v>
      </c>
      <c r="FR547">
        <v>1</v>
      </c>
      <c r="FS547">
        <v>303.35</v>
      </c>
      <c r="FT547">
        <v>-5.734148064992269</v>
      </c>
      <c r="FU547">
        <v>8.040238875585141</v>
      </c>
      <c r="FV547">
        <v>0</v>
      </c>
      <c r="FW547">
        <v>-0.05572891250000001</v>
      </c>
      <c r="FX547">
        <v>0.0668025624765477</v>
      </c>
      <c r="FY547">
        <v>0.008947324258240212</v>
      </c>
      <c r="FZ547">
        <v>1</v>
      </c>
      <c r="GA547">
        <v>2</v>
      </c>
      <c r="GB547">
        <v>3</v>
      </c>
      <c r="GC547" t="s">
        <v>482</v>
      </c>
      <c r="GD547">
        <v>3.10965</v>
      </c>
      <c r="GE547">
        <v>2.7246</v>
      </c>
      <c r="GF547">
        <v>0.08874700000000001</v>
      </c>
      <c r="GG547">
        <v>0.0884351</v>
      </c>
      <c r="GH547">
        <v>0.10764</v>
      </c>
      <c r="GI547">
        <v>0.108753</v>
      </c>
      <c r="GJ547">
        <v>23914.8</v>
      </c>
      <c r="GK547">
        <v>21661.5</v>
      </c>
      <c r="GL547">
        <v>26801.4</v>
      </c>
      <c r="GM547">
        <v>23968.9</v>
      </c>
      <c r="GN547">
        <v>38214.9</v>
      </c>
      <c r="GO547">
        <v>31507.3</v>
      </c>
      <c r="GP547">
        <v>46780.5</v>
      </c>
      <c r="GQ547">
        <v>37886.1</v>
      </c>
      <c r="GR547">
        <v>1.89277</v>
      </c>
      <c r="GS547">
        <v>1.87875</v>
      </c>
      <c r="GT547">
        <v>0.0978559</v>
      </c>
      <c r="GU547">
        <v>0</v>
      </c>
      <c r="GV547">
        <v>28.3577</v>
      </c>
      <c r="GW547">
        <v>999.9</v>
      </c>
      <c r="GX547">
        <v>63.8</v>
      </c>
      <c r="GY547">
        <v>29.1</v>
      </c>
      <c r="GZ547">
        <v>28.4874</v>
      </c>
      <c r="HA547">
        <v>60.821</v>
      </c>
      <c r="HB547">
        <v>21.0617</v>
      </c>
      <c r="HC547">
        <v>1</v>
      </c>
      <c r="HD547">
        <v>0.0268725</v>
      </c>
      <c r="HE547">
        <v>-3.84059</v>
      </c>
      <c r="HF547">
        <v>20.2724</v>
      </c>
      <c r="HG547">
        <v>5.21879</v>
      </c>
      <c r="HH547">
        <v>11.98</v>
      </c>
      <c r="HI547">
        <v>4.965</v>
      </c>
      <c r="HJ547">
        <v>3.2755</v>
      </c>
      <c r="HK547">
        <v>9999</v>
      </c>
      <c r="HL547">
        <v>9999</v>
      </c>
      <c r="HM547">
        <v>9999</v>
      </c>
      <c r="HN547">
        <v>999.9</v>
      </c>
      <c r="HO547">
        <v>1.86362</v>
      </c>
      <c r="HP547">
        <v>1.85975</v>
      </c>
      <c r="HQ547">
        <v>1.85803</v>
      </c>
      <c r="HR547">
        <v>1.8594</v>
      </c>
      <c r="HS547">
        <v>1.85959</v>
      </c>
      <c r="HT547">
        <v>1.85806</v>
      </c>
      <c r="HU547">
        <v>1.85713</v>
      </c>
      <c r="HV547">
        <v>1.85211</v>
      </c>
      <c r="HW547">
        <v>0</v>
      </c>
      <c r="HX547">
        <v>0</v>
      </c>
      <c r="HY547">
        <v>0</v>
      </c>
      <c r="HZ547">
        <v>0</v>
      </c>
      <c r="IA547" t="s">
        <v>424</v>
      </c>
      <c r="IB547" t="s">
        <v>425</v>
      </c>
      <c r="IC547" t="s">
        <v>426</v>
      </c>
      <c r="ID547" t="s">
        <v>426</v>
      </c>
      <c r="IE547" t="s">
        <v>426</v>
      </c>
      <c r="IF547" t="s">
        <v>426</v>
      </c>
      <c r="IG547">
        <v>0</v>
      </c>
      <c r="IH547">
        <v>100</v>
      </c>
      <c r="II547">
        <v>100</v>
      </c>
      <c r="IJ547">
        <v>-1.732</v>
      </c>
      <c r="IK547">
        <v>0.1822</v>
      </c>
      <c r="IL547">
        <v>-2.523321469321131</v>
      </c>
      <c r="IM547">
        <v>0.001328113201692861</v>
      </c>
      <c r="IN547">
        <v>1.538283238170363E-06</v>
      </c>
      <c r="IO547">
        <v>-5.795655626708063E-10</v>
      </c>
      <c r="IP547">
        <v>-0.06946566406577259</v>
      </c>
      <c r="IQ547">
        <v>-0.004593102289677449</v>
      </c>
      <c r="IR547">
        <v>0.0008253994458280543</v>
      </c>
      <c r="IS547">
        <v>-7.403632370499484E-06</v>
      </c>
      <c r="IT547">
        <v>2</v>
      </c>
      <c r="IU547">
        <v>1985</v>
      </c>
      <c r="IV547">
        <v>1</v>
      </c>
      <c r="IW547">
        <v>27</v>
      </c>
      <c r="IX547">
        <v>3.4</v>
      </c>
      <c r="IY547">
        <v>3.5</v>
      </c>
      <c r="IZ547">
        <v>1.13647</v>
      </c>
      <c r="JA547">
        <v>2.6123</v>
      </c>
      <c r="JB547">
        <v>1.49658</v>
      </c>
      <c r="JC547">
        <v>2.34497</v>
      </c>
      <c r="JD547">
        <v>1.54907</v>
      </c>
      <c r="JE547">
        <v>2.3999</v>
      </c>
      <c r="JF547">
        <v>32.7535</v>
      </c>
      <c r="JG547">
        <v>15.244</v>
      </c>
      <c r="JH547">
        <v>18</v>
      </c>
      <c r="JI547">
        <v>481.719</v>
      </c>
      <c r="JJ547">
        <v>501.909</v>
      </c>
      <c r="JK547">
        <v>30.087</v>
      </c>
      <c r="JL547">
        <v>27.5877</v>
      </c>
      <c r="JM547">
        <v>30.0021</v>
      </c>
      <c r="JN547">
        <v>27.7666</v>
      </c>
      <c r="JO547">
        <v>27.7444</v>
      </c>
      <c r="JP547">
        <v>22.8375</v>
      </c>
      <c r="JQ547">
        <v>21.5127</v>
      </c>
      <c r="JR547">
        <v>80.0788</v>
      </c>
      <c r="JS547">
        <v>30.9768</v>
      </c>
      <c r="JT547">
        <v>420</v>
      </c>
      <c r="JU547">
        <v>23.4252</v>
      </c>
      <c r="JV547">
        <v>102.298</v>
      </c>
      <c r="JW547">
        <v>91.40009999999999</v>
      </c>
    </row>
    <row r="548" spans="1:283">
      <c r="A548">
        <v>530</v>
      </c>
      <c r="B548">
        <v>1761013390.5</v>
      </c>
      <c r="C548">
        <v>3724.5</v>
      </c>
      <c r="D548" t="s">
        <v>1517</v>
      </c>
      <c r="E548" t="s">
        <v>1518</v>
      </c>
      <c r="F548">
        <v>5</v>
      </c>
      <c r="G548" t="s">
        <v>1479</v>
      </c>
      <c r="H548">
        <v>1761013382.5</v>
      </c>
      <c r="I548">
        <f>(J548)/1000</f>
        <v>0</v>
      </c>
      <c r="J548">
        <f>1000*DJ548*AH548*(DF548-DG548)/(100*CY548*(1000-AH548*DF548))</f>
        <v>0</v>
      </c>
      <c r="K548">
        <f>DJ548*AH548*(DE548-DD548*(1000-AH548*DG548)/(1000-AH548*DF548))/(100*CY548)</f>
        <v>0</v>
      </c>
      <c r="L548">
        <f>DD548 - IF(AH548&gt;1, K548*CY548*100.0/(AJ548), 0)</f>
        <v>0</v>
      </c>
      <c r="M548">
        <f>((S548-I548/2)*L548-K548)/(S548+I548/2)</f>
        <v>0</v>
      </c>
      <c r="N548">
        <f>M548*(DK548+DL548)/1000.0</f>
        <v>0</v>
      </c>
      <c r="O548">
        <f>(DD548 - IF(AH548&gt;1, K548*CY548*100.0/(AJ548), 0))*(DK548+DL548)/1000.0</f>
        <v>0</v>
      </c>
      <c r="P548">
        <f>2.0/((1/R548-1/Q548)+SIGN(R548)*SQRT((1/R548-1/Q548)*(1/R548-1/Q548) + 4*CZ548/((CZ548+1)*(CZ548+1))*(2*1/R548*1/Q548-1/Q548*1/Q548)))</f>
        <v>0</v>
      </c>
      <c r="Q548">
        <f>IF(LEFT(DA548,1)&lt;&gt;"0",IF(LEFT(DA548,1)="1",3.0,DB548),$D$5+$E$5*(DR548*DK548/($K$5*1000))+$F$5*(DR548*DK548/($K$5*1000))*MAX(MIN(CY548,$J$5),$I$5)*MAX(MIN(CY548,$J$5),$I$5)+$G$5*MAX(MIN(CY548,$J$5),$I$5)*(DR548*DK548/($K$5*1000))+$H$5*(DR548*DK548/($K$5*1000))*(DR548*DK548/($K$5*1000)))</f>
        <v>0</v>
      </c>
      <c r="R548">
        <f>I548*(1000-(1000*0.61365*exp(17.502*V548/(240.97+V548))/(DK548+DL548)+DF548)/2)/(1000*0.61365*exp(17.502*V548/(240.97+V548))/(DK548+DL548)-DF548)</f>
        <v>0</v>
      </c>
      <c r="S548">
        <f>1/((CZ548+1)/(P548/1.6)+1/(Q548/1.37)) + CZ548/((CZ548+1)/(P548/1.6) + CZ548/(Q548/1.37))</f>
        <v>0</v>
      </c>
      <c r="T548">
        <f>(CU548*CX548)</f>
        <v>0</v>
      </c>
      <c r="U548">
        <f>(DM548+(T548+2*0.95*5.67E-8*(((DM548+$B$9)+273)^4-(DM548+273)^4)-44100*I548)/(1.84*29.3*Q548+8*0.95*5.67E-8*(DM548+273)^3))</f>
        <v>0</v>
      </c>
      <c r="V548">
        <f>($C$9*DN548+$D$9*DO548+$E$9*U548)</f>
        <v>0</v>
      </c>
      <c r="W548">
        <f>0.61365*exp(17.502*V548/(240.97+V548))</f>
        <v>0</v>
      </c>
      <c r="X548">
        <f>(Y548/Z548*100)</f>
        <v>0</v>
      </c>
      <c r="Y548">
        <f>DF548*(DK548+DL548)/1000</f>
        <v>0</v>
      </c>
      <c r="Z548">
        <f>0.61365*exp(17.502*DM548/(240.97+DM548))</f>
        <v>0</v>
      </c>
      <c r="AA548">
        <f>(W548-DF548*(DK548+DL548)/1000)</f>
        <v>0</v>
      </c>
      <c r="AB548">
        <f>(-I548*44100)</f>
        <v>0</v>
      </c>
      <c r="AC548">
        <f>2*29.3*Q548*0.92*(DM548-V548)</f>
        <v>0</v>
      </c>
      <c r="AD548">
        <f>2*0.95*5.67E-8*(((DM548+$B$9)+273)^4-(V548+273)^4)</f>
        <v>0</v>
      </c>
      <c r="AE548">
        <f>T548+AD548+AB548+AC548</f>
        <v>0</v>
      </c>
      <c r="AF548">
        <v>1</v>
      </c>
      <c r="AG548">
        <v>0</v>
      </c>
      <c r="AH548">
        <f>IF(AF548*$H$15&gt;=AJ548,1.0,(AJ548/(AJ548-AF548*$H$15)))</f>
        <v>0</v>
      </c>
      <c r="AI548">
        <f>(AH548-1)*100</f>
        <v>0</v>
      </c>
      <c r="AJ548">
        <f>MAX(0,($B$15+$C$15*DR548)/(1+$D$15*DR548)*DK548/(DM548+273)*$E$15)</f>
        <v>0</v>
      </c>
      <c r="AK548" t="s">
        <v>420</v>
      </c>
      <c r="AL548" t="s">
        <v>420</v>
      </c>
      <c r="AM548">
        <v>0</v>
      </c>
      <c r="AN548">
        <v>0</v>
      </c>
      <c r="AO548">
        <f>1-AM548/AN548</f>
        <v>0</v>
      </c>
      <c r="AP548">
        <v>0</v>
      </c>
      <c r="AQ548" t="s">
        <v>420</v>
      </c>
      <c r="AR548" t="s">
        <v>420</v>
      </c>
      <c r="AS548">
        <v>0</v>
      </c>
      <c r="AT548">
        <v>0</v>
      </c>
      <c r="AU548">
        <f>1-AS548/AT548</f>
        <v>0</v>
      </c>
      <c r="AV548">
        <v>0.5</v>
      </c>
      <c r="AW548">
        <f>CV548</f>
        <v>0</v>
      </c>
      <c r="AX548">
        <f>K548</f>
        <v>0</v>
      </c>
      <c r="AY548">
        <f>AU548*AV548*AW548</f>
        <v>0</v>
      </c>
      <c r="AZ548">
        <f>(AX548-AP548)/AW548</f>
        <v>0</v>
      </c>
      <c r="BA548">
        <f>(AN548-AT548)/AT548</f>
        <v>0</v>
      </c>
      <c r="BB548">
        <f>AM548/(AO548+AM548/AT548)</f>
        <v>0</v>
      </c>
      <c r="BC548" t="s">
        <v>420</v>
      </c>
      <c r="BD548">
        <v>0</v>
      </c>
      <c r="BE548">
        <f>IF(BD548&lt;&gt;0, BD548, BB548)</f>
        <v>0</v>
      </c>
      <c r="BF548">
        <f>1-BE548/AT548</f>
        <v>0</v>
      </c>
      <c r="BG548">
        <f>(AT548-AS548)/(AT548-BE548)</f>
        <v>0</v>
      </c>
      <c r="BH548">
        <f>(AN548-AT548)/(AN548-BE548)</f>
        <v>0</v>
      </c>
      <c r="BI548">
        <f>(AT548-AS548)/(AT548-AM548)</f>
        <v>0</v>
      </c>
      <c r="BJ548">
        <f>(AN548-AT548)/(AN548-AM548)</f>
        <v>0</v>
      </c>
      <c r="BK548">
        <f>(BG548*BE548/AS548)</f>
        <v>0</v>
      </c>
      <c r="BL548">
        <f>(1-BK548)</f>
        <v>0</v>
      </c>
      <c r="CU548">
        <f>$B$13*DS548+$C$13*DT548+$F$13*EE548*(1-EH548)</f>
        <v>0</v>
      </c>
      <c r="CV548">
        <f>CU548*CW548</f>
        <v>0</v>
      </c>
      <c r="CW548">
        <f>($B$13*$D$11+$C$13*$D$11+$F$13*((ER548+EJ548)/MAX(ER548+EJ548+ES548, 0.1)*$I$11+ES548/MAX(ER548+EJ548+ES548, 0.1)*$J$11))/($B$13+$C$13+$F$13)</f>
        <v>0</v>
      </c>
      <c r="CX548">
        <f>($B$13*$K$11+$C$13*$K$11+$F$13*((ER548+EJ548)/MAX(ER548+EJ548+ES548, 0.1)*$P$11+ES548/MAX(ER548+EJ548+ES548, 0.1)*$Q$11))/($B$13+$C$13+$F$13)</f>
        <v>0</v>
      </c>
      <c r="CY548">
        <v>2.7</v>
      </c>
      <c r="CZ548">
        <v>0.5</v>
      </c>
      <c r="DA548" t="s">
        <v>421</v>
      </c>
      <c r="DB548">
        <v>2</v>
      </c>
      <c r="DC548">
        <v>1761013382.5</v>
      </c>
      <c r="DD548">
        <v>420.5004583333334</v>
      </c>
      <c r="DE548">
        <v>419.9949583333334</v>
      </c>
      <c r="DF548">
        <v>23.65849583333333</v>
      </c>
      <c r="DG548">
        <v>23.705775</v>
      </c>
      <c r="DH548">
        <v>422.232375</v>
      </c>
      <c r="DI548">
        <v>23.47666666666667</v>
      </c>
      <c r="DJ548">
        <v>500.014</v>
      </c>
      <c r="DK548">
        <v>90.59702916666667</v>
      </c>
      <c r="DL548">
        <v>0.03291725416666667</v>
      </c>
      <c r="DM548">
        <v>29.94586666666666</v>
      </c>
      <c r="DN548">
        <v>29.995525</v>
      </c>
      <c r="DO548">
        <v>999.9</v>
      </c>
      <c r="DP548">
        <v>0</v>
      </c>
      <c r="DQ548">
        <v>0</v>
      </c>
      <c r="DR548">
        <v>10004.11541666667</v>
      </c>
      <c r="DS548">
        <v>0</v>
      </c>
      <c r="DT548">
        <v>0.242856</v>
      </c>
      <c r="DU548">
        <v>0.5055364166666667</v>
      </c>
      <c r="DV548">
        <v>430.6899583333334</v>
      </c>
      <c r="DW548">
        <v>430.193</v>
      </c>
      <c r="DX548">
        <v>-0.04728388208333333</v>
      </c>
      <c r="DY548">
        <v>419.9949583333334</v>
      </c>
      <c r="DZ548">
        <v>23.705775</v>
      </c>
      <c r="EA548">
        <v>2.143388333333334</v>
      </c>
      <c r="EB548">
        <v>2.1476725</v>
      </c>
      <c r="EC548">
        <v>18.5453375</v>
      </c>
      <c r="ED548">
        <v>18.577225</v>
      </c>
      <c r="EE548">
        <v>0.00500078</v>
      </c>
      <c r="EF548">
        <v>0</v>
      </c>
      <c r="EG548">
        <v>0</v>
      </c>
      <c r="EH548">
        <v>0</v>
      </c>
      <c r="EI548">
        <v>303.2125</v>
      </c>
      <c r="EJ548">
        <v>0.00500078</v>
      </c>
      <c r="EK548">
        <v>-10.04583333333333</v>
      </c>
      <c r="EL548">
        <v>-0.05000000000000001</v>
      </c>
      <c r="EM548">
        <v>36.16375</v>
      </c>
      <c r="EN548">
        <v>40.78616666666667</v>
      </c>
      <c r="EO548">
        <v>39.08825</v>
      </c>
      <c r="EP548">
        <v>41.85404166666667</v>
      </c>
      <c r="EQ548">
        <v>39.44508333333334</v>
      </c>
      <c r="ER548">
        <v>0</v>
      </c>
      <c r="ES548">
        <v>0</v>
      </c>
      <c r="ET548">
        <v>0</v>
      </c>
      <c r="EU548">
        <v>1761013389.7</v>
      </c>
      <c r="EV548">
        <v>0</v>
      </c>
      <c r="EW548">
        <v>301.6461538461539</v>
      </c>
      <c r="EX548">
        <v>-13.00512823880548</v>
      </c>
      <c r="EY548">
        <v>44.7076925954666</v>
      </c>
      <c r="EZ548">
        <v>-9.98076923076923</v>
      </c>
      <c r="FA548">
        <v>15</v>
      </c>
      <c r="FB548">
        <v>1761013184</v>
      </c>
      <c r="FC548" t="s">
        <v>1480</v>
      </c>
      <c r="FD548">
        <v>1761013184</v>
      </c>
      <c r="FE548">
        <v>1761013179</v>
      </c>
      <c r="FF548">
        <v>16</v>
      </c>
      <c r="FG548">
        <v>-0.154</v>
      </c>
      <c r="FH548">
        <v>-0</v>
      </c>
      <c r="FI548">
        <v>-1.733</v>
      </c>
      <c r="FJ548">
        <v>0.19</v>
      </c>
      <c r="FK548">
        <v>420</v>
      </c>
      <c r="FL548">
        <v>24</v>
      </c>
      <c r="FM548">
        <v>0.28</v>
      </c>
      <c r="FN548">
        <v>0.05</v>
      </c>
      <c r="FO548">
        <v>0.4948105365853658</v>
      </c>
      <c r="FP548">
        <v>0.1243517560975615</v>
      </c>
      <c r="FQ548">
        <v>0.04743624635033464</v>
      </c>
      <c r="FR548">
        <v>1</v>
      </c>
      <c r="FS548">
        <v>302.6058823529412</v>
      </c>
      <c r="FT548">
        <v>-18.21543157126732</v>
      </c>
      <c r="FU548">
        <v>8.451799014079455</v>
      </c>
      <c r="FV548">
        <v>0</v>
      </c>
      <c r="FW548">
        <v>-0.05177479195121951</v>
      </c>
      <c r="FX548">
        <v>0.1337981456445993</v>
      </c>
      <c r="FY548">
        <v>0.0148301550351239</v>
      </c>
      <c r="FZ548">
        <v>0</v>
      </c>
      <c r="GA548">
        <v>1</v>
      </c>
      <c r="GB548">
        <v>3</v>
      </c>
      <c r="GC548" t="s">
        <v>459</v>
      </c>
      <c r="GD548">
        <v>3.10952</v>
      </c>
      <c r="GE548">
        <v>2.72457</v>
      </c>
      <c r="GF548">
        <v>0.0887483</v>
      </c>
      <c r="GG548">
        <v>0.08844340000000001</v>
      </c>
      <c r="GH548">
        <v>0.107648</v>
      </c>
      <c r="GI548">
        <v>0.108645</v>
      </c>
      <c r="GJ548">
        <v>23914.6</v>
      </c>
      <c r="GK548">
        <v>21661.3</v>
      </c>
      <c r="GL548">
        <v>26801.2</v>
      </c>
      <c r="GM548">
        <v>23968.9</v>
      </c>
      <c r="GN548">
        <v>38214.4</v>
      </c>
      <c r="GO548">
        <v>31511.2</v>
      </c>
      <c r="GP548">
        <v>46780.4</v>
      </c>
      <c r="GQ548">
        <v>37886</v>
      </c>
      <c r="GR548">
        <v>1.89282</v>
      </c>
      <c r="GS548">
        <v>1.87895</v>
      </c>
      <c r="GT548">
        <v>0.09771440000000001</v>
      </c>
      <c r="GU548">
        <v>0</v>
      </c>
      <c r="GV548">
        <v>28.3538</v>
      </c>
      <c r="GW548">
        <v>999.9</v>
      </c>
      <c r="GX548">
        <v>63.8</v>
      </c>
      <c r="GY548">
        <v>29.1</v>
      </c>
      <c r="GZ548">
        <v>28.4834</v>
      </c>
      <c r="HA548">
        <v>61.251</v>
      </c>
      <c r="HB548">
        <v>21.1298</v>
      </c>
      <c r="HC548">
        <v>1</v>
      </c>
      <c r="HD548">
        <v>0.0307419</v>
      </c>
      <c r="HE548">
        <v>-4.52625</v>
      </c>
      <c r="HF548">
        <v>20.2661</v>
      </c>
      <c r="HG548">
        <v>5.21909</v>
      </c>
      <c r="HH548">
        <v>11.98</v>
      </c>
      <c r="HI548">
        <v>4.96515</v>
      </c>
      <c r="HJ548">
        <v>3.27553</v>
      </c>
      <c r="HK548">
        <v>9999</v>
      </c>
      <c r="HL548">
        <v>9999</v>
      </c>
      <c r="HM548">
        <v>9999</v>
      </c>
      <c r="HN548">
        <v>999.9</v>
      </c>
      <c r="HO548">
        <v>1.86362</v>
      </c>
      <c r="HP548">
        <v>1.85974</v>
      </c>
      <c r="HQ548">
        <v>1.85802</v>
      </c>
      <c r="HR548">
        <v>1.85938</v>
      </c>
      <c r="HS548">
        <v>1.85959</v>
      </c>
      <c r="HT548">
        <v>1.85806</v>
      </c>
      <c r="HU548">
        <v>1.85711</v>
      </c>
      <c r="HV548">
        <v>1.85211</v>
      </c>
      <c r="HW548">
        <v>0</v>
      </c>
      <c r="HX548">
        <v>0</v>
      </c>
      <c r="HY548">
        <v>0</v>
      </c>
      <c r="HZ548">
        <v>0</v>
      </c>
      <c r="IA548" t="s">
        <v>424</v>
      </c>
      <c r="IB548" t="s">
        <v>425</v>
      </c>
      <c r="IC548" t="s">
        <v>426</v>
      </c>
      <c r="ID548" t="s">
        <v>426</v>
      </c>
      <c r="IE548" t="s">
        <v>426</v>
      </c>
      <c r="IF548" t="s">
        <v>426</v>
      </c>
      <c r="IG548">
        <v>0</v>
      </c>
      <c r="IH548">
        <v>100</v>
      </c>
      <c r="II548">
        <v>100</v>
      </c>
      <c r="IJ548">
        <v>-1.732</v>
      </c>
      <c r="IK548">
        <v>0.1822</v>
      </c>
      <c r="IL548">
        <v>-2.523321469321131</v>
      </c>
      <c r="IM548">
        <v>0.001328113201692861</v>
      </c>
      <c r="IN548">
        <v>1.538283238170363E-06</v>
      </c>
      <c r="IO548">
        <v>-5.795655626708063E-10</v>
      </c>
      <c r="IP548">
        <v>-0.06946566406577259</v>
      </c>
      <c r="IQ548">
        <v>-0.004593102289677449</v>
      </c>
      <c r="IR548">
        <v>0.0008253994458280543</v>
      </c>
      <c r="IS548">
        <v>-7.403632370499484E-06</v>
      </c>
      <c r="IT548">
        <v>2</v>
      </c>
      <c r="IU548">
        <v>1985</v>
      </c>
      <c r="IV548">
        <v>1</v>
      </c>
      <c r="IW548">
        <v>27</v>
      </c>
      <c r="IX548">
        <v>3.4</v>
      </c>
      <c r="IY548">
        <v>3.5</v>
      </c>
      <c r="IZ548">
        <v>1.13647</v>
      </c>
      <c r="JA548">
        <v>2.6062</v>
      </c>
      <c r="JB548">
        <v>1.49658</v>
      </c>
      <c r="JC548">
        <v>2.34497</v>
      </c>
      <c r="JD548">
        <v>1.54907</v>
      </c>
      <c r="JE548">
        <v>2.46704</v>
      </c>
      <c r="JF548">
        <v>32.7535</v>
      </c>
      <c r="JG548">
        <v>15.2878</v>
      </c>
      <c r="JH548">
        <v>18</v>
      </c>
      <c r="JI548">
        <v>481.748</v>
      </c>
      <c r="JJ548">
        <v>502.042</v>
      </c>
      <c r="JK548">
        <v>30.5361</v>
      </c>
      <c r="JL548">
        <v>27.5877</v>
      </c>
      <c r="JM548">
        <v>30.0044</v>
      </c>
      <c r="JN548">
        <v>27.7666</v>
      </c>
      <c r="JO548">
        <v>27.7444</v>
      </c>
      <c r="JP548">
        <v>22.8392</v>
      </c>
      <c r="JQ548">
        <v>21.8191</v>
      </c>
      <c r="JR548">
        <v>80.0788</v>
      </c>
      <c r="JS548">
        <v>30.9768</v>
      </c>
      <c r="JT548">
        <v>420</v>
      </c>
      <c r="JU548">
        <v>23.3912</v>
      </c>
      <c r="JV548">
        <v>102.298</v>
      </c>
      <c r="JW548">
        <v>91.40000000000001</v>
      </c>
    </row>
    <row r="549" spans="1:283">
      <c r="A549">
        <v>531</v>
      </c>
      <c r="B549">
        <v>1761013392.5</v>
      </c>
      <c r="C549">
        <v>3726.5</v>
      </c>
      <c r="D549" t="s">
        <v>1519</v>
      </c>
      <c r="E549" t="s">
        <v>1520</v>
      </c>
      <c r="F549">
        <v>5</v>
      </c>
      <c r="G549" t="s">
        <v>1479</v>
      </c>
      <c r="H549">
        <v>1761013384.5</v>
      </c>
      <c r="I549">
        <f>(J549)/1000</f>
        <v>0</v>
      </c>
      <c r="J549">
        <f>1000*DJ549*AH549*(DF549-DG549)/(100*CY549*(1000-AH549*DF549))</f>
        <v>0</v>
      </c>
      <c r="K549">
        <f>DJ549*AH549*(DE549-DD549*(1000-AH549*DG549)/(1000-AH549*DF549))/(100*CY549)</f>
        <v>0</v>
      </c>
      <c r="L549">
        <f>DD549 - IF(AH549&gt;1, K549*CY549*100.0/(AJ549), 0)</f>
        <v>0</v>
      </c>
      <c r="M549">
        <f>((S549-I549/2)*L549-K549)/(S549+I549/2)</f>
        <v>0</v>
      </c>
      <c r="N549">
        <f>M549*(DK549+DL549)/1000.0</f>
        <v>0</v>
      </c>
      <c r="O549">
        <f>(DD549 - IF(AH549&gt;1, K549*CY549*100.0/(AJ549), 0))*(DK549+DL549)/1000.0</f>
        <v>0</v>
      </c>
      <c r="P549">
        <f>2.0/((1/R549-1/Q549)+SIGN(R549)*SQRT((1/R549-1/Q549)*(1/R549-1/Q549) + 4*CZ549/((CZ549+1)*(CZ549+1))*(2*1/R549*1/Q549-1/Q549*1/Q549)))</f>
        <v>0</v>
      </c>
      <c r="Q549">
        <f>IF(LEFT(DA549,1)&lt;&gt;"0",IF(LEFT(DA549,1)="1",3.0,DB549),$D$5+$E$5*(DR549*DK549/($K$5*1000))+$F$5*(DR549*DK549/($K$5*1000))*MAX(MIN(CY549,$J$5),$I$5)*MAX(MIN(CY549,$J$5),$I$5)+$G$5*MAX(MIN(CY549,$J$5),$I$5)*(DR549*DK549/($K$5*1000))+$H$5*(DR549*DK549/($K$5*1000))*(DR549*DK549/($K$5*1000)))</f>
        <v>0</v>
      </c>
      <c r="R549">
        <f>I549*(1000-(1000*0.61365*exp(17.502*V549/(240.97+V549))/(DK549+DL549)+DF549)/2)/(1000*0.61365*exp(17.502*V549/(240.97+V549))/(DK549+DL549)-DF549)</f>
        <v>0</v>
      </c>
      <c r="S549">
        <f>1/((CZ549+1)/(P549/1.6)+1/(Q549/1.37)) + CZ549/((CZ549+1)/(P549/1.6) + CZ549/(Q549/1.37))</f>
        <v>0</v>
      </c>
      <c r="T549">
        <f>(CU549*CX549)</f>
        <v>0</v>
      </c>
      <c r="U549">
        <f>(DM549+(T549+2*0.95*5.67E-8*(((DM549+$B$9)+273)^4-(DM549+273)^4)-44100*I549)/(1.84*29.3*Q549+8*0.95*5.67E-8*(DM549+273)^3))</f>
        <v>0</v>
      </c>
      <c r="V549">
        <f>($C$9*DN549+$D$9*DO549+$E$9*U549)</f>
        <v>0</v>
      </c>
      <c r="W549">
        <f>0.61365*exp(17.502*V549/(240.97+V549))</f>
        <v>0</v>
      </c>
      <c r="X549">
        <f>(Y549/Z549*100)</f>
        <v>0</v>
      </c>
      <c r="Y549">
        <f>DF549*(DK549+DL549)/1000</f>
        <v>0</v>
      </c>
      <c r="Z549">
        <f>0.61365*exp(17.502*DM549/(240.97+DM549))</f>
        <v>0</v>
      </c>
      <c r="AA549">
        <f>(W549-DF549*(DK549+DL549)/1000)</f>
        <v>0</v>
      </c>
      <c r="AB549">
        <f>(-I549*44100)</f>
        <v>0</v>
      </c>
      <c r="AC549">
        <f>2*29.3*Q549*0.92*(DM549-V549)</f>
        <v>0</v>
      </c>
      <c r="AD549">
        <f>2*0.95*5.67E-8*(((DM549+$B$9)+273)^4-(V549+273)^4)</f>
        <v>0</v>
      </c>
      <c r="AE549">
        <f>T549+AD549+AB549+AC549</f>
        <v>0</v>
      </c>
      <c r="AF549">
        <v>1</v>
      </c>
      <c r="AG549">
        <v>0</v>
      </c>
      <c r="AH549">
        <f>IF(AF549*$H$15&gt;=AJ549,1.0,(AJ549/(AJ549-AF549*$H$15)))</f>
        <v>0</v>
      </c>
      <c r="AI549">
        <f>(AH549-1)*100</f>
        <v>0</v>
      </c>
      <c r="AJ549">
        <f>MAX(0,($B$15+$C$15*DR549)/(1+$D$15*DR549)*DK549/(DM549+273)*$E$15)</f>
        <v>0</v>
      </c>
      <c r="AK549" t="s">
        <v>420</v>
      </c>
      <c r="AL549" t="s">
        <v>420</v>
      </c>
      <c r="AM549">
        <v>0</v>
      </c>
      <c r="AN549">
        <v>0</v>
      </c>
      <c r="AO549">
        <f>1-AM549/AN549</f>
        <v>0</v>
      </c>
      <c r="AP549">
        <v>0</v>
      </c>
      <c r="AQ549" t="s">
        <v>420</v>
      </c>
      <c r="AR549" t="s">
        <v>420</v>
      </c>
      <c r="AS549">
        <v>0</v>
      </c>
      <c r="AT549">
        <v>0</v>
      </c>
      <c r="AU549">
        <f>1-AS549/AT549</f>
        <v>0</v>
      </c>
      <c r="AV549">
        <v>0.5</v>
      </c>
      <c r="AW549">
        <f>CV549</f>
        <v>0</v>
      </c>
      <c r="AX549">
        <f>K549</f>
        <v>0</v>
      </c>
      <c r="AY549">
        <f>AU549*AV549*AW549</f>
        <v>0</v>
      </c>
      <c r="AZ549">
        <f>(AX549-AP549)/AW549</f>
        <v>0</v>
      </c>
      <c r="BA549">
        <f>(AN549-AT549)/AT549</f>
        <v>0</v>
      </c>
      <c r="BB549">
        <f>AM549/(AO549+AM549/AT549)</f>
        <v>0</v>
      </c>
      <c r="BC549" t="s">
        <v>420</v>
      </c>
      <c r="BD549">
        <v>0</v>
      </c>
      <c r="BE549">
        <f>IF(BD549&lt;&gt;0, BD549, BB549)</f>
        <v>0</v>
      </c>
      <c r="BF549">
        <f>1-BE549/AT549</f>
        <v>0</v>
      </c>
      <c r="BG549">
        <f>(AT549-AS549)/(AT549-BE549)</f>
        <v>0</v>
      </c>
      <c r="BH549">
        <f>(AN549-AT549)/(AN549-BE549)</f>
        <v>0</v>
      </c>
      <c r="BI549">
        <f>(AT549-AS549)/(AT549-AM549)</f>
        <v>0</v>
      </c>
      <c r="BJ549">
        <f>(AN549-AT549)/(AN549-AM549)</f>
        <v>0</v>
      </c>
      <c r="BK549">
        <f>(BG549*BE549/AS549)</f>
        <v>0</v>
      </c>
      <c r="BL549">
        <f>(1-BK549)</f>
        <v>0</v>
      </c>
      <c r="CU549">
        <f>$B$13*DS549+$C$13*DT549+$F$13*EE549*(1-EH549)</f>
        <v>0</v>
      </c>
      <c r="CV549">
        <f>CU549*CW549</f>
        <v>0</v>
      </c>
      <c r="CW549">
        <f>($B$13*$D$11+$C$13*$D$11+$F$13*((ER549+EJ549)/MAX(ER549+EJ549+ES549, 0.1)*$I$11+ES549/MAX(ER549+EJ549+ES549, 0.1)*$J$11))/($B$13+$C$13+$F$13)</f>
        <v>0</v>
      </c>
      <c r="CX549">
        <f>($B$13*$K$11+$C$13*$K$11+$F$13*((ER549+EJ549)/MAX(ER549+EJ549+ES549, 0.1)*$P$11+ES549/MAX(ER549+EJ549+ES549, 0.1)*$Q$11))/($B$13+$C$13+$F$13)</f>
        <v>0</v>
      </c>
      <c r="CY549">
        <v>2.7</v>
      </c>
      <c r="CZ549">
        <v>0.5</v>
      </c>
      <c r="DA549" t="s">
        <v>421</v>
      </c>
      <c r="DB549">
        <v>2</v>
      </c>
      <c r="DC549">
        <v>1761013384.5</v>
      </c>
      <c r="DD549">
        <v>420.5090833333334</v>
      </c>
      <c r="DE549">
        <v>419.99875</v>
      </c>
      <c r="DF549">
        <v>23.6634125</v>
      </c>
      <c r="DG549">
        <v>23.69826666666667</v>
      </c>
      <c r="DH549">
        <v>422.241</v>
      </c>
      <c r="DI549">
        <v>23.48147916666666</v>
      </c>
      <c r="DJ549">
        <v>500.0077083333333</v>
      </c>
      <c r="DK549">
        <v>90.59655416666668</v>
      </c>
      <c r="DL549">
        <v>0.03291054166666666</v>
      </c>
      <c r="DM549">
        <v>29.93586666666667</v>
      </c>
      <c r="DN549">
        <v>29.9836125</v>
      </c>
      <c r="DO549">
        <v>999.9</v>
      </c>
      <c r="DP549">
        <v>0</v>
      </c>
      <c r="DQ549">
        <v>0</v>
      </c>
      <c r="DR549">
        <v>10000.33958333333</v>
      </c>
      <c r="DS549">
        <v>0</v>
      </c>
      <c r="DT549">
        <v>0.242856</v>
      </c>
      <c r="DU549">
        <v>0.5103823333333334</v>
      </c>
      <c r="DV549">
        <v>430.7009583333333</v>
      </c>
      <c r="DW549">
        <v>430.1935416666667</v>
      </c>
      <c r="DX549">
        <v>-0.03485210291666666</v>
      </c>
      <c r="DY549">
        <v>419.99875</v>
      </c>
      <c r="DZ549">
        <v>23.69826666666667</v>
      </c>
      <c r="EA549">
        <v>2.143823333333333</v>
      </c>
      <c r="EB549">
        <v>2.14698125</v>
      </c>
      <c r="EC549">
        <v>18.54857916666667</v>
      </c>
      <c r="ED549">
        <v>18.57207916666667</v>
      </c>
      <c r="EE549">
        <v>0.00500078</v>
      </c>
      <c r="EF549">
        <v>0</v>
      </c>
      <c r="EG549">
        <v>0</v>
      </c>
      <c r="EH549">
        <v>0</v>
      </c>
      <c r="EI549">
        <v>302.0333333333334</v>
      </c>
      <c r="EJ549">
        <v>0.00500078</v>
      </c>
      <c r="EK549">
        <v>-9.704166666666666</v>
      </c>
      <c r="EL549">
        <v>-0.1166666666666667</v>
      </c>
      <c r="EM549">
        <v>36.174125</v>
      </c>
      <c r="EN549">
        <v>40.80704166666666</v>
      </c>
      <c r="EO549">
        <v>39.11170833333333</v>
      </c>
      <c r="EP549">
        <v>41.88004166666666</v>
      </c>
      <c r="EQ549">
        <v>39.47116666666667</v>
      </c>
      <c r="ER549">
        <v>0</v>
      </c>
      <c r="ES549">
        <v>0</v>
      </c>
      <c r="ET549">
        <v>0</v>
      </c>
      <c r="EU549">
        <v>1761013391.5</v>
      </c>
      <c r="EV549">
        <v>0</v>
      </c>
      <c r="EW549">
        <v>302.068</v>
      </c>
      <c r="EX549">
        <v>5.084615296324522</v>
      </c>
      <c r="EY549">
        <v>38.50769251093599</v>
      </c>
      <c r="EZ549">
        <v>-9.368</v>
      </c>
      <c r="FA549">
        <v>15</v>
      </c>
      <c r="FB549">
        <v>1761013184</v>
      </c>
      <c r="FC549" t="s">
        <v>1480</v>
      </c>
      <c r="FD549">
        <v>1761013184</v>
      </c>
      <c r="FE549">
        <v>1761013179</v>
      </c>
      <c r="FF549">
        <v>16</v>
      </c>
      <c r="FG549">
        <v>-0.154</v>
      </c>
      <c r="FH549">
        <v>-0</v>
      </c>
      <c r="FI549">
        <v>-1.733</v>
      </c>
      <c r="FJ549">
        <v>0.19</v>
      </c>
      <c r="FK549">
        <v>420</v>
      </c>
      <c r="FL549">
        <v>24</v>
      </c>
      <c r="FM549">
        <v>0.28</v>
      </c>
      <c r="FN549">
        <v>0.05</v>
      </c>
      <c r="FO549">
        <v>0.50115205</v>
      </c>
      <c r="FP549">
        <v>0.09615226266416603</v>
      </c>
      <c r="FQ549">
        <v>0.04681077723983549</v>
      </c>
      <c r="FR549">
        <v>1</v>
      </c>
      <c r="FS549">
        <v>301.7323529411765</v>
      </c>
      <c r="FT549">
        <v>-5.08632540486719</v>
      </c>
      <c r="FU549">
        <v>7.773587278055748</v>
      </c>
      <c r="FV549">
        <v>0</v>
      </c>
      <c r="FW549">
        <v>-0.04533982075</v>
      </c>
      <c r="FX549">
        <v>0.2152896572983116</v>
      </c>
      <c r="FY549">
        <v>0.02398383655059657</v>
      </c>
      <c r="FZ549">
        <v>0</v>
      </c>
      <c r="GA549">
        <v>1</v>
      </c>
      <c r="GB549">
        <v>3</v>
      </c>
      <c r="GC549" t="s">
        <v>459</v>
      </c>
      <c r="GD549">
        <v>3.10953</v>
      </c>
      <c r="GE549">
        <v>2.72444</v>
      </c>
      <c r="GF549">
        <v>0.0887486</v>
      </c>
      <c r="GG549">
        <v>0.0884365</v>
      </c>
      <c r="GH549">
        <v>0.107647</v>
      </c>
      <c r="GI549">
        <v>0.108457</v>
      </c>
      <c r="GJ549">
        <v>23914.4</v>
      </c>
      <c r="GK549">
        <v>21661.3</v>
      </c>
      <c r="GL549">
        <v>26801</v>
      </c>
      <c r="GM549">
        <v>23968.8</v>
      </c>
      <c r="GN549">
        <v>38214.2</v>
      </c>
      <c r="GO549">
        <v>31517.7</v>
      </c>
      <c r="GP549">
        <v>46780.1</v>
      </c>
      <c r="GQ549">
        <v>37885.9</v>
      </c>
      <c r="GR549">
        <v>1.8924</v>
      </c>
      <c r="GS549">
        <v>1.87895</v>
      </c>
      <c r="GT549">
        <v>0.09807200000000001</v>
      </c>
      <c r="GU549">
        <v>0</v>
      </c>
      <c r="GV549">
        <v>28.349</v>
      </c>
      <c r="GW549">
        <v>999.9</v>
      </c>
      <c r="GX549">
        <v>63.8</v>
      </c>
      <c r="GY549">
        <v>29.1</v>
      </c>
      <c r="GZ549">
        <v>28.486</v>
      </c>
      <c r="HA549">
        <v>61.441</v>
      </c>
      <c r="HB549">
        <v>20.9135</v>
      </c>
      <c r="HC549">
        <v>1</v>
      </c>
      <c r="HD549">
        <v>0.0310442</v>
      </c>
      <c r="HE549">
        <v>-3.3959</v>
      </c>
      <c r="HF549">
        <v>20.2992</v>
      </c>
      <c r="HG549">
        <v>5.21699</v>
      </c>
      <c r="HH549">
        <v>11.98</v>
      </c>
      <c r="HI549">
        <v>4.96465</v>
      </c>
      <c r="HJ549">
        <v>3.27515</v>
      </c>
      <c r="HK549">
        <v>9999</v>
      </c>
      <c r="HL549">
        <v>9999</v>
      </c>
      <c r="HM549">
        <v>9999</v>
      </c>
      <c r="HN549">
        <v>999.9</v>
      </c>
      <c r="HO549">
        <v>1.86364</v>
      </c>
      <c r="HP549">
        <v>1.85974</v>
      </c>
      <c r="HQ549">
        <v>1.85804</v>
      </c>
      <c r="HR549">
        <v>1.85941</v>
      </c>
      <c r="HS549">
        <v>1.85959</v>
      </c>
      <c r="HT549">
        <v>1.85806</v>
      </c>
      <c r="HU549">
        <v>1.85709</v>
      </c>
      <c r="HV549">
        <v>1.85211</v>
      </c>
      <c r="HW549">
        <v>0</v>
      </c>
      <c r="HX549">
        <v>0</v>
      </c>
      <c r="HY549">
        <v>0</v>
      </c>
      <c r="HZ549">
        <v>0</v>
      </c>
      <c r="IA549" t="s">
        <v>424</v>
      </c>
      <c r="IB549" t="s">
        <v>425</v>
      </c>
      <c r="IC549" t="s">
        <v>426</v>
      </c>
      <c r="ID549" t="s">
        <v>426</v>
      </c>
      <c r="IE549" t="s">
        <v>426</v>
      </c>
      <c r="IF549" t="s">
        <v>426</v>
      </c>
      <c r="IG549">
        <v>0</v>
      </c>
      <c r="IH549">
        <v>100</v>
      </c>
      <c r="II549">
        <v>100</v>
      </c>
      <c r="IJ549">
        <v>-1.732</v>
      </c>
      <c r="IK549">
        <v>0.1822</v>
      </c>
      <c r="IL549">
        <v>-2.523321469321131</v>
      </c>
      <c r="IM549">
        <v>0.001328113201692861</v>
      </c>
      <c r="IN549">
        <v>1.538283238170363E-06</v>
      </c>
      <c r="IO549">
        <v>-5.795655626708063E-10</v>
      </c>
      <c r="IP549">
        <v>-0.06946566406577259</v>
      </c>
      <c r="IQ549">
        <v>-0.004593102289677449</v>
      </c>
      <c r="IR549">
        <v>0.0008253994458280543</v>
      </c>
      <c r="IS549">
        <v>-7.403632370499484E-06</v>
      </c>
      <c r="IT549">
        <v>2</v>
      </c>
      <c r="IU549">
        <v>1985</v>
      </c>
      <c r="IV549">
        <v>1</v>
      </c>
      <c r="IW549">
        <v>27</v>
      </c>
      <c r="IX549">
        <v>3.5</v>
      </c>
      <c r="IY549">
        <v>3.6</v>
      </c>
      <c r="IZ549">
        <v>1.13525</v>
      </c>
      <c r="JA549">
        <v>2.6123</v>
      </c>
      <c r="JB549">
        <v>1.49658</v>
      </c>
      <c r="JC549">
        <v>2.34497</v>
      </c>
      <c r="JD549">
        <v>1.54907</v>
      </c>
      <c r="JE549">
        <v>2.3877</v>
      </c>
      <c r="JF549">
        <v>32.7535</v>
      </c>
      <c r="JG549">
        <v>15.2791</v>
      </c>
      <c r="JH549">
        <v>18</v>
      </c>
      <c r="JI549">
        <v>481.503</v>
      </c>
      <c r="JJ549">
        <v>502.042</v>
      </c>
      <c r="JK549">
        <v>30.895</v>
      </c>
      <c r="JL549">
        <v>27.5877</v>
      </c>
      <c r="JM549">
        <v>30.003</v>
      </c>
      <c r="JN549">
        <v>27.7666</v>
      </c>
      <c r="JO549">
        <v>27.7444</v>
      </c>
      <c r="JP549">
        <v>22.8399</v>
      </c>
      <c r="JQ549">
        <v>22.1013</v>
      </c>
      <c r="JR549">
        <v>80.0788</v>
      </c>
      <c r="JS549">
        <v>31.0097</v>
      </c>
      <c r="JT549">
        <v>420</v>
      </c>
      <c r="JU549">
        <v>23.3681</v>
      </c>
      <c r="JV549">
        <v>102.297</v>
      </c>
      <c r="JW549">
        <v>91.39960000000001</v>
      </c>
    </row>
    <row r="550" spans="1:283">
      <c r="A550">
        <v>532</v>
      </c>
      <c r="B550">
        <v>1761013394.5</v>
      </c>
      <c r="C550">
        <v>3728.5</v>
      </c>
      <c r="D550" t="s">
        <v>1521</v>
      </c>
      <c r="E550" t="s">
        <v>1522</v>
      </c>
      <c r="F550">
        <v>5</v>
      </c>
      <c r="G550" t="s">
        <v>1479</v>
      </c>
      <c r="H550">
        <v>1761013386.5</v>
      </c>
      <c r="I550">
        <f>(J550)/1000</f>
        <v>0</v>
      </c>
      <c r="J550">
        <f>1000*DJ550*AH550*(DF550-DG550)/(100*CY550*(1000-AH550*DF550))</f>
        <v>0</v>
      </c>
      <c r="K550">
        <f>DJ550*AH550*(DE550-DD550*(1000-AH550*DG550)/(1000-AH550*DF550))/(100*CY550)</f>
        <v>0</v>
      </c>
      <c r="L550">
        <f>DD550 - IF(AH550&gt;1, K550*CY550*100.0/(AJ550), 0)</f>
        <v>0</v>
      </c>
      <c r="M550">
        <f>((S550-I550/2)*L550-K550)/(S550+I550/2)</f>
        <v>0</v>
      </c>
      <c r="N550">
        <f>M550*(DK550+DL550)/1000.0</f>
        <v>0</v>
      </c>
      <c r="O550">
        <f>(DD550 - IF(AH550&gt;1, K550*CY550*100.0/(AJ550), 0))*(DK550+DL550)/1000.0</f>
        <v>0</v>
      </c>
      <c r="P550">
        <f>2.0/((1/R550-1/Q550)+SIGN(R550)*SQRT((1/R550-1/Q550)*(1/R550-1/Q550) + 4*CZ550/((CZ550+1)*(CZ550+1))*(2*1/R550*1/Q550-1/Q550*1/Q550)))</f>
        <v>0</v>
      </c>
      <c r="Q550">
        <f>IF(LEFT(DA550,1)&lt;&gt;"0",IF(LEFT(DA550,1)="1",3.0,DB550),$D$5+$E$5*(DR550*DK550/($K$5*1000))+$F$5*(DR550*DK550/($K$5*1000))*MAX(MIN(CY550,$J$5),$I$5)*MAX(MIN(CY550,$J$5),$I$5)+$G$5*MAX(MIN(CY550,$J$5),$I$5)*(DR550*DK550/($K$5*1000))+$H$5*(DR550*DK550/($K$5*1000))*(DR550*DK550/($K$5*1000)))</f>
        <v>0</v>
      </c>
      <c r="R550">
        <f>I550*(1000-(1000*0.61365*exp(17.502*V550/(240.97+V550))/(DK550+DL550)+DF550)/2)/(1000*0.61365*exp(17.502*V550/(240.97+V550))/(DK550+DL550)-DF550)</f>
        <v>0</v>
      </c>
      <c r="S550">
        <f>1/((CZ550+1)/(P550/1.6)+1/(Q550/1.37)) + CZ550/((CZ550+1)/(P550/1.6) + CZ550/(Q550/1.37))</f>
        <v>0</v>
      </c>
      <c r="T550">
        <f>(CU550*CX550)</f>
        <v>0</v>
      </c>
      <c r="U550">
        <f>(DM550+(T550+2*0.95*5.67E-8*(((DM550+$B$9)+273)^4-(DM550+273)^4)-44100*I550)/(1.84*29.3*Q550+8*0.95*5.67E-8*(DM550+273)^3))</f>
        <v>0</v>
      </c>
      <c r="V550">
        <f>($C$9*DN550+$D$9*DO550+$E$9*U550)</f>
        <v>0</v>
      </c>
      <c r="W550">
        <f>0.61365*exp(17.502*V550/(240.97+V550))</f>
        <v>0</v>
      </c>
      <c r="X550">
        <f>(Y550/Z550*100)</f>
        <v>0</v>
      </c>
      <c r="Y550">
        <f>DF550*(DK550+DL550)/1000</f>
        <v>0</v>
      </c>
      <c r="Z550">
        <f>0.61365*exp(17.502*DM550/(240.97+DM550))</f>
        <v>0</v>
      </c>
      <c r="AA550">
        <f>(W550-DF550*(DK550+DL550)/1000)</f>
        <v>0</v>
      </c>
      <c r="AB550">
        <f>(-I550*44100)</f>
        <v>0</v>
      </c>
      <c r="AC550">
        <f>2*29.3*Q550*0.92*(DM550-V550)</f>
        <v>0</v>
      </c>
      <c r="AD550">
        <f>2*0.95*5.67E-8*(((DM550+$B$9)+273)^4-(V550+273)^4)</f>
        <v>0</v>
      </c>
      <c r="AE550">
        <f>T550+AD550+AB550+AC550</f>
        <v>0</v>
      </c>
      <c r="AF550">
        <v>1</v>
      </c>
      <c r="AG550">
        <v>0</v>
      </c>
      <c r="AH550">
        <f>IF(AF550*$H$15&gt;=AJ550,1.0,(AJ550/(AJ550-AF550*$H$15)))</f>
        <v>0</v>
      </c>
      <c r="AI550">
        <f>(AH550-1)*100</f>
        <v>0</v>
      </c>
      <c r="AJ550">
        <f>MAX(0,($B$15+$C$15*DR550)/(1+$D$15*DR550)*DK550/(DM550+273)*$E$15)</f>
        <v>0</v>
      </c>
      <c r="AK550" t="s">
        <v>420</v>
      </c>
      <c r="AL550" t="s">
        <v>420</v>
      </c>
      <c r="AM550">
        <v>0</v>
      </c>
      <c r="AN550">
        <v>0</v>
      </c>
      <c r="AO550">
        <f>1-AM550/AN550</f>
        <v>0</v>
      </c>
      <c r="AP550">
        <v>0</v>
      </c>
      <c r="AQ550" t="s">
        <v>420</v>
      </c>
      <c r="AR550" t="s">
        <v>420</v>
      </c>
      <c r="AS550">
        <v>0</v>
      </c>
      <c r="AT550">
        <v>0</v>
      </c>
      <c r="AU550">
        <f>1-AS550/AT550</f>
        <v>0</v>
      </c>
      <c r="AV550">
        <v>0.5</v>
      </c>
      <c r="AW550">
        <f>CV550</f>
        <v>0</v>
      </c>
      <c r="AX550">
        <f>K550</f>
        <v>0</v>
      </c>
      <c r="AY550">
        <f>AU550*AV550*AW550</f>
        <v>0</v>
      </c>
      <c r="AZ550">
        <f>(AX550-AP550)/AW550</f>
        <v>0</v>
      </c>
      <c r="BA550">
        <f>(AN550-AT550)/AT550</f>
        <v>0</v>
      </c>
      <c r="BB550">
        <f>AM550/(AO550+AM550/AT550)</f>
        <v>0</v>
      </c>
      <c r="BC550" t="s">
        <v>420</v>
      </c>
      <c r="BD550">
        <v>0</v>
      </c>
      <c r="BE550">
        <f>IF(BD550&lt;&gt;0, BD550, BB550)</f>
        <v>0</v>
      </c>
      <c r="BF550">
        <f>1-BE550/AT550</f>
        <v>0</v>
      </c>
      <c r="BG550">
        <f>(AT550-AS550)/(AT550-BE550)</f>
        <v>0</v>
      </c>
      <c r="BH550">
        <f>(AN550-AT550)/(AN550-BE550)</f>
        <v>0</v>
      </c>
      <c r="BI550">
        <f>(AT550-AS550)/(AT550-AM550)</f>
        <v>0</v>
      </c>
      <c r="BJ550">
        <f>(AN550-AT550)/(AN550-AM550)</f>
        <v>0</v>
      </c>
      <c r="BK550">
        <f>(BG550*BE550/AS550)</f>
        <v>0</v>
      </c>
      <c r="BL550">
        <f>(1-BK550)</f>
        <v>0</v>
      </c>
      <c r="CU550">
        <f>$B$13*DS550+$C$13*DT550+$F$13*EE550*(1-EH550)</f>
        <v>0</v>
      </c>
      <c r="CV550">
        <f>CU550*CW550</f>
        <v>0</v>
      </c>
      <c r="CW550">
        <f>($B$13*$D$11+$C$13*$D$11+$F$13*((ER550+EJ550)/MAX(ER550+EJ550+ES550, 0.1)*$I$11+ES550/MAX(ER550+EJ550+ES550, 0.1)*$J$11))/($B$13+$C$13+$F$13)</f>
        <v>0</v>
      </c>
      <c r="CX550">
        <f>($B$13*$K$11+$C$13*$K$11+$F$13*((ER550+EJ550)/MAX(ER550+EJ550+ES550, 0.1)*$P$11+ES550/MAX(ER550+EJ550+ES550, 0.1)*$Q$11))/($B$13+$C$13+$F$13)</f>
        <v>0</v>
      </c>
      <c r="CY550">
        <v>2.7</v>
      </c>
      <c r="CZ550">
        <v>0.5</v>
      </c>
      <c r="DA550" t="s">
        <v>421</v>
      </c>
      <c r="DB550">
        <v>2</v>
      </c>
      <c r="DC550">
        <v>1761013386.5</v>
      </c>
      <c r="DD550">
        <v>420.5179583333334</v>
      </c>
      <c r="DE550">
        <v>420.013625</v>
      </c>
      <c r="DF550">
        <v>23.66682083333333</v>
      </c>
      <c r="DG550">
        <v>23.68164166666667</v>
      </c>
      <c r="DH550">
        <v>422.2497916666666</v>
      </c>
      <c r="DI550">
        <v>23.48480833333333</v>
      </c>
      <c r="DJ550">
        <v>499.9939166666667</v>
      </c>
      <c r="DK550">
        <v>90.59598333333334</v>
      </c>
      <c r="DL550">
        <v>0.03293137083333333</v>
      </c>
      <c r="DM550">
        <v>29.92832916666667</v>
      </c>
      <c r="DN550">
        <v>29.97417083333334</v>
      </c>
      <c r="DO550">
        <v>999.9</v>
      </c>
      <c r="DP550">
        <v>0</v>
      </c>
      <c r="DQ550">
        <v>0</v>
      </c>
      <c r="DR550">
        <v>9998.283333333333</v>
      </c>
      <c r="DS550">
        <v>0</v>
      </c>
      <c r="DT550">
        <v>0.242856</v>
      </c>
      <c r="DU550">
        <v>0.5043513333333333</v>
      </c>
      <c r="DV550">
        <v>430.7115416666666</v>
      </c>
      <c r="DW550">
        <v>430.2014583333333</v>
      </c>
      <c r="DX550">
        <v>-0.01481506541666667</v>
      </c>
      <c r="DY550">
        <v>420.013625</v>
      </c>
      <c r="DZ550">
        <v>23.68164166666667</v>
      </c>
      <c r="EA550">
        <v>2.14411875</v>
      </c>
      <c r="EB550">
        <v>2.145460833333333</v>
      </c>
      <c r="EC550">
        <v>18.55077916666667</v>
      </c>
      <c r="ED550">
        <v>18.56074583333333</v>
      </c>
      <c r="EE550">
        <v>0.00500078</v>
      </c>
      <c r="EF550">
        <v>0</v>
      </c>
      <c r="EG550">
        <v>0</v>
      </c>
      <c r="EH550">
        <v>0</v>
      </c>
      <c r="EI550">
        <v>302.85</v>
      </c>
      <c r="EJ550">
        <v>0.00500078</v>
      </c>
      <c r="EK550">
        <v>-8.637500000000001</v>
      </c>
      <c r="EL550">
        <v>0.1583333333333333</v>
      </c>
      <c r="EM550">
        <v>36.18716666666666</v>
      </c>
      <c r="EN550">
        <v>40.82266666666666</v>
      </c>
      <c r="EO550">
        <v>39.11429166666667</v>
      </c>
      <c r="EP550">
        <v>41.91129166666666</v>
      </c>
      <c r="EQ550">
        <v>39.49204166666667</v>
      </c>
      <c r="ER550">
        <v>0</v>
      </c>
      <c r="ES550">
        <v>0</v>
      </c>
      <c r="ET550">
        <v>0</v>
      </c>
      <c r="EU550">
        <v>1761013393.3</v>
      </c>
      <c r="EV550">
        <v>0</v>
      </c>
      <c r="EW550">
        <v>302.3076923076923</v>
      </c>
      <c r="EX550">
        <v>-11.75384635942124</v>
      </c>
      <c r="EY550">
        <v>28.75555592398592</v>
      </c>
      <c r="EZ550">
        <v>-8.688461538461539</v>
      </c>
      <c r="FA550">
        <v>15</v>
      </c>
      <c r="FB550">
        <v>1761013184</v>
      </c>
      <c r="FC550" t="s">
        <v>1480</v>
      </c>
      <c r="FD550">
        <v>1761013184</v>
      </c>
      <c r="FE550">
        <v>1761013179</v>
      </c>
      <c r="FF550">
        <v>16</v>
      </c>
      <c r="FG550">
        <v>-0.154</v>
      </c>
      <c r="FH550">
        <v>-0</v>
      </c>
      <c r="FI550">
        <v>-1.733</v>
      </c>
      <c r="FJ550">
        <v>0.19</v>
      </c>
      <c r="FK550">
        <v>420</v>
      </c>
      <c r="FL550">
        <v>24</v>
      </c>
      <c r="FM550">
        <v>0.28</v>
      </c>
      <c r="FN550">
        <v>0.05</v>
      </c>
      <c r="FO550">
        <v>0.5100931463414634</v>
      </c>
      <c r="FP550">
        <v>0.05088834146341509</v>
      </c>
      <c r="FQ550">
        <v>0.04381693711761273</v>
      </c>
      <c r="FR550">
        <v>1</v>
      </c>
      <c r="FS550">
        <v>302.5000000000001</v>
      </c>
      <c r="FT550">
        <v>-6.24293355425802</v>
      </c>
      <c r="FU550">
        <v>7.794341839172974</v>
      </c>
      <c r="FV550">
        <v>0</v>
      </c>
      <c r="FW550">
        <v>-0.02770631780487804</v>
      </c>
      <c r="FX550">
        <v>0.4043579828571426</v>
      </c>
      <c r="FY550">
        <v>0.04759994620797163</v>
      </c>
      <c r="FZ550">
        <v>0</v>
      </c>
      <c r="GA550">
        <v>1</v>
      </c>
      <c r="GB550">
        <v>3</v>
      </c>
      <c r="GC550" t="s">
        <v>459</v>
      </c>
      <c r="GD550">
        <v>3.10956</v>
      </c>
      <c r="GE550">
        <v>2.72463</v>
      </c>
      <c r="GF550">
        <v>0.0887531</v>
      </c>
      <c r="GG550">
        <v>0.0884446</v>
      </c>
      <c r="GH550">
        <v>0.107611</v>
      </c>
      <c r="GI550">
        <v>0.108211</v>
      </c>
      <c r="GJ550">
        <v>23914.1</v>
      </c>
      <c r="GK550">
        <v>21661</v>
      </c>
      <c r="GL550">
        <v>26800.8</v>
      </c>
      <c r="GM550">
        <v>23968.6</v>
      </c>
      <c r="GN550">
        <v>38215.4</v>
      </c>
      <c r="GO550">
        <v>31526.2</v>
      </c>
      <c r="GP550">
        <v>46779.6</v>
      </c>
      <c r="GQ550">
        <v>37885.5</v>
      </c>
      <c r="GR550">
        <v>1.8926</v>
      </c>
      <c r="GS550">
        <v>1.87855</v>
      </c>
      <c r="GT550">
        <v>0.09861590000000001</v>
      </c>
      <c r="GU550">
        <v>0</v>
      </c>
      <c r="GV550">
        <v>28.3441</v>
      </c>
      <c r="GW550">
        <v>999.9</v>
      </c>
      <c r="GX550">
        <v>63.8</v>
      </c>
      <c r="GY550">
        <v>29.1</v>
      </c>
      <c r="GZ550">
        <v>28.4866</v>
      </c>
      <c r="HA550">
        <v>61.631</v>
      </c>
      <c r="HB550">
        <v>21.1579</v>
      </c>
      <c r="HC550">
        <v>1</v>
      </c>
      <c r="HD550">
        <v>0.0289761</v>
      </c>
      <c r="HE550">
        <v>-2.99655</v>
      </c>
      <c r="HF550">
        <v>20.3078</v>
      </c>
      <c r="HG550">
        <v>5.21864</v>
      </c>
      <c r="HH550">
        <v>11.98</v>
      </c>
      <c r="HI550">
        <v>4.9648</v>
      </c>
      <c r="HJ550">
        <v>3.2756</v>
      </c>
      <c r="HK550">
        <v>9999</v>
      </c>
      <c r="HL550">
        <v>9999</v>
      </c>
      <c r="HM550">
        <v>9999</v>
      </c>
      <c r="HN550">
        <v>999.9</v>
      </c>
      <c r="HO550">
        <v>1.86364</v>
      </c>
      <c r="HP550">
        <v>1.85974</v>
      </c>
      <c r="HQ550">
        <v>1.85805</v>
      </c>
      <c r="HR550">
        <v>1.85943</v>
      </c>
      <c r="HS550">
        <v>1.85959</v>
      </c>
      <c r="HT550">
        <v>1.85806</v>
      </c>
      <c r="HU550">
        <v>1.85712</v>
      </c>
      <c r="HV550">
        <v>1.85211</v>
      </c>
      <c r="HW550">
        <v>0</v>
      </c>
      <c r="HX550">
        <v>0</v>
      </c>
      <c r="HY550">
        <v>0</v>
      </c>
      <c r="HZ550">
        <v>0</v>
      </c>
      <c r="IA550" t="s">
        <v>424</v>
      </c>
      <c r="IB550" t="s">
        <v>425</v>
      </c>
      <c r="IC550" t="s">
        <v>426</v>
      </c>
      <c r="ID550" t="s">
        <v>426</v>
      </c>
      <c r="IE550" t="s">
        <v>426</v>
      </c>
      <c r="IF550" t="s">
        <v>426</v>
      </c>
      <c r="IG550">
        <v>0</v>
      </c>
      <c r="IH550">
        <v>100</v>
      </c>
      <c r="II550">
        <v>100</v>
      </c>
      <c r="IJ550">
        <v>-1.732</v>
      </c>
      <c r="IK550">
        <v>0.1819</v>
      </c>
      <c r="IL550">
        <v>-2.523321469321131</v>
      </c>
      <c r="IM550">
        <v>0.001328113201692861</v>
      </c>
      <c r="IN550">
        <v>1.538283238170363E-06</v>
      </c>
      <c r="IO550">
        <v>-5.795655626708063E-10</v>
      </c>
      <c r="IP550">
        <v>-0.06946566406577259</v>
      </c>
      <c r="IQ550">
        <v>-0.004593102289677449</v>
      </c>
      <c r="IR550">
        <v>0.0008253994458280543</v>
      </c>
      <c r="IS550">
        <v>-7.403632370499484E-06</v>
      </c>
      <c r="IT550">
        <v>2</v>
      </c>
      <c r="IU550">
        <v>1985</v>
      </c>
      <c r="IV550">
        <v>1</v>
      </c>
      <c r="IW550">
        <v>27</v>
      </c>
      <c r="IX550">
        <v>3.5</v>
      </c>
      <c r="IY550">
        <v>3.6</v>
      </c>
      <c r="IZ550">
        <v>1.13647</v>
      </c>
      <c r="JA550">
        <v>2.6123</v>
      </c>
      <c r="JB550">
        <v>1.49658</v>
      </c>
      <c r="JC550">
        <v>2.34497</v>
      </c>
      <c r="JD550">
        <v>1.54907</v>
      </c>
      <c r="JE550">
        <v>2.41333</v>
      </c>
      <c r="JF550">
        <v>32.7535</v>
      </c>
      <c r="JG550">
        <v>15.2791</v>
      </c>
      <c r="JH550">
        <v>18</v>
      </c>
      <c r="JI550">
        <v>481.618</v>
      </c>
      <c r="JJ550">
        <v>501.776</v>
      </c>
      <c r="JK550">
        <v>31.0139</v>
      </c>
      <c r="JL550">
        <v>27.5877</v>
      </c>
      <c r="JM550">
        <v>30.0005</v>
      </c>
      <c r="JN550">
        <v>27.7666</v>
      </c>
      <c r="JO550">
        <v>27.7444</v>
      </c>
      <c r="JP550">
        <v>22.8373</v>
      </c>
      <c r="JQ550">
        <v>22.1013</v>
      </c>
      <c r="JR550">
        <v>80.0788</v>
      </c>
      <c r="JS550">
        <v>31.0097</v>
      </c>
      <c r="JT550">
        <v>420</v>
      </c>
      <c r="JU550">
        <v>23.3587</v>
      </c>
      <c r="JV550">
        <v>102.296</v>
      </c>
      <c r="JW550">
        <v>91.39870000000001</v>
      </c>
    </row>
    <row r="551" spans="1:283">
      <c r="A551">
        <v>533</v>
      </c>
      <c r="B551">
        <v>1761013396.5</v>
      </c>
      <c r="C551">
        <v>3730.5</v>
      </c>
      <c r="D551" t="s">
        <v>1523</v>
      </c>
      <c r="E551" t="s">
        <v>1524</v>
      </c>
      <c r="F551">
        <v>5</v>
      </c>
      <c r="G551" t="s">
        <v>1479</v>
      </c>
      <c r="H551">
        <v>1761013388.5</v>
      </c>
      <c r="I551">
        <f>(J551)/1000</f>
        <v>0</v>
      </c>
      <c r="J551">
        <f>1000*DJ551*AH551*(DF551-DG551)/(100*CY551*(1000-AH551*DF551))</f>
        <v>0</v>
      </c>
      <c r="K551">
        <f>DJ551*AH551*(DE551-DD551*(1000-AH551*DG551)/(1000-AH551*DF551))/(100*CY551)</f>
        <v>0</v>
      </c>
      <c r="L551">
        <f>DD551 - IF(AH551&gt;1, K551*CY551*100.0/(AJ551), 0)</f>
        <v>0</v>
      </c>
      <c r="M551">
        <f>((S551-I551/2)*L551-K551)/(S551+I551/2)</f>
        <v>0</v>
      </c>
      <c r="N551">
        <f>M551*(DK551+DL551)/1000.0</f>
        <v>0</v>
      </c>
      <c r="O551">
        <f>(DD551 - IF(AH551&gt;1, K551*CY551*100.0/(AJ551), 0))*(DK551+DL551)/1000.0</f>
        <v>0</v>
      </c>
      <c r="P551">
        <f>2.0/((1/R551-1/Q551)+SIGN(R551)*SQRT((1/R551-1/Q551)*(1/R551-1/Q551) + 4*CZ551/((CZ551+1)*(CZ551+1))*(2*1/R551*1/Q551-1/Q551*1/Q551)))</f>
        <v>0</v>
      </c>
      <c r="Q551">
        <f>IF(LEFT(DA551,1)&lt;&gt;"0",IF(LEFT(DA551,1)="1",3.0,DB551),$D$5+$E$5*(DR551*DK551/($K$5*1000))+$F$5*(DR551*DK551/($K$5*1000))*MAX(MIN(CY551,$J$5),$I$5)*MAX(MIN(CY551,$J$5),$I$5)+$G$5*MAX(MIN(CY551,$J$5),$I$5)*(DR551*DK551/($K$5*1000))+$H$5*(DR551*DK551/($K$5*1000))*(DR551*DK551/($K$5*1000)))</f>
        <v>0</v>
      </c>
      <c r="R551">
        <f>I551*(1000-(1000*0.61365*exp(17.502*V551/(240.97+V551))/(DK551+DL551)+DF551)/2)/(1000*0.61365*exp(17.502*V551/(240.97+V551))/(DK551+DL551)-DF551)</f>
        <v>0</v>
      </c>
      <c r="S551">
        <f>1/((CZ551+1)/(P551/1.6)+1/(Q551/1.37)) + CZ551/((CZ551+1)/(P551/1.6) + CZ551/(Q551/1.37))</f>
        <v>0</v>
      </c>
      <c r="T551">
        <f>(CU551*CX551)</f>
        <v>0</v>
      </c>
      <c r="U551">
        <f>(DM551+(T551+2*0.95*5.67E-8*(((DM551+$B$9)+273)^4-(DM551+273)^4)-44100*I551)/(1.84*29.3*Q551+8*0.95*5.67E-8*(DM551+273)^3))</f>
        <v>0</v>
      </c>
      <c r="V551">
        <f>($C$9*DN551+$D$9*DO551+$E$9*U551)</f>
        <v>0</v>
      </c>
      <c r="W551">
        <f>0.61365*exp(17.502*V551/(240.97+V551))</f>
        <v>0</v>
      </c>
      <c r="X551">
        <f>(Y551/Z551*100)</f>
        <v>0</v>
      </c>
      <c r="Y551">
        <f>DF551*(DK551+DL551)/1000</f>
        <v>0</v>
      </c>
      <c r="Z551">
        <f>0.61365*exp(17.502*DM551/(240.97+DM551))</f>
        <v>0</v>
      </c>
      <c r="AA551">
        <f>(W551-DF551*(DK551+DL551)/1000)</f>
        <v>0</v>
      </c>
      <c r="AB551">
        <f>(-I551*44100)</f>
        <v>0</v>
      </c>
      <c r="AC551">
        <f>2*29.3*Q551*0.92*(DM551-V551)</f>
        <v>0</v>
      </c>
      <c r="AD551">
        <f>2*0.95*5.67E-8*(((DM551+$B$9)+273)^4-(V551+273)^4)</f>
        <v>0</v>
      </c>
      <c r="AE551">
        <f>T551+AD551+AB551+AC551</f>
        <v>0</v>
      </c>
      <c r="AF551">
        <v>1</v>
      </c>
      <c r="AG551">
        <v>0</v>
      </c>
      <c r="AH551">
        <f>IF(AF551*$H$15&gt;=AJ551,1.0,(AJ551/(AJ551-AF551*$H$15)))</f>
        <v>0</v>
      </c>
      <c r="AI551">
        <f>(AH551-1)*100</f>
        <v>0</v>
      </c>
      <c r="AJ551">
        <f>MAX(0,($B$15+$C$15*DR551)/(1+$D$15*DR551)*DK551/(DM551+273)*$E$15)</f>
        <v>0</v>
      </c>
      <c r="AK551" t="s">
        <v>420</v>
      </c>
      <c r="AL551" t="s">
        <v>420</v>
      </c>
      <c r="AM551">
        <v>0</v>
      </c>
      <c r="AN551">
        <v>0</v>
      </c>
      <c r="AO551">
        <f>1-AM551/AN551</f>
        <v>0</v>
      </c>
      <c r="AP551">
        <v>0</v>
      </c>
      <c r="AQ551" t="s">
        <v>420</v>
      </c>
      <c r="AR551" t="s">
        <v>420</v>
      </c>
      <c r="AS551">
        <v>0</v>
      </c>
      <c r="AT551">
        <v>0</v>
      </c>
      <c r="AU551">
        <f>1-AS551/AT551</f>
        <v>0</v>
      </c>
      <c r="AV551">
        <v>0.5</v>
      </c>
      <c r="AW551">
        <f>CV551</f>
        <v>0</v>
      </c>
      <c r="AX551">
        <f>K551</f>
        <v>0</v>
      </c>
      <c r="AY551">
        <f>AU551*AV551*AW551</f>
        <v>0</v>
      </c>
      <c r="AZ551">
        <f>(AX551-AP551)/AW551</f>
        <v>0</v>
      </c>
      <c r="BA551">
        <f>(AN551-AT551)/AT551</f>
        <v>0</v>
      </c>
      <c r="BB551">
        <f>AM551/(AO551+AM551/AT551)</f>
        <v>0</v>
      </c>
      <c r="BC551" t="s">
        <v>420</v>
      </c>
      <c r="BD551">
        <v>0</v>
      </c>
      <c r="BE551">
        <f>IF(BD551&lt;&gt;0, BD551, BB551)</f>
        <v>0</v>
      </c>
      <c r="BF551">
        <f>1-BE551/AT551</f>
        <v>0</v>
      </c>
      <c r="BG551">
        <f>(AT551-AS551)/(AT551-BE551)</f>
        <v>0</v>
      </c>
      <c r="BH551">
        <f>(AN551-AT551)/(AN551-BE551)</f>
        <v>0</v>
      </c>
      <c r="BI551">
        <f>(AT551-AS551)/(AT551-AM551)</f>
        <v>0</v>
      </c>
      <c r="BJ551">
        <f>(AN551-AT551)/(AN551-AM551)</f>
        <v>0</v>
      </c>
      <c r="BK551">
        <f>(BG551*BE551/AS551)</f>
        <v>0</v>
      </c>
      <c r="BL551">
        <f>(1-BK551)</f>
        <v>0</v>
      </c>
      <c r="CU551">
        <f>$B$13*DS551+$C$13*DT551+$F$13*EE551*(1-EH551)</f>
        <v>0</v>
      </c>
      <c r="CV551">
        <f>CU551*CW551</f>
        <v>0</v>
      </c>
      <c r="CW551">
        <f>($B$13*$D$11+$C$13*$D$11+$F$13*((ER551+EJ551)/MAX(ER551+EJ551+ES551, 0.1)*$I$11+ES551/MAX(ER551+EJ551+ES551, 0.1)*$J$11))/($B$13+$C$13+$F$13)</f>
        <v>0</v>
      </c>
      <c r="CX551">
        <f>($B$13*$K$11+$C$13*$K$11+$F$13*((ER551+EJ551)/MAX(ER551+EJ551+ES551, 0.1)*$P$11+ES551/MAX(ER551+EJ551+ES551, 0.1)*$Q$11))/($B$13+$C$13+$F$13)</f>
        <v>0</v>
      </c>
      <c r="CY551">
        <v>2.7</v>
      </c>
      <c r="CZ551">
        <v>0.5</v>
      </c>
      <c r="DA551" t="s">
        <v>421</v>
      </c>
      <c r="DB551">
        <v>2</v>
      </c>
      <c r="DC551">
        <v>1761013388.5</v>
      </c>
      <c r="DD551">
        <v>420.5304583333333</v>
      </c>
      <c r="DE551">
        <v>420.0292083333333</v>
      </c>
      <c r="DF551">
        <v>23.66715416666667</v>
      </c>
      <c r="DG551">
        <v>23.6547125</v>
      </c>
      <c r="DH551">
        <v>422.2622916666666</v>
      </c>
      <c r="DI551">
        <v>23.48512916666667</v>
      </c>
      <c r="DJ551">
        <v>499.9966666666667</v>
      </c>
      <c r="DK551">
        <v>90.59542916666668</v>
      </c>
      <c r="DL551">
        <v>0.03294877083333334</v>
      </c>
      <c r="DM551">
        <v>29.92370833333334</v>
      </c>
      <c r="DN551">
        <v>29.966775</v>
      </c>
      <c r="DO551">
        <v>999.9</v>
      </c>
      <c r="DP551">
        <v>0</v>
      </c>
      <c r="DQ551">
        <v>0</v>
      </c>
      <c r="DR551">
        <v>10001.61583333333</v>
      </c>
      <c r="DS551">
        <v>0</v>
      </c>
      <c r="DT551">
        <v>0.242856</v>
      </c>
      <c r="DU551">
        <v>0.5012894166666667</v>
      </c>
      <c r="DV551">
        <v>430.7245</v>
      </c>
      <c r="DW551">
        <v>430.2055</v>
      </c>
      <c r="DX551">
        <v>0.01244843458333333</v>
      </c>
      <c r="DY551">
        <v>420.0292083333333</v>
      </c>
      <c r="DZ551">
        <v>23.6547125</v>
      </c>
      <c r="EA551">
        <v>2.14413625</v>
      </c>
      <c r="EB551">
        <v>2.143007916666667</v>
      </c>
      <c r="EC551">
        <v>18.55090416666667</v>
      </c>
      <c r="ED551">
        <v>18.54243333333333</v>
      </c>
      <c r="EE551">
        <v>0.00500078</v>
      </c>
      <c r="EF551">
        <v>0</v>
      </c>
      <c r="EG551">
        <v>0</v>
      </c>
      <c r="EH551">
        <v>0</v>
      </c>
      <c r="EI551">
        <v>302.8625</v>
      </c>
      <c r="EJ551">
        <v>0.00500078</v>
      </c>
      <c r="EK551">
        <v>-7.791666666666667</v>
      </c>
      <c r="EL551">
        <v>0.45</v>
      </c>
      <c r="EM551">
        <v>36.18454166666667</v>
      </c>
      <c r="EN551">
        <v>40.83045833333333</v>
      </c>
      <c r="EO551">
        <v>39.10129166666667</v>
      </c>
      <c r="EP551">
        <v>41.92175</v>
      </c>
      <c r="EQ551">
        <v>39.481625</v>
      </c>
      <c r="ER551">
        <v>0</v>
      </c>
      <c r="ES551">
        <v>0</v>
      </c>
      <c r="ET551">
        <v>0</v>
      </c>
      <c r="EU551">
        <v>1761013395.7</v>
      </c>
      <c r="EV551">
        <v>0</v>
      </c>
      <c r="EW551">
        <v>302.6653846153846</v>
      </c>
      <c r="EX551">
        <v>-20.57094036552213</v>
      </c>
      <c r="EY551">
        <v>34.6222226620336</v>
      </c>
      <c r="EZ551">
        <v>-8.280769230769229</v>
      </c>
      <c r="FA551">
        <v>15</v>
      </c>
      <c r="FB551">
        <v>1761013184</v>
      </c>
      <c r="FC551" t="s">
        <v>1480</v>
      </c>
      <c r="FD551">
        <v>1761013184</v>
      </c>
      <c r="FE551">
        <v>1761013179</v>
      </c>
      <c r="FF551">
        <v>16</v>
      </c>
      <c r="FG551">
        <v>-0.154</v>
      </c>
      <c r="FH551">
        <v>-0</v>
      </c>
      <c r="FI551">
        <v>-1.733</v>
      </c>
      <c r="FJ551">
        <v>0.19</v>
      </c>
      <c r="FK551">
        <v>420</v>
      </c>
      <c r="FL551">
        <v>24</v>
      </c>
      <c r="FM551">
        <v>0.28</v>
      </c>
      <c r="FN551">
        <v>0.05</v>
      </c>
      <c r="FO551">
        <v>0.513395725</v>
      </c>
      <c r="FP551">
        <v>-0.001303801125704078</v>
      </c>
      <c r="FQ551">
        <v>0.04309967641467131</v>
      </c>
      <c r="FR551">
        <v>1</v>
      </c>
      <c r="FS551">
        <v>302.0029411764706</v>
      </c>
      <c r="FT551">
        <v>-1.685255949462976</v>
      </c>
      <c r="FU551">
        <v>7.640814758454126</v>
      </c>
      <c r="FV551">
        <v>0</v>
      </c>
      <c r="FW551">
        <v>-0.01093472075</v>
      </c>
      <c r="FX551">
        <v>0.5781248664540339</v>
      </c>
      <c r="FY551">
        <v>0.06453616471023345</v>
      </c>
      <c r="FZ551">
        <v>0</v>
      </c>
      <c r="GA551">
        <v>1</v>
      </c>
      <c r="GB551">
        <v>3</v>
      </c>
      <c r="GC551" t="s">
        <v>459</v>
      </c>
      <c r="GD551">
        <v>3.10959</v>
      </c>
      <c r="GE551">
        <v>2.7248</v>
      </c>
      <c r="GF551">
        <v>0.088757</v>
      </c>
      <c r="GG551">
        <v>0.08844870000000001</v>
      </c>
      <c r="GH551">
        <v>0.107532</v>
      </c>
      <c r="GI551">
        <v>0.107959</v>
      </c>
      <c r="GJ551">
        <v>23913.9</v>
      </c>
      <c r="GK551">
        <v>21660.7</v>
      </c>
      <c r="GL551">
        <v>26800.7</v>
      </c>
      <c r="GM551">
        <v>23968.5</v>
      </c>
      <c r="GN551">
        <v>38218.7</v>
      </c>
      <c r="GO551">
        <v>31534.9</v>
      </c>
      <c r="GP551">
        <v>46779.4</v>
      </c>
      <c r="GQ551">
        <v>37885.2</v>
      </c>
      <c r="GR551">
        <v>1.89272</v>
      </c>
      <c r="GS551">
        <v>1.87845</v>
      </c>
      <c r="GT551">
        <v>0.0989959</v>
      </c>
      <c r="GU551">
        <v>0</v>
      </c>
      <c r="GV551">
        <v>28.3395</v>
      </c>
      <c r="GW551">
        <v>999.9</v>
      </c>
      <c r="GX551">
        <v>63.8</v>
      </c>
      <c r="GY551">
        <v>29.1</v>
      </c>
      <c r="GZ551">
        <v>28.487</v>
      </c>
      <c r="HA551">
        <v>61.041</v>
      </c>
      <c r="HB551">
        <v>21.0978</v>
      </c>
      <c r="HC551">
        <v>1</v>
      </c>
      <c r="HD551">
        <v>0.0279726</v>
      </c>
      <c r="HE551">
        <v>-2.69118</v>
      </c>
      <c r="HF551">
        <v>20.3128</v>
      </c>
      <c r="HG551">
        <v>5.22014</v>
      </c>
      <c r="HH551">
        <v>11.98</v>
      </c>
      <c r="HI551">
        <v>4.96505</v>
      </c>
      <c r="HJ551">
        <v>3.276</v>
      </c>
      <c r="HK551">
        <v>9999</v>
      </c>
      <c r="HL551">
        <v>9999</v>
      </c>
      <c r="HM551">
        <v>9999</v>
      </c>
      <c r="HN551">
        <v>999.9</v>
      </c>
      <c r="HO551">
        <v>1.86366</v>
      </c>
      <c r="HP551">
        <v>1.85974</v>
      </c>
      <c r="HQ551">
        <v>1.85805</v>
      </c>
      <c r="HR551">
        <v>1.85943</v>
      </c>
      <c r="HS551">
        <v>1.85959</v>
      </c>
      <c r="HT551">
        <v>1.85806</v>
      </c>
      <c r="HU551">
        <v>1.85715</v>
      </c>
      <c r="HV551">
        <v>1.85211</v>
      </c>
      <c r="HW551">
        <v>0</v>
      </c>
      <c r="HX551">
        <v>0</v>
      </c>
      <c r="HY551">
        <v>0</v>
      </c>
      <c r="HZ551">
        <v>0</v>
      </c>
      <c r="IA551" t="s">
        <v>424</v>
      </c>
      <c r="IB551" t="s">
        <v>425</v>
      </c>
      <c r="IC551" t="s">
        <v>426</v>
      </c>
      <c r="ID551" t="s">
        <v>426</v>
      </c>
      <c r="IE551" t="s">
        <v>426</v>
      </c>
      <c r="IF551" t="s">
        <v>426</v>
      </c>
      <c r="IG551">
        <v>0</v>
      </c>
      <c r="IH551">
        <v>100</v>
      </c>
      <c r="II551">
        <v>100</v>
      </c>
      <c r="IJ551">
        <v>-1.732</v>
      </c>
      <c r="IK551">
        <v>0.1814</v>
      </c>
      <c r="IL551">
        <v>-2.523321469321131</v>
      </c>
      <c r="IM551">
        <v>0.001328113201692861</v>
      </c>
      <c r="IN551">
        <v>1.538283238170363E-06</v>
      </c>
      <c r="IO551">
        <v>-5.795655626708063E-10</v>
      </c>
      <c r="IP551">
        <v>-0.06946566406577259</v>
      </c>
      <c r="IQ551">
        <v>-0.004593102289677449</v>
      </c>
      <c r="IR551">
        <v>0.0008253994458280543</v>
      </c>
      <c r="IS551">
        <v>-7.403632370499484E-06</v>
      </c>
      <c r="IT551">
        <v>2</v>
      </c>
      <c r="IU551">
        <v>1985</v>
      </c>
      <c r="IV551">
        <v>1</v>
      </c>
      <c r="IW551">
        <v>27</v>
      </c>
      <c r="IX551">
        <v>3.5</v>
      </c>
      <c r="IY551">
        <v>3.6</v>
      </c>
      <c r="IZ551">
        <v>1.13525</v>
      </c>
      <c r="JA551">
        <v>2.60864</v>
      </c>
      <c r="JB551">
        <v>1.49658</v>
      </c>
      <c r="JC551">
        <v>2.34497</v>
      </c>
      <c r="JD551">
        <v>1.54907</v>
      </c>
      <c r="JE551">
        <v>2.4646</v>
      </c>
      <c r="JF551">
        <v>32.7535</v>
      </c>
      <c r="JG551">
        <v>15.2878</v>
      </c>
      <c r="JH551">
        <v>18</v>
      </c>
      <c r="JI551">
        <v>481.69</v>
      </c>
      <c r="JJ551">
        <v>501.709</v>
      </c>
      <c r="JK551">
        <v>31.0757</v>
      </c>
      <c r="JL551">
        <v>27.5881</v>
      </c>
      <c r="JM551">
        <v>29.9997</v>
      </c>
      <c r="JN551">
        <v>27.7666</v>
      </c>
      <c r="JO551">
        <v>27.7444</v>
      </c>
      <c r="JP551">
        <v>22.8352</v>
      </c>
      <c r="JQ551">
        <v>22.1013</v>
      </c>
      <c r="JR551">
        <v>80.0788</v>
      </c>
      <c r="JS551">
        <v>31.0451</v>
      </c>
      <c r="JT551">
        <v>420</v>
      </c>
      <c r="JU551">
        <v>23.3579</v>
      </c>
      <c r="JV551">
        <v>102.296</v>
      </c>
      <c r="JW551">
        <v>91.3982</v>
      </c>
    </row>
    <row r="552" spans="1:283">
      <c r="A552">
        <v>534</v>
      </c>
      <c r="B552">
        <v>1761013398.5</v>
      </c>
      <c r="C552">
        <v>3732.5</v>
      </c>
      <c r="D552" t="s">
        <v>1525</v>
      </c>
      <c r="E552" t="s">
        <v>1526</v>
      </c>
      <c r="F552">
        <v>5</v>
      </c>
      <c r="G552" t="s">
        <v>1479</v>
      </c>
      <c r="H552">
        <v>1761013390.5</v>
      </c>
      <c r="I552">
        <f>(J552)/1000</f>
        <v>0</v>
      </c>
      <c r="J552">
        <f>1000*DJ552*AH552*(DF552-DG552)/(100*CY552*(1000-AH552*DF552))</f>
        <v>0</v>
      </c>
      <c r="K552">
        <f>DJ552*AH552*(DE552-DD552*(1000-AH552*DG552)/(1000-AH552*DF552))/(100*CY552)</f>
        <v>0</v>
      </c>
      <c r="L552">
        <f>DD552 - IF(AH552&gt;1, K552*CY552*100.0/(AJ552), 0)</f>
        <v>0</v>
      </c>
      <c r="M552">
        <f>((S552-I552/2)*L552-K552)/(S552+I552/2)</f>
        <v>0</v>
      </c>
      <c r="N552">
        <f>M552*(DK552+DL552)/1000.0</f>
        <v>0</v>
      </c>
      <c r="O552">
        <f>(DD552 - IF(AH552&gt;1, K552*CY552*100.0/(AJ552), 0))*(DK552+DL552)/1000.0</f>
        <v>0</v>
      </c>
      <c r="P552">
        <f>2.0/((1/R552-1/Q552)+SIGN(R552)*SQRT((1/R552-1/Q552)*(1/R552-1/Q552) + 4*CZ552/((CZ552+1)*(CZ552+1))*(2*1/R552*1/Q552-1/Q552*1/Q552)))</f>
        <v>0</v>
      </c>
      <c r="Q552">
        <f>IF(LEFT(DA552,1)&lt;&gt;"0",IF(LEFT(DA552,1)="1",3.0,DB552),$D$5+$E$5*(DR552*DK552/($K$5*1000))+$F$5*(DR552*DK552/($K$5*1000))*MAX(MIN(CY552,$J$5),$I$5)*MAX(MIN(CY552,$J$5),$I$5)+$G$5*MAX(MIN(CY552,$J$5),$I$5)*(DR552*DK552/($K$5*1000))+$H$5*(DR552*DK552/($K$5*1000))*(DR552*DK552/($K$5*1000)))</f>
        <v>0</v>
      </c>
      <c r="R552">
        <f>I552*(1000-(1000*0.61365*exp(17.502*V552/(240.97+V552))/(DK552+DL552)+DF552)/2)/(1000*0.61365*exp(17.502*V552/(240.97+V552))/(DK552+DL552)-DF552)</f>
        <v>0</v>
      </c>
      <c r="S552">
        <f>1/((CZ552+1)/(P552/1.6)+1/(Q552/1.37)) + CZ552/((CZ552+1)/(P552/1.6) + CZ552/(Q552/1.37))</f>
        <v>0</v>
      </c>
      <c r="T552">
        <f>(CU552*CX552)</f>
        <v>0</v>
      </c>
      <c r="U552">
        <f>(DM552+(T552+2*0.95*5.67E-8*(((DM552+$B$9)+273)^4-(DM552+273)^4)-44100*I552)/(1.84*29.3*Q552+8*0.95*5.67E-8*(DM552+273)^3))</f>
        <v>0</v>
      </c>
      <c r="V552">
        <f>($C$9*DN552+$D$9*DO552+$E$9*U552)</f>
        <v>0</v>
      </c>
      <c r="W552">
        <f>0.61365*exp(17.502*V552/(240.97+V552))</f>
        <v>0</v>
      </c>
      <c r="X552">
        <f>(Y552/Z552*100)</f>
        <v>0</v>
      </c>
      <c r="Y552">
        <f>DF552*(DK552+DL552)/1000</f>
        <v>0</v>
      </c>
      <c r="Z552">
        <f>0.61365*exp(17.502*DM552/(240.97+DM552))</f>
        <v>0</v>
      </c>
      <c r="AA552">
        <f>(W552-DF552*(DK552+DL552)/1000)</f>
        <v>0</v>
      </c>
      <c r="AB552">
        <f>(-I552*44100)</f>
        <v>0</v>
      </c>
      <c r="AC552">
        <f>2*29.3*Q552*0.92*(DM552-V552)</f>
        <v>0</v>
      </c>
      <c r="AD552">
        <f>2*0.95*5.67E-8*(((DM552+$B$9)+273)^4-(V552+273)^4)</f>
        <v>0</v>
      </c>
      <c r="AE552">
        <f>T552+AD552+AB552+AC552</f>
        <v>0</v>
      </c>
      <c r="AF552">
        <v>1</v>
      </c>
      <c r="AG552">
        <v>0</v>
      </c>
      <c r="AH552">
        <f>IF(AF552*$H$15&gt;=AJ552,1.0,(AJ552/(AJ552-AF552*$H$15)))</f>
        <v>0</v>
      </c>
      <c r="AI552">
        <f>(AH552-1)*100</f>
        <v>0</v>
      </c>
      <c r="AJ552">
        <f>MAX(0,($B$15+$C$15*DR552)/(1+$D$15*DR552)*DK552/(DM552+273)*$E$15)</f>
        <v>0</v>
      </c>
      <c r="AK552" t="s">
        <v>420</v>
      </c>
      <c r="AL552" t="s">
        <v>420</v>
      </c>
      <c r="AM552">
        <v>0</v>
      </c>
      <c r="AN552">
        <v>0</v>
      </c>
      <c r="AO552">
        <f>1-AM552/AN552</f>
        <v>0</v>
      </c>
      <c r="AP552">
        <v>0</v>
      </c>
      <c r="AQ552" t="s">
        <v>420</v>
      </c>
      <c r="AR552" t="s">
        <v>420</v>
      </c>
      <c r="AS552">
        <v>0</v>
      </c>
      <c r="AT552">
        <v>0</v>
      </c>
      <c r="AU552">
        <f>1-AS552/AT552</f>
        <v>0</v>
      </c>
      <c r="AV552">
        <v>0.5</v>
      </c>
      <c r="AW552">
        <f>CV552</f>
        <v>0</v>
      </c>
      <c r="AX552">
        <f>K552</f>
        <v>0</v>
      </c>
      <c r="AY552">
        <f>AU552*AV552*AW552</f>
        <v>0</v>
      </c>
      <c r="AZ552">
        <f>(AX552-AP552)/AW552</f>
        <v>0</v>
      </c>
      <c r="BA552">
        <f>(AN552-AT552)/AT552</f>
        <v>0</v>
      </c>
      <c r="BB552">
        <f>AM552/(AO552+AM552/AT552)</f>
        <v>0</v>
      </c>
      <c r="BC552" t="s">
        <v>420</v>
      </c>
      <c r="BD552">
        <v>0</v>
      </c>
      <c r="BE552">
        <f>IF(BD552&lt;&gt;0, BD552, BB552)</f>
        <v>0</v>
      </c>
      <c r="BF552">
        <f>1-BE552/AT552</f>
        <v>0</v>
      </c>
      <c r="BG552">
        <f>(AT552-AS552)/(AT552-BE552)</f>
        <v>0</v>
      </c>
      <c r="BH552">
        <f>(AN552-AT552)/(AN552-BE552)</f>
        <v>0</v>
      </c>
      <c r="BI552">
        <f>(AT552-AS552)/(AT552-AM552)</f>
        <v>0</v>
      </c>
      <c r="BJ552">
        <f>(AN552-AT552)/(AN552-AM552)</f>
        <v>0</v>
      </c>
      <c r="BK552">
        <f>(BG552*BE552/AS552)</f>
        <v>0</v>
      </c>
      <c r="BL552">
        <f>(1-BK552)</f>
        <v>0</v>
      </c>
      <c r="CU552">
        <f>$B$13*DS552+$C$13*DT552+$F$13*EE552*(1-EH552)</f>
        <v>0</v>
      </c>
      <c r="CV552">
        <f>CU552*CW552</f>
        <v>0</v>
      </c>
      <c r="CW552">
        <f>($B$13*$D$11+$C$13*$D$11+$F$13*((ER552+EJ552)/MAX(ER552+EJ552+ES552, 0.1)*$I$11+ES552/MAX(ER552+EJ552+ES552, 0.1)*$J$11))/($B$13+$C$13+$F$13)</f>
        <v>0</v>
      </c>
      <c r="CX552">
        <f>($B$13*$K$11+$C$13*$K$11+$F$13*((ER552+EJ552)/MAX(ER552+EJ552+ES552, 0.1)*$P$11+ES552/MAX(ER552+EJ552+ES552, 0.1)*$Q$11))/($B$13+$C$13+$F$13)</f>
        <v>0</v>
      </c>
      <c r="CY552">
        <v>2.7</v>
      </c>
      <c r="CZ552">
        <v>0.5</v>
      </c>
      <c r="DA552" t="s">
        <v>421</v>
      </c>
      <c r="DB552">
        <v>2</v>
      </c>
      <c r="DC552">
        <v>1761013390.5</v>
      </c>
      <c r="DD552">
        <v>420.5463750000001</v>
      </c>
      <c r="DE552">
        <v>420.0389583333333</v>
      </c>
      <c r="DF552">
        <v>23.66256666666666</v>
      </c>
      <c r="DG552">
        <v>23.61872916666667</v>
      </c>
      <c r="DH552">
        <v>422.278125</v>
      </c>
      <c r="DI552">
        <v>23.48064166666667</v>
      </c>
      <c r="DJ552">
        <v>500.011375</v>
      </c>
      <c r="DK552">
        <v>90.59504583333334</v>
      </c>
      <c r="DL552">
        <v>0.03288923333333333</v>
      </c>
      <c r="DM552">
        <v>29.9218625</v>
      </c>
      <c r="DN552">
        <v>29.96095416666667</v>
      </c>
      <c r="DO552">
        <v>999.9</v>
      </c>
      <c r="DP552">
        <v>0</v>
      </c>
      <c r="DQ552">
        <v>0</v>
      </c>
      <c r="DR552">
        <v>10005.10541666667</v>
      </c>
      <c r="DS552">
        <v>0</v>
      </c>
      <c r="DT552">
        <v>0.242856</v>
      </c>
      <c r="DU552">
        <v>0.5074807083333334</v>
      </c>
      <c r="DV552">
        <v>430.73875</v>
      </c>
      <c r="DW552">
        <v>430.1995416666667</v>
      </c>
      <c r="DX552">
        <v>0.04384321791666667</v>
      </c>
      <c r="DY552">
        <v>420.0389583333333</v>
      </c>
      <c r="DZ552">
        <v>23.61872916666667</v>
      </c>
      <c r="EA552">
        <v>2.143711666666667</v>
      </c>
      <c r="EB552">
        <v>2.139738333333333</v>
      </c>
      <c r="EC552">
        <v>18.5477375</v>
      </c>
      <c r="ED552">
        <v>18.51799583333333</v>
      </c>
      <c r="EE552">
        <v>0.00500078</v>
      </c>
      <c r="EF552">
        <v>0</v>
      </c>
      <c r="EG552">
        <v>0</v>
      </c>
      <c r="EH552">
        <v>0</v>
      </c>
      <c r="EI552">
        <v>302.3208333333334</v>
      </c>
      <c r="EJ552">
        <v>0.00500078</v>
      </c>
      <c r="EK552">
        <v>-7.666666666666667</v>
      </c>
      <c r="EL552">
        <v>0.3208333333333333</v>
      </c>
      <c r="EM552">
        <v>36.17158333333333</v>
      </c>
      <c r="EN552">
        <v>40.82525</v>
      </c>
      <c r="EO552">
        <v>39.05958333333333</v>
      </c>
      <c r="EP552">
        <v>41.91133333333334</v>
      </c>
      <c r="EQ552">
        <v>39.466</v>
      </c>
      <c r="ER552">
        <v>0</v>
      </c>
      <c r="ES552">
        <v>0</v>
      </c>
      <c r="ET552">
        <v>0</v>
      </c>
      <c r="EU552">
        <v>1761013397.5</v>
      </c>
      <c r="EV552">
        <v>0</v>
      </c>
      <c r="EW552">
        <v>302.028</v>
      </c>
      <c r="EX552">
        <v>22.31538429408244</v>
      </c>
      <c r="EY552">
        <v>-4.707691832359863</v>
      </c>
      <c r="EZ552">
        <v>-7.540000000000001</v>
      </c>
      <c r="FA552">
        <v>15</v>
      </c>
      <c r="FB552">
        <v>1761013184</v>
      </c>
      <c r="FC552" t="s">
        <v>1480</v>
      </c>
      <c r="FD552">
        <v>1761013184</v>
      </c>
      <c r="FE552">
        <v>1761013179</v>
      </c>
      <c r="FF552">
        <v>16</v>
      </c>
      <c r="FG552">
        <v>-0.154</v>
      </c>
      <c r="FH552">
        <v>-0</v>
      </c>
      <c r="FI552">
        <v>-1.733</v>
      </c>
      <c r="FJ552">
        <v>0.19</v>
      </c>
      <c r="FK552">
        <v>420</v>
      </c>
      <c r="FL552">
        <v>24</v>
      </c>
      <c r="FM552">
        <v>0.28</v>
      </c>
      <c r="FN552">
        <v>0.05</v>
      </c>
      <c r="FO552">
        <v>0.508904512195122</v>
      </c>
      <c r="FP552">
        <v>0.06588913588850194</v>
      </c>
      <c r="FQ552">
        <v>0.04015380680377911</v>
      </c>
      <c r="FR552">
        <v>1</v>
      </c>
      <c r="FS552">
        <v>301.9205882352941</v>
      </c>
      <c r="FT552">
        <v>0.2459892592248204</v>
      </c>
      <c r="FU552">
        <v>7.039710029613301</v>
      </c>
      <c r="FV552">
        <v>1</v>
      </c>
      <c r="FW552">
        <v>0.01857494073170732</v>
      </c>
      <c r="FX552">
        <v>0.8195558951916374</v>
      </c>
      <c r="FY552">
        <v>0.08871009425913517</v>
      </c>
      <c r="FZ552">
        <v>0</v>
      </c>
      <c r="GA552">
        <v>2</v>
      </c>
      <c r="GB552">
        <v>3</v>
      </c>
      <c r="GC552" t="s">
        <v>482</v>
      </c>
      <c r="GD552">
        <v>3.10978</v>
      </c>
      <c r="GE552">
        <v>2.72464</v>
      </c>
      <c r="GF552">
        <v>0.0887558</v>
      </c>
      <c r="GG552">
        <v>0.088449</v>
      </c>
      <c r="GH552">
        <v>0.107412</v>
      </c>
      <c r="GI552">
        <v>0.107773</v>
      </c>
      <c r="GJ552">
        <v>23913.8</v>
      </c>
      <c r="GK552">
        <v>21660.6</v>
      </c>
      <c r="GL552">
        <v>26800.6</v>
      </c>
      <c r="GM552">
        <v>23968.3</v>
      </c>
      <c r="GN552">
        <v>38223.8</v>
      </c>
      <c r="GO552">
        <v>31541.5</v>
      </c>
      <c r="GP552">
        <v>46779.4</v>
      </c>
      <c r="GQ552">
        <v>37885.2</v>
      </c>
      <c r="GR552">
        <v>1.8929</v>
      </c>
      <c r="GS552">
        <v>1.87838</v>
      </c>
      <c r="GT552">
        <v>0.100009</v>
      </c>
      <c r="GU552">
        <v>0</v>
      </c>
      <c r="GV552">
        <v>28.3359</v>
      </c>
      <c r="GW552">
        <v>999.9</v>
      </c>
      <c r="GX552">
        <v>63.8</v>
      </c>
      <c r="GY552">
        <v>29.1</v>
      </c>
      <c r="GZ552">
        <v>28.4859</v>
      </c>
      <c r="HA552">
        <v>61.381</v>
      </c>
      <c r="HB552">
        <v>20.8854</v>
      </c>
      <c r="HC552">
        <v>1</v>
      </c>
      <c r="HD552">
        <v>0.0273374</v>
      </c>
      <c r="HE552">
        <v>-2.48603</v>
      </c>
      <c r="HF552">
        <v>20.3157</v>
      </c>
      <c r="HG552">
        <v>5.21984</v>
      </c>
      <c r="HH552">
        <v>11.98</v>
      </c>
      <c r="HI552">
        <v>4.96505</v>
      </c>
      <c r="HJ552">
        <v>3.276</v>
      </c>
      <c r="HK552">
        <v>9999</v>
      </c>
      <c r="HL552">
        <v>9999</v>
      </c>
      <c r="HM552">
        <v>9999</v>
      </c>
      <c r="HN552">
        <v>999.9</v>
      </c>
      <c r="HO552">
        <v>1.86368</v>
      </c>
      <c r="HP552">
        <v>1.85974</v>
      </c>
      <c r="HQ552">
        <v>1.85806</v>
      </c>
      <c r="HR552">
        <v>1.85944</v>
      </c>
      <c r="HS552">
        <v>1.85959</v>
      </c>
      <c r="HT552">
        <v>1.85806</v>
      </c>
      <c r="HU552">
        <v>1.85714</v>
      </c>
      <c r="HV552">
        <v>1.85211</v>
      </c>
      <c r="HW552">
        <v>0</v>
      </c>
      <c r="HX552">
        <v>0</v>
      </c>
      <c r="HY552">
        <v>0</v>
      </c>
      <c r="HZ552">
        <v>0</v>
      </c>
      <c r="IA552" t="s">
        <v>424</v>
      </c>
      <c r="IB552" t="s">
        <v>425</v>
      </c>
      <c r="IC552" t="s">
        <v>426</v>
      </c>
      <c r="ID552" t="s">
        <v>426</v>
      </c>
      <c r="IE552" t="s">
        <v>426</v>
      </c>
      <c r="IF552" t="s">
        <v>426</v>
      </c>
      <c r="IG552">
        <v>0</v>
      </c>
      <c r="IH552">
        <v>100</v>
      </c>
      <c r="II552">
        <v>100</v>
      </c>
      <c r="IJ552">
        <v>-1.731</v>
      </c>
      <c r="IK552">
        <v>0.1806</v>
      </c>
      <c r="IL552">
        <v>-2.523321469321131</v>
      </c>
      <c r="IM552">
        <v>0.001328113201692861</v>
      </c>
      <c r="IN552">
        <v>1.538283238170363E-06</v>
      </c>
      <c r="IO552">
        <v>-5.795655626708063E-10</v>
      </c>
      <c r="IP552">
        <v>-0.06946566406577259</v>
      </c>
      <c r="IQ552">
        <v>-0.004593102289677449</v>
      </c>
      <c r="IR552">
        <v>0.0008253994458280543</v>
      </c>
      <c r="IS552">
        <v>-7.403632370499484E-06</v>
      </c>
      <c r="IT552">
        <v>2</v>
      </c>
      <c r="IU552">
        <v>1985</v>
      </c>
      <c r="IV552">
        <v>1</v>
      </c>
      <c r="IW552">
        <v>27</v>
      </c>
      <c r="IX552">
        <v>3.6</v>
      </c>
      <c r="IY552">
        <v>3.7</v>
      </c>
      <c r="IZ552">
        <v>1.13525</v>
      </c>
      <c r="JA552">
        <v>2.60864</v>
      </c>
      <c r="JB552">
        <v>1.49658</v>
      </c>
      <c r="JC552">
        <v>2.34619</v>
      </c>
      <c r="JD552">
        <v>1.54907</v>
      </c>
      <c r="JE552">
        <v>2.3999</v>
      </c>
      <c r="JF552">
        <v>32.7535</v>
      </c>
      <c r="JG552">
        <v>15.2878</v>
      </c>
      <c r="JH552">
        <v>18</v>
      </c>
      <c r="JI552">
        <v>481.791</v>
      </c>
      <c r="JJ552">
        <v>501.659</v>
      </c>
      <c r="JK552">
        <v>31.1107</v>
      </c>
      <c r="JL552">
        <v>27.5892</v>
      </c>
      <c r="JM552">
        <v>29.9993</v>
      </c>
      <c r="JN552">
        <v>27.7666</v>
      </c>
      <c r="JO552">
        <v>27.7444</v>
      </c>
      <c r="JP552">
        <v>22.8331</v>
      </c>
      <c r="JQ552">
        <v>22.1013</v>
      </c>
      <c r="JR552">
        <v>80.0788</v>
      </c>
      <c r="JS552">
        <v>31.0451</v>
      </c>
      <c r="JT552">
        <v>420</v>
      </c>
      <c r="JU552">
        <v>23.3719</v>
      </c>
      <c r="JV552">
        <v>102.296</v>
      </c>
      <c r="JW552">
        <v>91.3978</v>
      </c>
    </row>
    <row r="553" spans="1:283">
      <c r="A553">
        <v>535</v>
      </c>
      <c r="B553">
        <v>1761013400.5</v>
      </c>
      <c r="C553">
        <v>3734.5</v>
      </c>
      <c r="D553" t="s">
        <v>1527</v>
      </c>
      <c r="E553" t="s">
        <v>1528</v>
      </c>
      <c r="F553">
        <v>5</v>
      </c>
      <c r="G553" t="s">
        <v>1479</v>
      </c>
      <c r="H553">
        <v>1761013392.5</v>
      </c>
      <c r="I553">
        <f>(J553)/1000</f>
        <v>0</v>
      </c>
      <c r="J553">
        <f>1000*DJ553*AH553*(DF553-DG553)/(100*CY553*(1000-AH553*DF553))</f>
        <v>0</v>
      </c>
      <c r="K553">
        <f>DJ553*AH553*(DE553-DD553*(1000-AH553*DG553)/(1000-AH553*DF553))/(100*CY553)</f>
        <v>0</v>
      </c>
      <c r="L553">
        <f>DD553 - IF(AH553&gt;1, K553*CY553*100.0/(AJ553), 0)</f>
        <v>0</v>
      </c>
      <c r="M553">
        <f>((S553-I553/2)*L553-K553)/(S553+I553/2)</f>
        <v>0</v>
      </c>
      <c r="N553">
        <f>M553*(DK553+DL553)/1000.0</f>
        <v>0</v>
      </c>
      <c r="O553">
        <f>(DD553 - IF(AH553&gt;1, K553*CY553*100.0/(AJ553), 0))*(DK553+DL553)/1000.0</f>
        <v>0</v>
      </c>
      <c r="P553">
        <f>2.0/((1/R553-1/Q553)+SIGN(R553)*SQRT((1/R553-1/Q553)*(1/R553-1/Q553) + 4*CZ553/((CZ553+1)*(CZ553+1))*(2*1/R553*1/Q553-1/Q553*1/Q553)))</f>
        <v>0</v>
      </c>
      <c r="Q553">
        <f>IF(LEFT(DA553,1)&lt;&gt;"0",IF(LEFT(DA553,1)="1",3.0,DB553),$D$5+$E$5*(DR553*DK553/($K$5*1000))+$F$5*(DR553*DK553/($K$5*1000))*MAX(MIN(CY553,$J$5),$I$5)*MAX(MIN(CY553,$J$5),$I$5)+$G$5*MAX(MIN(CY553,$J$5),$I$5)*(DR553*DK553/($K$5*1000))+$H$5*(DR553*DK553/($K$5*1000))*(DR553*DK553/($K$5*1000)))</f>
        <v>0</v>
      </c>
      <c r="R553">
        <f>I553*(1000-(1000*0.61365*exp(17.502*V553/(240.97+V553))/(DK553+DL553)+DF553)/2)/(1000*0.61365*exp(17.502*V553/(240.97+V553))/(DK553+DL553)-DF553)</f>
        <v>0</v>
      </c>
      <c r="S553">
        <f>1/((CZ553+1)/(P553/1.6)+1/(Q553/1.37)) + CZ553/((CZ553+1)/(P553/1.6) + CZ553/(Q553/1.37))</f>
        <v>0</v>
      </c>
      <c r="T553">
        <f>(CU553*CX553)</f>
        <v>0</v>
      </c>
      <c r="U553">
        <f>(DM553+(T553+2*0.95*5.67E-8*(((DM553+$B$9)+273)^4-(DM553+273)^4)-44100*I553)/(1.84*29.3*Q553+8*0.95*5.67E-8*(DM553+273)^3))</f>
        <v>0</v>
      </c>
      <c r="V553">
        <f>($C$9*DN553+$D$9*DO553+$E$9*U553)</f>
        <v>0</v>
      </c>
      <c r="W553">
        <f>0.61365*exp(17.502*V553/(240.97+V553))</f>
        <v>0</v>
      </c>
      <c r="X553">
        <f>(Y553/Z553*100)</f>
        <v>0</v>
      </c>
      <c r="Y553">
        <f>DF553*(DK553+DL553)/1000</f>
        <v>0</v>
      </c>
      <c r="Z553">
        <f>0.61365*exp(17.502*DM553/(240.97+DM553))</f>
        <v>0</v>
      </c>
      <c r="AA553">
        <f>(W553-DF553*(DK553+DL553)/1000)</f>
        <v>0</v>
      </c>
      <c r="AB553">
        <f>(-I553*44100)</f>
        <v>0</v>
      </c>
      <c r="AC553">
        <f>2*29.3*Q553*0.92*(DM553-V553)</f>
        <v>0</v>
      </c>
      <c r="AD553">
        <f>2*0.95*5.67E-8*(((DM553+$B$9)+273)^4-(V553+273)^4)</f>
        <v>0</v>
      </c>
      <c r="AE553">
        <f>T553+AD553+AB553+AC553</f>
        <v>0</v>
      </c>
      <c r="AF553">
        <v>1</v>
      </c>
      <c r="AG553">
        <v>0</v>
      </c>
      <c r="AH553">
        <f>IF(AF553*$H$15&gt;=AJ553,1.0,(AJ553/(AJ553-AF553*$H$15)))</f>
        <v>0</v>
      </c>
      <c r="AI553">
        <f>(AH553-1)*100</f>
        <v>0</v>
      </c>
      <c r="AJ553">
        <f>MAX(0,($B$15+$C$15*DR553)/(1+$D$15*DR553)*DK553/(DM553+273)*$E$15)</f>
        <v>0</v>
      </c>
      <c r="AK553" t="s">
        <v>420</v>
      </c>
      <c r="AL553" t="s">
        <v>420</v>
      </c>
      <c r="AM553">
        <v>0</v>
      </c>
      <c r="AN553">
        <v>0</v>
      </c>
      <c r="AO553">
        <f>1-AM553/AN553</f>
        <v>0</v>
      </c>
      <c r="AP553">
        <v>0</v>
      </c>
      <c r="AQ553" t="s">
        <v>420</v>
      </c>
      <c r="AR553" t="s">
        <v>420</v>
      </c>
      <c r="AS553">
        <v>0</v>
      </c>
      <c r="AT553">
        <v>0</v>
      </c>
      <c r="AU553">
        <f>1-AS553/AT553</f>
        <v>0</v>
      </c>
      <c r="AV553">
        <v>0.5</v>
      </c>
      <c r="AW553">
        <f>CV553</f>
        <v>0</v>
      </c>
      <c r="AX553">
        <f>K553</f>
        <v>0</v>
      </c>
      <c r="AY553">
        <f>AU553*AV553*AW553</f>
        <v>0</v>
      </c>
      <c r="AZ553">
        <f>(AX553-AP553)/AW553</f>
        <v>0</v>
      </c>
      <c r="BA553">
        <f>(AN553-AT553)/AT553</f>
        <v>0</v>
      </c>
      <c r="BB553">
        <f>AM553/(AO553+AM553/AT553)</f>
        <v>0</v>
      </c>
      <c r="BC553" t="s">
        <v>420</v>
      </c>
      <c r="BD553">
        <v>0</v>
      </c>
      <c r="BE553">
        <f>IF(BD553&lt;&gt;0, BD553, BB553)</f>
        <v>0</v>
      </c>
      <c r="BF553">
        <f>1-BE553/AT553</f>
        <v>0</v>
      </c>
      <c r="BG553">
        <f>(AT553-AS553)/(AT553-BE553)</f>
        <v>0</v>
      </c>
      <c r="BH553">
        <f>(AN553-AT553)/(AN553-BE553)</f>
        <v>0</v>
      </c>
      <c r="BI553">
        <f>(AT553-AS553)/(AT553-AM553)</f>
        <v>0</v>
      </c>
      <c r="BJ553">
        <f>(AN553-AT553)/(AN553-AM553)</f>
        <v>0</v>
      </c>
      <c r="BK553">
        <f>(BG553*BE553/AS553)</f>
        <v>0</v>
      </c>
      <c r="BL553">
        <f>(1-BK553)</f>
        <v>0</v>
      </c>
      <c r="CU553">
        <f>$B$13*DS553+$C$13*DT553+$F$13*EE553*(1-EH553)</f>
        <v>0</v>
      </c>
      <c r="CV553">
        <f>CU553*CW553</f>
        <v>0</v>
      </c>
      <c r="CW553">
        <f>($B$13*$D$11+$C$13*$D$11+$F$13*((ER553+EJ553)/MAX(ER553+EJ553+ES553, 0.1)*$I$11+ES553/MAX(ER553+EJ553+ES553, 0.1)*$J$11))/($B$13+$C$13+$F$13)</f>
        <v>0</v>
      </c>
      <c r="CX553">
        <f>($B$13*$K$11+$C$13*$K$11+$F$13*((ER553+EJ553)/MAX(ER553+EJ553+ES553, 0.1)*$P$11+ES553/MAX(ER553+EJ553+ES553, 0.1)*$Q$11))/($B$13+$C$13+$F$13)</f>
        <v>0</v>
      </c>
      <c r="CY553">
        <v>2.7</v>
      </c>
      <c r="CZ553">
        <v>0.5</v>
      </c>
      <c r="DA553" t="s">
        <v>421</v>
      </c>
      <c r="DB553">
        <v>2</v>
      </c>
      <c r="DC553">
        <v>1761013392.5</v>
      </c>
      <c r="DD553">
        <v>420.5563333333333</v>
      </c>
      <c r="DE553">
        <v>420.0354583333333</v>
      </c>
      <c r="DF553">
        <v>23.65223333333334</v>
      </c>
      <c r="DG553">
        <v>23.5767</v>
      </c>
      <c r="DH553">
        <v>422.288</v>
      </c>
      <c r="DI553">
        <v>23.4705375</v>
      </c>
      <c r="DJ553">
        <v>500.017875</v>
      </c>
      <c r="DK553">
        <v>90.59479583333332</v>
      </c>
      <c r="DL553">
        <v>0.03288468333333333</v>
      </c>
      <c r="DM553">
        <v>29.92232916666667</v>
      </c>
      <c r="DN553">
        <v>29.95815</v>
      </c>
      <c r="DO553">
        <v>999.9</v>
      </c>
      <c r="DP553">
        <v>0</v>
      </c>
      <c r="DQ553">
        <v>0</v>
      </c>
      <c r="DR553">
        <v>10000.44083333333</v>
      </c>
      <c r="DS553">
        <v>0</v>
      </c>
      <c r="DT553">
        <v>0.242856</v>
      </c>
      <c r="DU553">
        <v>0.5209173333333333</v>
      </c>
      <c r="DV553">
        <v>430.744375</v>
      </c>
      <c r="DW553">
        <v>430.1774583333333</v>
      </c>
      <c r="DX553">
        <v>0.07553760541666667</v>
      </c>
      <c r="DY553">
        <v>420.0354583333333</v>
      </c>
      <c r="DZ553">
        <v>23.5767</v>
      </c>
      <c r="EA553">
        <v>2.142769583333334</v>
      </c>
      <c r="EB553">
        <v>2.135925</v>
      </c>
      <c r="EC553">
        <v>18.54070833333333</v>
      </c>
      <c r="ED553">
        <v>18.4894625</v>
      </c>
      <c r="EE553">
        <v>0.00500078</v>
      </c>
      <c r="EF553">
        <v>0</v>
      </c>
      <c r="EG553">
        <v>0</v>
      </c>
      <c r="EH553">
        <v>0</v>
      </c>
      <c r="EI553">
        <v>300.5125</v>
      </c>
      <c r="EJ553">
        <v>0.00500078</v>
      </c>
      <c r="EK553">
        <v>-5.520833333333333</v>
      </c>
      <c r="EL553">
        <v>0.5541666666666666</v>
      </c>
      <c r="EM553">
        <v>36.17154166666666</v>
      </c>
      <c r="EN553">
        <v>40.801875</v>
      </c>
      <c r="EO553">
        <v>39.05179166666667</v>
      </c>
      <c r="EP553">
        <v>41.88529166666667</v>
      </c>
      <c r="EQ553">
        <v>39.43475</v>
      </c>
      <c r="ER553">
        <v>0</v>
      </c>
      <c r="ES553">
        <v>0</v>
      </c>
      <c r="ET553">
        <v>0</v>
      </c>
      <c r="EU553">
        <v>1761013399.3</v>
      </c>
      <c r="EV553">
        <v>0</v>
      </c>
      <c r="EW553">
        <v>301.526923076923</v>
      </c>
      <c r="EX553">
        <v>29.10427322063136</v>
      </c>
      <c r="EY553">
        <v>-0.1094016137857943</v>
      </c>
      <c r="EZ553">
        <v>-5.376923076923078</v>
      </c>
      <c r="FA553">
        <v>15</v>
      </c>
      <c r="FB553">
        <v>1761013184</v>
      </c>
      <c r="FC553" t="s">
        <v>1480</v>
      </c>
      <c r="FD553">
        <v>1761013184</v>
      </c>
      <c r="FE553">
        <v>1761013179</v>
      </c>
      <c r="FF553">
        <v>16</v>
      </c>
      <c r="FG553">
        <v>-0.154</v>
      </c>
      <c r="FH553">
        <v>-0</v>
      </c>
      <c r="FI553">
        <v>-1.733</v>
      </c>
      <c r="FJ553">
        <v>0.19</v>
      </c>
      <c r="FK553">
        <v>420</v>
      </c>
      <c r="FL553">
        <v>24</v>
      </c>
      <c r="FM553">
        <v>0.28</v>
      </c>
      <c r="FN553">
        <v>0.05</v>
      </c>
      <c r="FO553">
        <v>0.5047234749999999</v>
      </c>
      <c r="FP553">
        <v>0.2110433133208253</v>
      </c>
      <c r="FQ553">
        <v>0.03664320502766338</v>
      </c>
      <c r="FR553">
        <v>1</v>
      </c>
      <c r="FS553">
        <v>302.4235294117647</v>
      </c>
      <c r="FT553">
        <v>2.328494888889582</v>
      </c>
      <c r="FU553">
        <v>7.726313283514807</v>
      </c>
      <c r="FV553">
        <v>0</v>
      </c>
      <c r="FW553">
        <v>0.04048448175</v>
      </c>
      <c r="FX553">
        <v>0.9605580579737339</v>
      </c>
      <c r="FY553">
        <v>0.09795667698136269</v>
      </c>
      <c r="FZ553">
        <v>0</v>
      </c>
      <c r="GA553">
        <v>1</v>
      </c>
      <c r="GB553">
        <v>3</v>
      </c>
      <c r="GC553" t="s">
        <v>459</v>
      </c>
      <c r="GD553">
        <v>3.10949</v>
      </c>
      <c r="GE553">
        <v>2.72471</v>
      </c>
      <c r="GF553">
        <v>0.08874650000000001</v>
      </c>
      <c r="GG553">
        <v>0.0884395</v>
      </c>
      <c r="GH553">
        <v>0.107283</v>
      </c>
      <c r="GI553">
        <v>0.107656</v>
      </c>
      <c r="GJ553">
        <v>23914.1</v>
      </c>
      <c r="GK553">
        <v>21660.8</v>
      </c>
      <c r="GL553">
        <v>26800.6</v>
      </c>
      <c r="GM553">
        <v>23968.3</v>
      </c>
      <c r="GN553">
        <v>38229.5</v>
      </c>
      <c r="GO553">
        <v>31545.8</v>
      </c>
      <c r="GP553">
        <v>46779.4</v>
      </c>
      <c r="GQ553">
        <v>37885.3</v>
      </c>
      <c r="GR553">
        <v>1.8927</v>
      </c>
      <c r="GS553">
        <v>1.8787</v>
      </c>
      <c r="GT553">
        <v>0.101306</v>
      </c>
      <c r="GU553">
        <v>0</v>
      </c>
      <c r="GV553">
        <v>28.3322</v>
      </c>
      <c r="GW553">
        <v>999.9</v>
      </c>
      <c r="GX553">
        <v>63.8</v>
      </c>
      <c r="GY553">
        <v>29.1</v>
      </c>
      <c r="GZ553">
        <v>28.4856</v>
      </c>
      <c r="HA553">
        <v>61.751</v>
      </c>
      <c r="HB553">
        <v>21.1258</v>
      </c>
      <c r="HC553">
        <v>1</v>
      </c>
      <c r="HD553">
        <v>0.0270376</v>
      </c>
      <c r="HE553">
        <v>-2.30602</v>
      </c>
      <c r="HF553">
        <v>20.319</v>
      </c>
      <c r="HG553">
        <v>5.21984</v>
      </c>
      <c r="HH553">
        <v>11.98</v>
      </c>
      <c r="HI553">
        <v>4.965</v>
      </c>
      <c r="HJ553">
        <v>3.276</v>
      </c>
      <c r="HK553">
        <v>9999</v>
      </c>
      <c r="HL553">
        <v>9999</v>
      </c>
      <c r="HM553">
        <v>9999</v>
      </c>
      <c r="HN553">
        <v>999.9</v>
      </c>
      <c r="HO553">
        <v>1.86367</v>
      </c>
      <c r="HP553">
        <v>1.85974</v>
      </c>
      <c r="HQ553">
        <v>1.85806</v>
      </c>
      <c r="HR553">
        <v>1.85944</v>
      </c>
      <c r="HS553">
        <v>1.85959</v>
      </c>
      <c r="HT553">
        <v>1.85806</v>
      </c>
      <c r="HU553">
        <v>1.85714</v>
      </c>
      <c r="HV553">
        <v>1.85211</v>
      </c>
      <c r="HW553">
        <v>0</v>
      </c>
      <c r="HX553">
        <v>0</v>
      </c>
      <c r="HY553">
        <v>0</v>
      </c>
      <c r="HZ553">
        <v>0</v>
      </c>
      <c r="IA553" t="s">
        <v>424</v>
      </c>
      <c r="IB553" t="s">
        <v>425</v>
      </c>
      <c r="IC553" t="s">
        <v>426</v>
      </c>
      <c r="ID553" t="s">
        <v>426</v>
      </c>
      <c r="IE553" t="s">
        <v>426</v>
      </c>
      <c r="IF553" t="s">
        <v>426</v>
      </c>
      <c r="IG553">
        <v>0</v>
      </c>
      <c r="IH553">
        <v>100</v>
      </c>
      <c r="II553">
        <v>100</v>
      </c>
      <c r="IJ553">
        <v>-1.731</v>
      </c>
      <c r="IK553">
        <v>0.1798</v>
      </c>
      <c r="IL553">
        <v>-2.523321469321131</v>
      </c>
      <c r="IM553">
        <v>0.001328113201692861</v>
      </c>
      <c r="IN553">
        <v>1.538283238170363E-06</v>
      </c>
      <c r="IO553">
        <v>-5.795655626708063E-10</v>
      </c>
      <c r="IP553">
        <v>-0.06946566406577259</v>
      </c>
      <c r="IQ553">
        <v>-0.004593102289677449</v>
      </c>
      <c r="IR553">
        <v>0.0008253994458280543</v>
      </c>
      <c r="IS553">
        <v>-7.403632370499484E-06</v>
      </c>
      <c r="IT553">
        <v>2</v>
      </c>
      <c r="IU553">
        <v>1985</v>
      </c>
      <c r="IV553">
        <v>1</v>
      </c>
      <c r="IW553">
        <v>27</v>
      </c>
      <c r="IX553">
        <v>3.6</v>
      </c>
      <c r="IY553">
        <v>3.7</v>
      </c>
      <c r="IZ553">
        <v>1.13647</v>
      </c>
      <c r="JA553">
        <v>2.61475</v>
      </c>
      <c r="JB553">
        <v>1.49658</v>
      </c>
      <c r="JC553">
        <v>2.34497</v>
      </c>
      <c r="JD553">
        <v>1.54907</v>
      </c>
      <c r="JE553">
        <v>2.40356</v>
      </c>
      <c r="JF553">
        <v>32.7535</v>
      </c>
      <c r="JG553">
        <v>15.2878</v>
      </c>
      <c r="JH553">
        <v>18</v>
      </c>
      <c r="JI553">
        <v>481.676</v>
      </c>
      <c r="JJ553">
        <v>501.875</v>
      </c>
      <c r="JK553">
        <v>31.1317</v>
      </c>
      <c r="JL553">
        <v>27.5901</v>
      </c>
      <c r="JM553">
        <v>29.9993</v>
      </c>
      <c r="JN553">
        <v>27.7666</v>
      </c>
      <c r="JO553">
        <v>27.7444</v>
      </c>
      <c r="JP553">
        <v>22.8328</v>
      </c>
      <c r="JQ553">
        <v>22.1013</v>
      </c>
      <c r="JR553">
        <v>80.0788</v>
      </c>
      <c r="JS553">
        <v>31.0451</v>
      </c>
      <c r="JT553">
        <v>420</v>
      </c>
      <c r="JU553">
        <v>23.3861</v>
      </c>
      <c r="JV553">
        <v>102.296</v>
      </c>
      <c r="JW553">
        <v>91.398</v>
      </c>
    </row>
    <row r="554" spans="1:283">
      <c r="A554">
        <v>536</v>
      </c>
      <c r="B554">
        <v>1761013402.5</v>
      </c>
      <c r="C554">
        <v>3736.5</v>
      </c>
      <c r="D554" t="s">
        <v>1529</v>
      </c>
      <c r="E554" t="s">
        <v>1530</v>
      </c>
      <c r="F554">
        <v>5</v>
      </c>
      <c r="G554" t="s">
        <v>1479</v>
      </c>
      <c r="H554">
        <v>1761013394.5</v>
      </c>
      <c r="I554">
        <f>(J554)/1000</f>
        <v>0</v>
      </c>
      <c r="J554">
        <f>1000*DJ554*AH554*(DF554-DG554)/(100*CY554*(1000-AH554*DF554))</f>
        <v>0</v>
      </c>
      <c r="K554">
        <f>DJ554*AH554*(DE554-DD554*(1000-AH554*DG554)/(1000-AH554*DF554))/(100*CY554)</f>
        <v>0</v>
      </c>
      <c r="L554">
        <f>DD554 - IF(AH554&gt;1, K554*CY554*100.0/(AJ554), 0)</f>
        <v>0</v>
      </c>
      <c r="M554">
        <f>((S554-I554/2)*L554-K554)/(S554+I554/2)</f>
        <v>0</v>
      </c>
      <c r="N554">
        <f>M554*(DK554+DL554)/1000.0</f>
        <v>0</v>
      </c>
      <c r="O554">
        <f>(DD554 - IF(AH554&gt;1, K554*CY554*100.0/(AJ554), 0))*(DK554+DL554)/1000.0</f>
        <v>0</v>
      </c>
      <c r="P554">
        <f>2.0/((1/R554-1/Q554)+SIGN(R554)*SQRT((1/R554-1/Q554)*(1/R554-1/Q554) + 4*CZ554/((CZ554+1)*(CZ554+1))*(2*1/R554*1/Q554-1/Q554*1/Q554)))</f>
        <v>0</v>
      </c>
      <c r="Q554">
        <f>IF(LEFT(DA554,1)&lt;&gt;"0",IF(LEFT(DA554,1)="1",3.0,DB554),$D$5+$E$5*(DR554*DK554/($K$5*1000))+$F$5*(DR554*DK554/($K$5*1000))*MAX(MIN(CY554,$J$5),$I$5)*MAX(MIN(CY554,$J$5),$I$5)+$G$5*MAX(MIN(CY554,$J$5),$I$5)*(DR554*DK554/($K$5*1000))+$H$5*(DR554*DK554/($K$5*1000))*(DR554*DK554/($K$5*1000)))</f>
        <v>0</v>
      </c>
      <c r="R554">
        <f>I554*(1000-(1000*0.61365*exp(17.502*V554/(240.97+V554))/(DK554+DL554)+DF554)/2)/(1000*0.61365*exp(17.502*V554/(240.97+V554))/(DK554+DL554)-DF554)</f>
        <v>0</v>
      </c>
      <c r="S554">
        <f>1/((CZ554+1)/(P554/1.6)+1/(Q554/1.37)) + CZ554/((CZ554+1)/(P554/1.6) + CZ554/(Q554/1.37))</f>
        <v>0</v>
      </c>
      <c r="T554">
        <f>(CU554*CX554)</f>
        <v>0</v>
      </c>
      <c r="U554">
        <f>(DM554+(T554+2*0.95*5.67E-8*(((DM554+$B$9)+273)^4-(DM554+273)^4)-44100*I554)/(1.84*29.3*Q554+8*0.95*5.67E-8*(DM554+273)^3))</f>
        <v>0</v>
      </c>
      <c r="V554">
        <f>($C$9*DN554+$D$9*DO554+$E$9*U554)</f>
        <v>0</v>
      </c>
      <c r="W554">
        <f>0.61365*exp(17.502*V554/(240.97+V554))</f>
        <v>0</v>
      </c>
      <c r="X554">
        <f>(Y554/Z554*100)</f>
        <v>0</v>
      </c>
      <c r="Y554">
        <f>DF554*(DK554+DL554)/1000</f>
        <v>0</v>
      </c>
      <c r="Z554">
        <f>0.61365*exp(17.502*DM554/(240.97+DM554))</f>
        <v>0</v>
      </c>
      <c r="AA554">
        <f>(W554-DF554*(DK554+DL554)/1000)</f>
        <v>0</v>
      </c>
      <c r="AB554">
        <f>(-I554*44100)</f>
        <v>0</v>
      </c>
      <c r="AC554">
        <f>2*29.3*Q554*0.92*(DM554-V554)</f>
        <v>0</v>
      </c>
      <c r="AD554">
        <f>2*0.95*5.67E-8*(((DM554+$B$9)+273)^4-(V554+273)^4)</f>
        <v>0</v>
      </c>
      <c r="AE554">
        <f>T554+AD554+AB554+AC554</f>
        <v>0</v>
      </c>
      <c r="AF554">
        <v>1</v>
      </c>
      <c r="AG554">
        <v>0</v>
      </c>
      <c r="AH554">
        <f>IF(AF554*$H$15&gt;=AJ554,1.0,(AJ554/(AJ554-AF554*$H$15)))</f>
        <v>0</v>
      </c>
      <c r="AI554">
        <f>(AH554-1)*100</f>
        <v>0</v>
      </c>
      <c r="AJ554">
        <f>MAX(0,($B$15+$C$15*DR554)/(1+$D$15*DR554)*DK554/(DM554+273)*$E$15)</f>
        <v>0</v>
      </c>
      <c r="AK554" t="s">
        <v>420</v>
      </c>
      <c r="AL554" t="s">
        <v>420</v>
      </c>
      <c r="AM554">
        <v>0</v>
      </c>
      <c r="AN554">
        <v>0</v>
      </c>
      <c r="AO554">
        <f>1-AM554/AN554</f>
        <v>0</v>
      </c>
      <c r="AP554">
        <v>0</v>
      </c>
      <c r="AQ554" t="s">
        <v>420</v>
      </c>
      <c r="AR554" t="s">
        <v>420</v>
      </c>
      <c r="AS554">
        <v>0</v>
      </c>
      <c r="AT554">
        <v>0</v>
      </c>
      <c r="AU554">
        <f>1-AS554/AT554</f>
        <v>0</v>
      </c>
      <c r="AV554">
        <v>0.5</v>
      </c>
      <c r="AW554">
        <f>CV554</f>
        <v>0</v>
      </c>
      <c r="AX554">
        <f>K554</f>
        <v>0</v>
      </c>
      <c r="AY554">
        <f>AU554*AV554*AW554</f>
        <v>0</v>
      </c>
      <c r="AZ554">
        <f>(AX554-AP554)/AW554</f>
        <v>0</v>
      </c>
      <c r="BA554">
        <f>(AN554-AT554)/AT554</f>
        <v>0</v>
      </c>
      <c r="BB554">
        <f>AM554/(AO554+AM554/AT554)</f>
        <v>0</v>
      </c>
      <c r="BC554" t="s">
        <v>420</v>
      </c>
      <c r="BD554">
        <v>0</v>
      </c>
      <c r="BE554">
        <f>IF(BD554&lt;&gt;0, BD554, BB554)</f>
        <v>0</v>
      </c>
      <c r="BF554">
        <f>1-BE554/AT554</f>
        <v>0</v>
      </c>
      <c r="BG554">
        <f>(AT554-AS554)/(AT554-BE554)</f>
        <v>0</v>
      </c>
      <c r="BH554">
        <f>(AN554-AT554)/(AN554-BE554)</f>
        <v>0</v>
      </c>
      <c r="BI554">
        <f>(AT554-AS554)/(AT554-AM554)</f>
        <v>0</v>
      </c>
      <c r="BJ554">
        <f>(AN554-AT554)/(AN554-AM554)</f>
        <v>0</v>
      </c>
      <c r="BK554">
        <f>(BG554*BE554/AS554)</f>
        <v>0</v>
      </c>
      <c r="BL554">
        <f>(1-BK554)</f>
        <v>0</v>
      </c>
      <c r="CU554">
        <f>$B$13*DS554+$C$13*DT554+$F$13*EE554*(1-EH554)</f>
        <v>0</v>
      </c>
      <c r="CV554">
        <f>CU554*CW554</f>
        <v>0</v>
      </c>
      <c r="CW554">
        <f>($B$13*$D$11+$C$13*$D$11+$F$13*((ER554+EJ554)/MAX(ER554+EJ554+ES554, 0.1)*$I$11+ES554/MAX(ER554+EJ554+ES554, 0.1)*$J$11))/($B$13+$C$13+$F$13)</f>
        <v>0</v>
      </c>
      <c r="CX554">
        <f>($B$13*$K$11+$C$13*$K$11+$F$13*((ER554+EJ554)/MAX(ER554+EJ554+ES554, 0.1)*$P$11+ES554/MAX(ER554+EJ554+ES554, 0.1)*$Q$11))/($B$13+$C$13+$F$13)</f>
        <v>0</v>
      </c>
      <c r="CY554">
        <v>2.7</v>
      </c>
      <c r="CZ554">
        <v>0.5</v>
      </c>
      <c r="DA554" t="s">
        <v>421</v>
      </c>
      <c r="DB554">
        <v>2</v>
      </c>
      <c r="DC554">
        <v>1761013394.5</v>
      </c>
      <c r="DD554">
        <v>420.562375</v>
      </c>
      <c r="DE554">
        <v>420.0352500000001</v>
      </c>
      <c r="DF554">
        <v>23.63614583333333</v>
      </c>
      <c r="DG554">
        <v>23.53139583333333</v>
      </c>
      <c r="DH554">
        <v>422.2940416666667</v>
      </c>
      <c r="DI554">
        <v>23.4548</v>
      </c>
      <c r="DJ554">
        <v>499.9904166666667</v>
      </c>
      <c r="DK554">
        <v>90.59468750000001</v>
      </c>
      <c r="DL554">
        <v>0.03299032083333334</v>
      </c>
      <c r="DM554">
        <v>29.92471666666667</v>
      </c>
      <c r="DN554">
        <v>29.9592875</v>
      </c>
      <c r="DO554">
        <v>999.9</v>
      </c>
      <c r="DP554">
        <v>0</v>
      </c>
      <c r="DQ554">
        <v>0</v>
      </c>
      <c r="DR554">
        <v>9995.441666666668</v>
      </c>
      <c r="DS554">
        <v>0</v>
      </c>
      <c r="DT554">
        <v>0.242856</v>
      </c>
      <c r="DU554">
        <v>0.5272128333333334</v>
      </c>
      <c r="DV554">
        <v>430.7435</v>
      </c>
      <c r="DW554">
        <v>430.1572916666667</v>
      </c>
      <c r="DX554">
        <v>0.1047531095833333</v>
      </c>
      <c r="DY554">
        <v>420.0352500000001</v>
      </c>
      <c r="DZ554">
        <v>23.53139583333333</v>
      </c>
      <c r="EA554">
        <v>2.141309583333333</v>
      </c>
      <c r="EB554">
        <v>2.131818333333333</v>
      </c>
      <c r="EC554">
        <v>18.5298125</v>
      </c>
      <c r="ED554">
        <v>18.45872083333333</v>
      </c>
      <c r="EE554">
        <v>0.00500078</v>
      </c>
      <c r="EF554">
        <v>0</v>
      </c>
      <c r="EG554">
        <v>0</v>
      </c>
      <c r="EH554">
        <v>0</v>
      </c>
      <c r="EI554">
        <v>302.0041666666667</v>
      </c>
      <c r="EJ554">
        <v>0.00500078</v>
      </c>
      <c r="EK554">
        <v>-6.366666666666667</v>
      </c>
      <c r="EL554">
        <v>0.5541666666666666</v>
      </c>
      <c r="EM554">
        <v>36.15854166666666</v>
      </c>
      <c r="EN554">
        <v>40.76804166666667</v>
      </c>
      <c r="EO554">
        <v>39.01795833333333</v>
      </c>
      <c r="EP554">
        <v>41.84620833333333</v>
      </c>
      <c r="EQ554">
        <v>39.39308333333333</v>
      </c>
      <c r="ER554">
        <v>0</v>
      </c>
      <c r="ES554">
        <v>0</v>
      </c>
      <c r="ET554">
        <v>0</v>
      </c>
      <c r="EU554">
        <v>1761013401.7</v>
      </c>
      <c r="EV554">
        <v>0</v>
      </c>
      <c r="EW554">
        <v>302.8884615384616</v>
      </c>
      <c r="EX554">
        <v>7.811965467798395</v>
      </c>
      <c r="EY554">
        <v>-6.037606850281623</v>
      </c>
      <c r="EZ554">
        <v>-6.276923076923078</v>
      </c>
      <c r="FA554">
        <v>15</v>
      </c>
      <c r="FB554">
        <v>1761013184</v>
      </c>
      <c r="FC554" t="s">
        <v>1480</v>
      </c>
      <c r="FD554">
        <v>1761013184</v>
      </c>
      <c r="FE554">
        <v>1761013179</v>
      </c>
      <c r="FF554">
        <v>16</v>
      </c>
      <c r="FG554">
        <v>-0.154</v>
      </c>
      <c r="FH554">
        <v>-0</v>
      </c>
      <c r="FI554">
        <v>-1.733</v>
      </c>
      <c r="FJ554">
        <v>0.19</v>
      </c>
      <c r="FK554">
        <v>420</v>
      </c>
      <c r="FL554">
        <v>24</v>
      </c>
      <c r="FM554">
        <v>0.28</v>
      </c>
      <c r="FN554">
        <v>0.05</v>
      </c>
      <c r="FO554">
        <v>0.5106604146341464</v>
      </c>
      <c r="FP554">
        <v>0.2097009198606273</v>
      </c>
      <c r="FQ554">
        <v>0.03609611822990255</v>
      </c>
      <c r="FR554">
        <v>1</v>
      </c>
      <c r="FS554">
        <v>303.2029411764706</v>
      </c>
      <c r="FT554">
        <v>3.500381779671854</v>
      </c>
      <c r="FU554">
        <v>7.596573735964893</v>
      </c>
      <c r="FV554">
        <v>0</v>
      </c>
      <c r="FW554">
        <v>0.06881552609756099</v>
      </c>
      <c r="FX554">
        <v>1.00195929533101</v>
      </c>
      <c r="FY554">
        <v>0.1029624784240506</v>
      </c>
      <c r="FZ554">
        <v>0</v>
      </c>
      <c r="GA554">
        <v>1</v>
      </c>
      <c r="GB554">
        <v>3</v>
      </c>
      <c r="GC554" t="s">
        <v>459</v>
      </c>
      <c r="GD554">
        <v>3.1094</v>
      </c>
      <c r="GE554">
        <v>2.72481</v>
      </c>
      <c r="GF554">
        <v>0.0887463</v>
      </c>
      <c r="GG554">
        <v>0.08843380000000001</v>
      </c>
      <c r="GH554">
        <v>0.107161</v>
      </c>
      <c r="GI554">
        <v>0.107596</v>
      </c>
      <c r="GJ554">
        <v>23914.2</v>
      </c>
      <c r="GK554">
        <v>21661</v>
      </c>
      <c r="GL554">
        <v>26800.8</v>
      </c>
      <c r="GM554">
        <v>23968.4</v>
      </c>
      <c r="GN554">
        <v>38234.8</v>
      </c>
      <c r="GO554">
        <v>31548.1</v>
      </c>
      <c r="GP554">
        <v>46779.4</v>
      </c>
      <c r="GQ554">
        <v>37885.5</v>
      </c>
      <c r="GR554">
        <v>1.89253</v>
      </c>
      <c r="GS554">
        <v>1.8787</v>
      </c>
      <c r="GT554">
        <v>0.102006</v>
      </c>
      <c r="GU554">
        <v>0</v>
      </c>
      <c r="GV554">
        <v>28.3286</v>
      </c>
      <c r="GW554">
        <v>999.9</v>
      </c>
      <c r="GX554">
        <v>63.8</v>
      </c>
      <c r="GY554">
        <v>29.1</v>
      </c>
      <c r="GZ554">
        <v>28.4874</v>
      </c>
      <c r="HA554">
        <v>61.521</v>
      </c>
      <c r="HB554">
        <v>21.1298</v>
      </c>
      <c r="HC554">
        <v>1</v>
      </c>
      <c r="HD554">
        <v>0.0270249</v>
      </c>
      <c r="HE554">
        <v>-2.15748</v>
      </c>
      <c r="HF554">
        <v>20.321</v>
      </c>
      <c r="HG554">
        <v>5.21954</v>
      </c>
      <c r="HH554">
        <v>11.98</v>
      </c>
      <c r="HI554">
        <v>4.965</v>
      </c>
      <c r="HJ554">
        <v>3.27598</v>
      </c>
      <c r="HK554">
        <v>9999</v>
      </c>
      <c r="HL554">
        <v>9999</v>
      </c>
      <c r="HM554">
        <v>9999</v>
      </c>
      <c r="HN554">
        <v>999.9</v>
      </c>
      <c r="HO554">
        <v>1.86366</v>
      </c>
      <c r="HP554">
        <v>1.85974</v>
      </c>
      <c r="HQ554">
        <v>1.85805</v>
      </c>
      <c r="HR554">
        <v>1.85943</v>
      </c>
      <c r="HS554">
        <v>1.85959</v>
      </c>
      <c r="HT554">
        <v>1.85806</v>
      </c>
      <c r="HU554">
        <v>1.85714</v>
      </c>
      <c r="HV554">
        <v>1.85211</v>
      </c>
      <c r="HW554">
        <v>0</v>
      </c>
      <c r="HX554">
        <v>0</v>
      </c>
      <c r="HY554">
        <v>0</v>
      </c>
      <c r="HZ554">
        <v>0</v>
      </c>
      <c r="IA554" t="s">
        <v>424</v>
      </c>
      <c r="IB554" t="s">
        <v>425</v>
      </c>
      <c r="IC554" t="s">
        <v>426</v>
      </c>
      <c r="ID554" t="s">
        <v>426</v>
      </c>
      <c r="IE554" t="s">
        <v>426</v>
      </c>
      <c r="IF554" t="s">
        <v>426</v>
      </c>
      <c r="IG554">
        <v>0</v>
      </c>
      <c r="IH554">
        <v>100</v>
      </c>
      <c r="II554">
        <v>100</v>
      </c>
      <c r="IJ554">
        <v>-1.732</v>
      </c>
      <c r="IK554">
        <v>0.1789</v>
      </c>
      <c r="IL554">
        <v>-2.523321469321131</v>
      </c>
      <c r="IM554">
        <v>0.001328113201692861</v>
      </c>
      <c r="IN554">
        <v>1.538283238170363E-06</v>
      </c>
      <c r="IO554">
        <v>-5.795655626708063E-10</v>
      </c>
      <c r="IP554">
        <v>-0.06946566406577259</v>
      </c>
      <c r="IQ554">
        <v>-0.004593102289677449</v>
      </c>
      <c r="IR554">
        <v>0.0008253994458280543</v>
      </c>
      <c r="IS554">
        <v>-7.403632370499484E-06</v>
      </c>
      <c r="IT554">
        <v>2</v>
      </c>
      <c r="IU554">
        <v>1985</v>
      </c>
      <c r="IV554">
        <v>1</v>
      </c>
      <c r="IW554">
        <v>27</v>
      </c>
      <c r="IX554">
        <v>3.6</v>
      </c>
      <c r="IY554">
        <v>3.7</v>
      </c>
      <c r="IZ554">
        <v>1.13525</v>
      </c>
      <c r="JA554">
        <v>2.60498</v>
      </c>
      <c r="JB554">
        <v>1.49658</v>
      </c>
      <c r="JC554">
        <v>2.34497</v>
      </c>
      <c r="JD554">
        <v>1.54907</v>
      </c>
      <c r="JE554">
        <v>2.46948</v>
      </c>
      <c r="JF554">
        <v>32.7535</v>
      </c>
      <c r="JG554">
        <v>15.2966</v>
      </c>
      <c r="JH554">
        <v>18</v>
      </c>
      <c r="JI554">
        <v>481.575</v>
      </c>
      <c r="JJ554">
        <v>501.875</v>
      </c>
      <c r="JK554">
        <v>31.1379</v>
      </c>
      <c r="JL554">
        <v>27.5901</v>
      </c>
      <c r="JM554">
        <v>29.9995</v>
      </c>
      <c r="JN554">
        <v>27.7666</v>
      </c>
      <c r="JO554">
        <v>27.7444</v>
      </c>
      <c r="JP554">
        <v>22.8336</v>
      </c>
      <c r="JQ554">
        <v>22.1013</v>
      </c>
      <c r="JR554">
        <v>80.0788</v>
      </c>
      <c r="JS554">
        <v>31.067</v>
      </c>
      <c r="JT554">
        <v>420</v>
      </c>
      <c r="JU554">
        <v>23.4045</v>
      </c>
      <c r="JV554">
        <v>102.296</v>
      </c>
      <c r="JW554">
        <v>91.3984</v>
      </c>
    </row>
    <row r="555" spans="1:283">
      <c r="A555">
        <v>537</v>
      </c>
      <c r="B555">
        <v>1761013404.5</v>
      </c>
      <c r="C555">
        <v>3738.5</v>
      </c>
      <c r="D555" t="s">
        <v>1531</v>
      </c>
      <c r="E555" t="s">
        <v>1532</v>
      </c>
      <c r="F555">
        <v>5</v>
      </c>
      <c r="G555" t="s">
        <v>1479</v>
      </c>
      <c r="H555">
        <v>1761013396.5</v>
      </c>
      <c r="I555">
        <f>(J555)/1000</f>
        <v>0</v>
      </c>
      <c r="J555">
        <f>1000*DJ555*AH555*(DF555-DG555)/(100*CY555*(1000-AH555*DF555))</f>
        <v>0</v>
      </c>
      <c r="K555">
        <f>DJ555*AH555*(DE555-DD555*(1000-AH555*DG555)/(1000-AH555*DF555))/(100*CY555)</f>
        <v>0</v>
      </c>
      <c r="L555">
        <f>DD555 - IF(AH555&gt;1, K555*CY555*100.0/(AJ555), 0)</f>
        <v>0</v>
      </c>
      <c r="M555">
        <f>((S555-I555/2)*L555-K555)/(S555+I555/2)</f>
        <v>0</v>
      </c>
      <c r="N555">
        <f>M555*(DK555+DL555)/1000.0</f>
        <v>0</v>
      </c>
      <c r="O555">
        <f>(DD555 - IF(AH555&gt;1, K555*CY555*100.0/(AJ555), 0))*(DK555+DL555)/1000.0</f>
        <v>0</v>
      </c>
      <c r="P555">
        <f>2.0/((1/R555-1/Q555)+SIGN(R555)*SQRT((1/R555-1/Q555)*(1/R555-1/Q555) + 4*CZ555/((CZ555+1)*(CZ555+1))*(2*1/R555*1/Q555-1/Q555*1/Q555)))</f>
        <v>0</v>
      </c>
      <c r="Q555">
        <f>IF(LEFT(DA555,1)&lt;&gt;"0",IF(LEFT(DA555,1)="1",3.0,DB555),$D$5+$E$5*(DR555*DK555/($K$5*1000))+$F$5*(DR555*DK555/($K$5*1000))*MAX(MIN(CY555,$J$5),$I$5)*MAX(MIN(CY555,$J$5),$I$5)+$G$5*MAX(MIN(CY555,$J$5),$I$5)*(DR555*DK555/($K$5*1000))+$H$5*(DR555*DK555/($K$5*1000))*(DR555*DK555/($K$5*1000)))</f>
        <v>0</v>
      </c>
      <c r="R555">
        <f>I555*(1000-(1000*0.61365*exp(17.502*V555/(240.97+V555))/(DK555+DL555)+DF555)/2)/(1000*0.61365*exp(17.502*V555/(240.97+V555))/(DK555+DL555)-DF555)</f>
        <v>0</v>
      </c>
      <c r="S555">
        <f>1/((CZ555+1)/(P555/1.6)+1/(Q555/1.37)) + CZ555/((CZ555+1)/(P555/1.6) + CZ555/(Q555/1.37))</f>
        <v>0</v>
      </c>
      <c r="T555">
        <f>(CU555*CX555)</f>
        <v>0</v>
      </c>
      <c r="U555">
        <f>(DM555+(T555+2*0.95*5.67E-8*(((DM555+$B$9)+273)^4-(DM555+273)^4)-44100*I555)/(1.84*29.3*Q555+8*0.95*5.67E-8*(DM555+273)^3))</f>
        <v>0</v>
      </c>
      <c r="V555">
        <f>($C$9*DN555+$D$9*DO555+$E$9*U555)</f>
        <v>0</v>
      </c>
      <c r="W555">
        <f>0.61365*exp(17.502*V555/(240.97+V555))</f>
        <v>0</v>
      </c>
      <c r="X555">
        <f>(Y555/Z555*100)</f>
        <v>0</v>
      </c>
      <c r="Y555">
        <f>DF555*(DK555+DL555)/1000</f>
        <v>0</v>
      </c>
      <c r="Z555">
        <f>0.61365*exp(17.502*DM555/(240.97+DM555))</f>
        <v>0</v>
      </c>
      <c r="AA555">
        <f>(W555-DF555*(DK555+DL555)/1000)</f>
        <v>0</v>
      </c>
      <c r="AB555">
        <f>(-I555*44100)</f>
        <v>0</v>
      </c>
      <c r="AC555">
        <f>2*29.3*Q555*0.92*(DM555-V555)</f>
        <v>0</v>
      </c>
      <c r="AD555">
        <f>2*0.95*5.67E-8*(((DM555+$B$9)+273)^4-(V555+273)^4)</f>
        <v>0</v>
      </c>
      <c r="AE555">
        <f>T555+AD555+AB555+AC555</f>
        <v>0</v>
      </c>
      <c r="AF555">
        <v>1</v>
      </c>
      <c r="AG555">
        <v>0</v>
      </c>
      <c r="AH555">
        <f>IF(AF555*$H$15&gt;=AJ555,1.0,(AJ555/(AJ555-AF555*$H$15)))</f>
        <v>0</v>
      </c>
      <c r="AI555">
        <f>(AH555-1)*100</f>
        <v>0</v>
      </c>
      <c r="AJ555">
        <f>MAX(0,($B$15+$C$15*DR555)/(1+$D$15*DR555)*DK555/(DM555+273)*$E$15)</f>
        <v>0</v>
      </c>
      <c r="AK555" t="s">
        <v>420</v>
      </c>
      <c r="AL555" t="s">
        <v>420</v>
      </c>
      <c r="AM555">
        <v>0</v>
      </c>
      <c r="AN555">
        <v>0</v>
      </c>
      <c r="AO555">
        <f>1-AM555/AN555</f>
        <v>0</v>
      </c>
      <c r="AP555">
        <v>0</v>
      </c>
      <c r="AQ555" t="s">
        <v>420</v>
      </c>
      <c r="AR555" t="s">
        <v>420</v>
      </c>
      <c r="AS555">
        <v>0</v>
      </c>
      <c r="AT555">
        <v>0</v>
      </c>
      <c r="AU555">
        <f>1-AS555/AT555</f>
        <v>0</v>
      </c>
      <c r="AV555">
        <v>0.5</v>
      </c>
      <c r="AW555">
        <f>CV555</f>
        <v>0</v>
      </c>
      <c r="AX555">
        <f>K555</f>
        <v>0</v>
      </c>
      <c r="AY555">
        <f>AU555*AV555*AW555</f>
        <v>0</v>
      </c>
      <c r="AZ555">
        <f>(AX555-AP555)/AW555</f>
        <v>0</v>
      </c>
      <c r="BA555">
        <f>(AN555-AT555)/AT555</f>
        <v>0</v>
      </c>
      <c r="BB555">
        <f>AM555/(AO555+AM555/AT555)</f>
        <v>0</v>
      </c>
      <c r="BC555" t="s">
        <v>420</v>
      </c>
      <c r="BD555">
        <v>0</v>
      </c>
      <c r="BE555">
        <f>IF(BD555&lt;&gt;0, BD555, BB555)</f>
        <v>0</v>
      </c>
      <c r="BF555">
        <f>1-BE555/AT555</f>
        <v>0</v>
      </c>
      <c r="BG555">
        <f>(AT555-AS555)/(AT555-BE555)</f>
        <v>0</v>
      </c>
      <c r="BH555">
        <f>(AN555-AT555)/(AN555-BE555)</f>
        <v>0</v>
      </c>
      <c r="BI555">
        <f>(AT555-AS555)/(AT555-AM555)</f>
        <v>0</v>
      </c>
      <c r="BJ555">
        <f>(AN555-AT555)/(AN555-AM555)</f>
        <v>0</v>
      </c>
      <c r="BK555">
        <f>(BG555*BE555/AS555)</f>
        <v>0</v>
      </c>
      <c r="BL555">
        <f>(1-BK555)</f>
        <v>0</v>
      </c>
      <c r="CU555">
        <f>$B$13*DS555+$C$13*DT555+$F$13*EE555*(1-EH555)</f>
        <v>0</v>
      </c>
      <c r="CV555">
        <f>CU555*CW555</f>
        <v>0</v>
      </c>
      <c r="CW555">
        <f>($B$13*$D$11+$C$13*$D$11+$F$13*((ER555+EJ555)/MAX(ER555+EJ555+ES555, 0.1)*$I$11+ES555/MAX(ER555+EJ555+ES555, 0.1)*$J$11))/($B$13+$C$13+$F$13)</f>
        <v>0</v>
      </c>
      <c r="CX555">
        <f>($B$13*$K$11+$C$13*$K$11+$F$13*((ER555+EJ555)/MAX(ER555+EJ555+ES555, 0.1)*$P$11+ES555/MAX(ER555+EJ555+ES555, 0.1)*$Q$11))/($B$13+$C$13+$F$13)</f>
        <v>0</v>
      </c>
      <c r="CY555">
        <v>2.7</v>
      </c>
      <c r="CZ555">
        <v>0.5</v>
      </c>
      <c r="DA555" t="s">
        <v>421</v>
      </c>
      <c r="DB555">
        <v>2</v>
      </c>
      <c r="DC555">
        <v>1761013396.5</v>
      </c>
      <c r="DD555">
        <v>420.5701666666667</v>
      </c>
      <c r="DE555">
        <v>420.0435833333333</v>
      </c>
      <c r="DF555">
        <v>23.61512083333334</v>
      </c>
      <c r="DG555">
        <v>23.4851</v>
      </c>
      <c r="DH555">
        <v>422.3018333333334</v>
      </c>
      <c r="DI555">
        <v>23.434225</v>
      </c>
      <c r="DJ555">
        <v>499.979875</v>
      </c>
      <c r="DK555">
        <v>90.59441666666667</v>
      </c>
      <c r="DL555">
        <v>0.03306807916666666</v>
      </c>
      <c r="DM555">
        <v>29.92907083333333</v>
      </c>
      <c r="DN555">
        <v>29.96356250000001</v>
      </c>
      <c r="DO555">
        <v>999.9</v>
      </c>
      <c r="DP555">
        <v>0</v>
      </c>
      <c r="DQ555">
        <v>0</v>
      </c>
      <c r="DR555">
        <v>9992.808333333332</v>
      </c>
      <c r="DS555">
        <v>0</v>
      </c>
      <c r="DT555">
        <v>0.242856</v>
      </c>
      <c r="DU555">
        <v>0.5266088333333333</v>
      </c>
      <c r="DV555">
        <v>430.7422083333333</v>
      </c>
      <c r="DW555">
        <v>430.1454583333334</v>
      </c>
      <c r="DX555">
        <v>0.13002406375</v>
      </c>
      <c r="DY555">
        <v>420.0435833333333</v>
      </c>
      <c r="DZ555">
        <v>23.4851</v>
      </c>
      <c r="EA555">
        <v>2.13939875</v>
      </c>
      <c r="EB555">
        <v>2.127617916666666</v>
      </c>
      <c r="EC555">
        <v>18.51553333333333</v>
      </c>
      <c r="ED555">
        <v>18.42727083333333</v>
      </c>
      <c r="EE555">
        <v>0.00500078</v>
      </c>
      <c r="EF555">
        <v>0</v>
      </c>
      <c r="EG555">
        <v>0</v>
      </c>
      <c r="EH555">
        <v>0</v>
      </c>
      <c r="EI555">
        <v>300.4666666666667</v>
      </c>
      <c r="EJ555">
        <v>0.00500078</v>
      </c>
      <c r="EK555">
        <v>-6.25</v>
      </c>
      <c r="EL555">
        <v>0.4708333333333333</v>
      </c>
      <c r="EM555">
        <v>36.14558333333333</v>
      </c>
      <c r="EN555">
        <v>40.71854166666666</v>
      </c>
      <c r="EO555">
        <v>38.99191666666667</v>
      </c>
      <c r="EP555">
        <v>41.79666666666666</v>
      </c>
      <c r="EQ555">
        <v>39.34354166666666</v>
      </c>
      <c r="ER555">
        <v>0</v>
      </c>
      <c r="ES555">
        <v>0</v>
      </c>
      <c r="ET555">
        <v>0</v>
      </c>
      <c r="EU555">
        <v>1761013403.5</v>
      </c>
      <c r="EV555">
        <v>0</v>
      </c>
      <c r="EW555">
        <v>303.388</v>
      </c>
      <c r="EX555">
        <v>19.54615353026062</v>
      </c>
      <c r="EY555">
        <v>-3.392307873284758</v>
      </c>
      <c r="EZ555">
        <v>-7.6</v>
      </c>
      <c r="FA555">
        <v>15</v>
      </c>
      <c r="FB555">
        <v>1761013184</v>
      </c>
      <c r="FC555" t="s">
        <v>1480</v>
      </c>
      <c r="FD555">
        <v>1761013184</v>
      </c>
      <c r="FE555">
        <v>1761013179</v>
      </c>
      <c r="FF555">
        <v>16</v>
      </c>
      <c r="FG555">
        <v>-0.154</v>
      </c>
      <c r="FH555">
        <v>-0</v>
      </c>
      <c r="FI555">
        <v>-1.733</v>
      </c>
      <c r="FJ555">
        <v>0.19</v>
      </c>
      <c r="FK555">
        <v>420</v>
      </c>
      <c r="FL555">
        <v>24</v>
      </c>
      <c r="FM555">
        <v>0.28</v>
      </c>
      <c r="FN555">
        <v>0.05</v>
      </c>
      <c r="FO555">
        <v>0.5189904249999999</v>
      </c>
      <c r="FP555">
        <v>0.1141056022514077</v>
      </c>
      <c r="FQ555">
        <v>0.02842302513446405</v>
      </c>
      <c r="FR555">
        <v>1</v>
      </c>
      <c r="FS555">
        <v>302.4029411764705</v>
      </c>
      <c r="FT555">
        <v>3.665393204990241</v>
      </c>
      <c r="FU555">
        <v>7.611194746367226</v>
      </c>
      <c r="FV555">
        <v>0</v>
      </c>
      <c r="FW555">
        <v>0.08850180175</v>
      </c>
      <c r="FX555">
        <v>0.973798692270169</v>
      </c>
      <c r="FY555">
        <v>0.09944013546662288</v>
      </c>
      <c r="FZ555">
        <v>0</v>
      </c>
      <c r="GA555">
        <v>1</v>
      </c>
      <c r="GB555">
        <v>3</v>
      </c>
      <c r="GC555" t="s">
        <v>459</v>
      </c>
      <c r="GD555">
        <v>3.10952</v>
      </c>
      <c r="GE555">
        <v>2.72494</v>
      </c>
      <c r="GF555">
        <v>0.0887511</v>
      </c>
      <c r="GG555">
        <v>0.0884359</v>
      </c>
      <c r="GH555">
        <v>0.107054</v>
      </c>
      <c r="GI555">
        <v>0.10757</v>
      </c>
      <c r="GJ555">
        <v>23914.2</v>
      </c>
      <c r="GK555">
        <v>21661.1</v>
      </c>
      <c r="GL555">
        <v>26800.9</v>
      </c>
      <c r="GM555">
        <v>23968.5</v>
      </c>
      <c r="GN555">
        <v>38239.5</v>
      </c>
      <c r="GO555">
        <v>31549.2</v>
      </c>
      <c r="GP555">
        <v>46779.5</v>
      </c>
      <c r="GQ555">
        <v>37885.7</v>
      </c>
      <c r="GR555">
        <v>1.8924</v>
      </c>
      <c r="GS555">
        <v>1.87868</v>
      </c>
      <c r="GT555">
        <v>0.102408</v>
      </c>
      <c r="GU555">
        <v>0</v>
      </c>
      <c r="GV555">
        <v>28.3256</v>
      </c>
      <c r="GW555">
        <v>999.9</v>
      </c>
      <c r="GX555">
        <v>63.8</v>
      </c>
      <c r="GY555">
        <v>29.1</v>
      </c>
      <c r="GZ555">
        <v>28.4863</v>
      </c>
      <c r="HA555">
        <v>61.501</v>
      </c>
      <c r="HB555">
        <v>20.9736</v>
      </c>
      <c r="HC555">
        <v>1</v>
      </c>
      <c r="HD555">
        <v>0.0268191</v>
      </c>
      <c r="HE555">
        <v>-2.08049</v>
      </c>
      <c r="HF555">
        <v>20.322</v>
      </c>
      <c r="HG555">
        <v>5.21924</v>
      </c>
      <c r="HH555">
        <v>11.98</v>
      </c>
      <c r="HI555">
        <v>4.9652</v>
      </c>
      <c r="HJ555">
        <v>3.2759</v>
      </c>
      <c r="HK555">
        <v>9999</v>
      </c>
      <c r="HL555">
        <v>9999</v>
      </c>
      <c r="HM555">
        <v>9999</v>
      </c>
      <c r="HN555">
        <v>999.9</v>
      </c>
      <c r="HO555">
        <v>1.86367</v>
      </c>
      <c r="HP555">
        <v>1.85974</v>
      </c>
      <c r="HQ555">
        <v>1.85806</v>
      </c>
      <c r="HR555">
        <v>1.85943</v>
      </c>
      <c r="HS555">
        <v>1.85959</v>
      </c>
      <c r="HT555">
        <v>1.85806</v>
      </c>
      <c r="HU555">
        <v>1.85714</v>
      </c>
      <c r="HV555">
        <v>1.85211</v>
      </c>
      <c r="HW555">
        <v>0</v>
      </c>
      <c r="HX555">
        <v>0</v>
      </c>
      <c r="HY555">
        <v>0</v>
      </c>
      <c r="HZ555">
        <v>0</v>
      </c>
      <c r="IA555" t="s">
        <v>424</v>
      </c>
      <c r="IB555" t="s">
        <v>425</v>
      </c>
      <c r="IC555" t="s">
        <v>426</v>
      </c>
      <c r="ID555" t="s">
        <v>426</v>
      </c>
      <c r="IE555" t="s">
        <v>426</v>
      </c>
      <c r="IF555" t="s">
        <v>426</v>
      </c>
      <c r="IG555">
        <v>0</v>
      </c>
      <c r="IH555">
        <v>100</v>
      </c>
      <c r="II555">
        <v>100</v>
      </c>
      <c r="IJ555">
        <v>-1.732</v>
      </c>
      <c r="IK555">
        <v>0.1781</v>
      </c>
      <c r="IL555">
        <v>-2.523321469321131</v>
      </c>
      <c r="IM555">
        <v>0.001328113201692861</v>
      </c>
      <c r="IN555">
        <v>1.538283238170363E-06</v>
      </c>
      <c r="IO555">
        <v>-5.795655626708063E-10</v>
      </c>
      <c r="IP555">
        <v>-0.06946566406577259</v>
      </c>
      <c r="IQ555">
        <v>-0.004593102289677449</v>
      </c>
      <c r="IR555">
        <v>0.0008253994458280543</v>
      </c>
      <c r="IS555">
        <v>-7.403632370499484E-06</v>
      </c>
      <c r="IT555">
        <v>2</v>
      </c>
      <c r="IU555">
        <v>1985</v>
      </c>
      <c r="IV555">
        <v>1</v>
      </c>
      <c r="IW555">
        <v>27</v>
      </c>
      <c r="IX555">
        <v>3.7</v>
      </c>
      <c r="IY555">
        <v>3.8</v>
      </c>
      <c r="IZ555">
        <v>1.13525</v>
      </c>
      <c r="JA555">
        <v>2.60498</v>
      </c>
      <c r="JB555">
        <v>1.49658</v>
      </c>
      <c r="JC555">
        <v>2.34497</v>
      </c>
      <c r="JD555">
        <v>1.54907</v>
      </c>
      <c r="JE555">
        <v>2.40234</v>
      </c>
      <c r="JF555">
        <v>32.7535</v>
      </c>
      <c r="JG555">
        <v>15.2966</v>
      </c>
      <c r="JH555">
        <v>18</v>
      </c>
      <c r="JI555">
        <v>481.503</v>
      </c>
      <c r="JJ555">
        <v>501.859</v>
      </c>
      <c r="JK555">
        <v>31.135</v>
      </c>
      <c r="JL555">
        <v>27.5901</v>
      </c>
      <c r="JM555">
        <v>29.9996</v>
      </c>
      <c r="JN555">
        <v>27.7666</v>
      </c>
      <c r="JO555">
        <v>27.7444</v>
      </c>
      <c r="JP555">
        <v>22.8325</v>
      </c>
      <c r="JQ555">
        <v>22.1013</v>
      </c>
      <c r="JR555">
        <v>80.0788</v>
      </c>
      <c r="JS555">
        <v>31.067</v>
      </c>
      <c r="JT555">
        <v>420</v>
      </c>
      <c r="JU555">
        <v>23.4203</v>
      </c>
      <c r="JV555">
        <v>102.296</v>
      </c>
      <c r="JW555">
        <v>91.3989</v>
      </c>
    </row>
    <row r="556" spans="1:283">
      <c r="A556">
        <v>538</v>
      </c>
      <c r="B556">
        <v>1761013406.5</v>
      </c>
      <c r="C556">
        <v>3740.5</v>
      </c>
      <c r="D556" t="s">
        <v>1533</v>
      </c>
      <c r="E556" t="s">
        <v>1534</v>
      </c>
      <c r="F556">
        <v>5</v>
      </c>
      <c r="G556" t="s">
        <v>1479</v>
      </c>
      <c r="H556">
        <v>1761013398.5</v>
      </c>
      <c r="I556">
        <f>(J556)/1000</f>
        <v>0</v>
      </c>
      <c r="J556">
        <f>1000*DJ556*AH556*(DF556-DG556)/(100*CY556*(1000-AH556*DF556))</f>
        <v>0</v>
      </c>
      <c r="K556">
        <f>DJ556*AH556*(DE556-DD556*(1000-AH556*DG556)/(1000-AH556*DF556))/(100*CY556)</f>
        <v>0</v>
      </c>
      <c r="L556">
        <f>DD556 - IF(AH556&gt;1, K556*CY556*100.0/(AJ556), 0)</f>
        <v>0</v>
      </c>
      <c r="M556">
        <f>((S556-I556/2)*L556-K556)/(S556+I556/2)</f>
        <v>0</v>
      </c>
      <c r="N556">
        <f>M556*(DK556+DL556)/1000.0</f>
        <v>0</v>
      </c>
      <c r="O556">
        <f>(DD556 - IF(AH556&gt;1, K556*CY556*100.0/(AJ556), 0))*(DK556+DL556)/1000.0</f>
        <v>0</v>
      </c>
      <c r="P556">
        <f>2.0/((1/R556-1/Q556)+SIGN(R556)*SQRT((1/R556-1/Q556)*(1/R556-1/Q556) + 4*CZ556/((CZ556+1)*(CZ556+1))*(2*1/R556*1/Q556-1/Q556*1/Q556)))</f>
        <v>0</v>
      </c>
      <c r="Q556">
        <f>IF(LEFT(DA556,1)&lt;&gt;"0",IF(LEFT(DA556,1)="1",3.0,DB556),$D$5+$E$5*(DR556*DK556/($K$5*1000))+$F$5*(DR556*DK556/($K$5*1000))*MAX(MIN(CY556,$J$5),$I$5)*MAX(MIN(CY556,$J$5),$I$5)+$G$5*MAX(MIN(CY556,$J$5),$I$5)*(DR556*DK556/($K$5*1000))+$H$5*(DR556*DK556/($K$5*1000))*(DR556*DK556/($K$5*1000)))</f>
        <v>0</v>
      </c>
      <c r="R556">
        <f>I556*(1000-(1000*0.61365*exp(17.502*V556/(240.97+V556))/(DK556+DL556)+DF556)/2)/(1000*0.61365*exp(17.502*V556/(240.97+V556))/(DK556+DL556)-DF556)</f>
        <v>0</v>
      </c>
      <c r="S556">
        <f>1/((CZ556+1)/(P556/1.6)+1/(Q556/1.37)) + CZ556/((CZ556+1)/(P556/1.6) + CZ556/(Q556/1.37))</f>
        <v>0</v>
      </c>
      <c r="T556">
        <f>(CU556*CX556)</f>
        <v>0</v>
      </c>
      <c r="U556">
        <f>(DM556+(T556+2*0.95*5.67E-8*(((DM556+$B$9)+273)^4-(DM556+273)^4)-44100*I556)/(1.84*29.3*Q556+8*0.95*5.67E-8*(DM556+273)^3))</f>
        <v>0</v>
      </c>
      <c r="V556">
        <f>($C$9*DN556+$D$9*DO556+$E$9*U556)</f>
        <v>0</v>
      </c>
      <c r="W556">
        <f>0.61365*exp(17.502*V556/(240.97+V556))</f>
        <v>0</v>
      </c>
      <c r="X556">
        <f>(Y556/Z556*100)</f>
        <v>0</v>
      </c>
      <c r="Y556">
        <f>DF556*(DK556+DL556)/1000</f>
        <v>0</v>
      </c>
      <c r="Z556">
        <f>0.61365*exp(17.502*DM556/(240.97+DM556))</f>
        <v>0</v>
      </c>
      <c r="AA556">
        <f>(W556-DF556*(DK556+DL556)/1000)</f>
        <v>0</v>
      </c>
      <c r="AB556">
        <f>(-I556*44100)</f>
        <v>0</v>
      </c>
      <c r="AC556">
        <f>2*29.3*Q556*0.92*(DM556-V556)</f>
        <v>0</v>
      </c>
      <c r="AD556">
        <f>2*0.95*5.67E-8*(((DM556+$B$9)+273)^4-(V556+273)^4)</f>
        <v>0</v>
      </c>
      <c r="AE556">
        <f>T556+AD556+AB556+AC556</f>
        <v>0</v>
      </c>
      <c r="AF556">
        <v>1</v>
      </c>
      <c r="AG556">
        <v>0</v>
      </c>
      <c r="AH556">
        <f>IF(AF556*$H$15&gt;=AJ556,1.0,(AJ556/(AJ556-AF556*$H$15)))</f>
        <v>0</v>
      </c>
      <c r="AI556">
        <f>(AH556-1)*100</f>
        <v>0</v>
      </c>
      <c r="AJ556">
        <f>MAX(0,($B$15+$C$15*DR556)/(1+$D$15*DR556)*DK556/(DM556+273)*$E$15)</f>
        <v>0</v>
      </c>
      <c r="AK556" t="s">
        <v>420</v>
      </c>
      <c r="AL556" t="s">
        <v>420</v>
      </c>
      <c r="AM556">
        <v>0</v>
      </c>
      <c r="AN556">
        <v>0</v>
      </c>
      <c r="AO556">
        <f>1-AM556/AN556</f>
        <v>0</v>
      </c>
      <c r="AP556">
        <v>0</v>
      </c>
      <c r="AQ556" t="s">
        <v>420</v>
      </c>
      <c r="AR556" t="s">
        <v>420</v>
      </c>
      <c r="AS556">
        <v>0</v>
      </c>
      <c r="AT556">
        <v>0</v>
      </c>
      <c r="AU556">
        <f>1-AS556/AT556</f>
        <v>0</v>
      </c>
      <c r="AV556">
        <v>0.5</v>
      </c>
      <c r="AW556">
        <f>CV556</f>
        <v>0</v>
      </c>
      <c r="AX556">
        <f>K556</f>
        <v>0</v>
      </c>
      <c r="AY556">
        <f>AU556*AV556*AW556</f>
        <v>0</v>
      </c>
      <c r="AZ556">
        <f>(AX556-AP556)/AW556</f>
        <v>0</v>
      </c>
      <c r="BA556">
        <f>(AN556-AT556)/AT556</f>
        <v>0</v>
      </c>
      <c r="BB556">
        <f>AM556/(AO556+AM556/AT556)</f>
        <v>0</v>
      </c>
      <c r="BC556" t="s">
        <v>420</v>
      </c>
      <c r="BD556">
        <v>0</v>
      </c>
      <c r="BE556">
        <f>IF(BD556&lt;&gt;0, BD556, BB556)</f>
        <v>0</v>
      </c>
      <c r="BF556">
        <f>1-BE556/AT556</f>
        <v>0</v>
      </c>
      <c r="BG556">
        <f>(AT556-AS556)/(AT556-BE556)</f>
        <v>0</v>
      </c>
      <c r="BH556">
        <f>(AN556-AT556)/(AN556-BE556)</f>
        <v>0</v>
      </c>
      <c r="BI556">
        <f>(AT556-AS556)/(AT556-AM556)</f>
        <v>0</v>
      </c>
      <c r="BJ556">
        <f>(AN556-AT556)/(AN556-AM556)</f>
        <v>0</v>
      </c>
      <c r="BK556">
        <f>(BG556*BE556/AS556)</f>
        <v>0</v>
      </c>
      <c r="BL556">
        <f>(1-BK556)</f>
        <v>0</v>
      </c>
      <c r="CU556">
        <f>$B$13*DS556+$C$13*DT556+$F$13*EE556*(1-EH556)</f>
        <v>0</v>
      </c>
      <c r="CV556">
        <f>CU556*CW556</f>
        <v>0</v>
      </c>
      <c r="CW556">
        <f>($B$13*$D$11+$C$13*$D$11+$F$13*((ER556+EJ556)/MAX(ER556+EJ556+ES556, 0.1)*$I$11+ES556/MAX(ER556+EJ556+ES556, 0.1)*$J$11))/($B$13+$C$13+$F$13)</f>
        <v>0</v>
      </c>
      <c r="CX556">
        <f>($B$13*$K$11+$C$13*$K$11+$F$13*((ER556+EJ556)/MAX(ER556+EJ556+ES556, 0.1)*$P$11+ES556/MAX(ER556+EJ556+ES556, 0.1)*$Q$11))/($B$13+$C$13+$F$13)</f>
        <v>0</v>
      </c>
      <c r="CY556">
        <v>2.7</v>
      </c>
      <c r="CZ556">
        <v>0.5</v>
      </c>
      <c r="DA556" t="s">
        <v>421</v>
      </c>
      <c r="DB556">
        <v>2</v>
      </c>
      <c r="DC556">
        <v>1761013398.5</v>
      </c>
      <c r="DD556">
        <v>420.5770833333333</v>
      </c>
      <c r="DE556">
        <v>420.0458333333333</v>
      </c>
      <c r="DF556">
        <v>23.5900875</v>
      </c>
      <c r="DG556">
        <v>23.44027916666667</v>
      </c>
      <c r="DH556">
        <v>422.30875</v>
      </c>
      <c r="DI556">
        <v>23.40972916666666</v>
      </c>
      <c r="DJ556">
        <v>499.9757916666667</v>
      </c>
      <c r="DK556">
        <v>90.59424583333335</v>
      </c>
      <c r="DL556">
        <v>0.03308197916666666</v>
      </c>
      <c r="DM556">
        <v>29.93554166666667</v>
      </c>
      <c r="DN556">
        <v>29.96945416666667</v>
      </c>
      <c r="DO556">
        <v>999.9</v>
      </c>
      <c r="DP556">
        <v>0</v>
      </c>
      <c r="DQ556">
        <v>0</v>
      </c>
      <c r="DR556">
        <v>9994.084166666667</v>
      </c>
      <c r="DS556">
        <v>0</v>
      </c>
      <c r="DT556">
        <v>0.242856</v>
      </c>
      <c r="DU556">
        <v>0.53124875</v>
      </c>
      <c r="DV556">
        <v>430.7381666666667</v>
      </c>
      <c r="DW556">
        <v>430.1280833333333</v>
      </c>
      <c r="DX556">
        <v>0.149811375</v>
      </c>
      <c r="DY556">
        <v>420.0458333333333</v>
      </c>
      <c r="DZ556">
        <v>23.44027916666667</v>
      </c>
      <c r="EA556">
        <v>2.137126666666667</v>
      </c>
      <c r="EB556">
        <v>2.12355375</v>
      </c>
      <c r="EC556">
        <v>18.49855</v>
      </c>
      <c r="ED556">
        <v>18.396825</v>
      </c>
      <c r="EE556">
        <v>0.00500078</v>
      </c>
      <c r="EF556">
        <v>0</v>
      </c>
      <c r="EG556">
        <v>0</v>
      </c>
      <c r="EH556">
        <v>0</v>
      </c>
      <c r="EI556">
        <v>301.4583333333333</v>
      </c>
      <c r="EJ556">
        <v>0.00500078</v>
      </c>
      <c r="EK556">
        <v>-7.849999999999999</v>
      </c>
      <c r="EL556">
        <v>0.1374999999999999</v>
      </c>
      <c r="EM556">
        <v>36.13779166666666</v>
      </c>
      <c r="EN556">
        <v>40.66129166666666</v>
      </c>
      <c r="EO556">
        <v>38.96845833333333</v>
      </c>
      <c r="EP556">
        <v>41.72379166666666</v>
      </c>
      <c r="EQ556">
        <v>39.27058333333333</v>
      </c>
      <c r="ER556">
        <v>0</v>
      </c>
      <c r="ES556">
        <v>0</v>
      </c>
      <c r="ET556">
        <v>0</v>
      </c>
      <c r="EU556">
        <v>1761013405.3</v>
      </c>
      <c r="EV556">
        <v>0</v>
      </c>
      <c r="EW556">
        <v>303.9346153846154</v>
      </c>
      <c r="EX556">
        <v>7.716239003041096</v>
      </c>
      <c r="EY556">
        <v>-14.32478641238122</v>
      </c>
      <c r="EZ556">
        <v>-8.03846153846154</v>
      </c>
      <c r="FA556">
        <v>15</v>
      </c>
      <c r="FB556">
        <v>1761013184</v>
      </c>
      <c r="FC556" t="s">
        <v>1480</v>
      </c>
      <c r="FD556">
        <v>1761013184</v>
      </c>
      <c r="FE556">
        <v>1761013179</v>
      </c>
      <c r="FF556">
        <v>16</v>
      </c>
      <c r="FG556">
        <v>-0.154</v>
      </c>
      <c r="FH556">
        <v>-0</v>
      </c>
      <c r="FI556">
        <v>-1.733</v>
      </c>
      <c r="FJ556">
        <v>0.19</v>
      </c>
      <c r="FK556">
        <v>420</v>
      </c>
      <c r="FL556">
        <v>24</v>
      </c>
      <c r="FM556">
        <v>0.28</v>
      </c>
      <c r="FN556">
        <v>0.05</v>
      </c>
      <c r="FO556">
        <v>0.5290870487804878</v>
      </c>
      <c r="FP556">
        <v>0.05445809059233482</v>
      </c>
      <c r="FQ556">
        <v>0.0195875900433141</v>
      </c>
      <c r="FR556">
        <v>1</v>
      </c>
      <c r="FS556">
        <v>302.535294117647</v>
      </c>
      <c r="FT556">
        <v>19.55080195691761</v>
      </c>
      <c r="FU556">
        <v>7.505170074999722</v>
      </c>
      <c r="FV556">
        <v>0</v>
      </c>
      <c r="FW556">
        <v>0.1088665919512195</v>
      </c>
      <c r="FX556">
        <v>0.7679849393728221</v>
      </c>
      <c r="FY556">
        <v>0.08930673963021477</v>
      </c>
      <c r="FZ556">
        <v>0</v>
      </c>
      <c r="GA556">
        <v>1</v>
      </c>
      <c r="GB556">
        <v>3</v>
      </c>
      <c r="GC556" t="s">
        <v>459</v>
      </c>
      <c r="GD556">
        <v>3.10953</v>
      </c>
      <c r="GE556">
        <v>2.72499</v>
      </c>
      <c r="GF556">
        <v>0.08874750000000001</v>
      </c>
      <c r="GG556">
        <v>0.0884342</v>
      </c>
      <c r="GH556">
        <v>0.106974</v>
      </c>
      <c r="GI556">
        <v>0.107553</v>
      </c>
      <c r="GJ556">
        <v>23914.3</v>
      </c>
      <c r="GK556">
        <v>21661.2</v>
      </c>
      <c r="GL556">
        <v>26800.9</v>
      </c>
      <c r="GM556">
        <v>23968.6</v>
      </c>
      <c r="GN556">
        <v>38243.3</v>
      </c>
      <c r="GO556">
        <v>31549.9</v>
      </c>
      <c r="GP556">
        <v>46779.8</v>
      </c>
      <c r="GQ556">
        <v>37885.9</v>
      </c>
      <c r="GR556">
        <v>1.89268</v>
      </c>
      <c r="GS556">
        <v>1.8784</v>
      </c>
      <c r="GT556">
        <v>0.102445</v>
      </c>
      <c r="GU556">
        <v>0</v>
      </c>
      <c r="GV556">
        <v>28.3228</v>
      </c>
      <c r="GW556">
        <v>999.9</v>
      </c>
      <c r="GX556">
        <v>63.8</v>
      </c>
      <c r="GY556">
        <v>29.1</v>
      </c>
      <c r="GZ556">
        <v>28.4869</v>
      </c>
      <c r="HA556">
        <v>61.391</v>
      </c>
      <c r="HB556">
        <v>21.1138</v>
      </c>
      <c r="HC556">
        <v>1</v>
      </c>
      <c r="HD556">
        <v>0.0267124</v>
      </c>
      <c r="HE556">
        <v>-1.99965</v>
      </c>
      <c r="HF556">
        <v>20.3238</v>
      </c>
      <c r="HG556">
        <v>5.21864</v>
      </c>
      <c r="HH556">
        <v>11.98</v>
      </c>
      <c r="HI556">
        <v>4.96515</v>
      </c>
      <c r="HJ556">
        <v>3.27585</v>
      </c>
      <c r="HK556">
        <v>9999</v>
      </c>
      <c r="HL556">
        <v>9999</v>
      </c>
      <c r="HM556">
        <v>9999</v>
      </c>
      <c r="HN556">
        <v>999.9</v>
      </c>
      <c r="HO556">
        <v>1.86367</v>
      </c>
      <c r="HP556">
        <v>1.85975</v>
      </c>
      <c r="HQ556">
        <v>1.85806</v>
      </c>
      <c r="HR556">
        <v>1.85944</v>
      </c>
      <c r="HS556">
        <v>1.85959</v>
      </c>
      <c r="HT556">
        <v>1.85806</v>
      </c>
      <c r="HU556">
        <v>1.85714</v>
      </c>
      <c r="HV556">
        <v>1.85211</v>
      </c>
      <c r="HW556">
        <v>0</v>
      </c>
      <c r="HX556">
        <v>0</v>
      </c>
      <c r="HY556">
        <v>0</v>
      </c>
      <c r="HZ556">
        <v>0</v>
      </c>
      <c r="IA556" t="s">
        <v>424</v>
      </c>
      <c r="IB556" t="s">
        <v>425</v>
      </c>
      <c r="IC556" t="s">
        <v>426</v>
      </c>
      <c r="ID556" t="s">
        <v>426</v>
      </c>
      <c r="IE556" t="s">
        <v>426</v>
      </c>
      <c r="IF556" t="s">
        <v>426</v>
      </c>
      <c r="IG556">
        <v>0</v>
      </c>
      <c r="IH556">
        <v>100</v>
      </c>
      <c r="II556">
        <v>100</v>
      </c>
      <c r="IJ556">
        <v>-1.732</v>
      </c>
      <c r="IK556">
        <v>0.1777</v>
      </c>
      <c r="IL556">
        <v>-2.523321469321131</v>
      </c>
      <c r="IM556">
        <v>0.001328113201692861</v>
      </c>
      <c r="IN556">
        <v>1.538283238170363E-06</v>
      </c>
      <c r="IO556">
        <v>-5.795655626708063E-10</v>
      </c>
      <c r="IP556">
        <v>-0.06946566406577259</v>
      </c>
      <c r="IQ556">
        <v>-0.004593102289677449</v>
      </c>
      <c r="IR556">
        <v>0.0008253994458280543</v>
      </c>
      <c r="IS556">
        <v>-7.403632370499484E-06</v>
      </c>
      <c r="IT556">
        <v>2</v>
      </c>
      <c r="IU556">
        <v>1985</v>
      </c>
      <c r="IV556">
        <v>1</v>
      </c>
      <c r="IW556">
        <v>27</v>
      </c>
      <c r="IX556">
        <v>3.7</v>
      </c>
      <c r="IY556">
        <v>3.8</v>
      </c>
      <c r="IZ556">
        <v>1.13525</v>
      </c>
      <c r="JA556">
        <v>2.6123</v>
      </c>
      <c r="JB556">
        <v>1.49658</v>
      </c>
      <c r="JC556">
        <v>2.34497</v>
      </c>
      <c r="JD556">
        <v>1.54907</v>
      </c>
      <c r="JE556">
        <v>2.3938</v>
      </c>
      <c r="JF556">
        <v>32.7535</v>
      </c>
      <c r="JG556">
        <v>15.2878</v>
      </c>
      <c r="JH556">
        <v>18</v>
      </c>
      <c r="JI556">
        <v>481.661</v>
      </c>
      <c r="JJ556">
        <v>501.676</v>
      </c>
      <c r="JK556">
        <v>31.1302</v>
      </c>
      <c r="JL556">
        <v>27.5901</v>
      </c>
      <c r="JM556">
        <v>29.9997</v>
      </c>
      <c r="JN556">
        <v>27.7666</v>
      </c>
      <c r="JO556">
        <v>27.7444</v>
      </c>
      <c r="JP556">
        <v>22.8334</v>
      </c>
      <c r="JQ556">
        <v>22.1013</v>
      </c>
      <c r="JR556">
        <v>80.0788</v>
      </c>
      <c r="JS556">
        <v>31.0723</v>
      </c>
      <c r="JT556">
        <v>420</v>
      </c>
      <c r="JU556">
        <v>23.4295</v>
      </c>
      <c r="JV556">
        <v>102.297</v>
      </c>
      <c r="JW556">
        <v>91.3993</v>
      </c>
    </row>
    <row r="557" spans="1:283">
      <c r="A557">
        <v>539</v>
      </c>
      <c r="B557">
        <v>1761013408.5</v>
      </c>
      <c r="C557">
        <v>3742.5</v>
      </c>
      <c r="D557" t="s">
        <v>1535</v>
      </c>
      <c r="E557" t="s">
        <v>1536</v>
      </c>
      <c r="F557">
        <v>5</v>
      </c>
      <c r="G557" t="s">
        <v>1479</v>
      </c>
      <c r="H557">
        <v>1761013400.5</v>
      </c>
      <c r="I557">
        <f>(J557)/1000</f>
        <v>0</v>
      </c>
      <c r="J557">
        <f>1000*DJ557*AH557*(DF557-DG557)/(100*CY557*(1000-AH557*DF557))</f>
        <v>0</v>
      </c>
      <c r="K557">
        <f>DJ557*AH557*(DE557-DD557*(1000-AH557*DG557)/(1000-AH557*DF557))/(100*CY557)</f>
        <v>0</v>
      </c>
      <c r="L557">
        <f>DD557 - IF(AH557&gt;1, K557*CY557*100.0/(AJ557), 0)</f>
        <v>0</v>
      </c>
      <c r="M557">
        <f>((S557-I557/2)*L557-K557)/(S557+I557/2)</f>
        <v>0</v>
      </c>
      <c r="N557">
        <f>M557*(DK557+DL557)/1000.0</f>
        <v>0</v>
      </c>
      <c r="O557">
        <f>(DD557 - IF(AH557&gt;1, K557*CY557*100.0/(AJ557), 0))*(DK557+DL557)/1000.0</f>
        <v>0</v>
      </c>
      <c r="P557">
        <f>2.0/((1/R557-1/Q557)+SIGN(R557)*SQRT((1/R557-1/Q557)*(1/R557-1/Q557) + 4*CZ557/((CZ557+1)*(CZ557+1))*(2*1/R557*1/Q557-1/Q557*1/Q557)))</f>
        <v>0</v>
      </c>
      <c r="Q557">
        <f>IF(LEFT(DA557,1)&lt;&gt;"0",IF(LEFT(DA557,1)="1",3.0,DB557),$D$5+$E$5*(DR557*DK557/($K$5*1000))+$F$5*(DR557*DK557/($K$5*1000))*MAX(MIN(CY557,$J$5),$I$5)*MAX(MIN(CY557,$J$5),$I$5)+$G$5*MAX(MIN(CY557,$J$5),$I$5)*(DR557*DK557/($K$5*1000))+$H$5*(DR557*DK557/($K$5*1000))*(DR557*DK557/($K$5*1000)))</f>
        <v>0</v>
      </c>
      <c r="R557">
        <f>I557*(1000-(1000*0.61365*exp(17.502*V557/(240.97+V557))/(DK557+DL557)+DF557)/2)/(1000*0.61365*exp(17.502*V557/(240.97+V557))/(DK557+DL557)-DF557)</f>
        <v>0</v>
      </c>
      <c r="S557">
        <f>1/((CZ557+1)/(P557/1.6)+1/(Q557/1.37)) + CZ557/((CZ557+1)/(P557/1.6) + CZ557/(Q557/1.37))</f>
        <v>0</v>
      </c>
      <c r="T557">
        <f>(CU557*CX557)</f>
        <v>0</v>
      </c>
      <c r="U557">
        <f>(DM557+(T557+2*0.95*5.67E-8*(((DM557+$B$9)+273)^4-(DM557+273)^4)-44100*I557)/(1.84*29.3*Q557+8*0.95*5.67E-8*(DM557+273)^3))</f>
        <v>0</v>
      </c>
      <c r="V557">
        <f>($C$9*DN557+$D$9*DO557+$E$9*U557)</f>
        <v>0</v>
      </c>
      <c r="W557">
        <f>0.61365*exp(17.502*V557/(240.97+V557))</f>
        <v>0</v>
      </c>
      <c r="X557">
        <f>(Y557/Z557*100)</f>
        <v>0</v>
      </c>
      <c r="Y557">
        <f>DF557*(DK557+DL557)/1000</f>
        <v>0</v>
      </c>
      <c r="Z557">
        <f>0.61365*exp(17.502*DM557/(240.97+DM557))</f>
        <v>0</v>
      </c>
      <c r="AA557">
        <f>(W557-DF557*(DK557+DL557)/1000)</f>
        <v>0</v>
      </c>
      <c r="AB557">
        <f>(-I557*44100)</f>
        <v>0</v>
      </c>
      <c r="AC557">
        <f>2*29.3*Q557*0.92*(DM557-V557)</f>
        <v>0</v>
      </c>
      <c r="AD557">
        <f>2*0.95*5.67E-8*(((DM557+$B$9)+273)^4-(V557+273)^4)</f>
        <v>0</v>
      </c>
      <c r="AE557">
        <f>T557+AD557+AB557+AC557</f>
        <v>0</v>
      </c>
      <c r="AF557">
        <v>1</v>
      </c>
      <c r="AG557">
        <v>0</v>
      </c>
      <c r="AH557">
        <f>IF(AF557*$H$15&gt;=AJ557,1.0,(AJ557/(AJ557-AF557*$H$15)))</f>
        <v>0</v>
      </c>
      <c r="AI557">
        <f>(AH557-1)*100</f>
        <v>0</v>
      </c>
      <c r="AJ557">
        <f>MAX(0,($B$15+$C$15*DR557)/(1+$D$15*DR557)*DK557/(DM557+273)*$E$15)</f>
        <v>0</v>
      </c>
      <c r="AK557" t="s">
        <v>420</v>
      </c>
      <c r="AL557" t="s">
        <v>420</v>
      </c>
      <c r="AM557">
        <v>0</v>
      </c>
      <c r="AN557">
        <v>0</v>
      </c>
      <c r="AO557">
        <f>1-AM557/AN557</f>
        <v>0</v>
      </c>
      <c r="AP557">
        <v>0</v>
      </c>
      <c r="AQ557" t="s">
        <v>420</v>
      </c>
      <c r="AR557" t="s">
        <v>420</v>
      </c>
      <c r="AS557">
        <v>0</v>
      </c>
      <c r="AT557">
        <v>0</v>
      </c>
      <c r="AU557">
        <f>1-AS557/AT557</f>
        <v>0</v>
      </c>
      <c r="AV557">
        <v>0.5</v>
      </c>
      <c r="AW557">
        <f>CV557</f>
        <v>0</v>
      </c>
      <c r="AX557">
        <f>K557</f>
        <v>0</v>
      </c>
      <c r="AY557">
        <f>AU557*AV557*AW557</f>
        <v>0</v>
      </c>
      <c r="AZ557">
        <f>(AX557-AP557)/AW557</f>
        <v>0</v>
      </c>
      <c r="BA557">
        <f>(AN557-AT557)/AT557</f>
        <v>0</v>
      </c>
      <c r="BB557">
        <f>AM557/(AO557+AM557/AT557)</f>
        <v>0</v>
      </c>
      <c r="BC557" t="s">
        <v>420</v>
      </c>
      <c r="BD557">
        <v>0</v>
      </c>
      <c r="BE557">
        <f>IF(BD557&lt;&gt;0, BD557, BB557)</f>
        <v>0</v>
      </c>
      <c r="BF557">
        <f>1-BE557/AT557</f>
        <v>0</v>
      </c>
      <c r="BG557">
        <f>(AT557-AS557)/(AT557-BE557)</f>
        <v>0</v>
      </c>
      <c r="BH557">
        <f>(AN557-AT557)/(AN557-BE557)</f>
        <v>0</v>
      </c>
      <c r="BI557">
        <f>(AT557-AS557)/(AT557-AM557)</f>
        <v>0</v>
      </c>
      <c r="BJ557">
        <f>(AN557-AT557)/(AN557-AM557)</f>
        <v>0</v>
      </c>
      <c r="BK557">
        <f>(BG557*BE557/AS557)</f>
        <v>0</v>
      </c>
      <c r="BL557">
        <f>(1-BK557)</f>
        <v>0</v>
      </c>
      <c r="CU557">
        <f>$B$13*DS557+$C$13*DT557+$F$13*EE557*(1-EH557)</f>
        <v>0</v>
      </c>
      <c r="CV557">
        <f>CU557*CW557</f>
        <v>0</v>
      </c>
      <c r="CW557">
        <f>($B$13*$D$11+$C$13*$D$11+$F$13*((ER557+EJ557)/MAX(ER557+EJ557+ES557, 0.1)*$I$11+ES557/MAX(ER557+EJ557+ES557, 0.1)*$J$11))/($B$13+$C$13+$F$13)</f>
        <v>0</v>
      </c>
      <c r="CX557">
        <f>($B$13*$K$11+$C$13*$K$11+$F$13*((ER557+EJ557)/MAX(ER557+EJ557+ES557, 0.1)*$P$11+ES557/MAX(ER557+EJ557+ES557, 0.1)*$Q$11))/($B$13+$C$13+$F$13)</f>
        <v>0</v>
      </c>
      <c r="CY557">
        <v>2.7</v>
      </c>
      <c r="CZ557">
        <v>0.5</v>
      </c>
      <c r="DA557" t="s">
        <v>421</v>
      </c>
      <c r="DB557">
        <v>2</v>
      </c>
      <c r="DC557">
        <v>1761013400.5</v>
      </c>
      <c r="DD557">
        <v>420.577</v>
      </c>
      <c r="DE557">
        <v>420.0457083333333</v>
      </c>
      <c r="DF557">
        <v>23.56180833333334</v>
      </c>
      <c r="DG557">
        <v>23.40072083333333</v>
      </c>
      <c r="DH557">
        <v>422.3086249999999</v>
      </c>
      <c r="DI557">
        <v>23.38205416666667</v>
      </c>
      <c r="DJ557">
        <v>499.976875</v>
      </c>
      <c r="DK557">
        <v>90.59427916666668</v>
      </c>
      <c r="DL557">
        <v>0.033141725</v>
      </c>
      <c r="DM557">
        <v>29.94326666666666</v>
      </c>
      <c r="DN557">
        <v>29.97537083333334</v>
      </c>
      <c r="DO557">
        <v>999.9</v>
      </c>
      <c r="DP557">
        <v>0</v>
      </c>
      <c r="DQ557">
        <v>0</v>
      </c>
      <c r="DR557">
        <v>9996.764166666666</v>
      </c>
      <c r="DS557">
        <v>0</v>
      </c>
      <c r="DT557">
        <v>0.242856</v>
      </c>
      <c r="DU557">
        <v>0.5312373333333333</v>
      </c>
      <c r="DV557">
        <v>430.7255833333334</v>
      </c>
      <c r="DW557">
        <v>430.1105416666667</v>
      </c>
      <c r="DX557">
        <v>0.16108875</v>
      </c>
      <c r="DY557">
        <v>420.0457083333333</v>
      </c>
      <c r="DZ557">
        <v>23.40072083333333</v>
      </c>
      <c r="EA557">
        <v>2.134565416666666</v>
      </c>
      <c r="EB557">
        <v>2.119970833333333</v>
      </c>
      <c r="EC557">
        <v>18.4794</v>
      </c>
      <c r="ED557">
        <v>18.36995416666667</v>
      </c>
      <c r="EE557">
        <v>0.00500078</v>
      </c>
      <c r="EF557">
        <v>0</v>
      </c>
      <c r="EG557">
        <v>0</v>
      </c>
      <c r="EH557">
        <v>0</v>
      </c>
      <c r="EI557">
        <v>302.5583333333333</v>
      </c>
      <c r="EJ557">
        <v>0.00500078</v>
      </c>
      <c r="EK557">
        <v>-8.725</v>
      </c>
      <c r="EL557">
        <v>-0.1708333333333334</v>
      </c>
      <c r="EM557">
        <v>36.11958333333333</v>
      </c>
      <c r="EN557">
        <v>40.58575</v>
      </c>
      <c r="EO557">
        <v>38.93725</v>
      </c>
      <c r="EP557">
        <v>41.637875</v>
      </c>
      <c r="EQ557">
        <v>39.20029166666666</v>
      </c>
      <c r="ER557">
        <v>0</v>
      </c>
      <c r="ES557">
        <v>0</v>
      </c>
      <c r="ET557">
        <v>0</v>
      </c>
      <c r="EU557">
        <v>1761013407.7</v>
      </c>
      <c r="EV557">
        <v>0</v>
      </c>
      <c r="EW557">
        <v>303.8461538461538</v>
      </c>
      <c r="EX557">
        <v>19.66495683767904</v>
      </c>
      <c r="EY557">
        <v>-33.00170929976073</v>
      </c>
      <c r="EZ557">
        <v>-8.711538461538462</v>
      </c>
      <c r="FA557">
        <v>15</v>
      </c>
      <c r="FB557">
        <v>1761013184</v>
      </c>
      <c r="FC557" t="s">
        <v>1480</v>
      </c>
      <c r="FD557">
        <v>1761013184</v>
      </c>
      <c r="FE557">
        <v>1761013179</v>
      </c>
      <c r="FF557">
        <v>16</v>
      </c>
      <c r="FG557">
        <v>-0.154</v>
      </c>
      <c r="FH557">
        <v>-0</v>
      </c>
      <c r="FI557">
        <v>-1.733</v>
      </c>
      <c r="FJ557">
        <v>0.19</v>
      </c>
      <c r="FK557">
        <v>420</v>
      </c>
      <c r="FL557">
        <v>24</v>
      </c>
      <c r="FM557">
        <v>0.28</v>
      </c>
      <c r="FN557">
        <v>0.05</v>
      </c>
      <c r="FO557">
        <v>0.5314087750000001</v>
      </c>
      <c r="FP557">
        <v>0.06845494559099398</v>
      </c>
      <c r="FQ557">
        <v>0.02041558269984903</v>
      </c>
      <c r="FR557">
        <v>1</v>
      </c>
      <c r="FS557">
        <v>303.5588235294118</v>
      </c>
      <c r="FT557">
        <v>13.30481268871517</v>
      </c>
      <c r="FU557">
        <v>7.077724694505369</v>
      </c>
      <c r="FV557">
        <v>0</v>
      </c>
      <c r="FW557">
        <v>0.12515872925</v>
      </c>
      <c r="FX557">
        <v>0.5606175760975609</v>
      </c>
      <c r="FY557">
        <v>0.07596701310902026</v>
      </c>
      <c r="FZ557">
        <v>0</v>
      </c>
      <c r="GA557">
        <v>1</v>
      </c>
      <c r="GB557">
        <v>3</v>
      </c>
      <c r="GC557" t="s">
        <v>459</v>
      </c>
      <c r="GD557">
        <v>3.10956</v>
      </c>
      <c r="GE557">
        <v>2.72498</v>
      </c>
      <c r="GF557">
        <v>0.0887482</v>
      </c>
      <c r="GG557">
        <v>0.0884369</v>
      </c>
      <c r="GH557">
        <v>0.106904</v>
      </c>
      <c r="GI557">
        <v>0.107539</v>
      </c>
      <c r="GJ557">
        <v>23914.3</v>
      </c>
      <c r="GK557">
        <v>21661</v>
      </c>
      <c r="GL557">
        <v>26801</v>
      </c>
      <c r="GM557">
        <v>23968.5</v>
      </c>
      <c r="GN557">
        <v>38246.4</v>
      </c>
      <c r="GO557">
        <v>31550.2</v>
      </c>
      <c r="GP557">
        <v>46779.9</v>
      </c>
      <c r="GQ557">
        <v>37885.7</v>
      </c>
      <c r="GR557">
        <v>1.89293</v>
      </c>
      <c r="GS557">
        <v>1.8783</v>
      </c>
      <c r="GT557">
        <v>0.102937</v>
      </c>
      <c r="GU557">
        <v>0</v>
      </c>
      <c r="GV557">
        <v>28.3207</v>
      </c>
      <c r="GW557">
        <v>999.9</v>
      </c>
      <c r="GX557">
        <v>63.8</v>
      </c>
      <c r="GY557">
        <v>29.1</v>
      </c>
      <c r="GZ557">
        <v>28.4866</v>
      </c>
      <c r="HA557">
        <v>61.131</v>
      </c>
      <c r="HB557">
        <v>21.1418</v>
      </c>
      <c r="HC557">
        <v>1</v>
      </c>
      <c r="HD557">
        <v>0.026814</v>
      </c>
      <c r="HE557">
        <v>-1.95367</v>
      </c>
      <c r="HF557">
        <v>20.3245</v>
      </c>
      <c r="HG557">
        <v>5.21864</v>
      </c>
      <c r="HH557">
        <v>11.98</v>
      </c>
      <c r="HI557">
        <v>4.9651</v>
      </c>
      <c r="HJ557">
        <v>3.27588</v>
      </c>
      <c r="HK557">
        <v>9999</v>
      </c>
      <c r="HL557">
        <v>9999</v>
      </c>
      <c r="HM557">
        <v>9999</v>
      </c>
      <c r="HN557">
        <v>999.9</v>
      </c>
      <c r="HO557">
        <v>1.86366</v>
      </c>
      <c r="HP557">
        <v>1.85975</v>
      </c>
      <c r="HQ557">
        <v>1.85805</v>
      </c>
      <c r="HR557">
        <v>1.85944</v>
      </c>
      <c r="HS557">
        <v>1.85959</v>
      </c>
      <c r="HT557">
        <v>1.85806</v>
      </c>
      <c r="HU557">
        <v>1.85713</v>
      </c>
      <c r="HV557">
        <v>1.85211</v>
      </c>
      <c r="HW557">
        <v>0</v>
      </c>
      <c r="HX557">
        <v>0</v>
      </c>
      <c r="HY557">
        <v>0</v>
      </c>
      <c r="HZ557">
        <v>0</v>
      </c>
      <c r="IA557" t="s">
        <v>424</v>
      </c>
      <c r="IB557" t="s">
        <v>425</v>
      </c>
      <c r="IC557" t="s">
        <v>426</v>
      </c>
      <c r="ID557" t="s">
        <v>426</v>
      </c>
      <c r="IE557" t="s">
        <v>426</v>
      </c>
      <c r="IF557" t="s">
        <v>426</v>
      </c>
      <c r="IG557">
        <v>0</v>
      </c>
      <c r="IH557">
        <v>100</v>
      </c>
      <c r="II557">
        <v>100</v>
      </c>
      <c r="IJ557">
        <v>-1.732</v>
      </c>
      <c r="IK557">
        <v>0.1771</v>
      </c>
      <c r="IL557">
        <v>-2.523321469321131</v>
      </c>
      <c r="IM557">
        <v>0.001328113201692861</v>
      </c>
      <c r="IN557">
        <v>1.538283238170363E-06</v>
      </c>
      <c r="IO557">
        <v>-5.795655626708063E-10</v>
      </c>
      <c r="IP557">
        <v>-0.06946566406577259</v>
      </c>
      <c r="IQ557">
        <v>-0.004593102289677449</v>
      </c>
      <c r="IR557">
        <v>0.0008253994458280543</v>
      </c>
      <c r="IS557">
        <v>-7.403632370499484E-06</v>
      </c>
      <c r="IT557">
        <v>2</v>
      </c>
      <c r="IU557">
        <v>1985</v>
      </c>
      <c r="IV557">
        <v>1</v>
      </c>
      <c r="IW557">
        <v>27</v>
      </c>
      <c r="IX557">
        <v>3.7</v>
      </c>
      <c r="IY557">
        <v>3.8</v>
      </c>
      <c r="IZ557">
        <v>1.13525</v>
      </c>
      <c r="JA557">
        <v>2.6062</v>
      </c>
      <c r="JB557">
        <v>1.49658</v>
      </c>
      <c r="JC557">
        <v>2.34497</v>
      </c>
      <c r="JD557">
        <v>1.54907</v>
      </c>
      <c r="JE557">
        <v>2.47803</v>
      </c>
      <c r="JF557">
        <v>32.7535</v>
      </c>
      <c r="JG557">
        <v>15.3053</v>
      </c>
      <c r="JH557">
        <v>18</v>
      </c>
      <c r="JI557">
        <v>481.806</v>
      </c>
      <c r="JJ557">
        <v>501.61</v>
      </c>
      <c r="JK557">
        <v>31.1205</v>
      </c>
      <c r="JL557">
        <v>27.5901</v>
      </c>
      <c r="JM557">
        <v>29.9999</v>
      </c>
      <c r="JN557">
        <v>27.7666</v>
      </c>
      <c r="JO557">
        <v>27.7444</v>
      </c>
      <c r="JP557">
        <v>22.8328</v>
      </c>
      <c r="JQ557">
        <v>21.8297</v>
      </c>
      <c r="JR557">
        <v>80.0788</v>
      </c>
      <c r="JS557">
        <v>31.0723</v>
      </c>
      <c r="JT557">
        <v>420</v>
      </c>
      <c r="JU557">
        <v>23.4295</v>
      </c>
      <c r="JV557">
        <v>102.297</v>
      </c>
      <c r="JW557">
        <v>91.39879999999999</v>
      </c>
    </row>
    <row r="558" spans="1:283">
      <c r="A558">
        <v>540</v>
      </c>
      <c r="B558">
        <v>1761013410.5</v>
      </c>
      <c r="C558">
        <v>3744.5</v>
      </c>
      <c r="D558" t="s">
        <v>1537</v>
      </c>
      <c r="E558" t="s">
        <v>1538</v>
      </c>
      <c r="F558">
        <v>5</v>
      </c>
      <c r="G558" t="s">
        <v>1479</v>
      </c>
      <c r="H558">
        <v>1761013402.5</v>
      </c>
      <c r="I558">
        <f>(J558)/1000</f>
        <v>0</v>
      </c>
      <c r="J558">
        <f>1000*DJ558*AH558*(DF558-DG558)/(100*CY558*(1000-AH558*DF558))</f>
        <v>0</v>
      </c>
      <c r="K558">
        <f>DJ558*AH558*(DE558-DD558*(1000-AH558*DG558)/(1000-AH558*DF558))/(100*CY558)</f>
        <v>0</v>
      </c>
      <c r="L558">
        <f>DD558 - IF(AH558&gt;1, K558*CY558*100.0/(AJ558), 0)</f>
        <v>0</v>
      </c>
      <c r="M558">
        <f>((S558-I558/2)*L558-K558)/(S558+I558/2)</f>
        <v>0</v>
      </c>
      <c r="N558">
        <f>M558*(DK558+DL558)/1000.0</f>
        <v>0</v>
      </c>
      <c r="O558">
        <f>(DD558 - IF(AH558&gt;1, K558*CY558*100.0/(AJ558), 0))*(DK558+DL558)/1000.0</f>
        <v>0</v>
      </c>
      <c r="P558">
        <f>2.0/((1/R558-1/Q558)+SIGN(R558)*SQRT((1/R558-1/Q558)*(1/R558-1/Q558) + 4*CZ558/((CZ558+1)*(CZ558+1))*(2*1/R558*1/Q558-1/Q558*1/Q558)))</f>
        <v>0</v>
      </c>
      <c r="Q558">
        <f>IF(LEFT(DA558,1)&lt;&gt;"0",IF(LEFT(DA558,1)="1",3.0,DB558),$D$5+$E$5*(DR558*DK558/($K$5*1000))+$F$5*(DR558*DK558/($K$5*1000))*MAX(MIN(CY558,$J$5),$I$5)*MAX(MIN(CY558,$J$5),$I$5)+$G$5*MAX(MIN(CY558,$J$5),$I$5)*(DR558*DK558/($K$5*1000))+$H$5*(DR558*DK558/($K$5*1000))*(DR558*DK558/($K$5*1000)))</f>
        <v>0</v>
      </c>
      <c r="R558">
        <f>I558*(1000-(1000*0.61365*exp(17.502*V558/(240.97+V558))/(DK558+DL558)+DF558)/2)/(1000*0.61365*exp(17.502*V558/(240.97+V558))/(DK558+DL558)-DF558)</f>
        <v>0</v>
      </c>
      <c r="S558">
        <f>1/((CZ558+1)/(P558/1.6)+1/(Q558/1.37)) + CZ558/((CZ558+1)/(P558/1.6) + CZ558/(Q558/1.37))</f>
        <v>0</v>
      </c>
      <c r="T558">
        <f>(CU558*CX558)</f>
        <v>0</v>
      </c>
      <c r="U558">
        <f>(DM558+(T558+2*0.95*5.67E-8*(((DM558+$B$9)+273)^4-(DM558+273)^4)-44100*I558)/(1.84*29.3*Q558+8*0.95*5.67E-8*(DM558+273)^3))</f>
        <v>0</v>
      </c>
      <c r="V558">
        <f>($C$9*DN558+$D$9*DO558+$E$9*U558)</f>
        <v>0</v>
      </c>
      <c r="W558">
        <f>0.61365*exp(17.502*V558/(240.97+V558))</f>
        <v>0</v>
      </c>
      <c r="X558">
        <f>(Y558/Z558*100)</f>
        <v>0</v>
      </c>
      <c r="Y558">
        <f>DF558*(DK558+DL558)/1000</f>
        <v>0</v>
      </c>
      <c r="Z558">
        <f>0.61365*exp(17.502*DM558/(240.97+DM558))</f>
        <v>0</v>
      </c>
      <c r="AA558">
        <f>(W558-DF558*(DK558+DL558)/1000)</f>
        <v>0</v>
      </c>
      <c r="AB558">
        <f>(-I558*44100)</f>
        <v>0</v>
      </c>
      <c r="AC558">
        <f>2*29.3*Q558*0.92*(DM558-V558)</f>
        <v>0</v>
      </c>
      <c r="AD558">
        <f>2*0.95*5.67E-8*(((DM558+$B$9)+273)^4-(V558+273)^4)</f>
        <v>0</v>
      </c>
      <c r="AE558">
        <f>T558+AD558+AB558+AC558</f>
        <v>0</v>
      </c>
      <c r="AF558">
        <v>1</v>
      </c>
      <c r="AG558">
        <v>0</v>
      </c>
      <c r="AH558">
        <f>IF(AF558*$H$15&gt;=AJ558,1.0,(AJ558/(AJ558-AF558*$H$15)))</f>
        <v>0</v>
      </c>
      <c r="AI558">
        <f>(AH558-1)*100</f>
        <v>0</v>
      </c>
      <c r="AJ558">
        <f>MAX(0,($B$15+$C$15*DR558)/(1+$D$15*DR558)*DK558/(DM558+273)*$E$15)</f>
        <v>0</v>
      </c>
      <c r="AK558" t="s">
        <v>420</v>
      </c>
      <c r="AL558" t="s">
        <v>420</v>
      </c>
      <c r="AM558">
        <v>0</v>
      </c>
      <c r="AN558">
        <v>0</v>
      </c>
      <c r="AO558">
        <f>1-AM558/AN558</f>
        <v>0</v>
      </c>
      <c r="AP558">
        <v>0</v>
      </c>
      <c r="AQ558" t="s">
        <v>420</v>
      </c>
      <c r="AR558" t="s">
        <v>420</v>
      </c>
      <c r="AS558">
        <v>0</v>
      </c>
      <c r="AT558">
        <v>0</v>
      </c>
      <c r="AU558">
        <f>1-AS558/AT558</f>
        <v>0</v>
      </c>
      <c r="AV558">
        <v>0.5</v>
      </c>
      <c r="AW558">
        <f>CV558</f>
        <v>0</v>
      </c>
      <c r="AX558">
        <f>K558</f>
        <v>0</v>
      </c>
      <c r="AY558">
        <f>AU558*AV558*AW558</f>
        <v>0</v>
      </c>
      <c r="AZ558">
        <f>(AX558-AP558)/AW558</f>
        <v>0</v>
      </c>
      <c r="BA558">
        <f>(AN558-AT558)/AT558</f>
        <v>0</v>
      </c>
      <c r="BB558">
        <f>AM558/(AO558+AM558/AT558)</f>
        <v>0</v>
      </c>
      <c r="BC558" t="s">
        <v>420</v>
      </c>
      <c r="BD558">
        <v>0</v>
      </c>
      <c r="BE558">
        <f>IF(BD558&lt;&gt;0, BD558, BB558)</f>
        <v>0</v>
      </c>
      <c r="BF558">
        <f>1-BE558/AT558</f>
        <v>0</v>
      </c>
      <c r="BG558">
        <f>(AT558-AS558)/(AT558-BE558)</f>
        <v>0</v>
      </c>
      <c r="BH558">
        <f>(AN558-AT558)/(AN558-BE558)</f>
        <v>0</v>
      </c>
      <c r="BI558">
        <f>(AT558-AS558)/(AT558-AM558)</f>
        <v>0</v>
      </c>
      <c r="BJ558">
        <f>(AN558-AT558)/(AN558-AM558)</f>
        <v>0</v>
      </c>
      <c r="BK558">
        <f>(BG558*BE558/AS558)</f>
        <v>0</v>
      </c>
      <c r="BL558">
        <f>(1-BK558)</f>
        <v>0</v>
      </c>
      <c r="CU558">
        <f>$B$13*DS558+$C$13*DT558+$F$13*EE558*(1-EH558)</f>
        <v>0</v>
      </c>
      <c r="CV558">
        <f>CU558*CW558</f>
        <v>0</v>
      </c>
      <c r="CW558">
        <f>($B$13*$D$11+$C$13*$D$11+$F$13*((ER558+EJ558)/MAX(ER558+EJ558+ES558, 0.1)*$I$11+ES558/MAX(ER558+EJ558+ES558, 0.1)*$J$11))/($B$13+$C$13+$F$13)</f>
        <v>0</v>
      </c>
      <c r="CX558">
        <f>($B$13*$K$11+$C$13*$K$11+$F$13*((ER558+EJ558)/MAX(ER558+EJ558+ES558, 0.1)*$P$11+ES558/MAX(ER558+EJ558+ES558, 0.1)*$Q$11))/($B$13+$C$13+$F$13)</f>
        <v>0</v>
      </c>
      <c r="CY558">
        <v>2.7</v>
      </c>
      <c r="CZ558">
        <v>0.5</v>
      </c>
      <c r="DA558" t="s">
        <v>421</v>
      </c>
      <c r="DB558">
        <v>2</v>
      </c>
      <c r="DC558">
        <v>1761013402.5</v>
      </c>
      <c r="DD558">
        <v>420.5738333333334</v>
      </c>
      <c r="DE558">
        <v>420.0430833333333</v>
      </c>
      <c r="DF558">
        <v>23.53157083333333</v>
      </c>
      <c r="DG558">
        <v>23.36937083333333</v>
      </c>
      <c r="DH558">
        <v>422.3055</v>
      </c>
      <c r="DI558">
        <v>23.35246666666667</v>
      </c>
      <c r="DJ558">
        <v>500.0000833333334</v>
      </c>
      <c r="DK558">
        <v>90.59449583333333</v>
      </c>
      <c r="DL558">
        <v>0.03317635416666666</v>
      </c>
      <c r="DM558">
        <v>29.9507</v>
      </c>
      <c r="DN558">
        <v>29.98194166666667</v>
      </c>
      <c r="DO558">
        <v>999.9</v>
      </c>
      <c r="DP558">
        <v>0</v>
      </c>
      <c r="DQ558">
        <v>0</v>
      </c>
      <c r="DR558">
        <v>9999.52375</v>
      </c>
      <c r="DS558">
        <v>0</v>
      </c>
      <c r="DT558">
        <v>0.242856</v>
      </c>
      <c r="DU558">
        <v>0.5307490833333334</v>
      </c>
      <c r="DV558">
        <v>430.7090416666667</v>
      </c>
      <c r="DW558">
        <v>430.0940416666667</v>
      </c>
      <c r="DX558">
        <v>0.1622</v>
      </c>
      <c r="DY558">
        <v>420.0430833333333</v>
      </c>
      <c r="DZ558">
        <v>23.36937083333333</v>
      </c>
      <c r="EA558">
        <v>2.131831666666667</v>
      </c>
      <c r="EB558">
        <v>2.117136666666667</v>
      </c>
      <c r="EC558">
        <v>18.45895</v>
      </c>
      <c r="ED558">
        <v>18.34866666666667</v>
      </c>
      <c r="EE558">
        <v>0.00500078</v>
      </c>
      <c r="EF558">
        <v>0</v>
      </c>
      <c r="EG558">
        <v>0</v>
      </c>
      <c r="EH558">
        <v>0</v>
      </c>
      <c r="EI558">
        <v>302.4791666666667</v>
      </c>
      <c r="EJ558">
        <v>0.00500078</v>
      </c>
      <c r="EK558">
        <v>-8.970833333333333</v>
      </c>
      <c r="EL558">
        <v>-0.3041666666666667</v>
      </c>
      <c r="EM558">
        <v>36.09354166666667</v>
      </c>
      <c r="EN558">
        <v>40.49975</v>
      </c>
      <c r="EO558">
        <v>38.890375</v>
      </c>
      <c r="EP558">
        <v>41.5285</v>
      </c>
      <c r="EQ558">
        <v>39.11429166666667</v>
      </c>
      <c r="ER558">
        <v>0</v>
      </c>
      <c r="ES558">
        <v>0</v>
      </c>
      <c r="ET558">
        <v>0</v>
      </c>
      <c r="EU558">
        <v>1761013409.5</v>
      </c>
      <c r="EV558">
        <v>0</v>
      </c>
      <c r="EW558">
        <v>304.856</v>
      </c>
      <c r="EX558">
        <v>15.57692268146146</v>
      </c>
      <c r="EY558">
        <v>-30.69999983830327</v>
      </c>
      <c r="EZ558">
        <v>-9.056000000000001</v>
      </c>
      <c r="FA558">
        <v>15</v>
      </c>
      <c r="FB558">
        <v>1761013184</v>
      </c>
      <c r="FC558" t="s">
        <v>1480</v>
      </c>
      <c r="FD558">
        <v>1761013184</v>
      </c>
      <c r="FE558">
        <v>1761013179</v>
      </c>
      <c r="FF558">
        <v>16</v>
      </c>
      <c r="FG558">
        <v>-0.154</v>
      </c>
      <c r="FH558">
        <v>-0</v>
      </c>
      <c r="FI558">
        <v>-1.733</v>
      </c>
      <c r="FJ558">
        <v>0.19</v>
      </c>
      <c r="FK558">
        <v>420</v>
      </c>
      <c r="FL558">
        <v>24</v>
      </c>
      <c r="FM558">
        <v>0.28</v>
      </c>
      <c r="FN558">
        <v>0.05</v>
      </c>
      <c r="FO558">
        <v>0.5293676585365854</v>
      </c>
      <c r="FP558">
        <v>0.07504825087108</v>
      </c>
      <c r="FQ558">
        <v>0.02003324020479251</v>
      </c>
      <c r="FR558">
        <v>1</v>
      </c>
      <c r="FS558">
        <v>303.7235294117647</v>
      </c>
      <c r="FT558">
        <v>12.06417097717565</v>
      </c>
      <c r="FU558">
        <v>6.963732046384387</v>
      </c>
      <c r="FV558">
        <v>0</v>
      </c>
      <c r="FW558">
        <v>0.1382351797560976</v>
      </c>
      <c r="FX558">
        <v>0.2116078837630664</v>
      </c>
      <c r="FY558">
        <v>0.05721446919345254</v>
      </c>
      <c r="FZ558">
        <v>0</v>
      </c>
      <c r="GA558">
        <v>1</v>
      </c>
      <c r="GB558">
        <v>3</v>
      </c>
      <c r="GC558" t="s">
        <v>459</v>
      </c>
      <c r="GD558">
        <v>3.10968</v>
      </c>
      <c r="GE558">
        <v>2.72491</v>
      </c>
      <c r="GF558">
        <v>0.0887511</v>
      </c>
      <c r="GG558">
        <v>0.08843959999999999</v>
      </c>
      <c r="GH558">
        <v>0.106847</v>
      </c>
      <c r="GI558">
        <v>0.107531</v>
      </c>
      <c r="GJ558">
        <v>23914.3</v>
      </c>
      <c r="GK558">
        <v>21661</v>
      </c>
      <c r="GL558">
        <v>26801.1</v>
      </c>
      <c r="GM558">
        <v>23968.6</v>
      </c>
      <c r="GN558">
        <v>38248.8</v>
      </c>
      <c r="GO558">
        <v>31550.4</v>
      </c>
      <c r="GP558">
        <v>46779.9</v>
      </c>
      <c r="GQ558">
        <v>37885.5</v>
      </c>
      <c r="GR558">
        <v>1.89272</v>
      </c>
      <c r="GS558">
        <v>1.8784</v>
      </c>
      <c r="GT558">
        <v>0.10366</v>
      </c>
      <c r="GU558">
        <v>0</v>
      </c>
      <c r="GV558">
        <v>28.3188</v>
      </c>
      <c r="GW558">
        <v>999.9</v>
      </c>
      <c r="GX558">
        <v>63.8</v>
      </c>
      <c r="GY558">
        <v>29.1</v>
      </c>
      <c r="GZ558">
        <v>28.4847</v>
      </c>
      <c r="HA558">
        <v>61.381</v>
      </c>
      <c r="HB558">
        <v>20.8934</v>
      </c>
      <c r="HC558">
        <v>1</v>
      </c>
      <c r="HD558">
        <v>0.0268115</v>
      </c>
      <c r="HE558">
        <v>-1.92986</v>
      </c>
      <c r="HF558">
        <v>20.3248</v>
      </c>
      <c r="HG558">
        <v>5.21894</v>
      </c>
      <c r="HH558">
        <v>11.98</v>
      </c>
      <c r="HI558">
        <v>4.96525</v>
      </c>
      <c r="HJ558">
        <v>3.27595</v>
      </c>
      <c r="HK558">
        <v>9999</v>
      </c>
      <c r="HL558">
        <v>9999</v>
      </c>
      <c r="HM558">
        <v>9999</v>
      </c>
      <c r="HN558">
        <v>999.9</v>
      </c>
      <c r="HO558">
        <v>1.86367</v>
      </c>
      <c r="HP558">
        <v>1.85974</v>
      </c>
      <c r="HQ558">
        <v>1.85805</v>
      </c>
      <c r="HR558">
        <v>1.85944</v>
      </c>
      <c r="HS558">
        <v>1.85959</v>
      </c>
      <c r="HT558">
        <v>1.85806</v>
      </c>
      <c r="HU558">
        <v>1.85713</v>
      </c>
      <c r="HV558">
        <v>1.85211</v>
      </c>
      <c r="HW558">
        <v>0</v>
      </c>
      <c r="HX558">
        <v>0</v>
      </c>
      <c r="HY558">
        <v>0</v>
      </c>
      <c r="HZ558">
        <v>0</v>
      </c>
      <c r="IA558" t="s">
        <v>424</v>
      </c>
      <c r="IB558" t="s">
        <v>425</v>
      </c>
      <c r="IC558" t="s">
        <v>426</v>
      </c>
      <c r="ID558" t="s">
        <v>426</v>
      </c>
      <c r="IE558" t="s">
        <v>426</v>
      </c>
      <c r="IF558" t="s">
        <v>426</v>
      </c>
      <c r="IG558">
        <v>0</v>
      </c>
      <c r="IH558">
        <v>100</v>
      </c>
      <c r="II558">
        <v>100</v>
      </c>
      <c r="IJ558">
        <v>-1.732</v>
      </c>
      <c r="IK558">
        <v>0.1767</v>
      </c>
      <c r="IL558">
        <v>-2.523321469321131</v>
      </c>
      <c r="IM558">
        <v>0.001328113201692861</v>
      </c>
      <c r="IN558">
        <v>1.538283238170363E-06</v>
      </c>
      <c r="IO558">
        <v>-5.795655626708063E-10</v>
      </c>
      <c r="IP558">
        <v>-0.06946566406577259</v>
      </c>
      <c r="IQ558">
        <v>-0.004593102289677449</v>
      </c>
      <c r="IR558">
        <v>0.0008253994458280543</v>
      </c>
      <c r="IS558">
        <v>-7.403632370499484E-06</v>
      </c>
      <c r="IT558">
        <v>2</v>
      </c>
      <c r="IU558">
        <v>1985</v>
      </c>
      <c r="IV558">
        <v>1</v>
      </c>
      <c r="IW558">
        <v>27</v>
      </c>
      <c r="IX558">
        <v>3.8</v>
      </c>
      <c r="IY558">
        <v>3.9</v>
      </c>
      <c r="IZ558">
        <v>1.13525</v>
      </c>
      <c r="JA558">
        <v>2.61108</v>
      </c>
      <c r="JB558">
        <v>1.49658</v>
      </c>
      <c r="JC558">
        <v>2.34619</v>
      </c>
      <c r="JD558">
        <v>1.54907</v>
      </c>
      <c r="JE558">
        <v>2.40356</v>
      </c>
      <c r="JF558">
        <v>32.7535</v>
      </c>
      <c r="JG558">
        <v>15.2966</v>
      </c>
      <c r="JH558">
        <v>18</v>
      </c>
      <c r="JI558">
        <v>481.69</v>
      </c>
      <c r="JJ558">
        <v>501.676</v>
      </c>
      <c r="JK558">
        <v>31.1104</v>
      </c>
      <c r="JL558">
        <v>27.5901</v>
      </c>
      <c r="JM558">
        <v>29.9999</v>
      </c>
      <c r="JN558">
        <v>27.7666</v>
      </c>
      <c r="JO558">
        <v>27.7444</v>
      </c>
      <c r="JP558">
        <v>22.8321</v>
      </c>
      <c r="JQ558">
        <v>21.8297</v>
      </c>
      <c r="JR558">
        <v>80.0788</v>
      </c>
      <c r="JS558">
        <v>31.0723</v>
      </c>
      <c r="JT558">
        <v>420</v>
      </c>
      <c r="JU558">
        <v>23.4295</v>
      </c>
      <c r="JV558">
        <v>102.297</v>
      </c>
      <c r="JW558">
        <v>91.39870000000001</v>
      </c>
    </row>
    <row r="559" spans="1:283">
      <c r="A559">
        <v>541</v>
      </c>
      <c r="B559">
        <v>1761013560.5</v>
      </c>
      <c r="C559">
        <v>3894.5</v>
      </c>
      <c r="D559" t="s">
        <v>1539</v>
      </c>
      <c r="E559" t="s">
        <v>1540</v>
      </c>
      <c r="F559">
        <v>5</v>
      </c>
      <c r="G559" t="s">
        <v>1541</v>
      </c>
      <c r="H559">
        <v>1761013552.75</v>
      </c>
      <c r="I559">
        <f>(J559)/1000</f>
        <v>0</v>
      </c>
      <c r="J559">
        <f>1000*DJ559*AH559*(DF559-DG559)/(100*CY559*(1000-AH559*DF559))</f>
        <v>0</v>
      </c>
      <c r="K559">
        <f>DJ559*AH559*(DE559-DD559*(1000-AH559*DG559)/(1000-AH559*DF559))/(100*CY559)</f>
        <v>0</v>
      </c>
      <c r="L559">
        <f>DD559 - IF(AH559&gt;1, K559*CY559*100.0/(AJ559), 0)</f>
        <v>0</v>
      </c>
      <c r="M559">
        <f>((S559-I559/2)*L559-K559)/(S559+I559/2)</f>
        <v>0</v>
      </c>
      <c r="N559">
        <f>M559*(DK559+DL559)/1000.0</f>
        <v>0</v>
      </c>
      <c r="O559">
        <f>(DD559 - IF(AH559&gt;1, K559*CY559*100.0/(AJ559), 0))*(DK559+DL559)/1000.0</f>
        <v>0</v>
      </c>
      <c r="P559">
        <f>2.0/((1/R559-1/Q559)+SIGN(R559)*SQRT((1/R559-1/Q559)*(1/R559-1/Q559) + 4*CZ559/((CZ559+1)*(CZ559+1))*(2*1/R559*1/Q559-1/Q559*1/Q559)))</f>
        <v>0</v>
      </c>
      <c r="Q559">
        <f>IF(LEFT(DA559,1)&lt;&gt;"0",IF(LEFT(DA559,1)="1",3.0,DB559),$D$5+$E$5*(DR559*DK559/($K$5*1000))+$F$5*(DR559*DK559/($K$5*1000))*MAX(MIN(CY559,$J$5),$I$5)*MAX(MIN(CY559,$J$5),$I$5)+$G$5*MAX(MIN(CY559,$J$5),$I$5)*(DR559*DK559/($K$5*1000))+$H$5*(DR559*DK559/($K$5*1000))*(DR559*DK559/($K$5*1000)))</f>
        <v>0</v>
      </c>
      <c r="R559">
        <f>I559*(1000-(1000*0.61365*exp(17.502*V559/(240.97+V559))/(DK559+DL559)+DF559)/2)/(1000*0.61365*exp(17.502*V559/(240.97+V559))/(DK559+DL559)-DF559)</f>
        <v>0</v>
      </c>
      <c r="S559">
        <f>1/((CZ559+1)/(P559/1.6)+1/(Q559/1.37)) + CZ559/((CZ559+1)/(P559/1.6) + CZ559/(Q559/1.37))</f>
        <v>0</v>
      </c>
      <c r="T559">
        <f>(CU559*CX559)</f>
        <v>0</v>
      </c>
      <c r="U559">
        <f>(DM559+(T559+2*0.95*5.67E-8*(((DM559+$B$9)+273)^4-(DM559+273)^4)-44100*I559)/(1.84*29.3*Q559+8*0.95*5.67E-8*(DM559+273)^3))</f>
        <v>0</v>
      </c>
      <c r="V559">
        <f>($C$9*DN559+$D$9*DO559+$E$9*U559)</f>
        <v>0</v>
      </c>
      <c r="W559">
        <f>0.61365*exp(17.502*V559/(240.97+V559))</f>
        <v>0</v>
      </c>
      <c r="X559">
        <f>(Y559/Z559*100)</f>
        <v>0</v>
      </c>
      <c r="Y559">
        <f>DF559*(DK559+DL559)/1000</f>
        <v>0</v>
      </c>
      <c r="Z559">
        <f>0.61365*exp(17.502*DM559/(240.97+DM559))</f>
        <v>0</v>
      </c>
      <c r="AA559">
        <f>(W559-DF559*(DK559+DL559)/1000)</f>
        <v>0</v>
      </c>
      <c r="AB559">
        <f>(-I559*44100)</f>
        <v>0</v>
      </c>
      <c r="AC559">
        <f>2*29.3*Q559*0.92*(DM559-V559)</f>
        <v>0</v>
      </c>
      <c r="AD559">
        <f>2*0.95*5.67E-8*(((DM559+$B$9)+273)^4-(V559+273)^4)</f>
        <v>0</v>
      </c>
      <c r="AE559">
        <f>T559+AD559+AB559+AC559</f>
        <v>0</v>
      </c>
      <c r="AF559">
        <v>1</v>
      </c>
      <c r="AG559">
        <v>0</v>
      </c>
      <c r="AH559">
        <f>IF(AF559*$H$15&gt;=AJ559,1.0,(AJ559/(AJ559-AF559*$H$15)))</f>
        <v>0</v>
      </c>
      <c r="AI559">
        <f>(AH559-1)*100</f>
        <v>0</v>
      </c>
      <c r="AJ559">
        <f>MAX(0,($B$15+$C$15*DR559)/(1+$D$15*DR559)*DK559/(DM559+273)*$E$15)</f>
        <v>0</v>
      </c>
      <c r="AK559" t="s">
        <v>420</v>
      </c>
      <c r="AL559" t="s">
        <v>420</v>
      </c>
      <c r="AM559">
        <v>0</v>
      </c>
      <c r="AN559">
        <v>0</v>
      </c>
      <c r="AO559">
        <f>1-AM559/AN559</f>
        <v>0</v>
      </c>
      <c r="AP559">
        <v>0</v>
      </c>
      <c r="AQ559" t="s">
        <v>420</v>
      </c>
      <c r="AR559" t="s">
        <v>420</v>
      </c>
      <c r="AS559">
        <v>0</v>
      </c>
      <c r="AT559">
        <v>0</v>
      </c>
      <c r="AU559">
        <f>1-AS559/AT559</f>
        <v>0</v>
      </c>
      <c r="AV559">
        <v>0.5</v>
      </c>
      <c r="AW559">
        <f>CV559</f>
        <v>0</v>
      </c>
      <c r="AX559">
        <f>K559</f>
        <v>0</v>
      </c>
      <c r="AY559">
        <f>AU559*AV559*AW559</f>
        <v>0</v>
      </c>
      <c r="AZ559">
        <f>(AX559-AP559)/AW559</f>
        <v>0</v>
      </c>
      <c r="BA559">
        <f>(AN559-AT559)/AT559</f>
        <v>0</v>
      </c>
      <c r="BB559">
        <f>AM559/(AO559+AM559/AT559)</f>
        <v>0</v>
      </c>
      <c r="BC559" t="s">
        <v>420</v>
      </c>
      <c r="BD559">
        <v>0</v>
      </c>
      <c r="BE559">
        <f>IF(BD559&lt;&gt;0, BD559, BB559)</f>
        <v>0</v>
      </c>
      <c r="BF559">
        <f>1-BE559/AT559</f>
        <v>0</v>
      </c>
      <c r="BG559">
        <f>(AT559-AS559)/(AT559-BE559)</f>
        <v>0</v>
      </c>
      <c r="BH559">
        <f>(AN559-AT559)/(AN559-BE559)</f>
        <v>0</v>
      </c>
      <c r="BI559">
        <f>(AT559-AS559)/(AT559-AM559)</f>
        <v>0</v>
      </c>
      <c r="BJ559">
        <f>(AN559-AT559)/(AN559-AM559)</f>
        <v>0</v>
      </c>
      <c r="BK559">
        <f>(BG559*BE559/AS559)</f>
        <v>0</v>
      </c>
      <c r="BL559">
        <f>(1-BK559)</f>
        <v>0</v>
      </c>
      <c r="CU559">
        <f>$B$13*DS559+$C$13*DT559+$F$13*EE559*(1-EH559)</f>
        <v>0</v>
      </c>
      <c r="CV559">
        <f>CU559*CW559</f>
        <v>0</v>
      </c>
      <c r="CW559">
        <f>($B$13*$D$11+$C$13*$D$11+$F$13*((ER559+EJ559)/MAX(ER559+EJ559+ES559, 0.1)*$I$11+ES559/MAX(ER559+EJ559+ES559, 0.1)*$J$11))/($B$13+$C$13+$F$13)</f>
        <v>0</v>
      </c>
      <c r="CX559">
        <f>($B$13*$K$11+$C$13*$K$11+$F$13*((ER559+EJ559)/MAX(ER559+EJ559+ES559, 0.1)*$P$11+ES559/MAX(ER559+EJ559+ES559, 0.1)*$Q$11))/($B$13+$C$13+$F$13)</f>
        <v>0</v>
      </c>
      <c r="CY559">
        <v>2.7</v>
      </c>
      <c r="CZ559">
        <v>0.5</v>
      </c>
      <c r="DA559" t="s">
        <v>421</v>
      </c>
      <c r="DB559">
        <v>2</v>
      </c>
      <c r="DC559">
        <v>1761013552.75</v>
      </c>
      <c r="DD559">
        <v>420.2880666666667</v>
      </c>
      <c r="DE559">
        <v>420.0272333333333</v>
      </c>
      <c r="DF559">
        <v>23.51598</v>
      </c>
      <c r="DG559">
        <v>23.47365666666667</v>
      </c>
      <c r="DH559">
        <v>422.0635333333333</v>
      </c>
      <c r="DI559">
        <v>23.33256333333333</v>
      </c>
      <c r="DJ559">
        <v>499.9944333333333</v>
      </c>
      <c r="DK559">
        <v>90.6003</v>
      </c>
      <c r="DL559">
        <v>0.03289961</v>
      </c>
      <c r="DM559">
        <v>30.08529666666667</v>
      </c>
      <c r="DN559">
        <v>30.05347666666667</v>
      </c>
      <c r="DO559">
        <v>999.9000000000002</v>
      </c>
      <c r="DP559">
        <v>0</v>
      </c>
      <c r="DQ559">
        <v>0</v>
      </c>
      <c r="DR559">
        <v>10004.68233333333</v>
      </c>
      <c r="DS559">
        <v>0</v>
      </c>
      <c r="DT559">
        <v>0.2428559999999999</v>
      </c>
      <c r="DU559">
        <v>0.2609741666666666</v>
      </c>
      <c r="DV559">
        <v>430.4095999999999</v>
      </c>
      <c r="DW559">
        <v>430.1236666666666</v>
      </c>
      <c r="DX559">
        <v>0.04232215866666667</v>
      </c>
      <c r="DY559">
        <v>420.0272333333333</v>
      </c>
      <c r="DZ559">
        <v>23.47365666666667</v>
      </c>
      <c r="EA559">
        <v>2.130554333333333</v>
      </c>
      <c r="EB559">
        <v>2.126720333333334</v>
      </c>
      <c r="EC559">
        <v>18.44947</v>
      </c>
      <c r="ED559">
        <v>18.42072</v>
      </c>
      <c r="EE559">
        <v>0.005000780000000002</v>
      </c>
      <c r="EF559">
        <v>0</v>
      </c>
      <c r="EG559">
        <v>0</v>
      </c>
      <c r="EH559">
        <v>0</v>
      </c>
      <c r="EI559">
        <v>297.6400000000001</v>
      </c>
      <c r="EJ559">
        <v>0.005000780000000002</v>
      </c>
      <c r="EK559">
        <v>-17.01333333333333</v>
      </c>
      <c r="EL559">
        <v>-0.8166666666666667</v>
      </c>
      <c r="EM559">
        <v>35.32269999999999</v>
      </c>
      <c r="EN559">
        <v>38.98089999999999</v>
      </c>
      <c r="EO559">
        <v>37.22056666666666</v>
      </c>
      <c r="EP559">
        <v>39.13093333333333</v>
      </c>
      <c r="EQ559">
        <v>38.23099999999999</v>
      </c>
      <c r="ER559">
        <v>0</v>
      </c>
      <c r="ES559">
        <v>0</v>
      </c>
      <c r="ET559">
        <v>0</v>
      </c>
      <c r="EU559">
        <v>1761013559.5</v>
      </c>
      <c r="EV559">
        <v>0</v>
      </c>
      <c r="EW559">
        <v>297.4880000000001</v>
      </c>
      <c r="EX559">
        <v>-2.292308318639021</v>
      </c>
      <c r="EY559">
        <v>-25.93846104652918</v>
      </c>
      <c r="EZ559">
        <v>-17.384</v>
      </c>
      <c r="FA559">
        <v>15</v>
      </c>
      <c r="FB559">
        <v>1761013439.5</v>
      </c>
      <c r="FC559" t="s">
        <v>1542</v>
      </c>
      <c r="FD559">
        <v>1761013439</v>
      </c>
      <c r="FE559">
        <v>1761013439.5</v>
      </c>
      <c r="FF559">
        <v>17</v>
      </c>
      <c r="FG559">
        <v>-0.043</v>
      </c>
      <c r="FH559">
        <v>0.005</v>
      </c>
      <c r="FI559">
        <v>-1.775</v>
      </c>
      <c r="FJ559">
        <v>0.18</v>
      </c>
      <c r="FK559">
        <v>420</v>
      </c>
      <c r="FL559">
        <v>23</v>
      </c>
      <c r="FM559">
        <v>0.43</v>
      </c>
      <c r="FN559">
        <v>0.11</v>
      </c>
      <c r="FO559">
        <v>0.277003525</v>
      </c>
      <c r="FP559">
        <v>-0.3607533095684808</v>
      </c>
      <c r="FQ559">
        <v>0.05575158308827988</v>
      </c>
      <c r="FR559">
        <v>1</v>
      </c>
      <c r="FS559">
        <v>297.2617647058824</v>
      </c>
      <c r="FT559">
        <v>3.323147314083558</v>
      </c>
      <c r="FU559">
        <v>7.241791081098914</v>
      </c>
      <c r="FV559">
        <v>0</v>
      </c>
      <c r="FW559">
        <v>0.009005549000000002</v>
      </c>
      <c r="FX559">
        <v>0.5818754255909945</v>
      </c>
      <c r="FY559">
        <v>0.06246327742625357</v>
      </c>
      <c r="FZ559">
        <v>0</v>
      </c>
      <c r="GA559">
        <v>1</v>
      </c>
      <c r="GB559">
        <v>3</v>
      </c>
      <c r="GC559" t="s">
        <v>459</v>
      </c>
      <c r="GD559">
        <v>3.10962</v>
      </c>
      <c r="GE559">
        <v>2.72462</v>
      </c>
      <c r="GF559">
        <v>0.08871569999999999</v>
      </c>
      <c r="GG559">
        <v>0.0884387</v>
      </c>
      <c r="GH559">
        <v>0.106962</v>
      </c>
      <c r="GI559">
        <v>0.107864</v>
      </c>
      <c r="GJ559">
        <v>23915.6</v>
      </c>
      <c r="GK559">
        <v>21661.2</v>
      </c>
      <c r="GL559">
        <v>26801.3</v>
      </c>
      <c r="GM559">
        <v>23968.7</v>
      </c>
      <c r="GN559">
        <v>38244.2</v>
      </c>
      <c r="GO559">
        <v>31538.8</v>
      </c>
      <c r="GP559">
        <v>46780.5</v>
      </c>
      <c r="GQ559">
        <v>37885.9</v>
      </c>
      <c r="GR559">
        <v>1.89242</v>
      </c>
      <c r="GS559">
        <v>1.87897</v>
      </c>
      <c r="GT559">
        <v>0.107914</v>
      </c>
      <c r="GU559">
        <v>0</v>
      </c>
      <c r="GV559">
        <v>28.3023</v>
      </c>
      <c r="GW559">
        <v>999.9</v>
      </c>
      <c r="GX559">
        <v>63.8</v>
      </c>
      <c r="GY559">
        <v>29</v>
      </c>
      <c r="GZ559">
        <v>28.3206</v>
      </c>
      <c r="HA559">
        <v>61.111</v>
      </c>
      <c r="HB559">
        <v>21.1218</v>
      </c>
      <c r="HC559">
        <v>1</v>
      </c>
      <c r="HD559">
        <v>0.0249797</v>
      </c>
      <c r="HE559">
        <v>-1.79358</v>
      </c>
      <c r="HF559">
        <v>20.3289</v>
      </c>
      <c r="HG559">
        <v>5.22163</v>
      </c>
      <c r="HH559">
        <v>11.9798</v>
      </c>
      <c r="HI559">
        <v>4.9652</v>
      </c>
      <c r="HJ559">
        <v>3.27588</v>
      </c>
      <c r="HK559">
        <v>9999</v>
      </c>
      <c r="HL559">
        <v>9999</v>
      </c>
      <c r="HM559">
        <v>9999</v>
      </c>
      <c r="HN559">
        <v>999.9</v>
      </c>
      <c r="HO559">
        <v>1.86368</v>
      </c>
      <c r="HP559">
        <v>1.85974</v>
      </c>
      <c r="HQ559">
        <v>1.85806</v>
      </c>
      <c r="HR559">
        <v>1.85944</v>
      </c>
      <c r="HS559">
        <v>1.85959</v>
      </c>
      <c r="HT559">
        <v>1.85806</v>
      </c>
      <c r="HU559">
        <v>1.85713</v>
      </c>
      <c r="HV559">
        <v>1.85211</v>
      </c>
      <c r="HW559">
        <v>0</v>
      </c>
      <c r="HX559">
        <v>0</v>
      </c>
      <c r="HY559">
        <v>0</v>
      </c>
      <c r="HZ559">
        <v>0</v>
      </c>
      <c r="IA559" t="s">
        <v>424</v>
      </c>
      <c r="IB559" t="s">
        <v>425</v>
      </c>
      <c r="IC559" t="s">
        <v>426</v>
      </c>
      <c r="ID559" t="s">
        <v>426</v>
      </c>
      <c r="IE559" t="s">
        <v>426</v>
      </c>
      <c r="IF559" t="s">
        <v>426</v>
      </c>
      <c r="IG559">
        <v>0</v>
      </c>
      <c r="IH559">
        <v>100</v>
      </c>
      <c r="II559">
        <v>100</v>
      </c>
      <c r="IJ559">
        <v>-1.776</v>
      </c>
      <c r="IK559">
        <v>0.1822</v>
      </c>
      <c r="IL559">
        <v>-2.566441917429032</v>
      </c>
      <c r="IM559">
        <v>0.001328113201692861</v>
      </c>
      <c r="IN559">
        <v>1.538283238170363E-06</v>
      </c>
      <c r="IO559">
        <v>-5.795655626708063E-10</v>
      </c>
      <c r="IP559">
        <v>-0.06473182303273828</v>
      </c>
      <c r="IQ559">
        <v>-0.004593102289677449</v>
      </c>
      <c r="IR559">
        <v>0.0008253994458280543</v>
      </c>
      <c r="IS559">
        <v>-7.403632370499484E-06</v>
      </c>
      <c r="IT559">
        <v>2</v>
      </c>
      <c r="IU559">
        <v>1985</v>
      </c>
      <c r="IV559">
        <v>1</v>
      </c>
      <c r="IW559">
        <v>27</v>
      </c>
      <c r="IX559">
        <v>2</v>
      </c>
      <c r="IY559">
        <v>2</v>
      </c>
      <c r="IZ559">
        <v>1.13525</v>
      </c>
      <c r="JA559">
        <v>2.61108</v>
      </c>
      <c r="JB559">
        <v>1.49658</v>
      </c>
      <c r="JC559">
        <v>2.34497</v>
      </c>
      <c r="JD559">
        <v>1.54907</v>
      </c>
      <c r="JE559">
        <v>2.44263</v>
      </c>
      <c r="JF559">
        <v>32.7535</v>
      </c>
      <c r="JG559">
        <v>15.2878</v>
      </c>
      <c r="JH559">
        <v>18</v>
      </c>
      <c r="JI559">
        <v>481.481</v>
      </c>
      <c r="JJ559">
        <v>502.038</v>
      </c>
      <c r="JK559">
        <v>31.2763</v>
      </c>
      <c r="JL559">
        <v>27.5737</v>
      </c>
      <c r="JM559">
        <v>29.9999</v>
      </c>
      <c r="JN559">
        <v>27.7619</v>
      </c>
      <c r="JO559">
        <v>27.7421</v>
      </c>
      <c r="JP559">
        <v>22.8325</v>
      </c>
      <c r="JQ559">
        <v>20.7426</v>
      </c>
      <c r="JR559">
        <v>79.7008</v>
      </c>
      <c r="JS559">
        <v>31.2956</v>
      </c>
      <c r="JT559">
        <v>420</v>
      </c>
      <c r="JU559">
        <v>23.621</v>
      </c>
      <c r="JV559">
        <v>102.298</v>
      </c>
      <c r="JW559">
        <v>91.3995</v>
      </c>
    </row>
    <row r="560" spans="1:283">
      <c r="A560">
        <v>542</v>
      </c>
      <c r="B560">
        <v>1761013562.5</v>
      </c>
      <c r="C560">
        <v>3896.5</v>
      </c>
      <c r="D560" t="s">
        <v>1543</v>
      </c>
      <c r="E560" t="s">
        <v>1544</v>
      </c>
      <c r="F560">
        <v>5</v>
      </c>
      <c r="G560" t="s">
        <v>1541</v>
      </c>
      <c r="H560">
        <v>1761013554.551724</v>
      </c>
      <c r="I560">
        <f>(J560)/1000</f>
        <v>0</v>
      </c>
      <c r="J560">
        <f>1000*DJ560*AH560*(DF560-DG560)/(100*CY560*(1000-AH560*DF560))</f>
        <v>0</v>
      </c>
      <c r="K560">
        <f>DJ560*AH560*(DE560-DD560*(1000-AH560*DG560)/(1000-AH560*DF560))/(100*CY560)</f>
        <v>0</v>
      </c>
      <c r="L560">
        <f>DD560 - IF(AH560&gt;1, K560*CY560*100.0/(AJ560), 0)</f>
        <v>0</v>
      </c>
      <c r="M560">
        <f>((S560-I560/2)*L560-K560)/(S560+I560/2)</f>
        <v>0</v>
      </c>
      <c r="N560">
        <f>M560*(DK560+DL560)/1000.0</f>
        <v>0</v>
      </c>
      <c r="O560">
        <f>(DD560 - IF(AH560&gt;1, K560*CY560*100.0/(AJ560), 0))*(DK560+DL560)/1000.0</f>
        <v>0</v>
      </c>
      <c r="P560">
        <f>2.0/((1/R560-1/Q560)+SIGN(R560)*SQRT((1/R560-1/Q560)*(1/R560-1/Q560) + 4*CZ560/((CZ560+1)*(CZ560+1))*(2*1/R560*1/Q560-1/Q560*1/Q560)))</f>
        <v>0</v>
      </c>
      <c r="Q560">
        <f>IF(LEFT(DA560,1)&lt;&gt;"0",IF(LEFT(DA560,1)="1",3.0,DB560),$D$5+$E$5*(DR560*DK560/($K$5*1000))+$F$5*(DR560*DK560/($K$5*1000))*MAX(MIN(CY560,$J$5),$I$5)*MAX(MIN(CY560,$J$5),$I$5)+$G$5*MAX(MIN(CY560,$J$5),$I$5)*(DR560*DK560/($K$5*1000))+$H$5*(DR560*DK560/($K$5*1000))*(DR560*DK560/($K$5*1000)))</f>
        <v>0</v>
      </c>
      <c r="R560">
        <f>I560*(1000-(1000*0.61365*exp(17.502*V560/(240.97+V560))/(DK560+DL560)+DF560)/2)/(1000*0.61365*exp(17.502*V560/(240.97+V560))/(DK560+DL560)-DF560)</f>
        <v>0</v>
      </c>
      <c r="S560">
        <f>1/((CZ560+1)/(P560/1.6)+1/(Q560/1.37)) + CZ560/((CZ560+1)/(P560/1.6) + CZ560/(Q560/1.37))</f>
        <v>0</v>
      </c>
      <c r="T560">
        <f>(CU560*CX560)</f>
        <v>0</v>
      </c>
      <c r="U560">
        <f>(DM560+(T560+2*0.95*5.67E-8*(((DM560+$B$9)+273)^4-(DM560+273)^4)-44100*I560)/(1.84*29.3*Q560+8*0.95*5.67E-8*(DM560+273)^3))</f>
        <v>0</v>
      </c>
      <c r="V560">
        <f>($C$9*DN560+$D$9*DO560+$E$9*U560)</f>
        <v>0</v>
      </c>
      <c r="W560">
        <f>0.61365*exp(17.502*V560/(240.97+V560))</f>
        <v>0</v>
      </c>
      <c r="X560">
        <f>(Y560/Z560*100)</f>
        <v>0</v>
      </c>
      <c r="Y560">
        <f>DF560*(DK560+DL560)/1000</f>
        <v>0</v>
      </c>
      <c r="Z560">
        <f>0.61365*exp(17.502*DM560/(240.97+DM560))</f>
        <v>0</v>
      </c>
      <c r="AA560">
        <f>(W560-DF560*(DK560+DL560)/1000)</f>
        <v>0</v>
      </c>
      <c r="AB560">
        <f>(-I560*44100)</f>
        <v>0</v>
      </c>
      <c r="AC560">
        <f>2*29.3*Q560*0.92*(DM560-V560)</f>
        <v>0</v>
      </c>
      <c r="AD560">
        <f>2*0.95*5.67E-8*(((DM560+$B$9)+273)^4-(V560+273)^4)</f>
        <v>0</v>
      </c>
      <c r="AE560">
        <f>T560+AD560+AB560+AC560</f>
        <v>0</v>
      </c>
      <c r="AF560">
        <v>1</v>
      </c>
      <c r="AG560">
        <v>0</v>
      </c>
      <c r="AH560">
        <f>IF(AF560*$H$15&gt;=AJ560,1.0,(AJ560/(AJ560-AF560*$H$15)))</f>
        <v>0</v>
      </c>
      <c r="AI560">
        <f>(AH560-1)*100</f>
        <v>0</v>
      </c>
      <c r="AJ560">
        <f>MAX(0,($B$15+$C$15*DR560)/(1+$D$15*DR560)*DK560/(DM560+273)*$E$15)</f>
        <v>0</v>
      </c>
      <c r="AK560" t="s">
        <v>420</v>
      </c>
      <c r="AL560" t="s">
        <v>420</v>
      </c>
      <c r="AM560">
        <v>0</v>
      </c>
      <c r="AN560">
        <v>0</v>
      </c>
      <c r="AO560">
        <f>1-AM560/AN560</f>
        <v>0</v>
      </c>
      <c r="AP560">
        <v>0</v>
      </c>
      <c r="AQ560" t="s">
        <v>420</v>
      </c>
      <c r="AR560" t="s">
        <v>420</v>
      </c>
      <c r="AS560">
        <v>0</v>
      </c>
      <c r="AT560">
        <v>0</v>
      </c>
      <c r="AU560">
        <f>1-AS560/AT560</f>
        <v>0</v>
      </c>
      <c r="AV560">
        <v>0.5</v>
      </c>
      <c r="AW560">
        <f>CV560</f>
        <v>0</v>
      </c>
      <c r="AX560">
        <f>K560</f>
        <v>0</v>
      </c>
      <c r="AY560">
        <f>AU560*AV560*AW560</f>
        <v>0</v>
      </c>
      <c r="AZ560">
        <f>(AX560-AP560)/AW560</f>
        <v>0</v>
      </c>
      <c r="BA560">
        <f>(AN560-AT560)/AT560</f>
        <v>0</v>
      </c>
      <c r="BB560">
        <f>AM560/(AO560+AM560/AT560)</f>
        <v>0</v>
      </c>
      <c r="BC560" t="s">
        <v>420</v>
      </c>
      <c r="BD560">
        <v>0</v>
      </c>
      <c r="BE560">
        <f>IF(BD560&lt;&gt;0, BD560, BB560)</f>
        <v>0</v>
      </c>
      <c r="BF560">
        <f>1-BE560/AT560</f>
        <v>0</v>
      </c>
      <c r="BG560">
        <f>(AT560-AS560)/(AT560-BE560)</f>
        <v>0</v>
      </c>
      <c r="BH560">
        <f>(AN560-AT560)/(AN560-BE560)</f>
        <v>0</v>
      </c>
      <c r="BI560">
        <f>(AT560-AS560)/(AT560-AM560)</f>
        <v>0</v>
      </c>
      <c r="BJ560">
        <f>(AN560-AT560)/(AN560-AM560)</f>
        <v>0</v>
      </c>
      <c r="BK560">
        <f>(BG560*BE560/AS560)</f>
        <v>0</v>
      </c>
      <c r="BL560">
        <f>(1-BK560)</f>
        <v>0</v>
      </c>
      <c r="CU560">
        <f>$B$13*DS560+$C$13*DT560+$F$13*EE560*(1-EH560)</f>
        <v>0</v>
      </c>
      <c r="CV560">
        <f>CU560*CW560</f>
        <v>0</v>
      </c>
      <c r="CW560">
        <f>($B$13*$D$11+$C$13*$D$11+$F$13*((ER560+EJ560)/MAX(ER560+EJ560+ES560, 0.1)*$I$11+ES560/MAX(ER560+EJ560+ES560, 0.1)*$J$11))/($B$13+$C$13+$F$13)</f>
        <v>0</v>
      </c>
      <c r="CX560">
        <f>($B$13*$K$11+$C$13*$K$11+$F$13*((ER560+EJ560)/MAX(ER560+EJ560+ES560, 0.1)*$P$11+ES560/MAX(ER560+EJ560+ES560, 0.1)*$Q$11))/($B$13+$C$13+$F$13)</f>
        <v>0</v>
      </c>
      <c r="CY560">
        <v>2.7</v>
      </c>
      <c r="CZ560">
        <v>0.5</v>
      </c>
      <c r="DA560" t="s">
        <v>421</v>
      </c>
      <c r="DB560">
        <v>2</v>
      </c>
      <c r="DC560">
        <v>1761013554.551724</v>
      </c>
      <c r="DD560">
        <v>420.2904482758621</v>
      </c>
      <c r="DE560">
        <v>420.0252068965517</v>
      </c>
      <c r="DF560">
        <v>23.50533103448275</v>
      </c>
      <c r="DG560">
        <v>23.46033103448276</v>
      </c>
      <c r="DH560">
        <v>422.0658620689655</v>
      </c>
      <c r="DI560">
        <v>23.32213793103448</v>
      </c>
      <c r="DJ560">
        <v>500.0143448275862</v>
      </c>
      <c r="DK560">
        <v>90.60008620689653</v>
      </c>
      <c r="DL560">
        <v>0.03290266206896552</v>
      </c>
      <c r="DM560">
        <v>30.08713793103448</v>
      </c>
      <c r="DN560">
        <v>30.05748620689655</v>
      </c>
      <c r="DO560">
        <v>999.9000000000002</v>
      </c>
      <c r="DP560">
        <v>0</v>
      </c>
      <c r="DQ560">
        <v>0</v>
      </c>
      <c r="DR560">
        <v>10004.26310344828</v>
      </c>
      <c r="DS560">
        <v>0</v>
      </c>
      <c r="DT560">
        <v>0.242856</v>
      </c>
      <c r="DU560">
        <v>0.2653335172413793</v>
      </c>
      <c r="DV560">
        <v>430.4073103448276</v>
      </c>
      <c r="DW560">
        <v>430.115724137931</v>
      </c>
      <c r="DX560">
        <v>0.04499619655172414</v>
      </c>
      <c r="DY560">
        <v>420.0252068965517</v>
      </c>
      <c r="DZ560">
        <v>23.46033103448276</v>
      </c>
      <c r="EA560">
        <v>2.129584827586207</v>
      </c>
      <c r="EB560">
        <v>2.125507931034483</v>
      </c>
      <c r="EC560">
        <v>18.4422</v>
      </c>
      <c r="ED560">
        <v>18.41163103448276</v>
      </c>
      <c r="EE560">
        <v>0.005000780000000002</v>
      </c>
      <c r="EF560">
        <v>0</v>
      </c>
      <c r="EG560">
        <v>0</v>
      </c>
      <c r="EH560">
        <v>0</v>
      </c>
      <c r="EI560">
        <v>298.8068965517242</v>
      </c>
      <c r="EJ560">
        <v>0.005000780000000002</v>
      </c>
      <c r="EK560">
        <v>-17.46551724137931</v>
      </c>
      <c r="EL560">
        <v>-0.9310344827586207</v>
      </c>
      <c r="EM560">
        <v>35.33386206896552</v>
      </c>
      <c r="EN560">
        <v>39.01258620689655</v>
      </c>
      <c r="EO560">
        <v>37.24113793103448</v>
      </c>
      <c r="EP560">
        <v>39.16996551724137</v>
      </c>
      <c r="EQ560">
        <v>38.2605172413793</v>
      </c>
      <c r="ER560">
        <v>0</v>
      </c>
      <c r="ES560">
        <v>0</v>
      </c>
      <c r="ET560">
        <v>0</v>
      </c>
      <c r="EU560">
        <v>1761013561.3</v>
      </c>
      <c r="EV560">
        <v>0</v>
      </c>
      <c r="EW560">
        <v>298.2115384615385</v>
      </c>
      <c r="EX560">
        <v>-5.145299689110737</v>
      </c>
      <c r="EY560">
        <v>-15.91452950132205</v>
      </c>
      <c r="EZ560">
        <v>-17.88076923076923</v>
      </c>
      <c r="FA560">
        <v>15</v>
      </c>
      <c r="FB560">
        <v>1761013439.5</v>
      </c>
      <c r="FC560" t="s">
        <v>1542</v>
      </c>
      <c r="FD560">
        <v>1761013439</v>
      </c>
      <c r="FE560">
        <v>1761013439.5</v>
      </c>
      <c r="FF560">
        <v>17</v>
      </c>
      <c r="FG560">
        <v>-0.043</v>
      </c>
      <c r="FH560">
        <v>0.005</v>
      </c>
      <c r="FI560">
        <v>-1.775</v>
      </c>
      <c r="FJ560">
        <v>0.18</v>
      </c>
      <c r="FK560">
        <v>420</v>
      </c>
      <c r="FL560">
        <v>23</v>
      </c>
      <c r="FM560">
        <v>0.43</v>
      </c>
      <c r="FN560">
        <v>0.11</v>
      </c>
      <c r="FO560">
        <v>0.2654136585365853</v>
      </c>
      <c r="FP560">
        <v>-0.08563346341463375</v>
      </c>
      <c r="FQ560">
        <v>0.0372277031082052</v>
      </c>
      <c r="FR560">
        <v>1</v>
      </c>
      <c r="FS560">
        <v>297.5529411764705</v>
      </c>
      <c r="FT560">
        <v>10.37738707469104</v>
      </c>
      <c r="FU560">
        <v>7.210296367169811</v>
      </c>
      <c r="FV560">
        <v>0</v>
      </c>
      <c r="FW560">
        <v>0.02526990634146341</v>
      </c>
      <c r="FX560">
        <v>0.3088748174216028</v>
      </c>
      <c r="FY560">
        <v>0.04025966643566188</v>
      </c>
      <c r="FZ560">
        <v>0</v>
      </c>
      <c r="GA560">
        <v>1</v>
      </c>
      <c r="GB560">
        <v>3</v>
      </c>
      <c r="GC560" t="s">
        <v>459</v>
      </c>
      <c r="GD560">
        <v>3.10952</v>
      </c>
      <c r="GE560">
        <v>2.72451</v>
      </c>
      <c r="GF560">
        <v>0.088711</v>
      </c>
      <c r="GG560">
        <v>0.0884349</v>
      </c>
      <c r="GH560">
        <v>0.106944</v>
      </c>
      <c r="GI560">
        <v>0.107959</v>
      </c>
      <c r="GJ560">
        <v>23915.7</v>
      </c>
      <c r="GK560">
        <v>21661.3</v>
      </c>
      <c r="GL560">
        <v>26801.4</v>
      </c>
      <c r="GM560">
        <v>23968.7</v>
      </c>
      <c r="GN560">
        <v>38245</v>
      </c>
      <c r="GO560">
        <v>31535.4</v>
      </c>
      <c r="GP560">
        <v>46780.4</v>
      </c>
      <c r="GQ560">
        <v>37885.8</v>
      </c>
      <c r="GR560">
        <v>1.89205</v>
      </c>
      <c r="GS560">
        <v>1.87938</v>
      </c>
      <c r="GT560">
        <v>0.107743</v>
      </c>
      <c r="GU560">
        <v>0</v>
      </c>
      <c r="GV560">
        <v>28.3059</v>
      </c>
      <c r="GW560">
        <v>999.9</v>
      </c>
      <c r="GX560">
        <v>63.8</v>
      </c>
      <c r="GY560">
        <v>29</v>
      </c>
      <c r="GZ560">
        <v>28.322</v>
      </c>
      <c r="HA560">
        <v>61.571</v>
      </c>
      <c r="HB560">
        <v>20.9335</v>
      </c>
      <c r="HC560">
        <v>1</v>
      </c>
      <c r="HD560">
        <v>0.0249543</v>
      </c>
      <c r="HE560">
        <v>-1.83548</v>
      </c>
      <c r="HF560">
        <v>20.3282</v>
      </c>
      <c r="HG560">
        <v>5.22163</v>
      </c>
      <c r="HH560">
        <v>11.9798</v>
      </c>
      <c r="HI560">
        <v>4.96515</v>
      </c>
      <c r="HJ560">
        <v>3.2759</v>
      </c>
      <c r="HK560">
        <v>9999</v>
      </c>
      <c r="HL560">
        <v>9999</v>
      </c>
      <c r="HM560">
        <v>9999</v>
      </c>
      <c r="HN560">
        <v>999.9</v>
      </c>
      <c r="HO560">
        <v>1.86365</v>
      </c>
      <c r="HP560">
        <v>1.85974</v>
      </c>
      <c r="HQ560">
        <v>1.85805</v>
      </c>
      <c r="HR560">
        <v>1.85944</v>
      </c>
      <c r="HS560">
        <v>1.85959</v>
      </c>
      <c r="HT560">
        <v>1.85806</v>
      </c>
      <c r="HU560">
        <v>1.85714</v>
      </c>
      <c r="HV560">
        <v>1.85211</v>
      </c>
      <c r="HW560">
        <v>0</v>
      </c>
      <c r="HX560">
        <v>0</v>
      </c>
      <c r="HY560">
        <v>0</v>
      </c>
      <c r="HZ560">
        <v>0</v>
      </c>
      <c r="IA560" t="s">
        <v>424</v>
      </c>
      <c r="IB560" t="s">
        <v>425</v>
      </c>
      <c r="IC560" t="s">
        <v>426</v>
      </c>
      <c r="ID560" t="s">
        <v>426</v>
      </c>
      <c r="IE560" t="s">
        <v>426</v>
      </c>
      <c r="IF560" t="s">
        <v>426</v>
      </c>
      <c r="IG560">
        <v>0</v>
      </c>
      <c r="IH560">
        <v>100</v>
      </c>
      <c r="II560">
        <v>100</v>
      </c>
      <c r="IJ560">
        <v>-1.775</v>
      </c>
      <c r="IK560">
        <v>0.1821</v>
      </c>
      <c r="IL560">
        <v>-2.566441917429032</v>
      </c>
      <c r="IM560">
        <v>0.001328113201692861</v>
      </c>
      <c r="IN560">
        <v>1.538283238170363E-06</v>
      </c>
      <c r="IO560">
        <v>-5.795655626708063E-10</v>
      </c>
      <c r="IP560">
        <v>-0.06473182303273828</v>
      </c>
      <c r="IQ560">
        <v>-0.004593102289677449</v>
      </c>
      <c r="IR560">
        <v>0.0008253994458280543</v>
      </c>
      <c r="IS560">
        <v>-7.403632370499484E-06</v>
      </c>
      <c r="IT560">
        <v>2</v>
      </c>
      <c r="IU560">
        <v>1985</v>
      </c>
      <c r="IV560">
        <v>1</v>
      </c>
      <c r="IW560">
        <v>27</v>
      </c>
      <c r="IX560">
        <v>2.1</v>
      </c>
      <c r="IY560">
        <v>2</v>
      </c>
      <c r="IZ560">
        <v>1.13525</v>
      </c>
      <c r="JA560">
        <v>2.6062</v>
      </c>
      <c r="JB560">
        <v>1.49658</v>
      </c>
      <c r="JC560">
        <v>2.34497</v>
      </c>
      <c r="JD560">
        <v>1.54907</v>
      </c>
      <c r="JE560">
        <v>2.43774</v>
      </c>
      <c r="JF560">
        <v>32.7535</v>
      </c>
      <c r="JG560">
        <v>15.2878</v>
      </c>
      <c r="JH560">
        <v>18</v>
      </c>
      <c r="JI560">
        <v>481.265</v>
      </c>
      <c r="JJ560">
        <v>502.304</v>
      </c>
      <c r="JK560">
        <v>31.2632</v>
      </c>
      <c r="JL560">
        <v>27.5737</v>
      </c>
      <c r="JM560">
        <v>30</v>
      </c>
      <c r="JN560">
        <v>27.7619</v>
      </c>
      <c r="JO560">
        <v>27.7421</v>
      </c>
      <c r="JP560">
        <v>22.8323</v>
      </c>
      <c r="JQ560">
        <v>20.7426</v>
      </c>
      <c r="JR560">
        <v>79.7008</v>
      </c>
      <c r="JS560">
        <v>31.2956</v>
      </c>
      <c r="JT560">
        <v>420</v>
      </c>
      <c r="JU560">
        <v>23.633</v>
      </c>
      <c r="JV560">
        <v>102.298</v>
      </c>
      <c r="JW560">
        <v>91.3994</v>
      </c>
    </row>
    <row r="561" spans="1:283">
      <c r="A561">
        <v>543</v>
      </c>
      <c r="B561">
        <v>1761013564.5</v>
      </c>
      <c r="C561">
        <v>3898.5</v>
      </c>
      <c r="D561" t="s">
        <v>1545</v>
      </c>
      <c r="E561" t="s">
        <v>1546</v>
      </c>
      <c r="F561">
        <v>5</v>
      </c>
      <c r="G561" t="s">
        <v>1541</v>
      </c>
      <c r="H561">
        <v>1761013556.410714</v>
      </c>
      <c r="I561">
        <f>(J561)/1000</f>
        <v>0</v>
      </c>
      <c r="J561">
        <f>1000*DJ561*AH561*(DF561-DG561)/(100*CY561*(1000-AH561*DF561))</f>
        <v>0</v>
      </c>
      <c r="K561">
        <f>DJ561*AH561*(DE561-DD561*(1000-AH561*DG561)/(1000-AH561*DF561))/(100*CY561)</f>
        <v>0</v>
      </c>
      <c r="L561">
        <f>DD561 - IF(AH561&gt;1, K561*CY561*100.0/(AJ561), 0)</f>
        <v>0</v>
      </c>
      <c r="M561">
        <f>((S561-I561/2)*L561-K561)/(S561+I561/2)</f>
        <v>0</v>
      </c>
      <c r="N561">
        <f>M561*(DK561+DL561)/1000.0</f>
        <v>0</v>
      </c>
      <c r="O561">
        <f>(DD561 - IF(AH561&gt;1, K561*CY561*100.0/(AJ561), 0))*(DK561+DL561)/1000.0</f>
        <v>0</v>
      </c>
      <c r="P561">
        <f>2.0/((1/R561-1/Q561)+SIGN(R561)*SQRT((1/R561-1/Q561)*(1/R561-1/Q561) + 4*CZ561/((CZ561+1)*(CZ561+1))*(2*1/R561*1/Q561-1/Q561*1/Q561)))</f>
        <v>0</v>
      </c>
      <c r="Q561">
        <f>IF(LEFT(DA561,1)&lt;&gt;"0",IF(LEFT(DA561,1)="1",3.0,DB561),$D$5+$E$5*(DR561*DK561/($K$5*1000))+$F$5*(DR561*DK561/($K$5*1000))*MAX(MIN(CY561,$J$5),$I$5)*MAX(MIN(CY561,$J$5),$I$5)+$G$5*MAX(MIN(CY561,$J$5),$I$5)*(DR561*DK561/($K$5*1000))+$H$5*(DR561*DK561/($K$5*1000))*(DR561*DK561/($K$5*1000)))</f>
        <v>0</v>
      </c>
      <c r="R561">
        <f>I561*(1000-(1000*0.61365*exp(17.502*V561/(240.97+V561))/(DK561+DL561)+DF561)/2)/(1000*0.61365*exp(17.502*V561/(240.97+V561))/(DK561+DL561)-DF561)</f>
        <v>0</v>
      </c>
      <c r="S561">
        <f>1/((CZ561+1)/(P561/1.6)+1/(Q561/1.37)) + CZ561/((CZ561+1)/(P561/1.6) + CZ561/(Q561/1.37))</f>
        <v>0</v>
      </c>
      <c r="T561">
        <f>(CU561*CX561)</f>
        <v>0</v>
      </c>
      <c r="U561">
        <f>(DM561+(T561+2*0.95*5.67E-8*(((DM561+$B$9)+273)^4-(DM561+273)^4)-44100*I561)/(1.84*29.3*Q561+8*0.95*5.67E-8*(DM561+273)^3))</f>
        <v>0</v>
      </c>
      <c r="V561">
        <f>($C$9*DN561+$D$9*DO561+$E$9*U561)</f>
        <v>0</v>
      </c>
      <c r="W561">
        <f>0.61365*exp(17.502*V561/(240.97+V561))</f>
        <v>0</v>
      </c>
      <c r="X561">
        <f>(Y561/Z561*100)</f>
        <v>0</v>
      </c>
      <c r="Y561">
        <f>DF561*(DK561+DL561)/1000</f>
        <v>0</v>
      </c>
      <c r="Z561">
        <f>0.61365*exp(17.502*DM561/(240.97+DM561))</f>
        <v>0</v>
      </c>
      <c r="AA561">
        <f>(W561-DF561*(DK561+DL561)/1000)</f>
        <v>0</v>
      </c>
      <c r="AB561">
        <f>(-I561*44100)</f>
        <v>0</v>
      </c>
      <c r="AC561">
        <f>2*29.3*Q561*0.92*(DM561-V561)</f>
        <v>0</v>
      </c>
      <c r="AD561">
        <f>2*0.95*5.67E-8*(((DM561+$B$9)+273)^4-(V561+273)^4)</f>
        <v>0</v>
      </c>
      <c r="AE561">
        <f>T561+AD561+AB561+AC561</f>
        <v>0</v>
      </c>
      <c r="AF561">
        <v>1</v>
      </c>
      <c r="AG561">
        <v>0</v>
      </c>
      <c r="AH561">
        <f>IF(AF561*$H$15&gt;=AJ561,1.0,(AJ561/(AJ561-AF561*$H$15)))</f>
        <v>0</v>
      </c>
      <c r="AI561">
        <f>(AH561-1)*100</f>
        <v>0</v>
      </c>
      <c r="AJ561">
        <f>MAX(0,($B$15+$C$15*DR561)/(1+$D$15*DR561)*DK561/(DM561+273)*$E$15)</f>
        <v>0</v>
      </c>
      <c r="AK561" t="s">
        <v>420</v>
      </c>
      <c r="AL561" t="s">
        <v>420</v>
      </c>
      <c r="AM561">
        <v>0</v>
      </c>
      <c r="AN561">
        <v>0</v>
      </c>
      <c r="AO561">
        <f>1-AM561/AN561</f>
        <v>0</v>
      </c>
      <c r="AP561">
        <v>0</v>
      </c>
      <c r="AQ561" t="s">
        <v>420</v>
      </c>
      <c r="AR561" t="s">
        <v>420</v>
      </c>
      <c r="AS561">
        <v>0</v>
      </c>
      <c r="AT561">
        <v>0</v>
      </c>
      <c r="AU561">
        <f>1-AS561/AT561</f>
        <v>0</v>
      </c>
      <c r="AV561">
        <v>0.5</v>
      </c>
      <c r="AW561">
        <f>CV561</f>
        <v>0</v>
      </c>
      <c r="AX561">
        <f>K561</f>
        <v>0</v>
      </c>
      <c r="AY561">
        <f>AU561*AV561*AW561</f>
        <v>0</v>
      </c>
      <c r="AZ561">
        <f>(AX561-AP561)/AW561</f>
        <v>0</v>
      </c>
      <c r="BA561">
        <f>(AN561-AT561)/AT561</f>
        <v>0</v>
      </c>
      <c r="BB561">
        <f>AM561/(AO561+AM561/AT561)</f>
        <v>0</v>
      </c>
      <c r="BC561" t="s">
        <v>420</v>
      </c>
      <c r="BD561">
        <v>0</v>
      </c>
      <c r="BE561">
        <f>IF(BD561&lt;&gt;0, BD561, BB561)</f>
        <v>0</v>
      </c>
      <c r="BF561">
        <f>1-BE561/AT561</f>
        <v>0</v>
      </c>
      <c r="BG561">
        <f>(AT561-AS561)/(AT561-BE561)</f>
        <v>0</v>
      </c>
      <c r="BH561">
        <f>(AN561-AT561)/(AN561-BE561)</f>
        <v>0</v>
      </c>
      <c r="BI561">
        <f>(AT561-AS561)/(AT561-AM561)</f>
        <v>0</v>
      </c>
      <c r="BJ561">
        <f>(AN561-AT561)/(AN561-AM561)</f>
        <v>0</v>
      </c>
      <c r="BK561">
        <f>(BG561*BE561/AS561)</f>
        <v>0</v>
      </c>
      <c r="BL561">
        <f>(1-BK561)</f>
        <v>0</v>
      </c>
      <c r="CU561">
        <f>$B$13*DS561+$C$13*DT561+$F$13*EE561*(1-EH561)</f>
        <v>0</v>
      </c>
      <c r="CV561">
        <f>CU561*CW561</f>
        <v>0</v>
      </c>
      <c r="CW561">
        <f>($B$13*$D$11+$C$13*$D$11+$F$13*((ER561+EJ561)/MAX(ER561+EJ561+ES561, 0.1)*$I$11+ES561/MAX(ER561+EJ561+ES561, 0.1)*$J$11))/($B$13+$C$13+$F$13)</f>
        <v>0</v>
      </c>
      <c r="CX561">
        <f>($B$13*$K$11+$C$13*$K$11+$F$13*((ER561+EJ561)/MAX(ER561+EJ561+ES561, 0.1)*$P$11+ES561/MAX(ER561+EJ561+ES561, 0.1)*$Q$11))/($B$13+$C$13+$F$13)</f>
        <v>0</v>
      </c>
      <c r="CY561">
        <v>2.7</v>
      </c>
      <c r="CZ561">
        <v>0.5</v>
      </c>
      <c r="DA561" t="s">
        <v>421</v>
      </c>
      <c r="DB561">
        <v>2</v>
      </c>
      <c r="DC561">
        <v>1761013556.410714</v>
      </c>
      <c r="DD561">
        <v>420.2788928571428</v>
      </c>
      <c r="DE561">
        <v>420.0164285714286</v>
      </c>
      <c r="DF561">
        <v>23.49442857142857</v>
      </c>
      <c r="DG561">
        <v>23.452625</v>
      </c>
      <c r="DH561">
        <v>422.0543571428572</v>
      </c>
      <c r="DI561">
        <v>23.31146428571429</v>
      </c>
      <c r="DJ561">
        <v>500.0255357142857</v>
      </c>
      <c r="DK561">
        <v>90.59989642857144</v>
      </c>
      <c r="DL561">
        <v>0.032941</v>
      </c>
      <c r="DM561">
        <v>30.08711428571429</v>
      </c>
      <c r="DN561">
        <v>30.05848571428571</v>
      </c>
      <c r="DO561">
        <v>999.9000000000002</v>
      </c>
      <c r="DP561">
        <v>0</v>
      </c>
      <c r="DQ561">
        <v>0</v>
      </c>
      <c r="DR561">
        <v>10000.28571428571</v>
      </c>
      <c r="DS561">
        <v>0</v>
      </c>
      <c r="DT561">
        <v>0.242856</v>
      </c>
      <c r="DU561">
        <v>0.2625993928571429</v>
      </c>
      <c r="DV561">
        <v>430.3907142857143</v>
      </c>
      <c r="DW561">
        <v>430.1033571428571</v>
      </c>
      <c r="DX561">
        <v>0.04180165285714286</v>
      </c>
      <c r="DY561">
        <v>420.0164285714286</v>
      </c>
      <c r="DZ561">
        <v>23.452625</v>
      </c>
      <c r="EA561">
        <v>2.128592857142857</v>
      </c>
      <c r="EB561">
        <v>2.124805</v>
      </c>
      <c r="EC561">
        <v>18.43476428571429</v>
      </c>
      <c r="ED561">
        <v>18.40636071428571</v>
      </c>
      <c r="EE561">
        <v>0.005000780000000002</v>
      </c>
      <c r="EF561">
        <v>0</v>
      </c>
      <c r="EG561">
        <v>0</v>
      </c>
      <c r="EH561">
        <v>0</v>
      </c>
      <c r="EI561">
        <v>298.4571428571429</v>
      </c>
      <c r="EJ561">
        <v>0.005000780000000002</v>
      </c>
      <c r="EK561">
        <v>-17.83214285714286</v>
      </c>
      <c r="EL561">
        <v>-0.8499999999999999</v>
      </c>
      <c r="EM561">
        <v>35.34353571428571</v>
      </c>
      <c r="EN561">
        <v>39.03985714285714</v>
      </c>
      <c r="EO561">
        <v>37.27210714285714</v>
      </c>
      <c r="EP561">
        <v>39.21174999999999</v>
      </c>
      <c r="EQ561">
        <v>38.26982142857143</v>
      </c>
      <c r="ER561">
        <v>0</v>
      </c>
      <c r="ES561">
        <v>0</v>
      </c>
      <c r="ET561">
        <v>0</v>
      </c>
      <c r="EU561">
        <v>1761013563.7</v>
      </c>
      <c r="EV561">
        <v>0</v>
      </c>
      <c r="EW561">
        <v>297.3423076923077</v>
      </c>
      <c r="EX561">
        <v>-8.78974412792914</v>
      </c>
      <c r="EY561">
        <v>-21.95555512700013</v>
      </c>
      <c r="EZ561">
        <v>-18.25384615384615</v>
      </c>
      <c r="FA561">
        <v>15</v>
      </c>
      <c r="FB561">
        <v>1761013439.5</v>
      </c>
      <c r="FC561" t="s">
        <v>1542</v>
      </c>
      <c r="FD561">
        <v>1761013439</v>
      </c>
      <c r="FE561">
        <v>1761013439.5</v>
      </c>
      <c r="FF561">
        <v>17</v>
      </c>
      <c r="FG561">
        <v>-0.043</v>
      </c>
      <c r="FH561">
        <v>0.005</v>
      </c>
      <c r="FI561">
        <v>-1.775</v>
      </c>
      <c r="FJ561">
        <v>0.18</v>
      </c>
      <c r="FK561">
        <v>420</v>
      </c>
      <c r="FL561">
        <v>23</v>
      </c>
      <c r="FM561">
        <v>0.43</v>
      </c>
      <c r="FN561">
        <v>0.11</v>
      </c>
      <c r="FO561">
        <v>0.262468775</v>
      </c>
      <c r="FP561">
        <v>-0.005261909943715157</v>
      </c>
      <c r="FQ561">
        <v>0.03352094553446211</v>
      </c>
      <c r="FR561">
        <v>1</v>
      </c>
      <c r="FS561">
        <v>297.7088235294118</v>
      </c>
      <c r="FT561">
        <v>8.701298453305625</v>
      </c>
      <c r="FU561">
        <v>7.218699884860272</v>
      </c>
      <c r="FV561">
        <v>0</v>
      </c>
      <c r="FW561">
        <v>0.03213257725</v>
      </c>
      <c r="FX561">
        <v>0.1065697912570356</v>
      </c>
      <c r="FY561">
        <v>0.0284331609831131</v>
      </c>
      <c r="FZ561">
        <v>0</v>
      </c>
      <c r="GA561">
        <v>1</v>
      </c>
      <c r="GB561">
        <v>3</v>
      </c>
      <c r="GC561" t="s">
        <v>459</v>
      </c>
      <c r="GD561">
        <v>3.10949</v>
      </c>
      <c r="GE561">
        <v>2.72478</v>
      </c>
      <c r="GF561">
        <v>0.088702</v>
      </c>
      <c r="GG561">
        <v>0.0884321</v>
      </c>
      <c r="GH561">
        <v>0.106953</v>
      </c>
      <c r="GI561">
        <v>0.108106</v>
      </c>
      <c r="GJ561">
        <v>23915.9</v>
      </c>
      <c r="GK561">
        <v>21661</v>
      </c>
      <c r="GL561">
        <v>26801.3</v>
      </c>
      <c r="GM561">
        <v>23968.3</v>
      </c>
      <c r="GN561">
        <v>38244.6</v>
      </c>
      <c r="GO561">
        <v>31530.1</v>
      </c>
      <c r="GP561">
        <v>46780.5</v>
      </c>
      <c r="GQ561">
        <v>37885.8</v>
      </c>
      <c r="GR561">
        <v>1.89195</v>
      </c>
      <c r="GS561">
        <v>1.87932</v>
      </c>
      <c r="GT561">
        <v>0.106931</v>
      </c>
      <c r="GU561">
        <v>0</v>
      </c>
      <c r="GV561">
        <v>28.3095</v>
      </c>
      <c r="GW561">
        <v>999.9</v>
      </c>
      <c r="GX561">
        <v>63.8</v>
      </c>
      <c r="GY561">
        <v>29</v>
      </c>
      <c r="GZ561">
        <v>28.3199</v>
      </c>
      <c r="HA561">
        <v>61.461</v>
      </c>
      <c r="HB561">
        <v>20.9776</v>
      </c>
      <c r="HC561">
        <v>1</v>
      </c>
      <c r="HD561">
        <v>0.0250889</v>
      </c>
      <c r="HE561">
        <v>-1.88881</v>
      </c>
      <c r="HF561">
        <v>20.3276</v>
      </c>
      <c r="HG561">
        <v>5.22133</v>
      </c>
      <c r="HH561">
        <v>11.98</v>
      </c>
      <c r="HI561">
        <v>4.965</v>
      </c>
      <c r="HJ561">
        <v>3.27598</v>
      </c>
      <c r="HK561">
        <v>9999</v>
      </c>
      <c r="HL561">
        <v>9999</v>
      </c>
      <c r="HM561">
        <v>9999</v>
      </c>
      <c r="HN561">
        <v>999.9</v>
      </c>
      <c r="HO561">
        <v>1.86364</v>
      </c>
      <c r="HP561">
        <v>1.85974</v>
      </c>
      <c r="HQ561">
        <v>1.85805</v>
      </c>
      <c r="HR561">
        <v>1.85944</v>
      </c>
      <c r="HS561">
        <v>1.85959</v>
      </c>
      <c r="HT561">
        <v>1.85806</v>
      </c>
      <c r="HU561">
        <v>1.85715</v>
      </c>
      <c r="HV561">
        <v>1.85211</v>
      </c>
      <c r="HW561">
        <v>0</v>
      </c>
      <c r="HX561">
        <v>0</v>
      </c>
      <c r="HY561">
        <v>0</v>
      </c>
      <c r="HZ561">
        <v>0</v>
      </c>
      <c r="IA561" t="s">
        <v>424</v>
      </c>
      <c r="IB561" t="s">
        <v>425</v>
      </c>
      <c r="IC561" t="s">
        <v>426</v>
      </c>
      <c r="ID561" t="s">
        <v>426</v>
      </c>
      <c r="IE561" t="s">
        <v>426</v>
      </c>
      <c r="IF561" t="s">
        <v>426</v>
      </c>
      <c r="IG561">
        <v>0</v>
      </c>
      <c r="IH561">
        <v>100</v>
      </c>
      <c r="II561">
        <v>100</v>
      </c>
      <c r="IJ561">
        <v>-1.775</v>
      </c>
      <c r="IK561">
        <v>0.1822</v>
      </c>
      <c r="IL561">
        <v>-2.566441917429032</v>
      </c>
      <c r="IM561">
        <v>0.001328113201692861</v>
      </c>
      <c r="IN561">
        <v>1.538283238170363E-06</v>
      </c>
      <c r="IO561">
        <v>-5.795655626708063E-10</v>
      </c>
      <c r="IP561">
        <v>-0.06473182303273828</v>
      </c>
      <c r="IQ561">
        <v>-0.004593102289677449</v>
      </c>
      <c r="IR561">
        <v>0.0008253994458280543</v>
      </c>
      <c r="IS561">
        <v>-7.403632370499484E-06</v>
      </c>
      <c r="IT561">
        <v>2</v>
      </c>
      <c r="IU561">
        <v>1985</v>
      </c>
      <c r="IV561">
        <v>1</v>
      </c>
      <c r="IW561">
        <v>27</v>
      </c>
      <c r="IX561">
        <v>2.1</v>
      </c>
      <c r="IY561">
        <v>2.1</v>
      </c>
      <c r="IZ561">
        <v>1.13525</v>
      </c>
      <c r="JA561">
        <v>2.61597</v>
      </c>
      <c r="JB561">
        <v>1.49658</v>
      </c>
      <c r="JC561">
        <v>2.34497</v>
      </c>
      <c r="JD561">
        <v>1.54907</v>
      </c>
      <c r="JE561">
        <v>2.3584</v>
      </c>
      <c r="JF561">
        <v>32.7535</v>
      </c>
      <c r="JG561">
        <v>15.2703</v>
      </c>
      <c r="JH561">
        <v>18</v>
      </c>
      <c r="JI561">
        <v>481.207</v>
      </c>
      <c r="JJ561">
        <v>502.27</v>
      </c>
      <c r="JK561">
        <v>31.2489</v>
      </c>
      <c r="JL561">
        <v>27.5728</v>
      </c>
      <c r="JM561">
        <v>30.0002</v>
      </c>
      <c r="JN561">
        <v>27.7619</v>
      </c>
      <c r="JO561">
        <v>27.7421</v>
      </c>
      <c r="JP561">
        <v>22.8334</v>
      </c>
      <c r="JQ561">
        <v>20.7426</v>
      </c>
      <c r="JR561">
        <v>79.7008</v>
      </c>
      <c r="JS561">
        <v>31.2956</v>
      </c>
      <c r="JT561">
        <v>420</v>
      </c>
      <c r="JU561">
        <v>23.6458</v>
      </c>
      <c r="JV561">
        <v>102.298</v>
      </c>
      <c r="JW561">
        <v>91.39870000000001</v>
      </c>
    </row>
    <row r="562" spans="1:283">
      <c r="A562">
        <v>544</v>
      </c>
      <c r="B562">
        <v>1761013566.5</v>
      </c>
      <c r="C562">
        <v>3900.5</v>
      </c>
      <c r="D562" t="s">
        <v>1547</v>
      </c>
      <c r="E562" t="s">
        <v>1548</v>
      </c>
      <c r="F562">
        <v>5</v>
      </c>
      <c r="G562" t="s">
        <v>1541</v>
      </c>
      <c r="H562">
        <v>1761013558.333333</v>
      </c>
      <c r="I562">
        <f>(J562)/1000</f>
        <v>0</v>
      </c>
      <c r="J562">
        <f>1000*DJ562*AH562*(DF562-DG562)/(100*CY562*(1000-AH562*DF562))</f>
        <v>0</v>
      </c>
      <c r="K562">
        <f>DJ562*AH562*(DE562-DD562*(1000-AH562*DG562)/(1000-AH562*DF562))/(100*CY562)</f>
        <v>0</v>
      </c>
      <c r="L562">
        <f>DD562 - IF(AH562&gt;1, K562*CY562*100.0/(AJ562), 0)</f>
        <v>0</v>
      </c>
      <c r="M562">
        <f>((S562-I562/2)*L562-K562)/(S562+I562/2)</f>
        <v>0</v>
      </c>
      <c r="N562">
        <f>M562*(DK562+DL562)/1000.0</f>
        <v>0</v>
      </c>
      <c r="O562">
        <f>(DD562 - IF(AH562&gt;1, K562*CY562*100.0/(AJ562), 0))*(DK562+DL562)/1000.0</f>
        <v>0</v>
      </c>
      <c r="P562">
        <f>2.0/((1/R562-1/Q562)+SIGN(R562)*SQRT((1/R562-1/Q562)*(1/R562-1/Q562) + 4*CZ562/((CZ562+1)*(CZ562+1))*(2*1/R562*1/Q562-1/Q562*1/Q562)))</f>
        <v>0</v>
      </c>
      <c r="Q562">
        <f>IF(LEFT(DA562,1)&lt;&gt;"0",IF(LEFT(DA562,1)="1",3.0,DB562),$D$5+$E$5*(DR562*DK562/($K$5*1000))+$F$5*(DR562*DK562/($K$5*1000))*MAX(MIN(CY562,$J$5),$I$5)*MAX(MIN(CY562,$J$5),$I$5)+$G$5*MAX(MIN(CY562,$J$5),$I$5)*(DR562*DK562/($K$5*1000))+$H$5*(DR562*DK562/($K$5*1000))*(DR562*DK562/($K$5*1000)))</f>
        <v>0</v>
      </c>
      <c r="R562">
        <f>I562*(1000-(1000*0.61365*exp(17.502*V562/(240.97+V562))/(DK562+DL562)+DF562)/2)/(1000*0.61365*exp(17.502*V562/(240.97+V562))/(DK562+DL562)-DF562)</f>
        <v>0</v>
      </c>
      <c r="S562">
        <f>1/((CZ562+1)/(P562/1.6)+1/(Q562/1.37)) + CZ562/((CZ562+1)/(P562/1.6) + CZ562/(Q562/1.37))</f>
        <v>0</v>
      </c>
      <c r="T562">
        <f>(CU562*CX562)</f>
        <v>0</v>
      </c>
      <c r="U562">
        <f>(DM562+(T562+2*0.95*5.67E-8*(((DM562+$B$9)+273)^4-(DM562+273)^4)-44100*I562)/(1.84*29.3*Q562+8*0.95*5.67E-8*(DM562+273)^3))</f>
        <v>0</v>
      </c>
      <c r="V562">
        <f>($C$9*DN562+$D$9*DO562+$E$9*U562)</f>
        <v>0</v>
      </c>
      <c r="W562">
        <f>0.61365*exp(17.502*V562/(240.97+V562))</f>
        <v>0</v>
      </c>
      <c r="X562">
        <f>(Y562/Z562*100)</f>
        <v>0</v>
      </c>
      <c r="Y562">
        <f>DF562*(DK562+DL562)/1000</f>
        <v>0</v>
      </c>
      <c r="Z562">
        <f>0.61365*exp(17.502*DM562/(240.97+DM562))</f>
        <v>0</v>
      </c>
      <c r="AA562">
        <f>(W562-DF562*(DK562+DL562)/1000)</f>
        <v>0</v>
      </c>
      <c r="AB562">
        <f>(-I562*44100)</f>
        <v>0</v>
      </c>
      <c r="AC562">
        <f>2*29.3*Q562*0.92*(DM562-V562)</f>
        <v>0</v>
      </c>
      <c r="AD562">
        <f>2*0.95*5.67E-8*(((DM562+$B$9)+273)^4-(V562+273)^4)</f>
        <v>0</v>
      </c>
      <c r="AE562">
        <f>T562+AD562+AB562+AC562</f>
        <v>0</v>
      </c>
      <c r="AF562">
        <v>1</v>
      </c>
      <c r="AG562">
        <v>0</v>
      </c>
      <c r="AH562">
        <f>IF(AF562*$H$15&gt;=AJ562,1.0,(AJ562/(AJ562-AF562*$H$15)))</f>
        <v>0</v>
      </c>
      <c r="AI562">
        <f>(AH562-1)*100</f>
        <v>0</v>
      </c>
      <c r="AJ562">
        <f>MAX(0,($B$15+$C$15*DR562)/(1+$D$15*DR562)*DK562/(DM562+273)*$E$15)</f>
        <v>0</v>
      </c>
      <c r="AK562" t="s">
        <v>420</v>
      </c>
      <c r="AL562" t="s">
        <v>420</v>
      </c>
      <c r="AM562">
        <v>0</v>
      </c>
      <c r="AN562">
        <v>0</v>
      </c>
      <c r="AO562">
        <f>1-AM562/AN562</f>
        <v>0</v>
      </c>
      <c r="AP562">
        <v>0</v>
      </c>
      <c r="AQ562" t="s">
        <v>420</v>
      </c>
      <c r="AR562" t="s">
        <v>420</v>
      </c>
      <c r="AS562">
        <v>0</v>
      </c>
      <c r="AT562">
        <v>0</v>
      </c>
      <c r="AU562">
        <f>1-AS562/AT562</f>
        <v>0</v>
      </c>
      <c r="AV562">
        <v>0.5</v>
      </c>
      <c r="AW562">
        <f>CV562</f>
        <v>0</v>
      </c>
      <c r="AX562">
        <f>K562</f>
        <v>0</v>
      </c>
      <c r="AY562">
        <f>AU562*AV562*AW562</f>
        <v>0</v>
      </c>
      <c r="AZ562">
        <f>(AX562-AP562)/AW562</f>
        <v>0</v>
      </c>
      <c r="BA562">
        <f>(AN562-AT562)/AT562</f>
        <v>0</v>
      </c>
      <c r="BB562">
        <f>AM562/(AO562+AM562/AT562)</f>
        <v>0</v>
      </c>
      <c r="BC562" t="s">
        <v>420</v>
      </c>
      <c r="BD562">
        <v>0</v>
      </c>
      <c r="BE562">
        <f>IF(BD562&lt;&gt;0, BD562, BB562)</f>
        <v>0</v>
      </c>
      <c r="BF562">
        <f>1-BE562/AT562</f>
        <v>0</v>
      </c>
      <c r="BG562">
        <f>(AT562-AS562)/(AT562-BE562)</f>
        <v>0</v>
      </c>
      <c r="BH562">
        <f>(AN562-AT562)/(AN562-BE562)</f>
        <v>0</v>
      </c>
      <c r="BI562">
        <f>(AT562-AS562)/(AT562-AM562)</f>
        <v>0</v>
      </c>
      <c r="BJ562">
        <f>(AN562-AT562)/(AN562-AM562)</f>
        <v>0</v>
      </c>
      <c r="BK562">
        <f>(BG562*BE562/AS562)</f>
        <v>0</v>
      </c>
      <c r="BL562">
        <f>(1-BK562)</f>
        <v>0</v>
      </c>
      <c r="CU562">
        <f>$B$13*DS562+$C$13*DT562+$F$13*EE562*(1-EH562)</f>
        <v>0</v>
      </c>
      <c r="CV562">
        <f>CU562*CW562</f>
        <v>0</v>
      </c>
      <c r="CW562">
        <f>($B$13*$D$11+$C$13*$D$11+$F$13*((ER562+EJ562)/MAX(ER562+EJ562+ES562, 0.1)*$I$11+ES562/MAX(ER562+EJ562+ES562, 0.1)*$J$11))/($B$13+$C$13+$F$13)</f>
        <v>0</v>
      </c>
      <c r="CX562">
        <f>($B$13*$K$11+$C$13*$K$11+$F$13*((ER562+EJ562)/MAX(ER562+EJ562+ES562, 0.1)*$P$11+ES562/MAX(ER562+EJ562+ES562, 0.1)*$Q$11))/($B$13+$C$13+$F$13)</f>
        <v>0</v>
      </c>
      <c r="CY562">
        <v>2.7</v>
      </c>
      <c r="CZ562">
        <v>0.5</v>
      </c>
      <c r="DA562" t="s">
        <v>421</v>
      </c>
      <c r="DB562">
        <v>2</v>
      </c>
      <c r="DC562">
        <v>1761013558.333333</v>
      </c>
      <c r="DD562">
        <v>420.2617777777779</v>
      </c>
      <c r="DE562">
        <v>420.0064814814815</v>
      </c>
      <c r="DF562">
        <v>23.48447777777778</v>
      </c>
      <c r="DG562">
        <v>23.45167407407407</v>
      </c>
      <c r="DH562">
        <v>422.0373333333333</v>
      </c>
      <c r="DI562">
        <v>23.30172592592593</v>
      </c>
      <c r="DJ562">
        <v>500.0211481481482</v>
      </c>
      <c r="DK562">
        <v>90.60002592592595</v>
      </c>
      <c r="DL562">
        <v>0.03299427407407408</v>
      </c>
      <c r="DM562">
        <v>30.08578888888889</v>
      </c>
      <c r="DN562">
        <v>30.05734444444445</v>
      </c>
      <c r="DO562">
        <v>999.9000000000001</v>
      </c>
      <c r="DP562">
        <v>0</v>
      </c>
      <c r="DQ562">
        <v>0</v>
      </c>
      <c r="DR562">
        <v>9996.296296296296</v>
      </c>
      <c r="DS562">
        <v>0</v>
      </c>
      <c r="DT562">
        <v>0.242856</v>
      </c>
      <c r="DU562">
        <v>0.2554502222222222</v>
      </c>
      <c r="DV562">
        <v>430.368925925926</v>
      </c>
      <c r="DW562">
        <v>430.0927777777778</v>
      </c>
      <c r="DX562">
        <v>0.03280201407407408</v>
      </c>
      <c r="DY562">
        <v>420.0064814814815</v>
      </c>
      <c r="DZ562">
        <v>23.45167407407407</v>
      </c>
      <c r="EA562">
        <v>2.127694074074074</v>
      </c>
      <c r="EB562">
        <v>2.124722222222222</v>
      </c>
      <c r="EC562">
        <v>18.42802962962963</v>
      </c>
      <c r="ED562">
        <v>18.40573333333333</v>
      </c>
      <c r="EE562">
        <v>0.005000780000000001</v>
      </c>
      <c r="EF562">
        <v>0</v>
      </c>
      <c r="EG562">
        <v>0</v>
      </c>
      <c r="EH562">
        <v>0</v>
      </c>
      <c r="EI562">
        <v>297.2074074074074</v>
      </c>
      <c r="EJ562">
        <v>0.005000780000000001</v>
      </c>
      <c r="EK562">
        <v>-17.54814814814815</v>
      </c>
      <c r="EL562">
        <v>-0.8148148148148148</v>
      </c>
      <c r="EM562">
        <v>35.35392592592593</v>
      </c>
      <c r="EN562">
        <v>39.07377777777778</v>
      </c>
      <c r="EO562">
        <v>37.27985185185185</v>
      </c>
      <c r="EP562">
        <v>39.25892592592592</v>
      </c>
      <c r="EQ562">
        <v>38.29366666666666</v>
      </c>
      <c r="ER562">
        <v>0</v>
      </c>
      <c r="ES562">
        <v>0</v>
      </c>
      <c r="ET562">
        <v>0</v>
      </c>
      <c r="EU562">
        <v>1761013565.5</v>
      </c>
      <c r="EV562">
        <v>0</v>
      </c>
      <c r="EW562">
        <v>297.36</v>
      </c>
      <c r="EX562">
        <v>-14.95384667484231</v>
      </c>
      <c r="EY562">
        <v>2.700000560283698</v>
      </c>
      <c r="EZ562">
        <v>-18.428</v>
      </c>
      <c r="FA562">
        <v>15</v>
      </c>
      <c r="FB562">
        <v>1761013439.5</v>
      </c>
      <c r="FC562" t="s">
        <v>1542</v>
      </c>
      <c r="FD562">
        <v>1761013439</v>
      </c>
      <c r="FE562">
        <v>1761013439.5</v>
      </c>
      <c r="FF562">
        <v>17</v>
      </c>
      <c r="FG562">
        <v>-0.043</v>
      </c>
      <c r="FH562">
        <v>0.005</v>
      </c>
      <c r="FI562">
        <v>-1.775</v>
      </c>
      <c r="FJ562">
        <v>0.18</v>
      </c>
      <c r="FK562">
        <v>420</v>
      </c>
      <c r="FL562">
        <v>23</v>
      </c>
      <c r="FM562">
        <v>0.43</v>
      </c>
      <c r="FN562">
        <v>0.11</v>
      </c>
      <c r="FO562">
        <v>0.2626186585365853</v>
      </c>
      <c r="FP562">
        <v>-0.1484982439024392</v>
      </c>
      <c r="FQ562">
        <v>0.03314312963909182</v>
      </c>
      <c r="FR562">
        <v>1</v>
      </c>
      <c r="FS562">
        <v>297.4382352941176</v>
      </c>
      <c r="FT562">
        <v>-3.625668726440317</v>
      </c>
      <c r="FU562">
        <v>7.288589579766703</v>
      </c>
      <c r="FV562">
        <v>0</v>
      </c>
      <c r="FW562">
        <v>0.02693278804878049</v>
      </c>
      <c r="FX562">
        <v>-0.1508588013240418</v>
      </c>
      <c r="FY562">
        <v>0.03684019454360044</v>
      </c>
      <c r="FZ562">
        <v>0</v>
      </c>
      <c r="GA562">
        <v>1</v>
      </c>
      <c r="GB562">
        <v>3</v>
      </c>
      <c r="GC562" t="s">
        <v>459</v>
      </c>
      <c r="GD562">
        <v>3.10951</v>
      </c>
      <c r="GE562">
        <v>2.72492</v>
      </c>
      <c r="GF562">
        <v>0.0887073</v>
      </c>
      <c r="GG562">
        <v>0.08843620000000001</v>
      </c>
      <c r="GH562">
        <v>0.106984</v>
      </c>
      <c r="GI562">
        <v>0.108259</v>
      </c>
      <c r="GJ562">
        <v>23915.7</v>
      </c>
      <c r="GK562">
        <v>21660.8</v>
      </c>
      <c r="GL562">
        <v>26801.2</v>
      </c>
      <c r="GM562">
        <v>23968.2</v>
      </c>
      <c r="GN562">
        <v>38243.3</v>
      </c>
      <c r="GO562">
        <v>31524.4</v>
      </c>
      <c r="GP562">
        <v>46780.5</v>
      </c>
      <c r="GQ562">
        <v>37885.5</v>
      </c>
      <c r="GR562">
        <v>1.89228</v>
      </c>
      <c r="GS562">
        <v>1.8791</v>
      </c>
      <c r="GT562">
        <v>0.10635</v>
      </c>
      <c r="GU562">
        <v>0</v>
      </c>
      <c r="GV562">
        <v>28.3129</v>
      </c>
      <c r="GW562">
        <v>999.9</v>
      </c>
      <c r="GX562">
        <v>63.8</v>
      </c>
      <c r="GY562">
        <v>29</v>
      </c>
      <c r="GZ562">
        <v>28.3188</v>
      </c>
      <c r="HA562">
        <v>61.561</v>
      </c>
      <c r="HB562">
        <v>21.1378</v>
      </c>
      <c r="HC562">
        <v>1</v>
      </c>
      <c r="HD562">
        <v>0.0253252</v>
      </c>
      <c r="HE562">
        <v>-1.91179</v>
      </c>
      <c r="HF562">
        <v>20.3273</v>
      </c>
      <c r="HG562">
        <v>5.22148</v>
      </c>
      <c r="HH562">
        <v>11.98</v>
      </c>
      <c r="HI562">
        <v>4.96505</v>
      </c>
      <c r="HJ562">
        <v>3.2759</v>
      </c>
      <c r="HK562">
        <v>9999</v>
      </c>
      <c r="HL562">
        <v>9999</v>
      </c>
      <c r="HM562">
        <v>9999</v>
      </c>
      <c r="HN562">
        <v>999.9</v>
      </c>
      <c r="HO562">
        <v>1.86361</v>
      </c>
      <c r="HP562">
        <v>1.85974</v>
      </c>
      <c r="HQ562">
        <v>1.85806</v>
      </c>
      <c r="HR562">
        <v>1.85944</v>
      </c>
      <c r="HS562">
        <v>1.85959</v>
      </c>
      <c r="HT562">
        <v>1.85806</v>
      </c>
      <c r="HU562">
        <v>1.85715</v>
      </c>
      <c r="HV562">
        <v>1.8521</v>
      </c>
      <c r="HW562">
        <v>0</v>
      </c>
      <c r="HX562">
        <v>0</v>
      </c>
      <c r="HY562">
        <v>0</v>
      </c>
      <c r="HZ562">
        <v>0</v>
      </c>
      <c r="IA562" t="s">
        <v>424</v>
      </c>
      <c r="IB562" t="s">
        <v>425</v>
      </c>
      <c r="IC562" t="s">
        <v>426</v>
      </c>
      <c r="ID562" t="s">
        <v>426</v>
      </c>
      <c r="IE562" t="s">
        <v>426</v>
      </c>
      <c r="IF562" t="s">
        <v>426</v>
      </c>
      <c r="IG562">
        <v>0</v>
      </c>
      <c r="IH562">
        <v>100</v>
      </c>
      <c r="II562">
        <v>100</v>
      </c>
      <c r="IJ562">
        <v>-1.776</v>
      </c>
      <c r="IK562">
        <v>0.1823</v>
      </c>
      <c r="IL562">
        <v>-2.566441917429032</v>
      </c>
      <c r="IM562">
        <v>0.001328113201692861</v>
      </c>
      <c r="IN562">
        <v>1.538283238170363E-06</v>
      </c>
      <c r="IO562">
        <v>-5.795655626708063E-10</v>
      </c>
      <c r="IP562">
        <v>-0.06473182303273828</v>
      </c>
      <c r="IQ562">
        <v>-0.004593102289677449</v>
      </c>
      <c r="IR562">
        <v>0.0008253994458280543</v>
      </c>
      <c r="IS562">
        <v>-7.403632370499484E-06</v>
      </c>
      <c r="IT562">
        <v>2</v>
      </c>
      <c r="IU562">
        <v>1985</v>
      </c>
      <c r="IV562">
        <v>1</v>
      </c>
      <c r="IW562">
        <v>27</v>
      </c>
      <c r="IX562">
        <v>2.1</v>
      </c>
      <c r="IY562">
        <v>2.1</v>
      </c>
      <c r="IZ562">
        <v>1.13525</v>
      </c>
      <c r="JA562">
        <v>2.60742</v>
      </c>
      <c r="JB562">
        <v>1.49658</v>
      </c>
      <c r="JC562">
        <v>2.34497</v>
      </c>
      <c r="JD562">
        <v>1.54907</v>
      </c>
      <c r="JE562">
        <v>2.44751</v>
      </c>
      <c r="JF562">
        <v>32.7535</v>
      </c>
      <c r="JG562">
        <v>15.2878</v>
      </c>
      <c r="JH562">
        <v>18</v>
      </c>
      <c r="JI562">
        <v>481.395</v>
      </c>
      <c r="JJ562">
        <v>502.121</v>
      </c>
      <c r="JK562">
        <v>31.2397</v>
      </c>
      <c r="JL562">
        <v>27.5716</v>
      </c>
      <c r="JM562">
        <v>30.0003</v>
      </c>
      <c r="JN562">
        <v>27.7619</v>
      </c>
      <c r="JO562">
        <v>27.7421</v>
      </c>
      <c r="JP562">
        <v>22.8334</v>
      </c>
      <c r="JQ562">
        <v>20.7426</v>
      </c>
      <c r="JR562">
        <v>79.7008</v>
      </c>
      <c r="JS562">
        <v>31.2373</v>
      </c>
      <c r="JT562">
        <v>420</v>
      </c>
      <c r="JU562">
        <v>23.6429</v>
      </c>
      <c r="JV562">
        <v>102.298</v>
      </c>
      <c r="JW562">
        <v>91.3981</v>
      </c>
    </row>
    <row r="563" spans="1:283">
      <c r="A563">
        <v>545</v>
      </c>
      <c r="B563">
        <v>1761013568.5</v>
      </c>
      <c r="C563">
        <v>3902.5</v>
      </c>
      <c r="D563" t="s">
        <v>1549</v>
      </c>
      <c r="E563" t="s">
        <v>1550</v>
      </c>
      <c r="F563">
        <v>5</v>
      </c>
      <c r="G563" t="s">
        <v>1541</v>
      </c>
      <c r="H563">
        <v>1761013560.326923</v>
      </c>
      <c r="I563">
        <f>(J563)/1000</f>
        <v>0</v>
      </c>
      <c r="J563">
        <f>1000*DJ563*AH563*(DF563-DG563)/(100*CY563*(1000-AH563*DF563))</f>
        <v>0</v>
      </c>
      <c r="K563">
        <f>DJ563*AH563*(DE563-DD563*(1000-AH563*DG563)/(1000-AH563*DF563))/(100*CY563)</f>
        <v>0</v>
      </c>
      <c r="L563">
        <f>DD563 - IF(AH563&gt;1, K563*CY563*100.0/(AJ563), 0)</f>
        <v>0</v>
      </c>
      <c r="M563">
        <f>((S563-I563/2)*L563-K563)/(S563+I563/2)</f>
        <v>0</v>
      </c>
      <c r="N563">
        <f>M563*(DK563+DL563)/1000.0</f>
        <v>0</v>
      </c>
      <c r="O563">
        <f>(DD563 - IF(AH563&gt;1, K563*CY563*100.0/(AJ563), 0))*(DK563+DL563)/1000.0</f>
        <v>0</v>
      </c>
      <c r="P563">
        <f>2.0/((1/R563-1/Q563)+SIGN(R563)*SQRT((1/R563-1/Q563)*(1/R563-1/Q563) + 4*CZ563/((CZ563+1)*(CZ563+1))*(2*1/R563*1/Q563-1/Q563*1/Q563)))</f>
        <v>0</v>
      </c>
      <c r="Q563">
        <f>IF(LEFT(DA563,1)&lt;&gt;"0",IF(LEFT(DA563,1)="1",3.0,DB563),$D$5+$E$5*(DR563*DK563/($K$5*1000))+$F$5*(DR563*DK563/($K$5*1000))*MAX(MIN(CY563,$J$5),$I$5)*MAX(MIN(CY563,$J$5),$I$5)+$G$5*MAX(MIN(CY563,$J$5),$I$5)*(DR563*DK563/($K$5*1000))+$H$5*(DR563*DK563/($K$5*1000))*(DR563*DK563/($K$5*1000)))</f>
        <v>0</v>
      </c>
      <c r="R563">
        <f>I563*(1000-(1000*0.61365*exp(17.502*V563/(240.97+V563))/(DK563+DL563)+DF563)/2)/(1000*0.61365*exp(17.502*V563/(240.97+V563))/(DK563+DL563)-DF563)</f>
        <v>0</v>
      </c>
      <c r="S563">
        <f>1/((CZ563+1)/(P563/1.6)+1/(Q563/1.37)) + CZ563/((CZ563+1)/(P563/1.6) + CZ563/(Q563/1.37))</f>
        <v>0</v>
      </c>
      <c r="T563">
        <f>(CU563*CX563)</f>
        <v>0</v>
      </c>
      <c r="U563">
        <f>(DM563+(T563+2*0.95*5.67E-8*(((DM563+$B$9)+273)^4-(DM563+273)^4)-44100*I563)/(1.84*29.3*Q563+8*0.95*5.67E-8*(DM563+273)^3))</f>
        <v>0</v>
      </c>
      <c r="V563">
        <f>($C$9*DN563+$D$9*DO563+$E$9*U563)</f>
        <v>0</v>
      </c>
      <c r="W563">
        <f>0.61365*exp(17.502*V563/(240.97+V563))</f>
        <v>0</v>
      </c>
      <c r="X563">
        <f>(Y563/Z563*100)</f>
        <v>0</v>
      </c>
      <c r="Y563">
        <f>DF563*(DK563+DL563)/1000</f>
        <v>0</v>
      </c>
      <c r="Z563">
        <f>0.61365*exp(17.502*DM563/(240.97+DM563))</f>
        <v>0</v>
      </c>
      <c r="AA563">
        <f>(W563-DF563*(DK563+DL563)/1000)</f>
        <v>0</v>
      </c>
      <c r="AB563">
        <f>(-I563*44100)</f>
        <v>0</v>
      </c>
      <c r="AC563">
        <f>2*29.3*Q563*0.92*(DM563-V563)</f>
        <v>0</v>
      </c>
      <c r="AD563">
        <f>2*0.95*5.67E-8*(((DM563+$B$9)+273)^4-(V563+273)^4)</f>
        <v>0</v>
      </c>
      <c r="AE563">
        <f>T563+AD563+AB563+AC563</f>
        <v>0</v>
      </c>
      <c r="AF563">
        <v>1</v>
      </c>
      <c r="AG563">
        <v>0</v>
      </c>
      <c r="AH563">
        <f>IF(AF563*$H$15&gt;=AJ563,1.0,(AJ563/(AJ563-AF563*$H$15)))</f>
        <v>0</v>
      </c>
      <c r="AI563">
        <f>(AH563-1)*100</f>
        <v>0</v>
      </c>
      <c r="AJ563">
        <f>MAX(0,($B$15+$C$15*DR563)/(1+$D$15*DR563)*DK563/(DM563+273)*$E$15)</f>
        <v>0</v>
      </c>
      <c r="AK563" t="s">
        <v>420</v>
      </c>
      <c r="AL563" t="s">
        <v>420</v>
      </c>
      <c r="AM563">
        <v>0</v>
      </c>
      <c r="AN563">
        <v>0</v>
      </c>
      <c r="AO563">
        <f>1-AM563/AN563</f>
        <v>0</v>
      </c>
      <c r="AP563">
        <v>0</v>
      </c>
      <c r="AQ563" t="s">
        <v>420</v>
      </c>
      <c r="AR563" t="s">
        <v>420</v>
      </c>
      <c r="AS563">
        <v>0</v>
      </c>
      <c r="AT563">
        <v>0</v>
      </c>
      <c r="AU563">
        <f>1-AS563/AT563</f>
        <v>0</v>
      </c>
      <c r="AV563">
        <v>0.5</v>
      </c>
      <c r="AW563">
        <f>CV563</f>
        <v>0</v>
      </c>
      <c r="AX563">
        <f>K563</f>
        <v>0</v>
      </c>
      <c r="AY563">
        <f>AU563*AV563*AW563</f>
        <v>0</v>
      </c>
      <c r="AZ563">
        <f>(AX563-AP563)/AW563</f>
        <v>0</v>
      </c>
      <c r="BA563">
        <f>(AN563-AT563)/AT563</f>
        <v>0</v>
      </c>
      <c r="BB563">
        <f>AM563/(AO563+AM563/AT563)</f>
        <v>0</v>
      </c>
      <c r="BC563" t="s">
        <v>420</v>
      </c>
      <c r="BD563">
        <v>0</v>
      </c>
      <c r="BE563">
        <f>IF(BD563&lt;&gt;0, BD563, BB563)</f>
        <v>0</v>
      </c>
      <c r="BF563">
        <f>1-BE563/AT563</f>
        <v>0</v>
      </c>
      <c r="BG563">
        <f>(AT563-AS563)/(AT563-BE563)</f>
        <v>0</v>
      </c>
      <c r="BH563">
        <f>(AN563-AT563)/(AN563-BE563)</f>
        <v>0</v>
      </c>
      <c r="BI563">
        <f>(AT563-AS563)/(AT563-AM563)</f>
        <v>0</v>
      </c>
      <c r="BJ563">
        <f>(AN563-AT563)/(AN563-AM563)</f>
        <v>0</v>
      </c>
      <c r="BK563">
        <f>(BG563*BE563/AS563)</f>
        <v>0</v>
      </c>
      <c r="BL563">
        <f>(1-BK563)</f>
        <v>0</v>
      </c>
      <c r="CU563">
        <f>$B$13*DS563+$C$13*DT563+$F$13*EE563*(1-EH563)</f>
        <v>0</v>
      </c>
      <c r="CV563">
        <f>CU563*CW563</f>
        <v>0</v>
      </c>
      <c r="CW563">
        <f>($B$13*$D$11+$C$13*$D$11+$F$13*((ER563+EJ563)/MAX(ER563+EJ563+ES563, 0.1)*$I$11+ES563/MAX(ER563+EJ563+ES563, 0.1)*$J$11))/($B$13+$C$13+$F$13)</f>
        <v>0</v>
      </c>
      <c r="CX563">
        <f>($B$13*$K$11+$C$13*$K$11+$F$13*((ER563+EJ563)/MAX(ER563+EJ563+ES563, 0.1)*$P$11+ES563/MAX(ER563+EJ563+ES563, 0.1)*$Q$11))/($B$13+$C$13+$F$13)</f>
        <v>0</v>
      </c>
      <c r="CY563">
        <v>2.7</v>
      </c>
      <c r="CZ563">
        <v>0.5</v>
      </c>
      <c r="DA563" t="s">
        <v>421</v>
      </c>
      <c r="DB563">
        <v>2</v>
      </c>
      <c r="DC563">
        <v>1761013560.326923</v>
      </c>
      <c r="DD563">
        <v>420.2508076923077</v>
      </c>
      <c r="DE563">
        <v>420.0024615384615</v>
      </c>
      <c r="DF563">
        <v>23.47701538461538</v>
      </c>
      <c r="DG563">
        <v>23.46010384615385</v>
      </c>
      <c r="DH563">
        <v>422.0263846153845</v>
      </c>
      <c r="DI563">
        <v>23.29441923076923</v>
      </c>
      <c r="DJ563">
        <v>500.0142307692308</v>
      </c>
      <c r="DK563">
        <v>90.60015</v>
      </c>
      <c r="DL563">
        <v>0.0330222576923077</v>
      </c>
      <c r="DM563">
        <v>30.08420384615385</v>
      </c>
      <c r="DN563">
        <v>30.05518076923077</v>
      </c>
      <c r="DO563">
        <v>999.9000000000001</v>
      </c>
      <c r="DP563">
        <v>0</v>
      </c>
      <c r="DQ563">
        <v>0</v>
      </c>
      <c r="DR563">
        <v>9996.421153846155</v>
      </c>
      <c r="DS563">
        <v>0</v>
      </c>
      <c r="DT563">
        <v>0.242856</v>
      </c>
      <c r="DU563">
        <v>0.2484436538461539</v>
      </c>
      <c r="DV563">
        <v>430.3543461538461</v>
      </c>
      <c r="DW563">
        <v>430.0924230769232</v>
      </c>
      <c r="DX563">
        <v>0.01691209153846154</v>
      </c>
      <c r="DY563">
        <v>420.0024615384615</v>
      </c>
      <c r="DZ563">
        <v>23.46010384615385</v>
      </c>
      <c r="EA563">
        <v>2.127020384615384</v>
      </c>
      <c r="EB563">
        <v>2.125488461538461</v>
      </c>
      <c r="EC563">
        <v>18.42298461538461</v>
      </c>
      <c r="ED563">
        <v>18.41147307692308</v>
      </c>
      <c r="EE563">
        <v>0.005000780000000001</v>
      </c>
      <c r="EF563">
        <v>0</v>
      </c>
      <c r="EG563">
        <v>0</v>
      </c>
      <c r="EH563">
        <v>0</v>
      </c>
      <c r="EI563">
        <v>297.7653846153847</v>
      </c>
      <c r="EJ563">
        <v>0.005000780000000001</v>
      </c>
      <c r="EK563">
        <v>-18.56923076923077</v>
      </c>
      <c r="EL563">
        <v>-0.9346153846153845</v>
      </c>
      <c r="EM563">
        <v>35.36273076923077</v>
      </c>
      <c r="EN563">
        <v>39.11273076923077</v>
      </c>
      <c r="EO563">
        <v>37.17519230769231</v>
      </c>
      <c r="EP563">
        <v>39.305</v>
      </c>
      <c r="EQ563">
        <v>38.30980769230769</v>
      </c>
      <c r="ER563">
        <v>0</v>
      </c>
      <c r="ES563">
        <v>0</v>
      </c>
      <c r="ET563">
        <v>0</v>
      </c>
      <c r="EU563">
        <v>1761013567.3</v>
      </c>
      <c r="EV563">
        <v>0</v>
      </c>
      <c r="EW563">
        <v>297.2192307692308</v>
      </c>
      <c r="EX563">
        <v>-0.7555560694519144</v>
      </c>
      <c r="EY563">
        <v>11.69230823194983</v>
      </c>
      <c r="EZ563">
        <v>-18.81538461538462</v>
      </c>
      <c r="FA563">
        <v>15</v>
      </c>
      <c r="FB563">
        <v>1761013439.5</v>
      </c>
      <c r="FC563" t="s">
        <v>1542</v>
      </c>
      <c r="FD563">
        <v>1761013439</v>
      </c>
      <c r="FE563">
        <v>1761013439.5</v>
      </c>
      <c r="FF563">
        <v>17</v>
      </c>
      <c r="FG563">
        <v>-0.043</v>
      </c>
      <c r="FH563">
        <v>0.005</v>
      </c>
      <c r="FI563">
        <v>-1.775</v>
      </c>
      <c r="FJ563">
        <v>0.18</v>
      </c>
      <c r="FK563">
        <v>420</v>
      </c>
      <c r="FL563">
        <v>23</v>
      </c>
      <c r="FM563">
        <v>0.43</v>
      </c>
      <c r="FN563">
        <v>0.11</v>
      </c>
      <c r="FO563">
        <v>0.2604851</v>
      </c>
      <c r="FP563">
        <v>-0.1295042251407141</v>
      </c>
      <c r="FQ563">
        <v>0.03248360465511795</v>
      </c>
      <c r="FR563">
        <v>1</v>
      </c>
      <c r="FS563">
        <v>297.7500000000001</v>
      </c>
      <c r="FT563">
        <v>-3.185638147400021</v>
      </c>
      <c r="FU563">
        <v>7.192612631762414</v>
      </c>
      <c r="FV563">
        <v>0</v>
      </c>
      <c r="FW563">
        <v>0.02003941575</v>
      </c>
      <c r="FX563">
        <v>-0.331313834183865</v>
      </c>
      <c r="FY563">
        <v>0.04745376401958779</v>
      </c>
      <c r="FZ563">
        <v>0</v>
      </c>
      <c r="GA563">
        <v>1</v>
      </c>
      <c r="GB563">
        <v>3</v>
      </c>
      <c r="GC563" t="s">
        <v>459</v>
      </c>
      <c r="GD563">
        <v>3.10968</v>
      </c>
      <c r="GE563">
        <v>2.72483</v>
      </c>
      <c r="GF563">
        <v>0.088712</v>
      </c>
      <c r="GG563">
        <v>0.0884427</v>
      </c>
      <c r="GH563">
        <v>0.107043</v>
      </c>
      <c r="GI563">
        <v>0.10837</v>
      </c>
      <c r="GJ563">
        <v>23915.7</v>
      </c>
      <c r="GK563">
        <v>21660.8</v>
      </c>
      <c r="GL563">
        <v>26801.4</v>
      </c>
      <c r="GM563">
        <v>23968.3</v>
      </c>
      <c r="GN563">
        <v>38240.6</v>
      </c>
      <c r="GO563">
        <v>31520.2</v>
      </c>
      <c r="GP563">
        <v>46780.4</v>
      </c>
      <c r="GQ563">
        <v>37885.2</v>
      </c>
      <c r="GR563">
        <v>1.89218</v>
      </c>
      <c r="GS563">
        <v>1.87905</v>
      </c>
      <c r="GT563">
        <v>0.106104</v>
      </c>
      <c r="GU563">
        <v>0</v>
      </c>
      <c r="GV563">
        <v>28.3153</v>
      </c>
      <c r="GW563">
        <v>999.9</v>
      </c>
      <c r="GX563">
        <v>63.8</v>
      </c>
      <c r="GY563">
        <v>29</v>
      </c>
      <c r="GZ563">
        <v>28.3222</v>
      </c>
      <c r="HA563">
        <v>61.421</v>
      </c>
      <c r="HB563">
        <v>20.9495</v>
      </c>
      <c r="HC563">
        <v>1</v>
      </c>
      <c r="HD563">
        <v>0.025315</v>
      </c>
      <c r="HE563">
        <v>-1.88326</v>
      </c>
      <c r="HF563">
        <v>20.3275</v>
      </c>
      <c r="HG563">
        <v>5.22163</v>
      </c>
      <c r="HH563">
        <v>11.98</v>
      </c>
      <c r="HI563">
        <v>4.9652</v>
      </c>
      <c r="HJ563">
        <v>3.27585</v>
      </c>
      <c r="HK563">
        <v>9999</v>
      </c>
      <c r="HL563">
        <v>9999</v>
      </c>
      <c r="HM563">
        <v>9999</v>
      </c>
      <c r="HN563">
        <v>999.9</v>
      </c>
      <c r="HO563">
        <v>1.86359</v>
      </c>
      <c r="HP563">
        <v>1.85974</v>
      </c>
      <c r="HQ563">
        <v>1.85805</v>
      </c>
      <c r="HR563">
        <v>1.85944</v>
      </c>
      <c r="HS563">
        <v>1.85959</v>
      </c>
      <c r="HT563">
        <v>1.85806</v>
      </c>
      <c r="HU563">
        <v>1.85715</v>
      </c>
      <c r="HV563">
        <v>1.8521</v>
      </c>
      <c r="HW563">
        <v>0</v>
      </c>
      <c r="HX563">
        <v>0</v>
      </c>
      <c r="HY563">
        <v>0</v>
      </c>
      <c r="HZ563">
        <v>0</v>
      </c>
      <c r="IA563" t="s">
        <v>424</v>
      </c>
      <c r="IB563" t="s">
        <v>425</v>
      </c>
      <c r="IC563" t="s">
        <v>426</v>
      </c>
      <c r="ID563" t="s">
        <v>426</v>
      </c>
      <c r="IE563" t="s">
        <v>426</v>
      </c>
      <c r="IF563" t="s">
        <v>426</v>
      </c>
      <c r="IG563">
        <v>0</v>
      </c>
      <c r="IH563">
        <v>100</v>
      </c>
      <c r="II563">
        <v>100</v>
      </c>
      <c r="IJ563">
        <v>-1.775</v>
      </c>
      <c r="IK563">
        <v>0.1828</v>
      </c>
      <c r="IL563">
        <v>-2.566441917429032</v>
      </c>
      <c r="IM563">
        <v>0.001328113201692861</v>
      </c>
      <c r="IN563">
        <v>1.538283238170363E-06</v>
      </c>
      <c r="IO563">
        <v>-5.795655626708063E-10</v>
      </c>
      <c r="IP563">
        <v>-0.06473182303273828</v>
      </c>
      <c r="IQ563">
        <v>-0.004593102289677449</v>
      </c>
      <c r="IR563">
        <v>0.0008253994458280543</v>
      </c>
      <c r="IS563">
        <v>-7.403632370499484E-06</v>
      </c>
      <c r="IT563">
        <v>2</v>
      </c>
      <c r="IU563">
        <v>1985</v>
      </c>
      <c r="IV563">
        <v>1</v>
      </c>
      <c r="IW563">
        <v>27</v>
      </c>
      <c r="IX563">
        <v>2.2</v>
      </c>
      <c r="IY563">
        <v>2.1</v>
      </c>
      <c r="IZ563">
        <v>1.13525</v>
      </c>
      <c r="JA563">
        <v>2.60376</v>
      </c>
      <c r="JB563">
        <v>1.49658</v>
      </c>
      <c r="JC563">
        <v>2.34497</v>
      </c>
      <c r="JD563">
        <v>1.54907</v>
      </c>
      <c r="JE563">
        <v>2.45361</v>
      </c>
      <c r="JF563">
        <v>32.7535</v>
      </c>
      <c r="JG563">
        <v>15.2878</v>
      </c>
      <c r="JH563">
        <v>18</v>
      </c>
      <c r="JI563">
        <v>481.337</v>
      </c>
      <c r="JJ563">
        <v>502.088</v>
      </c>
      <c r="JK563">
        <v>31.227</v>
      </c>
      <c r="JL563">
        <v>27.5714</v>
      </c>
      <c r="JM563">
        <v>30.0003</v>
      </c>
      <c r="JN563">
        <v>27.7619</v>
      </c>
      <c r="JO563">
        <v>27.7421</v>
      </c>
      <c r="JP563">
        <v>22.8327</v>
      </c>
      <c r="JQ563">
        <v>20.7426</v>
      </c>
      <c r="JR563">
        <v>79.7008</v>
      </c>
      <c r="JS563">
        <v>31.2373</v>
      </c>
      <c r="JT563">
        <v>420</v>
      </c>
      <c r="JU563">
        <v>23.6352</v>
      </c>
      <c r="JV563">
        <v>102.298</v>
      </c>
      <c r="JW563">
        <v>91.3978</v>
      </c>
    </row>
    <row r="564" spans="1:283">
      <c r="A564">
        <v>546</v>
      </c>
      <c r="B564">
        <v>1761013570.5</v>
      </c>
      <c r="C564">
        <v>3904.5</v>
      </c>
      <c r="D564" t="s">
        <v>1551</v>
      </c>
      <c r="E564" t="s">
        <v>1552</v>
      </c>
      <c r="F564">
        <v>5</v>
      </c>
      <c r="G564" t="s">
        <v>1541</v>
      </c>
      <c r="H564">
        <v>1761013562.4</v>
      </c>
      <c r="I564">
        <f>(J564)/1000</f>
        <v>0</v>
      </c>
      <c r="J564">
        <f>1000*DJ564*AH564*(DF564-DG564)/(100*CY564*(1000-AH564*DF564))</f>
        <v>0</v>
      </c>
      <c r="K564">
        <f>DJ564*AH564*(DE564-DD564*(1000-AH564*DG564)/(1000-AH564*DF564))/(100*CY564)</f>
        <v>0</v>
      </c>
      <c r="L564">
        <f>DD564 - IF(AH564&gt;1, K564*CY564*100.0/(AJ564), 0)</f>
        <v>0</v>
      </c>
      <c r="M564">
        <f>((S564-I564/2)*L564-K564)/(S564+I564/2)</f>
        <v>0</v>
      </c>
      <c r="N564">
        <f>M564*(DK564+DL564)/1000.0</f>
        <v>0</v>
      </c>
      <c r="O564">
        <f>(DD564 - IF(AH564&gt;1, K564*CY564*100.0/(AJ564), 0))*(DK564+DL564)/1000.0</f>
        <v>0</v>
      </c>
      <c r="P564">
        <f>2.0/((1/R564-1/Q564)+SIGN(R564)*SQRT((1/R564-1/Q564)*(1/R564-1/Q564) + 4*CZ564/((CZ564+1)*(CZ564+1))*(2*1/R564*1/Q564-1/Q564*1/Q564)))</f>
        <v>0</v>
      </c>
      <c r="Q564">
        <f>IF(LEFT(DA564,1)&lt;&gt;"0",IF(LEFT(DA564,1)="1",3.0,DB564),$D$5+$E$5*(DR564*DK564/($K$5*1000))+$F$5*(DR564*DK564/($K$5*1000))*MAX(MIN(CY564,$J$5),$I$5)*MAX(MIN(CY564,$J$5),$I$5)+$G$5*MAX(MIN(CY564,$J$5),$I$5)*(DR564*DK564/($K$5*1000))+$H$5*(DR564*DK564/($K$5*1000))*(DR564*DK564/($K$5*1000)))</f>
        <v>0</v>
      </c>
      <c r="R564">
        <f>I564*(1000-(1000*0.61365*exp(17.502*V564/(240.97+V564))/(DK564+DL564)+DF564)/2)/(1000*0.61365*exp(17.502*V564/(240.97+V564))/(DK564+DL564)-DF564)</f>
        <v>0</v>
      </c>
      <c r="S564">
        <f>1/((CZ564+1)/(P564/1.6)+1/(Q564/1.37)) + CZ564/((CZ564+1)/(P564/1.6) + CZ564/(Q564/1.37))</f>
        <v>0</v>
      </c>
      <c r="T564">
        <f>(CU564*CX564)</f>
        <v>0</v>
      </c>
      <c r="U564">
        <f>(DM564+(T564+2*0.95*5.67E-8*(((DM564+$B$9)+273)^4-(DM564+273)^4)-44100*I564)/(1.84*29.3*Q564+8*0.95*5.67E-8*(DM564+273)^3))</f>
        <v>0</v>
      </c>
      <c r="V564">
        <f>($C$9*DN564+$D$9*DO564+$E$9*U564)</f>
        <v>0</v>
      </c>
      <c r="W564">
        <f>0.61365*exp(17.502*V564/(240.97+V564))</f>
        <v>0</v>
      </c>
      <c r="X564">
        <f>(Y564/Z564*100)</f>
        <v>0</v>
      </c>
      <c r="Y564">
        <f>DF564*(DK564+DL564)/1000</f>
        <v>0</v>
      </c>
      <c r="Z564">
        <f>0.61365*exp(17.502*DM564/(240.97+DM564))</f>
        <v>0</v>
      </c>
      <c r="AA564">
        <f>(W564-DF564*(DK564+DL564)/1000)</f>
        <v>0</v>
      </c>
      <c r="AB564">
        <f>(-I564*44100)</f>
        <v>0</v>
      </c>
      <c r="AC564">
        <f>2*29.3*Q564*0.92*(DM564-V564)</f>
        <v>0</v>
      </c>
      <c r="AD564">
        <f>2*0.95*5.67E-8*(((DM564+$B$9)+273)^4-(V564+273)^4)</f>
        <v>0</v>
      </c>
      <c r="AE564">
        <f>T564+AD564+AB564+AC564</f>
        <v>0</v>
      </c>
      <c r="AF564">
        <v>1</v>
      </c>
      <c r="AG564">
        <v>0</v>
      </c>
      <c r="AH564">
        <f>IF(AF564*$H$15&gt;=AJ564,1.0,(AJ564/(AJ564-AF564*$H$15)))</f>
        <v>0</v>
      </c>
      <c r="AI564">
        <f>(AH564-1)*100</f>
        <v>0</v>
      </c>
      <c r="AJ564">
        <f>MAX(0,($B$15+$C$15*DR564)/(1+$D$15*DR564)*DK564/(DM564+273)*$E$15)</f>
        <v>0</v>
      </c>
      <c r="AK564" t="s">
        <v>420</v>
      </c>
      <c r="AL564" t="s">
        <v>420</v>
      </c>
      <c r="AM564">
        <v>0</v>
      </c>
      <c r="AN564">
        <v>0</v>
      </c>
      <c r="AO564">
        <f>1-AM564/AN564</f>
        <v>0</v>
      </c>
      <c r="AP564">
        <v>0</v>
      </c>
      <c r="AQ564" t="s">
        <v>420</v>
      </c>
      <c r="AR564" t="s">
        <v>420</v>
      </c>
      <c r="AS564">
        <v>0</v>
      </c>
      <c r="AT564">
        <v>0</v>
      </c>
      <c r="AU564">
        <f>1-AS564/AT564</f>
        <v>0</v>
      </c>
      <c r="AV564">
        <v>0.5</v>
      </c>
      <c r="AW564">
        <f>CV564</f>
        <v>0</v>
      </c>
      <c r="AX564">
        <f>K564</f>
        <v>0</v>
      </c>
      <c r="AY564">
        <f>AU564*AV564*AW564</f>
        <v>0</v>
      </c>
      <c r="AZ564">
        <f>(AX564-AP564)/AW564</f>
        <v>0</v>
      </c>
      <c r="BA564">
        <f>(AN564-AT564)/AT564</f>
        <v>0</v>
      </c>
      <c r="BB564">
        <f>AM564/(AO564+AM564/AT564)</f>
        <v>0</v>
      </c>
      <c r="BC564" t="s">
        <v>420</v>
      </c>
      <c r="BD564">
        <v>0</v>
      </c>
      <c r="BE564">
        <f>IF(BD564&lt;&gt;0, BD564, BB564)</f>
        <v>0</v>
      </c>
      <c r="BF564">
        <f>1-BE564/AT564</f>
        <v>0</v>
      </c>
      <c r="BG564">
        <f>(AT564-AS564)/(AT564-BE564)</f>
        <v>0</v>
      </c>
      <c r="BH564">
        <f>(AN564-AT564)/(AN564-BE564)</f>
        <v>0</v>
      </c>
      <c r="BI564">
        <f>(AT564-AS564)/(AT564-AM564)</f>
        <v>0</v>
      </c>
      <c r="BJ564">
        <f>(AN564-AT564)/(AN564-AM564)</f>
        <v>0</v>
      </c>
      <c r="BK564">
        <f>(BG564*BE564/AS564)</f>
        <v>0</v>
      </c>
      <c r="BL564">
        <f>(1-BK564)</f>
        <v>0</v>
      </c>
      <c r="CU564">
        <f>$B$13*DS564+$C$13*DT564+$F$13*EE564*(1-EH564)</f>
        <v>0</v>
      </c>
      <c r="CV564">
        <f>CU564*CW564</f>
        <v>0</v>
      </c>
      <c r="CW564">
        <f>($B$13*$D$11+$C$13*$D$11+$F$13*((ER564+EJ564)/MAX(ER564+EJ564+ES564, 0.1)*$I$11+ES564/MAX(ER564+EJ564+ES564, 0.1)*$J$11))/($B$13+$C$13+$F$13)</f>
        <v>0</v>
      </c>
      <c r="CX564">
        <f>($B$13*$K$11+$C$13*$K$11+$F$13*((ER564+EJ564)/MAX(ER564+EJ564+ES564, 0.1)*$P$11+ES564/MAX(ER564+EJ564+ES564, 0.1)*$Q$11))/($B$13+$C$13+$F$13)</f>
        <v>0</v>
      </c>
      <c r="CY564">
        <v>2.7</v>
      </c>
      <c r="CZ564">
        <v>0.5</v>
      </c>
      <c r="DA564" t="s">
        <v>421</v>
      </c>
      <c r="DB564">
        <v>2</v>
      </c>
      <c r="DC564">
        <v>1761013562.4</v>
      </c>
      <c r="DD564">
        <v>420.2424</v>
      </c>
      <c r="DE564">
        <v>419.99584</v>
      </c>
      <c r="DF564">
        <v>23.473828</v>
      </c>
      <c r="DG564">
        <v>23.478232</v>
      </c>
      <c r="DH564">
        <v>422.01796</v>
      </c>
      <c r="DI564">
        <v>23.2913</v>
      </c>
      <c r="DJ564">
        <v>500.01516</v>
      </c>
      <c r="DK564">
        <v>90.60033199999999</v>
      </c>
      <c r="DL564">
        <v>0.03307696</v>
      </c>
      <c r="DM564">
        <v>30.082624</v>
      </c>
      <c r="DN564">
        <v>30.053324</v>
      </c>
      <c r="DO564">
        <v>999.9</v>
      </c>
      <c r="DP564">
        <v>0</v>
      </c>
      <c r="DQ564">
        <v>0</v>
      </c>
      <c r="DR564">
        <v>9997.1312</v>
      </c>
      <c r="DS564">
        <v>0</v>
      </c>
      <c r="DT564">
        <v>0.242856</v>
      </c>
      <c r="DU564">
        <v>0.24661624</v>
      </c>
      <c r="DV564">
        <v>430.34428</v>
      </c>
      <c r="DW564">
        <v>430.0936</v>
      </c>
      <c r="DX564">
        <v>-0.004403684799999997</v>
      </c>
      <c r="DY564">
        <v>419.99584</v>
      </c>
      <c r="DZ564">
        <v>23.478232</v>
      </c>
      <c r="EA564">
        <v>2.126736</v>
      </c>
      <c r="EB564">
        <v>2.1271352</v>
      </c>
      <c r="EC564">
        <v>18.420852</v>
      </c>
      <c r="ED564">
        <v>18.423804</v>
      </c>
      <c r="EE564">
        <v>0.00500078</v>
      </c>
      <c r="EF564">
        <v>0</v>
      </c>
      <c r="EG564">
        <v>0</v>
      </c>
      <c r="EH564">
        <v>0</v>
      </c>
      <c r="EI564">
        <v>297.136</v>
      </c>
      <c r="EJ564">
        <v>0.00500078</v>
      </c>
      <c r="EK564">
        <v>-18.252</v>
      </c>
      <c r="EL564">
        <v>-0.9</v>
      </c>
      <c r="EM564">
        <v>35.37228</v>
      </c>
      <c r="EN564">
        <v>39.14476</v>
      </c>
      <c r="EO564">
        <v>37.18971999999999</v>
      </c>
      <c r="EP564">
        <v>39.35223999999999</v>
      </c>
      <c r="EQ564">
        <v>38.34472</v>
      </c>
      <c r="ER564">
        <v>0</v>
      </c>
      <c r="ES564">
        <v>0</v>
      </c>
      <c r="ET564">
        <v>0</v>
      </c>
      <c r="EU564">
        <v>1761013569.7</v>
      </c>
      <c r="EV564">
        <v>0</v>
      </c>
      <c r="EW564">
        <v>296.5423076923076</v>
      </c>
      <c r="EX564">
        <v>-7.114530176021558</v>
      </c>
      <c r="EY564">
        <v>12.52307725896335</v>
      </c>
      <c r="EZ564">
        <v>-18.38076923076923</v>
      </c>
      <c r="FA564">
        <v>15</v>
      </c>
      <c r="FB564">
        <v>1761013439.5</v>
      </c>
      <c r="FC564" t="s">
        <v>1542</v>
      </c>
      <c r="FD564">
        <v>1761013439</v>
      </c>
      <c r="FE564">
        <v>1761013439.5</v>
      </c>
      <c r="FF564">
        <v>17</v>
      </c>
      <c r="FG564">
        <v>-0.043</v>
      </c>
      <c r="FH564">
        <v>0.005</v>
      </c>
      <c r="FI564">
        <v>-1.775</v>
      </c>
      <c r="FJ564">
        <v>0.18</v>
      </c>
      <c r="FK564">
        <v>420</v>
      </c>
      <c r="FL564">
        <v>23</v>
      </c>
      <c r="FM564">
        <v>0.43</v>
      </c>
      <c r="FN564">
        <v>0.11</v>
      </c>
      <c r="FO564">
        <v>0.2577954146341463</v>
      </c>
      <c r="FP564">
        <v>-0.07563995121951203</v>
      </c>
      <c r="FQ564">
        <v>0.03178923041440723</v>
      </c>
      <c r="FR564">
        <v>1</v>
      </c>
      <c r="FS564">
        <v>296.5676470588236</v>
      </c>
      <c r="FT564">
        <v>-0.7624143515938562</v>
      </c>
      <c r="FU564">
        <v>7.014049790503905</v>
      </c>
      <c r="FV564">
        <v>1</v>
      </c>
      <c r="FW564">
        <v>0.005903615365853662</v>
      </c>
      <c r="FX564">
        <v>-0.5208251993728222</v>
      </c>
      <c r="FY564">
        <v>0.06001451337994129</v>
      </c>
      <c r="FZ564">
        <v>0</v>
      </c>
      <c r="GA564">
        <v>2</v>
      </c>
      <c r="GB564">
        <v>3</v>
      </c>
      <c r="GC564" t="s">
        <v>482</v>
      </c>
      <c r="GD564">
        <v>3.10967</v>
      </c>
      <c r="GE564">
        <v>2.72493</v>
      </c>
      <c r="GF564">
        <v>0.0887149</v>
      </c>
      <c r="GG564">
        <v>0.0884403</v>
      </c>
      <c r="GH564">
        <v>0.107108</v>
      </c>
      <c r="GI564">
        <v>0.10843</v>
      </c>
      <c r="GJ564">
        <v>23915.6</v>
      </c>
      <c r="GK564">
        <v>21660.7</v>
      </c>
      <c r="GL564">
        <v>26801.4</v>
      </c>
      <c r="GM564">
        <v>23968.2</v>
      </c>
      <c r="GN564">
        <v>38237.8</v>
      </c>
      <c r="GO564">
        <v>31518.1</v>
      </c>
      <c r="GP564">
        <v>46780.4</v>
      </c>
      <c r="GQ564">
        <v>37885.2</v>
      </c>
      <c r="GR564">
        <v>1.89202</v>
      </c>
      <c r="GS564">
        <v>1.87908</v>
      </c>
      <c r="GT564">
        <v>0.105776</v>
      </c>
      <c r="GU564">
        <v>0</v>
      </c>
      <c r="GV564">
        <v>28.3177</v>
      </c>
      <c r="GW564">
        <v>999.9</v>
      </c>
      <c r="GX564">
        <v>63.8</v>
      </c>
      <c r="GY564">
        <v>29</v>
      </c>
      <c r="GZ564">
        <v>28.3214</v>
      </c>
      <c r="HA564">
        <v>61.341</v>
      </c>
      <c r="HB564">
        <v>20.9415</v>
      </c>
      <c r="HC564">
        <v>1</v>
      </c>
      <c r="HD564">
        <v>0.0253379</v>
      </c>
      <c r="HE564">
        <v>-1.93467</v>
      </c>
      <c r="HF564">
        <v>20.3268</v>
      </c>
      <c r="HG564">
        <v>5.22118</v>
      </c>
      <c r="HH564">
        <v>11.98</v>
      </c>
      <c r="HI564">
        <v>4.9652</v>
      </c>
      <c r="HJ564">
        <v>3.27588</v>
      </c>
      <c r="HK564">
        <v>9999</v>
      </c>
      <c r="HL564">
        <v>9999</v>
      </c>
      <c r="HM564">
        <v>9999</v>
      </c>
      <c r="HN564">
        <v>999.9</v>
      </c>
      <c r="HO564">
        <v>1.8636</v>
      </c>
      <c r="HP564">
        <v>1.85974</v>
      </c>
      <c r="HQ564">
        <v>1.85804</v>
      </c>
      <c r="HR564">
        <v>1.85944</v>
      </c>
      <c r="HS564">
        <v>1.85959</v>
      </c>
      <c r="HT564">
        <v>1.85806</v>
      </c>
      <c r="HU564">
        <v>1.85714</v>
      </c>
      <c r="HV564">
        <v>1.85208</v>
      </c>
      <c r="HW564">
        <v>0</v>
      </c>
      <c r="HX564">
        <v>0</v>
      </c>
      <c r="HY564">
        <v>0</v>
      </c>
      <c r="HZ564">
        <v>0</v>
      </c>
      <c r="IA564" t="s">
        <v>424</v>
      </c>
      <c r="IB564" t="s">
        <v>425</v>
      </c>
      <c r="IC564" t="s">
        <v>426</v>
      </c>
      <c r="ID564" t="s">
        <v>426</v>
      </c>
      <c r="IE564" t="s">
        <v>426</v>
      </c>
      <c r="IF564" t="s">
        <v>426</v>
      </c>
      <c r="IG564">
        <v>0</v>
      </c>
      <c r="IH564">
        <v>100</v>
      </c>
      <c r="II564">
        <v>100</v>
      </c>
      <c r="IJ564">
        <v>-1.775</v>
      </c>
      <c r="IK564">
        <v>0.1832</v>
      </c>
      <c r="IL564">
        <v>-2.566441917429032</v>
      </c>
      <c r="IM564">
        <v>0.001328113201692861</v>
      </c>
      <c r="IN564">
        <v>1.538283238170363E-06</v>
      </c>
      <c r="IO564">
        <v>-5.795655626708063E-10</v>
      </c>
      <c r="IP564">
        <v>-0.06473182303273828</v>
      </c>
      <c r="IQ564">
        <v>-0.004593102289677449</v>
      </c>
      <c r="IR564">
        <v>0.0008253994458280543</v>
      </c>
      <c r="IS564">
        <v>-7.403632370499484E-06</v>
      </c>
      <c r="IT564">
        <v>2</v>
      </c>
      <c r="IU564">
        <v>1985</v>
      </c>
      <c r="IV564">
        <v>1</v>
      </c>
      <c r="IW564">
        <v>27</v>
      </c>
      <c r="IX564">
        <v>2.2</v>
      </c>
      <c r="IY564">
        <v>2.2</v>
      </c>
      <c r="IZ564">
        <v>1.13525</v>
      </c>
      <c r="JA564">
        <v>2.6123</v>
      </c>
      <c r="JB564">
        <v>1.49658</v>
      </c>
      <c r="JC564">
        <v>2.34497</v>
      </c>
      <c r="JD564">
        <v>1.54907</v>
      </c>
      <c r="JE564">
        <v>2.34985</v>
      </c>
      <c r="JF564">
        <v>32.7535</v>
      </c>
      <c r="JG564">
        <v>15.2703</v>
      </c>
      <c r="JH564">
        <v>18</v>
      </c>
      <c r="JI564">
        <v>481.251</v>
      </c>
      <c r="JJ564">
        <v>502.104</v>
      </c>
      <c r="JK564">
        <v>31.2102</v>
      </c>
      <c r="JL564">
        <v>27.5714</v>
      </c>
      <c r="JM564">
        <v>30.0003</v>
      </c>
      <c r="JN564">
        <v>27.7619</v>
      </c>
      <c r="JO564">
        <v>27.7421</v>
      </c>
      <c r="JP564">
        <v>22.8341</v>
      </c>
      <c r="JQ564">
        <v>20.7426</v>
      </c>
      <c r="JR564">
        <v>79.7008</v>
      </c>
      <c r="JS564">
        <v>31.1921</v>
      </c>
      <c r="JT564">
        <v>420</v>
      </c>
      <c r="JU564">
        <v>23.6321</v>
      </c>
      <c r="JV564">
        <v>102.298</v>
      </c>
      <c r="JW564">
        <v>91.3977</v>
      </c>
    </row>
    <row r="565" spans="1:283">
      <c r="A565">
        <v>547</v>
      </c>
      <c r="B565">
        <v>1761013572.5</v>
      </c>
      <c r="C565">
        <v>3906.5</v>
      </c>
      <c r="D565" t="s">
        <v>1553</v>
      </c>
      <c r="E565" t="s">
        <v>1554</v>
      </c>
      <c r="F565">
        <v>5</v>
      </c>
      <c r="G565" t="s">
        <v>1541</v>
      </c>
      <c r="H565">
        <v>1761013564.5625</v>
      </c>
      <c r="I565">
        <f>(J565)/1000</f>
        <v>0</v>
      </c>
      <c r="J565">
        <f>1000*DJ565*AH565*(DF565-DG565)/(100*CY565*(1000-AH565*DF565))</f>
        <v>0</v>
      </c>
      <c r="K565">
        <f>DJ565*AH565*(DE565-DD565*(1000-AH565*DG565)/(1000-AH565*DF565))/(100*CY565)</f>
        <v>0</v>
      </c>
      <c r="L565">
        <f>DD565 - IF(AH565&gt;1, K565*CY565*100.0/(AJ565), 0)</f>
        <v>0</v>
      </c>
      <c r="M565">
        <f>((S565-I565/2)*L565-K565)/(S565+I565/2)</f>
        <v>0</v>
      </c>
      <c r="N565">
        <f>M565*(DK565+DL565)/1000.0</f>
        <v>0</v>
      </c>
      <c r="O565">
        <f>(DD565 - IF(AH565&gt;1, K565*CY565*100.0/(AJ565), 0))*(DK565+DL565)/1000.0</f>
        <v>0</v>
      </c>
      <c r="P565">
        <f>2.0/((1/R565-1/Q565)+SIGN(R565)*SQRT((1/R565-1/Q565)*(1/R565-1/Q565) + 4*CZ565/((CZ565+1)*(CZ565+1))*(2*1/R565*1/Q565-1/Q565*1/Q565)))</f>
        <v>0</v>
      </c>
      <c r="Q565">
        <f>IF(LEFT(DA565,1)&lt;&gt;"0",IF(LEFT(DA565,1)="1",3.0,DB565),$D$5+$E$5*(DR565*DK565/($K$5*1000))+$F$5*(DR565*DK565/($K$5*1000))*MAX(MIN(CY565,$J$5),$I$5)*MAX(MIN(CY565,$J$5),$I$5)+$G$5*MAX(MIN(CY565,$J$5),$I$5)*(DR565*DK565/($K$5*1000))+$H$5*(DR565*DK565/($K$5*1000))*(DR565*DK565/($K$5*1000)))</f>
        <v>0</v>
      </c>
      <c r="R565">
        <f>I565*(1000-(1000*0.61365*exp(17.502*V565/(240.97+V565))/(DK565+DL565)+DF565)/2)/(1000*0.61365*exp(17.502*V565/(240.97+V565))/(DK565+DL565)-DF565)</f>
        <v>0</v>
      </c>
      <c r="S565">
        <f>1/((CZ565+1)/(P565/1.6)+1/(Q565/1.37)) + CZ565/((CZ565+1)/(P565/1.6) + CZ565/(Q565/1.37))</f>
        <v>0</v>
      </c>
      <c r="T565">
        <f>(CU565*CX565)</f>
        <v>0</v>
      </c>
      <c r="U565">
        <f>(DM565+(T565+2*0.95*5.67E-8*(((DM565+$B$9)+273)^4-(DM565+273)^4)-44100*I565)/(1.84*29.3*Q565+8*0.95*5.67E-8*(DM565+273)^3))</f>
        <v>0</v>
      </c>
      <c r="V565">
        <f>($C$9*DN565+$D$9*DO565+$E$9*U565)</f>
        <v>0</v>
      </c>
      <c r="W565">
        <f>0.61365*exp(17.502*V565/(240.97+V565))</f>
        <v>0</v>
      </c>
      <c r="X565">
        <f>(Y565/Z565*100)</f>
        <v>0</v>
      </c>
      <c r="Y565">
        <f>DF565*(DK565+DL565)/1000</f>
        <v>0</v>
      </c>
      <c r="Z565">
        <f>0.61365*exp(17.502*DM565/(240.97+DM565))</f>
        <v>0</v>
      </c>
      <c r="AA565">
        <f>(W565-DF565*(DK565+DL565)/1000)</f>
        <v>0</v>
      </c>
      <c r="AB565">
        <f>(-I565*44100)</f>
        <v>0</v>
      </c>
      <c r="AC565">
        <f>2*29.3*Q565*0.92*(DM565-V565)</f>
        <v>0</v>
      </c>
      <c r="AD565">
        <f>2*0.95*5.67E-8*(((DM565+$B$9)+273)^4-(V565+273)^4)</f>
        <v>0</v>
      </c>
      <c r="AE565">
        <f>T565+AD565+AB565+AC565</f>
        <v>0</v>
      </c>
      <c r="AF565">
        <v>1</v>
      </c>
      <c r="AG565">
        <v>0</v>
      </c>
      <c r="AH565">
        <f>IF(AF565*$H$15&gt;=AJ565,1.0,(AJ565/(AJ565-AF565*$H$15)))</f>
        <v>0</v>
      </c>
      <c r="AI565">
        <f>(AH565-1)*100</f>
        <v>0</v>
      </c>
      <c r="AJ565">
        <f>MAX(0,($B$15+$C$15*DR565)/(1+$D$15*DR565)*DK565/(DM565+273)*$E$15)</f>
        <v>0</v>
      </c>
      <c r="AK565" t="s">
        <v>420</v>
      </c>
      <c r="AL565" t="s">
        <v>420</v>
      </c>
      <c r="AM565">
        <v>0</v>
      </c>
      <c r="AN565">
        <v>0</v>
      </c>
      <c r="AO565">
        <f>1-AM565/AN565</f>
        <v>0</v>
      </c>
      <c r="AP565">
        <v>0</v>
      </c>
      <c r="AQ565" t="s">
        <v>420</v>
      </c>
      <c r="AR565" t="s">
        <v>420</v>
      </c>
      <c r="AS565">
        <v>0</v>
      </c>
      <c r="AT565">
        <v>0</v>
      </c>
      <c r="AU565">
        <f>1-AS565/AT565</f>
        <v>0</v>
      </c>
      <c r="AV565">
        <v>0.5</v>
      </c>
      <c r="AW565">
        <f>CV565</f>
        <v>0</v>
      </c>
      <c r="AX565">
        <f>K565</f>
        <v>0</v>
      </c>
      <c r="AY565">
        <f>AU565*AV565*AW565</f>
        <v>0</v>
      </c>
      <c r="AZ565">
        <f>(AX565-AP565)/AW565</f>
        <v>0</v>
      </c>
      <c r="BA565">
        <f>(AN565-AT565)/AT565</f>
        <v>0</v>
      </c>
      <c r="BB565">
        <f>AM565/(AO565+AM565/AT565)</f>
        <v>0</v>
      </c>
      <c r="BC565" t="s">
        <v>420</v>
      </c>
      <c r="BD565">
        <v>0</v>
      </c>
      <c r="BE565">
        <f>IF(BD565&lt;&gt;0, BD565, BB565)</f>
        <v>0</v>
      </c>
      <c r="BF565">
        <f>1-BE565/AT565</f>
        <v>0</v>
      </c>
      <c r="BG565">
        <f>(AT565-AS565)/(AT565-BE565)</f>
        <v>0</v>
      </c>
      <c r="BH565">
        <f>(AN565-AT565)/(AN565-BE565)</f>
        <v>0</v>
      </c>
      <c r="BI565">
        <f>(AT565-AS565)/(AT565-AM565)</f>
        <v>0</v>
      </c>
      <c r="BJ565">
        <f>(AN565-AT565)/(AN565-AM565)</f>
        <v>0</v>
      </c>
      <c r="BK565">
        <f>(BG565*BE565/AS565)</f>
        <v>0</v>
      </c>
      <c r="BL565">
        <f>(1-BK565)</f>
        <v>0</v>
      </c>
      <c r="CU565">
        <f>$B$13*DS565+$C$13*DT565+$F$13*EE565*(1-EH565)</f>
        <v>0</v>
      </c>
      <c r="CV565">
        <f>CU565*CW565</f>
        <v>0</v>
      </c>
      <c r="CW565">
        <f>($B$13*$D$11+$C$13*$D$11+$F$13*((ER565+EJ565)/MAX(ER565+EJ565+ES565, 0.1)*$I$11+ES565/MAX(ER565+EJ565+ES565, 0.1)*$J$11))/($B$13+$C$13+$F$13)</f>
        <v>0</v>
      </c>
      <c r="CX565">
        <f>($B$13*$K$11+$C$13*$K$11+$F$13*((ER565+EJ565)/MAX(ER565+EJ565+ES565, 0.1)*$P$11+ES565/MAX(ER565+EJ565+ES565, 0.1)*$Q$11))/($B$13+$C$13+$F$13)</f>
        <v>0</v>
      </c>
      <c r="CY565">
        <v>2.7</v>
      </c>
      <c r="CZ565">
        <v>0.5</v>
      </c>
      <c r="DA565" t="s">
        <v>421</v>
      </c>
      <c r="DB565">
        <v>2</v>
      </c>
      <c r="DC565">
        <v>1761013564.5625</v>
      </c>
      <c r="DD565">
        <v>420.2419583333333</v>
      </c>
      <c r="DE565">
        <v>419.9887083333333</v>
      </c>
      <c r="DF565">
        <v>23.47586249999999</v>
      </c>
      <c r="DG565">
        <v>23.5030125</v>
      </c>
      <c r="DH565">
        <v>422.0174999999999</v>
      </c>
      <c r="DI565">
        <v>23.29329583333333</v>
      </c>
      <c r="DJ565">
        <v>500.0263333333333</v>
      </c>
      <c r="DK565">
        <v>90.60072083333334</v>
      </c>
      <c r="DL565">
        <v>0.03309047916666667</v>
      </c>
      <c r="DM565">
        <v>30.08119166666667</v>
      </c>
      <c r="DN565">
        <v>30.05174166666667</v>
      </c>
      <c r="DO565">
        <v>999.9</v>
      </c>
      <c r="DP565">
        <v>0</v>
      </c>
      <c r="DQ565">
        <v>0</v>
      </c>
      <c r="DR565">
        <v>9999.20125</v>
      </c>
      <c r="DS565">
        <v>0</v>
      </c>
      <c r="DT565">
        <v>0.242856</v>
      </c>
      <c r="DU565">
        <v>0.2532450833333333</v>
      </c>
      <c r="DV565">
        <v>430.34475</v>
      </c>
      <c r="DW565">
        <v>430.0972916666666</v>
      </c>
      <c r="DX565">
        <v>-0.02715007166666666</v>
      </c>
      <c r="DY565">
        <v>419.9887083333333</v>
      </c>
      <c r="DZ565">
        <v>23.5030125</v>
      </c>
      <c r="EA565">
        <v>2.126929166666667</v>
      </c>
      <c r="EB565">
        <v>2.129390416666667</v>
      </c>
      <c r="EC565">
        <v>18.42229583333333</v>
      </c>
      <c r="ED565">
        <v>18.44069166666667</v>
      </c>
      <c r="EE565">
        <v>0.00500078</v>
      </c>
      <c r="EF565">
        <v>0</v>
      </c>
      <c r="EG565">
        <v>0</v>
      </c>
      <c r="EH565">
        <v>0</v>
      </c>
      <c r="EI565">
        <v>297.2916666666667</v>
      </c>
      <c r="EJ565">
        <v>0.00500078</v>
      </c>
      <c r="EK565">
        <v>-17.79166666666667</v>
      </c>
      <c r="EL565">
        <v>-0.7666666666666666</v>
      </c>
      <c r="EM565">
        <v>35.38254166666666</v>
      </c>
      <c r="EN565">
        <v>39.18466666666666</v>
      </c>
      <c r="EO565">
        <v>37.22108333333333</v>
      </c>
      <c r="EP565">
        <v>39.39304166666667</v>
      </c>
      <c r="EQ565">
        <v>38.41383333333333</v>
      </c>
      <c r="ER565">
        <v>0</v>
      </c>
      <c r="ES565">
        <v>0</v>
      </c>
      <c r="ET565">
        <v>0</v>
      </c>
      <c r="EU565">
        <v>1761013571.5</v>
      </c>
      <c r="EV565">
        <v>0</v>
      </c>
      <c r="EW565">
        <v>296.656</v>
      </c>
      <c r="EX565">
        <v>-19.75384653851522</v>
      </c>
      <c r="EY565">
        <v>16.6000003949191</v>
      </c>
      <c r="EZ565">
        <v>-17.78</v>
      </c>
      <c r="FA565">
        <v>15</v>
      </c>
      <c r="FB565">
        <v>1761013439.5</v>
      </c>
      <c r="FC565" t="s">
        <v>1542</v>
      </c>
      <c r="FD565">
        <v>1761013439</v>
      </c>
      <c r="FE565">
        <v>1761013439.5</v>
      </c>
      <c r="FF565">
        <v>17</v>
      </c>
      <c r="FG565">
        <v>-0.043</v>
      </c>
      <c r="FH565">
        <v>0.005</v>
      </c>
      <c r="FI565">
        <v>-1.775</v>
      </c>
      <c r="FJ565">
        <v>0.18</v>
      </c>
      <c r="FK565">
        <v>420</v>
      </c>
      <c r="FL565">
        <v>23</v>
      </c>
      <c r="FM565">
        <v>0.43</v>
      </c>
      <c r="FN565">
        <v>0.11</v>
      </c>
      <c r="FO565">
        <v>0.2575806</v>
      </c>
      <c r="FP565">
        <v>-0.01539491932457835</v>
      </c>
      <c r="FQ565">
        <v>0.03206659316391437</v>
      </c>
      <c r="FR565">
        <v>1</v>
      </c>
      <c r="FS565">
        <v>296.6970588235294</v>
      </c>
      <c r="FT565">
        <v>-3.912910850972534</v>
      </c>
      <c r="FU565">
        <v>6.729718344517833</v>
      </c>
      <c r="FV565">
        <v>0</v>
      </c>
      <c r="FW565">
        <v>-0.003684519249999998</v>
      </c>
      <c r="FX565">
        <v>-0.6345405405253285</v>
      </c>
      <c r="FY565">
        <v>0.06509222349874792</v>
      </c>
      <c r="FZ565">
        <v>0</v>
      </c>
      <c r="GA565">
        <v>1</v>
      </c>
      <c r="GB565">
        <v>3</v>
      </c>
      <c r="GC565" t="s">
        <v>459</v>
      </c>
      <c r="GD565">
        <v>3.10966</v>
      </c>
      <c r="GE565">
        <v>2.72479</v>
      </c>
      <c r="GF565">
        <v>0.08872090000000001</v>
      </c>
      <c r="GG565">
        <v>0.08844109999999999</v>
      </c>
      <c r="GH565">
        <v>0.107172</v>
      </c>
      <c r="GI565">
        <v>0.10846</v>
      </c>
      <c r="GJ565">
        <v>23915.4</v>
      </c>
      <c r="GK565">
        <v>21660.7</v>
      </c>
      <c r="GL565">
        <v>26801.2</v>
      </c>
      <c r="GM565">
        <v>23968.2</v>
      </c>
      <c r="GN565">
        <v>38234.9</v>
      </c>
      <c r="GO565">
        <v>31517</v>
      </c>
      <c r="GP565">
        <v>46780.3</v>
      </c>
      <c r="GQ565">
        <v>37885.1</v>
      </c>
      <c r="GR565">
        <v>1.89245</v>
      </c>
      <c r="GS565">
        <v>1.87897</v>
      </c>
      <c r="GT565">
        <v>0.105835</v>
      </c>
      <c r="GU565">
        <v>0</v>
      </c>
      <c r="GV565">
        <v>28.3202</v>
      </c>
      <c r="GW565">
        <v>999.9</v>
      </c>
      <c r="GX565">
        <v>63.8</v>
      </c>
      <c r="GY565">
        <v>29</v>
      </c>
      <c r="GZ565">
        <v>28.3193</v>
      </c>
      <c r="HA565">
        <v>61.291</v>
      </c>
      <c r="HB565">
        <v>21.1218</v>
      </c>
      <c r="HC565">
        <v>1</v>
      </c>
      <c r="HD565">
        <v>0.0253633</v>
      </c>
      <c r="HE565">
        <v>-1.908</v>
      </c>
      <c r="HF565">
        <v>20.3271</v>
      </c>
      <c r="HG565">
        <v>5.22133</v>
      </c>
      <c r="HH565">
        <v>11.98</v>
      </c>
      <c r="HI565">
        <v>4.9653</v>
      </c>
      <c r="HJ565">
        <v>3.27585</v>
      </c>
      <c r="HK565">
        <v>9999</v>
      </c>
      <c r="HL565">
        <v>9999</v>
      </c>
      <c r="HM565">
        <v>9999</v>
      </c>
      <c r="HN565">
        <v>999.9</v>
      </c>
      <c r="HO565">
        <v>1.86362</v>
      </c>
      <c r="HP565">
        <v>1.85974</v>
      </c>
      <c r="HQ565">
        <v>1.85804</v>
      </c>
      <c r="HR565">
        <v>1.85944</v>
      </c>
      <c r="HS565">
        <v>1.85959</v>
      </c>
      <c r="HT565">
        <v>1.85806</v>
      </c>
      <c r="HU565">
        <v>1.85714</v>
      </c>
      <c r="HV565">
        <v>1.85209</v>
      </c>
      <c r="HW565">
        <v>0</v>
      </c>
      <c r="HX565">
        <v>0</v>
      </c>
      <c r="HY565">
        <v>0</v>
      </c>
      <c r="HZ565">
        <v>0</v>
      </c>
      <c r="IA565" t="s">
        <v>424</v>
      </c>
      <c r="IB565" t="s">
        <v>425</v>
      </c>
      <c r="IC565" t="s">
        <v>426</v>
      </c>
      <c r="ID565" t="s">
        <v>426</v>
      </c>
      <c r="IE565" t="s">
        <v>426</v>
      </c>
      <c r="IF565" t="s">
        <v>426</v>
      </c>
      <c r="IG565">
        <v>0</v>
      </c>
      <c r="IH565">
        <v>100</v>
      </c>
      <c r="II565">
        <v>100</v>
      </c>
      <c r="IJ565">
        <v>-1.776</v>
      </c>
      <c r="IK565">
        <v>0.1836</v>
      </c>
      <c r="IL565">
        <v>-2.566441917429032</v>
      </c>
      <c r="IM565">
        <v>0.001328113201692861</v>
      </c>
      <c r="IN565">
        <v>1.538283238170363E-06</v>
      </c>
      <c r="IO565">
        <v>-5.795655626708063E-10</v>
      </c>
      <c r="IP565">
        <v>-0.06473182303273828</v>
      </c>
      <c r="IQ565">
        <v>-0.004593102289677449</v>
      </c>
      <c r="IR565">
        <v>0.0008253994458280543</v>
      </c>
      <c r="IS565">
        <v>-7.403632370499484E-06</v>
      </c>
      <c r="IT565">
        <v>2</v>
      </c>
      <c r="IU565">
        <v>1985</v>
      </c>
      <c r="IV565">
        <v>1</v>
      </c>
      <c r="IW565">
        <v>27</v>
      </c>
      <c r="IX565">
        <v>2.2</v>
      </c>
      <c r="IY565">
        <v>2.2</v>
      </c>
      <c r="IZ565">
        <v>1.13525</v>
      </c>
      <c r="JA565">
        <v>2.60864</v>
      </c>
      <c r="JB565">
        <v>1.49658</v>
      </c>
      <c r="JC565">
        <v>2.34497</v>
      </c>
      <c r="JD565">
        <v>1.54907</v>
      </c>
      <c r="JE565">
        <v>2.46094</v>
      </c>
      <c r="JF565">
        <v>32.7535</v>
      </c>
      <c r="JG565">
        <v>15.2791</v>
      </c>
      <c r="JH565">
        <v>18</v>
      </c>
      <c r="JI565">
        <v>481.495</v>
      </c>
      <c r="JJ565">
        <v>502.038</v>
      </c>
      <c r="JK565">
        <v>31.1997</v>
      </c>
      <c r="JL565">
        <v>27.5714</v>
      </c>
      <c r="JM565">
        <v>30.0002</v>
      </c>
      <c r="JN565">
        <v>27.7619</v>
      </c>
      <c r="JO565">
        <v>27.7421</v>
      </c>
      <c r="JP565">
        <v>22.8339</v>
      </c>
      <c r="JQ565">
        <v>20.7426</v>
      </c>
      <c r="JR565">
        <v>79.7008</v>
      </c>
      <c r="JS565">
        <v>31.1921</v>
      </c>
      <c r="JT565">
        <v>420</v>
      </c>
      <c r="JU565">
        <v>23.6204</v>
      </c>
      <c r="JV565">
        <v>102.298</v>
      </c>
      <c r="JW565">
        <v>91.3976</v>
      </c>
    </row>
    <row r="566" spans="1:283">
      <c r="A566">
        <v>548</v>
      </c>
      <c r="B566">
        <v>1761013574.5</v>
      </c>
      <c r="C566">
        <v>3908.5</v>
      </c>
      <c r="D566" t="s">
        <v>1555</v>
      </c>
      <c r="E566" t="s">
        <v>1556</v>
      </c>
      <c r="F566">
        <v>5</v>
      </c>
      <c r="G566" t="s">
        <v>1541</v>
      </c>
      <c r="H566">
        <v>1761013566.826087</v>
      </c>
      <c r="I566">
        <f>(J566)/1000</f>
        <v>0</v>
      </c>
      <c r="J566">
        <f>1000*DJ566*AH566*(DF566-DG566)/(100*CY566*(1000-AH566*DF566))</f>
        <v>0</v>
      </c>
      <c r="K566">
        <f>DJ566*AH566*(DE566-DD566*(1000-AH566*DG566)/(1000-AH566*DF566))/(100*CY566)</f>
        <v>0</v>
      </c>
      <c r="L566">
        <f>DD566 - IF(AH566&gt;1, K566*CY566*100.0/(AJ566), 0)</f>
        <v>0</v>
      </c>
      <c r="M566">
        <f>((S566-I566/2)*L566-K566)/(S566+I566/2)</f>
        <v>0</v>
      </c>
      <c r="N566">
        <f>M566*(DK566+DL566)/1000.0</f>
        <v>0</v>
      </c>
      <c r="O566">
        <f>(DD566 - IF(AH566&gt;1, K566*CY566*100.0/(AJ566), 0))*(DK566+DL566)/1000.0</f>
        <v>0</v>
      </c>
      <c r="P566">
        <f>2.0/((1/R566-1/Q566)+SIGN(R566)*SQRT((1/R566-1/Q566)*(1/R566-1/Q566) + 4*CZ566/((CZ566+1)*(CZ566+1))*(2*1/R566*1/Q566-1/Q566*1/Q566)))</f>
        <v>0</v>
      </c>
      <c r="Q566">
        <f>IF(LEFT(DA566,1)&lt;&gt;"0",IF(LEFT(DA566,1)="1",3.0,DB566),$D$5+$E$5*(DR566*DK566/($K$5*1000))+$F$5*(DR566*DK566/($K$5*1000))*MAX(MIN(CY566,$J$5),$I$5)*MAX(MIN(CY566,$J$5),$I$5)+$G$5*MAX(MIN(CY566,$J$5),$I$5)*(DR566*DK566/($K$5*1000))+$H$5*(DR566*DK566/($K$5*1000))*(DR566*DK566/($K$5*1000)))</f>
        <v>0</v>
      </c>
      <c r="R566">
        <f>I566*(1000-(1000*0.61365*exp(17.502*V566/(240.97+V566))/(DK566+DL566)+DF566)/2)/(1000*0.61365*exp(17.502*V566/(240.97+V566))/(DK566+DL566)-DF566)</f>
        <v>0</v>
      </c>
      <c r="S566">
        <f>1/((CZ566+1)/(P566/1.6)+1/(Q566/1.37)) + CZ566/((CZ566+1)/(P566/1.6) + CZ566/(Q566/1.37))</f>
        <v>0</v>
      </c>
      <c r="T566">
        <f>(CU566*CX566)</f>
        <v>0</v>
      </c>
      <c r="U566">
        <f>(DM566+(T566+2*0.95*5.67E-8*(((DM566+$B$9)+273)^4-(DM566+273)^4)-44100*I566)/(1.84*29.3*Q566+8*0.95*5.67E-8*(DM566+273)^3))</f>
        <v>0</v>
      </c>
      <c r="V566">
        <f>($C$9*DN566+$D$9*DO566+$E$9*U566)</f>
        <v>0</v>
      </c>
      <c r="W566">
        <f>0.61365*exp(17.502*V566/(240.97+V566))</f>
        <v>0</v>
      </c>
      <c r="X566">
        <f>(Y566/Z566*100)</f>
        <v>0</v>
      </c>
      <c r="Y566">
        <f>DF566*(DK566+DL566)/1000</f>
        <v>0</v>
      </c>
      <c r="Z566">
        <f>0.61365*exp(17.502*DM566/(240.97+DM566))</f>
        <v>0</v>
      </c>
      <c r="AA566">
        <f>(W566-DF566*(DK566+DL566)/1000)</f>
        <v>0</v>
      </c>
      <c r="AB566">
        <f>(-I566*44100)</f>
        <v>0</v>
      </c>
      <c r="AC566">
        <f>2*29.3*Q566*0.92*(DM566-V566)</f>
        <v>0</v>
      </c>
      <c r="AD566">
        <f>2*0.95*5.67E-8*(((DM566+$B$9)+273)^4-(V566+273)^4)</f>
        <v>0</v>
      </c>
      <c r="AE566">
        <f>T566+AD566+AB566+AC566</f>
        <v>0</v>
      </c>
      <c r="AF566">
        <v>1</v>
      </c>
      <c r="AG566">
        <v>0</v>
      </c>
      <c r="AH566">
        <f>IF(AF566*$H$15&gt;=AJ566,1.0,(AJ566/(AJ566-AF566*$H$15)))</f>
        <v>0</v>
      </c>
      <c r="AI566">
        <f>(AH566-1)*100</f>
        <v>0</v>
      </c>
      <c r="AJ566">
        <f>MAX(0,($B$15+$C$15*DR566)/(1+$D$15*DR566)*DK566/(DM566+273)*$E$15)</f>
        <v>0</v>
      </c>
      <c r="AK566" t="s">
        <v>420</v>
      </c>
      <c r="AL566" t="s">
        <v>420</v>
      </c>
      <c r="AM566">
        <v>0</v>
      </c>
      <c r="AN566">
        <v>0</v>
      </c>
      <c r="AO566">
        <f>1-AM566/AN566</f>
        <v>0</v>
      </c>
      <c r="AP566">
        <v>0</v>
      </c>
      <c r="AQ566" t="s">
        <v>420</v>
      </c>
      <c r="AR566" t="s">
        <v>420</v>
      </c>
      <c r="AS566">
        <v>0</v>
      </c>
      <c r="AT566">
        <v>0</v>
      </c>
      <c r="AU566">
        <f>1-AS566/AT566</f>
        <v>0</v>
      </c>
      <c r="AV566">
        <v>0.5</v>
      </c>
      <c r="AW566">
        <f>CV566</f>
        <v>0</v>
      </c>
      <c r="AX566">
        <f>K566</f>
        <v>0</v>
      </c>
      <c r="AY566">
        <f>AU566*AV566*AW566</f>
        <v>0</v>
      </c>
      <c r="AZ566">
        <f>(AX566-AP566)/AW566</f>
        <v>0</v>
      </c>
      <c r="BA566">
        <f>(AN566-AT566)/AT566</f>
        <v>0</v>
      </c>
      <c r="BB566">
        <f>AM566/(AO566+AM566/AT566)</f>
        <v>0</v>
      </c>
      <c r="BC566" t="s">
        <v>420</v>
      </c>
      <c r="BD566">
        <v>0</v>
      </c>
      <c r="BE566">
        <f>IF(BD566&lt;&gt;0, BD566, BB566)</f>
        <v>0</v>
      </c>
      <c r="BF566">
        <f>1-BE566/AT566</f>
        <v>0</v>
      </c>
      <c r="BG566">
        <f>(AT566-AS566)/(AT566-BE566)</f>
        <v>0</v>
      </c>
      <c r="BH566">
        <f>(AN566-AT566)/(AN566-BE566)</f>
        <v>0</v>
      </c>
      <c r="BI566">
        <f>(AT566-AS566)/(AT566-AM566)</f>
        <v>0</v>
      </c>
      <c r="BJ566">
        <f>(AN566-AT566)/(AN566-AM566)</f>
        <v>0</v>
      </c>
      <c r="BK566">
        <f>(BG566*BE566/AS566)</f>
        <v>0</v>
      </c>
      <c r="BL566">
        <f>(1-BK566)</f>
        <v>0</v>
      </c>
      <c r="CU566">
        <f>$B$13*DS566+$C$13*DT566+$F$13*EE566*(1-EH566)</f>
        <v>0</v>
      </c>
      <c r="CV566">
        <f>CU566*CW566</f>
        <v>0</v>
      </c>
      <c r="CW566">
        <f>($B$13*$D$11+$C$13*$D$11+$F$13*((ER566+EJ566)/MAX(ER566+EJ566+ES566, 0.1)*$I$11+ES566/MAX(ER566+EJ566+ES566, 0.1)*$J$11))/($B$13+$C$13+$F$13)</f>
        <v>0</v>
      </c>
      <c r="CX566">
        <f>($B$13*$K$11+$C$13*$K$11+$F$13*((ER566+EJ566)/MAX(ER566+EJ566+ES566, 0.1)*$P$11+ES566/MAX(ER566+EJ566+ES566, 0.1)*$Q$11))/($B$13+$C$13+$F$13)</f>
        <v>0</v>
      </c>
      <c r="CY566">
        <v>2.7</v>
      </c>
      <c r="CZ566">
        <v>0.5</v>
      </c>
      <c r="DA566" t="s">
        <v>421</v>
      </c>
      <c r="DB566">
        <v>2</v>
      </c>
      <c r="DC566">
        <v>1761013566.826087</v>
      </c>
      <c r="DD566">
        <v>420.2495652173913</v>
      </c>
      <c r="DE566">
        <v>419.9796086956521</v>
      </c>
      <c r="DF566">
        <v>23.48373913043478</v>
      </c>
      <c r="DG566">
        <v>23.53239130434782</v>
      </c>
      <c r="DH566">
        <v>422.025043478261</v>
      </c>
      <c r="DI566">
        <v>23.30100869565217</v>
      </c>
      <c r="DJ566">
        <v>500.0167391304348</v>
      </c>
      <c r="DK566">
        <v>90.60102608695652</v>
      </c>
      <c r="DL566">
        <v>0.03309984347826087</v>
      </c>
      <c r="DM566">
        <v>30.08011739130435</v>
      </c>
      <c r="DN566">
        <v>30.04994347826087</v>
      </c>
      <c r="DO566">
        <v>999.9000000000003</v>
      </c>
      <c r="DP566">
        <v>0</v>
      </c>
      <c r="DQ566">
        <v>0</v>
      </c>
      <c r="DR566">
        <v>9995.494782608695</v>
      </c>
      <c r="DS566">
        <v>0</v>
      </c>
      <c r="DT566">
        <v>0.2428559999999999</v>
      </c>
      <c r="DU566">
        <v>0.2698842173913044</v>
      </c>
      <c r="DV566">
        <v>430.356</v>
      </c>
      <c r="DW566">
        <v>430.1009130434783</v>
      </c>
      <c r="DX566">
        <v>-0.04864825304347827</v>
      </c>
      <c r="DY566">
        <v>419.9796086956521</v>
      </c>
      <c r="DZ566">
        <v>23.53239130434782</v>
      </c>
      <c r="EA566">
        <v>2.127650434782609</v>
      </c>
      <c r="EB566">
        <v>2.132058695652174</v>
      </c>
      <c r="EC566">
        <v>18.42770000000001</v>
      </c>
      <c r="ED566">
        <v>18.46068260869565</v>
      </c>
      <c r="EE566">
        <v>0.005000779999999999</v>
      </c>
      <c r="EF566">
        <v>0</v>
      </c>
      <c r="EG566">
        <v>0</v>
      </c>
      <c r="EH566">
        <v>0</v>
      </c>
      <c r="EI566">
        <v>297.2565217391304</v>
      </c>
      <c r="EJ566">
        <v>0.005000779999999999</v>
      </c>
      <c r="EK566">
        <v>-18.13478260869566</v>
      </c>
      <c r="EL566">
        <v>-0.6260869565217393</v>
      </c>
      <c r="EM566">
        <v>35.39917391304348</v>
      </c>
      <c r="EN566">
        <v>39.22534782608696</v>
      </c>
      <c r="EO566">
        <v>37.24973913043478</v>
      </c>
      <c r="EP566">
        <v>39.44821739130435</v>
      </c>
      <c r="EQ566">
        <v>38.46173913043479</v>
      </c>
      <c r="ER566">
        <v>0</v>
      </c>
      <c r="ES566">
        <v>0</v>
      </c>
      <c r="ET566">
        <v>0</v>
      </c>
      <c r="EU566">
        <v>1761013573.3</v>
      </c>
      <c r="EV566">
        <v>0</v>
      </c>
      <c r="EW566">
        <v>296.8269230769231</v>
      </c>
      <c r="EX566">
        <v>-12.8581201351618</v>
      </c>
      <c r="EY566">
        <v>17.77435933752722</v>
      </c>
      <c r="EZ566">
        <v>-18.01153846153846</v>
      </c>
      <c r="FA566">
        <v>15</v>
      </c>
      <c r="FB566">
        <v>1761013439.5</v>
      </c>
      <c r="FC566" t="s">
        <v>1542</v>
      </c>
      <c r="FD566">
        <v>1761013439</v>
      </c>
      <c r="FE566">
        <v>1761013439.5</v>
      </c>
      <c r="FF566">
        <v>17</v>
      </c>
      <c r="FG566">
        <v>-0.043</v>
      </c>
      <c r="FH566">
        <v>0.005</v>
      </c>
      <c r="FI566">
        <v>-1.775</v>
      </c>
      <c r="FJ566">
        <v>0.18</v>
      </c>
      <c r="FK566">
        <v>420</v>
      </c>
      <c r="FL566">
        <v>23</v>
      </c>
      <c r="FM566">
        <v>0.43</v>
      </c>
      <c r="FN566">
        <v>0.11</v>
      </c>
      <c r="FO566">
        <v>0.2591843170731707</v>
      </c>
      <c r="FP566">
        <v>0.1623683205574911</v>
      </c>
      <c r="FQ566">
        <v>0.0333881031809448</v>
      </c>
      <c r="FR566">
        <v>1</v>
      </c>
      <c r="FS566">
        <v>296.7117647058824</v>
      </c>
      <c r="FT566">
        <v>-2.37433190862439</v>
      </c>
      <c r="FU566">
        <v>6.989478003983279</v>
      </c>
      <c r="FV566">
        <v>0</v>
      </c>
      <c r="FW566">
        <v>-0.01815577243902439</v>
      </c>
      <c r="FX566">
        <v>-0.6282834232055747</v>
      </c>
      <c r="FY566">
        <v>0.06573283640509342</v>
      </c>
      <c r="FZ566">
        <v>0</v>
      </c>
      <c r="GA566">
        <v>1</v>
      </c>
      <c r="GB566">
        <v>3</v>
      </c>
      <c r="GC566" t="s">
        <v>459</v>
      </c>
      <c r="GD566">
        <v>3.1096</v>
      </c>
      <c r="GE566">
        <v>2.7245</v>
      </c>
      <c r="GF566">
        <v>0.08872240000000001</v>
      </c>
      <c r="GG566">
        <v>0.0884359</v>
      </c>
      <c r="GH566">
        <v>0.10723</v>
      </c>
      <c r="GI566">
        <v>0.108477</v>
      </c>
      <c r="GJ566">
        <v>23915.2</v>
      </c>
      <c r="GK566">
        <v>21660.6</v>
      </c>
      <c r="GL566">
        <v>26801.1</v>
      </c>
      <c r="GM566">
        <v>23967.9</v>
      </c>
      <c r="GN566">
        <v>38232.3</v>
      </c>
      <c r="GO566">
        <v>31516.2</v>
      </c>
      <c r="GP566">
        <v>46780.1</v>
      </c>
      <c r="GQ566">
        <v>37885</v>
      </c>
      <c r="GR566">
        <v>1.89237</v>
      </c>
      <c r="GS566">
        <v>1.87915</v>
      </c>
      <c r="GT566">
        <v>0.105694</v>
      </c>
      <c r="GU566">
        <v>0</v>
      </c>
      <c r="GV566">
        <v>28.3226</v>
      </c>
      <c r="GW566">
        <v>999.9</v>
      </c>
      <c r="GX566">
        <v>63.8</v>
      </c>
      <c r="GY566">
        <v>29</v>
      </c>
      <c r="GZ566">
        <v>28.3222</v>
      </c>
      <c r="HA566">
        <v>61.241</v>
      </c>
      <c r="HB566">
        <v>20.9175</v>
      </c>
      <c r="HC566">
        <v>1</v>
      </c>
      <c r="HD566">
        <v>0.0253379</v>
      </c>
      <c r="HE566">
        <v>-1.90876</v>
      </c>
      <c r="HF566">
        <v>20.3272</v>
      </c>
      <c r="HG566">
        <v>5.22133</v>
      </c>
      <c r="HH566">
        <v>11.98</v>
      </c>
      <c r="HI566">
        <v>4.96535</v>
      </c>
      <c r="HJ566">
        <v>3.27588</v>
      </c>
      <c r="HK566">
        <v>9999</v>
      </c>
      <c r="HL566">
        <v>9999</v>
      </c>
      <c r="HM566">
        <v>9999</v>
      </c>
      <c r="HN566">
        <v>999.9</v>
      </c>
      <c r="HO566">
        <v>1.86362</v>
      </c>
      <c r="HP566">
        <v>1.85974</v>
      </c>
      <c r="HQ566">
        <v>1.85804</v>
      </c>
      <c r="HR566">
        <v>1.85944</v>
      </c>
      <c r="HS566">
        <v>1.85959</v>
      </c>
      <c r="HT566">
        <v>1.85806</v>
      </c>
      <c r="HU566">
        <v>1.85715</v>
      </c>
      <c r="HV566">
        <v>1.8521</v>
      </c>
      <c r="HW566">
        <v>0</v>
      </c>
      <c r="HX566">
        <v>0</v>
      </c>
      <c r="HY566">
        <v>0</v>
      </c>
      <c r="HZ566">
        <v>0</v>
      </c>
      <c r="IA566" t="s">
        <v>424</v>
      </c>
      <c r="IB566" t="s">
        <v>425</v>
      </c>
      <c r="IC566" t="s">
        <v>426</v>
      </c>
      <c r="ID566" t="s">
        <v>426</v>
      </c>
      <c r="IE566" t="s">
        <v>426</v>
      </c>
      <c r="IF566" t="s">
        <v>426</v>
      </c>
      <c r="IG566">
        <v>0</v>
      </c>
      <c r="IH566">
        <v>100</v>
      </c>
      <c r="II566">
        <v>100</v>
      </c>
      <c r="IJ566">
        <v>-1.776</v>
      </c>
      <c r="IK566">
        <v>0.1841</v>
      </c>
      <c r="IL566">
        <v>-2.566441917429032</v>
      </c>
      <c r="IM566">
        <v>0.001328113201692861</v>
      </c>
      <c r="IN566">
        <v>1.538283238170363E-06</v>
      </c>
      <c r="IO566">
        <v>-5.795655626708063E-10</v>
      </c>
      <c r="IP566">
        <v>-0.06473182303273828</v>
      </c>
      <c r="IQ566">
        <v>-0.004593102289677449</v>
      </c>
      <c r="IR566">
        <v>0.0008253994458280543</v>
      </c>
      <c r="IS566">
        <v>-7.403632370499484E-06</v>
      </c>
      <c r="IT566">
        <v>2</v>
      </c>
      <c r="IU566">
        <v>1985</v>
      </c>
      <c r="IV566">
        <v>1</v>
      </c>
      <c r="IW566">
        <v>27</v>
      </c>
      <c r="IX566">
        <v>2.3</v>
      </c>
      <c r="IY566">
        <v>2.2</v>
      </c>
      <c r="IZ566">
        <v>1.13525</v>
      </c>
      <c r="JA566">
        <v>2.60864</v>
      </c>
      <c r="JB566">
        <v>1.49658</v>
      </c>
      <c r="JC566">
        <v>2.34497</v>
      </c>
      <c r="JD566">
        <v>1.54907</v>
      </c>
      <c r="JE566">
        <v>2.4231</v>
      </c>
      <c r="JF566">
        <v>32.7535</v>
      </c>
      <c r="JG566">
        <v>15.2791</v>
      </c>
      <c r="JH566">
        <v>18</v>
      </c>
      <c r="JI566">
        <v>481.452</v>
      </c>
      <c r="JJ566">
        <v>502.154</v>
      </c>
      <c r="JK566">
        <v>31.1848</v>
      </c>
      <c r="JL566">
        <v>27.571</v>
      </c>
      <c r="JM566">
        <v>30.0002</v>
      </c>
      <c r="JN566">
        <v>27.7619</v>
      </c>
      <c r="JO566">
        <v>27.7421</v>
      </c>
      <c r="JP566">
        <v>22.8367</v>
      </c>
      <c r="JQ566">
        <v>20.7426</v>
      </c>
      <c r="JR566">
        <v>79.7008</v>
      </c>
      <c r="JS566">
        <v>31.1921</v>
      </c>
      <c r="JT566">
        <v>420</v>
      </c>
      <c r="JU566">
        <v>23.6113</v>
      </c>
      <c r="JV566">
        <v>102.297</v>
      </c>
      <c r="JW566">
        <v>91.39700000000001</v>
      </c>
    </row>
    <row r="567" spans="1:283">
      <c r="A567">
        <v>549</v>
      </c>
      <c r="B567">
        <v>1761013576.5</v>
      </c>
      <c r="C567">
        <v>3910.5</v>
      </c>
      <c r="D567" t="s">
        <v>1557</v>
      </c>
      <c r="E567" t="s">
        <v>1558</v>
      </c>
      <c r="F567">
        <v>5</v>
      </c>
      <c r="G567" t="s">
        <v>1541</v>
      </c>
      <c r="H567">
        <v>1761013568.5</v>
      </c>
      <c r="I567">
        <f>(J567)/1000</f>
        <v>0</v>
      </c>
      <c r="J567">
        <f>1000*DJ567*AH567*(DF567-DG567)/(100*CY567*(1000-AH567*DF567))</f>
        <v>0</v>
      </c>
      <c r="K567">
        <f>DJ567*AH567*(DE567-DD567*(1000-AH567*DG567)/(1000-AH567*DF567))/(100*CY567)</f>
        <v>0</v>
      </c>
      <c r="L567">
        <f>DD567 - IF(AH567&gt;1, K567*CY567*100.0/(AJ567), 0)</f>
        <v>0</v>
      </c>
      <c r="M567">
        <f>((S567-I567/2)*L567-K567)/(S567+I567/2)</f>
        <v>0</v>
      </c>
      <c r="N567">
        <f>M567*(DK567+DL567)/1000.0</f>
        <v>0</v>
      </c>
      <c r="O567">
        <f>(DD567 - IF(AH567&gt;1, K567*CY567*100.0/(AJ567), 0))*(DK567+DL567)/1000.0</f>
        <v>0</v>
      </c>
      <c r="P567">
        <f>2.0/((1/R567-1/Q567)+SIGN(R567)*SQRT((1/R567-1/Q567)*(1/R567-1/Q567) + 4*CZ567/((CZ567+1)*(CZ567+1))*(2*1/R567*1/Q567-1/Q567*1/Q567)))</f>
        <v>0</v>
      </c>
      <c r="Q567">
        <f>IF(LEFT(DA567,1)&lt;&gt;"0",IF(LEFT(DA567,1)="1",3.0,DB567),$D$5+$E$5*(DR567*DK567/($K$5*1000))+$F$5*(DR567*DK567/($K$5*1000))*MAX(MIN(CY567,$J$5),$I$5)*MAX(MIN(CY567,$J$5),$I$5)+$G$5*MAX(MIN(CY567,$J$5),$I$5)*(DR567*DK567/($K$5*1000))+$H$5*(DR567*DK567/($K$5*1000))*(DR567*DK567/($K$5*1000)))</f>
        <v>0</v>
      </c>
      <c r="R567">
        <f>I567*(1000-(1000*0.61365*exp(17.502*V567/(240.97+V567))/(DK567+DL567)+DF567)/2)/(1000*0.61365*exp(17.502*V567/(240.97+V567))/(DK567+DL567)-DF567)</f>
        <v>0</v>
      </c>
      <c r="S567">
        <f>1/((CZ567+1)/(P567/1.6)+1/(Q567/1.37)) + CZ567/((CZ567+1)/(P567/1.6) + CZ567/(Q567/1.37))</f>
        <v>0</v>
      </c>
      <c r="T567">
        <f>(CU567*CX567)</f>
        <v>0</v>
      </c>
      <c r="U567">
        <f>(DM567+(T567+2*0.95*5.67E-8*(((DM567+$B$9)+273)^4-(DM567+273)^4)-44100*I567)/(1.84*29.3*Q567+8*0.95*5.67E-8*(DM567+273)^3))</f>
        <v>0</v>
      </c>
      <c r="V567">
        <f>($C$9*DN567+$D$9*DO567+$E$9*U567)</f>
        <v>0</v>
      </c>
      <c r="W567">
        <f>0.61365*exp(17.502*V567/(240.97+V567))</f>
        <v>0</v>
      </c>
      <c r="X567">
        <f>(Y567/Z567*100)</f>
        <v>0</v>
      </c>
      <c r="Y567">
        <f>DF567*(DK567+DL567)/1000</f>
        <v>0</v>
      </c>
      <c r="Z567">
        <f>0.61365*exp(17.502*DM567/(240.97+DM567))</f>
        <v>0</v>
      </c>
      <c r="AA567">
        <f>(W567-DF567*(DK567+DL567)/1000)</f>
        <v>0</v>
      </c>
      <c r="AB567">
        <f>(-I567*44100)</f>
        <v>0</v>
      </c>
      <c r="AC567">
        <f>2*29.3*Q567*0.92*(DM567-V567)</f>
        <v>0</v>
      </c>
      <c r="AD567">
        <f>2*0.95*5.67E-8*(((DM567+$B$9)+273)^4-(V567+273)^4)</f>
        <v>0</v>
      </c>
      <c r="AE567">
        <f>T567+AD567+AB567+AC567</f>
        <v>0</v>
      </c>
      <c r="AF567">
        <v>1</v>
      </c>
      <c r="AG567">
        <v>0</v>
      </c>
      <c r="AH567">
        <f>IF(AF567*$H$15&gt;=AJ567,1.0,(AJ567/(AJ567-AF567*$H$15)))</f>
        <v>0</v>
      </c>
      <c r="AI567">
        <f>(AH567-1)*100</f>
        <v>0</v>
      </c>
      <c r="AJ567">
        <f>MAX(0,($B$15+$C$15*DR567)/(1+$D$15*DR567)*DK567/(DM567+273)*$E$15)</f>
        <v>0</v>
      </c>
      <c r="AK567" t="s">
        <v>420</v>
      </c>
      <c r="AL567" t="s">
        <v>420</v>
      </c>
      <c r="AM567">
        <v>0</v>
      </c>
      <c r="AN567">
        <v>0</v>
      </c>
      <c r="AO567">
        <f>1-AM567/AN567</f>
        <v>0</v>
      </c>
      <c r="AP567">
        <v>0</v>
      </c>
      <c r="AQ567" t="s">
        <v>420</v>
      </c>
      <c r="AR567" t="s">
        <v>420</v>
      </c>
      <c r="AS567">
        <v>0</v>
      </c>
      <c r="AT567">
        <v>0</v>
      </c>
      <c r="AU567">
        <f>1-AS567/AT567</f>
        <v>0</v>
      </c>
      <c r="AV567">
        <v>0.5</v>
      </c>
      <c r="AW567">
        <f>CV567</f>
        <v>0</v>
      </c>
      <c r="AX567">
        <f>K567</f>
        <v>0</v>
      </c>
      <c r="AY567">
        <f>AU567*AV567*AW567</f>
        <v>0</v>
      </c>
      <c r="AZ567">
        <f>(AX567-AP567)/AW567</f>
        <v>0</v>
      </c>
      <c r="BA567">
        <f>(AN567-AT567)/AT567</f>
        <v>0</v>
      </c>
      <c r="BB567">
        <f>AM567/(AO567+AM567/AT567)</f>
        <v>0</v>
      </c>
      <c r="BC567" t="s">
        <v>420</v>
      </c>
      <c r="BD567">
        <v>0</v>
      </c>
      <c r="BE567">
        <f>IF(BD567&lt;&gt;0, BD567, BB567)</f>
        <v>0</v>
      </c>
      <c r="BF567">
        <f>1-BE567/AT567</f>
        <v>0</v>
      </c>
      <c r="BG567">
        <f>(AT567-AS567)/(AT567-BE567)</f>
        <v>0</v>
      </c>
      <c r="BH567">
        <f>(AN567-AT567)/(AN567-BE567)</f>
        <v>0</v>
      </c>
      <c r="BI567">
        <f>(AT567-AS567)/(AT567-AM567)</f>
        <v>0</v>
      </c>
      <c r="BJ567">
        <f>(AN567-AT567)/(AN567-AM567)</f>
        <v>0</v>
      </c>
      <c r="BK567">
        <f>(BG567*BE567/AS567)</f>
        <v>0</v>
      </c>
      <c r="BL567">
        <f>(1-BK567)</f>
        <v>0</v>
      </c>
      <c r="CU567">
        <f>$B$13*DS567+$C$13*DT567+$F$13*EE567*(1-EH567)</f>
        <v>0</v>
      </c>
      <c r="CV567">
        <f>CU567*CW567</f>
        <v>0</v>
      </c>
      <c r="CW567">
        <f>($B$13*$D$11+$C$13*$D$11+$F$13*((ER567+EJ567)/MAX(ER567+EJ567+ES567, 0.1)*$I$11+ES567/MAX(ER567+EJ567+ES567, 0.1)*$J$11))/($B$13+$C$13+$F$13)</f>
        <v>0</v>
      </c>
      <c r="CX567">
        <f>($B$13*$K$11+$C$13*$K$11+$F$13*((ER567+EJ567)/MAX(ER567+EJ567+ES567, 0.1)*$P$11+ES567/MAX(ER567+EJ567+ES567, 0.1)*$Q$11))/($B$13+$C$13+$F$13)</f>
        <v>0</v>
      </c>
      <c r="CY567">
        <v>2.7</v>
      </c>
      <c r="CZ567">
        <v>0.5</v>
      </c>
      <c r="DA567" t="s">
        <v>421</v>
      </c>
      <c r="DB567">
        <v>2</v>
      </c>
      <c r="DC567">
        <v>1761013568.5</v>
      </c>
      <c r="DD567">
        <v>420.2545416666667</v>
      </c>
      <c r="DE567">
        <v>419.9754166666667</v>
      </c>
      <c r="DF567">
        <v>23.493925</v>
      </c>
      <c r="DG567">
        <v>23.5523375</v>
      </c>
      <c r="DH567">
        <v>422.0300416666666</v>
      </c>
      <c r="DI567">
        <v>23.31097083333333</v>
      </c>
      <c r="DJ567">
        <v>500.0065833333333</v>
      </c>
      <c r="DK567">
        <v>90.60120833333333</v>
      </c>
      <c r="DL567">
        <v>0.03308754166666667</v>
      </c>
      <c r="DM567">
        <v>30.079725</v>
      </c>
      <c r="DN567">
        <v>30.04834166666667</v>
      </c>
      <c r="DO567">
        <v>999.9</v>
      </c>
      <c r="DP567">
        <v>0</v>
      </c>
      <c r="DQ567">
        <v>0</v>
      </c>
      <c r="DR567">
        <v>9994.455416666666</v>
      </c>
      <c r="DS567">
        <v>0</v>
      </c>
      <c r="DT567">
        <v>0.242856</v>
      </c>
      <c r="DU567">
        <v>0.2790807083333333</v>
      </c>
      <c r="DV567">
        <v>430.3655833333333</v>
      </c>
      <c r="DW567">
        <v>430.1054166666666</v>
      </c>
      <c r="DX567">
        <v>-0.05841103833333333</v>
      </c>
      <c r="DY567">
        <v>419.9754166666667</v>
      </c>
      <c r="DZ567">
        <v>23.5523375</v>
      </c>
      <c r="EA567">
        <v>2.1285775</v>
      </c>
      <c r="EB567">
        <v>2.13387</v>
      </c>
      <c r="EC567">
        <v>18.43464583333333</v>
      </c>
      <c r="ED567">
        <v>18.47424583333333</v>
      </c>
      <c r="EE567">
        <v>0.00500078</v>
      </c>
      <c r="EF567">
        <v>0</v>
      </c>
      <c r="EG567">
        <v>0</v>
      </c>
      <c r="EH567">
        <v>0</v>
      </c>
      <c r="EI567">
        <v>296.5708333333334</v>
      </c>
      <c r="EJ567">
        <v>0.00500078</v>
      </c>
      <c r="EK567">
        <v>-17.39166666666667</v>
      </c>
      <c r="EL567">
        <v>-0.5041666666666667</v>
      </c>
      <c r="EM567">
        <v>35.406</v>
      </c>
      <c r="EN567">
        <v>39.257625</v>
      </c>
      <c r="EO567">
        <v>37.32270833333333</v>
      </c>
      <c r="EP567">
        <v>39.489375</v>
      </c>
      <c r="EQ567">
        <v>38.51279166666666</v>
      </c>
      <c r="ER567">
        <v>0</v>
      </c>
      <c r="ES567">
        <v>0</v>
      </c>
      <c r="ET567">
        <v>0</v>
      </c>
      <c r="EU567">
        <v>1761013575.7</v>
      </c>
      <c r="EV567">
        <v>0</v>
      </c>
      <c r="EW567">
        <v>295.5884615384616</v>
      </c>
      <c r="EX567">
        <v>-12.22906017763031</v>
      </c>
      <c r="EY567">
        <v>15.78119692667155</v>
      </c>
      <c r="EZ567">
        <v>-16.83076923076923</v>
      </c>
      <c r="FA567">
        <v>15</v>
      </c>
      <c r="FB567">
        <v>1761013439.5</v>
      </c>
      <c r="FC567" t="s">
        <v>1542</v>
      </c>
      <c r="FD567">
        <v>1761013439</v>
      </c>
      <c r="FE567">
        <v>1761013439.5</v>
      </c>
      <c r="FF567">
        <v>17</v>
      </c>
      <c r="FG567">
        <v>-0.043</v>
      </c>
      <c r="FH567">
        <v>0.005</v>
      </c>
      <c r="FI567">
        <v>-1.775</v>
      </c>
      <c r="FJ567">
        <v>0.18</v>
      </c>
      <c r="FK567">
        <v>420</v>
      </c>
      <c r="FL567">
        <v>23</v>
      </c>
      <c r="FM567">
        <v>0.43</v>
      </c>
      <c r="FN567">
        <v>0.11</v>
      </c>
      <c r="FO567">
        <v>0.264176175</v>
      </c>
      <c r="FP567">
        <v>0.2693985928705437</v>
      </c>
      <c r="FQ567">
        <v>0.03838265540507034</v>
      </c>
      <c r="FR567">
        <v>1</v>
      </c>
      <c r="FS567">
        <v>296.1529411764706</v>
      </c>
      <c r="FT567">
        <v>-9.616501405290663</v>
      </c>
      <c r="FU567">
        <v>6.3697462916563</v>
      </c>
      <c r="FV567">
        <v>0</v>
      </c>
      <c r="FW567">
        <v>-0.03037438175</v>
      </c>
      <c r="FX567">
        <v>-0.5647091789493435</v>
      </c>
      <c r="FY567">
        <v>0.06083194574561206</v>
      </c>
      <c r="FZ567">
        <v>0</v>
      </c>
      <c r="GA567">
        <v>1</v>
      </c>
      <c r="GB567">
        <v>3</v>
      </c>
      <c r="GC567" t="s">
        <v>459</v>
      </c>
      <c r="GD567">
        <v>3.10963</v>
      </c>
      <c r="GE567">
        <v>2.72444</v>
      </c>
      <c r="GF567">
        <v>0.0887191</v>
      </c>
      <c r="GG567">
        <v>0.0884418</v>
      </c>
      <c r="GH567">
        <v>0.107274</v>
      </c>
      <c r="GI567">
        <v>0.108484</v>
      </c>
      <c r="GJ567">
        <v>23915.2</v>
      </c>
      <c r="GK567">
        <v>21660.3</v>
      </c>
      <c r="GL567">
        <v>26801</v>
      </c>
      <c r="GM567">
        <v>23967.8</v>
      </c>
      <c r="GN567">
        <v>38230.4</v>
      </c>
      <c r="GO567">
        <v>31515.7</v>
      </c>
      <c r="GP567">
        <v>46780.1</v>
      </c>
      <c r="GQ567">
        <v>37884.7</v>
      </c>
      <c r="GR567">
        <v>1.89242</v>
      </c>
      <c r="GS567">
        <v>1.87912</v>
      </c>
      <c r="GT567">
        <v>0.105418</v>
      </c>
      <c r="GU567">
        <v>0</v>
      </c>
      <c r="GV567">
        <v>28.3244</v>
      </c>
      <c r="GW567">
        <v>999.9</v>
      </c>
      <c r="GX567">
        <v>63.8</v>
      </c>
      <c r="GY567">
        <v>29</v>
      </c>
      <c r="GZ567">
        <v>28.3225</v>
      </c>
      <c r="HA567">
        <v>61.221</v>
      </c>
      <c r="HB567">
        <v>20.9495</v>
      </c>
      <c r="HC567">
        <v>1</v>
      </c>
      <c r="HD567">
        <v>0.0253913</v>
      </c>
      <c r="HE567">
        <v>-1.90582</v>
      </c>
      <c r="HF567">
        <v>20.327</v>
      </c>
      <c r="HG567">
        <v>5.22028</v>
      </c>
      <c r="HH567">
        <v>11.98</v>
      </c>
      <c r="HI567">
        <v>4.9649</v>
      </c>
      <c r="HJ567">
        <v>3.27573</v>
      </c>
      <c r="HK567">
        <v>9999</v>
      </c>
      <c r="HL567">
        <v>9999</v>
      </c>
      <c r="HM567">
        <v>9999</v>
      </c>
      <c r="HN567">
        <v>999.9</v>
      </c>
      <c r="HO567">
        <v>1.86361</v>
      </c>
      <c r="HP567">
        <v>1.85974</v>
      </c>
      <c r="HQ567">
        <v>1.85805</v>
      </c>
      <c r="HR567">
        <v>1.85944</v>
      </c>
      <c r="HS567">
        <v>1.85959</v>
      </c>
      <c r="HT567">
        <v>1.85806</v>
      </c>
      <c r="HU567">
        <v>1.85713</v>
      </c>
      <c r="HV567">
        <v>1.85209</v>
      </c>
      <c r="HW567">
        <v>0</v>
      </c>
      <c r="HX567">
        <v>0</v>
      </c>
      <c r="HY567">
        <v>0</v>
      </c>
      <c r="HZ567">
        <v>0</v>
      </c>
      <c r="IA567" t="s">
        <v>424</v>
      </c>
      <c r="IB567" t="s">
        <v>425</v>
      </c>
      <c r="IC567" t="s">
        <v>426</v>
      </c>
      <c r="ID567" t="s">
        <v>426</v>
      </c>
      <c r="IE567" t="s">
        <v>426</v>
      </c>
      <c r="IF567" t="s">
        <v>426</v>
      </c>
      <c r="IG567">
        <v>0</v>
      </c>
      <c r="IH567">
        <v>100</v>
      </c>
      <c r="II567">
        <v>100</v>
      </c>
      <c r="IJ567">
        <v>-1.775</v>
      </c>
      <c r="IK567">
        <v>0.1843</v>
      </c>
      <c r="IL567">
        <v>-2.566441917429032</v>
      </c>
      <c r="IM567">
        <v>0.001328113201692861</v>
      </c>
      <c r="IN567">
        <v>1.538283238170363E-06</v>
      </c>
      <c r="IO567">
        <v>-5.795655626708063E-10</v>
      </c>
      <c r="IP567">
        <v>-0.06473182303273828</v>
      </c>
      <c r="IQ567">
        <v>-0.004593102289677449</v>
      </c>
      <c r="IR567">
        <v>0.0008253994458280543</v>
      </c>
      <c r="IS567">
        <v>-7.403632370499484E-06</v>
      </c>
      <c r="IT567">
        <v>2</v>
      </c>
      <c r="IU567">
        <v>1985</v>
      </c>
      <c r="IV567">
        <v>1</v>
      </c>
      <c r="IW567">
        <v>27</v>
      </c>
      <c r="IX567">
        <v>2.3</v>
      </c>
      <c r="IY567">
        <v>2.3</v>
      </c>
      <c r="IZ567">
        <v>1.13647</v>
      </c>
      <c r="JA567">
        <v>2.61475</v>
      </c>
      <c r="JB567">
        <v>1.49658</v>
      </c>
      <c r="JC567">
        <v>2.34497</v>
      </c>
      <c r="JD567">
        <v>1.54907</v>
      </c>
      <c r="JE567">
        <v>2.37305</v>
      </c>
      <c r="JF567">
        <v>32.7535</v>
      </c>
      <c r="JG567">
        <v>15.2703</v>
      </c>
      <c r="JH567">
        <v>18</v>
      </c>
      <c r="JI567">
        <v>481.481</v>
      </c>
      <c r="JJ567">
        <v>502.137</v>
      </c>
      <c r="JK567">
        <v>31.1724</v>
      </c>
      <c r="JL567">
        <v>27.5698</v>
      </c>
      <c r="JM567">
        <v>30.0002</v>
      </c>
      <c r="JN567">
        <v>27.7619</v>
      </c>
      <c r="JO567">
        <v>27.7421</v>
      </c>
      <c r="JP567">
        <v>22.8321</v>
      </c>
      <c r="JQ567">
        <v>20.7426</v>
      </c>
      <c r="JR567">
        <v>79.7008</v>
      </c>
      <c r="JS567">
        <v>31.1483</v>
      </c>
      <c r="JT567">
        <v>420</v>
      </c>
      <c r="JU567">
        <v>23.606</v>
      </c>
      <c r="JV567">
        <v>102.297</v>
      </c>
      <c r="JW567">
        <v>91.3964</v>
      </c>
    </row>
    <row r="568" spans="1:283">
      <c r="A568">
        <v>550</v>
      </c>
      <c r="B568">
        <v>1761013578.5</v>
      </c>
      <c r="C568">
        <v>3912.5</v>
      </c>
      <c r="D568" t="s">
        <v>1559</v>
      </c>
      <c r="E568" t="s">
        <v>1560</v>
      </c>
      <c r="F568">
        <v>5</v>
      </c>
      <c r="G568" t="s">
        <v>1541</v>
      </c>
      <c r="H568">
        <v>1761013570.5</v>
      </c>
      <c r="I568">
        <f>(J568)/1000</f>
        <v>0</v>
      </c>
      <c r="J568">
        <f>1000*DJ568*AH568*(DF568-DG568)/(100*CY568*(1000-AH568*DF568))</f>
        <v>0</v>
      </c>
      <c r="K568">
        <f>DJ568*AH568*(DE568-DD568*(1000-AH568*DG568)/(1000-AH568*DF568))/(100*CY568)</f>
        <v>0</v>
      </c>
      <c r="L568">
        <f>DD568 - IF(AH568&gt;1, K568*CY568*100.0/(AJ568), 0)</f>
        <v>0</v>
      </c>
      <c r="M568">
        <f>((S568-I568/2)*L568-K568)/(S568+I568/2)</f>
        <v>0</v>
      </c>
      <c r="N568">
        <f>M568*(DK568+DL568)/1000.0</f>
        <v>0</v>
      </c>
      <c r="O568">
        <f>(DD568 - IF(AH568&gt;1, K568*CY568*100.0/(AJ568), 0))*(DK568+DL568)/1000.0</f>
        <v>0</v>
      </c>
      <c r="P568">
        <f>2.0/((1/R568-1/Q568)+SIGN(R568)*SQRT((1/R568-1/Q568)*(1/R568-1/Q568) + 4*CZ568/((CZ568+1)*(CZ568+1))*(2*1/R568*1/Q568-1/Q568*1/Q568)))</f>
        <v>0</v>
      </c>
      <c r="Q568">
        <f>IF(LEFT(DA568,1)&lt;&gt;"0",IF(LEFT(DA568,1)="1",3.0,DB568),$D$5+$E$5*(DR568*DK568/($K$5*1000))+$F$5*(DR568*DK568/($K$5*1000))*MAX(MIN(CY568,$J$5),$I$5)*MAX(MIN(CY568,$J$5),$I$5)+$G$5*MAX(MIN(CY568,$J$5),$I$5)*(DR568*DK568/($K$5*1000))+$H$5*(DR568*DK568/($K$5*1000))*(DR568*DK568/($K$5*1000)))</f>
        <v>0</v>
      </c>
      <c r="R568">
        <f>I568*(1000-(1000*0.61365*exp(17.502*V568/(240.97+V568))/(DK568+DL568)+DF568)/2)/(1000*0.61365*exp(17.502*V568/(240.97+V568))/(DK568+DL568)-DF568)</f>
        <v>0</v>
      </c>
      <c r="S568">
        <f>1/((CZ568+1)/(P568/1.6)+1/(Q568/1.37)) + CZ568/((CZ568+1)/(P568/1.6) + CZ568/(Q568/1.37))</f>
        <v>0</v>
      </c>
      <c r="T568">
        <f>(CU568*CX568)</f>
        <v>0</v>
      </c>
      <c r="U568">
        <f>(DM568+(T568+2*0.95*5.67E-8*(((DM568+$B$9)+273)^4-(DM568+273)^4)-44100*I568)/(1.84*29.3*Q568+8*0.95*5.67E-8*(DM568+273)^3))</f>
        <v>0</v>
      </c>
      <c r="V568">
        <f>($C$9*DN568+$D$9*DO568+$E$9*U568)</f>
        <v>0</v>
      </c>
      <c r="W568">
        <f>0.61365*exp(17.502*V568/(240.97+V568))</f>
        <v>0</v>
      </c>
      <c r="X568">
        <f>(Y568/Z568*100)</f>
        <v>0</v>
      </c>
      <c r="Y568">
        <f>DF568*(DK568+DL568)/1000</f>
        <v>0</v>
      </c>
      <c r="Z568">
        <f>0.61365*exp(17.502*DM568/(240.97+DM568))</f>
        <v>0</v>
      </c>
      <c r="AA568">
        <f>(W568-DF568*(DK568+DL568)/1000)</f>
        <v>0</v>
      </c>
      <c r="AB568">
        <f>(-I568*44100)</f>
        <v>0</v>
      </c>
      <c r="AC568">
        <f>2*29.3*Q568*0.92*(DM568-V568)</f>
        <v>0</v>
      </c>
      <c r="AD568">
        <f>2*0.95*5.67E-8*(((DM568+$B$9)+273)^4-(V568+273)^4)</f>
        <v>0</v>
      </c>
      <c r="AE568">
        <f>T568+AD568+AB568+AC568</f>
        <v>0</v>
      </c>
      <c r="AF568">
        <v>1</v>
      </c>
      <c r="AG568">
        <v>0</v>
      </c>
      <c r="AH568">
        <f>IF(AF568*$H$15&gt;=AJ568,1.0,(AJ568/(AJ568-AF568*$H$15)))</f>
        <v>0</v>
      </c>
      <c r="AI568">
        <f>(AH568-1)*100</f>
        <v>0</v>
      </c>
      <c r="AJ568">
        <f>MAX(0,($B$15+$C$15*DR568)/(1+$D$15*DR568)*DK568/(DM568+273)*$E$15)</f>
        <v>0</v>
      </c>
      <c r="AK568" t="s">
        <v>420</v>
      </c>
      <c r="AL568" t="s">
        <v>420</v>
      </c>
      <c r="AM568">
        <v>0</v>
      </c>
      <c r="AN568">
        <v>0</v>
      </c>
      <c r="AO568">
        <f>1-AM568/AN568</f>
        <v>0</v>
      </c>
      <c r="AP568">
        <v>0</v>
      </c>
      <c r="AQ568" t="s">
        <v>420</v>
      </c>
      <c r="AR568" t="s">
        <v>420</v>
      </c>
      <c r="AS568">
        <v>0</v>
      </c>
      <c r="AT568">
        <v>0</v>
      </c>
      <c r="AU568">
        <f>1-AS568/AT568</f>
        <v>0</v>
      </c>
      <c r="AV568">
        <v>0.5</v>
      </c>
      <c r="AW568">
        <f>CV568</f>
        <v>0</v>
      </c>
      <c r="AX568">
        <f>K568</f>
        <v>0</v>
      </c>
      <c r="AY568">
        <f>AU568*AV568*AW568</f>
        <v>0</v>
      </c>
      <c r="AZ568">
        <f>(AX568-AP568)/AW568</f>
        <v>0</v>
      </c>
      <c r="BA568">
        <f>(AN568-AT568)/AT568</f>
        <v>0</v>
      </c>
      <c r="BB568">
        <f>AM568/(AO568+AM568/AT568)</f>
        <v>0</v>
      </c>
      <c r="BC568" t="s">
        <v>420</v>
      </c>
      <c r="BD568">
        <v>0</v>
      </c>
      <c r="BE568">
        <f>IF(BD568&lt;&gt;0, BD568, BB568)</f>
        <v>0</v>
      </c>
      <c r="BF568">
        <f>1-BE568/AT568</f>
        <v>0</v>
      </c>
      <c r="BG568">
        <f>(AT568-AS568)/(AT568-BE568)</f>
        <v>0</v>
      </c>
      <c r="BH568">
        <f>(AN568-AT568)/(AN568-BE568)</f>
        <v>0</v>
      </c>
      <c r="BI568">
        <f>(AT568-AS568)/(AT568-AM568)</f>
        <v>0</v>
      </c>
      <c r="BJ568">
        <f>(AN568-AT568)/(AN568-AM568)</f>
        <v>0</v>
      </c>
      <c r="BK568">
        <f>(BG568*BE568/AS568)</f>
        <v>0</v>
      </c>
      <c r="BL568">
        <f>(1-BK568)</f>
        <v>0</v>
      </c>
      <c r="CU568">
        <f>$B$13*DS568+$C$13*DT568+$F$13*EE568*(1-EH568)</f>
        <v>0</v>
      </c>
      <c r="CV568">
        <f>CU568*CW568</f>
        <v>0</v>
      </c>
      <c r="CW568">
        <f>($B$13*$D$11+$C$13*$D$11+$F$13*((ER568+EJ568)/MAX(ER568+EJ568+ES568, 0.1)*$I$11+ES568/MAX(ER568+EJ568+ES568, 0.1)*$J$11))/($B$13+$C$13+$F$13)</f>
        <v>0</v>
      </c>
      <c r="CX568">
        <f>($B$13*$K$11+$C$13*$K$11+$F$13*((ER568+EJ568)/MAX(ER568+EJ568+ES568, 0.1)*$P$11+ES568/MAX(ER568+EJ568+ES568, 0.1)*$Q$11))/($B$13+$C$13+$F$13)</f>
        <v>0</v>
      </c>
      <c r="CY568">
        <v>2.7</v>
      </c>
      <c r="CZ568">
        <v>0.5</v>
      </c>
      <c r="DA568" t="s">
        <v>421</v>
      </c>
      <c r="DB568">
        <v>2</v>
      </c>
      <c r="DC568">
        <v>1761013570.5</v>
      </c>
      <c r="DD568">
        <v>420.2577916666667</v>
      </c>
      <c r="DE568">
        <v>419.9832083333334</v>
      </c>
      <c r="DF568">
        <v>23.50743333333333</v>
      </c>
      <c r="DG568">
        <v>23.57476666666667</v>
      </c>
      <c r="DH568">
        <v>422.0333333333333</v>
      </c>
      <c r="DI568">
        <v>23.32419166666667</v>
      </c>
      <c r="DJ568">
        <v>499.9960416666666</v>
      </c>
      <c r="DK568">
        <v>90.60141666666668</v>
      </c>
      <c r="DL568">
        <v>0.03303968333333333</v>
      </c>
      <c r="DM568">
        <v>30.0794875</v>
      </c>
      <c r="DN568">
        <v>30.04647083333333</v>
      </c>
      <c r="DO568">
        <v>999.9</v>
      </c>
      <c r="DP568">
        <v>0</v>
      </c>
      <c r="DQ568">
        <v>0</v>
      </c>
      <c r="DR568">
        <v>9997.66</v>
      </c>
      <c r="DS568">
        <v>0</v>
      </c>
      <c r="DT568">
        <v>0.242856</v>
      </c>
      <c r="DU568">
        <v>0.2746352916666667</v>
      </c>
      <c r="DV568">
        <v>430.3749166666666</v>
      </c>
      <c r="DW568">
        <v>430.12325</v>
      </c>
      <c r="DX568">
        <v>-0.0673371925</v>
      </c>
      <c r="DY568">
        <v>419.9832083333334</v>
      </c>
      <c r="DZ568">
        <v>23.57476666666667</v>
      </c>
      <c r="EA568">
        <v>2.129805416666667</v>
      </c>
      <c r="EB568">
        <v>2.135906666666667</v>
      </c>
      <c r="EC568">
        <v>18.44385</v>
      </c>
      <c r="ED568">
        <v>18.48949583333333</v>
      </c>
      <c r="EE568">
        <v>0.00500078</v>
      </c>
      <c r="EF568">
        <v>0</v>
      </c>
      <c r="EG568">
        <v>0</v>
      </c>
      <c r="EH568">
        <v>0</v>
      </c>
      <c r="EI568">
        <v>295.1041666666667</v>
      </c>
      <c r="EJ568">
        <v>0.00500078</v>
      </c>
      <c r="EK568">
        <v>-16.9625</v>
      </c>
      <c r="EL568">
        <v>-0.5041666666666667</v>
      </c>
      <c r="EM568">
        <v>35.40862499999999</v>
      </c>
      <c r="EN568">
        <v>39.29145833333333</v>
      </c>
      <c r="EO568">
        <v>37.34095833333333</v>
      </c>
      <c r="EP568">
        <v>39.53108333333333</v>
      </c>
      <c r="EQ568">
        <v>38.54145833333333</v>
      </c>
      <c r="ER568">
        <v>0</v>
      </c>
      <c r="ES568">
        <v>0</v>
      </c>
      <c r="ET568">
        <v>0</v>
      </c>
      <c r="EU568">
        <v>1761013577.5</v>
      </c>
      <c r="EV568">
        <v>0</v>
      </c>
      <c r="EW568">
        <v>294.476</v>
      </c>
      <c r="EX568">
        <v>-11.03076972340739</v>
      </c>
      <c r="EY568">
        <v>20.68461577132856</v>
      </c>
      <c r="EZ568">
        <v>-16.196</v>
      </c>
      <c r="FA568">
        <v>15</v>
      </c>
      <c r="FB568">
        <v>1761013439.5</v>
      </c>
      <c r="FC568" t="s">
        <v>1542</v>
      </c>
      <c r="FD568">
        <v>1761013439</v>
      </c>
      <c r="FE568">
        <v>1761013439.5</v>
      </c>
      <c r="FF568">
        <v>17</v>
      </c>
      <c r="FG568">
        <v>-0.043</v>
      </c>
      <c r="FH568">
        <v>0.005</v>
      </c>
      <c r="FI568">
        <v>-1.775</v>
      </c>
      <c r="FJ568">
        <v>0.18</v>
      </c>
      <c r="FK568">
        <v>420</v>
      </c>
      <c r="FL568">
        <v>23</v>
      </c>
      <c r="FM568">
        <v>0.43</v>
      </c>
      <c r="FN568">
        <v>0.11</v>
      </c>
      <c r="FO568">
        <v>0.2694553170731707</v>
      </c>
      <c r="FP568">
        <v>0.209798801393728</v>
      </c>
      <c r="FQ568">
        <v>0.03707412440584996</v>
      </c>
      <c r="FR568">
        <v>1</v>
      </c>
      <c r="FS568">
        <v>295.9470588235295</v>
      </c>
      <c r="FT568">
        <v>-19.26661600801487</v>
      </c>
      <c r="FU568">
        <v>6.2519284222182</v>
      </c>
      <c r="FV568">
        <v>0</v>
      </c>
      <c r="FW568">
        <v>-0.0427976456097561</v>
      </c>
      <c r="FX568">
        <v>-0.3817189369337979</v>
      </c>
      <c r="FY568">
        <v>0.05076495164487433</v>
      </c>
      <c r="FZ568">
        <v>0</v>
      </c>
      <c r="GA568">
        <v>1</v>
      </c>
      <c r="GB568">
        <v>3</v>
      </c>
      <c r="GC568" t="s">
        <v>459</v>
      </c>
      <c r="GD568">
        <v>3.1096</v>
      </c>
      <c r="GE568">
        <v>2.72434</v>
      </c>
      <c r="GF568">
        <v>0.08872140000000001</v>
      </c>
      <c r="GG568">
        <v>0.08845119999999999</v>
      </c>
      <c r="GH568">
        <v>0.107309</v>
      </c>
      <c r="GI568">
        <v>0.108485</v>
      </c>
      <c r="GJ568">
        <v>23915.1</v>
      </c>
      <c r="GK568">
        <v>21660.2</v>
      </c>
      <c r="GL568">
        <v>26800.9</v>
      </c>
      <c r="GM568">
        <v>23967.8</v>
      </c>
      <c r="GN568">
        <v>38228.8</v>
      </c>
      <c r="GO568">
        <v>31515.5</v>
      </c>
      <c r="GP568">
        <v>46780</v>
      </c>
      <c r="GQ568">
        <v>37884.5</v>
      </c>
      <c r="GR568">
        <v>1.89255</v>
      </c>
      <c r="GS568">
        <v>1.87912</v>
      </c>
      <c r="GT568">
        <v>0.105731</v>
      </c>
      <c r="GU568">
        <v>0</v>
      </c>
      <c r="GV568">
        <v>28.326</v>
      </c>
      <c r="GW568">
        <v>999.9</v>
      </c>
      <c r="GX568">
        <v>63.8</v>
      </c>
      <c r="GY568">
        <v>29</v>
      </c>
      <c r="GZ568">
        <v>28.3198</v>
      </c>
      <c r="HA568">
        <v>61.501</v>
      </c>
      <c r="HB568">
        <v>21.1378</v>
      </c>
      <c r="HC568">
        <v>1</v>
      </c>
      <c r="HD568">
        <v>0.025282</v>
      </c>
      <c r="HE568">
        <v>-1.86722</v>
      </c>
      <c r="HF568">
        <v>20.3271</v>
      </c>
      <c r="HG568">
        <v>5.21864</v>
      </c>
      <c r="HH568">
        <v>11.98</v>
      </c>
      <c r="HI568">
        <v>4.96465</v>
      </c>
      <c r="HJ568">
        <v>3.27533</v>
      </c>
      <c r="HK568">
        <v>9999</v>
      </c>
      <c r="HL568">
        <v>9999</v>
      </c>
      <c r="HM568">
        <v>9999</v>
      </c>
      <c r="HN568">
        <v>999.9</v>
      </c>
      <c r="HO568">
        <v>1.8636</v>
      </c>
      <c r="HP568">
        <v>1.85975</v>
      </c>
      <c r="HQ568">
        <v>1.85806</v>
      </c>
      <c r="HR568">
        <v>1.85944</v>
      </c>
      <c r="HS568">
        <v>1.85959</v>
      </c>
      <c r="HT568">
        <v>1.85806</v>
      </c>
      <c r="HU568">
        <v>1.85712</v>
      </c>
      <c r="HV568">
        <v>1.8521</v>
      </c>
      <c r="HW568">
        <v>0</v>
      </c>
      <c r="HX568">
        <v>0</v>
      </c>
      <c r="HY568">
        <v>0</v>
      </c>
      <c r="HZ568">
        <v>0</v>
      </c>
      <c r="IA568" t="s">
        <v>424</v>
      </c>
      <c r="IB568" t="s">
        <v>425</v>
      </c>
      <c r="IC568" t="s">
        <v>426</v>
      </c>
      <c r="ID568" t="s">
        <v>426</v>
      </c>
      <c r="IE568" t="s">
        <v>426</v>
      </c>
      <c r="IF568" t="s">
        <v>426</v>
      </c>
      <c r="IG568">
        <v>0</v>
      </c>
      <c r="IH568">
        <v>100</v>
      </c>
      <c r="II568">
        <v>100</v>
      </c>
      <c r="IJ568">
        <v>-1.775</v>
      </c>
      <c r="IK568">
        <v>0.1846</v>
      </c>
      <c r="IL568">
        <v>-2.566441917429032</v>
      </c>
      <c r="IM568">
        <v>0.001328113201692861</v>
      </c>
      <c r="IN568">
        <v>1.538283238170363E-06</v>
      </c>
      <c r="IO568">
        <v>-5.795655626708063E-10</v>
      </c>
      <c r="IP568">
        <v>-0.06473182303273828</v>
      </c>
      <c r="IQ568">
        <v>-0.004593102289677449</v>
      </c>
      <c r="IR568">
        <v>0.0008253994458280543</v>
      </c>
      <c r="IS568">
        <v>-7.403632370499484E-06</v>
      </c>
      <c r="IT568">
        <v>2</v>
      </c>
      <c r="IU568">
        <v>1985</v>
      </c>
      <c r="IV568">
        <v>1</v>
      </c>
      <c r="IW568">
        <v>27</v>
      </c>
      <c r="IX568">
        <v>2.3</v>
      </c>
      <c r="IY568">
        <v>2.3</v>
      </c>
      <c r="IZ568">
        <v>1.13525</v>
      </c>
      <c r="JA568">
        <v>2.6062</v>
      </c>
      <c r="JB568">
        <v>1.49658</v>
      </c>
      <c r="JC568">
        <v>2.34497</v>
      </c>
      <c r="JD568">
        <v>1.54907</v>
      </c>
      <c r="JE568">
        <v>2.47559</v>
      </c>
      <c r="JF568">
        <v>32.7535</v>
      </c>
      <c r="JG568">
        <v>15.2878</v>
      </c>
      <c r="JH568">
        <v>18</v>
      </c>
      <c r="JI568">
        <v>481.553</v>
      </c>
      <c r="JJ568">
        <v>502.138</v>
      </c>
      <c r="JK568">
        <v>31.1588</v>
      </c>
      <c r="JL568">
        <v>27.569</v>
      </c>
      <c r="JM568">
        <v>30.0001</v>
      </c>
      <c r="JN568">
        <v>27.7619</v>
      </c>
      <c r="JO568">
        <v>27.7421</v>
      </c>
      <c r="JP568">
        <v>22.8339</v>
      </c>
      <c r="JQ568">
        <v>20.7426</v>
      </c>
      <c r="JR568">
        <v>79.7008</v>
      </c>
      <c r="JS568">
        <v>31.1483</v>
      </c>
      <c r="JT568">
        <v>420</v>
      </c>
      <c r="JU568">
        <v>23.606</v>
      </c>
      <c r="JV568">
        <v>102.297</v>
      </c>
      <c r="JW568">
        <v>91.39619999999999</v>
      </c>
    </row>
    <row r="569" spans="1:283">
      <c r="A569">
        <v>551</v>
      </c>
      <c r="B569">
        <v>1761013580.5</v>
      </c>
      <c r="C569">
        <v>3914.5</v>
      </c>
      <c r="D569" t="s">
        <v>1561</v>
      </c>
      <c r="E569" t="s">
        <v>1562</v>
      </c>
      <c r="F569">
        <v>5</v>
      </c>
      <c r="G569" t="s">
        <v>1541</v>
      </c>
      <c r="H569">
        <v>1761013572.5</v>
      </c>
      <c r="I569">
        <f>(J569)/1000</f>
        <v>0</v>
      </c>
      <c r="J569">
        <f>1000*DJ569*AH569*(DF569-DG569)/(100*CY569*(1000-AH569*DF569))</f>
        <v>0</v>
      </c>
      <c r="K569">
        <f>DJ569*AH569*(DE569-DD569*(1000-AH569*DG569)/(1000-AH569*DF569))/(100*CY569)</f>
        <v>0</v>
      </c>
      <c r="L569">
        <f>DD569 - IF(AH569&gt;1, K569*CY569*100.0/(AJ569), 0)</f>
        <v>0</v>
      </c>
      <c r="M569">
        <f>((S569-I569/2)*L569-K569)/(S569+I569/2)</f>
        <v>0</v>
      </c>
      <c r="N569">
        <f>M569*(DK569+DL569)/1000.0</f>
        <v>0</v>
      </c>
      <c r="O569">
        <f>(DD569 - IF(AH569&gt;1, K569*CY569*100.0/(AJ569), 0))*(DK569+DL569)/1000.0</f>
        <v>0</v>
      </c>
      <c r="P569">
        <f>2.0/((1/R569-1/Q569)+SIGN(R569)*SQRT((1/R569-1/Q569)*(1/R569-1/Q569) + 4*CZ569/((CZ569+1)*(CZ569+1))*(2*1/R569*1/Q569-1/Q569*1/Q569)))</f>
        <v>0</v>
      </c>
      <c r="Q569">
        <f>IF(LEFT(DA569,1)&lt;&gt;"0",IF(LEFT(DA569,1)="1",3.0,DB569),$D$5+$E$5*(DR569*DK569/($K$5*1000))+$F$5*(DR569*DK569/($K$5*1000))*MAX(MIN(CY569,$J$5),$I$5)*MAX(MIN(CY569,$J$5),$I$5)+$G$5*MAX(MIN(CY569,$J$5),$I$5)*(DR569*DK569/($K$5*1000))+$H$5*(DR569*DK569/($K$5*1000))*(DR569*DK569/($K$5*1000)))</f>
        <v>0</v>
      </c>
      <c r="R569">
        <f>I569*(1000-(1000*0.61365*exp(17.502*V569/(240.97+V569))/(DK569+DL569)+DF569)/2)/(1000*0.61365*exp(17.502*V569/(240.97+V569))/(DK569+DL569)-DF569)</f>
        <v>0</v>
      </c>
      <c r="S569">
        <f>1/((CZ569+1)/(P569/1.6)+1/(Q569/1.37)) + CZ569/((CZ569+1)/(P569/1.6) + CZ569/(Q569/1.37))</f>
        <v>0</v>
      </c>
      <c r="T569">
        <f>(CU569*CX569)</f>
        <v>0</v>
      </c>
      <c r="U569">
        <f>(DM569+(T569+2*0.95*5.67E-8*(((DM569+$B$9)+273)^4-(DM569+273)^4)-44100*I569)/(1.84*29.3*Q569+8*0.95*5.67E-8*(DM569+273)^3))</f>
        <v>0</v>
      </c>
      <c r="V569">
        <f>($C$9*DN569+$D$9*DO569+$E$9*U569)</f>
        <v>0</v>
      </c>
      <c r="W569">
        <f>0.61365*exp(17.502*V569/(240.97+V569))</f>
        <v>0</v>
      </c>
      <c r="X569">
        <f>(Y569/Z569*100)</f>
        <v>0</v>
      </c>
      <c r="Y569">
        <f>DF569*(DK569+DL569)/1000</f>
        <v>0</v>
      </c>
      <c r="Z569">
        <f>0.61365*exp(17.502*DM569/(240.97+DM569))</f>
        <v>0</v>
      </c>
      <c r="AA569">
        <f>(W569-DF569*(DK569+DL569)/1000)</f>
        <v>0</v>
      </c>
      <c r="AB569">
        <f>(-I569*44100)</f>
        <v>0</v>
      </c>
      <c r="AC569">
        <f>2*29.3*Q569*0.92*(DM569-V569)</f>
        <v>0</v>
      </c>
      <c r="AD569">
        <f>2*0.95*5.67E-8*(((DM569+$B$9)+273)^4-(V569+273)^4)</f>
        <v>0</v>
      </c>
      <c r="AE569">
        <f>T569+AD569+AB569+AC569</f>
        <v>0</v>
      </c>
      <c r="AF569">
        <v>1</v>
      </c>
      <c r="AG569">
        <v>0</v>
      </c>
      <c r="AH569">
        <f>IF(AF569*$H$15&gt;=AJ569,1.0,(AJ569/(AJ569-AF569*$H$15)))</f>
        <v>0</v>
      </c>
      <c r="AI569">
        <f>(AH569-1)*100</f>
        <v>0</v>
      </c>
      <c r="AJ569">
        <f>MAX(0,($B$15+$C$15*DR569)/(1+$D$15*DR569)*DK569/(DM569+273)*$E$15)</f>
        <v>0</v>
      </c>
      <c r="AK569" t="s">
        <v>420</v>
      </c>
      <c r="AL569" t="s">
        <v>420</v>
      </c>
      <c r="AM569">
        <v>0</v>
      </c>
      <c r="AN569">
        <v>0</v>
      </c>
      <c r="AO569">
        <f>1-AM569/AN569</f>
        <v>0</v>
      </c>
      <c r="AP569">
        <v>0</v>
      </c>
      <c r="AQ569" t="s">
        <v>420</v>
      </c>
      <c r="AR569" t="s">
        <v>420</v>
      </c>
      <c r="AS569">
        <v>0</v>
      </c>
      <c r="AT569">
        <v>0</v>
      </c>
      <c r="AU569">
        <f>1-AS569/AT569</f>
        <v>0</v>
      </c>
      <c r="AV569">
        <v>0.5</v>
      </c>
      <c r="AW569">
        <f>CV569</f>
        <v>0</v>
      </c>
      <c r="AX569">
        <f>K569</f>
        <v>0</v>
      </c>
      <c r="AY569">
        <f>AU569*AV569*AW569</f>
        <v>0</v>
      </c>
      <c r="AZ569">
        <f>(AX569-AP569)/AW569</f>
        <v>0</v>
      </c>
      <c r="BA569">
        <f>(AN569-AT569)/AT569</f>
        <v>0</v>
      </c>
      <c r="BB569">
        <f>AM569/(AO569+AM569/AT569)</f>
        <v>0</v>
      </c>
      <c r="BC569" t="s">
        <v>420</v>
      </c>
      <c r="BD569">
        <v>0</v>
      </c>
      <c r="BE569">
        <f>IF(BD569&lt;&gt;0, BD569, BB569)</f>
        <v>0</v>
      </c>
      <c r="BF569">
        <f>1-BE569/AT569</f>
        <v>0</v>
      </c>
      <c r="BG569">
        <f>(AT569-AS569)/(AT569-BE569)</f>
        <v>0</v>
      </c>
      <c r="BH569">
        <f>(AN569-AT569)/(AN569-BE569)</f>
        <v>0</v>
      </c>
      <c r="BI569">
        <f>(AT569-AS569)/(AT569-AM569)</f>
        <v>0</v>
      </c>
      <c r="BJ569">
        <f>(AN569-AT569)/(AN569-AM569)</f>
        <v>0</v>
      </c>
      <c r="BK569">
        <f>(BG569*BE569/AS569)</f>
        <v>0</v>
      </c>
      <c r="BL569">
        <f>(1-BK569)</f>
        <v>0</v>
      </c>
      <c r="CU569">
        <f>$B$13*DS569+$C$13*DT569+$F$13*EE569*(1-EH569)</f>
        <v>0</v>
      </c>
      <c r="CV569">
        <f>CU569*CW569</f>
        <v>0</v>
      </c>
      <c r="CW569">
        <f>($B$13*$D$11+$C$13*$D$11+$F$13*((ER569+EJ569)/MAX(ER569+EJ569+ES569, 0.1)*$I$11+ES569/MAX(ER569+EJ569+ES569, 0.1)*$J$11))/($B$13+$C$13+$F$13)</f>
        <v>0</v>
      </c>
      <c r="CX569">
        <f>($B$13*$K$11+$C$13*$K$11+$F$13*((ER569+EJ569)/MAX(ER569+EJ569+ES569, 0.1)*$P$11+ES569/MAX(ER569+EJ569+ES569, 0.1)*$Q$11))/($B$13+$C$13+$F$13)</f>
        <v>0</v>
      </c>
      <c r="CY569">
        <v>2.7</v>
      </c>
      <c r="CZ569">
        <v>0.5</v>
      </c>
      <c r="DA569" t="s">
        <v>421</v>
      </c>
      <c r="DB569">
        <v>2</v>
      </c>
      <c r="DC569">
        <v>1761013572.5</v>
      </c>
      <c r="DD569">
        <v>420.269875</v>
      </c>
      <c r="DE569">
        <v>419.9982916666667</v>
      </c>
      <c r="DF569">
        <v>23.52225</v>
      </c>
      <c r="DG569">
        <v>23.59267916666667</v>
      </c>
      <c r="DH569">
        <v>422.0453333333333</v>
      </c>
      <c r="DI569">
        <v>23.33870416666666</v>
      </c>
      <c r="DJ569">
        <v>500.007625</v>
      </c>
      <c r="DK569">
        <v>90.60159583333332</v>
      </c>
      <c r="DL569">
        <v>0.03299915</v>
      </c>
      <c r="DM569">
        <v>30.07923333333333</v>
      </c>
      <c r="DN569">
        <v>30.04530416666667</v>
      </c>
      <c r="DO569">
        <v>999.9</v>
      </c>
      <c r="DP569">
        <v>0</v>
      </c>
      <c r="DQ569">
        <v>0</v>
      </c>
      <c r="DR569">
        <v>9998.702083333334</v>
      </c>
      <c r="DS569">
        <v>0</v>
      </c>
      <c r="DT569">
        <v>0.242856</v>
      </c>
      <c r="DU569">
        <v>0.2715670416666667</v>
      </c>
      <c r="DV569">
        <v>430.3937916666666</v>
      </c>
      <c r="DW569">
        <v>430.146625</v>
      </c>
      <c r="DX569">
        <v>-0.07043130416666667</v>
      </c>
      <c r="DY569">
        <v>419.9982916666667</v>
      </c>
      <c r="DZ569">
        <v>23.59267916666667</v>
      </c>
      <c r="EA569">
        <v>2.131152916666667</v>
      </c>
      <c r="EB569">
        <v>2.137534166666667</v>
      </c>
      <c r="EC569">
        <v>18.45394166666667</v>
      </c>
      <c r="ED569">
        <v>18.50166666666667</v>
      </c>
      <c r="EE569">
        <v>0.00500078</v>
      </c>
      <c r="EF569">
        <v>0</v>
      </c>
      <c r="EG569">
        <v>0</v>
      </c>
      <c r="EH569">
        <v>0</v>
      </c>
      <c r="EI569">
        <v>294.5625</v>
      </c>
      <c r="EJ569">
        <v>0.00500078</v>
      </c>
      <c r="EK569">
        <v>-16.14583333333333</v>
      </c>
      <c r="EL569">
        <v>-0.2208333333333333</v>
      </c>
      <c r="EM569">
        <v>35.41649999999999</v>
      </c>
      <c r="EN569">
        <v>39.327875</v>
      </c>
      <c r="EO569">
        <v>37.41645833333333</v>
      </c>
      <c r="EP569">
        <v>39.588375</v>
      </c>
      <c r="EQ569">
        <v>38.57004166666666</v>
      </c>
      <c r="ER569">
        <v>0</v>
      </c>
      <c r="ES569">
        <v>0</v>
      </c>
      <c r="ET569">
        <v>0</v>
      </c>
      <c r="EU569">
        <v>1761013579.3</v>
      </c>
      <c r="EV569">
        <v>0</v>
      </c>
      <c r="EW569">
        <v>294.9692307692308</v>
      </c>
      <c r="EX569">
        <v>-17.53846191675438</v>
      </c>
      <c r="EY569">
        <v>8.441026042510785</v>
      </c>
      <c r="EZ569">
        <v>-15.82692307692307</v>
      </c>
      <c r="FA569">
        <v>15</v>
      </c>
      <c r="FB569">
        <v>1761013439.5</v>
      </c>
      <c r="FC569" t="s">
        <v>1542</v>
      </c>
      <c r="FD569">
        <v>1761013439</v>
      </c>
      <c r="FE569">
        <v>1761013439.5</v>
      </c>
      <c r="FF569">
        <v>17</v>
      </c>
      <c r="FG569">
        <v>-0.043</v>
      </c>
      <c r="FH569">
        <v>0.005</v>
      </c>
      <c r="FI569">
        <v>-1.775</v>
      </c>
      <c r="FJ569">
        <v>0.18</v>
      </c>
      <c r="FK569">
        <v>420</v>
      </c>
      <c r="FL569">
        <v>23</v>
      </c>
      <c r="FM569">
        <v>0.43</v>
      </c>
      <c r="FN569">
        <v>0.11</v>
      </c>
      <c r="FO569">
        <v>0.273663325</v>
      </c>
      <c r="FP569">
        <v>0.07725204878048705</v>
      </c>
      <c r="FQ569">
        <v>0.03242298082023574</v>
      </c>
      <c r="FR569">
        <v>1</v>
      </c>
      <c r="FS569">
        <v>295.214705882353</v>
      </c>
      <c r="FT569">
        <v>-21.04660065357066</v>
      </c>
      <c r="FU569">
        <v>6.426742489873219</v>
      </c>
      <c r="FV569">
        <v>0</v>
      </c>
      <c r="FW569">
        <v>-0.05280084425</v>
      </c>
      <c r="FX569">
        <v>-0.2158149018011257</v>
      </c>
      <c r="FY569">
        <v>0.0394717615545698</v>
      </c>
      <c r="FZ569">
        <v>0</v>
      </c>
      <c r="GA569">
        <v>1</v>
      </c>
      <c r="GB569">
        <v>3</v>
      </c>
      <c r="GC569" t="s">
        <v>459</v>
      </c>
      <c r="GD569">
        <v>3.10954</v>
      </c>
      <c r="GE569">
        <v>2.72453</v>
      </c>
      <c r="GF569">
        <v>0.0887218</v>
      </c>
      <c r="GG569">
        <v>0.0884458</v>
      </c>
      <c r="GH569">
        <v>0.107337</v>
      </c>
      <c r="GI569">
        <v>0.108489</v>
      </c>
      <c r="GJ569">
        <v>23915.1</v>
      </c>
      <c r="GK569">
        <v>21660.2</v>
      </c>
      <c r="GL569">
        <v>26801</v>
      </c>
      <c r="GM569">
        <v>23967.8</v>
      </c>
      <c r="GN569">
        <v>38227.7</v>
      </c>
      <c r="GO569">
        <v>31515.4</v>
      </c>
      <c r="GP569">
        <v>46780.1</v>
      </c>
      <c r="GQ569">
        <v>37884.6</v>
      </c>
      <c r="GR569">
        <v>1.8922</v>
      </c>
      <c r="GS569">
        <v>1.8794</v>
      </c>
      <c r="GT569">
        <v>0.105567</v>
      </c>
      <c r="GU569">
        <v>0</v>
      </c>
      <c r="GV569">
        <v>28.3278</v>
      </c>
      <c r="GW569">
        <v>999.9</v>
      </c>
      <c r="GX569">
        <v>63.8</v>
      </c>
      <c r="GY569">
        <v>29</v>
      </c>
      <c r="GZ569">
        <v>28.3206</v>
      </c>
      <c r="HA569">
        <v>61.091</v>
      </c>
      <c r="HB569">
        <v>20.8974</v>
      </c>
      <c r="HC569">
        <v>1</v>
      </c>
      <c r="HD569">
        <v>0.0252287</v>
      </c>
      <c r="HE569">
        <v>-1.8881</v>
      </c>
      <c r="HF569">
        <v>20.3271</v>
      </c>
      <c r="HG569">
        <v>5.21954</v>
      </c>
      <c r="HH569">
        <v>11.98</v>
      </c>
      <c r="HI569">
        <v>4.9649</v>
      </c>
      <c r="HJ569">
        <v>3.27538</v>
      </c>
      <c r="HK569">
        <v>9999</v>
      </c>
      <c r="HL569">
        <v>9999</v>
      </c>
      <c r="HM569">
        <v>9999</v>
      </c>
      <c r="HN569">
        <v>999.9</v>
      </c>
      <c r="HO569">
        <v>1.86361</v>
      </c>
      <c r="HP569">
        <v>1.85975</v>
      </c>
      <c r="HQ569">
        <v>1.85806</v>
      </c>
      <c r="HR569">
        <v>1.85944</v>
      </c>
      <c r="HS569">
        <v>1.85959</v>
      </c>
      <c r="HT569">
        <v>1.85806</v>
      </c>
      <c r="HU569">
        <v>1.85713</v>
      </c>
      <c r="HV569">
        <v>1.85211</v>
      </c>
      <c r="HW569">
        <v>0</v>
      </c>
      <c r="HX569">
        <v>0</v>
      </c>
      <c r="HY569">
        <v>0</v>
      </c>
      <c r="HZ569">
        <v>0</v>
      </c>
      <c r="IA569" t="s">
        <v>424</v>
      </c>
      <c r="IB569" t="s">
        <v>425</v>
      </c>
      <c r="IC569" t="s">
        <v>426</v>
      </c>
      <c r="ID569" t="s">
        <v>426</v>
      </c>
      <c r="IE569" t="s">
        <v>426</v>
      </c>
      <c r="IF569" t="s">
        <v>426</v>
      </c>
      <c r="IG569">
        <v>0</v>
      </c>
      <c r="IH569">
        <v>100</v>
      </c>
      <c r="II569">
        <v>100</v>
      </c>
      <c r="IJ569">
        <v>-1.775</v>
      </c>
      <c r="IK569">
        <v>0.1848</v>
      </c>
      <c r="IL569">
        <v>-2.566441917429032</v>
      </c>
      <c r="IM569">
        <v>0.001328113201692861</v>
      </c>
      <c r="IN569">
        <v>1.538283238170363E-06</v>
      </c>
      <c r="IO569">
        <v>-5.795655626708063E-10</v>
      </c>
      <c r="IP569">
        <v>-0.06473182303273828</v>
      </c>
      <c r="IQ569">
        <v>-0.004593102289677449</v>
      </c>
      <c r="IR569">
        <v>0.0008253994458280543</v>
      </c>
      <c r="IS569">
        <v>-7.403632370499484E-06</v>
      </c>
      <c r="IT569">
        <v>2</v>
      </c>
      <c r="IU569">
        <v>1985</v>
      </c>
      <c r="IV569">
        <v>1</v>
      </c>
      <c r="IW569">
        <v>27</v>
      </c>
      <c r="IX569">
        <v>2.4</v>
      </c>
      <c r="IY569">
        <v>2.4</v>
      </c>
      <c r="IZ569">
        <v>1.13525</v>
      </c>
      <c r="JA569">
        <v>2.6062</v>
      </c>
      <c r="JB569">
        <v>1.49658</v>
      </c>
      <c r="JC569">
        <v>2.34497</v>
      </c>
      <c r="JD569">
        <v>1.54907</v>
      </c>
      <c r="JE569">
        <v>2.41821</v>
      </c>
      <c r="JF569">
        <v>32.7535</v>
      </c>
      <c r="JG569">
        <v>15.2878</v>
      </c>
      <c r="JH569">
        <v>18</v>
      </c>
      <c r="JI569">
        <v>481.351</v>
      </c>
      <c r="JJ569">
        <v>502.32</v>
      </c>
      <c r="JK569">
        <v>31.1421</v>
      </c>
      <c r="JL569">
        <v>27.569</v>
      </c>
      <c r="JM569">
        <v>30.0001</v>
      </c>
      <c r="JN569">
        <v>27.7619</v>
      </c>
      <c r="JO569">
        <v>27.7421</v>
      </c>
      <c r="JP569">
        <v>22.8336</v>
      </c>
      <c r="JQ569">
        <v>20.7426</v>
      </c>
      <c r="JR569">
        <v>79.7008</v>
      </c>
      <c r="JS569">
        <v>31.1023</v>
      </c>
      <c r="JT569">
        <v>420</v>
      </c>
      <c r="JU569">
        <v>23.606</v>
      </c>
      <c r="JV569">
        <v>102.297</v>
      </c>
      <c r="JW569">
        <v>91.3961</v>
      </c>
    </row>
    <row r="570" spans="1:283">
      <c r="A570">
        <v>552</v>
      </c>
      <c r="B570">
        <v>1761013582.5</v>
      </c>
      <c r="C570">
        <v>3916.5</v>
      </c>
      <c r="D570" t="s">
        <v>1563</v>
      </c>
      <c r="E570" t="s">
        <v>1564</v>
      </c>
      <c r="F570">
        <v>5</v>
      </c>
      <c r="G570" t="s">
        <v>1541</v>
      </c>
      <c r="H570">
        <v>1761013574.5</v>
      </c>
      <c r="I570">
        <f>(J570)/1000</f>
        <v>0</v>
      </c>
      <c r="J570">
        <f>1000*DJ570*AH570*(DF570-DG570)/(100*CY570*(1000-AH570*DF570))</f>
        <v>0</v>
      </c>
      <c r="K570">
        <f>DJ570*AH570*(DE570-DD570*(1000-AH570*DG570)/(1000-AH570*DF570))/(100*CY570)</f>
        <v>0</v>
      </c>
      <c r="L570">
        <f>DD570 - IF(AH570&gt;1, K570*CY570*100.0/(AJ570), 0)</f>
        <v>0</v>
      </c>
      <c r="M570">
        <f>((S570-I570/2)*L570-K570)/(S570+I570/2)</f>
        <v>0</v>
      </c>
      <c r="N570">
        <f>M570*(DK570+DL570)/1000.0</f>
        <v>0</v>
      </c>
      <c r="O570">
        <f>(DD570 - IF(AH570&gt;1, K570*CY570*100.0/(AJ570), 0))*(DK570+DL570)/1000.0</f>
        <v>0</v>
      </c>
      <c r="P570">
        <f>2.0/((1/R570-1/Q570)+SIGN(R570)*SQRT((1/R570-1/Q570)*(1/R570-1/Q570) + 4*CZ570/((CZ570+1)*(CZ570+1))*(2*1/R570*1/Q570-1/Q570*1/Q570)))</f>
        <v>0</v>
      </c>
      <c r="Q570">
        <f>IF(LEFT(DA570,1)&lt;&gt;"0",IF(LEFT(DA570,1)="1",3.0,DB570),$D$5+$E$5*(DR570*DK570/($K$5*1000))+$F$5*(DR570*DK570/($K$5*1000))*MAX(MIN(CY570,$J$5),$I$5)*MAX(MIN(CY570,$J$5),$I$5)+$G$5*MAX(MIN(CY570,$J$5),$I$5)*(DR570*DK570/($K$5*1000))+$H$5*(DR570*DK570/($K$5*1000))*(DR570*DK570/($K$5*1000)))</f>
        <v>0</v>
      </c>
      <c r="R570">
        <f>I570*(1000-(1000*0.61365*exp(17.502*V570/(240.97+V570))/(DK570+DL570)+DF570)/2)/(1000*0.61365*exp(17.502*V570/(240.97+V570))/(DK570+DL570)-DF570)</f>
        <v>0</v>
      </c>
      <c r="S570">
        <f>1/((CZ570+1)/(P570/1.6)+1/(Q570/1.37)) + CZ570/((CZ570+1)/(P570/1.6) + CZ570/(Q570/1.37))</f>
        <v>0</v>
      </c>
      <c r="T570">
        <f>(CU570*CX570)</f>
        <v>0</v>
      </c>
      <c r="U570">
        <f>(DM570+(T570+2*0.95*5.67E-8*(((DM570+$B$9)+273)^4-(DM570+273)^4)-44100*I570)/(1.84*29.3*Q570+8*0.95*5.67E-8*(DM570+273)^3))</f>
        <v>0</v>
      </c>
      <c r="V570">
        <f>($C$9*DN570+$D$9*DO570+$E$9*U570)</f>
        <v>0</v>
      </c>
      <c r="W570">
        <f>0.61365*exp(17.502*V570/(240.97+V570))</f>
        <v>0</v>
      </c>
      <c r="X570">
        <f>(Y570/Z570*100)</f>
        <v>0</v>
      </c>
      <c r="Y570">
        <f>DF570*(DK570+DL570)/1000</f>
        <v>0</v>
      </c>
      <c r="Z570">
        <f>0.61365*exp(17.502*DM570/(240.97+DM570))</f>
        <v>0</v>
      </c>
      <c r="AA570">
        <f>(W570-DF570*(DK570+DL570)/1000)</f>
        <v>0</v>
      </c>
      <c r="AB570">
        <f>(-I570*44100)</f>
        <v>0</v>
      </c>
      <c r="AC570">
        <f>2*29.3*Q570*0.92*(DM570-V570)</f>
        <v>0</v>
      </c>
      <c r="AD570">
        <f>2*0.95*5.67E-8*(((DM570+$B$9)+273)^4-(V570+273)^4)</f>
        <v>0</v>
      </c>
      <c r="AE570">
        <f>T570+AD570+AB570+AC570</f>
        <v>0</v>
      </c>
      <c r="AF570">
        <v>1</v>
      </c>
      <c r="AG570">
        <v>0</v>
      </c>
      <c r="AH570">
        <f>IF(AF570*$H$15&gt;=AJ570,1.0,(AJ570/(AJ570-AF570*$H$15)))</f>
        <v>0</v>
      </c>
      <c r="AI570">
        <f>(AH570-1)*100</f>
        <v>0</v>
      </c>
      <c r="AJ570">
        <f>MAX(0,($B$15+$C$15*DR570)/(1+$D$15*DR570)*DK570/(DM570+273)*$E$15)</f>
        <v>0</v>
      </c>
      <c r="AK570" t="s">
        <v>420</v>
      </c>
      <c r="AL570" t="s">
        <v>420</v>
      </c>
      <c r="AM570">
        <v>0</v>
      </c>
      <c r="AN570">
        <v>0</v>
      </c>
      <c r="AO570">
        <f>1-AM570/AN570</f>
        <v>0</v>
      </c>
      <c r="AP570">
        <v>0</v>
      </c>
      <c r="AQ570" t="s">
        <v>420</v>
      </c>
      <c r="AR570" t="s">
        <v>420</v>
      </c>
      <c r="AS570">
        <v>0</v>
      </c>
      <c r="AT570">
        <v>0</v>
      </c>
      <c r="AU570">
        <f>1-AS570/AT570</f>
        <v>0</v>
      </c>
      <c r="AV570">
        <v>0.5</v>
      </c>
      <c r="AW570">
        <f>CV570</f>
        <v>0</v>
      </c>
      <c r="AX570">
        <f>K570</f>
        <v>0</v>
      </c>
      <c r="AY570">
        <f>AU570*AV570*AW570</f>
        <v>0</v>
      </c>
      <c r="AZ570">
        <f>(AX570-AP570)/AW570</f>
        <v>0</v>
      </c>
      <c r="BA570">
        <f>(AN570-AT570)/AT570</f>
        <v>0</v>
      </c>
      <c r="BB570">
        <f>AM570/(AO570+AM570/AT570)</f>
        <v>0</v>
      </c>
      <c r="BC570" t="s">
        <v>420</v>
      </c>
      <c r="BD570">
        <v>0</v>
      </c>
      <c r="BE570">
        <f>IF(BD570&lt;&gt;0, BD570, BB570)</f>
        <v>0</v>
      </c>
      <c r="BF570">
        <f>1-BE570/AT570</f>
        <v>0</v>
      </c>
      <c r="BG570">
        <f>(AT570-AS570)/(AT570-BE570)</f>
        <v>0</v>
      </c>
      <c r="BH570">
        <f>(AN570-AT570)/(AN570-BE570)</f>
        <v>0</v>
      </c>
      <c r="BI570">
        <f>(AT570-AS570)/(AT570-AM570)</f>
        <v>0</v>
      </c>
      <c r="BJ570">
        <f>(AN570-AT570)/(AN570-AM570)</f>
        <v>0</v>
      </c>
      <c r="BK570">
        <f>(BG570*BE570/AS570)</f>
        <v>0</v>
      </c>
      <c r="BL570">
        <f>(1-BK570)</f>
        <v>0</v>
      </c>
      <c r="CU570">
        <f>$B$13*DS570+$C$13*DT570+$F$13*EE570*(1-EH570)</f>
        <v>0</v>
      </c>
      <c r="CV570">
        <f>CU570*CW570</f>
        <v>0</v>
      </c>
      <c r="CW570">
        <f>($B$13*$D$11+$C$13*$D$11+$F$13*((ER570+EJ570)/MAX(ER570+EJ570+ES570, 0.1)*$I$11+ES570/MAX(ER570+EJ570+ES570, 0.1)*$J$11))/($B$13+$C$13+$F$13)</f>
        <v>0</v>
      </c>
      <c r="CX570">
        <f>($B$13*$K$11+$C$13*$K$11+$F$13*((ER570+EJ570)/MAX(ER570+EJ570+ES570, 0.1)*$P$11+ES570/MAX(ER570+EJ570+ES570, 0.1)*$Q$11))/($B$13+$C$13+$F$13)</f>
        <v>0</v>
      </c>
      <c r="CY570">
        <v>2.7</v>
      </c>
      <c r="CZ570">
        <v>0.5</v>
      </c>
      <c r="DA570" t="s">
        <v>421</v>
      </c>
      <c r="DB570">
        <v>2</v>
      </c>
      <c r="DC570">
        <v>1761013574.5</v>
      </c>
      <c r="DD570">
        <v>420.2820833333333</v>
      </c>
      <c r="DE570">
        <v>419.9998333333333</v>
      </c>
      <c r="DF570">
        <v>23.537275</v>
      </c>
      <c r="DG570">
        <v>23.60467083333333</v>
      </c>
      <c r="DH570">
        <v>422.0575416666666</v>
      </c>
      <c r="DI570">
        <v>23.3534125</v>
      </c>
      <c r="DJ570">
        <v>500.0166666666667</v>
      </c>
      <c r="DK570">
        <v>90.60168333333331</v>
      </c>
      <c r="DL570">
        <v>0.03295602083333334</v>
      </c>
      <c r="DM570">
        <v>30.07890416666667</v>
      </c>
      <c r="DN570">
        <v>30.04469166666667</v>
      </c>
      <c r="DO570">
        <v>999.9</v>
      </c>
      <c r="DP570">
        <v>0</v>
      </c>
      <c r="DQ570">
        <v>0</v>
      </c>
      <c r="DR570">
        <v>10001.09791666667</v>
      </c>
      <c r="DS570">
        <v>0</v>
      </c>
      <c r="DT570">
        <v>0.242856</v>
      </c>
      <c r="DU570">
        <v>0.28219225</v>
      </c>
      <c r="DV570">
        <v>430.4128333333333</v>
      </c>
      <c r="DW570">
        <v>430.1535000000001</v>
      </c>
      <c r="DX570">
        <v>-0.06740227916666668</v>
      </c>
      <c r="DY570">
        <v>419.9998333333333</v>
      </c>
      <c r="DZ570">
        <v>23.60467083333333</v>
      </c>
      <c r="EA570">
        <v>2.132516666666667</v>
      </c>
      <c r="EB570">
        <v>2.138622916666666</v>
      </c>
      <c r="EC570">
        <v>18.46415</v>
      </c>
      <c r="ED570">
        <v>18.50980833333334</v>
      </c>
      <c r="EE570">
        <v>0.00500078</v>
      </c>
      <c r="EF570">
        <v>0</v>
      </c>
      <c r="EG570">
        <v>0</v>
      </c>
      <c r="EH570">
        <v>0</v>
      </c>
      <c r="EI570">
        <v>294.4958333333333</v>
      </c>
      <c r="EJ570">
        <v>0.00500078</v>
      </c>
      <c r="EK570">
        <v>-16.375</v>
      </c>
      <c r="EL570">
        <v>-0.3208333333333333</v>
      </c>
      <c r="EM570">
        <v>35.419125</v>
      </c>
      <c r="EN570">
        <v>39.359125</v>
      </c>
      <c r="EO570">
        <v>37.46070833333333</v>
      </c>
      <c r="EP570">
        <v>39.62220833333333</v>
      </c>
      <c r="EQ570">
        <v>38.57270833333333</v>
      </c>
      <c r="ER570">
        <v>0</v>
      </c>
      <c r="ES570">
        <v>0</v>
      </c>
      <c r="ET570">
        <v>0</v>
      </c>
      <c r="EU570">
        <v>1761013581.7</v>
      </c>
      <c r="EV570">
        <v>0</v>
      </c>
      <c r="EW570">
        <v>294.7500000000001</v>
      </c>
      <c r="EX570">
        <v>-0.2153850229587215</v>
      </c>
      <c r="EY570">
        <v>8.420513228156516</v>
      </c>
      <c r="EZ570">
        <v>-16.41153846153846</v>
      </c>
      <c r="FA570">
        <v>15</v>
      </c>
      <c r="FB570">
        <v>1761013439.5</v>
      </c>
      <c r="FC570" t="s">
        <v>1542</v>
      </c>
      <c r="FD570">
        <v>1761013439</v>
      </c>
      <c r="FE570">
        <v>1761013439.5</v>
      </c>
      <c r="FF570">
        <v>17</v>
      </c>
      <c r="FG570">
        <v>-0.043</v>
      </c>
      <c r="FH570">
        <v>0.005</v>
      </c>
      <c r="FI570">
        <v>-1.775</v>
      </c>
      <c r="FJ570">
        <v>0.18</v>
      </c>
      <c r="FK570">
        <v>420</v>
      </c>
      <c r="FL570">
        <v>23</v>
      </c>
      <c r="FM570">
        <v>0.43</v>
      </c>
      <c r="FN570">
        <v>0.11</v>
      </c>
      <c r="FO570">
        <v>0.2743515365853658</v>
      </c>
      <c r="FP570">
        <v>0.1017413519163772</v>
      </c>
      <c r="FQ570">
        <v>0.03248900065207628</v>
      </c>
      <c r="FR570">
        <v>1</v>
      </c>
      <c r="FS570">
        <v>294.7352941176471</v>
      </c>
      <c r="FT570">
        <v>-8.470588482588044</v>
      </c>
      <c r="FU570">
        <v>6.588889148226156</v>
      </c>
      <c r="FV570">
        <v>0</v>
      </c>
      <c r="FW570">
        <v>-0.05932928707317073</v>
      </c>
      <c r="FX570">
        <v>-0.007658943344947694</v>
      </c>
      <c r="FY570">
        <v>0.02780443854341844</v>
      </c>
      <c r="FZ570">
        <v>1</v>
      </c>
      <c r="GA570">
        <v>2</v>
      </c>
      <c r="GB570">
        <v>3</v>
      </c>
      <c r="GC570" t="s">
        <v>482</v>
      </c>
      <c r="GD570">
        <v>3.10972</v>
      </c>
      <c r="GE570">
        <v>2.72464</v>
      </c>
      <c r="GF570">
        <v>0.0887165</v>
      </c>
      <c r="GG570">
        <v>0.0884397</v>
      </c>
      <c r="GH570">
        <v>0.107356</v>
      </c>
      <c r="GI570">
        <v>0.108493</v>
      </c>
      <c r="GJ570">
        <v>23915.2</v>
      </c>
      <c r="GK570">
        <v>21660.3</v>
      </c>
      <c r="GL570">
        <v>26801</v>
      </c>
      <c r="GM570">
        <v>23967.7</v>
      </c>
      <c r="GN570">
        <v>38226.8</v>
      </c>
      <c r="GO570">
        <v>31515.1</v>
      </c>
      <c r="GP570">
        <v>46780.1</v>
      </c>
      <c r="GQ570">
        <v>37884.4</v>
      </c>
      <c r="GR570">
        <v>1.8924</v>
      </c>
      <c r="GS570">
        <v>1.87912</v>
      </c>
      <c r="GT570">
        <v>0.105053</v>
      </c>
      <c r="GU570">
        <v>0</v>
      </c>
      <c r="GV570">
        <v>28.329</v>
      </c>
      <c r="GW570">
        <v>999.9</v>
      </c>
      <c r="GX570">
        <v>63.8</v>
      </c>
      <c r="GY570">
        <v>29</v>
      </c>
      <c r="GZ570">
        <v>28.3194</v>
      </c>
      <c r="HA570">
        <v>61.221</v>
      </c>
      <c r="HB570">
        <v>20.9696</v>
      </c>
      <c r="HC570">
        <v>1</v>
      </c>
      <c r="HD570">
        <v>0.025221</v>
      </c>
      <c r="HE570">
        <v>-1.84091</v>
      </c>
      <c r="HF570">
        <v>20.328</v>
      </c>
      <c r="HG570">
        <v>5.22148</v>
      </c>
      <c r="HH570">
        <v>11.98</v>
      </c>
      <c r="HI570">
        <v>4.9651</v>
      </c>
      <c r="HJ570">
        <v>3.27573</v>
      </c>
      <c r="HK570">
        <v>9999</v>
      </c>
      <c r="HL570">
        <v>9999</v>
      </c>
      <c r="HM570">
        <v>9999</v>
      </c>
      <c r="HN570">
        <v>999.9</v>
      </c>
      <c r="HO570">
        <v>1.86362</v>
      </c>
      <c r="HP570">
        <v>1.85974</v>
      </c>
      <c r="HQ570">
        <v>1.85806</v>
      </c>
      <c r="HR570">
        <v>1.85943</v>
      </c>
      <c r="HS570">
        <v>1.85959</v>
      </c>
      <c r="HT570">
        <v>1.85806</v>
      </c>
      <c r="HU570">
        <v>1.85715</v>
      </c>
      <c r="HV570">
        <v>1.85211</v>
      </c>
      <c r="HW570">
        <v>0</v>
      </c>
      <c r="HX570">
        <v>0</v>
      </c>
      <c r="HY570">
        <v>0</v>
      </c>
      <c r="HZ570">
        <v>0</v>
      </c>
      <c r="IA570" t="s">
        <v>424</v>
      </c>
      <c r="IB570" t="s">
        <v>425</v>
      </c>
      <c r="IC570" t="s">
        <v>426</v>
      </c>
      <c r="ID570" t="s">
        <v>426</v>
      </c>
      <c r="IE570" t="s">
        <v>426</v>
      </c>
      <c r="IF570" t="s">
        <v>426</v>
      </c>
      <c r="IG570">
        <v>0</v>
      </c>
      <c r="IH570">
        <v>100</v>
      </c>
      <c r="II570">
        <v>100</v>
      </c>
      <c r="IJ570">
        <v>-1.775</v>
      </c>
      <c r="IK570">
        <v>0.1849</v>
      </c>
      <c r="IL570">
        <v>-2.566441917429032</v>
      </c>
      <c r="IM570">
        <v>0.001328113201692861</v>
      </c>
      <c r="IN570">
        <v>1.538283238170363E-06</v>
      </c>
      <c r="IO570">
        <v>-5.795655626708063E-10</v>
      </c>
      <c r="IP570">
        <v>-0.06473182303273828</v>
      </c>
      <c r="IQ570">
        <v>-0.004593102289677449</v>
      </c>
      <c r="IR570">
        <v>0.0008253994458280543</v>
      </c>
      <c r="IS570">
        <v>-7.403632370499484E-06</v>
      </c>
      <c r="IT570">
        <v>2</v>
      </c>
      <c r="IU570">
        <v>1985</v>
      </c>
      <c r="IV570">
        <v>1</v>
      </c>
      <c r="IW570">
        <v>27</v>
      </c>
      <c r="IX570">
        <v>2.4</v>
      </c>
      <c r="IY570">
        <v>2.4</v>
      </c>
      <c r="IZ570">
        <v>1.13525</v>
      </c>
      <c r="JA570">
        <v>2.61597</v>
      </c>
      <c r="JB570">
        <v>1.49658</v>
      </c>
      <c r="JC570">
        <v>2.34497</v>
      </c>
      <c r="JD570">
        <v>1.54907</v>
      </c>
      <c r="JE570">
        <v>2.37305</v>
      </c>
      <c r="JF570">
        <v>32.7535</v>
      </c>
      <c r="JG570">
        <v>15.2703</v>
      </c>
      <c r="JH570">
        <v>18</v>
      </c>
      <c r="JI570">
        <v>481.464</v>
      </c>
      <c r="JJ570">
        <v>502.131</v>
      </c>
      <c r="JK570">
        <v>31.128</v>
      </c>
      <c r="JL570">
        <v>27.569</v>
      </c>
      <c r="JM570">
        <v>30.0001</v>
      </c>
      <c r="JN570">
        <v>27.7615</v>
      </c>
      <c r="JO570">
        <v>27.7413</v>
      </c>
      <c r="JP570">
        <v>22.8339</v>
      </c>
      <c r="JQ570">
        <v>20.7426</v>
      </c>
      <c r="JR570">
        <v>79.7008</v>
      </c>
      <c r="JS570">
        <v>31.1023</v>
      </c>
      <c r="JT570">
        <v>420</v>
      </c>
      <c r="JU570">
        <v>23.606</v>
      </c>
      <c r="JV570">
        <v>102.297</v>
      </c>
      <c r="JW570">
        <v>91.39570000000001</v>
      </c>
    </row>
    <row r="571" spans="1:283">
      <c r="A571">
        <v>553</v>
      </c>
      <c r="B571">
        <v>1761013584.5</v>
      </c>
      <c r="C571">
        <v>3918.5</v>
      </c>
      <c r="D571" t="s">
        <v>1565</v>
      </c>
      <c r="E571" t="s">
        <v>1566</v>
      </c>
      <c r="F571">
        <v>5</v>
      </c>
      <c r="G571" t="s">
        <v>1541</v>
      </c>
      <c r="H571">
        <v>1761013576.5</v>
      </c>
      <c r="I571">
        <f>(J571)/1000</f>
        <v>0</v>
      </c>
      <c r="J571">
        <f>1000*DJ571*AH571*(DF571-DG571)/(100*CY571*(1000-AH571*DF571))</f>
        <v>0</v>
      </c>
      <c r="K571">
        <f>DJ571*AH571*(DE571-DD571*(1000-AH571*DG571)/(1000-AH571*DF571))/(100*CY571)</f>
        <v>0</v>
      </c>
      <c r="L571">
        <f>DD571 - IF(AH571&gt;1, K571*CY571*100.0/(AJ571), 0)</f>
        <v>0</v>
      </c>
      <c r="M571">
        <f>((S571-I571/2)*L571-K571)/(S571+I571/2)</f>
        <v>0</v>
      </c>
      <c r="N571">
        <f>M571*(DK571+DL571)/1000.0</f>
        <v>0</v>
      </c>
      <c r="O571">
        <f>(DD571 - IF(AH571&gt;1, K571*CY571*100.0/(AJ571), 0))*(DK571+DL571)/1000.0</f>
        <v>0</v>
      </c>
      <c r="P571">
        <f>2.0/((1/R571-1/Q571)+SIGN(R571)*SQRT((1/R571-1/Q571)*(1/R571-1/Q571) + 4*CZ571/((CZ571+1)*(CZ571+1))*(2*1/R571*1/Q571-1/Q571*1/Q571)))</f>
        <v>0</v>
      </c>
      <c r="Q571">
        <f>IF(LEFT(DA571,1)&lt;&gt;"0",IF(LEFT(DA571,1)="1",3.0,DB571),$D$5+$E$5*(DR571*DK571/($K$5*1000))+$F$5*(DR571*DK571/($K$5*1000))*MAX(MIN(CY571,$J$5),$I$5)*MAX(MIN(CY571,$J$5),$I$5)+$G$5*MAX(MIN(CY571,$J$5),$I$5)*(DR571*DK571/($K$5*1000))+$H$5*(DR571*DK571/($K$5*1000))*(DR571*DK571/($K$5*1000)))</f>
        <v>0</v>
      </c>
      <c r="R571">
        <f>I571*(1000-(1000*0.61365*exp(17.502*V571/(240.97+V571))/(DK571+DL571)+DF571)/2)/(1000*0.61365*exp(17.502*V571/(240.97+V571))/(DK571+DL571)-DF571)</f>
        <v>0</v>
      </c>
      <c r="S571">
        <f>1/((CZ571+1)/(P571/1.6)+1/(Q571/1.37)) + CZ571/((CZ571+1)/(P571/1.6) + CZ571/(Q571/1.37))</f>
        <v>0</v>
      </c>
      <c r="T571">
        <f>(CU571*CX571)</f>
        <v>0</v>
      </c>
      <c r="U571">
        <f>(DM571+(T571+2*0.95*5.67E-8*(((DM571+$B$9)+273)^4-(DM571+273)^4)-44100*I571)/(1.84*29.3*Q571+8*0.95*5.67E-8*(DM571+273)^3))</f>
        <v>0</v>
      </c>
      <c r="V571">
        <f>($C$9*DN571+$D$9*DO571+$E$9*U571)</f>
        <v>0</v>
      </c>
      <c r="W571">
        <f>0.61365*exp(17.502*V571/(240.97+V571))</f>
        <v>0</v>
      </c>
      <c r="X571">
        <f>(Y571/Z571*100)</f>
        <v>0</v>
      </c>
      <c r="Y571">
        <f>DF571*(DK571+DL571)/1000</f>
        <v>0</v>
      </c>
      <c r="Z571">
        <f>0.61365*exp(17.502*DM571/(240.97+DM571))</f>
        <v>0</v>
      </c>
      <c r="AA571">
        <f>(W571-DF571*(DK571+DL571)/1000)</f>
        <v>0</v>
      </c>
      <c r="AB571">
        <f>(-I571*44100)</f>
        <v>0</v>
      </c>
      <c r="AC571">
        <f>2*29.3*Q571*0.92*(DM571-V571)</f>
        <v>0</v>
      </c>
      <c r="AD571">
        <f>2*0.95*5.67E-8*(((DM571+$B$9)+273)^4-(V571+273)^4)</f>
        <v>0</v>
      </c>
      <c r="AE571">
        <f>T571+AD571+AB571+AC571</f>
        <v>0</v>
      </c>
      <c r="AF571">
        <v>1</v>
      </c>
      <c r="AG571">
        <v>0</v>
      </c>
      <c r="AH571">
        <f>IF(AF571*$H$15&gt;=AJ571,1.0,(AJ571/(AJ571-AF571*$H$15)))</f>
        <v>0</v>
      </c>
      <c r="AI571">
        <f>(AH571-1)*100</f>
        <v>0</v>
      </c>
      <c r="AJ571">
        <f>MAX(0,($B$15+$C$15*DR571)/(1+$D$15*DR571)*DK571/(DM571+273)*$E$15)</f>
        <v>0</v>
      </c>
      <c r="AK571" t="s">
        <v>420</v>
      </c>
      <c r="AL571" t="s">
        <v>420</v>
      </c>
      <c r="AM571">
        <v>0</v>
      </c>
      <c r="AN571">
        <v>0</v>
      </c>
      <c r="AO571">
        <f>1-AM571/AN571</f>
        <v>0</v>
      </c>
      <c r="AP571">
        <v>0</v>
      </c>
      <c r="AQ571" t="s">
        <v>420</v>
      </c>
      <c r="AR571" t="s">
        <v>420</v>
      </c>
      <c r="AS571">
        <v>0</v>
      </c>
      <c r="AT571">
        <v>0</v>
      </c>
      <c r="AU571">
        <f>1-AS571/AT571</f>
        <v>0</v>
      </c>
      <c r="AV571">
        <v>0.5</v>
      </c>
      <c r="AW571">
        <f>CV571</f>
        <v>0</v>
      </c>
      <c r="AX571">
        <f>K571</f>
        <v>0</v>
      </c>
      <c r="AY571">
        <f>AU571*AV571*AW571</f>
        <v>0</v>
      </c>
      <c r="AZ571">
        <f>(AX571-AP571)/AW571</f>
        <v>0</v>
      </c>
      <c r="BA571">
        <f>(AN571-AT571)/AT571</f>
        <v>0</v>
      </c>
      <c r="BB571">
        <f>AM571/(AO571+AM571/AT571)</f>
        <v>0</v>
      </c>
      <c r="BC571" t="s">
        <v>420</v>
      </c>
      <c r="BD571">
        <v>0</v>
      </c>
      <c r="BE571">
        <f>IF(BD571&lt;&gt;0, BD571, BB571)</f>
        <v>0</v>
      </c>
      <c r="BF571">
        <f>1-BE571/AT571</f>
        <v>0</v>
      </c>
      <c r="BG571">
        <f>(AT571-AS571)/(AT571-BE571)</f>
        <v>0</v>
      </c>
      <c r="BH571">
        <f>(AN571-AT571)/(AN571-BE571)</f>
        <v>0</v>
      </c>
      <c r="BI571">
        <f>(AT571-AS571)/(AT571-AM571)</f>
        <v>0</v>
      </c>
      <c r="BJ571">
        <f>(AN571-AT571)/(AN571-AM571)</f>
        <v>0</v>
      </c>
      <c r="BK571">
        <f>(BG571*BE571/AS571)</f>
        <v>0</v>
      </c>
      <c r="BL571">
        <f>(1-BK571)</f>
        <v>0</v>
      </c>
      <c r="CU571">
        <f>$B$13*DS571+$C$13*DT571+$F$13*EE571*(1-EH571)</f>
        <v>0</v>
      </c>
      <c r="CV571">
        <f>CU571*CW571</f>
        <v>0</v>
      </c>
      <c r="CW571">
        <f>($B$13*$D$11+$C$13*$D$11+$F$13*((ER571+EJ571)/MAX(ER571+EJ571+ES571, 0.1)*$I$11+ES571/MAX(ER571+EJ571+ES571, 0.1)*$J$11))/($B$13+$C$13+$F$13)</f>
        <v>0</v>
      </c>
      <c r="CX571">
        <f>($B$13*$K$11+$C$13*$K$11+$F$13*((ER571+EJ571)/MAX(ER571+EJ571+ES571, 0.1)*$P$11+ES571/MAX(ER571+EJ571+ES571, 0.1)*$Q$11))/($B$13+$C$13+$F$13)</f>
        <v>0</v>
      </c>
      <c r="CY571">
        <v>2.7</v>
      </c>
      <c r="CZ571">
        <v>0.5</v>
      </c>
      <c r="DA571" t="s">
        <v>421</v>
      </c>
      <c r="DB571">
        <v>2</v>
      </c>
      <c r="DC571">
        <v>1761013576.5</v>
      </c>
      <c r="DD571">
        <v>420.2835833333334</v>
      </c>
      <c r="DE571">
        <v>419.9974583333333</v>
      </c>
      <c r="DF571">
        <v>23.55110416666666</v>
      </c>
      <c r="DG571">
        <v>23.61137083333334</v>
      </c>
      <c r="DH571">
        <v>422.0590416666667</v>
      </c>
      <c r="DI571">
        <v>23.36695416666667</v>
      </c>
      <c r="DJ571">
        <v>500.0195416666667</v>
      </c>
      <c r="DK571">
        <v>90.60179166666666</v>
      </c>
      <c r="DL571">
        <v>0.0329331875</v>
      </c>
      <c r="DM571">
        <v>30.07844583333333</v>
      </c>
      <c r="DN571">
        <v>30.04420833333333</v>
      </c>
      <c r="DO571">
        <v>999.9</v>
      </c>
      <c r="DP571">
        <v>0</v>
      </c>
      <c r="DQ571">
        <v>0</v>
      </c>
      <c r="DR571">
        <v>9999.558333333332</v>
      </c>
      <c r="DS571">
        <v>0</v>
      </c>
      <c r="DT571">
        <v>0.242856</v>
      </c>
      <c r="DU571">
        <v>0.2860895833333333</v>
      </c>
      <c r="DV571">
        <v>430.4205</v>
      </c>
      <c r="DW571">
        <v>430.154</v>
      </c>
      <c r="DX571">
        <v>-0.0602684</v>
      </c>
      <c r="DY571">
        <v>419.9974583333333</v>
      </c>
      <c r="DZ571">
        <v>23.61137083333334</v>
      </c>
      <c r="EA571">
        <v>2.1337725</v>
      </c>
      <c r="EB571">
        <v>2.1392325</v>
      </c>
      <c r="EC571">
        <v>18.47355416666667</v>
      </c>
      <c r="ED571">
        <v>18.51435416666667</v>
      </c>
      <c r="EE571">
        <v>0.00500078</v>
      </c>
      <c r="EF571">
        <v>0</v>
      </c>
      <c r="EG571">
        <v>0</v>
      </c>
      <c r="EH571">
        <v>0</v>
      </c>
      <c r="EI571">
        <v>293.4166666666667</v>
      </c>
      <c r="EJ571">
        <v>0.00500078</v>
      </c>
      <c r="EK571">
        <v>-16.04166666666667</v>
      </c>
      <c r="EL571">
        <v>-0.3083333333333333</v>
      </c>
      <c r="EM571">
        <v>35.43475</v>
      </c>
      <c r="EN571">
        <v>39.390375</v>
      </c>
      <c r="EO571">
        <v>37.5545</v>
      </c>
      <c r="EP571">
        <v>39.66908333333333</v>
      </c>
      <c r="EQ571">
        <v>38.58575</v>
      </c>
      <c r="ER571">
        <v>0</v>
      </c>
      <c r="ES571">
        <v>0</v>
      </c>
      <c r="ET571">
        <v>0</v>
      </c>
      <c r="EU571">
        <v>1761013583.5</v>
      </c>
      <c r="EV571">
        <v>0</v>
      </c>
      <c r="EW571">
        <v>294.228</v>
      </c>
      <c r="EX571">
        <v>3.430768896887578</v>
      </c>
      <c r="EY571">
        <v>-14.23076883759013</v>
      </c>
      <c r="EZ571">
        <v>-15.748</v>
      </c>
      <c r="FA571">
        <v>15</v>
      </c>
      <c r="FB571">
        <v>1761013439.5</v>
      </c>
      <c r="FC571" t="s">
        <v>1542</v>
      </c>
      <c r="FD571">
        <v>1761013439</v>
      </c>
      <c r="FE571">
        <v>1761013439.5</v>
      </c>
      <c r="FF571">
        <v>17</v>
      </c>
      <c r="FG571">
        <v>-0.043</v>
      </c>
      <c r="FH571">
        <v>0.005</v>
      </c>
      <c r="FI571">
        <v>-1.775</v>
      </c>
      <c r="FJ571">
        <v>0.18</v>
      </c>
      <c r="FK571">
        <v>420</v>
      </c>
      <c r="FL571">
        <v>23</v>
      </c>
      <c r="FM571">
        <v>0.43</v>
      </c>
      <c r="FN571">
        <v>0.11</v>
      </c>
      <c r="FO571">
        <v>0.273977675</v>
      </c>
      <c r="FP571">
        <v>0.1248498799249528</v>
      </c>
      <c r="FQ571">
        <v>0.03295309139017727</v>
      </c>
      <c r="FR571">
        <v>1</v>
      </c>
      <c r="FS571">
        <v>294.5764705882353</v>
      </c>
      <c r="FT571">
        <v>-9.75095513250573</v>
      </c>
      <c r="FU571">
        <v>7.155214422056511</v>
      </c>
      <c r="FV571">
        <v>0</v>
      </c>
      <c r="FW571">
        <v>-0.0630944225</v>
      </c>
      <c r="FX571">
        <v>0.1388134277673549</v>
      </c>
      <c r="FY571">
        <v>0.02214721560095633</v>
      </c>
      <c r="FZ571">
        <v>0</v>
      </c>
      <c r="GA571">
        <v>1</v>
      </c>
      <c r="GB571">
        <v>3</v>
      </c>
      <c r="GC571" t="s">
        <v>459</v>
      </c>
      <c r="GD571">
        <v>3.10959</v>
      </c>
      <c r="GE571">
        <v>2.72474</v>
      </c>
      <c r="GF571">
        <v>0.0887188</v>
      </c>
      <c r="GG571">
        <v>0.0884347</v>
      </c>
      <c r="GH571">
        <v>0.10737</v>
      </c>
      <c r="GI571">
        <v>0.108495</v>
      </c>
      <c r="GJ571">
        <v>23915.3</v>
      </c>
      <c r="GK571">
        <v>21660.2</v>
      </c>
      <c r="GL571">
        <v>26801.1</v>
      </c>
      <c r="GM571">
        <v>23967.4</v>
      </c>
      <c r="GN571">
        <v>38226.1</v>
      </c>
      <c r="GO571">
        <v>31514.9</v>
      </c>
      <c r="GP571">
        <v>46780</v>
      </c>
      <c r="GQ571">
        <v>37884.1</v>
      </c>
      <c r="GR571">
        <v>1.89242</v>
      </c>
      <c r="GS571">
        <v>1.8792</v>
      </c>
      <c r="GT571">
        <v>0.104681</v>
      </c>
      <c r="GU571">
        <v>0</v>
      </c>
      <c r="GV571">
        <v>28.3302</v>
      </c>
      <c r="GW571">
        <v>999.9</v>
      </c>
      <c r="GX571">
        <v>63.8</v>
      </c>
      <c r="GY571">
        <v>29</v>
      </c>
      <c r="GZ571">
        <v>28.3191</v>
      </c>
      <c r="HA571">
        <v>61.411</v>
      </c>
      <c r="HB571">
        <v>21.1298</v>
      </c>
      <c r="HC571">
        <v>1</v>
      </c>
      <c r="HD571">
        <v>0.0251524</v>
      </c>
      <c r="HE571">
        <v>-1.8319</v>
      </c>
      <c r="HF571">
        <v>20.3281</v>
      </c>
      <c r="HG571">
        <v>5.22163</v>
      </c>
      <c r="HH571">
        <v>11.98</v>
      </c>
      <c r="HI571">
        <v>4.9652</v>
      </c>
      <c r="HJ571">
        <v>3.27585</v>
      </c>
      <c r="HK571">
        <v>9999</v>
      </c>
      <c r="HL571">
        <v>9999</v>
      </c>
      <c r="HM571">
        <v>9999</v>
      </c>
      <c r="HN571">
        <v>999.9</v>
      </c>
      <c r="HO571">
        <v>1.86363</v>
      </c>
      <c r="HP571">
        <v>1.85974</v>
      </c>
      <c r="HQ571">
        <v>1.85806</v>
      </c>
      <c r="HR571">
        <v>1.85943</v>
      </c>
      <c r="HS571">
        <v>1.85959</v>
      </c>
      <c r="HT571">
        <v>1.85806</v>
      </c>
      <c r="HU571">
        <v>1.85715</v>
      </c>
      <c r="HV571">
        <v>1.85211</v>
      </c>
      <c r="HW571">
        <v>0</v>
      </c>
      <c r="HX571">
        <v>0</v>
      </c>
      <c r="HY571">
        <v>0</v>
      </c>
      <c r="HZ571">
        <v>0</v>
      </c>
      <c r="IA571" t="s">
        <v>424</v>
      </c>
      <c r="IB571" t="s">
        <v>425</v>
      </c>
      <c r="IC571" t="s">
        <v>426</v>
      </c>
      <c r="ID571" t="s">
        <v>426</v>
      </c>
      <c r="IE571" t="s">
        <v>426</v>
      </c>
      <c r="IF571" t="s">
        <v>426</v>
      </c>
      <c r="IG571">
        <v>0</v>
      </c>
      <c r="IH571">
        <v>100</v>
      </c>
      <c r="II571">
        <v>100</v>
      </c>
      <c r="IJ571">
        <v>-1.775</v>
      </c>
      <c r="IK571">
        <v>0.185</v>
      </c>
      <c r="IL571">
        <v>-2.566441917429032</v>
      </c>
      <c r="IM571">
        <v>0.001328113201692861</v>
      </c>
      <c r="IN571">
        <v>1.538283238170363E-06</v>
      </c>
      <c r="IO571">
        <v>-5.795655626708063E-10</v>
      </c>
      <c r="IP571">
        <v>-0.06473182303273828</v>
      </c>
      <c r="IQ571">
        <v>-0.004593102289677449</v>
      </c>
      <c r="IR571">
        <v>0.0008253994458280543</v>
      </c>
      <c r="IS571">
        <v>-7.403632370499484E-06</v>
      </c>
      <c r="IT571">
        <v>2</v>
      </c>
      <c r="IU571">
        <v>1985</v>
      </c>
      <c r="IV571">
        <v>1</v>
      </c>
      <c r="IW571">
        <v>27</v>
      </c>
      <c r="IX571">
        <v>2.4</v>
      </c>
      <c r="IY571">
        <v>2.4</v>
      </c>
      <c r="IZ571">
        <v>1.13647</v>
      </c>
      <c r="JA571">
        <v>2.60742</v>
      </c>
      <c r="JB571">
        <v>1.49658</v>
      </c>
      <c r="JC571">
        <v>2.34497</v>
      </c>
      <c r="JD571">
        <v>1.54907</v>
      </c>
      <c r="JE571">
        <v>2.46704</v>
      </c>
      <c r="JF571">
        <v>32.7535</v>
      </c>
      <c r="JG571">
        <v>15.2791</v>
      </c>
      <c r="JH571">
        <v>18</v>
      </c>
      <c r="JI571">
        <v>481.47</v>
      </c>
      <c r="JJ571">
        <v>502.171</v>
      </c>
      <c r="JK571">
        <v>31.1087</v>
      </c>
      <c r="JL571">
        <v>27.569</v>
      </c>
      <c r="JM571">
        <v>30</v>
      </c>
      <c r="JN571">
        <v>27.7603</v>
      </c>
      <c r="JO571">
        <v>27.7401</v>
      </c>
      <c r="JP571">
        <v>22.8353</v>
      </c>
      <c r="JQ571">
        <v>20.7426</v>
      </c>
      <c r="JR571">
        <v>79.7008</v>
      </c>
      <c r="JS571">
        <v>31.1023</v>
      </c>
      <c r="JT571">
        <v>420</v>
      </c>
      <c r="JU571">
        <v>23.606</v>
      </c>
      <c r="JV571">
        <v>102.297</v>
      </c>
      <c r="JW571">
        <v>91.395</v>
      </c>
    </row>
    <row r="572" spans="1:283">
      <c r="A572">
        <v>554</v>
      </c>
      <c r="B572">
        <v>1761013586.5</v>
      </c>
      <c r="C572">
        <v>3920.5</v>
      </c>
      <c r="D572" t="s">
        <v>1567</v>
      </c>
      <c r="E572" t="s">
        <v>1568</v>
      </c>
      <c r="F572">
        <v>5</v>
      </c>
      <c r="G572" t="s">
        <v>1541</v>
      </c>
      <c r="H572">
        <v>1761013578.5</v>
      </c>
      <c r="I572">
        <f>(J572)/1000</f>
        <v>0</v>
      </c>
      <c r="J572">
        <f>1000*DJ572*AH572*(DF572-DG572)/(100*CY572*(1000-AH572*DF572))</f>
        <v>0</v>
      </c>
      <c r="K572">
        <f>DJ572*AH572*(DE572-DD572*(1000-AH572*DG572)/(1000-AH572*DF572))/(100*CY572)</f>
        <v>0</v>
      </c>
      <c r="L572">
        <f>DD572 - IF(AH572&gt;1, K572*CY572*100.0/(AJ572), 0)</f>
        <v>0</v>
      </c>
      <c r="M572">
        <f>((S572-I572/2)*L572-K572)/(S572+I572/2)</f>
        <v>0</v>
      </c>
      <c r="N572">
        <f>M572*(DK572+DL572)/1000.0</f>
        <v>0</v>
      </c>
      <c r="O572">
        <f>(DD572 - IF(AH572&gt;1, K572*CY572*100.0/(AJ572), 0))*(DK572+DL572)/1000.0</f>
        <v>0</v>
      </c>
      <c r="P572">
        <f>2.0/((1/R572-1/Q572)+SIGN(R572)*SQRT((1/R572-1/Q572)*(1/R572-1/Q572) + 4*CZ572/((CZ572+1)*(CZ572+1))*(2*1/R572*1/Q572-1/Q572*1/Q572)))</f>
        <v>0</v>
      </c>
      <c r="Q572">
        <f>IF(LEFT(DA572,1)&lt;&gt;"0",IF(LEFT(DA572,1)="1",3.0,DB572),$D$5+$E$5*(DR572*DK572/($K$5*1000))+$F$5*(DR572*DK572/($K$5*1000))*MAX(MIN(CY572,$J$5),$I$5)*MAX(MIN(CY572,$J$5),$I$5)+$G$5*MAX(MIN(CY572,$J$5),$I$5)*(DR572*DK572/($K$5*1000))+$H$5*(DR572*DK572/($K$5*1000))*(DR572*DK572/($K$5*1000)))</f>
        <v>0</v>
      </c>
      <c r="R572">
        <f>I572*(1000-(1000*0.61365*exp(17.502*V572/(240.97+V572))/(DK572+DL572)+DF572)/2)/(1000*0.61365*exp(17.502*V572/(240.97+V572))/(DK572+DL572)-DF572)</f>
        <v>0</v>
      </c>
      <c r="S572">
        <f>1/((CZ572+1)/(P572/1.6)+1/(Q572/1.37)) + CZ572/((CZ572+1)/(P572/1.6) + CZ572/(Q572/1.37))</f>
        <v>0</v>
      </c>
      <c r="T572">
        <f>(CU572*CX572)</f>
        <v>0</v>
      </c>
      <c r="U572">
        <f>(DM572+(T572+2*0.95*5.67E-8*(((DM572+$B$9)+273)^4-(DM572+273)^4)-44100*I572)/(1.84*29.3*Q572+8*0.95*5.67E-8*(DM572+273)^3))</f>
        <v>0</v>
      </c>
      <c r="V572">
        <f>($C$9*DN572+$D$9*DO572+$E$9*U572)</f>
        <v>0</v>
      </c>
      <c r="W572">
        <f>0.61365*exp(17.502*V572/(240.97+V572))</f>
        <v>0</v>
      </c>
      <c r="X572">
        <f>(Y572/Z572*100)</f>
        <v>0</v>
      </c>
      <c r="Y572">
        <f>DF572*(DK572+DL572)/1000</f>
        <v>0</v>
      </c>
      <c r="Z572">
        <f>0.61365*exp(17.502*DM572/(240.97+DM572))</f>
        <v>0</v>
      </c>
      <c r="AA572">
        <f>(W572-DF572*(DK572+DL572)/1000)</f>
        <v>0</v>
      </c>
      <c r="AB572">
        <f>(-I572*44100)</f>
        <v>0</v>
      </c>
      <c r="AC572">
        <f>2*29.3*Q572*0.92*(DM572-V572)</f>
        <v>0</v>
      </c>
      <c r="AD572">
        <f>2*0.95*5.67E-8*(((DM572+$B$9)+273)^4-(V572+273)^4)</f>
        <v>0</v>
      </c>
      <c r="AE572">
        <f>T572+AD572+AB572+AC572</f>
        <v>0</v>
      </c>
      <c r="AF572">
        <v>1</v>
      </c>
      <c r="AG572">
        <v>0</v>
      </c>
      <c r="AH572">
        <f>IF(AF572*$H$15&gt;=AJ572,1.0,(AJ572/(AJ572-AF572*$H$15)))</f>
        <v>0</v>
      </c>
      <c r="AI572">
        <f>(AH572-1)*100</f>
        <v>0</v>
      </c>
      <c r="AJ572">
        <f>MAX(0,($B$15+$C$15*DR572)/(1+$D$15*DR572)*DK572/(DM572+273)*$E$15)</f>
        <v>0</v>
      </c>
      <c r="AK572" t="s">
        <v>420</v>
      </c>
      <c r="AL572" t="s">
        <v>420</v>
      </c>
      <c r="AM572">
        <v>0</v>
      </c>
      <c r="AN572">
        <v>0</v>
      </c>
      <c r="AO572">
        <f>1-AM572/AN572</f>
        <v>0</v>
      </c>
      <c r="AP572">
        <v>0</v>
      </c>
      <c r="AQ572" t="s">
        <v>420</v>
      </c>
      <c r="AR572" t="s">
        <v>420</v>
      </c>
      <c r="AS572">
        <v>0</v>
      </c>
      <c r="AT572">
        <v>0</v>
      </c>
      <c r="AU572">
        <f>1-AS572/AT572</f>
        <v>0</v>
      </c>
      <c r="AV572">
        <v>0.5</v>
      </c>
      <c r="AW572">
        <f>CV572</f>
        <v>0</v>
      </c>
      <c r="AX572">
        <f>K572</f>
        <v>0</v>
      </c>
      <c r="AY572">
        <f>AU572*AV572*AW572</f>
        <v>0</v>
      </c>
      <c r="AZ572">
        <f>(AX572-AP572)/AW572</f>
        <v>0</v>
      </c>
      <c r="BA572">
        <f>(AN572-AT572)/AT572</f>
        <v>0</v>
      </c>
      <c r="BB572">
        <f>AM572/(AO572+AM572/AT572)</f>
        <v>0</v>
      </c>
      <c r="BC572" t="s">
        <v>420</v>
      </c>
      <c r="BD572">
        <v>0</v>
      </c>
      <c r="BE572">
        <f>IF(BD572&lt;&gt;0, BD572, BB572)</f>
        <v>0</v>
      </c>
      <c r="BF572">
        <f>1-BE572/AT572</f>
        <v>0</v>
      </c>
      <c r="BG572">
        <f>(AT572-AS572)/(AT572-BE572)</f>
        <v>0</v>
      </c>
      <c r="BH572">
        <f>(AN572-AT572)/(AN572-BE572)</f>
        <v>0</v>
      </c>
      <c r="BI572">
        <f>(AT572-AS572)/(AT572-AM572)</f>
        <v>0</v>
      </c>
      <c r="BJ572">
        <f>(AN572-AT572)/(AN572-AM572)</f>
        <v>0</v>
      </c>
      <c r="BK572">
        <f>(BG572*BE572/AS572)</f>
        <v>0</v>
      </c>
      <c r="BL572">
        <f>(1-BK572)</f>
        <v>0</v>
      </c>
      <c r="CU572">
        <f>$B$13*DS572+$C$13*DT572+$F$13*EE572*(1-EH572)</f>
        <v>0</v>
      </c>
      <c r="CV572">
        <f>CU572*CW572</f>
        <v>0</v>
      </c>
      <c r="CW572">
        <f>($B$13*$D$11+$C$13*$D$11+$F$13*((ER572+EJ572)/MAX(ER572+EJ572+ES572, 0.1)*$I$11+ES572/MAX(ER572+EJ572+ES572, 0.1)*$J$11))/($B$13+$C$13+$F$13)</f>
        <v>0</v>
      </c>
      <c r="CX572">
        <f>($B$13*$K$11+$C$13*$K$11+$F$13*((ER572+EJ572)/MAX(ER572+EJ572+ES572, 0.1)*$P$11+ES572/MAX(ER572+EJ572+ES572, 0.1)*$Q$11))/($B$13+$C$13+$F$13)</f>
        <v>0</v>
      </c>
      <c r="CY572">
        <v>2.7</v>
      </c>
      <c r="CZ572">
        <v>0.5</v>
      </c>
      <c r="DA572" t="s">
        <v>421</v>
      </c>
      <c r="DB572">
        <v>2</v>
      </c>
      <c r="DC572">
        <v>1761013578.5</v>
      </c>
      <c r="DD572">
        <v>420.284375</v>
      </c>
      <c r="DE572">
        <v>419.9949166666667</v>
      </c>
      <c r="DF572">
        <v>23.56286666666667</v>
      </c>
      <c r="DG572">
        <v>23.61482916666667</v>
      </c>
      <c r="DH572">
        <v>422.0598333333332</v>
      </c>
      <c r="DI572">
        <v>23.3784625</v>
      </c>
      <c r="DJ572">
        <v>500.0174583333333</v>
      </c>
      <c r="DK572">
        <v>90.60199166666666</v>
      </c>
      <c r="DL572">
        <v>0.03293479583333334</v>
      </c>
      <c r="DM572">
        <v>30.0777875</v>
      </c>
      <c r="DN572">
        <v>30.04281666666667</v>
      </c>
      <c r="DO572">
        <v>999.9</v>
      </c>
      <c r="DP572">
        <v>0</v>
      </c>
      <c r="DQ572">
        <v>0</v>
      </c>
      <c r="DR572">
        <v>9998.6975</v>
      </c>
      <c r="DS572">
        <v>0</v>
      </c>
      <c r="DT572">
        <v>0.242856</v>
      </c>
      <c r="DU572">
        <v>0.28944525</v>
      </c>
      <c r="DV572">
        <v>430.4265</v>
      </c>
      <c r="DW572">
        <v>430.1529166666667</v>
      </c>
      <c r="DX572">
        <v>-0.0519634875</v>
      </c>
      <c r="DY572">
        <v>419.9949166666667</v>
      </c>
      <c r="DZ572">
        <v>23.61482916666667</v>
      </c>
      <c r="EA572">
        <v>2.134842916666666</v>
      </c>
      <c r="EB572">
        <v>2.139550833333333</v>
      </c>
      <c r="EC572">
        <v>18.4815625</v>
      </c>
      <c r="ED572">
        <v>18.51672916666667</v>
      </c>
      <c r="EE572">
        <v>0.00500078</v>
      </c>
      <c r="EF572">
        <v>0</v>
      </c>
      <c r="EG572">
        <v>0</v>
      </c>
      <c r="EH572">
        <v>0</v>
      </c>
      <c r="EI572">
        <v>295.7291666666667</v>
      </c>
      <c r="EJ572">
        <v>0.00500078</v>
      </c>
      <c r="EK572">
        <v>-17.3375</v>
      </c>
      <c r="EL572">
        <v>-0.3458333333333333</v>
      </c>
      <c r="EM572">
        <v>35.450375</v>
      </c>
      <c r="EN572">
        <v>39.421625</v>
      </c>
      <c r="EO572">
        <v>37.614375</v>
      </c>
      <c r="EP572">
        <v>39.71070833333334</v>
      </c>
      <c r="EQ572">
        <v>38.614375</v>
      </c>
      <c r="ER572">
        <v>0</v>
      </c>
      <c r="ES572">
        <v>0</v>
      </c>
      <c r="ET572">
        <v>0</v>
      </c>
      <c r="EU572">
        <v>1761013585.3</v>
      </c>
      <c r="EV572">
        <v>0</v>
      </c>
      <c r="EW572">
        <v>295.8730769230769</v>
      </c>
      <c r="EX572">
        <v>30.50598257178549</v>
      </c>
      <c r="EY572">
        <v>-22.40341844755636</v>
      </c>
      <c r="EZ572">
        <v>-16.81153846153846</v>
      </c>
      <c r="FA572">
        <v>15</v>
      </c>
      <c r="FB572">
        <v>1761013439.5</v>
      </c>
      <c r="FC572" t="s">
        <v>1542</v>
      </c>
      <c r="FD572">
        <v>1761013439</v>
      </c>
      <c r="FE572">
        <v>1761013439.5</v>
      </c>
      <c r="FF572">
        <v>17</v>
      </c>
      <c r="FG572">
        <v>-0.043</v>
      </c>
      <c r="FH572">
        <v>0.005</v>
      </c>
      <c r="FI572">
        <v>-1.775</v>
      </c>
      <c r="FJ572">
        <v>0.18</v>
      </c>
      <c r="FK572">
        <v>420</v>
      </c>
      <c r="FL572">
        <v>23</v>
      </c>
      <c r="FM572">
        <v>0.43</v>
      </c>
      <c r="FN572">
        <v>0.11</v>
      </c>
      <c r="FO572">
        <v>0.2822347560975609</v>
      </c>
      <c r="FP572">
        <v>0.09720347038327533</v>
      </c>
      <c r="FQ572">
        <v>0.02976845806552715</v>
      </c>
      <c r="FR572">
        <v>1</v>
      </c>
      <c r="FS572">
        <v>295.6264705882353</v>
      </c>
      <c r="FT572">
        <v>10.06111520125411</v>
      </c>
      <c r="FU572">
        <v>7.837478166721793</v>
      </c>
      <c r="FV572">
        <v>0</v>
      </c>
      <c r="FW572">
        <v>-0.06077696585365853</v>
      </c>
      <c r="FX572">
        <v>0.2274149310104528</v>
      </c>
      <c r="FY572">
        <v>0.02377291268892854</v>
      </c>
      <c r="FZ572">
        <v>0</v>
      </c>
      <c r="GA572">
        <v>1</v>
      </c>
      <c r="GB572">
        <v>3</v>
      </c>
      <c r="GC572" t="s">
        <v>459</v>
      </c>
      <c r="GD572">
        <v>3.10965</v>
      </c>
      <c r="GE572">
        <v>2.72504</v>
      </c>
      <c r="GF572">
        <v>0.088723</v>
      </c>
      <c r="GG572">
        <v>0.0884436</v>
      </c>
      <c r="GH572">
        <v>0.107382</v>
      </c>
      <c r="GI572">
        <v>0.108496</v>
      </c>
      <c r="GJ572">
        <v>23915.2</v>
      </c>
      <c r="GK572">
        <v>21660</v>
      </c>
      <c r="GL572">
        <v>26801.1</v>
      </c>
      <c r="GM572">
        <v>23967.4</v>
      </c>
      <c r="GN572">
        <v>38225.7</v>
      </c>
      <c r="GO572">
        <v>31514.7</v>
      </c>
      <c r="GP572">
        <v>46780.1</v>
      </c>
      <c r="GQ572">
        <v>37884</v>
      </c>
      <c r="GR572">
        <v>1.89237</v>
      </c>
      <c r="GS572">
        <v>1.87932</v>
      </c>
      <c r="GT572">
        <v>0.104293</v>
      </c>
      <c r="GU572">
        <v>0</v>
      </c>
      <c r="GV572">
        <v>28.3314</v>
      </c>
      <c r="GW572">
        <v>999.9</v>
      </c>
      <c r="GX572">
        <v>63.8</v>
      </c>
      <c r="GY572">
        <v>29</v>
      </c>
      <c r="GZ572">
        <v>28.3185</v>
      </c>
      <c r="HA572">
        <v>61.421</v>
      </c>
      <c r="HB572">
        <v>20.8814</v>
      </c>
      <c r="HC572">
        <v>1</v>
      </c>
      <c r="HD572">
        <v>0.0251677</v>
      </c>
      <c r="HE572">
        <v>-1.83013</v>
      </c>
      <c r="HF572">
        <v>20.3281</v>
      </c>
      <c r="HG572">
        <v>5.22148</v>
      </c>
      <c r="HH572">
        <v>11.98</v>
      </c>
      <c r="HI572">
        <v>4.9652</v>
      </c>
      <c r="HJ572">
        <v>3.27593</v>
      </c>
      <c r="HK572">
        <v>9999</v>
      </c>
      <c r="HL572">
        <v>9999</v>
      </c>
      <c r="HM572">
        <v>9999</v>
      </c>
      <c r="HN572">
        <v>999.9</v>
      </c>
      <c r="HO572">
        <v>1.86363</v>
      </c>
      <c r="HP572">
        <v>1.85974</v>
      </c>
      <c r="HQ572">
        <v>1.85803</v>
      </c>
      <c r="HR572">
        <v>1.85942</v>
      </c>
      <c r="HS572">
        <v>1.85959</v>
      </c>
      <c r="HT572">
        <v>1.85806</v>
      </c>
      <c r="HU572">
        <v>1.85714</v>
      </c>
      <c r="HV572">
        <v>1.85211</v>
      </c>
      <c r="HW572">
        <v>0</v>
      </c>
      <c r="HX572">
        <v>0</v>
      </c>
      <c r="HY572">
        <v>0</v>
      </c>
      <c r="HZ572">
        <v>0</v>
      </c>
      <c r="IA572" t="s">
        <v>424</v>
      </c>
      <c r="IB572" t="s">
        <v>425</v>
      </c>
      <c r="IC572" t="s">
        <v>426</v>
      </c>
      <c r="ID572" t="s">
        <v>426</v>
      </c>
      <c r="IE572" t="s">
        <v>426</v>
      </c>
      <c r="IF572" t="s">
        <v>426</v>
      </c>
      <c r="IG572">
        <v>0</v>
      </c>
      <c r="IH572">
        <v>100</v>
      </c>
      <c r="II572">
        <v>100</v>
      </c>
      <c r="IJ572">
        <v>-1.776</v>
      </c>
      <c r="IK572">
        <v>0.185</v>
      </c>
      <c r="IL572">
        <v>-2.566441917429032</v>
      </c>
      <c r="IM572">
        <v>0.001328113201692861</v>
      </c>
      <c r="IN572">
        <v>1.538283238170363E-06</v>
      </c>
      <c r="IO572">
        <v>-5.795655626708063E-10</v>
      </c>
      <c r="IP572">
        <v>-0.06473182303273828</v>
      </c>
      <c r="IQ572">
        <v>-0.004593102289677449</v>
      </c>
      <c r="IR572">
        <v>0.0008253994458280543</v>
      </c>
      <c r="IS572">
        <v>-7.403632370499484E-06</v>
      </c>
      <c r="IT572">
        <v>2</v>
      </c>
      <c r="IU572">
        <v>1985</v>
      </c>
      <c r="IV572">
        <v>1</v>
      </c>
      <c r="IW572">
        <v>27</v>
      </c>
      <c r="IX572">
        <v>2.5</v>
      </c>
      <c r="IY572">
        <v>2.5</v>
      </c>
      <c r="IZ572">
        <v>1.13525</v>
      </c>
      <c r="JA572">
        <v>2.60254</v>
      </c>
      <c r="JB572">
        <v>1.49658</v>
      </c>
      <c r="JC572">
        <v>2.34497</v>
      </c>
      <c r="JD572">
        <v>1.54907</v>
      </c>
      <c r="JE572">
        <v>2.40723</v>
      </c>
      <c r="JF572">
        <v>32.7535</v>
      </c>
      <c r="JG572">
        <v>15.2791</v>
      </c>
      <c r="JH572">
        <v>18</v>
      </c>
      <c r="JI572">
        <v>481.434</v>
      </c>
      <c r="JJ572">
        <v>502.25</v>
      </c>
      <c r="JK572">
        <v>31.0925</v>
      </c>
      <c r="JL572">
        <v>27.5681</v>
      </c>
      <c r="JM572">
        <v>30</v>
      </c>
      <c r="JN572">
        <v>27.7595</v>
      </c>
      <c r="JO572">
        <v>27.7398</v>
      </c>
      <c r="JP572">
        <v>22.8337</v>
      </c>
      <c r="JQ572">
        <v>20.7426</v>
      </c>
      <c r="JR572">
        <v>79.7008</v>
      </c>
      <c r="JS572">
        <v>31.0613</v>
      </c>
      <c r="JT572">
        <v>420</v>
      </c>
      <c r="JU572">
        <v>23.606</v>
      </c>
      <c r="JV572">
        <v>102.297</v>
      </c>
      <c r="JW572">
        <v>91.3947</v>
      </c>
    </row>
    <row r="573" spans="1:283">
      <c r="A573">
        <v>555</v>
      </c>
      <c r="B573">
        <v>1761013588.5</v>
      </c>
      <c r="C573">
        <v>3922.5</v>
      </c>
      <c r="D573" t="s">
        <v>1569</v>
      </c>
      <c r="E573" t="s">
        <v>1570</v>
      </c>
      <c r="F573">
        <v>5</v>
      </c>
      <c r="G573" t="s">
        <v>1541</v>
      </c>
      <c r="H573">
        <v>1761013580.5</v>
      </c>
      <c r="I573">
        <f>(J573)/1000</f>
        <v>0</v>
      </c>
      <c r="J573">
        <f>1000*DJ573*AH573*(DF573-DG573)/(100*CY573*(1000-AH573*DF573))</f>
        <v>0</v>
      </c>
      <c r="K573">
        <f>DJ573*AH573*(DE573-DD573*(1000-AH573*DG573)/(1000-AH573*DF573))/(100*CY573)</f>
        <v>0</v>
      </c>
      <c r="L573">
        <f>DD573 - IF(AH573&gt;1, K573*CY573*100.0/(AJ573), 0)</f>
        <v>0</v>
      </c>
      <c r="M573">
        <f>((S573-I573/2)*L573-K573)/(S573+I573/2)</f>
        <v>0</v>
      </c>
      <c r="N573">
        <f>M573*(DK573+DL573)/1000.0</f>
        <v>0</v>
      </c>
      <c r="O573">
        <f>(DD573 - IF(AH573&gt;1, K573*CY573*100.0/(AJ573), 0))*(DK573+DL573)/1000.0</f>
        <v>0</v>
      </c>
      <c r="P573">
        <f>2.0/((1/R573-1/Q573)+SIGN(R573)*SQRT((1/R573-1/Q573)*(1/R573-1/Q573) + 4*CZ573/((CZ573+1)*(CZ573+1))*(2*1/R573*1/Q573-1/Q573*1/Q573)))</f>
        <v>0</v>
      </c>
      <c r="Q573">
        <f>IF(LEFT(DA573,1)&lt;&gt;"0",IF(LEFT(DA573,1)="1",3.0,DB573),$D$5+$E$5*(DR573*DK573/($K$5*1000))+$F$5*(DR573*DK573/($K$5*1000))*MAX(MIN(CY573,$J$5),$I$5)*MAX(MIN(CY573,$J$5),$I$5)+$G$5*MAX(MIN(CY573,$J$5),$I$5)*(DR573*DK573/($K$5*1000))+$H$5*(DR573*DK573/($K$5*1000))*(DR573*DK573/($K$5*1000)))</f>
        <v>0</v>
      </c>
      <c r="R573">
        <f>I573*(1000-(1000*0.61365*exp(17.502*V573/(240.97+V573))/(DK573+DL573)+DF573)/2)/(1000*0.61365*exp(17.502*V573/(240.97+V573))/(DK573+DL573)-DF573)</f>
        <v>0</v>
      </c>
      <c r="S573">
        <f>1/((CZ573+1)/(P573/1.6)+1/(Q573/1.37)) + CZ573/((CZ573+1)/(P573/1.6) + CZ573/(Q573/1.37))</f>
        <v>0</v>
      </c>
      <c r="T573">
        <f>(CU573*CX573)</f>
        <v>0</v>
      </c>
      <c r="U573">
        <f>(DM573+(T573+2*0.95*5.67E-8*(((DM573+$B$9)+273)^4-(DM573+273)^4)-44100*I573)/(1.84*29.3*Q573+8*0.95*5.67E-8*(DM573+273)^3))</f>
        <v>0</v>
      </c>
      <c r="V573">
        <f>($C$9*DN573+$D$9*DO573+$E$9*U573)</f>
        <v>0</v>
      </c>
      <c r="W573">
        <f>0.61365*exp(17.502*V573/(240.97+V573))</f>
        <v>0</v>
      </c>
      <c r="X573">
        <f>(Y573/Z573*100)</f>
        <v>0</v>
      </c>
      <c r="Y573">
        <f>DF573*(DK573+DL573)/1000</f>
        <v>0</v>
      </c>
      <c r="Z573">
        <f>0.61365*exp(17.502*DM573/(240.97+DM573))</f>
        <v>0</v>
      </c>
      <c r="AA573">
        <f>(W573-DF573*(DK573+DL573)/1000)</f>
        <v>0</v>
      </c>
      <c r="AB573">
        <f>(-I573*44100)</f>
        <v>0</v>
      </c>
      <c r="AC573">
        <f>2*29.3*Q573*0.92*(DM573-V573)</f>
        <v>0</v>
      </c>
      <c r="AD573">
        <f>2*0.95*5.67E-8*(((DM573+$B$9)+273)^4-(V573+273)^4)</f>
        <v>0</v>
      </c>
      <c r="AE573">
        <f>T573+AD573+AB573+AC573</f>
        <v>0</v>
      </c>
      <c r="AF573">
        <v>1</v>
      </c>
      <c r="AG573">
        <v>0</v>
      </c>
      <c r="AH573">
        <f>IF(AF573*$H$15&gt;=AJ573,1.0,(AJ573/(AJ573-AF573*$H$15)))</f>
        <v>0</v>
      </c>
      <c r="AI573">
        <f>(AH573-1)*100</f>
        <v>0</v>
      </c>
      <c r="AJ573">
        <f>MAX(0,($B$15+$C$15*DR573)/(1+$D$15*DR573)*DK573/(DM573+273)*$E$15)</f>
        <v>0</v>
      </c>
      <c r="AK573" t="s">
        <v>420</v>
      </c>
      <c r="AL573" t="s">
        <v>420</v>
      </c>
      <c r="AM573">
        <v>0</v>
      </c>
      <c r="AN573">
        <v>0</v>
      </c>
      <c r="AO573">
        <f>1-AM573/AN573</f>
        <v>0</v>
      </c>
      <c r="AP573">
        <v>0</v>
      </c>
      <c r="AQ573" t="s">
        <v>420</v>
      </c>
      <c r="AR573" t="s">
        <v>420</v>
      </c>
      <c r="AS573">
        <v>0</v>
      </c>
      <c r="AT573">
        <v>0</v>
      </c>
      <c r="AU573">
        <f>1-AS573/AT573</f>
        <v>0</v>
      </c>
      <c r="AV573">
        <v>0.5</v>
      </c>
      <c r="AW573">
        <f>CV573</f>
        <v>0</v>
      </c>
      <c r="AX573">
        <f>K573</f>
        <v>0</v>
      </c>
      <c r="AY573">
        <f>AU573*AV573*AW573</f>
        <v>0</v>
      </c>
      <c r="AZ573">
        <f>(AX573-AP573)/AW573</f>
        <v>0</v>
      </c>
      <c r="BA573">
        <f>(AN573-AT573)/AT573</f>
        <v>0</v>
      </c>
      <c r="BB573">
        <f>AM573/(AO573+AM573/AT573)</f>
        <v>0</v>
      </c>
      <c r="BC573" t="s">
        <v>420</v>
      </c>
      <c r="BD573">
        <v>0</v>
      </c>
      <c r="BE573">
        <f>IF(BD573&lt;&gt;0, BD573, BB573)</f>
        <v>0</v>
      </c>
      <c r="BF573">
        <f>1-BE573/AT573</f>
        <v>0</v>
      </c>
      <c r="BG573">
        <f>(AT573-AS573)/(AT573-BE573)</f>
        <v>0</v>
      </c>
      <c r="BH573">
        <f>(AN573-AT573)/(AN573-BE573)</f>
        <v>0</v>
      </c>
      <c r="BI573">
        <f>(AT573-AS573)/(AT573-AM573)</f>
        <v>0</v>
      </c>
      <c r="BJ573">
        <f>(AN573-AT573)/(AN573-AM573)</f>
        <v>0</v>
      </c>
      <c r="BK573">
        <f>(BG573*BE573/AS573)</f>
        <v>0</v>
      </c>
      <c r="BL573">
        <f>(1-BK573)</f>
        <v>0</v>
      </c>
      <c r="CU573">
        <f>$B$13*DS573+$C$13*DT573+$F$13*EE573*(1-EH573)</f>
        <v>0</v>
      </c>
      <c r="CV573">
        <f>CU573*CW573</f>
        <v>0</v>
      </c>
      <c r="CW573">
        <f>($B$13*$D$11+$C$13*$D$11+$F$13*((ER573+EJ573)/MAX(ER573+EJ573+ES573, 0.1)*$I$11+ES573/MAX(ER573+EJ573+ES573, 0.1)*$J$11))/($B$13+$C$13+$F$13)</f>
        <v>0</v>
      </c>
      <c r="CX573">
        <f>($B$13*$K$11+$C$13*$K$11+$F$13*((ER573+EJ573)/MAX(ER573+EJ573+ES573, 0.1)*$P$11+ES573/MAX(ER573+EJ573+ES573, 0.1)*$Q$11))/($B$13+$C$13+$F$13)</f>
        <v>0</v>
      </c>
      <c r="CY573">
        <v>2.7</v>
      </c>
      <c r="CZ573">
        <v>0.5</v>
      </c>
      <c r="DA573" t="s">
        <v>421</v>
      </c>
      <c r="DB573">
        <v>2</v>
      </c>
      <c r="DC573">
        <v>1761013580.5</v>
      </c>
      <c r="DD573">
        <v>420.2865</v>
      </c>
      <c r="DE573">
        <v>419.9955416666667</v>
      </c>
      <c r="DF573">
        <v>23.57268333333333</v>
      </c>
      <c r="DG573">
        <v>23.61672083333334</v>
      </c>
      <c r="DH573">
        <v>422.061875</v>
      </c>
      <c r="DI573">
        <v>23.38806666666666</v>
      </c>
      <c r="DJ573">
        <v>500.0117499999999</v>
      </c>
      <c r="DK573">
        <v>90.6022375</v>
      </c>
      <c r="DL573">
        <v>0.03296386666666667</v>
      </c>
      <c r="DM573">
        <v>30.07697083333333</v>
      </c>
      <c r="DN573">
        <v>30.0414125</v>
      </c>
      <c r="DO573">
        <v>999.9</v>
      </c>
      <c r="DP573">
        <v>0</v>
      </c>
      <c r="DQ573">
        <v>0</v>
      </c>
      <c r="DR573">
        <v>9998.359166666667</v>
      </c>
      <c r="DS573">
        <v>0</v>
      </c>
      <c r="DT573">
        <v>0.242856</v>
      </c>
      <c r="DU573">
        <v>0.29095075</v>
      </c>
      <c r="DV573">
        <v>430.4329583333333</v>
      </c>
      <c r="DW573">
        <v>430.1543333333333</v>
      </c>
      <c r="DX573">
        <v>-0.0440379</v>
      </c>
      <c r="DY573">
        <v>419.9955416666667</v>
      </c>
      <c r="DZ573">
        <v>23.61672083333334</v>
      </c>
      <c r="EA573">
        <v>2.135738333333333</v>
      </c>
      <c r="EB573">
        <v>2.1397275</v>
      </c>
      <c r="EC573">
        <v>18.4882625</v>
      </c>
      <c r="ED573">
        <v>18.51804583333333</v>
      </c>
      <c r="EE573">
        <v>0.00500078</v>
      </c>
      <c r="EF573">
        <v>0</v>
      </c>
      <c r="EG573">
        <v>0</v>
      </c>
      <c r="EH573">
        <v>0</v>
      </c>
      <c r="EI573">
        <v>295.7083333333333</v>
      </c>
      <c r="EJ573">
        <v>0.00500078</v>
      </c>
      <c r="EK573">
        <v>-17.3625</v>
      </c>
      <c r="EL573">
        <v>-0.2708333333333333</v>
      </c>
      <c r="EM573">
        <v>35.46083333333333</v>
      </c>
      <c r="EN573">
        <v>39.45025</v>
      </c>
      <c r="EO573">
        <v>37.713375</v>
      </c>
      <c r="EP573">
        <v>39.74970833333333</v>
      </c>
      <c r="EQ573">
        <v>38.63258333333334</v>
      </c>
      <c r="ER573">
        <v>0</v>
      </c>
      <c r="ES573">
        <v>0</v>
      </c>
      <c r="ET573">
        <v>0</v>
      </c>
      <c r="EU573">
        <v>1761013587.7</v>
      </c>
      <c r="EV573">
        <v>0</v>
      </c>
      <c r="EW573">
        <v>294.9615384615385</v>
      </c>
      <c r="EX573">
        <v>30.29743565242965</v>
      </c>
      <c r="EY573">
        <v>-21.35384590872904</v>
      </c>
      <c r="EZ573">
        <v>-16.54615384615384</v>
      </c>
      <c r="FA573">
        <v>15</v>
      </c>
      <c r="FB573">
        <v>1761013439.5</v>
      </c>
      <c r="FC573" t="s">
        <v>1542</v>
      </c>
      <c r="FD573">
        <v>1761013439</v>
      </c>
      <c r="FE573">
        <v>1761013439.5</v>
      </c>
      <c r="FF573">
        <v>17</v>
      </c>
      <c r="FG573">
        <v>-0.043</v>
      </c>
      <c r="FH573">
        <v>0.005</v>
      </c>
      <c r="FI573">
        <v>-1.775</v>
      </c>
      <c r="FJ573">
        <v>0.18</v>
      </c>
      <c r="FK573">
        <v>420</v>
      </c>
      <c r="FL573">
        <v>23</v>
      </c>
      <c r="FM573">
        <v>0.43</v>
      </c>
      <c r="FN573">
        <v>0.11</v>
      </c>
      <c r="FO573">
        <v>0.2873123000000001</v>
      </c>
      <c r="FP573">
        <v>0.07219627767354576</v>
      </c>
      <c r="FQ573">
        <v>0.02850611439165289</v>
      </c>
      <c r="FR573">
        <v>1</v>
      </c>
      <c r="FS573">
        <v>295.3264705882353</v>
      </c>
      <c r="FT573">
        <v>8.304048691075641</v>
      </c>
      <c r="FU573">
        <v>8.070837438272269</v>
      </c>
      <c r="FV573">
        <v>0</v>
      </c>
      <c r="FW573">
        <v>-0.0561168675</v>
      </c>
      <c r="FX573">
        <v>0.250821463789869</v>
      </c>
      <c r="FY573">
        <v>0.02463836150031478</v>
      </c>
      <c r="FZ573">
        <v>0</v>
      </c>
      <c r="GA573">
        <v>1</v>
      </c>
      <c r="GB573">
        <v>3</v>
      </c>
      <c r="GC573" t="s">
        <v>459</v>
      </c>
      <c r="GD573">
        <v>3.10968</v>
      </c>
      <c r="GE573">
        <v>2.72486</v>
      </c>
      <c r="GF573">
        <v>0.0887251</v>
      </c>
      <c r="GG573">
        <v>0.0884514</v>
      </c>
      <c r="GH573">
        <v>0.107393</v>
      </c>
      <c r="GI573">
        <v>0.108498</v>
      </c>
      <c r="GJ573">
        <v>23915.1</v>
      </c>
      <c r="GK573">
        <v>21659.9</v>
      </c>
      <c r="GL573">
        <v>26801.1</v>
      </c>
      <c r="GM573">
        <v>23967.6</v>
      </c>
      <c r="GN573">
        <v>38225.1</v>
      </c>
      <c r="GO573">
        <v>31514.7</v>
      </c>
      <c r="GP573">
        <v>46780</v>
      </c>
      <c r="GQ573">
        <v>37884.1</v>
      </c>
      <c r="GR573">
        <v>1.8925</v>
      </c>
      <c r="GS573">
        <v>1.87917</v>
      </c>
      <c r="GT573">
        <v>0.104688</v>
      </c>
      <c r="GU573">
        <v>0</v>
      </c>
      <c r="GV573">
        <v>28.3318</v>
      </c>
      <c r="GW573">
        <v>999.9</v>
      </c>
      <c r="GX573">
        <v>63.8</v>
      </c>
      <c r="GY573">
        <v>29</v>
      </c>
      <c r="GZ573">
        <v>28.3218</v>
      </c>
      <c r="HA573">
        <v>61.611</v>
      </c>
      <c r="HB573">
        <v>21.0337</v>
      </c>
      <c r="HC573">
        <v>1</v>
      </c>
      <c r="HD573">
        <v>0.0251296</v>
      </c>
      <c r="HE573">
        <v>-1.80214</v>
      </c>
      <c r="HF573">
        <v>20.3285</v>
      </c>
      <c r="HG573">
        <v>5.22148</v>
      </c>
      <c r="HH573">
        <v>11.9797</v>
      </c>
      <c r="HI573">
        <v>4.9651</v>
      </c>
      <c r="HJ573">
        <v>3.27595</v>
      </c>
      <c r="HK573">
        <v>9999</v>
      </c>
      <c r="HL573">
        <v>9999</v>
      </c>
      <c r="HM573">
        <v>9999</v>
      </c>
      <c r="HN573">
        <v>999.9</v>
      </c>
      <c r="HO573">
        <v>1.86366</v>
      </c>
      <c r="HP573">
        <v>1.85975</v>
      </c>
      <c r="HQ573">
        <v>1.85804</v>
      </c>
      <c r="HR573">
        <v>1.85942</v>
      </c>
      <c r="HS573">
        <v>1.85959</v>
      </c>
      <c r="HT573">
        <v>1.85806</v>
      </c>
      <c r="HU573">
        <v>1.85715</v>
      </c>
      <c r="HV573">
        <v>1.85211</v>
      </c>
      <c r="HW573">
        <v>0</v>
      </c>
      <c r="HX573">
        <v>0</v>
      </c>
      <c r="HY573">
        <v>0</v>
      </c>
      <c r="HZ573">
        <v>0</v>
      </c>
      <c r="IA573" t="s">
        <v>424</v>
      </c>
      <c r="IB573" t="s">
        <v>425</v>
      </c>
      <c r="IC573" t="s">
        <v>426</v>
      </c>
      <c r="ID573" t="s">
        <v>426</v>
      </c>
      <c r="IE573" t="s">
        <v>426</v>
      </c>
      <c r="IF573" t="s">
        <v>426</v>
      </c>
      <c r="IG573">
        <v>0</v>
      </c>
      <c r="IH573">
        <v>100</v>
      </c>
      <c r="II573">
        <v>100</v>
      </c>
      <c r="IJ573">
        <v>-1.775</v>
      </c>
      <c r="IK573">
        <v>0.1851</v>
      </c>
      <c r="IL573">
        <v>-2.566441917429032</v>
      </c>
      <c r="IM573">
        <v>0.001328113201692861</v>
      </c>
      <c r="IN573">
        <v>1.538283238170363E-06</v>
      </c>
      <c r="IO573">
        <v>-5.795655626708063E-10</v>
      </c>
      <c r="IP573">
        <v>-0.06473182303273828</v>
      </c>
      <c r="IQ573">
        <v>-0.004593102289677449</v>
      </c>
      <c r="IR573">
        <v>0.0008253994458280543</v>
      </c>
      <c r="IS573">
        <v>-7.403632370499484E-06</v>
      </c>
      <c r="IT573">
        <v>2</v>
      </c>
      <c r="IU573">
        <v>1985</v>
      </c>
      <c r="IV573">
        <v>1</v>
      </c>
      <c r="IW573">
        <v>27</v>
      </c>
      <c r="IX573">
        <v>2.5</v>
      </c>
      <c r="IY573">
        <v>2.5</v>
      </c>
      <c r="IZ573">
        <v>1.13525</v>
      </c>
      <c r="JA573">
        <v>2.61353</v>
      </c>
      <c r="JB573">
        <v>1.49658</v>
      </c>
      <c r="JC573">
        <v>2.34497</v>
      </c>
      <c r="JD573">
        <v>1.54907</v>
      </c>
      <c r="JE573">
        <v>2.36938</v>
      </c>
      <c r="JF573">
        <v>32.7535</v>
      </c>
      <c r="JG573">
        <v>15.2703</v>
      </c>
      <c r="JH573">
        <v>18</v>
      </c>
      <c r="JI573">
        <v>481.506</v>
      </c>
      <c r="JJ573">
        <v>502.15</v>
      </c>
      <c r="JK573">
        <v>31.0752</v>
      </c>
      <c r="JL573">
        <v>27.5669</v>
      </c>
      <c r="JM573">
        <v>30</v>
      </c>
      <c r="JN573">
        <v>27.7595</v>
      </c>
      <c r="JO573">
        <v>27.7398</v>
      </c>
      <c r="JP573">
        <v>22.833</v>
      </c>
      <c r="JQ573">
        <v>20.7426</v>
      </c>
      <c r="JR573">
        <v>79.7008</v>
      </c>
      <c r="JS573">
        <v>31.0613</v>
      </c>
      <c r="JT573">
        <v>420</v>
      </c>
      <c r="JU573">
        <v>23.606</v>
      </c>
      <c r="JV573">
        <v>102.297</v>
      </c>
      <c r="JW573">
        <v>91.3951</v>
      </c>
    </row>
    <row r="574" spans="1:283">
      <c r="A574">
        <v>556</v>
      </c>
      <c r="B574">
        <v>1761013590.5</v>
      </c>
      <c r="C574">
        <v>3924.5</v>
      </c>
      <c r="D574" t="s">
        <v>1571</v>
      </c>
      <c r="E574" t="s">
        <v>1572</v>
      </c>
      <c r="F574">
        <v>5</v>
      </c>
      <c r="G574" t="s">
        <v>1541</v>
      </c>
      <c r="H574">
        <v>1761013582.5</v>
      </c>
      <c r="I574">
        <f>(J574)/1000</f>
        <v>0</v>
      </c>
      <c r="J574">
        <f>1000*DJ574*AH574*(DF574-DG574)/(100*CY574*(1000-AH574*DF574))</f>
        <v>0</v>
      </c>
      <c r="K574">
        <f>DJ574*AH574*(DE574-DD574*(1000-AH574*DG574)/(1000-AH574*DF574))/(100*CY574)</f>
        <v>0</v>
      </c>
      <c r="L574">
        <f>DD574 - IF(AH574&gt;1, K574*CY574*100.0/(AJ574), 0)</f>
        <v>0</v>
      </c>
      <c r="M574">
        <f>((S574-I574/2)*L574-K574)/(S574+I574/2)</f>
        <v>0</v>
      </c>
      <c r="N574">
        <f>M574*(DK574+DL574)/1000.0</f>
        <v>0</v>
      </c>
      <c r="O574">
        <f>(DD574 - IF(AH574&gt;1, K574*CY574*100.0/(AJ574), 0))*(DK574+DL574)/1000.0</f>
        <v>0</v>
      </c>
      <c r="P574">
        <f>2.0/((1/R574-1/Q574)+SIGN(R574)*SQRT((1/R574-1/Q574)*(1/R574-1/Q574) + 4*CZ574/((CZ574+1)*(CZ574+1))*(2*1/R574*1/Q574-1/Q574*1/Q574)))</f>
        <v>0</v>
      </c>
      <c r="Q574">
        <f>IF(LEFT(DA574,1)&lt;&gt;"0",IF(LEFT(DA574,1)="1",3.0,DB574),$D$5+$E$5*(DR574*DK574/($K$5*1000))+$F$5*(DR574*DK574/($K$5*1000))*MAX(MIN(CY574,$J$5),$I$5)*MAX(MIN(CY574,$J$5),$I$5)+$G$5*MAX(MIN(CY574,$J$5),$I$5)*(DR574*DK574/($K$5*1000))+$H$5*(DR574*DK574/($K$5*1000))*(DR574*DK574/($K$5*1000)))</f>
        <v>0</v>
      </c>
      <c r="R574">
        <f>I574*(1000-(1000*0.61365*exp(17.502*V574/(240.97+V574))/(DK574+DL574)+DF574)/2)/(1000*0.61365*exp(17.502*V574/(240.97+V574))/(DK574+DL574)-DF574)</f>
        <v>0</v>
      </c>
      <c r="S574">
        <f>1/((CZ574+1)/(P574/1.6)+1/(Q574/1.37)) + CZ574/((CZ574+1)/(P574/1.6) + CZ574/(Q574/1.37))</f>
        <v>0</v>
      </c>
      <c r="T574">
        <f>(CU574*CX574)</f>
        <v>0</v>
      </c>
      <c r="U574">
        <f>(DM574+(T574+2*0.95*5.67E-8*(((DM574+$B$9)+273)^4-(DM574+273)^4)-44100*I574)/(1.84*29.3*Q574+8*0.95*5.67E-8*(DM574+273)^3))</f>
        <v>0</v>
      </c>
      <c r="V574">
        <f>($C$9*DN574+$D$9*DO574+$E$9*U574)</f>
        <v>0</v>
      </c>
      <c r="W574">
        <f>0.61365*exp(17.502*V574/(240.97+V574))</f>
        <v>0</v>
      </c>
      <c r="X574">
        <f>(Y574/Z574*100)</f>
        <v>0</v>
      </c>
      <c r="Y574">
        <f>DF574*(DK574+DL574)/1000</f>
        <v>0</v>
      </c>
      <c r="Z574">
        <f>0.61365*exp(17.502*DM574/(240.97+DM574))</f>
        <v>0</v>
      </c>
      <c r="AA574">
        <f>(W574-DF574*(DK574+DL574)/1000)</f>
        <v>0</v>
      </c>
      <c r="AB574">
        <f>(-I574*44100)</f>
        <v>0</v>
      </c>
      <c r="AC574">
        <f>2*29.3*Q574*0.92*(DM574-V574)</f>
        <v>0</v>
      </c>
      <c r="AD574">
        <f>2*0.95*5.67E-8*(((DM574+$B$9)+273)^4-(V574+273)^4)</f>
        <v>0</v>
      </c>
      <c r="AE574">
        <f>T574+AD574+AB574+AC574</f>
        <v>0</v>
      </c>
      <c r="AF574">
        <v>1</v>
      </c>
      <c r="AG574">
        <v>0</v>
      </c>
      <c r="AH574">
        <f>IF(AF574*$H$15&gt;=AJ574,1.0,(AJ574/(AJ574-AF574*$H$15)))</f>
        <v>0</v>
      </c>
      <c r="AI574">
        <f>(AH574-1)*100</f>
        <v>0</v>
      </c>
      <c r="AJ574">
        <f>MAX(0,($B$15+$C$15*DR574)/(1+$D$15*DR574)*DK574/(DM574+273)*$E$15)</f>
        <v>0</v>
      </c>
      <c r="AK574" t="s">
        <v>420</v>
      </c>
      <c r="AL574" t="s">
        <v>420</v>
      </c>
      <c r="AM574">
        <v>0</v>
      </c>
      <c r="AN574">
        <v>0</v>
      </c>
      <c r="AO574">
        <f>1-AM574/AN574</f>
        <v>0</v>
      </c>
      <c r="AP574">
        <v>0</v>
      </c>
      <c r="AQ574" t="s">
        <v>420</v>
      </c>
      <c r="AR574" t="s">
        <v>420</v>
      </c>
      <c r="AS574">
        <v>0</v>
      </c>
      <c r="AT574">
        <v>0</v>
      </c>
      <c r="AU574">
        <f>1-AS574/AT574</f>
        <v>0</v>
      </c>
      <c r="AV574">
        <v>0.5</v>
      </c>
      <c r="AW574">
        <f>CV574</f>
        <v>0</v>
      </c>
      <c r="AX574">
        <f>K574</f>
        <v>0</v>
      </c>
      <c r="AY574">
        <f>AU574*AV574*AW574</f>
        <v>0</v>
      </c>
      <c r="AZ574">
        <f>(AX574-AP574)/AW574</f>
        <v>0</v>
      </c>
      <c r="BA574">
        <f>(AN574-AT574)/AT574</f>
        <v>0</v>
      </c>
      <c r="BB574">
        <f>AM574/(AO574+AM574/AT574)</f>
        <v>0</v>
      </c>
      <c r="BC574" t="s">
        <v>420</v>
      </c>
      <c r="BD574">
        <v>0</v>
      </c>
      <c r="BE574">
        <f>IF(BD574&lt;&gt;0, BD574, BB574)</f>
        <v>0</v>
      </c>
      <c r="BF574">
        <f>1-BE574/AT574</f>
        <v>0</v>
      </c>
      <c r="BG574">
        <f>(AT574-AS574)/(AT574-BE574)</f>
        <v>0</v>
      </c>
      <c r="BH574">
        <f>(AN574-AT574)/(AN574-BE574)</f>
        <v>0</v>
      </c>
      <c r="BI574">
        <f>(AT574-AS574)/(AT574-AM574)</f>
        <v>0</v>
      </c>
      <c r="BJ574">
        <f>(AN574-AT574)/(AN574-AM574)</f>
        <v>0</v>
      </c>
      <c r="BK574">
        <f>(BG574*BE574/AS574)</f>
        <v>0</v>
      </c>
      <c r="BL574">
        <f>(1-BK574)</f>
        <v>0</v>
      </c>
      <c r="CU574">
        <f>$B$13*DS574+$C$13*DT574+$F$13*EE574*(1-EH574)</f>
        <v>0</v>
      </c>
      <c r="CV574">
        <f>CU574*CW574</f>
        <v>0</v>
      </c>
      <c r="CW574">
        <f>($B$13*$D$11+$C$13*$D$11+$F$13*((ER574+EJ574)/MAX(ER574+EJ574+ES574, 0.1)*$I$11+ES574/MAX(ER574+EJ574+ES574, 0.1)*$J$11))/($B$13+$C$13+$F$13)</f>
        <v>0</v>
      </c>
      <c r="CX574">
        <f>($B$13*$K$11+$C$13*$K$11+$F$13*((ER574+EJ574)/MAX(ER574+EJ574+ES574, 0.1)*$P$11+ES574/MAX(ER574+EJ574+ES574, 0.1)*$Q$11))/($B$13+$C$13+$F$13)</f>
        <v>0</v>
      </c>
      <c r="CY574">
        <v>2.7</v>
      </c>
      <c r="CZ574">
        <v>0.5</v>
      </c>
      <c r="DA574" t="s">
        <v>421</v>
      </c>
      <c r="DB574">
        <v>2</v>
      </c>
      <c r="DC574">
        <v>1761013582.5</v>
      </c>
      <c r="DD574">
        <v>420.2888333333333</v>
      </c>
      <c r="DE574">
        <v>420.0011666666666</v>
      </c>
      <c r="DF574">
        <v>23.58045416666667</v>
      </c>
      <c r="DG574">
        <v>23.6176875</v>
      </c>
      <c r="DH574">
        <v>422.0642083333333</v>
      </c>
      <c r="DI574">
        <v>23.395675</v>
      </c>
      <c r="DJ574">
        <v>499.9969583333333</v>
      </c>
      <c r="DK574">
        <v>90.60227916666668</v>
      </c>
      <c r="DL574">
        <v>0.03302158333333333</v>
      </c>
      <c r="DM574">
        <v>30.07602916666667</v>
      </c>
      <c r="DN574">
        <v>30.04089583333333</v>
      </c>
      <c r="DO574">
        <v>999.9</v>
      </c>
      <c r="DP574">
        <v>0</v>
      </c>
      <c r="DQ574">
        <v>0</v>
      </c>
      <c r="DR574">
        <v>9994.791666666666</v>
      </c>
      <c r="DS574">
        <v>0</v>
      </c>
      <c r="DT574">
        <v>0.242856</v>
      </c>
      <c r="DU574">
        <v>0.2876879583333333</v>
      </c>
      <c r="DV574">
        <v>430.43875</v>
      </c>
      <c r="DW574">
        <v>430.1605</v>
      </c>
      <c r="DX574">
        <v>-0.03724098333333333</v>
      </c>
      <c r="DY574">
        <v>420.0011666666666</v>
      </c>
      <c r="DZ574">
        <v>23.6176875</v>
      </c>
      <c r="EA574">
        <v>2.136442916666666</v>
      </c>
      <c r="EB574">
        <v>2.139817083333333</v>
      </c>
      <c r="EC574">
        <v>18.49352916666667</v>
      </c>
      <c r="ED574">
        <v>18.5187125</v>
      </c>
      <c r="EE574">
        <v>0.00500078</v>
      </c>
      <c r="EF574">
        <v>0</v>
      </c>
      <c r="EG574">
        <v>0</v>
      </c>
      <c r="EH574">
        <v>0</v>
      </c>
      <c r="EI574">
        <v>295.2</v>
      </c>
      <c r="EJ574">
        <v>0.00500078</v>
      </c>
      <c r="EK574">
        <v>-16.90416666666667</v>
      </c>
      <c r="EL574">
        <v>-0.4375</v>
      </c>
      <c r="EM574">
        <v>35.46866666666667</v>
      </c>
      <c r="EN574">
        <v>39.4815</v>
      </c>
      <c r="EO574">
        <v>37.72895833333333</v>
      </c>
      <c r="EP574">
        <v>39.786125</v>
      </c>
      <c r="EQ574">
        <v>38.62741666666667</v>
      </c>
      <c r="ER574">
        <v>0</v>
      </c>
      <c r="ES574">
        <v>0</v>
      </c>
      <c r="ET574">
        <v>0</v>
      </c>
      <c r="EU574">
        <v>1761013589.5</v>
      </c>
      <c r="EV574">
        <v>0</v>
      </c>
      <c r="EW574">
        <v>295.592</v>
      </c>
      <c r="EX574">
        <v>20.59999975118739</v>
      </c>
      <c r="EY574">
        <v>1.528324219928514E-07</v>
      </c>
      <c r="EZ574">
        <v>-16.82</v>
      </c>
      <c r="FA574">
        <v>15</v>
      </c>
      <c r="FB574">
        <v>1761013439.5</v>
      </c>
      <c r="FC574" t="s">
        <v>1542</v>
      </c>
      <c r="FD574">
        <v>1761013439</v>
      </c>
      <c r="FE574">
        <v>1761013439.5</v>
      </c>
      <c r="FF574">
        <v>17</v>
      </c>
      <c r="FG574">
        <v>-0.043</v>
      </c>
      <c r="FH574">
        <v>0.005</v>
      </c>
      <c r="FI574">
        <v>-1.775</v>
      </c>
      <c r="FJ574">
        <v>0.18</v>
      </c>
      <c r="FK574">
        <v>420</v>
      </c>
      <c r="FL574">
        <v>23</v>
      </c>
      <c r="FM574">
        <v>0.43</v>
      </c>
      <c r="FN574">
        <v>0.11</v>
      </c>
      <c r="FO574">
        <v>0.2898239024390244</v>
      </c>
      <c r="FP574">
        <v>-0.01863058536585346</v>
      </c>
      <c r="FQ574">
        <v>0.02587415568628833</v>
      </c>
      <c r="FR574">
        <v>1</v>
      </c>
      <c r="FS574">
        <v>295.0911764705883</v>
      </c>
      <c r="FT574">
        <v>9.138273287228335</v>
      </c>
      <c r="FU574">
        <v>7.83898131313512</v>
      </c>
      <c r="FV574">
        <v>0</v>
      </c>
      <c r="FW574">
        <v>-0.0482401024390244</v>
      </c>
      <c r="FX574">
        <v>0.224219456445993</v>
      </c>
      <c r="FY574">
        <v>0.02290168269478103</v>
      </c>
      <c r="FZ574">
        <v>0</v>
      </c>
      <c r="GA574">
        <v>1</v>
      </c>
      <c r="GB574">
        <v>3</v>
      </c>
      <c r="GC574" t="s">
        <v>459</v>
      </c>
      <c r="GD574">
        <v>3.10938</v>
      </c>
      <c r="GE574">
        <v>2.72466</v>
      </c>
      <c r="GF574">
        <v>0.08872439999999999</v>
      </c>
      <c r="GG574">
        <v>0.088446</v>
      </c>
      <c r="GH574">
        <v>0.107405</v>
      </c>
      <c r="GI574">
        <v>0.108498</v>
      </c>
      <c r="GJ574">
        <v>23915.1</v>
      </c>
      <c r="GK574">
        <v>21660</v>
      </c>
      <c r="GL574">
        <v>26801</v>
      </c>
      <c r="GM574">
        <v>23967.5</v>
      </c>
      <c r="GN574">
        <v>38224.5</v>
      </c>
      <c r="GO574">
        <v>31514.8</v>
      </c>
      <c r="GP574">
        <v>46779.9</v>
      </c>
      <c r="GQ574">
        <v>37884.2</v>
      </c>
      <c r="GR574">
        <v>1.8922</v>
      </c>
      <c r="GS574">
        <v>1.87947</v>
      </c>
      <c r="GT574">
        <v>0.104874</v>
      </c>
      <c r="GU574">
        <v>0</v>
      </c>
      <c r="GV574">
        <v>28.3326</v>
      </c>
      <c r="GW574">
        <v>999.9</v>
      </c>
      <c r="GX574">
        <v>63.9</v>
      </c>
      <c r="GY574">
        <v>29</v>
      </c>
      <c r="GZ574">
        <v>28.3659</v>
      </c>
      <c r="HA574">
        <v>61.471</v>
      </c>
      <c r="HB574">
        <v>21.1659</v>
      </c>
      <c r="HC574">
        <v>1</v>
      </c>
      <c r="HD574">
        <v>0.0251143</v>
      </c>
      <c r="HE574">
        <v>-1.83103</v>
      </c>
      <c r="HF574">
        <v>20.3282</v>
      </c>
      <c r="HG574">
        <v>5.22148</v>
      </c>
      <c r="HH574">
        <v>11.9797</v>
      </c>
      <c r="HI574">
        <v>4.96515</v>
      </c>
      <c r="HJ574">
        <v>3.27593</v>
      </c>
      <c r="HK574">
        <v>9999</v>
      </c>
      <c r="HL574">
        <v>9999</v>
      </c>
      <c r="HM574">
        <v>9999</v>
      </c>
      <c r="HN574">
        <v>999.9</v>
      </c>
      <c r="HO574">
        <v>1.86366</v>
      </c>
      <c r="HP574">
        <v>1.85975</v>
      </c>
      <c r="HQ574">
        <v>1.85806</v>
      </c>
      <c r="HR574">
        <v>1.85944</v>
      </c>
      <c r="HS574">
        <v>1.85959</v>
      </c>
      <c r="HT574">
        <v>1.85806</v>
      </c>
      <c r="HU574">
        <v>1.85715</v>
      </c>
      <c r="HV574">
        <v>1.85211</v>
      </c>
      <c r="HW574">
        <v>0</v>
      </c>
      <c r="HX574">
        <v>0</v>
      </c>
      <c r="HY574">
        <v>0</v>
      </c>
      <c r="HZ574">
        <v>0</v>
      </c>
      <c r="IA574" t="s">
        <v>424</v>
      </c>
      <c r="IB574" t="s">
        <v>425</v>
      </c>
      <c r="IC574" t="s">
        <v>426</v>
      </c>
      <c r="ID574" t="s">
        <v>426</v>
      </c>
      <c r="IE574" t="s">
        <v>426</v>
      </c>
      <c r="IF574" t="s">
        <v>426</v>
      </c>
      <c r="IG574">
        <v>0</v>
      </c>
      <c r="IH574">
        <v>100</v>
      </c>
      <c r="II574">
        <v>100</v>
      </c>
      <c r="IJ574">
        <v>-1.775</v>
      </c>
      <c r="IK574">
        <v>0.1853</v>
      </c>
      <c r="IL574">
        <v>-2.566441917429032</v>
      </c>
      <c r="IM574">
        <v>0.001328113201692861</v>
      </c>
      <c r="IN574">
        <v>1.538283238170363E-06</v>
      </c>
      <c r="IO574">
        <v>-5.795655626708063E-10</v>
      </c>
      <c r="IP574">
        <v>-0.06473182303273828</v>
      </c>
      <c r="IQ574">
        <v>-0.004593102289677449</v>
      </c>
      <c r="IR574">
        <v>0.0008253994458280543</v>
      </c>
      <c r="IS574">
        <v>-7.403632370499484E-06</v>
      </c>
      <c r="IT574">
        <v>2</v>
      </c>
      <c r="IU574">
        <v>1985</v>
      </c>
      <c r="IV574">
        <v>1</v>
      </c>
      <c r="IW574">
        <v>27</v>
      </c>
      <c r="IX574">
        <v>2.5</v>
      </c>
      <c r="IY574">
        <v>2.5</v>
      </c>
      <c r="IZ574">
        <v>1.13525</v>
      </c>
      <c r="JA574">
        <v>2.60498</v>
      </c>
      <c r="JB574">
        <v>1.49658</v>
      </c>
      <c r="JC574">
        <v>2.34497</v>
      </c>
      <c r="JD574">
        <v>1.54907</v>
      </c>
      <c r="JE574">
        <v>2.47559</v>
      </c>
      <c r="JF574">
        <v>32.7535</v>
      </c>
      <c r="JG574">
        <v>15.2878</v>
      </c>
      <c r="JH574">
        <v>18</v>
      </c>
      <c r="JI574">
        <v>481.333</v>
      </c>
      <c r="JJ574">
        <v>502.35</v>
      </c>
      <c r="JK574">
        <v>31.0574</v>
      </c>
      <c r="JL574">
        <v>27.5667</v>
      </c>
      <c r="JM574">
        <v>30</v>
      </c>
      <c r="JN574">
        <v>27.7595</v>
      </c>
      <c r="JO574">
        <v>27.7398</v>
      </c>
      <c r="JP574">
        <v>22.8339</v>
      </c>
      <c r="JQ574">
        <v>20.7426</v>
      </c>
      <c r="JR574">
        <v>79.7008</v>
      </c>
      <c r="JS574">
        <v>31.0262</v>
      </c>
      <c r="JT574">
        <v>420</v>
      </c>
      <c r="JU574">
        <v>23.606</v>
      </c>
      <c r="JV574">
        <v>102.297</v>
      </c>
      <c r="JW574">
        <v>91.3952</v>
      </c>
    </row>
    <row r="575" spans="1:283">
      <c r="A575">
        <v>557</v>
      </c>
      <c r="B575">
        <v>1761013592.5</v>
      </c>
      <c r="C575">
        <v>3926.5</v>
      </c>
      <c r="D575" t="s">
        <v>1573</v>
      </c>
      <c r="E575" t="s">
        <v>1574</v>
      </c>
      <c r="F575">
        <v>5</v>
      </c>
      <c r="G575" t="s">
        <v>1541</v>
      </c>
      <c r="H575">
        <v>1761013584.5</v>
      </c>
      <c r="I575">
        <f>(J575)/1000</f>
        <v>0</v>
      </c>
      <c r="J575">
        <f>1000*DJ575*AH575*(DF575-DG575)/(100*CY575*(1000-AH575*DF575))</f>
        <v>0</v>
      </c>
      <c r="K575">
        <f>DJ575*AH575*(DE575-DD575*(1000-AH575*DG575)/(1000-AH575*DF575))/(100*CY575)</f>
        <v>0</v>
      </c>
      <c r="L575">
        <f>DD575 - IF(AH575&gt;1, K575*CY575*100.0/(AJ575), 0)</f>
        <v>0</v>
      </c>
      <c r="M575">
        <f>((S575-I575/2)*L575-K575)/(S575+I575/2)</f>
        <v>0</v>
      </c>
      <c r="N575">
        <f>M575*(DK575+DL575)/1000.0</f>
        <v>0</v>
      </c>
      <c r="O575">
        <f>(DD575 - IF(AH575&gt;1, K575*CY575*100.0/(AJ575), 0))*(DK575+DL575)/1000.0</f>
        <v>0</v>
      </c>
      <c r="P575">
        <f>2.0/((1/R575-1/Q575)+SIGN(R575)*SQRT((1/R575-1/Q575)*(1/R575-1/Q575) + 4*CZ575/((CZ575+1)*(CZ575+1))*(2*1/R575*1/Q575-1/Q575*1/Q575)))</f>
        <v>0</v>
      </c>
      <c r="Q575">
        <f>IF(LEFT(DA575,1)&lt;&gt;"0",IF(LEFT(DA575,1)="1",3.0,DB575),$D$5+$E$5*(DR575*DK575/($K$5*1000))+$F$5*(DR575*DK575/($K$5*1000))*MAX(MIN(CY575,$J$5),$I$5)*MAX(MIN(CY575,$J$5),$I$5)+$G$5*MAX(MIN(CY575,$J$5),$I$5)*(DR575*DK575/($K$5*1000))+$H$5*(DR575*DK575/($K$5*1000))*(DR575*DK575/($K$5*1000)))</f>
        <v>0</v>
      </c>
      <c r="R575">
        <f>I575*(1000-(1000*0.61365*exp(17.502*V575/(240.97+V575))/(DK575+DL575)+DF575)/2)/(1000*0.61365*exp(17.502*V575/(240.97+V575))/(DK575+DL575)-DF575)</f>
        <v>0</v>
      </c>
      <c r="S575">
        <f>1/((CZ575+1)/(P575/1.6)+1/(Q575/1.37)) + CZ575/((CZ575+1)/(P575/1.6) + CZ575/(Q575/1.37))</f>
        <v>0</v>
      </c>
      <c r="T575">
        <f>(CU575*CX575)</f>
        <v>0</v>
      </c>
      <c r="U575">
        <f>(DM575+(T575+2*0.95*5.67E-8*(((DM575+$B$9)+273)^4-(DM575+273)^4)-44100*I575)/(1.84*29.3*Q575+8*0.95*5.67E-8*(DM575+273)^3))</f>
        <v>0</v>
      </c>
      <c r="V575">
        <f>($C$9*DN575+$D$9*DO575+$E$9*U575)</f>
        <v>0</v>
      </c>
      <c r="W575">
        <f>0.61365*exp(17.502*V575/(240.97+V575))</f>
        <v>0</v>
      </c>
      <c r="X575">
        <f>(Y575/Z575*100)</f>
        <v>0</v>
      </c>
      <c r="Y575">
        <f>DF575*(DK575+DL575)/1000</f>
        <v>0</v>
      </c>
      <c r="Z575">
        <f>0.61365*exp(17.502*DM575/(240.97+DM575))</f>
        <v>0</v>
      </c>
      <c r="AA575">
        <f>(W575-DF575*(DK575+DL575)/1000)</f>
        <v>0</v>
      </c>
      <c r="AB575">
        <f>(-I575*44100)</f>
        <v>0</v>
      </c>
      <c r="AC575">
        <f>2*29.3*Q575*0.92*(DM575-V575)</f>
        <v>0</v>
      </c>
      <c r="AD575">
        <f>2*0.95*5.67E-8*(((DM575+$B$9)+273)^4-(V575+273)^4)</f>
        <v>0</v>
      </c>
      <c r="AE575">
        <f>T575+AD575+AB575+AC575</f>
        <v>0</v>
      </c>
      <c r="AF575">
        <v>1</v>
      </c>
      <c r="AG575">
        <v>0</v>
      </c>
      <c r="AH575">
        <f>IF(AF575*$H$15&gt;=AJ575,1.0,(AJ575/(AJ575-AF575*$H$15)))</f>
        <v>0</v>
      </c>
      <c r="AI575">
        <f>(AH575-1)*100</f>
        <v>0</v>
      </c>
      <c r="AJ575">
        <f>MAX(0,($B$15+$C$15*DR575)/(1+$D$15*DR575)*DK575/(DM575+273)*$E$15)</f>
        <v>0</v>
      </c>
      <c r="AK575" t="s">
        <v>420</v>
      </c>
      <c r="AL575" t="s">
        <v>420</v>
      </c>
      <c r="AM575">
        <v>0</v>
      </c>
      <c r="AN575">
        <v>0</v>
      </c>
      <c r="AO575">
        <f>1-AM575/AN575</f>
        <v>0</v>
      </c>
      <c r="AP575">
        <v>0</v>
      </c>
      <c r="AQ575" t="s">
        <v>420</v>
      </c>
      <c r="AR575" t="s">
        <v>420</v>
      </c>
      <c r="AS575">
        <v>0</v>
      </c>
      <c r="AT575">
        <v>0</v>
      </c>
      <c r="AU575">
        <f>1-AS575/AT575</f>
        <v>0</v>
      </c>
      <c r="AV575">
        <v>0.5</v>
      </c>
      <c r="AW575">
        <f>CV575</f>
        <v>0</v>
      </c>
      <c r="AX575">
        <f>K575</f>
        <v>0</v>
      </c>
      <c r="AY575">
        <f>AU575*AV575*AW575</f>
        <v>0</v>
      </c>
      <c r="AZ575">
        <f>(AX575-AP575)/AW575</f>
        <v>0</v>
      </c>
      <c r="BA575">
        <f>(AN575-AT575)/AT575</f>
        <v>0</v>
      </c>
      <c r="BB575">
        <f>AM575/(AO575+AM575/AT575)</f>
        <v>0</v>
      </c>
      <c r="BC575" t="s">
        <v>420</v>
      </c>
      <c r="BD575">
        <v>0</v>
      </c>
      <c r="BE575">
        <f>IF(BD575&lt;&gt;0, BD575, BB575)</f>
        <v>0</v>
      </c>
      <c r="BF575">
        <f>1-BE575/AT575</f>
        <v>0</v>
      </c>
      <c r="BG575">
        <f>(AT575-AS575)/(AT575-BE575)</f>
        <v>0</v>
      </c>
      <c r="BH575">
        <f>(AN575-AT575)/(AN575-BE575)</f>
        <v>0</v>
      </c>
      <c r="BI575">
        <f>(AT575-AS575)/(AT575-AM575)</f>
        <v>0</v>
      </c>
      <c r="BJ575">
        <f>(AN575-AT575)/(AN575-AM575)</f>
        <v>0</v>
      </c>
      <c r="BK575">
        <f>(BG575*BE575/AS575)</f>
        <v>0</v>
      </c>
      <c r="BL575">
        <f>(1-BK575)</f>
        <v>0</v>
      </c>
      <c r="CU575">
        <f>$B$13*DS575+$C$13*DT575+$F$13*EE575*(1-EH575)</f>
        <v>0</v>
      </c>
      <c r="CV575">
        <f>CU575*CW575</f>
        <v>0</v>
      </c>
      <c r="CW575">
        <f>($B$13*$D$11+$C$13*$D$11+$F$13*((ER575+EJ575)/MAX(ER575+EJ575+ES575, 0.1)*$I$11+ES575/MAX(ER575+EJ575+ES575, 0.1)*$J$11))/($B$13+$C$13+$F$13)</f>
        <v>0</v>
      </c>
      <c r="CX575">
        <f>($B$13*$K$11+$C$13*$K$11+$F$13*((ER575+EJ575)/MAX(ER575+EJ575+ES575, 0.1)*$P$11+ES575/MAX(ER575+EJ575+ES575, 0.1)*$Q$11))/($B$13+$C$13+$F$13)</f>
        <v>0</v>
      </c>
      <c r="CY575">
        <v>2.7</v>
      </c>
      <c r="CZ575">
        <v>0.5</v>
      </c>
      <c r="DA575" t="s">
        <v>421</v>
      </c>
      <c r="DB575">
        <v>2</v>
      </c>
      <c r="DC575">
        <v>1761013584.5</v>
      </c>
      <c r="DD575">
        <v>420.2892916666667</v>
      </c>
      <c r="DE575">
        <v>420.0100833333333</v>
      </c>
      <c r="DF575">
        <v>23.58659166666667</v>
      </c>
      <c r="DG575">
        <v>23.61829583333333</v>
      </c>
      <c r="DH575">
        <v>422.0645833333333</v>
      </c>
      <c r="DI575">
        <v>23.40167916666667</v>
      </c>
      <c r="DJ575">
        <v>499.9917083333333</v>
      </c>
      <c r="DK575">
        <v>90.60207083333334</v>
      </c>
      <c r="DL575">
        <v>0.033020325</v>
      </c>
      <c r="DM575">
        <v>30.07470416666667</v>
      </c>
      <c r="DN575">
        <v>30.04061666666666</v>
      </c>
      <c r="DO575">
        <v>999.9</v>
      </c>
      <c r="DP575">
        <v>0</v>
      </c>
      <c r="DQ575">
        <v>0</v>
      </c>
      <c r="DR575">
        <v>9995.992916666668</v>
      </c>
      <c r="DS575">
        <v>0</v>
      </c>
      <c r="DT575">
        <v>0.242856</v>
      </c>
      <c r="DU575">
        <v>0.2792002916666667</v>
      </c>
      <c r="DV575">
        <v>430.4418333333333</v>
      </c>
      <c r="DW575">
        <v>430.1699166666667</v>
      </c>
      <c r="DX575">
        <v>-0.0317134875</v>
      </c>
      <c r="DY575">
        <v>420.0100833333333</v>
      </c>
      <c r="DZ575">
        <v>23.61829583333333</v>
      </c>
      <c r="EA575">
        <v>2.136994166666666</v>
      </c>
      <c r="EB575">
        <v>2.1398675</v>
      </c>
      <c r="EC575">
        <v>18.49764583333333</v>
      </c>
      <c r="ED575">
        <v>18.51908333333333</v>
      </c>
      <c r="EE575">
        <v>0.00500078</v>
      </c>
      <c r="EF575">
        <v>0</v>
      </c>
      <c r="EG575">
        <v>0</v>
      </c>
      <c r="EH575">
        <v>0</v>
      </c>
      <c r="EI575">
        <v>296.0375</v>
      </c>
      <c r="EJ575">
        <v>0.00500078</v>
      </c>
      <c r="EK575">
        <v>-17.58333333333333</v>
      </c>
      <c r="EL575">
        <v>-0.275</v>
      </c>
      <c r="EM575">
        <v>35.48166666666667</v>
      </c>
      <c r="EN575">
        <v>39.51016666666666</v>
      </c>
      <c r="EO575">
        <v>37.72629166666667</v>
      </c>
      <c r="EP575">
        <v>39.81483333333333</v>
      </c>
      <c r="EQ575">
        <v>38.63525</v>
      </c>
      <c r="ER575">
        <v>0</v>
      </c>
      <c r="ES575">
        <v>0</v>
      </c>
      <c r="ET575">
        <v>0</v>
      </c>
      <c r="EU575">
        <v>1761013591.3</v>
      </c>
      <c r="EV575">
        <v>0</v>
      </c>
      <c r="EW575">
        <v>295.9653846153846</v>
      </c>
      <c r="EX575">
        <v>25.54188017152701</v>
      </c>
      <c r="EY575">
        <v>-0.4683758331122259</v>
      </c>
      <c r="EZ575">
        <v>-16.68846153846154</v>
      </c>
      <c r="FA575">
        <v>15</v>
      </c>
      <c r="FB575">
        <v>1761013439.5</v>
      </c>
      <c r="FC575" t="s">
        <v>1542</v>
      </c>
      <c r="FD575">
        <v>1761013439</v>
      </c>
      <c r="FE575">
        <v>1761013439.5</v>
      </c>
      <c r="FF575">
        <v>17</v>
      </c>
      <c r="FG575">
        <v>-0.043</v>
      </c>
      <c r="FH575">
        <v>0.005</v>
      </c>
      <c r="FI575">
        <v>-1.775</v>
      </c>
      <c r="FJ575">
        <v>0.18</v>
      </c>
      <c r="FK575">
        <v>420</v>
      </c>
      <c r="FL575">
        <v>23</v>
      </c>
      <c r="FM575">
        <v>0.43</v>
      </c>
      <c r="FN575">
        <v>0.11</v>
      </c>
      <c r="FO575">
        <v>0.2889076</v>
      </c>
      <c r="FP575">
        <v>-0.06339676547842536</v>
      </c>
      <c r="FQ575">
        <v>0.02701350342587944</v>
      </c>
      <c r="FR575">
        <v>1</v>
      </c>
      <c r="FS575">
        <v>295.6058823529412</v>
      </c>
      <c r="FT575">
        <v>13.06951848700658</v>
      </c>
      <c r="FU575">
        <v>7.887031096399385</v>
      </c>
      <c r="FV575">
        <v>0</v>
      </c>
      <c r="FW575">
        <v>-0.04173689000000001</v>
      </c>
      <c r="FX575">
        <v>0.1919559016885555</v>
      </c>
      <c r="FY575">
        <v>0.01926933126942655</v>
      </c>
      <c r="FZ575">
        <v>0</v>
      </c>
      <c r="GA575">
        <v>1</v>
      </c>
      <c r="GB575">
        <v>3</v>
      </c>
      <c r="GC575" t="s">
        <v>459</v>
      </c>
      <c r="GD575">
        <v>3.1097</v>
      </c>
      <c r="GE575">
        <v>2.72451</v>
      </c>
      <c r="GF575">
        <v>0.0887197</v>
      </c>
      <c r="GG575">
        <v>0.0884436</v>
      </c>
      <c r="GH575">
        <v>0.107413</v>
      </c>
      <c r="GI575">
        <v>0.108497</v>
      </c>
      <c r="GJ575">
        <v>23915.2</v>
      </c>
      <c r="GK575">
        <v>21660.1</v>
      </c>
      <c r="GL575">
        <v>26801</v>
      </c>
      <c r="GM575">
        <v>23967.5</v>
      </c>
      <c r="GN575">
        <v>38224.3</v>
      </c>
      <c r="GO575">
        <v>31514.7</v>
      </c>
      <c r="GP575">
        <v>46780</v>
      </c>
      <c r="GQ575">
        <v>37884</v>
      </c>
      <c r="GR575">
        <v>1.89237</v>
      </c>
      <c r="GS575">
        <v>1.87932</v>
      </c>
      <c r="GT575">
        <v>0.104599</v>
      </c>
      <c r="GU575">
        <v>0</v>
      </c>
      <c r="GV575">
        <v>28.3338</v>
      </c>
      <c r="GW575">
        <v>999.9</v>
      </c>
      <c r="GX575">
        <v>63.8</v>
      </c>
      <c r="GY575">
        <v>29</v>
      </c>
      <c r="GZ575">
        <v>28.32</v>
      </c>
      <c r="HA575">
        <v>61.151</v>
      </c>
      <c r="HB575">
        <v>20.8534</v>
      </c>
      <c r="HC575">
        <v>1</v>
      </c>
      <c r="HD575">
        <v>0.0250965</v>
      </c>
      <c r="HE575">
        <v>-1.8055</v>
      </c>
      <c r="HF575">
        <v>20.3285</v>
      </c>
      <c r="HG575">
        <v>5.22118</v>
      </c>
      <c r="HH575">
        <v>11.98</v>
      </c>
      <c r="HI575">
        <v>4.9652</v>
      </c>
      <c r="HJ575">
        <v>3.27595</v>
      </c>
      <c r="HK575">
        <v>9999</v>
      </c>
      <c r="HL575">
        <v>9999</v>
      </c>
      <c r="HM575">
        <v>9999</v>
      </c>
      <c r="HN575">
        <v>999.9</v>
      </c>
      <c r="HO575">
        <v>1.86364</v>
      </c>
      <c r="HP575">
        <v>1.85974</v>
      </c>
      <c r="HQ575">
        <v>1.85805</v>
      </c>
      <c r="HR575">
        <v>1.85943</v>
      </c>
      <c r="HS575">
        <v>1.85959</v>
      </c>
      <c r="HT575">
        <v>1.85806</v>
      </c>
      <c r="HU575">
        <v>1.85713</v>
      </c>
      <c r="HV575">
        <v>1.85211</v>
      </c>
      <c r="HW575">
        <v>0</v>
      </c>
      <c r="HX575">
        <v>0</v>
      </c>
      <c r="HY575">
        <v>0</v>
      </c>
      <c r="HZ575">
        <v>0</v>
      </c>
      <c r="IA575" t="s">
        <v>424</v>
      </c>
      <c r="IB575" t="s">
        <v>425</v>
      </c>
      <c r="IC575" t="s">
        <v>426</v>
      </c>
      <c r="ID575" t="s">
        <v>426</v>
      </c>
      <c r="IE575" t="s">
        <v>426</v>
      </c>
      <c r="IF575" t="s">
        <v>426</v>
      </c>
      <c r="IG575">
        <v>0</v>
      </c>
      <c r="IH575">
        <v>100</v>
      </c>
      <c r="II575">
        <v>100</v>
      </c>
      <c r="IJ575">
        <v>-1.775</v>
      </c>
      <c r="IK575">
        <v>0.1852</v>
      </c>
      <c r="IL575">
        <v>-2.566441917429032</v>
      </c>
      <c r="IM575">
        <v>0.001328113201692861</v>
      </c>
      <c r="IN575">
        <v>1.538283238170363E-06</v>
      </c>
      <c r="IO575">
        <v>-5.795655626708063E-10</v>
      </c>
      <c r="IP575">
        <v>-0.06473182303273828</v>
      </c>
      <c r="IQ575">
        <v>-0.004593102289677449</v>
      </c>
      <c r="IR575">
        <v>0.0008253994458280543</v>
      </c>
      <c r="IS575">
        <v>-7.403632370499484E-06</v>
      </c>
      <c r="IT575">
        <v>2</v>
      </c>
      <c r="IU575">
        <v>1985</v>
      </c>
      <c r="IV575">
        <v>1</v>
      </c>
      <c r="IW575">
        <v>27</v>
      </c>
      <c r="IX575">
        <v>2.6</v>
      </c>
      <c r="IY575">
        <v>2.5</v>
      </c>
      <c r="IZ575">
        <v>1.13525</v>
      </c>
      <c r="JA575">
        <v>2.60498</v>
      </c>
      <c r="JB575">
        <v>1.49658</v>
      </c>
      <c r="JC575">
        <v>2.34497</v>
      </c>
      <c r="JD575">
        <v>1.54907</v>
      </c>
      <c r="JE575">
        <v>2.41943</v>
      </c>
      <c r="JF575">
        <v>32.7535</v>
      </c>
      <c r="JG575">
        <v>15.2791</v>
      </c>
      <c r="JH575">
        <v>18</v>
      </c>
      <c r="JI575">
        <v>481.434</v>
      </c>
      <c r="JJ575">
        <v>502.25</v>
      </c>
      <c r="JK575">
        <v>31.0445</v>
      </c>
      <c r="JL575">
        <v>27.5667</v>
      </c>
      <c r="JM575">
        <v>30</v>
      </c>
      <c r="JN575">
        <v>27.7595</v>
      </c>
      <c r="JO575">
        <v>27.7398</v>
      </c>
      <c r="JP575">
        <v>22.8352</v>
      </c>
      <c r="JQ575">
        <v>20.7426</v>
      </c>
      <c r="JR575">
        <v>79.7008</v>
      </c>
      <c r="JS575">
        <v>31.0262</v>
      </c>
      <c r="JT575">
        <v>420</v>
      </c>
      <c r="JU575">
        <v>23.606</v>
      </c>
      <c r="JV575">
        <v>102.297</v>
      </c>
      <c r="JW575">
        <v>91.395</v>
      </c>
    </row>
    <row r="576" spans="1:283">
      <c r="A576">
        <v>558</v>
      </c>
      <c r="B576">
        <v>1761013594.5</v>
      </c>
      <c r="C576">
        <v>3928.5</v>
      </c>
      <c r="D576" t="s">
        <v>1575</v>
      </c>
      <c r="E576" t="s">
        <v>1576</v>
      </c>
      <c r="F576">
        <v>5</v>
      </c>
      <c r="G576" t="s">
        <v>1541</v>
      </c>
      <c r="H576">
        <v>1761013586.5</v>
      </c>
      <c r="I576">
        <f>(J576)/1000</f>
        <v>0</v>
      </c>
      <c r="J576">
        <f>1000*DJ576*AH576*(DF576-DG576)/(100*CY576*(1000-AH576*DF576))</f>
        <v>0</v>
      </c>
      <c r="K576">
        <f>DJ576*AH576*(DE576-DD576*(1000-AH576*DG576)/(1000-AH576*DF576))/(100*CY576)</f>
        <v>0</v>
      </c>
      <c r="L576">
        <f>DD576 - IF(AH576&gt;1, K576*CY576*100.0/(AJ576), 0)</f>
        <v>0</v>
      </c>
      <c r="M576">
        <f>((S576-I576/2)*L576-K576)/(S576+I576/2)</f>
        <v>0</v>
      </c>
      <c r="N576">
        <f>M576*(DK576+DL576)/1000.0</f>
        <v>0</v>
      </c>
      <c r="O576">
        <f>(DD576 - IF(AH576&gt;1, K576*CY576*100.0/(AJ576), 0))*(DK576+DL576)/1000.0</f>
        <v>0</v>
      </c>
      <c r="P576">
        <f>2.0/((1/R576-1/Q576)+SIGN(R576)*SQRT((1/R576-1/Q576)*(1/R576-1/Q576) + 4*CZ576/((CZ576+1)*(CZ576+1))*(2*1/R576*1/Q576-1/Q576*1/Q576)))</f>
        <v>0</v>
      </c>
      <c r="Q576">
        <f>IF(LEFT(DA576,1)&lt;&gt;"0",IF(LEFT(DA576,1)="1",3.0,DB576),$D$5+$E$5*(DR576*DK576/($K$5*1000))+$F$5*(DR576*DK576/($K$5*1000))*MAX(MIN(CY576,$J$5),$I$5)*MAX(MIN(CY576,$J$5),$I$5)+$G$5*MAX(MIN(CY576,$J$5),$I$5)*(DR576*DK576/($K$5*1000))+$H$5*(DR576*DK576/($K$5*1000))*(DR576*DK576/($K$5*1000)))</f>
        <v>0</v>
      </c>
      <c r="R576">
        <f>I576*(1000-(1000*0.61365*exp(17.502*V576/(240.97+V576))/(DK576+DL576)+DF576)/2)/(1000*0.61365*exp(17.502*V576/(240.97+V576))/(DK576+DL576)-DF576)</f>
        <v>0</v>
      </c>
      <c r="S576">
        <f>1/((CZ576+1)/(P576/1.6)+1/(Q576/1.37)) + CZ576/((CZ576+1)/(P576/1.6) + CZ576/(Q576/1.37))</f>
        <v>0</v>
      </c>
      <c r="T576">
        <f>(CU576*CX576)</f>
        <v>0</v>
      </c>
      <c r="U576">
        <f>(DM576+(T576+2*0.95*5.67E-8*(((DM576+$B$9)+273)^4-(DM576+273)^4)-44100*I576)/(1.84*29.3*Q576+8*0.95*5.67E-8*(DM576+273)^3))</f>
        <v>0</v>
      </c>
      <c r="V576">
        <f>($C$9*DN576+$D$9*DO576+$E$9*U576)</f>
        <v>0</v>
      </c>
      <c r="W576">
        <f>0.61365*exp(17.502*V576/(240.97+V576))</f>
        <v>0</v>
      </c>
      <c r="X576">
        <f>(Y576/Z576*100)</f>
        <v>0</v>
      </c>
      <c r="Y576">
        <f>DF576*(DK576+DL576)/1000</f>
        <v>0</v>
      </c>
      <c r="Z576">
        <f>0.61365*exp(17.502*DM576/(240.97+DM576))</f>
        <v>0</v>
      </c>
      <c r="AA576">
        <f>(W576-DF576*(DK576+DL576)/1000)</f>
        <v>0</v>
      </c>
      <c r="AB576">
        <f>(-I576*44100)</f>
        <v>0</v>
      </c>
      <c r="AC576">
        <f>2*29.3*Q576*0.92*(DM576-V576)</f>
        <v>0</v>
      </c>
      <c r="AD576">
        <f>2*0.95*5.67E-8*(((DM576+$B$9)+273)^4-(V576+273)^4)</f>
        <v>0</v>
      </c>
      <c r="AE576">
        <f>T576+AD576+AB576+AC576</f>
        <v>0</v>
      </c>
      <c r="AF576">
        <v>1</v>
      </c>
      <c r="AG576">
        <v>0</v>
      </c>
      <c r="AH576">
        <f>IF(AF576*$H$15&gt;=AJ576,1.0,(AJ576/(AJ576-AF576*$H$15)))</f>
        <v>0</v>
      </c>
      <c r="AI576">
        <f>(AH576-1)*100</f>
        <v>0</v>
      </c>
      <c r="AJ576">
        <f>MAX(0,($B$15+$C$15*DR576)/(1+$D$15*DR576)*DK576/(DM576+273)*$E$15)</f>
        <v>0</v>
      </c>
      <c r="AK576" t="s">
        <v>420</v>
      </c>
      <c r="AL576" t="s">
        <v>420</v>
      </c>
      <c r="AM576">
        <v>0</v>
      </c>
      <c r="AN576">
        <v>0</v>
      </c>
      <c r="AO576">
        <f>1-AM576/AN576</f>
        <v>0</v>
      </c>
      <c r="AP576">
        <v>0</v>
      </c>
      <c r="AQ576" t="s">
        <v>420</v>
      </c>
      <c r="AR576" t="s">
        <v>420</v>
      </c>
      <c r="AS576">
        <v>0</v>
      </c>
      <c r="AT576">
        <v>0</v>
      </c>
      <c r="AU576">
        <f>1-AS576/AT576</f>
        <v>0</v>
      </c>
      <c r="AV576">
        <v>0.5</v>
      </c>
      <c r="AW576">
        <f>CV576</f>
        <v>0</v>
      </c>
      <c r="AX576">
        <f>K576</f>
        <v>0</v>
      </c>
      <c r="AY576">
        <f>AU576*AV576*AW576</f>
        <v>0</v>
      </c>
      <c r="AZ576">
        <f>(AX576-AP576)/AW576</f>
        <v>0</v>
      </c>
      <c r="BA576">
        <f>(AN576-AT576)/AT576</f>
        <v>0</v>
      </c>
      <c r="BB576">
        <f>AM576/(AO576+AM576/AT576)</f>
        <v>0</v>
      </c>
      <c r="BC576" t="s">
        <v>420</v>
      </c>
      <c r="BD576">
        <v>0</v>
      </c>
      <c r="BE576">
        <f>IF(BD576&lt;&gt;0, BD576, BB576)</f>
        <v>0</v>
      </c>
      <c r="BF576">
        <f>1-BE576/AT576</f>
        <v>0</v>
      </c>
      <c r="BG576">
        <f>(AT576-AS576)/(AT576-BE576)</f>
        <v>0</v>
      </c>
      <c r="BH576">
        <f>(AN576-AT576)/(AN576-BE576)</f>
        <v>0</v>
      </c>
      <c r="BI576">
        <f>(AT576-AS576)/(AT576-AM576)</f>
        <v>0</v>
      </c>
      <c r="BJ576">
        <f>(AN576-AT576)/(AN576-AM576)</f>
        <v>0</v>
      </c>
      <c r="BK576">
        <f>(BG576*BE576/AS576)</f>
        <v>0</v>
      </c>
      <c r="BL576">
        <f>(1-BK576)</f>
        <v>0</v>
      </c>
      <c r="CU576">
        <f>$B$13*DS576+$C$13*DT576+$F$13*EE576*(1-EH576)</f>
        <v>0</v>
      </c>
      <c r="CV576">
        <f>CU576*CW576</f>
        <v>0</v>
      </c>
      <c r="CW576">
        <f>($B$13*$D$11+$C$13*$D$11+$F$13*((ER576+EJ576)/MAX(ER576+EJ576+ES576, 0.1)*$I$11+ES576/MAX(ER576+EJ576+ES576, 0.1)*$J$11))/($B$13+$C$13+$F$13)</f>
        <v>0</v>
      </c>
      <c r="CX576">
        <f>($B$13*$K$11+$C$13*$K$11+$F$13*((ER576+EJ576)/MAX(ER576+EJ576+ES576, 0.1)*$P$11+ES576/MAX(ER576+EJ576+ES576, 0.1)*$Q$11))/($B$13+$C$13+$F$13)</f>
        <v>0</v>
      </c>
      <c r="CY576">
        <v>2.7</v>
      </c>
      <c r="CZ576">
        <v>0.5</v>
      </c>
      <c r="DA576" t="s">
        <v>421</v>
      </c>
      <c r="DB576">
        <v>2</v>
      </c>
      <c r="DC576">
        <v>1761013586.5</v>
      </c>
      <c r="DD576">
        <v>420.2882916666667</v>
      </c>
      <c r="DE576">
        <v>420.0064166666667</v>
      </c>
      <c r="DF576">
        <v>23.5915125</v>
      </c>
      <c r="DG576">
        <v>23.618975</v>
      </c>
      <c r="DH576">
        <v>422.063625</v>
      </c>
      <c r="DI576">
        <v>23.40649583333333</v>
      </c>
      <c r="DJ576">
        <v>499.9977916666667</v>
      </c>
      <c r="DK576">
        <v>90.6020125</v>
      </c>
      <c r="DL576">
        <v>0.0330027375</v>
      </c>
      <c r="DM576">
        <v>30.07295833333334</v>
      </c>
      <c r="DN576">
        <v>30.0394875</v>
      </c>
      <c r="DO576">
        <v>999.9</v>
      </c>
      <c r="DP576">
        <v>0</v>
      </c>
      <c r="DQ576">
        <v>0</v>
      </c>
      <c r="DR576">
        <v>9999.764999999999</v>
      </c>
      <c r="DS576">
        <v>0</v>
      </c>
      <c r="DT576">
        <v>0.242856</v>
      </c>
      <c r="DU576">
        <v>0.28182225</v>
      </c>
      <c r="DV576">
        <v>430.4429583333334</v>
      </c>
      <c r="DW576">
        <v>430.1665</v>
      </c>
      <c r="DX576">
        <v>-0.02746510833333333</v>
      </c>
      <c r="DY576">
        <v>420.0064166666667</v>
      </c>
      <c r="DZ576">
        <v>23.618975</v>
      </c>
      <c r="EA576">
        <v>2.137439583333334</v>
      </c>
      <c r="EB576">
        <v>2.139927916666667</v>
      </c>
      <c r="EC576">
        <v>18.50097083333333</v>
      </c>
      <c r="ED576">
        <v>18.51952916666667</v>
      </c>
      <c r="EE576">
        <v>0.00500078</v>
      </c>
      <c r="EF576">
        <v>0</v>
      </c>
      <c r="EG576">
        <v>0</v>
      </c>
      <c r="EH576">
        <v>0</v>
      </c>
      <c r="EI576">
        <v>296.8291666666667</v>
      </c>
      <c r="EJ576">
        <v>0.00500078</v>
      </c>
      <c r="EK576">
        <v>-17.27916666666667</v>
      </c>
      <c r="EL576">
        <v>-0.1875</v>
      </c>
      <c r="EM576">
        <v>35.49983333333333</v>
      </c>
      <c r="EN576">
        <v>39.54141666666666</v>
      </c>
      <c r="EO576">
        <v>37.747125</v>
      </c>
      <c r="EP576">
        <v>39.85908333333333</v>
      </c>
      <c r="EQ576">
        <v>38.65341666666666</v>
      </c>
      <c r="ER576">
        <v>0</v>
      </c>
      <c r="ES576">
        <v>0</v>
      </c>
      <c r="ET576">
        <v>0</v>
      </c>
      <c r="EU576">
        <v>1761013593.7</v>
      </c>
      <c r="EV576">
        <v>0</v>
      </c>
      <c r="EW576">
        <v>297.1692307692307</v>
      </c>
      <c r="EX576">
        <v>-0.8068379566313192</v>
      </c>
      <c r="EY576">
        <v>-2.77606831208135</v>
      </c>
      <c r="EZ576">
        <v>-17.16923076923077</v>
      </c>
      <c r="FA576">
        <v>15</v>
      </c>
      <c r="FB576">
        <v>1761013439.5</v>
      </c>
      <c r="FC576" t="s">
        <v>1542</v>
      </c>
      <c r="FD576">
        <v>1761013439</v>
      </c>
      <c r="FE576">
        <v>1761013439.5</v>
      </c>
      <c r="FF576">
        <v>17</v>
      </c>
      <c r="FG576">
        <v>-0.043</v>
      </c>
      <c r="FH576">
        <v>0.005</v>
      </c>
      <c r="FI576">
        <v>-1.775</v>
      </c>
      <c r="FJ576">
        <v>0.18</v>
      </c>
      <c r="FK576">
        <v>420</v>
      </c>
      <c r="FL576">
        <v>23</v>
      </c>
      <c r="FM576">
        <v>0.43</v>
      </c>
      <c r="FN576">
        <v>0.11</v>
      </c>
      <c r="FO576">
        <v>0.2858335853658537</v>
      </c>
      <c r="FP576">
        <v>-0.05636918466899051</v>
      </c>
      <c r="FQ576">
        <v>0.0265542240891053</v>
      </c>
      <c r="FR576">
        <v>1</v>
      </c>
      <c r="FS576">
        <v>295.714705882353</v>
      </c>
      <c r="FT576">
        <v>21.32161943664714</v>
      </c>
      <c r="FU576">
        <v>7.518961612950567</v>
      </c>
      <c r="FV576">
        <v>0</v>
      </c>
      <c r="FW576">
        <v>-0.0349182512195122</v>
      </c>
      <c r="FX576">
        <v>0.1522267923344948</v>
      </c>
      <c r="FY576">
        <v>0.01564615855954117</v>
      </c>
      <c r="FZ576">
        <v>0</v>
      </c>
      <c r="GA576">
        <v>1</v>
      </c>
      <c r="GB576">
        <v>3</v>
      </c>
      <c r="GC576" t="s">
        <v>459</v>
      </c>
      <c r="GD576">
        <v>3.10976</v>
      </c>
      <c r="GE576">
        <v>2.72453</v>
      </c>
      <c r="GF576">
        <v>0.0887203</v>
      </c>
      <c r="GG576">
        <v>0.0884398</v>
      </c>
      <c r="GH576">
        <v>0.10742</v>
      </c>
      <c r="GI576">
        <v>0.108498</v>
      </c>
      <c r="GJ576">
        <v>23915.2</v>
      </c>
      <c r="GK576">
        <v>21660.1</v>
      </c>
      <c r="GL576">
        <v>26801</v>
      </c>
      <c r="GM576">
        <v>23967.5</v>
      </c>
      <c r="GN576">
        <v>38224.1</v>
      </c>
      <c r="GO576">
        <v>31514.6</v>
      </c>
      <c r="GP576">
        <v>46780.2</v>
      </c>
      <c r="GQ576">
        <v>37884</v>
      </c>
      <c r="GR576">
        <v>1.8927</v>
      </c>
      <c r="GS576">
        <v>1.87912</v>
      </c>
      <c r="GT576">
        <v>0.104621</v>
      </c>
      <c r="GU576">
        <v>0</v>
      </c>
      <c r="GV576">
        <v>28.3342</v>
      </c>
      <c r="GW576">
        <v>999.9</v>
      </c>
      <c r="GX576">
        <v>63.8</v>
      </c>
      <c r="GY576">
        <v>29</v>
      </c>
      <c r="GZ576">
        <v>28.3226</v>
      </c>
      <c r="HA576">
        <v>61.311</v>
      </c>
      <c r="HB576">
        <v>20.9856</v>
      </c>
      <c r="HC576">
        <v>1</v>
      </c>
      <c r="HD576">
        <v>0.0250483</v>
      </c>
      <c r="HE576">
        <v>-1.81186</v>
      </c>
      <c r="HF576">
        <v>20.3285</v>
      </c>
      <c r="HG576">
        <v>5.22103</v>
      </c>
      <c r="HH576">
        <v>11.98</v>
      </c>
      <c r="HI576">
        <v>4.965</v>
      </c>
      <c r="HJ576">
        <v>3.276</v>
      </c>
      <c r="HK576">
        <v>9999</v>
      </c>
      <c r="HL576">
        <v>9999</v>
      </c>
      <c r="HM576">
        <v>9999</v>
      </c>
      <c r="HN576">
        <v>999.9</v>
      </c>
      <c r="HO576">
        <v>1.86362</v>
      </c>
      <c r="HP576">
        <v>1.85974</v>
      </c>
      <c r="HQ576">
        <v>1.85805</v>
      </c>
      <c r="HR576">
        <v>1.85943</v>
      </c>
      <c r="HS576">
        <v>1.85959</v>
      </c>
      <c r="HT576">
        <v>1.85806</v>
      </c>
      <c r="HU576">
        <v>1.85713</v>
      </c>
      <c r="HV576">
        <v>1.85211</v>
      </c>
      <c r="HW576">
        <v>0</v>
      </c>
      <c r="HX576">
        <v>0</v>
      </c>
      <c r="HY576">
        <v>0</v>
      </c>
      <c r="HZ576">
        <v>0</v>
      </c>
      <c r="IA576" t="s">
        <v>424</v>
      </c>
      <c r="IB576" t="s">
        <v>425</v>
      </c>
      <c r="IC576" t="s">
        <v>426</v>
      </c>
      <c r="ID576" t="s">
        <v>426</v>
      </c>
      <c r="IE576" t="s">
        <v>426</v>
      </c>
      <c r="IF576" t="s">
        <v>426</v>
      </c>
      <c r="IG576">
        <v>0</v>
      </c>
      <c r="IH576">
        <v>100</v>
      </c>
      <c r="II576">
        <v>100</v>
      </c>
      <c r="IJ576">
        <v>-1.775</v>
      </c>
      <c r="IK576">
        <v>0.1853</v>
      </c>
      <c r="IL576">
        <v>-2.566441917429032</v>
      </c>
      <c r="IM576">
        <v>0.001328113201692861</v>
      </c>
      <c r="IN576">
        <v>1.538283238170363E-06</v>
      </c>
      <c r="IO576">
        <v>-5.795655626708063E-10</v>
      </c>
      <c r="IP576">
        <v>-0.06473182303273828</v>
      </c>
      <c r="IQ576">
        <v>-0.004593102289677449</v>
      </c>
      <c r="IR576">
        <v>0.0008253994458280543</v>
      </c>
      <c r="IS576">
        <v>-7.403632370499484E-06</v>
      </c>
      <c r="IT576">
        <v>2</v>
      </c>
      <c r="IU576">
        <v>1985</v>
      </c>
      <c r="IV576">
        <v>1</v>
      </c>
      <c r="IW576">
        <v>27</v>
      </c>
      <c r="IX576">
        <v>2.6</v>
      </c>
      <c r="IY576">
        <v>2.6</v>
      </c>
      <c r="IZ576">
        <v>1.13525</v>
      </c>
      <c r="JA576">
        <v>2.6123</v>
      </c>
      <c r="JB576">
        <v>1.49658</v>
      </c>
      <c r="JC576">
        <v>2.34497</v>
      </c>
      <c r="JD576">
        <v>1.54907</v>
      </c>
      <c r="JE576">
        <v>2.37793</v>
      </c>
      <c r="JF576">
        <v>32.7535</v>
      </c>
      <c r="JG576">
        <v>15.2703</v>
      </c>
      <c r="JH576">
        <v>18</v>
      </c>
      <c r="JI576">
        <v>481.621</v>
      </c>
      <c r="JJ576">
        <v>502.117</v>
      </c>
      <c r="JK576">
        <v>31.0278</v>
      </c>
      <c r="JL576">
        <v>27.5667</v>
      </c>
      <c r="JM576">
        <v>30</v>
      </c>
      <c r="JN576">
        <v>27.7595</v>
      </c>
      <c r="JO576">
        <v>27.7398</v>
      </c>
      <c r="JP576">
        <v>22.8351</v>
      </c>
      <c r="JQ576">
        <v>20.7426</v>
      </c>
      <c r="JR576">
        <v>79.7008</v>
      </c>
      <c r="JS576">
        <v>31.0262</v>
      </c>
      <c r="JT576">
        <v>420</v>
      </c>
      <c r="JU576">
        <v>23.606</v>
      </c>
      <c r="JV576">
        <v>102.297</v>
      </c>
      <c r="JW576">
        <v>91.3948</v>
      </c>
    </row>
    <row r="577" spans="1:283">
      <c r="A577">
        <v>559</v>
      </c>
      <c r="B577">
        <v>1761013596.5</v>
      </c>
      <c r="C577">
        <v>3930.5</v>
      </c>
      <c r="D577" t="s">
        <v>1577</v>
      </c>
      <c r="E577" t="s">
        <v>1578</v>
      </c>
      <c r="F577">
        <v>5</v>
      </c>
      <c r="G577" t="s">
        <v>1541</v>
      </c>
      <c r="H577">
        <v>1761013588.5</v>
      </c>
      <c r="I577">
        <f>(J577)/1000</f>
        <v>0</v>
      </c>
      <c r="J577">
        <f>1000*DJ577*AH577*(DF577-DG577)/(100*CY577*(1000-AH577*DF577))</f>
        <v>0</v>
      </c>
      <c r="K577">
        <f>DJ577*AH577*(DE577-DD577*(1000-AH577*DG577)/(1000-AH577*DF577))/(100*CY577)</f>
        <v>0</v>
      </c>
      <c r="L577">
        <f>DD577 - IF(AH577&gt;1, K577*CY577*100.0/(AJ577), 0)</f>
        <v>0</v>
      </c>
      <c r="M577">
        <f>((S577-I577/2)*L577-K577)/(S577+I577/2)</f>
        <v>0</v>
      </c>
      <c r="N577">
        <f>M577*(DK577+DL577)/1000.0</f>
        <v>0</v>
      </c>
      <c r="O577">
        <f>(DD577 - IF(AH577&gt;1, K577*CY577*100.0/(AJ577), 0))*(DK577+DL577)/1000.0</f>
        <v>0</v>
      </c>
      <c r="P577">
        <f>2.0/((1/R577-1/Q577)+SIGN(R577)*SQRT((1/R577-1/Q577)*(1/R577-1/Q577) + 4*CZ577/((CZ577+1)*(CZ577+1))*(2*1/R577*1/Q577-1/Q577*1/Q577)))</f>
        <v>0</v>
      </c>
      <c r="Q577">
        <f>IF(LEFT(DA577,1)&lt;&gt;"0",IF(LEFT(DA577,1)="1",3.0,DB577),$D$5+$E$5*(DR577*DK577/($K$5*1000))+$F$5*(DR577*DK577/($K$5*1000))*MAX(MIN(CY577,$J$5),$I$5)*MAX(MIN(CY577,$J$5),$I$5)+$G$5*MAX(MIN(CY577,$J$5),$I$5)*(DR577*DK577/($K$5*1000))+$H$5*(DR577*DK577/($K$5*1000))*(DR577*DK577/($K$5*1000)))</f>
        <v>0</v>
      </c>
      <c r="R577">
        <f>I577*(1000-(1000*0.61365*exp(17.502*V577/(240.97+V577))/(DK577+DL577)+DF577)/2)/(1000*0.61365*exp(17.502*V577/(240.97+V577))/(DK577+DL577)-DF577)</f>
        <v>0</v>
      </c>
      <c r="S577">
        <f>1/((CZ577+1)/(P577/1.6)+1/(Q577/1.37)) + CZ577/((CZ577+1)/(P577/1.6) + CZ577/(Q577/1.37))</f>
        <v>0</v>
      </c>
      <c r="T577">
        <f>(CU577*CX577)</f>
        <v>0</v>
      </c>
      <c r="U577">
        <f>(DM577+(T577+2*0.95*5.67E-8*(((DM577+$B$9)+273)^4-(DM577+273)^4)-44100*I577)/(1.84*29.3*Q577+8*0.95*5.67E-8*(DM577+273)^3))</f>
        <v>0</v>
      </c>
      <c r="V577">
        <f>($C$9*DN577+$D$9*DO577+$E$9*U577)</f>
        <v>0</v>
      </c>
      <c r="W577">
        <f>0.61365*exp(17.502*V577/(240.97+V577))</f>
        <v>0</v>
      </c>
      <c r="X577">
        <f>(Y577/Z577*100)</f>
        <v>0</v>
      </c>
      <c r="Y577">
        <f>DF577*(DK577+DL577)/1000</f>
        <v>0</v>
      </c>
      <c r="Z577">
        <f>0.61365*exp(17.502*DM577/(240.97+DM577))</f>
        <v>0</v>
      </c>
      <c r="AA577">
        <f>(W577-DF577*(DK577+DL577)/1000)</f>
        <v>0</v>
      </c>
      <c r="AB577">
        <f>(-I577*44100)</f>
        <v>0</v>
      </c>
      <c r="AC577">
        <f>2*29.3*Q577*0.92*(DM577-V577)</f>
        <v>0</v>
      </c>
      <c r="AD577">
        <f>2*0.95*5.67E-8*(((DM577+$B$9)+273)^4-(V577+273)^4)</f>
        <v>0</v>
      </c>
      <c r="AE577">
        <f>T577+AD577+AB577+AC577</f>
        <v>0</v>
      </c>
      <c r="AF577">
        <v>1</v>
      </c>
      <c r="AG577">
        <v>0</v>
      </c>
      <c r="AH577">
        <f>IF(AF577*$H$15&gt;=AJ577,1.0,(AJ577/(AJ577-AF577*$H$15)))</f>
        <v>0</v>
      </c>
      <c r="AI577">
        <f>(AH577-1)*100</f>
        <v>0</v>
      </c>
      <c r="AJ577">
        <f>MAX(0,($B$15+$C$15*DR577)/(1+$D$15*DR577)*DK577/(DM577+273)*$E$15)</f>
        <v>0</v>
      </c>
      <c r="AK577" t="s">
        <v>420</v>
      </c>
      <c r="AL577" t="s">
        <v>420</v>
      </c>
      <c r="AM577">
        <v>0</v>
      </c>
      <c r="AN577">
        <v>0</v>
      </c>
      <c r="AO577">
        <f>1-AM577/AN577</f>
        <v>0</v>
      </c>
      <c r="AP577">
        <v>0</v>
      </c>
      <c r="AQ577" t="s">
        <v>420</v>
      </c>
      <c r="AR577" t="s">
        <v>420</v>
      </c>
      <c r="AS577">
        <v>0</v>
      </c>
      <c r="AT577">
        <v>0</v>
      </c>
      <c r="AU577">
        <f>1-AS577/AT577</f>
        <v>0</v>
      </c>
      <c r="AV577">
        <v>0.5</v>
      </c>
      <c r="AW577">
        <f>CV577</f>
        <v>0</v>
      </c>
      <c r="AX577">
        <f>K577</f>
        <v>0</v>
      </c>
      <c r="AY577">
        <f>AU577*AV577*AW577</f>
        <v>0</v>
      </c>
      <c r="AZ577">
        <f>(AX577-AP577)/AW577</f>
        <v>0</v>
      </c>
      <c r="BA577">
        <f>(AN577-AT577)/AT577</f>
        <v>0</v>
      </c>
      <c r="BB577">
        <f>AM577/(AO577+AM577/AT577)</f>
        <v>0</v>
      </c>
      <c r="BC577" t="s">
        <v>420</v>
      </c>
      <c r="BD577">
        <v>0</v>
      </c>
      <c r="BE577">
        <f>IF(BD577&lt;&gt;0, BD577, BB577)</f>
        <v>0</v>
      </c>
      <c r="BF577">
        <f>1-BE577/AT577</f>
        <v>0</v>
      </c>
      <c r="BG577">
        <f>(AT577-AS577)/(AT577-BE577)</f>
        <v>0</v>
      </c>
      <c r="BH577">
        <f>(AN577-AT577)/(AN577-BE577)</f>
        <v>0</v>
      </c>
      <c r="BI577">
        <f>(AT577-AS577)/(AT577-AM577)</f>
        <v>0</v>
      </c>
      <c r="BJ577">
        <f>(AN577-AT577)/(AN577-AM577)</f>
        <v>0</v>
      </c>
      <c r="BK577">
        <f>(BG577*BE577/AS577)</f>
        <v>0</v>
      </c>
      <c r="BL577">
        <f>(1-BK577)</f>
        <v>0</v>
      </c>
      <c r="CU577">
        <f>$B$13*DS577+$C$13*DT577+$F$13*EE577*(1-EH577)</f>
        <v>0</v>
      </c>
      <c r="CV577">
        <f>CU577*CW577</f>
        <v>0</v>
      </c>
      <c r="CW577">
        <f>($B$13*$D$11+$C$13*$D$11+$F$13*((ER577+EJ577)/MAX(ER577+EJ577+ES577, 0.1)*$I$11+ES577/MAX(ER577+EJ577+ES577, 0.1)*$J$11))/($B$13+$C$13+$F$13)</f>
        <v>0</v>
      </c>
      <c r="CX577">
        <f>($B$13*$K$11+$C$13*$K$11+$F$13*((ER577+EJ577)/MAX(ER577+EJ577+ES577, 0.1)*$P$11+ES577/MAX(ER577+EJ577+ES577, 0.1)*$Q$11))/($B$13+$C$13+$F$13)</f>
        <v>0</v>
      </c>
      <c r="CY577">
        <v>2.7</v>
      </c>
      <c r="CZ577">
        <v>0.5</v>
      </c>
      <c r="DA577" t="s">
        <v>421</v>
      </c>
      <c r="DB577">
        <v>2</v>
      </c>
      <c r="DC577">
        <v>1761013588.5</v>
      </c>
      <c r="DD577">
        <v>420.2849583333333</v>
      </c>
      <c r="DE577">
        <v>419.9962083333333</v>
      </c>
      <c r="DF577">
        <v>23.59547916666667</v>
      </c>
      <c r="DG577">
        <v>23.61933333333333</v>
      </c>
      <c r="DH577">
        <v>422.0603333333333</v>
      </c>
      <c r="DI577">
        <v>23.41037916666667</v>
      </c>
      <c r="DJ577">
        <v>500.0090416666667</v>
      </c>
      <c r="DK577">
        <v>90.6020125</v>
      </c>
      <c r="DL577">
        <v>0.0330096</v>
      </c>
      <c r="DM577">
        <v>30.07122083333333</v>
      </c>
      <c r="DN577">
        <v>30.03829583333334</v>
      </c>
      <c r="DO577">
        <v>999.9</v>
      </c>
      <c r="DP577">
        <v>0</v>
      </c>
      <c r="DQ577">
        <v>0</v>
      </c>
      <c r="DR577">
        <v>10001.9025</v>
      </c>
      <c r="DS577">
        <v>0</v>
      </c>
      <c r="DT577">
        <v>0.242856</v>
      </c>
      <c r="DU577">
        <v>0.2887064583333334</v>
      </c>
      <c r="DV577">
        <v>430.4412916666667</v>
      </c>
      <c r="DW577">
        <v>430.1562083333333</v>
      </c>
      <c r="DX577">
        <v>-0.02385442083333333</v>
      </c>
      <c r="DY577">
        <v>419.9962083333333</v>
      </c>
      <c r="DZ577">
        <v>23.61933333333333</v>
      </c>
      <c r="EA577">
        <v>2.13779875</v>
      </c>
      <c r="EB577">
        <v>2.139960416666666</v>
      </c>
      <c r="EC577">
        <v>18.50365416666667</v>
      </c>
      <c r="ED577">
        <v>18.51977083333333</v>
      </c>
      <c r="EE577">
        <v>0.00500078</v>
      </c>
      <c r="EF577">
        <v>0</v>
      </c>
      <c r="EG577">
        <v>0</v>
      </c>
      <c r="EH577">
        <v>0</v>
      </c>
      <c r="EI577">
        <v>296.6375</v>
      </c>
      <c r="EJ577">
        <v>0.00500078</v>
      </c>
      <c r="EK577">
        <v>-18.2375</v>
      </c>
      <c r="EL577">
        <v>-0.5625</v>
      </c>
      <c r="EM577">
        <v>35.51283333333333</v>
      </c>
      <c r="EN577">
        <v>39.57266666666666</v>
      </c>
      <c r="EO577">
        <v>37.781</v>
      </c>
      <c r="EP577">
        <v>39.8955</v>
      </c>
      <c r="EQ577">
        <v>38.66129166666666</v>
      </c>
      <c r="ER577">
        <v>0</v>
      </c>
      <c r="ES577">
        <v>0</v>
      </c>
      <c r="ET577">
        <v>0</v>
      </c>
      <c r="EU577">
        <v>1761013595.5</v>
      </c>
      <c r="EV577">
        <v>0</v>
      </c>
      <c r="EW577">
        <v>296.932</v>
      </c>
      <c r="EX577">
        <v>-26.84615414189789</v>
      </c>
      <c r="EY577">
        <v>3.361538583922056</v>
      </c>
      <c r="EZ577">
        <v>-17.964</v>
      </c>
      <c r="FA577">
        <v>15</v>
      </c>
      <c r="FB577">
        <v>1761013439.5</v>
      </c>
      <c r="FC577" t="s">
        <v>1542</v>
      </c>
      <c r="FD577">
        <v>1761013439</v>
      </c>
      <c r="FE577">
        <v>1761013439.5</v>
      </c>
      <c r="FF577">
        <v>17</v>
      </c>
      <c r="FG577">
        <v>-0.043</v>
      </c>
      <c r="FH577">
        <v>0.005</v>
      </c>
      <c r="FI577">
        <v>-1.775</v>
      </c>
      <c r="FJ577">
        <v>0.18</v>
      </c>
      <c r="FK577">
        <v>420</v>
      </c>
      <c r="FL577">
        <v>23</v>
      </c>
      <c r="FM577">
        <v>0.43</v>
      </c>
      <c r="FN577">
        <v>0.11</v>
      </c>
      <c r="FO577">
        <v>0.282998675</v>
      </c>
      <c r="FP577">
        <v>0.04003322701688513</v>
      </c>
      <c r="FQ577">
        <v>0.02343198873910141</v>
      </c>
      <c r="FR577">
        <v>1</v>
      </c>
      <c r="FS577">
        <v>295.8117647058824</v>
      </c>
      <c r="FT577">
        <v>18.69213126668838</v>
      </c>
      <c r="FU577">
        <v>7.516208552419245</v>
      </c>
      <c r="FV577">
        <v>0</v>
      </c>
      <c r="FW577">
        <v>-0.03011160000000001</v>
      </c>
      <c r="FX577">
        <v>0.1252742409005629</v>
      </c>
      <c r="FY577">
        <v>0.01239406988325465</v>
      </c>
      <c r="FZ577">
        <v>0</v>
      </c>
      <c r="GA577">
        <v>1</v>
      </c>
      <c r="GB577">
        <v>3</v>
      </c>
      <c r="GC577" t="s">
        <v>459</v>
      </c>
      <c r="GD577">
        <v>3.10947</v>
      </c>
      <c r="GE577">
        <v>2.72473</v>
      </c>
      <c r="GF577">
        <v>0.0887216</v>
      </c>
      <c r="GG577">
        <v>0.08844050000000001</v>
      </c>
      <c r="GH577">
        <v>0.107429</v>
      </c>
      <c r="GI577">
        <v>0.108497</v>
      </c>
      <c r="GJ577">
        <v>23915.2</v>
      </c>
      <c r="GK577">
        <v>21660.1</v>
      </c>
      <c r="GL577">
        <v>26801.1</v>
      </c>
      <c r="GM577">
        <v>23967.5</v>
      </c>
      <c r="GN577">
        <v>38223.6</v>
      </c>
      <c r="GO577">
        <v>31514.8</v>
      </c>
      <c r="GP577">
        <v>46780.1</v>
      </c>
      <c r="GQ577">
        <v>37884.1</v>
      </c>
      <c r="GR577">
        <v>1.89255</v>
      </c>
      <c r="GS577">
        <v>1.87935</v>
      </c>
      <c r="GT577">
        <v>0.104375</v>
      </c>
      <c r="GU577">
        <v>0</v>
      </c>
      <c r="GV577">
        <v>28.335</v>
      </c>
      <c r="GW577">
        <v>999.9</v>
      </c>
      <c r="GX577">
        <v>63.9</v>
      </c>
      <c r="GY577">
        <v>29</v>
      </c>
      <c r="GZ577">
        <v>28.3653</v>
      </c>
      <c r="HA577">
        <v>61.171</v>
      </c>
      <c r="HB577">
        <v>21.1378</v>
      </c>
      <c r="HC577">
        <v>1</v>
      </c>
      <c r="HD577">
        <v>0.0250483</v>
      </c>
      <c r="HE577">
        <v>-1.80595</v>
      </c>
      <c r="HF577">
        <v>20.3285</v>
      </c>
      <c r="HG577">
        <v>5.22118</v>
      </c>
      <c r="HH577">
        <v>11.9798</v>
      </c>
      <c r="HI577">
        <v>4.96505</v>
      </c>
      <c r="HJ577">
        <v>3.27598</v>
      </c>
      <c r="HK577">
        <v>9999</v>
      </c>
      <c r="HL577">
        <v>9999</v>
      </c>
      <c r="HM577">
        <v>9999</v>
      </c>
      <c r="HN577">
        <v>999.9</v>
      </c>
      <c r="HO577">
        <v>1.86365</v>
      </c>
      <c r="HP577">
        <v>1.85975</v>
      </c>
      <c r="HQ577">
        <v>1.85805</v>
      </c>
      <c r="HR577">
        <v>1.85944</v>
      </c>
      <c r="HS577">
        <v>1.85959</v>
      </c>
      <c r="HT577">
        <v>1.85806</v>
      </c>
      <c r="HU577">
        <v>1.85713</v>
      </c>
      <c r="HV577">
        <v>1.85211</v>
      </c>
      <c r="HW577">
        <v>0</v>
      </c>
      <c r="HX577">
        <v>0</v>
      </c>
      <c r="HY577">
        <v>0</v>
      </c>
      <c r="HZ577">
        <v>0</v>
      </c>
      <c r="IA577" t="s">
        <v>424</v>
      </c>
      <c r="IB577" t="s">
        <v>425</v>
      </c>
      <c r="IC577" t="s">
        <v>426</v>
      </c>
      <c r="ID577" t="s">
        <v>426</v>
      </c>
      <c r="IE577" t="s">
        <v>426</v>
      </c>
      <c r="IF577" t="s">
        <v>426</v>
      </c>
      <c r="IG577">
        <v>0</v>
      </c>
      <c r="IH577">
        <v>100</v>
      </c>
      <c r="II577">
        <v>100</v>
      </c>
      <c r="IJ577">
        <v>-1.776</v>
      </c>
      <c r="IK577">
        <v>0.1853</v>
      </c>
      <c r="IL577">
        <v>-2.566441917429032</v>
      </c>
      <c r="IM577">
        <v>0.001328113201692861</v>
      </c>
      <c r="IN577">
        <v>1.538283238170363E-06</v>
      </c>
      <c r="IO577">
        <v>-5.795655626708063E-10</v>
      </c>
      <c r="IP577">
        <v>-0.06473182303273828</v>
      </c>
      <c r="IQ577">
        <v>-0.004593102289677449</v>
      </c>
      <c r="IR577">
        <v>0.0008253994458280543</v>
      </c>
      <c r="IS577">
        <v>-7.403632370499484E-06</v>
      </c>
      <c r="IT577">
        <v>2</v>
      </c>
      <c r="IU577">
        <v>1985</v>
      </c>
      <c r="IV577">
        <v>1</v>
      </c>
      <c r="IW577">
        <v>27</v>
      </c>
      <c r="IX577">
        <v>2.6</v>
      </c>
      <c r="IY577">
        <v>2.6</v>
      </c>
      <c r="IZ577">
        <v>1.13525</v>
      </c>
      <c r="JA577">
        <v>2.6062</v>
      </c>
      <c r="JB577">
        <v>1.49658</v>
      </c>
      <c r="JC577">
        <v>2.34497</v>
      </c>
      <c r="JD577">
        <v>1.54907</v>
      </c>
      <c r="JE577">
        <v>2.47192</v>
      </c>
      <c r="JF577">
        <v>32.7535</v>
      </c>
      <c r="JG577">
        <v>15.2878</v>
      </c>
      <c r="JH577">
        <v>18</v>
      </c>
      <c r="JI577">
        <v>481.535</v>
      </c>
      <c r="JJ577">
        <v>502.267</v>
      </c>
      <c r="JK577">
        <v>31.0146</v>
      </c>
      <c r="JL577">
        <v>27.5667</v>
      </c>
      <c r="JM577">
        <v>30</v>
      </c>
      <c r="JN577">
        <v>27.7595</v>
      </c>
      <c r="JO577">
        <v>27.7398</v>
      </c>
      <c r="JP577">
        <v>22.835</v>
      </c>
      <c r="JQ577">
        <v>20.7426</v>
      </c>
      <c r="JR577">
        <v>79.7008</v>
      </c>
      <c r="JS577">
        <v>30.9868</v>
      </c>
      <c r="JT577">
        <v>420</v>
      </c>
      <c r="JU577">
        <v>23.606</v>
      </c>
      <c r="JV577">
        <v>102.297</v>
      </c>
      <c r="JW577">
        <v>91.3951</v>
      </c>
    </row>
    <row r="578" spans="1:283">
      <c r="A578">
        <v>560</v>
      </c>
      <c r="B578">
        <v>1761013598.5</v>
      </c>
      <c r="C578">
        <v>3932.5</v>
      </c>
      <c r="D578" t="s">
        <v>1579</v>
      </c>
      <c r="E578" t="s">
        <v>1580</v>
      </c>
      <c r="F578">
        <v>5</v>
      </c>
      <c r="G578" t="s">
        <v>1541</v>
      </c>
      <c r="H578">
        <v>1761013590.5</v>
      </c>
      <c r="I578">
        <f>(J578)/1000</f>
        <v>0</v>
      </c>
      <c r="J578">
        <f>1000*DJ578*AH578*(DF578-DG578)/(100*CY578*(1000-AH578*DF578))</f>
        <v>0</v>
      </c>
      <c r="K578">
        <f>DJ578*AH578*(DE578-DD578*(1000-AH578*DG578)/(1000-AH578*DF578))/(100*CY578)</f>
        <v>0</v>
      </c>
      <c r="L578">
        <f>DD578 - IF(AH578&gt;1, K578*CY578*100.0/(AJ578), 0)</f>
        <v>0</v>
      </c>
      <c r="M578">
        <f>((S578-I578/2)*L578-K578)/(S578+I578/2)</f>
        <v>0</v>
      </c>
      <c r="N578">
        <f>M578*(DK578+DL578)/1000.0</f>
        <v>0</v>
      </c>
      <c r="O578">
        <f>(DD578 - IF(AH578&gt;1, K578*CY578*100.0/(AJ578), 0))*(DK578+DL578)/1000.0</f>
        <v>0</v>
      </c>
      <c r="P578">
        <f>2.0/((1/R578-1/Q578)+SIGN(R578)*SQRT((1/R578-1/Q578)*(1/R578-1/Q578) + 4*CZ578/((CZ578+1)*(CZ578+1))*(2*1/R578*1/Q578-1/Q578*1/Q578)))</f>
        <v>0</v>
      </c>
      <c r="Q578">
        <f>IF(LEFT(DA578,1)&lt;&gt;"0",IF(LEFT(DA578,1)="1",3.0,DB578),$D$5+$E$5*(DR578*DK578/($K$5*1000))+$F$5*(DR578*DK578/($K$5*1000))*MAX(MIN(CY578,$J$5),$I$5)*MAX(MIN(CY578,$J$5),$I$5)+$G$5*MAX(MIN(CY578,$J$5),$I$5)*(DR578*DK578/($K$5*1000))+$H$5*(DR578*DK578/($K$5*1000))*(DR578*DK578/($K$5*1000)))</f>
        <v>0</v>
      </c>
      <c r="R578">
        <f>I578*(1000-(1000*0.61365*exp(17.502*V578/(240.97+V578))/(DK578+DL578)+DF578)/2)/(1000*0.61365*exp(17.502*V578/(240.97+V578))/(DK578+DL578)-DF578)</f>
        <v>0</v>
      </c>
      <c r="S578">
        <f>1/((CZ578+1)/(P578/1.6)+1/(Q578/1.37)) + CZ578/((CZ578+1)/(P578/1.6) + CZ578/(Q578/1.37))</f>
        <v>0</v>
      </c>
      <c r="T578">
        <f>(CU578*CX578)</f>
        <v>0</v>
      </c>
      <c r="U578">
        <f>(DM578+(T578+2*0.95*5.67E-8*(((DM578+$B$9)+273)^4-(DM578+273)^4)-44100*I578)/(1.84*29.3*Q578+8*0.95*5.67E-8*(DM578+273)^3))</f>
        <v>0</v>
      </c>
      <c r="V578">
        <f>($C$9*DN578+$D$9*DO578+$E$9*U578)</f>
        <v>0</v>
      </c>
      <c r="W578">
        <f>0.61365*exp(17.502*V578/(240.97+V578))</f>
        <v>0</v>
      </c>
      <c r="X578">
        <f>(Y578/Z578*100)</f>
        <v>0</v>
      </c>
      <c r="Y578">
        <f>DF578*(DK578+DL578)/1000</f>
        <v>0</v>
      </c>
      <c r="Z578">
        <f>0.61365*exp(17.502*DM578/(240.97+DM578))</f>
        <v>0</v>
      </c>
      <c r="AA578">
        <f>(W578-DF578*(DK578+DL578)/1000)</f>
        <v>0</v>
      </c>
      <c r="AB578">
        <f>(-I578*44100)</f>
        <v>0</v>
      </c>
      <c r="AC578">
        <f>2*29.3*Q578*0.92*(DM578-V578)</f>
        <v>0</v>
      </c>
      <c r="AD578">
        <f>2*0.95*5.67E-8*(((DM578+$B$9)+273)^4-(V578+273)^4)</f>
        <v>0</v>
      </c>
      <c r="AE578">
        <f>T578+AD578+AB578+AC578</f>
        <v>0</v>
      </c>
      <c r="AF578">
        <v>1</v>
      </c>
      <c r="AG578">
        <v>0</v>
      </c>
      <c r="AH578">
        <f>IF(AF578*$H$15&gt;=AJ578,1.0,(AJ578/(AJ578-AF578*$H$15)))</f>
        <v>0</v>
      </c>
      <c r="AI578">
        <f>(AH578-1)*100</f>
        <v>0</v>
      </c>
      <c r="AJ578">
        <f>MAX(0,($B$15+$C$15*DR578)/(1+$D$15*DR578)*DK578/(DM578+273)*$E$15)</f>
        <v>0</v>
      </c>
      <c r="AK578" t="s">
        <v>420</v>
      </c>
      <c r="AL578" t="s">
        <v>420</v>
      </c>
      <c r="AM578">
        <v>0</v>
      </c>
      <c r="AN578">
        <v>0</v>
      </c>
      <c r="AO578">
        <f>1-AM578/AN578</f>
        <v>0</v>
      </c>
      <c r="AP578">
        <v>0</v>
      </c>
      <c r="AQ578" t="s">
        <v>420</v>
      </c>
      <c r="AR578" t="s">
        <v>420</v>
      </c>
      <c r="AS578">
        <v>0</v>
      </c>
      <c r="AT578">
        <v>0</v>
      </c>
      <c r="AU578">
        <f>1-AS578/AT578</f>
        <v>0</v>
      </c>
      <c r="AV578">
        <v>0.5</v>
      </c>
      <c r="AW578">
        <f>CV578</f>
        <v>0</v>
      </c>
      <c r="AX578">
        <f>K578</f>
        <v>0</v>
      </c>
      <c r="AY578">
        <f>AU578*AV578*AW578</f>
        <v>0</v>
      </c>
      <c r="AZ578">
        <f>(AX578-AP578)/AW578</f>
        <v>0</v>
      </c>
      <c r="BA578">
        <f>(AN578-AT578)/AT578</f>
        <v>0</v>
      </c>
      <c r="BB578">
        <f>AM578/(AO578+AM578/AT578)</f>
        <v>0</v>
      </c>
      <c r="BC578" t="s">
        <v>420</v>
      </c>
      <c r="BD578">
        <v>0</v>
      </c>
      <c r="BE578">
        <f>IF(BD578&lt;&gt;0, BD578, BB578)</f>
        <v>0</v>
      </c>
      <c r="BF578">
        <f>1-BE578/AT578</f>
        <v>0</v>
      </c>
      <c r="BG578">
        <f>(AT578-AS578)/(AT578-BE578)</f>
        <v>0</v>
      </c>
      <c r="BH578">
        <f>(AN578-AT578)/(AN578-BE578)</f>
        <v>0</v>
      </c>
      <c r="BI578">
        <f>(AT578-AS578)/(AT578-AM578)</f>
        <v>0</v>
      </c>
      <c r="BJ578">
        <f>(AN578-AT578)/(AN578-AM578)</f>
        <v>0</v>
      </c>
      <c r="BK578">
        <f>(BG578*BE578/AS578)</f>
        <v>0</v>
      </c>
      <c r="BL578">
        <f>(1-BK578)</f>
        <v>0</v>
      </c>
      <c r="CU578">
        <f>$B$13*DS578+$C$13*DT578+$F$13*EE578*(1-EH578)</f>
        <v>0</v>
      </c>
      <c r="CV578">
        <f>CU578*CW578</f>
        <v>0</v>
      </c>
      <c r="CW578">
        <f>($B$13*$D$11+$C$13*$D$11+$F$13*((ER578+EJ578)/MAX(ER578+EJ578+ES578, 0.1)*$I$11+ES578/MAX(ER578+EJ578+ES578, 0.1)*$J$11))/($B$13+$C$13+$F$13)</f>
        <v>0</v>
      </c>
      <c r="CX578">
        <f>($B$13*$K$11+$C$13*$K$11+$F$13*((ER578+EJ578)/MAX(ER578+EJ578+ES578, 0.1)*$P$11+ES578/MAX(ER578+EJ578+ES578, 0.1)*$Q$11))/($B$13+$C$13+$F$13)</f>
        <v>0</v>
      </c>
      <c r="CY578">
        <v>2.7</v>
      </c>
      <c r="CZ578">
        <v>0.5</v>
      </c>
      <c r="DA578" t="s">
        <v>421</v>
      </c>
      <c r="DB578">
        <v>2</v>
      </c>
      <c r="DC578">
        <v>1761013590.5</v>
      </c>
      <c r="DD578">
        <v>420.28825</v>
      </c>
      <c r="DE578">
        <v>419.9969583333333</v>
      </c>
      <c r="DF578">
        <v>23.59882500000001</v>
      </c>
      <c r="DG578">
        <v>23.61957916666667</v>
      </c>
      <c r="DH578">
        <v>422.0635833333333</v>
      </c>
      <c r="DI578">
        <v>23.41365</v>
      </c>
      <c r="DJ578">
        <v>500.009875</v>
      </c>
      <c r="DK578">
        <v>90.60202916666667</v>
      </c>
      <c r="DL578">
        <v>0.03302605416666667</v>
      </c>
      <c r="DM578">
        <v>30.06960833333333</v>
      </c>
      <c r="DN578">
        <v>30.03695833333333</v>
      </c>
      <c r="DO578">
        <v>999.9</v>
      </c>
      <c r="DP578">
        <v>0</v>
      </c>
      <c r="DQ578">
        <v>0</v>
      </c>
      <c r="DR578">
        <v>10000.99</v>
      </c>
      <c r="DS578">
        <v>0</v>
      </c>
      <c r="DT578">
        <v>0.242856</v>
      </c>
      <c r="DU578">
        <v>0.29128775</v>
      </c>
      <c r="DV578">
        <v>430.4461666666667</v>
      </c>
      <c r="DW578">
        <v>430.1570416666667</v>
      </c>
      <c r="DX578">
        <v>-0.02075251666666667</v>
      </c>
      <c r="DY578">
        <v>419.9969583333333</v>
      </c>
      <c r="DZ578">
        <v>23.61957916666667</v>
      </c>
      <c r="EA578">
        <v>2.138102083333334</v>
      </c>
      <c r="EB578">
        <v>2.1399825</v>
      </c>
      <c r="EC578">
        <v>18.50591666666667</v>
      </c>
      <c r="ED578">
        <v>18.5199375</v>
      </c>
      <c r="EE578">
        <v>0.00500078</v>
      </c>
      <c r="EF578">
        <v>0</v>
      </c>
      <c r="EG578">
        <v>0</v>
      </c>
      <c r="EH578">
        <v>0</v>
      </c>
      <c r="EI578">
        <v>296.6333333333333</v>
      </c>
      <c r="EJ578">
        <v>0.00500078</v>
      </c>
      <c r="EK578">
        <v>-18.22083333333333</v>
      </c>
      <c r="EL578">
        <v>-0.6375000000000001</v>
      </c>
      <c r="EM578">
        <v>35.52845833333333</v>
      </c>
      <c r="EN578">
        <v>39.60391666666666</v>
      </c>
      <c r="EO578">
        <v>37.77583333333333</v>
      </c>
      <c r="EP578">
        <v>39.942375</v>
      </c>
      <c r="EQ578">
        <v>38.67945833333333</v>
      </c>
      <c r="ER578">
        <v>0</v>
      </c>
      <c r="ES578">
        <v>0</v>
      </c>
      <c r="ET578">
        <v>0</v>
      </c>
      <c r="EU578">
        <v>1761013597.3</v>
      </c>
      <c r="EV578">
        <v>0</v>
      </c>
      <c r="EW578">
        <v>296.0923076923077</v>
      </c>
      <c r="EX578">
        <v>-13.53162427609258</v>
      </c>
      <c r="EY578">
        <v>1.630769083611298</v>
      </c>
      <c r="EZ578">
        <v>-17.48846153846154</v>
      </c>
      <c r="FA578">
        <v>15</v>
      </c>
      <c r="FB578">
        <v>1761013439.5</v>
      </c>
      <c r="FC578" t="s">
        <v>1542</v>
      </c>
      <c r="FD578">
        <v>1761013439</v>
      </c>
      <c r="FE578">
        <v>1761013439.5</v>
      </c>
      <c r="FF578">
        <v>17</v>
      </c>
      <c r="FG578">
        <v>-0.043</v>
      </c>
      <c r="FH578">
        <v>0.005</v>
      </c>
      <c r="FI578">
        <v>-1.775</v>
      </c>
      <c r="FJ578">
        <v>0.18</v>
      </c>
      <c r="FK578">
        <v>420</v>
      </c>
      <c r="FL578">
        <v>23</v>
      </c>
      <c r="FM578">
        <v>0.43</v>
      </c>
      <c r="FN578">
        <v>0.11</v>
      </c>
      <c r="FO578">
        <v>0.286833243902439</v>
      </c>
      <c r="FP578">
        <v>0.09984127526132423</v>
      </c>
      <c r="FQ578">
        <v>0.02374903736871269</v>
      </c>
      <c r="FR578">
        <v>1</v>
      </c>
      <c r="FS578">
        <v>295.6676470588235</v>
      </c>
      <c r="FT578">
        <v>2.968678177351094</v>
      </c>
      <c r="FU578">
        <v>7.654053927331016</v>
      </c>
      <c r="FV578">
        <v>0</v>
      </c>
      <c r="FW578">
        <v>-0.02540667804878049</v>
      </c>
      <c r="FX578">
        <v>0.1045700445993032</v>
      </c>
      <c r="FY578">
        <v>0.01043972423029651</v>
      </c>
      <c r="FZ578">
        <v>0</v>
      </c>
      <c r="GA578">
        <v>1</v>
      </c>
      <c r="GB578">
        <v>3</v>
      </c>
      <c r="GC578" t="s">
        <v>459</v>
      </c>
      <c r="GD578">
        <v>3.10969</v>
      </c>
      <c r="GE578">
        <v>2.72468</v>
      </c>
      <c r="GF578">
        <v>0.08872430000000001</v>
      </c>
      <c r="GG578">
        <v>0.0884441</v>
      </c>
      <c r="GH578">
        <v>0.107435</v>
      </c>
      <c r="GI578">
        <v>0.108497</v>
      </c>
      <c r="GJ578">
        <v>23915.2</v>
      </c>
      <c r="GK578">
        <v>21660.1</v>
      </c>
      <c r="GL578">
        <v>26801.1</v>
      </c>
      <c r="GM578">
        <v>23967.6</v>
      </c>
      <c r="GN578">
        <v>38223.2</v>
      </c>
      <c r="GO578">
        <v>31514.8</v>
      </c>
      <c r="GP578">
        <v>46780</v>
      </c>
      <c r="GQ578">
        <v>37884.2</v>
      </c>
      <c r="GR578">
        <v>1.89263</v>
      </c>
      <c r="GS578">
        <v>1.8793</v>
      </c>
      <c r="GT578">
        <v>0.10372</v>
      </c>
      <c r="GU578">
        <v>0</v>
      </c>
      <c r="GV578">
        <v>28.3362</v>
      </c>
      <c r="GW578">
        <v>999.9</v>
      </c>
      <c r="GX578">
        <v>63.8</v>
      </c>
      <c r="GY578">
        <v>29</v>
      </c>
      <c r="GZ578">
        <v>28.319</v>
      </c>
      <c r="HA578">
        <v>61.211</v>
      </c>
      <c r="HB578">
        <v>20.8734</v>
      </c>
      <c r="HC578">
        <v>1</v>
      </c>
      <c r="HD578">
        <v>0.0250203</v>
      </c>
      <c r="HE578">
        <v>-1.77212</v>
      </c>
      <c r="HF578">
        <v>20.3288</v>
      </c>
      <c r="HG578">
        <v>5.22148</v>
      </c>
      <c r="HH578">
        <v>11.9798</v>
      </c>
      <c r="HI578">
        <v>4.96525</v>
      </c>
      <c r="HJ578">
        <v>3.27598</v>
      </c>
      <c r="HK578">
        <v>9999</v>
      </c>
      <c r="HL578">
        <v>9999</v>
      </c>
      <c r="HM578">
        <v>9999</v>
      </c>
      <c r="HN578">
        <v>999.9</v>
      </c>
      <c r="HO578">
        <v>1.86367</v>
      </c>
      <c r="HP578">
        <v>1.85975</v>
      </c>
      <c r="HQ578">
        <v>1.85805</v>
      </c>
      <c r="HR578">
        <v>1.85944</v>
      </c>
      <c r="HS578">
        <v>1.85959</v>
      </c>
      <c r="HT578">
        <v>1.85806</v>
      </c>
      <c r="HU578">
        <v>1.85713</v>
      </c>
      <c r="HV578">
        <v>1.85211</v>
      </c>
      <c r="HW578">
        <v>0</v>
      </c>
      <c r="HX578">
        <v>0</v>
      </c>
      <c r="HY578">
        <v>0</v>
      </c>
      <c r="HZ578">
        <v>0</v>
      </c>
      <c r="IA578" t="s">
        <v>424</v>
      </c>
      <c r="IB578" t="s">
        <v>425</v>
      </c>
      <c r="IC578" t="s">
        <v>426</v>
      </c>
      <c r="ID578" t="s">
        <v>426</v>
      </c>
      <c r="IE578" t="s">
        <v>426</v>
      </c>
      <c r="IF578" t="s">
        <v>426</v>
      </c>
      <c r="IG578">
        <v>0</v>
      </c>
      <c r="IH578">
        <v>100</v>
      </c>
      <c r="II578">
        <v>100</v>
      </c>
      <c r="IJ578">
        <v>-1.775</v>
      </c>
      <c r="IK578">
        <v>0.1854</v>
      </c>
      <c r="IL578">
        <v>-2.566441917429032</v>
      </c>
      <c r="IM578">
        <v>0.001328113201692861</v>
      </c>
      <c r="IN578">
        <v>1.538283238170363E-06</v>
      </c>
      <c r="IO578">
        <v>-5.795655626708063E-10</v>
      </c>
      <c r="IP578">
        <v>-0.06473182303273828</v>
      </c>
      <c r="IQ578">
        <v>-0.004593102289677449</v>
      </c>
      <c r="IR578">
        <v>0.0008253994458280543</v>
      </c>
      <c r="IS578">
        <v>-7.403632370499484E-06</v>
      </c>
      <c r="IT578">
        <v>2</v>
      </c>
      <c r="IU578">
        <v>1985</v>
      </c>
      <c r="IV578">
        <v>1</v>
      </c>
      <c r="IW578">
        <v>27</v>
      </c>
      <c r="IX578">
        <v>2.7</v>
      </c>
      <c r="IY578">
        <v>2.6</v>
      </c>
      <c r="IZ578">
        <v>1.13525</v>
      </c>
      <c r="JA578">
        <v>2.60742</v>
      </c>
      <c r="JB578">
        <v>1.49658</v>
      </c>
      <c r="JC578">
        <v>2.34497</v>
      </c>
      <c r="JD578">
        <v>1.54907</v>
      </c>
      <c r="JE578">
        <v>2.4231</v>
      </c>
      <c r="JF578">
        <v>32.7535</v>
      </c>
      <c r="JG578">
        <v>15.2791</v>
      </c>
      <c r="JH578">
        <v>18</v>
      </c>
      <c r="JI578">
        <v>481.578</v>
      </c>
      <c r="JJ578">
        <v>502.233</v>
      </c>
      <c r="JK578">
        <v>31.0001</v>
      </c>
      <c r="JL578">
        <v>27.5657</v>
      </c>
      <c r="JM578">
        <v>29.9999</v>
      </c>
      <c r="JN578">
        <v>27.7595</v>
      </c>
      <c r="JO578">
        <v>27.7398</v>
      </c>
      <c r="JP578">
        <v>22.8336</v>
      </c>
      <c r="JQ578">
        <v>20.7426</v>
      </c>
      <c r="JR578">
        <v>79.7008</v>
      </c>
      <c r="JS578">
        <v>30.9868</v>
      </c>
      <c r="JT578">
        <v>420</v>
      </c>
      <c r="JU578">
        <v>23.606</v>
      </c>
      <c r="JV578">
        <v>102.297</v>
      </c>
      <c r="JW578">
        <v>91.39530000000001</v>
      </c>
    </row>
    <row r="579" spans="1:283">
      <c r="A579">
        <v>561</v>
      </c>
      <c r="B579">
        <v>1761013600.5</v>
      </c>
      <c r="C579">
        <v>3934.5</v>
      </c>
      <c r="D579" t="s">
        <v>1581</v>
      </c>
      <c r="E579" t="s">
        <v>1582</v>
      </c>
      <c r="F579">
        <v>5</v>
      </c>
      <c r="G579" t="s">
        <v>1541</v>
      </c>
      <c r="H579">
        <v>1761013592.5</v>
      </c>
      <c r="I579">
        <f>(J579)/1000</f>
        <v>0</v>
      </c>
      <c r="J579">
        <f>1000*DJ579*AH579*(DF579-DG579)/(100*CY579*(1000-AH579*DF579))</f>
        <v>0</v>
      </c>
      <c r="K579">
        <f>DJ579*AH579*(DE579-DD579*(1000-AH579*DG579)/(1000-AH579*DF579))/(100*CY579)</f>
        <v>0</v>
      </c>
      <c r="L579">
        <f>DD579 - IF(AH579&gt;1, K579*CY579*100.0/(AJ579), 0)</f>
        <v>0</v>
      </c>
      <c r="M579">
        <f>((S579-I579/2)*L579-K579)/(S579+I579/2)</f>
        <v>0</v>
      </c>
      <c r="N579">
        <f>M579*(DK579+DL579)/1000.0</f>
        <v>0</v>
      </c>
      <c r="O579">
        <f>(DD579 - IF(AH579&gt;1, K579*CY579*100.0/(AJ579), 0))*(DK579+DL579)/1000.0</f>
        <v>0</v>
      </c>
      <c r="P579">
        <f>2.0/((1/R579-1/Q579)+SIGN(R579)*SQRT((1/R579-1/Q579)*(1/R579-1/Q579) + 4*CZ579/((CZ579+1)*(CZ579+1))*(2*1/R579*1/Q579-1/Q579*1/Q579)))</f>
        <v>0</v>
      </c>
      <c r="Q579">
        <f>IF(LEFT(DA579,1)&lt;&gt;"0",IF(LEFT(DA579,1)="1",3.0,DB579),$D$5+$E$5*(DR579*DK579/($K$5*1000))+$F$5*(DR579*DK579/($K$5*1000))*MAX(MIN(CY579,$J$5),$I$5)*MAX(MIN(CY579,$J$5),$I$5)+$G$5*MAX(MIN(CY579,$J$5),$I$5)*(DR579*DK579/($K$5*1000))+$H$5*(DR579*DK579/($K$5*1000))*(DR579*DK579/($K$5*1000)))</f>
        <v>0</v>
      </c>
      <c r="R579">
        <f>I579*(1000-(1000*0.61365*exp(17.502*V579/(240.97+V579))/(DK579+DL579)+DF579)/2)/(1000*0.61365*exp(17.502*V579/(240.97+V579))/(DK579+DL579)-DF579)</f>
        <v>0</v>
      </c>
      <c r="S579">
        <f>1/((CZ579+1)/(P579/1.6)+1/(Q579/1.37)) + CZ579/((CZ579+1)/(P579/1.6) + CZ579/(Q579/1.37))</f>
        <v>0</v>
      </c>
      <c r="T579">
        <f>(CU579*CX579)</f>
        <v>0</v>
      </c>
      <c r="U579">
        <f>(DM579+(T579+2*0.95*5.67E-8*(((DM579+$B$9)+273)^4-(DM579+273)^4)-44100*I579)/(1.84*29.3*Q579+8*0.95*5.67E-8*(DM579+273)^3))</f>
        <v>0</v>
      </c>
      <c r="V579">
        <f>($C$9*DN579+$D$9*DO579+$E$9*U579)</f>
        <v>0</v>
      </c>
      <c r="W579">
        <f>0.61365*exp(17.502*V579/(240.97+V579))</f>
        <v>0</v>
      </c>
      <c r="X579">
        <f>(Y579/Z579*100)</f>
        <v>0</v>
      </c>
      <c r="Y579">
        <f>DF579*(DK579+DL579)/1000</f>
        <v>0</v>
      </c>
      <c r="Z579">
        <f>0.61365*exp(17.502*DM579/(240.97+DM579))</f>
        <v>0</v>
      </c>
      <c r="AA579">
        <f>(W579-DF579*(DK579+DL579)/1000)</f>
        <v>0</v>
      </c>
      <c r="AB579">
        <f>(-I579*44100)</f>
        <v>0</v>
      </c>
      <c r="AC579">
        <f>2*29.3*Q579*0.92*(DM579-V579)</f>
        <v>0</v>
      </c>
      <c r="AD579">
        <f>2*0.95*5.67E-8*(((DM579+$B$9)+273)^4-(V579+273)^4)</f>
        <v>0</v>
      </c>
      <c r="AE579">
        <f>T579+AD579+AB579+AC579</f>
        <v>0</v>
      </c>
      <c r="AF579">
        <v>1</v>
      </c>
      <c r="AG579">
        <v>0</v>
      </c>
      <c r="AH579">
        <f>IF(AF579*$H$15&gt;=AJ579,1.0,(AJ579/(AJ579-AF579*$H$15)))</f>
        <v>0</v>
      </c>
      <c r="AI579">
        <f>(AH579-1)*100</f>
        <v>0</v>
      </c>
      <c r="AJ579">
        <f>MAX(0,($B$15+$C$15*DR579)/(1+$D$15*DR579)*DK579/(DM579+273)*$E$15)</f>
        <v>0</v>
      </c>
      <c r="AK579" t="s">
        <v>420</v>
      </c>
      <c r="AL579" t="s">
        <v>420</v>
      </c>
      <c r="AM579">
        <v>0</v>
      </c>
      <c r="AN579">
        <v>0</v>
      </c>
      <c r="AO579">
        <f>1-AM579/AN579</f>
        <v>0</v>
      </c>
      <c r="AP579">
        <v>0</v>
      </c>
      <c r="AQ579" t="s">
        <v>420</v>
      </c>
      <c r="AR579" t="s">
        <v>420</v>
      </c>
      <c r="AS579">
        <v>0</v>
      </c>
      <c r="AT579">
        <v>0</v>
      </c>
      <c r="AU579">
        <f>1-AS579/AT579</f>
        <v>0</v>
      </c>
      <c r="AV579">
        <v>0.5</v>
      </c>
      <c r="AW579">
        <f>CV579</f>
        <v>0</v>
      </c>
      <c r="AX579">
        <f>K579</f>
        <v>0</v>
      </c>
      <c r="AY579">
        <f>AU579*AV579*AW579</f>
        <v>0</v>
      </c>
      <c r="AZ579">
        <f>(AX579-AP579)/AW579</f>
        <v>0</v>
      </c>
      <c r="BA579">
        <f>(AN579-AT579)/AT579</f>
        <v>0</v>
      </c>
      <c r="BB579">
        <f>AM579/(AO579+AM579/AT579)</f>
        <v>0</v>
      </c>
      <c r="BC579" t="s">
        <v>420</v>
      </c>
      <c r="BD579">
        <v>0</v>
      </c>
      <c r="BE579">
        <f>IF(BD579&lt;&gt;0, BD579, BB579)</f>
        <v>0</v>
      </c>
      <c r="BF579">
        <f>1-BE579/AT579</f>
        <v>0</v>
      </c>
      <c r="BG579">
        <f>(AT579-AS579)/(AT579-BE579)</f>
        <v>0</v>
      </c>
      <c r="BH579">
        <f>(AN579-AT579)/(AN579-BE579)</f>
        <v>0</v>
      </c>
      <c r="BI579">
        <f>(AT579-AS579)/(AT579-AM579)</f>
        <v>0</v>
      </c>
      <c r="BJ579">
        <f>(AN579-AT579)/(AN579-AM579)</f>
        <v>0</v>
      </c>
      <c r="BK579">
        <f>(BG579*BE579/AS579)</f>
        <v>0</v>
      </c>
      <c r="BL579">
        <f>(1-BK579)</f>
        <v>0</v>
      </c>
      <c r="CU579">
        <f>$B$13*DS579+$C$13*DT579+$F$13*EE579*(1-EH579)</f>
        <v>0</v>
      </c>
      <c r="CV579">
        <f>CU579*CW579</f>
        <v>0</v>
      </c>
      <c r="CW579">
        <f>($B$13*$D$11+$C$13*$D$11+$F$13*((ER579+EJ579)/MAX(ER579+EJ579+ES579, 0.1)*$I$11+ES579/MAX(ER579+EJ579+ES579, 0.1)*$J$11))/($B$13+$C$13+$F$13)</f>
        <v>0</v>
      </c>
      <c r="CX579">
        <f>($B$13*$K$11+$C$13*$K$11+$F$13*((ER579+EJ579)/MAX(ER579+EJ579+ES579, 0.1)*$P$11+ES579/MAX(ER579+EJ579+ES579, 0.1)*$Q$11))/($B$13+$C$13+$F$13)</f>
        <v>0</v>
      </c>
      <c r="CY579">
        <v>2.7</v>
      </c>
      <c r="CZ579">
        <v>0.5</v>
      </c>
      <c r="DA579" t="s">
        <v>421</v>
      </c>
      <c r="DB579">
        <v>2</v>
      </c>
      <c r="DC579">
        <v>1761013592.5</v>
      </c>
      <c r="DD579">
        <v>420.2988333333333</v>
      </c>
      <c r="DE579">
        <v>420.0020416666666</v>
      </c>
      <c r="DF579">
        <v>23.60177083333333</v>
      </c>
      <c r="DG579">
        <v>23.61969166666667</v>
      </c>
      <c r="DH579">
        <v>422.0742083333334</v>
      </c>
      <c r="DI579">
        <v>23.41653333333333</v>
      </c>
      <c r="DJ579">
        <v>500.0056666666667</v>
      </c>
      <c r="DK579">
        <v>90.60209583333334</v>
      </c>
      <c r="DL579">
        <v>0.03302266666666667</v>
      </c>
      <c r="DM579">
        <v>30.06799583333334</v>
      </c>
      <c r="DN579">
        <v>30.03452083333334</v>
      </c>
      <c r="DO579">
        <v>999.9</v>
      </c>
      <c r="DP579">
        <v>0</v>
      </c>
      <c r="DQ579">
        <v>0</v>
      </c>
      <c r="DR579">
        <v>10000.98875</v>
      </c>
      <c r="DS579">
        <v>0</v>
      </c>
      <c r="DT579">
        <v>0.242856</v>
      </c>
      <c r="DU579">
        <v>0.2968367916666667</v>
      </c>
      <c r="DV579">
        <v>430.4583333333333</v>
      </c>
      <c r="DW579">
        <v>430.1622916666667</v>
      </c>
      <c r="DX579">
        <v>-0.01791422083333333</v>
      </c>
      <c r="DY579">
        <v>420.0020416666666</v>
      </c>
      <c r="DZ579">
        <v>23.61969166666667</v>
      </c>
      <c r="EA579">
        <v>2.13837125</v>
      </c>
      <c r="EB579">
        <v>2.13999375</v>
      </c>
      <c r="EC579">
        <v>18.50792083333333</v>
      </c>
      <c r="ED579">
        <v>18.520025</v>
      </c>
      <c r="EE579">
        <v>0.00500078</v>
      </c>
      <c r="EF579">
        <v>0</v>
      </c>
      <c r="EG579">
        <v>0</v>
      </c>
      <c r="EH579">
        <v>0</v>
      </c>
      <c r="EI579">
        <v>296.3291666666667</v>
      </c>
      <c r="EJ579">
        <v>0.00500078</v>
      </c>
      <c r="EK579">
        <v>-17.94583333333333</v>
      </c>
      <c r="EL579">
        <v>-0.4791666666666667</v>
      </c>
      <c r="EM579">
        <v>35.53104166666666</v>
      </c>
      <c r="EN579">
        <v>39.62991666666667</v>
      </c>
      <c r="EO579">
        <v>37.81225</v>
      </c>
      <c r="EP579">
        <v>39.98404166666666</v>
      </c>
      <c r="EQ579">
        <v>38.69770833333333</v>
      </c>
      <c r="ER579">
        <v>0</v>
      </c>
      <c r="ES579">
        <v>0</v>
      </c>
      <c r="ET579">
        <v>0</v>
      </c>
      <c r="EU579">
        <v>1761013599.7</v>
      </c>
      <c r="EV579">
        <v>0</v>
      </c>
      <c r="EW579">
        <v>295.9076923076923</v>
      </c>
      <c r="EX579">
        <v>-22.81709443340645</v>
      </c>
      <c r="EY579">
        <v>-7.517949066347455</v>
      </c>
      <c r="EZ579">
        <v>-17.26538461538462</v>
      </c>
      <c r="FA579">
        <v>15</v>
      </c>
      <c r="FB579">
        <v>1761013439.5</v>
      </c>
      <c r="FC579" t="s">
        <v>1542</v>
      </c>
      <c r="FD579">
        <v>1761013439</v>
      </c>
      <c r="FE579">
        <v>1761013439.5</v>
      </c>
      <c r="FF579">
        <v>17</v>
      </c>
      <c r="FG579">
        <v>-0.043</v>
      </c>
      <c r="FH579">
        <v>0.005</v>
      </c>
      <c r="FI579">
        <v>-1.775</v>
      </c>
      <c r="FJ579">
        <v>0.18</v>
      </c>
      <c r="FK579">
        <v>420</v>
      </c>
      <c r="FL579">
        <v>23</v>
      </c>
      <c r="FM579">
        <v>0.43</v>
      </c>
      <c r="FN579">
        <v>0.11</v>
      </c>
      <c r="FO579">
        <v>0.292272175</v>
      </c>
      <c r="FP579">
        <v>0.06643496060037467</v>
      </c>
      <c r="FQ579">
        <v>0.02169393001842624</v>
      </c>
      <c r="FR579">
        <v>1</v>
      </c>
      <c r="FS579">
        <v>296.0058823529412</v>
      </c>
      <c r="FT579">
        <v>-16.62643264421713</v>
      </c>
      <c r="FU579">
        <v>7.38710885005966</v>
      </c>
      <c r="FV579">
        <v>0</v>
      </c>
      <c r="FW579">
        <v>-0.02228870675</v>
      </c>
      <c r="FX579">
        <v>0.09306906472795506</v>
      </c>
      <c r="FY579">
        <v>0.009024062319625067</v>
      </c>
      <c r="FZ579">
        <v>1</v>
      </c>
      <c r="GA579">
        <v>2</v>
      </c>
      <c r="GB579">
        <v>3</v>
      </c>
      <c r="GC579" t="s">
        <v>482</v>
      </c>
      <c r="GD579">
        <v>3.10967</v>
      </c>
      <c r="GE579">
        <v>2.72469</v>
      </c>
      <c r="GF579">
        <v>0.0887308</v>
      </c>
      <c r="GG579">
        <v>0.08844349999999999</v>
      </c>
      <c r="GH579">
        <v>0.10744</v>
      </c>
      <c r="GI579">
        <v>0.108498</v>
      </c>
      <c r="GJ579">
        <v>23915</v>
      </c>
      <c r="GK579">
        <v>21660.1</v>
      </c>
      <c r="GL579">
        <v>26801.1</v>
      </c>
      <c r="GM579">
        <v>23967.6</v>
      </c>
      <c r="GN579">
        <v>38222.9</v>
      </c>
      <c r="GO579">
        <v>31514.8</v>
      </c>
      <c r="GP579">
        <v>46779.8</v>
      </c>
      <c r="GQ579">
        <v>37884.1</v>
      </c>
      <c r="GR579">
        <v>1.89277</v>
      </c>
      <c r="GS579">
        <v>1.8791</v>
      </c>
      <c r="GT579">
        <v>0.103295</v>
      </c>
      <c r="GU579">
        <v>0</v>
      </c>
      <c r="GV579">
        <v>28.3366</v>
      </c>
      <c r="GW579">
        <v>999.9</v>
      </c>
      <c r="GX579">
        <v>63.8</v>
      </c>
      <c r="GY579">
        <v>29</v>
      </c>
      <c r="GZ579">
        <v>28.3202</v>
      </c>
      <c r="HA579">
        <v>61.461</v>
      </c>
      <c r="HB579">
        <v>21.0096</v>
      </c>
      <c r="HC579">
        <v>1</v>
      </c>
      <c r="HD579">
        <v>0.0249975</v>
      </c>
      <c r="HE579">
        <v>-1.80249</v>
      </c>
      <c r="HF579">
        <v>20.3284</v>
      </c>
      <c r="HG579">
        <v>5.22178</v>
      </c>
      <c r="HH579">
        <v>11.98</v>
      </c>
      <c r="HI579">
        <v>4.9653</v>
      </c>
      <c r="HJ579">
        <v>3.27593</v>
      </c>
      <c r="HK579">
        <v>9999</v>
      </c>
      <c r="HL579">
        <v>9999</v>
      </c>
      <c r="HM579">
        <v>9999</v>
      </c>
      <c r="HN579">
        <v>999.9</v>
      </c>
      <c r="HO579">
        <v>1.86366</v>
      </c>
      <c r="HP579">
        <v>1.85974</v>
      </c>
      <c r="HQ579">
        <v>1.85806</v>
      </c>
      <c r="HR579">
        <v>1.85944</v>
      </c>
      <c r="HS579">
        <v>1.85959</v>
      </c>
      <c r="HT579">
        <v>1.85806</v>
      </c>
      <c r="HU579">
        <v>1.85713</v>
      </c>
      <c r="HV579">
        <v>1.85211</v>
      </c>
      <c r="HW579">
        <v>0</v>
      </c>
      <c r="HX579">
        <v>0</v>
      </c>
      <c r="HY579">
        <v>0</v>
      </c>
      <c r="HZ579">
        <v>0</v>
      </c>
      <c r="IA579" t="s">
        <v>424</v>
      </c>
      <c r="IB579" t="s">
        <v>425</v>
      </c>
      <c r="IC579" t="s">
        <v>426</v>
      </c>
      <c r="ID579" t="s">
        <v>426</v>
      </c>
      <c r="IE579" t="s">
        <v>426</v>
      </c>
      <c r="IF579" t="s">
        <v>426</v>
      </c>
      <c r="IG579">
        <v>0</v>
      </c>
      <c r="IH579">
        <v>100</v>
      </c>
      <c r="II579">
        <v>100</v>
      </c>
      <c r="IJ579">
        <v>-1.775</v>
      </c>
      <c r="IK579">
        <v>0.1854</v>
      </c>
      <c r="IL579">
        <v>-2.566441917429032</v>
      </c>
      <c r="IM579">
        <v>0.001328113201692861</v>
      </c>
      <c r="IN579">
        <v>1.538283238170363E-06</v>
      </c>
      <c r="IO579">
        <v>-5.795655626708063E-10</v>
      </c>
      <c r="IP579">
        <v>-0.06473182303273828</v>
      </c>
      <c r="IQ579">
        <v>-0.004593102289677449</v>
      </c>
      <c r="IR579">
        <v>0.0008253994458280543</v>
      </c>
      <c r="IS579">
        <v>-7.403632370499484E-06</v>
      </c>
      <c r="IT579">
        <v>2</v>
      </c>
      <c r="IU579">
        <v>1985</v>
      </c>
      <c r="IV579">
        <v>1</v>
      </c>
      <c r="IW579">
        <v>27</v>
      </c>
      <c r="IX579">
        <v>2.7</v>
      </c>
      <c r="IY579">
        <v>2.7</v>
      </c>
      <c r="IZ579">
        <v>1.13647</v>
      </c>
      <c r="JA579">
        <v>2.61719</v>
      </c>
      <c r="JB579">
        <v>1.49658</v>
      </c>
      <c r="JC579">
        <v>2.34497</v>
      </c>
      <c r="JD579">
        <v>1.54907</v>
      </c>
      <c r="JE579">
        <v>2.38403</v>
      </c>
      <c r="JF579">
        <v>32.7535</v>
      </c>
      <c r="JG579">
        <v>15.2703</v>
      </c>
      <c r="JH579">
        <v>18</v>
      </c>
      <c r="JI579">
        <v>481.665</v>
      </c>
      <c r="JJ579">
        <v>502.1</v>
      </c>
      <c r="JK579">
        <v>30.9829</v>
      </c>
      <c r="JL579">
        <v>27.5646</v>
      </c>
      <c r="JM579">
        <v>29.9999</v>
      </c>
      <c r="JN579">
        <v>27.7595</v>
      </c>
      <c r="JO579">
        <v>27.7398</v>
      </c>
      <c r="JP579">
        <v>22.833</v>
      </c>
      <c r="JQ579">
        <v>20.7426</v>
      </c>
      <c r="JR579">
        <v>79.7008</v>
      </c>
      <c r="JS579">
        <v>30.9569</v>
      </c>
      <c r="JT579">
        <v>420</v>
      </c>
      <c r="JU579">
        <v>23.606</v>
      </c>
      <c r="JV579">
        <v>102.297</v>
      </c>
      <c r="JW579">
        <v>91.3952</v>
      </c>
    </row>
    <row r="580" spans="1:283">
      <c r="A580">
        <v>562</v>
      </c>
      <c r="B580">
        <v>1761013602.5</v>
      </c>
      <c r="C580">
        <v>3936.5</v>
      </c>
      <c r="D580" t="s">
        <v>1583</v>
      </c>
      <c r="E580" t="s">
        <v>1584</v>
      </c>
      <c r="F580">
        <v>5</v>
      </c>
      <c r="G580" t="s">
        <v>1541</v>
      </c>
      <c r="H580">
        <v>1761013594.5</v>
      </c>
      <c r="I580">
        <f>(J580)/1000</f>
        <v>0</v>
      </c>
      <c r="J580">
        <f>1000*DJ580*AH580*(DF580-DG580)/(100*CY580*(1000-AH580*DF580))</f>
        <v>0</v>
      </c>
      <c r="K580">
        <f>DJ580*AH580*(DE580-DD580*(1000-AH580*DG580)/(1000-AH580*DF580))/(100*CY580)</f>
        <v>0</v>
      </c>
      <c r="L580">
        <f>DD580 - IF(AH580&gt;1, K580*CY580*100.0/(AJ580), 0)</f>
        <v>0</v>
      </c>
      <c r="M580">
        <f>((S580-I580/2)*L580-K580)/(S580+I580/2)</f>
        <v>0</v>
      </c>
      <c r="N580">
        <f>M580*(DK580+DL580)/1000.0</f>
        <v>0</v>
      </c>
      <c r="O580">
        <f>(DD580 - IF(AH580&gt;1, K580*CY580*100.0/(AJ580), 0))*(DK580+DL580)/1000.0</f>
        <v>0</v>
      </c>
      <c r="P580">
        <f>2.0/((1/R580-1/Q580)+SIGN(R580)*SQRT((1/R580-1/Q580)*(1/R580-1/Q580) + 4*CZ580/((CZ580+1)*(CZ580+1))*(2*1/R580*1/Q580-1/Q580*1/Q580)))</f>
        <v>0</v>
      </c>
      <c r="Q580">
        <f>IF(LEFT(DA580,1)&lt;&gt;"0",IF(LEFT(DA580,1)="1",3.0,DB580),$D$5+$E$5*(DR580*DK580/($K$5*1000))+$F$5*(DR580*DK580/($K$5*1000))*MAX(MIN(CY580,$J$5),$I$5)*MAX(MIN(CY580,$J$5),$I$5)+$G$5*MAX(MIN(CY580,$J$5),$I$5)*(DR580*DK580/($K$5*1000))+$H$5*(DR580*DK580/($K$5*1000))*(DR580*DK580/($K$5*1000)))</f>
        <v>0</v>
      </c>
      <c r="R580">
        <f>I580*(1000-(1000*0.61365*exp(17.502*V580/(240.97+V580))/(DK580+DL580)+DF580)/2)/(1000*0.61365*exp(17.502*V580/(240.97+V580))/(DK580+DL580)-DF580)</f>
        <v>0</v>
      </c>
      <c r="S580">
        <f>1/((CZ580+1)/(P580/1.6)+1/(Q580/1.37)) + CZ580/((CZ580+1)/(P580/1.6) + CZ580/(Q580/1.37))</f>
        <v>0</v>
      </c>
      <c r="T580">
        <f>(CU580*CX580)</f>
        <v>0</v>
      </c>
      <c r="U580">
        <f>(DM580+(T580+2*0.95*5.67E-8*(((DM580+$B$9)+273)^4-(DM580+273)^4)-44100*I580)/(1.84*29.3*Q580+8*0.95*5.67E-8*(DM580+273)^3))</f>
        <v>0</v>
      </c>
      <c r="V580">
        <f>($C$9*DN580+$D$9*DO580+$E$9*U580)</f>
        <v>0</v>
      </c>
      <c r="W580">
        <f>0.61365*exp(17.502*V580/(240.97+V580))</f>
        <v>0</v>
      </c>
      <c r="X580">
        <f>(Y580/Z580*100)</f>
        <v>0</v>
      </c>
      <c r="Y580">
        <f>DF580*(DK580+DL580)/1000</f>
        <v>0</v>
      </c>
      <c r="Z580">
        <f>0.61365*exp(17.502*DM580/(240.97+DM580))</f>
        <v>0</v>
      </c>
      <c r="AA580">
        <f>(W580-DF580*(DK580+DL580)/1000)</f>
        <v>0</v>
      </c>
      <c r="AB580">
        <f>(-I580*44100)</f>
        <v>0</v>
      </c>
      <c r="AC580">
        <f>2*29.3*Q580*0.92*(DM580-V580)</f>
        <v>0</v>
      </c>
      <c r="AD580">
        <f>2*0.95*5.67E-8*(((DM580+$B$9)+273)^4-(V580+273)^4)</f>
        <v>0</v>
      </c>
      <c r="AE580">
        <f>T580+AD580+AB580+AC580</f>
        <v>0</v>
      </c>
      <c r="AF580">
        <v>1</v>
      </c>
      <c r="AG580">
        <v>0</v>
      </c>
      <c r="AH580">
        <f>IF(AF580*$H$15&gt;=AJ580,1.0,(AJ580/(AJ580-AF580*$H$15)))</f>
        <v>0</v>
      </c>
      <c r="AI580">
        <f>(AH580-1)*100</f>
        <v>0</v>
      </c>
      <c r="AJ580">
        <f>MAX(0,($B$15+$C$15*DR580)/(1+$D$15*DR580)*DK580/(DM580+273)*$E$15)</f>
        <v>0</v>
      </c>
      <c r="AK580" t="s">
        <v>420</v>
      </c>
      <c r="AL580" t="s">
        <v>420</v>
      </c>
      <c r="AM580">
        <v>0</v>
      </c>
      <c r="AN580">
        <v>0</v>
      </c>
      <c r="AO580">
        <f>1-AM580/AN580</f>
        <v>0</v>
      </c>
      <c r="AP580">
        <v>0</v>
      </c>
      <c r="AQ580" t="s">
        <v>420</v>
      </c>
      <c r="AR580" t="s">
        <v>420</v>
      </c>
      <c r="AS580">
        <v>0</v>
      </c>
      <c r="AT580">
        <v>0</v>
      </c>
      <c r="AU580">
        <f>1-AS580/AT580</f>
        <v>0</v>
      </c>
      <c r="AV580">
        <v>0.5</v>
      </c>
      <c r="AW580">
        <f>CV580</f>
        <v>0</v>
      </c>
      <c r="AX580">
        <f>K580</f>
        <v>0</v>
      </c>
      <c r="AY580">
        <f>AU580*AV580*AW580</f>
        <v>0</v>
      </c>
      <c r="AZ580">
        <f>(AX580-AP580)/AW580</f>
        <v>0</v>
      </c>
      <c r="BA580">
        <f>(AN580-AT580)/AT580</f>
        <v>0</v>
      </c>
      <c r="BB580">
        <f>AM580/(AO580+AM580/AT580)</f>
        <v>0</v>
      </c>
      <c r="BC580" t="s">
        <v>420</v>
      </c>
      <c r="BD580">
        <v>0</v>
      </c>
      <c r="BE580">
        <f>IF(BD580&lt;&gt;0, BD580, BB580)</f>
        <v>0</v>
      </c>
      <c r="BF580">
        <f>1-BE580/AT580</f>
        <v>0</v>
      </c>
      <c r="BG580">
        <f>(AT580-AS580)/(AT580-BE580)</f>
        <v>0</v>
      </c>
      <c r="BH580">
        <f>(AN580-AT580)/(AN580-BE580)</f>
        <v>0</v>
      </c>
      <c r="BI580">
        <f>(AT580-AS580)/(AT580-AM580)</f>
        <v>0</v>
      </c>
      <c r="BJ580">
        <f>(AN580-AT580)/(AN580-AM580)</f>
        <v>0</v>
      </c>
      <c r="BK580">
        <f>(BG580*BE580/AS580)</f>
        <v>0</v>
      </c>
      <c r="BL580">
        <f>(1-BK580)</f>
        <v>0</v>
      </c>
      <c r="CU580">
        <f>$B$13*DS580+$C$13*DT580+$F$13*EE580*(1-EH580)</f>
        <v>0</v>
      </c>
      <c r="CV580">
        <f>CU580*CW580</f>
        <v>0</v>
      </c>
      <c r="CW580">
        <f>($B$13*$D$11+$C$13*$D$11+$F$13*((ER580+EJ580)/MAX(ER580+EJ580+ES580, 0.1)*$I$11+ES580/MAX(ER580+EJ580+ES580, 0.1)*$J$11))/($B$13+$C$13+$F$13)</f>
        <v>0</v>
      </c>
      <c r="CX580">
        <f>($B$13*$K$11+$C$13*$K$11+$F$13*((ER580+EJ580)/MAX(ER580+EJ580+ES580, 0.1)*$P$11+ES580/MAX(ER580+EJ580+ES580, 0.1)*$Q$11))/($B$13+$C$13+$F$13)</f>
        <v>0</v>
      </c>
      <c r="CY580">
        <v>2.7</v>
      </c>
      <c r="CZ580">
        <v>0.5</v>
      </c>
      <c r="DA580" t="s">
        <v>421</v>
      </c>
      <c r="DB580">
        <v>2</v>
      </c>
      <c r="DC580">
        <v>1761013594.5</v>
      </c>
      <c r="DD580">
        <v>420.3057916666667</v>
      </c>
      <c r="DE580">
        <v>420.001375</v>
      </c>
      <c r="DF580">
        <v>23.60453333333333</v>
      </c>
      <c r="DG580">
        <v>23.61971666666667</v>
      </c>
      <c r="DH580">
        <v>422.0812083333333</v>
      </c>
      <c r="DI580">
        <v>23.4192375</v>
      </c>
      <c r="DJ580">
        <v>500.00125</v>
      </c>
      <c r="DK580">
        <v>90.60198333333335</v>
      </c>
      <c r="DL580">
        <v>0.0330303625</v>
      </c>
      <c r="DM580">
        <v>30.06657916666667</v>
      </c>
      <c r="DN580">
        <v>30.03279583333333</v>
      </c>
      <c r="DO580">
        <v>999.9</v>
      </c>
      <c r="DP580">
        <v>0</v>
      </c>
      <c r="DQ580">
        <v>0</v>
      </c>
      <c r="DR580">
        <v>9999.843333333332</v>
      </c>
      <c r="DS580">
        <v>0</v>
      </c>
      <c r="DT580">
        <v>0.242856</v>
      </c>
      <c r="DU580">
        <v>0.3044458333333334</v>
      </c>
      <c r="DV580">
        <v>430.4667083333334</v>
      </c>
      <c r="DW580">
        <v>430.1616666666667</v>
      </c>
      <c r="DX580">
        <v>-0.0151745525</v>
      </c>
      <c r="DY580">
        <v>420.001375</v>
      </c>
      <c r="DZ580">
        <v>23.61971666666667</v>
      </c>
      <c r="EA580">
        <v>2.13861875</v>
      </c>
      <c r="EB580">
        <v>2.139993333333333</v>
      </c>
      <c r="EC580">
        <v>18.50977083333333</v>
      </c>
      <c r="ED580">
        <v>18.52001666666667</v>
      </c>
      <c r="EE580">
        <v>0.00500078</v>
      </c>
      <c r="EF580">
        <v>0</v>
      </c>
      <c r="EG580">
        <v>0</v>
      </c>
      <c r="EH580">
        <v>0</v>
      </c>
      <c r="EI580">
        <v>293.7375</v>
      </c>
      <c r="EJ580">
        <v>0.00500078</v>
      </c>
      <c r="EK580">
        <v>-16.42083333333333</v>
      </c>
      <c r="EL580">
        <v>-0.6875</v>
      </c>
      <c r="EM580">
        <v>35.54145833333333</v>
      </c>
      <c r="EN580">
        <v>39.65858333333333</v>
      </c>
      <c r="EO580">
        <v>37.78616666666667</v>
      </c>
      <c r="EP580">
        <v>40.02833333333333</v>
      </c>
      <c r="EQ580">
        <v>38.70808333333333</v>
      </c>
      <c r="ER580">
        <v>0</v>
      </c>
      <c r="ES580">
        <v>0</v>
      </c>
      <c r="ET580">
        <v>0</v>
      </c>
      <c r="EU580">
        <v>1761013601.5</v>
      </c>
      <c r="EV580">
        <v>0</v>
      </c>
      <c r="EW580">
        <v>294.424</v>
      </c>
      <c r="EX580">
        <v>-29.3307694834625</v>
      </c>
      <c r="EY580">
        <v>-5.776923325804733</v>
      </c>
      <c r="EZ580">
        <v>-16.928</v>
      </c>
      <c r="FA580">
        <v>15</v>
      </c>
      <c r="FB580">
        <v>1761013439.5</v>
      </c>
      <c r="FC580" t="s">
        <v>1542</v>
      </c>
      <c r="FD580">
        <v>1761013439</v>
      </c>
      <c r="FE580">
        <v>1761013439.5</v>
      </c>
      <c r="FF580">
        <v>17</v>
      </c>
      <c r="FG580">
        <v>-0.043</v>
      </c>
      <c r="FH580">
        <v>0.005</v>
      </c>
      <c r="FI580">
        <v>-1.775</v>
      </c>
      <c r="FJ580">
        <v>0.18</v>
      </c>
      <c r="FK580">
        <v>420</v>
      </c>
      <c r="FL580">
        <v>23</v>
      </c>
      <c r="FM580">
        <v>0.43</v>
      </c>
      <c r="FN580">
        <v>0.11</v>
      </c>
      <c r="FO580">
        <v>0.3009717804878049</v>
      </c>
      <c r="FP580">
        <v>0.1678606620209065</v>
      </c>
      <c r="FQ580">
        <v>0.02902687407576557</v>
      </c>
      <c r="FR580">
        <v>1</v>
      </c>
      <c r="FS580">
        <v>295.8205882352941</v>
      </c>
      <c r="FT580">
        <v>-26.33919035550564</v>
      </c>
      <c r="FU580">
        <v>7.443622592598181</v>
      </c>
      <c r="FV580">
        <v>0</v>
      </c>
      <c r="FW580">
        <v>-0.0189838912195122</v>
      </c>
      <c r="FX580">
        <v>0.08441987351916361</v>
      </c>
      <c r="FY580">
        <v>0.008390766648396027</v>
      </c>
      <c r="FZ580">
        <v>1</v>
      </c>
      <c r="GA580">
        <v>2</v>
      </c>
      <c r="GB580">
        <v>3</v>
      </c>
      <c r="GC580" t="s">
        <v>482</v>
      </c>
      <c r="GD580">
        <v>3.10941</v>
      </c>
      <c r="GE580">
        <v>2.72509</v>
      </c>
      <c r="GF580">
        <v>0.0887271</v>
      </c>
      <c r="GG580">
        <v>0.08843289999999999</v>
      </c>
      <c r="GH580">
        <v>0.107449</v>
      </c>
      <c r="GI580">
        <v>0.108497</v>
      </c>
      <c r="GJ580">
        <v>23915</v>
      </c>
      <c r="GK580">
        <v>21660.2</v>
      </c>
      <c r="GL580">
        <v>26801</v>
      </c>
      <c r="GM580">
        <v>23967.3</v>
      </c>
      <c r="GN580">
        <v>38222.5</v>
      </c>
      <c r="GO580">
        <v>31514.7</v>
      </c>
      <c r="GP580">
        <v>46779.8</v>
      </c>
      <c r="GQ580">
        <v>37884</v>
      </c>
      <c r="GR580">
        <v>1.89252</v>
      </c>
      <c r="GS580">
        <v>1.87938</v>
      </c>
      <c r="GT580">
        <v>0.103563</v>
      </c>
      <c r="GU580">
        <v>0</v>
      </c>
      <c r="GV580">
        <v>28.3366</v>
      </c>
      <c r="GW580">
        <v>999.9</v>
      </c>
      <c r="GX580">
        <v>63.9</v>
      </c>
      <c r="GY580">
        <v>29</v>
      </c>
      <c r="GZ580">
        <v>28.3644</v>
      </c>
      <c r="HA580">
        <v>61.321</v>
      </c>
      <c r="HB580">
        <v>21.1418</v>
      </c>
      <c r="HC580">
        <v>1</v>
      </c>
      <c r="HD580">
        <v>0.0247383</v>
      </c>
      <c r="HE580">
        <v>-1.7877</v>
      </c>
      <c r="HF580">
        <v>20.3285</v>
      </c>
      <c r="HG580">
        <v>5.22193</v>
      </c>
      <c r="HH580">
        <v>11.98</v>
      </c>
      <c r="HI580">
        <v>4.96535</v>
      </c>
      <c r="HJ580">
        <v>3.2759</v>
      </c>
      <c r="HK580">
        <v>9999</v>
      </c>
      <c r="HL580">
        <v>9999</v>
      </c>
      <c r="HM580">
        <v>9999</v>
      </c>
      <c r="HN580">
        <v>999.9</v>
      </c>
      <c r="HO580">
        <v>1.86363</v>
      </c>
      <c r="HP580">
        <v>1.85974</v>
      </c>
      <c r="HQ580">
        <v>1.85806</v>
      </c>
      <c r="HR580">
        <v>1.85944</v>
      </c>
      <c r="HS580">
        <v>1.85959</v>
      </c>
      <c r="HT580">
        <v>1.85806</v>
      </c>
      <c r="HU580">
        <v>1.85715</v>
      </c>
      <c r="HV580">
        <v>1.85211</v>
      </c>
      <c r="HW580">
        <v>0</v>
      </c>
      <c r="HX580">
        <v>0</v>
      </c>
      <c r="HY580">
        <v>0</v>
      </c>
      <c r="HZ580">
        <v>0</v>
      </c>
      <c r="IA580" t="s">
        <v>424</v>
      </c>
      <c r="IB580" t="s">
        <v>425</v>
      </c>
      <c r="IC580" t="s">
        <v>426</v>
      </c>
      <c r="ID580" t="s">
        <v>426</v>
      </c>
      <c r="IE580" t="s">
        <v>426</v>
      </c>
      <c r="IF580" t="s">
        <v>426</v>
      </c>
      <c r="IG580">
        <v>0</v>
      </c>
      <c r="IH580">
        <v>100</v>
      </c>
      <c r="II580">
        <v>100</v>
      </c>
      <c r="IJ580">
        <v>-1.775</v>
      </c>
      <c r="IK580">
        <v>0.1855</v>
      </c>
      <c r="IL580">
        <v>-2.566441917429032</v>
      </c>
      <c r="IM580">
        <v>0.001328113201692861</v>
      </c>
      <c r="IN580">
        <v>1.538283238170363E-06</v>
      </c>
      <c r="IO580">
        <v>-5.795655626708063E-10</v>
      </c>
      <c r="IP580">
        <v>-0.06473182303273828</v>
      </c>
      <c r="IQ580">
        <v>-0.004593102289677449</v>
      </c>
      <c r="IR580">
        <v>0.0008253994458280543</v>
      </c>
      <c r="IS580">
        <v>-7.403632370499484E-06</v>
      </c>
      <c r="IT580">
        <v>2</v>
      </c>
      <c r="IU580">
        <v>1985</v>
      </c>
      <c r="IV580">
        <v>1</v>
      </c>
      <c r="IW580">
        <v>27</v>
      </c>
      <c r="IX580">
        <v>2.7</v>
      </c>
      <c r="IY580">
        <v>2.7</v>
      </c>
      <c r="IZ580">
        <v>1.13525</v>
      </c>
      <c r="JA580">
        <v>2.60864</v>
      </c>
      <c r="JB580">
        <v>1.49658</v>
      </c>
      <c r="JC580">
        <v>2.34497</v>
      </c>
      <c r="JD580">
        <v>1.54907</v>
      </c>
      <c r="JE580">
        <v>2.46826</v>
      </c>
      <c r="JF580">
        <v>32.7535</v>
      </c>
      <c r="JG580">
        <v>15.2878</v>
      </c>
      <c r="JH580">
        <v>18</v>
      </c>
      <c r="JI580">
        <v>481.514</v>
      </c>
      <c r="JJ580">
        <v>502.283</v>
      </c>
      <c r="JK580">
        <v>30.9708</v>
      </c>
      <c r="JL580">
        <v>27.5643</v>
      </c>
      <c r="JM580">
        <v>29.9999</v>
      </c>
      <c r="JN580">
        <v>27.7585</v>
      </c>
      <c r="JO580">
        <v>27.7398</v>
      </c>
      <c r="JP580">
        <v>22.8365</v>
      </c>
      <c r="JQ580">
        <v>20.7426</v>
      </c>
      <c r="JR580">
        <v>79.7008</v>
      </c>
      <c r="JS580">
        <v>30.9569</v>
      </c>
      <c r="JT580">
        <v>420</v>
      </c>
      <c r="JU580">
        <v>23.606</v>
      </c>
      <c r="JV580">
        <v>102.297</v>
      </c>
      <c r="JW580">
        <v>91.3946</v>
      </c>
    </row>
    <row r="581" spans="1:283">
      <c r="A581">
        <v>563</v>
      </c>
      <c r="B581">
        <v>1761013604.5</v>
      </c>
      <c r="C581">
        <v>3938.5</v>
      </c>
      <c r="D581" t="s">
        <v>1585</v>
      </c>
      <c r="E581" t="s">
        <v>1586</v>
      </c>
      <c r="F581">
        <v>5</v>
      </c>
      <c r="G581" t="s">
        <v>1541</v>
      </c>
      <c r="H581">
        <v>1761013596.5</v>
      </c>
      <c r="I581">
        <f>(J581)/1000</f>
        <v>0</v>
      </c>
      <c r="J581">
        <f>1000*DJ581*AH581*(DF581-DG581)/(100*CY581*(1000-AH581*DF581))</f>
        <v>0</v>
      </c>
      <c r="K581">
        <f>DJ581*AH581*(DE581-DD581*(1000-AH581*DG581)/(1000-AH581*DF581))/(100*CY581)</f>
        <v>0</v>
      </c>
      <c r="L581">
        <f>DD581 - IF(AH581&gt;1, K581*CY581*100.0/(AJ581), 0)</f>
        <v>0</v>
      </c>
      <c r="M581">
        <f>((S581-I581/2)*L581-K581)/(S581+I581/2)</f>
        <v>0</v>
      </c>
      <c r="N581">
        <f>M581*(DK581+DL581)/1000.0</f>
        <v>0</v>
      </c>
      <c r="O581">
        <f>(DD581 - IF(AH581&gt;1, K581*CY581*100.0/(AJ581), 0))*(DK581+DL581)/1000.0</f>
        <v>0</v>
      </c>
      <c r="P581">
        <f>2.0/((1/R581-1/Q581)+SIGN(R581)*SQRT((1/R581-1/Q581)*(1/R581-1/Q581) + 4*CZ581/((CZ581+1)*(CZ581+1))*(2*1/R581*1/Q581-1/Q581*1/Q581)))</f>
        <v>0</v>
      </c>
      <c r="Q581">
        <f>IF(LEFT(DA581,1)&lt;&gt;"0",IF(LEFT(DA581,1)="1",3.0,DB581),$D$5+$E$5*(DR581*DK581/($K$5*1000))+$F$5*(DR581*DK581/($K$5*1000))*MAX(MIN(CY581,$J$5),$I$5)*MAX(MIN(CY581,$J$5),$I$5)+$G$5*MAX(MIN(CY581,$J$5),$I$5)*(DR581*DK581/($K$5*1000))+$H$5*(DR581*DK581/($K$5*1000))*(DR581*DK581/($K$5*1000)))</f>
        <v>0</v>
      </c>
      <c r="R581">
        <f>I581*(1000-(1000*0.61365*exp(17.502*V581/(240.97+V581))/(DK581+DL581)+DF581)/2)/(1000*0.61365*exp(17.502*V581/(240.97+V581))/(DK581+DL581)-DF581)</f>
        <v>0</v>
      </c>
      <c r="S581">
        <f>1/((CZ581+1)/(P581/1.6)+1/(Q581/1.37)) + CZ581/((CZ581+1)/(P581/1.6) + CZ581/(Q581/1.37))</f>
        <v>0</v>
      </c>
      <c r="T581">
        <f>(CU581*CX581)</f>
        <v>0</v>
      </c>
      <c r="U581">
        <f>(DM581+(T581+2*0.95*5.67E-8*(((DM581+$B$9)+273)^4-(DM581+273)^4)-44100*I581)/(1.84*29.3*Q581+8*0.95*5.67E-8*(DM581+273)^3))</f>
        <v>0</v>
      </c>
      <c r="V581">
        <f>($C$9*DN581+$D$9*DO581+$E$9*U581)</f>
        <v>0</v>
      </c>
      <c r="W581">
        <f>0.61365*exp(17.502*V581/(240.97+V581))</f>
        <v>0</v>
      </c>
      <c r="X581">
        <f>(Y581/Z581*100)</f>
        <v>0</v>
      </c>
      <c r="Y581">
        <f>DF581*(DK581+DL581)/1000</f>
        <v>0</v>
      </c>
      <c r="Z581">
        <f>0.61365*exp(17.502*DM581/(240.97+DM581))</f>
        <v>0</v>
      </c>
      <c r="AA581">
        <f>(W581-DF581*(DK581+DL581)/1000)</f>
        <v>0</v>
      </c>
      <c r="AB581">
        <f>(-I581*44100)</f>
        <v>0</v>
      </c>
      <c r="AC581">
        <f>2*29.3*Q581*0.92*(DM581-V581)</f>
        <v>0</v>
      </c>
      <c r="AD581">
        <f>2*0.95*5.67E-8*(((DM581+$B$9)+273)^4-(V581+273)^4)</f>
        <v>0</v>
      </c>
      <c r="AE581">
        <f>T581+AD581+AB581+AC581</f>
        <v>0</v>
      </c>
      <c r="AF581">
        <v>1</v>
      </c>
      <c r="AG581">
        <v>0</v>
      </c>
      <c r="AH581">
        <f>IF(AF581*$H$15&gt;=AJ581,1.0,(AJ581/(AJ581-AF581*$H$15)))</f>
        <v>0</v>
      </c>
      <c r="AI581">
        <f>(AH581-1)*100</f>
        <v>0</v>
      </c>
      <c r="AJ581">
        <f>MAX(0,($B$15+$C$15*DR581)/(1+$D$15*DR581)*DK581/(DM581+273)*$E$15)</f>
        <v>0</v>
      </c>
      <c r="AK581" t="s">
        <v>420</v>
      </c>
      <c r="AL581" t="s">
        <v>420</v>
      </c>
      <c r="AM581">
        <v>0</v>
      </c>
      <c r="AN581">
        <v>0</v>
      </c>
      <c r="AO581">
        <f>1-AM581/AN581</f>
        <v>0</v>
      </c>
      <c r="AP581">
        <v>0</v>
      </c>
      <c r="AQ581" t="s">
        <v>420</v>
      </c>
      <c r="AR581" t="s">
        <v>420</v>
      </c>
      <c r="AS581">
        <v>0</v>
      </c>
      <c r="AT581">
        <v>0</v>
      </c>
      <c r="AU581">
        <f>1-AS581/AT581</f>
        <v>0</v>
      </c>
      <c r="AV581">
        <v>0.5</v>
      </c>
      <c r="AW581">
        <f>CV581</f>
        <v>0</v>
      </c>
      <c r="AX581">
        <f>K581</f>
        <v>0</v>
      </c>
      <c r="AY581">
        <f>AU581*AV581*AW581</f>
        <v>0</v>
      </c>
      <c r="AZ581">
        <f>(AX581-AP581)/AW581</f>
        <v>0</v>
      </c>
      <c r="BA581">
        <f>(AN581-AT581)/AT581</f>
        <v>0</v>
      </c>
      <c r="BB581">
        <f>AM581/(AO581+AM581/AT581)</f>
        <v>0</v>
      </c>
      <c r="BC581" t="s">
        <v>420</v>
      </c>
      <c r="BD581">
        <v>0</v>
      </c>
      <c r="BE581">
        <f>IF(BD581&lt;&gt;0, BD581, BB581)</f>
        <v>0</v>
      </c>
      <c r="BF581">
        <f>1-BE581/AT581</f>
        <v>0</v>
      </c>
      <c r="BG581">
        <f>(AT581-AS581)/(AT581-BE581)</f>
        <v>0</v>
      </c>
      <c r="BH581">
        <f>(AN581-AT581)/(AN581-BE581)</f>
        <v>0</v>
      </c>
      <c r="BI581">
        <f>(AT581-AS581)/(AT581-AM581)</f>
        <v>0</v>
      </c>
      <c r="BJ581">
        <f>(AN581-AT581)/(AN581-AM581)</f>
        <v>0</v>
      </c>
      <c r="BK581">
        <f>(BG581*BE581/AS581)</f>
        <v>0</v>
      </c>
      <c r="BL581">
        <f>(1-BK581)</f>
        <v>0</v>
      </c>
      <c r="CU581">
        <f>$B$13*DS581+$C$13*DT581+$F$13*EE581*(1-EH581)</f>
        <v>0</v>
      </c>
      <c r="CV581">
        <f>CU581*CW581</f>
        <v>0</v>
      </c>
      <c r="CW581">
        <f>($B$13*$D$11+$C$13*$D$11+$F$13*((ER581+EJ581)/MAX(ER581+EJ581+ES581, 0.1)*$I$11+ES581/MAX(ER581+EJ581+ES581, 0.1)*$J$11))/($B$13+$C$13+$F$13)</f>
        <v>0</v>
      </c>
      <c r="CX581">
        <f>($B$13*$K$11+$C$13*$K$11+$F$13*((ER581+EJ581)/MAX(ER581+EJ581+ES581, 0.1)*$P$11+ES581/MAX(ER581+EJ581+ES581, 0.1)*$Q$11))/($B$13+$C$13+$F$13)</f>
        <v>0</v>
      </c>
      <c r="CY581">
        <v>2.7</v>
      </c>
      <c r="CZ581">
        <v>0.5</v>
      </c>
      <c r="DA581" t="s">
        <v>421</v>
      </c>
      <c r="DB581">
        <v>2</v>
      </c>
      <c r="DC581">
        <v>1761013596.5</v>
      </c>
      <c r="DD581">
        <v>420.3061666666667</v>
      </c>
      <c r="DE581">
        <v>419.9919583333333</v>
      </c>
      <c r="DF581">
        <v>23.60714583333333</v>
      </c>
      <c r="DG581">
        <v>23.61982916666667</v>
      </c>
      <c r="DH581">
        <v>422.0816666666666</v>
      </c>
      <c r="DI581">
        <v>23.42179583333333</v>
      </c>
      <c r="DJ581">
        <v>499.9971666666666</v>
      </c>
      <c r="DK581">
        <v>90.60173333333334</v>
      </c>
      <c r="DL581">
        <v>0.03304284583333333</v>
      </c>
      <c r="DM581">
        <v>30.06532083333333</v>
      </c>
      <c r="DN581">
        <v>30.03210416666667</v>
      </c>
      <c r="DO581">
        <v>999.9</v>
      </c>
      <c r="DP581">
        <v>0</v>
      </c>
      <c r="DQ581">
        <v>0</v>
      </c>
      <c r="DR581">
        <v>9999.346250000001</v>
      </c>
      <c r="DS581">
        <v>0</v>
      </c>
      <c r="DT581">
        <v>0.242856</v>
      </c>
      <c r="DU581">
        <v>0.3142458333333333</v>
      </c>
      <c r="DV581">
        <v>430.4682500000001</v>
      </c>
      <c r="DW581">
        <v>430.1520833333333</v>
      </c>
      <c r="DX581">
        <v>-0.01268077333333333</v>
      </c>
      <c r="DY581">
        <v>419.9919583333333</v>
      </c>
      <c r="DZ581">
        <v>23.61982916666667</v>
      </c>
      <c r="EA581">
        <v>2.138849166666667</v>
      </c>
      <c r="EB581">
        <v>2.139998333333333</v>
      </c>
      <c r="EC581">
        <v>18.51149166666667</v>
      </c>
      <c r="ED581">
        <v>18.52005833333333</v>
      </c>
      <c r="EE581">
        <v>0.00500078</v>
      </c>
      <c r="EF581">
        <v>0</v>
      </c>
      <c r="EG581">
        <v>0</v>
      </c>
      <c r="EH581">
        <v>0</v>
      </c>
      <c r="EI581">
        <v>294.8416666666667</v>
      </c>
      <c r="EJ581">
        <v>0.00500078</v>
      </c>
      <c r="EK581">
        <v>-17.77916666666667</v>
      </c>
      <c r="EL581">
        <v>-0.9083333333333335</v>
      </c>
      <c r="EM581">
        <v>35.55183333333333</v>
      </c>
      <c r="EN581">
        <v>39.68208333333333</v>
      </c>
      <c r="EO581">
        <v>37.84341666666666</v>
      </c>
      <c r="EP581">
        <v>40.072625</v>
      </c>
      <c r="EQ581">
        <v>38.72370833333333</v>
      </c>
      <c r="ER581">
        <v>0</v>
      </c>
      <c r="ES581">
        <v>0</v>
      </c>
      <c r="ET581">
        <v>0</v>
      </c>
      <c r="EU581">
        <v>1761013603.3</v>
      </c>
      <c r="EV581">
        <v>0</v>
      </c>
      <c r="EW581">
        <v>294.6076923076923</v>
      </c>
      <c r="EX581">
        <v>-16.17777802522705</v>
      </c>
      <c r="EY581">
        <v>-13.32649618793406</v>
      </c>
      <c r="EZ581">
        <v>-17.18461538461538</v>
      </c>
      <c r="FA581">
        <v>15</v>
      </c>
      <c r="FB581">
        <v>1761013439.5</v>
      </c>
      <c r="FC581" t="s">
        <v>1542</v>
      </c>
      <c r="FD581">
        <v>1761013439</v>
      </c>
      <c r="FE581">
        <v>1761013439.5</v>
      </c>
      <c r="FF581">
        <v>17</v>
      </c>
      <c r="FG581">
        <v>-0.043</v>
      </c>
      <c r="FH581">
        <v>0.005</v>
      </c>
      <c r="FI581">
        <v>-1.775</v>
      </c>
      <c r="FJ581">
        <v>0.18</v>
      </c>
      <c r="FK581">
        <v>420</v>
      </c>
      <c r="FL581">
        <v>23</v>
      </c>
      <c r="FM581">
        <v>0.43</v>
      </c>
      <c r="FN581">
        <v>0.11</v>
      </c>
      <c r="FO581">
        <v>0.310310325</v>
      </c>
      <c r="FP581">
        <v>0.2524175797373354</v>
      </c>
      <c r="FQ581">
        <v>0.03729676931075096</v>
      </c>
      <c r="FR581">
        <v>1</v>
      </c>
      <c r="FS581">
        <v>295.7970588235294</v>
      </c>
      <c r="FT581">
        <v>-22.02750210998051</v>
      </c>
      <c r="FU581">
        <v>6.839740504800627</v>
      </c>
      <c r="FV581">
        <v>0</v>
      </c>
      <c r="FW581">
        <v>-0.016456559</v>
      </c>
      <c r="FX581">
        <v>0.07962941673545973</v>
      </c>
      <c r="FY581">
        <v>0.007711684157490113</v>
      </c>
      <c r="FZ581">
        <v>1</v>
      </c>
      <c r="GA581">
        <v>2</v>
      </c>
      <c r="GB581">
        <v>3</v>
      </c>
      <c r="GC581" t="s">
        <v>482</v>
      </c>
      <c r="GD581">
        <v>3.10969</v>
      </c>
      <c r="GE581">
        <v>2.72506</v>
      </c>
      <c r="GF581">
        <v>0.0887187</v>
      </c>
      <c r="GG581">
        <v>0.08843819999999999</v>
      </c>
      <c r="GH581">
        <v>0.107455</v>
      </c>
      <c r="GI581">
        <v>0.108498</v>
      </c>
      <c r="GJ581">
        <v>23915.1</v>
      </c>
      <c r="GK581">
        <v>21659.9</v>
      </c>
      <c r="GL581">
        <v>26800.8</v>
      </c>
      <c r="GM581">
        <v>23967.2</v>
      </c>
      <c r="GN581">
        <v>38222.2</v>
      </c>
      <c r="GO581">
        <v>31514.3</v>
      </c>
      <c r="GP581">
        <v>46779.8</v>
      </c>
      <c r="GQ581">
        <v>37883.6</v>
      </c>
      <c r="GR581">
        <v>1.89242</v>
      </c>
      <c r="GS581">
        <v>1.8794</v>
      </c>
      <c r="GT581">
        <v>0.10372</v>
      </c>
      <c r="GU581">
        <v>0</v>
      </c>
      <c r="GV581">
        <v>28.3372</v>
      </c>
      <c r="GW581">
        <v>999.9</v>
      </c>
      <c r="GX581">
        <v>63.9</v>
      </c>
      <c r="GY581">
        <v>29</v>
      </c>
      <c r="GZ581">
        <v>28.3659</v>
      </c>
      <c r="HA581">
        <v>61.481</v>
      </c>
      <c r="HB581">
        <v>20.8534</v>
      </c>
      <c r="HC581">
        <v>1</v>
      </c>
      <c r="HD581">
        <v>0.0245046</v>
      </c>
      <c r="HE581">
        <v>-1.78996</v>
      </c>
      <c r="HF581">
        <v>20.3285</v>
      </c>
      <c r="HG581">
        <v>5.22163</v>
      </c>
      <c r="HH581">
        <v>11.98</v>
      </c>
      <c r="HI581">
        <v>4.9652</v>
      </c>
      <c r="HJ581">
        <v>3.27585</v>
      </c>
      <c r="HK581">
        <v>9999</v>
      </c>
      <c r="HL581">
        <v>9999</v>
      </c>
      <c r="HM581">
        <v>9999</v>
      </c>
      <c r="HN581">
        <v>999.9</v>
      </c>
      <c r="HO581">
        <v>1.86361</v>
      </c>
      <c r="HP581">
        <v>1.85975</v>
      </c>
      <c r="HQ581">
        <v>1.85804</v>
      </c>
      <c r="HR581">
        <v>1.85944</v>
      </c>
      <c r="HS581">
        <v>1.85959</v>
      </c>
      <c r="HT581">
        <v>1.85806</v>
      </c>
      <c r="HU581">
        <v>1.85714</v>
      </c>
      <c r="HV581">
        <v>1.85211</v>
      </c>
      <c r="HW581">
        <v>0</v>
      </c>
      <c r="HX581">
        <v>0</v>
      </c>
      <c r="HY581">
        <v>0</v>
      </c>
      <c r="HZ581">
        <v>0</v>
      </c>
      <c r="IA581" t="s">
        <v>424</v>
      </c>
      <c r="IB581" t="s">
        <v>425</v>
      </c>
      <c r="IC581" t="s">
        <v>426</v>
      </c>
      <c r="ID581" t="s">
        <v>426</v>
      </c>
      <c r="IE581" t="s">
        <v>426</v>
      </c>
      <c r="IF581" t="s">
        <v>426</v>
      </c>
      <c r="IG581">
        <v>0</v>
      </c>
      <c r="IH581">
        <v>100</v>
      </c>
      <c r="II581">
        <v>100</v>
      </c>
      <c r="IJ581">
        <v>-1.776</v>
      </c>
      <c r="IK581">
        <v>0.1855</v>
      </c>
      <c r="IL581">
        <v>-2.566441917429032</v>
      </c>
      <c r="IM581">
        <v>0.001328113201692861</v>
      </c>
      <c r="IN581">
        <v>1.538283238170363E-06</v>
      </c>
      <c r="IO581">
        <v>-5.795655626708063E-10</v>
      </c>
      <c r="IP581">
        <v>-0.06473182303273828</v>
      </c>
      <c r="IQ581">
        <v>-0.004593102289677449</v>
      </c>
      <c r="IR581">
        <v>0.0008253994458280543</v>
      </c>
      <c r="IS581">
        <v>-7.403632370499484E-06</v>
      </c>
      <c r="IT581">
        <v>2</v>
      </c>
      <c r="IU581">
        <v>1985</v>
      </c>
      <c r="IV581">
        <v>1</v>
      </c>
      <c r="IW581">
        <v>27</v>
      </c>
      <c r="IX581">
        <v>2.8</v>
      </c>
      <c r="IY581">
        <v>2.8</v>
      </c>
      <c r="IZ581">
        <v>1.13525</v>
      </c>
      <c r="JA581">
        <v>2.60864</v>
      </c>
      <c r="JB581">
        <v>1.49658</v>
      </c>
      <c r="JC581">
        <v>2.34497</v>
      </c>
      <c r="JD581">
        <v>1.54907</v>
      </c>
      <c r="JE581">
        <v>2.41089</v>
      </c>
      <c r="JF581">
        <v>32.7535</v>
      </c>
      <c r="JG581">
        <v>15.2791</v>
      </c>
      <c r="JH581">
        <v>18</v>
      </c>
      <c r="JI581">
        <v>481.447</v>
      </c>
      <c r="JJ581">
        <v>502.3</v>
      </c>
      <c r="JK581">
        <v>30.9577</v>
      </c>
      <c r="JL581">
        <v>27.5643</v>
      </c>
      <c r="JM581">
        <v>30</v>
      </c>
      <c r="JN581">
        <v>27.7574</v>
      </c>
      <c r="JO581">
        <v>27.7398</v>
      </c>
      <c r="JP581">
        <v>22.8338</v>
      </c>
      <c r="JQ581">
        <v>20.7426</v>
      </c>
      <c r="JR581">
        <v>79.7008</v>
      </c>
      <c r="JS581">
        <v>30.9569</v>
      </c>
      <c r="JT581">
        <v>420</v>
      </c>
      <c r="JU581">
        <v>23.606</v>
      </c>
      <c r="JV581">
        <v>102.296</v>
      </c>
      <c r="JW581">
        <v>91.3939</v>
      </c>
    </row>
    <row r="582" spans="1:283">
      <c r="A582">
        <v>564</v>
      </c>
      <c r="B582">
        <v>1761013606.5</v>
      </c>
      <c r="C582">
        <v>3940.5</v>
      </c>
      <c r="D582" t="s">
        <v>1587</v>
      </c>
      <c r="E582" t="s">
        <v>1588</v>
      </c>
      <c r="F582">
        <v>5</v>
      </c>
      <c r="G582" t="s">
        <v>1541</v>
      </c>
      <c r="H582">
        <v>1761013598.5</v>
      </c>
      <c r="I582">
        <f>(J582)/1000</f>
        <v>0</v>
      </c>
      <c r="J582">
        <f>1000*DJ582*AH582*(DF582-DG582)/(100*CY582*(1000-AH582*DF582))</f>
        <v>0</v>
      </c>
      <c r="K582">
        <f>DJ582*AH582*(DE582-DD582*(1000-AH582*DG582)/(1000-AH582*DF582))/(100*CY582)</f>
        <v>0</v>
      </c>
      <c r="L582">
        <f>DD582 - IF(AH582&gt;1, K582*CY582*100.0/(AJ582), 0)</f>
        <v>0</v>
      </c>
      <c r="M582">
        <f>((S582-I582/2)*L582-K582)/(S582+I582/2)</f>
        <v>0</v>
      </c>
      <c r="N582">
        <f>M582*(DK582+DL582)/1000.0</f>
        <v>0</v>
      </c>
      <c r="O582">
        <f>(DD582 - IF(AH582&gt;1, K582*CY582*100.0/(AJ582), 0))*(DK582+DL582)/1000.0</f>
        <v>0</v>
      </c>
      <c r="P582">
        <f>2.0/((1/R582-1/Q582)+SIGN(R582)*SQRT((1/R582-1/Q582)*(1/R582-1/Q582) + 4*CZ582/((CZ582+1)*(CZ582+1))*(2*1/R582*1/Q582-1/Q582*1/Q582)))</f>
        <v>0</v>
      </c>
      <c r="Q582">
        <f>IF(LEFT(DA582,1)&lt;&gt;"0",IF(LEFT(DA582,1)="1",3.0,DB582),$D$5+$E$5*(DR582*DK582/($K$5*1000))+$F$5*(DR582*DK582/($K$5*1000))*MAX(MIN(CY582,$J$5),$I$5)*MAX(MIN(CY582,$J$5),$I$5)+$G$5*MAX(MIN(CY582,$J$5),$I$5)*(DR582*DK582/($K$5*1000))+$H$5*(DR582*DK582/($K$5*1000))*(DR582*DK582/($K$5*1000)))</f>
        <v>0</v>
      </c>
      <c r="R582">
        <f>I582*(1000-(1000*0.61365*exp(17.502*V582/(240.97+V582))/(DK582+DL582)+DF582)/2)/(1000*0.61365*exp(17.502*V582/(240.97+V582))/(DK582+DL582)-DF582)</f>
        <v>0</v>
      </c>
      <c r="S582">
        <f>1/((CZ582+1)/(P582/1.6)+1/(Q582/1.37)) + CZ582/((CZ582+1)/(P582/1.6) + CZ582/(Q582/1.37))</f>
        <v>0</v>
      </c>
      <c r="T582">
        <f>(CU582*CX582)</f>
        <v>0</v>
      </c>
      <c r="U582">
        <f>(DM582+(T582+2*0.95*5.67E-8*(((DM582+$B$9)+273)^4-(DM582+273)^4)-44100*I582)/(1.84*29.3*Q582+8*0.95*5.67E-8*(DM582+273)^3))</f>
        <v>0</v>
      </c>
      <c r="V582">
        <f>($C$9*DN582+$D$9*DO582+$E$9*U582)</f>
        <v>0</v>
      </c>
      <c r="W582">
        <f>0.61365*exp(17.502*V582/(240.97+V582))</f>
        <v>0</v>
      </c>
      <c r="X582">
        <f>(Y582/Z582*100)</f>
        <v>0</v>
      </c>
      <c r="Y582">
        <f>DF582*(DK582+DL582)/1000</f>
        <v>0</v>
      </c>
      <c r="Z582">
        <f>0.61365*exp(17.502*DM582/(240.97+DM582))</f>
        <v>0</v>
      </c>
      <c r="AA582">
        <f>(W582-DF582*(DK582+DL582)/1000)</f>
        <v>0</v>
      </c>
      <c r="AB582">
        <f>(-I582*44100)</f>
        <v>0</v>
      </c>
      <c r="AC582">
        <f>2*29.3*Q582*0.92*(DM582-V582)</f>
        <v>0</v>
      </c>
      <c r="AD582">
        <f>2*0.95*5.67E-8*(((DM582+$B$9)+273)^4-(V582+273)^4)</f>
        <v>0</v>
      </c>
      <c r="AE582">
        <f>T582+AD582+AB582+AC582</f>
        <v>0</v>
      </c>
      <c r="AF582">
        <v>1</v>
      </c>
      <c r="AG582">
        <v>0</v>
      </c>
      <c r="AH582">
        <f>IF(AF582*$H$15&gt;=AJ582,1.0,(AJ582/(AJ582-AF582*$H$15)))</f>
        <v>0</v>
      </c>
      <c r="AI582">
        <f>(AH582-1)*100</f>
        <v>0</v>
      </c>
      <c r="AJ582">
        <f>MAX(0,($B$15+$C$15*DR582)/(1+$D$15*DR582)*DK582/(DM582+273)*$E$15)</f>
        <v>0</v>
      </c>
      <c r="AK582" t="s">
        <v>420</v>
      </c>
      <c r="AL582" t="s">
        <v>420</v>
      </c>
      <c r="AM582">
        <v>0</v>
      </c>
      <c r="AN582">
        <v>0</v>
      </c>
      <c r="AO582">
        <f>1-AM582/AN582</f>
        <v>0</v>
      </c>
      <c r="AP582">
        <v>0</v>
      </c>
      <c r="AQ582" t="s">
        <v>420</v>
      </c>
      <c r="AR582" t="s">
        <v>420</v>
      </c>
      <c r="AS582">
        <v>0</v>
      </c>
      <c r="AT582">
        <v>0</v>
      </c>
      <c r="AU582">
        <f>1-AS582/AT582</f>
        <v>0</v>
      </c>
      <c r="AV582">
        <v>0.5</v>
      </c>
      <c r="AW582">
        <f>CV582</f>
        <v>0</v>
      </c>
      <c r="AX582">
        <f>K582</f>
        <v>0</v>
      </c>
      <c r="AY582">
        <f>AU582*AV582*AW582</f>
        <v>0</v>
      </c>
      <c r="AZ582">
        <f>(AX582-AP582)/AW582</f>
        <v>0</v>
      </c>
      <c r="BA582">
        <f>(AN582-AT582)/AT582</f>
        <v>0</v>
      </c>
      <c r="BB582">
        <f>AM582/(AO582+AM582/AT582)</f>
        <v>0</v>
      </c>
      <c r="BC582" t="s">
        <v>420</v>
      </c>
      <c r="BD582">
        <v>0</v>
      </c>
      <c r="BE582">
        <f>IF(BD582&lt;&gt;0, BD582, BB582)</f>
        <v>0</v>
      </c>
      <c r="BF582">
        <f>1-BE582/AT582</f>
        <v>0</v>
      </c>
      <c r="BG582">
        <f>(AT582-AS582)/(AT582-BE582)</f>
        <v>0</v>
      </c>
      <c r="BH582">
        <f>(AN582-AT582)/(AN582-BE582)</f>
        <v>0</v>
      </c>
      <c r="BI582">
        <f>(AT582-AS582)/(AT582-AM582)</f>
        <v>0</v>
      </c>
      <c r="BJ582">
        <f>(AN582-AT582)/(AN582-AM582)</f>
        <v>0</v>
      </c>
      <c r="BK582">
        <f>(BG582*BE582/AS582)</f>
        <v>0</v>
      </c>
      <c r="BL582">
        <f>(1-BK582)</f>
        <v>0</v>
      </c>
      <c r="CU582">
        <f>$B$13*DS582+$C$13*DT582+$F$13*EE582*(1-EH582)</f>
        <v>0</v>
      </c>
      <c r="CV582">
        <f>CU582*CW582</f>
        <v>0</v>
      </c>
      <c r="CW582">
        <f>($B$13*$D$11+$C$13*$D$11+$F$13*((ER582+EJ582)/MAX(ER582+EJ582+ES582, 0.1)*$I$11+ES582/MAX(ER582+EJ582+ES582, 0.1)*$J$11))/($B$13+$C$13+$F$13)</f>
        <v>0</v>
      </c>
      <c r="CX582">
        <f>($B$13*$K$11+$C$13*$K$11+$F$13*((ER582+EJ582)/MAX(ER582+EJ582+ES582, 0.1)*$P$11+ES582/MAX(ER582+EJ582+ES582, 0.1)*$Q$11))/($B$13+$C$13+$F$13)</f>
        <v>0</v>
      </c>
      <c r="CY582">
        <v>2.7</v>
      </c>
      <c r="CZ582">
        <v>0.5</v>
      </c>
      <c r="DA582" t="s">
        <v>421</v>
      </c>
      <c r="DB582">
        <v>2</v>
      </c>
      <c r="DC582">
        <v>1761013598.5</v>
      </c>
      <c r="DD582">
        <v>420.3005</v>
      </c>
      <c r="DE582">
        <v>419.9952916666667</v>
      </c>
      <c r="DF582">
        <v>23.60945</v>
      </c>
      <c r="DG582">
        <v>23.61978333333333</v>
      </c>
      <c r="DH582">
        <v>422.0760833333334</v>
      </c>
      <c r="DI582">
        <v>23.42404166666666</v>
      </c>
      <c r="DJ582">
        <v>500.0107916666666</v>
      </c>
      <c r="DK582">
        <v>90.60157499999998</v>
      </c>
      <c r="DL582">
        <v>0.03301745833333333</v>
      </c>
      <c r="DM582">
        <v>30.06394166666666</v>
      </c>
      <c r="DN582">
        <v>30.0304875</v>
      </c>
      <c r="DO582">
        <v>999.9</v>
      </c>
      <c r="DP582">
        <v>0</v>
      </c>
      <c r="DQ582">
        <v>0</v>
      </c>
      <c r="DR582">
        <v>10005.43666666667</v>
      </c>
      <c r="DS582">
        <v>0</v>
      </c>
      <c r="DT582">
        <v>0.242856</v>
      </c>
      <c r="DU582">
        <v>0.305243125</v>
      </c>
      <c r="DV582">
        <v>430.4635416666667</v>
      </c>
      <c r="DW582">
        <v>430.1555</v>
      </c>
      <c r="DX582">
        <v>-0.01033155541666667</v>
      </c>
      <c r="DY582">
        <v>419.9952916666667</v>
      </c>
      <c r="DZ582">
        <v>23.61978333333333</v>
      </c>
      <c r="EA582">
        <v>2.13905375</v>
      </c>
      <c r="EB582">
        <v>2.13999</v>
      </c>
      <c r="EC582">
        <v>18.513025</v>
      </c>
      <c r="ED582">
        <v>18.52</v>
      </c>
      <c r="EE582">
        <v>0.00500078</v>
      </c>
      <c r="EF582">
        <v>0</v>
      </c>
      <c r="EG582">
        <v>0</v>
      </c>
      <c r="EH582">
        <v>0</v>
      </c>
      <c r="EI582">
        <v>294.0791666666667</v>
      </c>
      <c r="EJ582">
        <v>0.00500078</v>
      </c>
      <c r="EK582">
        <v>-18.72083333333333</v>
      </c>
      <c r="EL582">
        <v>-1.0625</v>
      </c>
      <c r="EM582">
        <v>35.559625</v>
      </c>
      <c r="EN582">
        <v>39.71070833333334</v>
      </c>
      <c r="EO582">
        <v>37.88245833333333</v>
      </c>
      <c r="EP582">
        <v>40.11691666666666</v>
      </c>
      <c r="EQ582">
        <v>38.7445</v>
      </c>
      <c r="ER582">
        <v>0</v>
      </c>
      <c r="ES582">
        <v>0</v>
      </c>
      <c r="ET582">
        <v>0</v>
      </c>
      <c r="EU582">
        <v>1761013605.7</v>
      </c>
      <c r="EV582">
        <v>0</v>
      </c>
      <c r="EW582">
        <v>293.3346153846154</v>
      </c>
      <c r="EX582">
        <v>-25.64444485713669</v>
      </c>
      <c r="EY582">
        <v>-9.418803973435622</v>
      </c>
      <c r="EZ582">
        <v>-17.88846153846154</v>
      </c>
      <c r="FA582">
        <v>15</v>
      </c>
      <c r="FB582">
        <v>1761013439.5</v>
      </c>
      <c r="FC582" t="s">
        <v>1542</v>
      </c>
      <c r="FD582">
        <v>1761013439</v>
      </c>
      <c r="FE582">
        <v>1761013439.5</v>
      </c>
      <c r="FF582">
        <v>17</v>
      </c>
      <c r="FG582">
        <v>-0.043</v>
      </c>
      <c r="FH582">
        <v>0.005</v>
      </c>
      <c r="FI582">
        <v>-1.775</v>
      </c>
      <c r="FJ582">
        <v>0.18</v>
      </c>
      <c r="FK582">
        <v>420</v>
      </c>
      <c r="FL582">
        <v>23</v>
      </c>
      <c r="FM582">
        <v>0.43</v>
      </c>
      <c r="FN582">
        <v>0.11</v>
      </c>
      <c r="FO582">
        <v>0.3039282439024391</v>
      </c>
      <c r="FP582">
        <v>0.1199150801393733</v>
      </c>
      <c r="FQ582">
        <v>0.04461084828187328</v>
      </c>
      <c r="FR582">
        <v>1</v>
      </c>
      <c r="FS582">
        <v>293.9147058823529</v>
      </c>
      <c r="FT582">
        <v>-17.61802931162593</v>
      </c>
      <c r="FU582">
        <v>6.351939599697138</v>
      </c>
      <c r="FV582">
        <v>0</v>
      </c>
      <c r="FW582">
        <v>-0.01352449829268293</v>
      </c>
      <c r="FX582">
        <v>0.0732003522648083</v>
      </c>
      <c r="FY582">
        <v>0.007251800573467659</v>
      </c>
      <c r="FZ582">
        <v>1</v>
      </c>
      <c r="GA582">
        <v>2</v>
      </c>
      <c r="GB582">
        <v>3</v>
      </c>
      <c r="GC582" t="s">
        <v>482</v>
      </c>
      <c r="GD582">
        <v>3.10973</v>
      </c>
      <c r="GE582">
        <v>2.72495</v>
      </c>
      <c r="GF582">
        <v>0.0887207</v>
      </c>
      <c r="GG582">
        <v>0.0884559</v>
      </c>
      <c r="GH582">
        <v>0.107456</v>
      </c>
      <c r="GI582">
        <v>0.108491</v>
      </c>
      <c r="GJ582">
        <v>23915</v>
      </c>
      <c r="GK582">
        <v>21659.7</v>
      </c>
      <c r="GL582">
        <v>26800.8</v>
      </c>
      <c r="GM582">
        <v>23967.4</v>
      </c>
      <c r="GN582">
        <v>38222.2</v>
      </c>
      <c r="GO582">
        <v>31514.4</v>
      </c>
      <c r="GP582">
        <v>46779.8</v>
      </c>
      <c r="GQ582">
        <v>37883.5</v>
      </c>
      <c r="GR582">
        <v>1.89237</v>
      </c>
      <c r="GS582">
        <v>1.87927</v>
      </c>
      <c r="GT582">
        <v>0.10334</v>
      </c>
      <c r="GU582">
        <v>0</v>
      </c>
      <c r="GV582">
        <v>28.3381</v>
      </c>
      <c r="GW582">
        <v>999.9</v>
      </c>
      <c r="GX582">
        <v>63.9</v>
      </c>
      <c r="GY582">
        <v>29</v>
      </c>
      <c r="GZ582">
        <v>28.3674</v>
      </c>
      <c r="HA582">
        <v>61.221</v>
      </c>
      <c r="HB582">
        <v>21.0377</v>
      </c>
      <c r="HC582">
        <v>1</v>
      </c>
      <c r="HD582">
        <v>0.0246596</v>
      </c>
      <c r="HE582">
        <v>-1.8014</v>
      </c>
      <c r="HF582">
        <v>20.3284</v>
      </c>
      <c r="HG582">
        <v>5.22148</v>
      </c>
      <c r="HH582">
        <v>11.98</v>
      </c>
      <c r="HI582">
        <v>4.96515</v>
      </c>
      <c r="HJ582">
        <v>3.2758</v>
      </c>
      <c r="HK582">
        <v>9999</v>
      </c>
      <c r="HL582">
        <v>9999</v>
      </c>
      <c r="HM582">
        <v>9999</v>
      </c>
      <c r="HN582">
        <v>999.9</v>
      </c>
      <c r="HO582">
        <v>1.86364</v>
      </c>
      <c r="HP582">
        <v>1.85975</v>
      </c>
      <c r="HQ582">
        <v>1.85804</v>
      </c>
      <c r="HR582">
        <v>1.85944</v>
      </c>
      <c r="HS582">
        <v>1.85959</v>
      </c>
      <c r="HT582">
        <v>1.85806</v>
      </c>
      <c r="HU582">
        <v>1.85713</v>
      </c>
      <c r="HV582">
        <v>1.85211</v>
      </c>
      <c r="HW582">
        <v>0</v>
      </c>
      <c r="HX582">
        <v>0</v>
      </c>
      <c r="HY582">
        <v>0</v>
      </c>
      <c r="HZ582">
        <v>0</v>
      </c>
      <c r="IA582" t="s">
        <v>424</v>
      </c>
      <c r="IB582" t="s">
        <v>425</v>
      </c>
      <c r="IC582" t="s">
        <v>426</v>
      </c>
      <c r="ID582" t="s">
        <v>426</v>
      </c>
      <c r="IE582" t="s">
        <v>426</v>
      </c>
      <c r="IF582" t="s">
        <v>426</v>
      </c>
      <c r="IG582">
        <v>0</v>
      </c>
      <c r="IH582">
        <v>100</v>
      </c>
      <c r="II582">
        <v>100</v>
      </c>
      <c r="IJ582">
        <v>-1.776</v>
      </c>
      <c r="IK582">
        <v>0.1856</v>
      </c>
      <c r="IL582">
        <v>-2.566441917429032</v>
      </c>
      <c r="IM582">
        <v>0.001328113201692861</v>
      </c>
      <c r="IN582">
        <v>1.538283238170363E-06</v>
      </c>
      <c r="IO582">
        <v>-5.795655626708063E-10</v>
      </c>
      <c r="IP582">
        <v>-0.06473182303273828</v>
      </c>
      <c r="IQ582">
        <v>-0.004593102289677449</v>
      </c>
      <c r="IR582">
        <v>0.0008253994458280543</v>
      </c>
      <c r="IS582">
        <v>-7.403632370499484E-06</v>
      </c>
      <c r="IT582">
        <v>2</v>
      </c>
      <c r="IU582">
        <v>1985</v>
      </c>
      <c r="IV582">
        <v>1</v>
      </c>
      <c r="IW582">
        <v>27</v>
      </c>
      <c r="IX582">
        <v>2.8</v>
      </c>
      <c r="IY582">
        <v>2.8</v>
      </c>
      <c r="IZ582">
        <v>1.13647</v>
      </c>
      <c r="JA582">
        <v>2.61475</v>
      </c>
      <c r="JB582">
        <v>1.49658</v>
      </c>
      <c r="JC582">
        <v>2.34497</v>
      </c>
      <c r="JD582">
        <v>1.54907</v>
      </c>
      <c r="JE582">
        <v>2.39868</v>
      </c>
      <c r="JF582">
        <v>32.7535</v>
      </c>
      <c r="JG582">
        <v>15.2703</v>
      </c>
      <c r="JH582">
        <v>18</v>
      </c>
      <c r="JI582">
        <v>481.416</v>
      </c>
      <c r="JJ582">
        <v>502.217</v>
      </c>
      <c r="JK582">
        <v>30.9469</v>
      </c>
      <c r="JL582">
        <v>27.5643</v>
      </c>
      <c r="JM582">
        <v>30.0001</v>
      </c>
      <c r="JN582">
        <v>27.7571</v>
      </c>
      <c r="JO582">
        <v>27.7398</v>
      </c>
      <c r="JP582">
        <v>22.8338</v>
      </c>
      <c r="JQ582">
        <v>20.7426</v>
      </c>
      <c r="JR582">
        <v>79.7008</v>
      </c>
      <c r="JS582">
        <v>30.9329</v>
      </c>
      <c r="JT582">
        <v>420</v>
      </c>
      <c r="JU582">
        <v>23.606</v>
      </c>
      <c r="JV582">
        <v>102.297</v>
      </c>
      <c r="JW582">
        <v>91.3939</v>
      </c>
    </row>
    <row r="583" spans="1:283">
      <c r="A583">
        <v>565</v>
      </c>
      <c r="B583">
        <v>1761013608.5</v>
      </c>
      <c r="C583">
        <v>3942.5</v>
      </c>
      <c r="D583" t="s">
        <v>1589</v>
      </c>
      <c r="E583" t="s">
        <v>1590</v>
      </c>
      <c r="F583">
        <v>5</v>
      </c>
      <c r="G583" t="s">
        <v>1541</v>
      </c>
      <c r="H583">
        <v>1761013600.5</v>
      </c>
      <c r="I583">
        <f>(J583)/1000</f>
        <v>0</v>
      </c>
      <c r="J583">
        <f>1000*DJ583*AH583*(DF583-DG583)/(100*CY583*(1000-AH583*DF583))</f>
        <v>0</v>
      </c>
      <c r="K583">
        <f>DJ583*AH583*(DE583-DD583*(1000-AH583*DG583)/(1000-AH583*DF583))/(100*CY583)</f>
        <v>0</v>
      </c>
      <c r="L583">
        <f>DD583 - IF(AH583&gt;1, K583*CY583*100.0/(AJ583), 0)</f>
        <v>0</v>
      </c>
      <c r="M583">
        <f>((S583-I583/2)*L583-K583)/(S583+I583/2)</f>
        <v>0</v>
      </c>
      <c r="N583">
        <f>M583*(DK583+DL583)/1000.0</f>
        <v>0</v>
      </c>
      <c r="O583">
        <f>(DD583 - IF(AH583&gt;1, K583*CY583*100.0/(AJ583), 0))*(DK583+DL583)/1000.0</f>
        <v>0</v>
      </c>
      <c r="P583">
        <f>2.0/((1/R583-1/Q583)+SIGN(R583)*SQRT((1/R583-1/Q583)*(1/R583-1/Q583) + 4*CZ583/((CZ583+1)*(CZ583+1))*(2*1/R583*1/Q583-1/Q583*1/Q583)))</f>
        <v>0</v>
      </c>
      <c r="Q583">
        <f>IF(LEFT(DA583,1)&lt;&gt;"0",IF(LEFT(DA583,1)="1",3.0,DB583),$D$5+$E$5*(DR583*DK583/($K$5*1000))+$F$5*(DR583*DK583/($K$5*1000))*MAX(MIN(CY583,$J$5),$I$5)*MAX(MIN(CY583,$J$5),$I$5)+$G$5*MAX(MIN(CY583,$J$5),$I$5)*(DR583*DK583/($K$5*1000))+$H$5*(DR583*DK583/($K$5*1000))*(DR583*DK583/($K$5*1000)))</f>
        <v>0</v>
      </c>
      <c r="R583">
        <f>I583*(1000-(1000*0.61365*exp(17.502*V583/(240.97+V583))/(DK583+DL583)+DF583)/2)/(1000*0.61365*exp(17.502*V583/(240.97+V583))/(DK583+DL583)-DF583)</f>
        <v>0</v>
      </c>
      <c r="S583">
        <f>1/((CZ583+1)/(P583/1.6)+1/(Q583/1.37)) + CZ583/((CZ583+1)/(P583/1.6) + CZ583/(Q583/1.37))</f>
        <v>0</v>
      </c>
      <c r="T583">
        <f>(CU583*CX583)</f>
        <v>0</v>
      </c>
      <c r="U583">
        <f>(DM583+(T583+2*0.95*5.67E-8*(((DM583+$B$9)+273)^4-(DM583+273)^4)-44100*I583)/(1.84*29.3*Q583+8*0.95*5.67E-8*(DM583+273)^3))</f>
        <v>0</v>
      </c>
      <c r="V583">
        <f>($C$9*DN583+$D$9*DO583+$E$9*U583)</f>
        <v>0</v>
      </c>
      <c r="W583">
        <f>0.61365*exp(17.502*V583/(240.97+V583))</f>
        <v>0</v>
      </c>
      <c r="X583">
        <f>(Y583/Z583*100)</f>
        <v>0</v>
      </c>
      <c r="Y583">
        <f>DF583*(DK583+DL583)/1000</f>
        <v>0</v>
      </c>
      <c r="Z583">
        <f>0.61365*exp(17.502*DM583/(240.97+DM583))</f>
        <v>0</v>
      </c>
      <c r="AA583">
        <f>(W583-DF583*(DK583+DL583)/1000)</f>
        <v>0</v>
      </c>
      <c r="AB583">
        <f>(-I583*44100)</f>
        <v>0</v>
      </c>
      <c r="AC583">
        <f>2*29.3*Q583*0.92*(DM583-V583)</f>
        <v>0</v>
      </c>
      <c r="AD583">
        <f>2*0.95*5.67E-8*(((DM583+$B$9)+273)^4-(V583+273)^4)</f>
        <v>0</v>
      </c>
      <c r="AE583">
        <f>T583+AD583+AB583+AC583</f>
        <v>0</v>
      </c>
      <c r="AF583">
        <v>1</v>
      </c>
      <c r="AG583">
        <v>0</v>
      </c>
      <c r="AH583">
        <f>IF(AF583*$H$15&gt;=AJ583,1.0,(AJ583/(AJ583-AF583*$H$15)))</f>
        <v>0</v>
      </c>
      <c r="AI583">
        <f>(AH583-1)*100</f>
        <v>0</v>
      </c>
      <c r="AJ583">
        <f>MAX(0,($B$15+$C$15*DR583)/(1+$D$15*DR583)*DK583/(DM583+273)*$E$15)</f>
        <v>0</v>
      </c>
      <c r="AK583" t="s">
        <v>420</v>
      </c>
      <c r="AL583" t="s">
        <v>420</v>
      </c>
      <c r="AM583">
        <v>0</v>
      </c>
      <c r="AN583">
        <v>0</v>
      </c>
      <c r="AO583">
        <f>1-AM583/AN583</f>
        <v>0</v>
      </c>
      <c r="AP583">
        <v>0</v>
      </c>
      <c r="AQ583" t="s">
        <v>420</v>
      </c>
      <c r="AR583" t="s">
        <v>420</v>
      </c>
      <c r="AS583">
        <v>0</v>
      </c>
      <c r="AT583">
        <v>0</v>
      </c>
      <c r="AU583">
        <f>1-AS583/AT583</f>
        <v>0</v>
      </c>
      <c r="AV583">
        <v>0.5</v>
      </c>
      <c r="AW583">
        <f>CV583</f>
        <v>0</v>
      </c>
      <c r="AX583">
        <f>K583</f>
        <v>0</v>
      </c>
      <c r="AY583">
        <f>AU583*AV583*AW583</f>
        <v>0</v>
      </c>
      <c r="AZ583">
        <f>(AX583-AP583)/AW583</f>
        <v>0</v>
      </c>
      <c r="BA583">
        <f>(AN583-AT583)/AT583</f>
        <v>0</v>
      </c>
      <c r="BB583">
        <f>AM583/(AO583+AM583/AT583)</f>
        <v>0</v>
      </c>
      <c r="BC583" t="s">
        <v>420</v>
      </c>
      <c r="BD583">
        <v>0</v>
      </c>
      <c r="BE583">
        <f>IF(BD583&lt;&gt;0, BD583, BB583)</f>
        <v>0</v>
      </c>
      <c r="BF583">
        <f>1-BE583/AT583</f>
        <v>0</v>
      </c>
      <c r="BG583">
        <f>(AT583-AS583)/(AT583-BE583)</f>
        <v>0</v>
      </c>
      <c r="BH583">
        <f>(AN583-AT583)/(AN583-BE583)</f>
        <v>0</v>
      </c>
      <c r="BI583">
        <f>(AT583-AS583)/(AT583-AM583)</f>
        <v>0</v>
      </c>
      <c r="BJ583">
        <f>(AN583-AT583)/(AN583-AM583)</f>
        <v>0</v>
      </c>
      <c r="BK583">
        <f>(BG583*BE583/AS583)</f>
        <v>0</v>
      </c>
      <c r="BL583">
        <f>(1-BK583)</f>
        <v>0</v>
      </c>
      <c r="CU583">
        <f>$B$13*DS583+$C$13*DT583+$F$13*EE583*(1-EH583)</f>
        <v>0</v>
      </c>
      <c r="CV583">
        <f>CU583*CW583</f>
        <v>0</v>
      </c>
      <c r="CW583">
        <f>($B$13*$D$11+$C$13*$D$11+$F$13*((ER583+EJ583)/MAX(ER583+EJ583+ES583, 0.1)*$I$11+ES583/MAX(ER583+EJ583+ES583, 0.1)*$J$11))/($B$13+$C$13+$F$13)</f>
        <v>0</v>
      </c>
      <c r="CX583">
        <f>($B$13*$K$11+$C$13*$K$11+$F$13*((ER583+EJ583)/MAX(ER583+EJ583+ES583, 0.1)*$P$11+ES583/MAX(ER583+EJ583+ES583, 0.1)*$Q$11))/($B$13+$C$13+$F$13)</f>
        <v>0</v>
      </c>
      <c r="CY583">
        <v>2.7</v>
      </c>
      <c r="CZ583">
        <v>0.5</v>
      </c>
      <c r="DA583" t="s">
        <v>421</v>
      </c>
      <c r="DB583">
        <v>2</v>
      </c>
      <c r="DC583">
        <v>1761013600.5</v>
      </c>
      <c r="DD583">
        <v>420.30175</v>
      </c>
      <c r="DE583">
        <v>419.9967916666666</v>
      </c>
      <c r="DF583">
        <v>23.6112625</v>
      </c>
      <c r="DG583">
        <v>23.6194</v>
      </c>
      <c r="DH583">
        <v>422.0774166666667</v>
      </c>
      <c r="DI583">
        <v>23.4258125</v>
      </c>
      <c r="DJ583">
        <v>500.0200416666667</v>
      </c>
      <c r="DK583">
        <v>90.6016375</v>
      </c>
      <c r="DL583">
        <v>0.03306452916666667</v>
      </c>
      <c r="DM583">
        <v>30.0625625</v>
      </c>
      <c r="DN583">
        <v>30.0276625</v>
      </c>
      <c r="DO583">
        <v>999.9</v>
      </c>
      <c r="DP583">
        <v>0</v>
      </c>
      <c r="DQ583">
        <v>0</v>
      </c>
      <c r="DR583">
        <v>10005.56583333333</v>
      </c>
      <c r="DS583">
        <v>0</v>
      </c>
      <c r="DT583">
        <v>0.242856</v>
      </c>
      <c r="DU583">
        <v>0.305024375</v>
      </c>
      <c r="DV583">
        <v>430.4657083333333</v>
      </c>
      <c r="DW583">
        <v>430.156875</v>
      </c>
      <c r="DX583">
        <v>-0.008137946166666667</v>
      </c>
      <c r="DY583">
        <v>419.9967916666666</v>
      </c>
      <c r="DZ583">
        <v>23.6194</v>
      </c>
      <c r="EA583">
        <v>2.13921875</v>
      </c>
      <c r="EB583">
        <v>2.139956666666667</v>
      </c>
      <c r="EC583">
        <v>18.51425833333333</v>
      </c>
      <c r="ED583">
        <v>18.51975416666667</v>
      </c>
      <c r="EE583">
        <v>0.00500078</v>
      </c>
      <c r="EF583">
        <v>0</v>
      </c>
      <c r="EG583">
        <v>0</v>
      </c>
      <c r="EH583">
        <v>0</v>
      </c>
      <c r="EI583">
        <v>294.0916666666667</v>
      </c>
      <c r="EJ583">
        <v>0.00500078</v>
      </c>
      <c r="EK583">
        <v>-19.29166666666666</v>
      </c>
      <c r="EL583">
        <v>-1.341666666666667</v>
      </c>
      <c r="EM583">
        <v>35.57525</v>
      </c>
      <c r="EN583">
        <v>39.73408333333333</v>
      </c>
      <c r="EO583">
        <v>37.924125</v>
      </c>
      <c r="EP583">
        <v>40.16116666666667</v>
      </c>
      <c r="EQ583">
        <v>38.74970833333333</v>
      </c>
      <c r="ER583">
        <v>0</v>
      </c>
      <c r="ES583">
        <v>0</v>
      </c>
      <c r="ET583">
        <v>0</v>
      </c>
      <c r="EU583">
        <v>1761013607.5</v>
      </c>
      <c r="EV583">
        <v>0</v>
      </c>
      <c r="EW583">
        <v>293.184</v>
      </c>
      <c r="EX583">
        <v>9.284615026116001</v>
      </c>
      <c r="EY583">
        <v>-8.200000641284801</v>
      </c>
      <c r="EZ583">
        <v>-18.832</v>
      </c>
      <c r="FA583">
        <v>15</v>
      </c>
      <c r="FB583">
        <v>1761013439.5</v>
      </c>
      <c r="FC583" t="s">
        <v>1542</v>
      </c>
      <c r="FD583">
        <v>1761013439</v>
      </c>
      <c r="FE583">
        <v>1761013439.5</v>
      </c>
      <c r="FF583">
        <v>17</v>
      </c>
      <c r="FG583">
        <v>-0.043</v>
      </c>
      <c r="FH583">
        <v>0.005</v>
      </c>
      <c r="FI583">
        <v>-1.775</v>
      </c>
      <c r="FJ583">
        <v>0.18</v>
      </c>
      <c r="FK583">
        <v>420</v>
      </c>
      <c r="FL583">
        <v>23</v>
      </c>
      <c r="FM583">
        <v>0.43</v>
      </c>
      <c r="FN583">
        <v>0.11</v>
      </c>
      <c r="FO583">
        <v>0.297405975</v>
      </c>
      <c r="FP583">
        <v>0.03179807504690371</v>
      </c>
      <c r="FQ583">
        <v>0.05033163683881516</v>
      </c>
      <c r="FR583">
        <v>1</v>
      </c>
      <c r="FS583">
        <v>294.1264705882353</v>
      </c>
      <c r="FT583">
        <v>-15.3964860794404</v>
      </c>
      <c r="FU583">
        <v>6.020177289920628</v>
      </c>
      <c r="FV583">
        <v>0</v>
      </c>
      <c r="FW583">
        <v>-0.01137957645</v>
      </c>
      <c r="FX583">
        <v>0.06976371059662295</v>
      </c>
      <c r="FY583">
        <v>0.006738045015271603</v>
      </c>
      <c r="FZ583">
        <v>1</v>
      </c>
      <c r="GA583">
        <v>2</v>
      </c>
      <c r="GB583">
        <v>3</v>
      </c>
      <c r="GC583" t="s">
        <v>482</v>
      </c>
      <c r="GD583">
        <v>3.10954</v>
      </c>
      <c r="GE583">
        <v>2.72488</v>
      </c>
      <c r="GF583">
        <v>0.0887309</v>
      </c>
      <c r="GG583">
        <v>0.08844490000000001</v>
      </c>
      <c r="GH583">
        <v>0.107456</v>
      </c>
      <c r="GI583">
        <v>0.108486</v>
      </c>
      <c r="GJ583">
        <v>23914.9</v>
      </c>
      <c r="GK583">
        <v>21660</v>
      </c>
      <c r="GL583">
        <v>26801</v>
      </c>
      <c r="GM583">
        <v>23967.4</v>
      </c>
      <c r="GN583">
        <v>38222.3</v>
      </c>
      <c r="GO583">
        <v>31514.8</v>
      </c>
      <c r="GP583">
        <v>46779.8</v>
      </c>
      <c r="GQ583">
        <v>37883.7</v>
      </c>
      <c r="GR583">
        <v>1.8925</v>
      </c>
      <c r="GS583">
        <v>1.8795</v>
      </c>
      <c r="GT583">
        <v>0.10287</v>
      </c>
      <c r="GU583">
        <v>0</v>
      </c>
      <c r="GV583">
        <v>28.3387</v>
      </c>
      <c r="GW583">
        <v>999.9</v>
      </c>
      <c r="GX583">
        <v>63.9</v>
      </c>
      <c r="GY583">
        <v>29</v>
      </c>
      <c r="GZ583">
        <v>28.3672</v>
      </c>
      <c r="HA583">
        <v>61.351</v>
      </c>
      <c r="HB583">
        <v>21.0857</v>
      </c>
      <c r="HC583">
        <v>1</v>
      </c>
      <c r="HD583">
        <v>0.0246824</v>
      </c>
      <c r="HE583">
        <v>-1.79383</v>
      </c>
      <c r="HF583">
        <v>20.3285</v>
      </c>
      <c r="HG583">
        <v>5.22178</v>
      </c>
      <c r="HH583">
        <v>11.98</v>
      </c>
      <c r="HI583">
        <v>4.9653</v>
      </c>
      <c r="HJ583">
        <v>3.27585</v>
      </c>
      <c r="HK583">
        <v>9999</v>
      </c>
      <c r="HL583">
        <v>9999</v>
      </c>
      <c r="HM583">
        <v>9999</v>
      </c>
      <c r="HN583">
        <v>999.9</v>
      </c>
      <c r="HO583">
        <v>1.86367</v>
      </c>
      <c r="HP583">
        <v>1.85974</v>
      </c>
      <c r="HQ583">
        <v>1.85805</v>
      </c>
      <c r="HR583">
        <v>1.85944</v>
      </c>
      <c r="HS583">
        <v>1.85959</v>
      </c>
      <c r="HT583">
        <v>1.85806</v>
      </c>
      <c r="HU583">
        <v>1.85713</v>
      </c>
      <c r="HV583">
        <v>1.85211</v>
      </c>
      <c r="HW583">
        <v>0</v>
      </c>
      <c r="HX583">
        <v>0</v>
      </c>
      <c r="HY583">
        <v>0</v>
      </c>
      <c r="HZ583">
        <v>0</v>
      </c>
      <c r="IA583" t="s">
        <v>424</v>
      </c>
      <c r="IB583" t="s">
        <v>425</v>
      </c>
      <c r="IC583" t="s">
        <v>426</v>
      </c>
      <c r="ID583" t="s">
        <v>426</v>
      </c>
      <c r="IE583" t="s">
        <v>426</v>
      </c>
      <c r="IF583" t="s">
        <v>426</v>
      </c>
      <c r="IG583">
        <v>0</v>
      </c>
      <c r="IH583">
        <v>100</v>
      </c>
      <c r="II583">
        <v>100</v>
      </c>
      <c r="IJ583">
        <v>-1.775</v>
      </c>
      <c r="IK583">
        <v>0.1855</v>
      </c>
      <c r="IL583">
        <v>-2.566441917429032</v>
      </c>
      <c r="IM583">
        <v>0.001328113201692861</v>
      </c>
      <c r="IN583">
        <v>1.538283238170363E-06</v>
      </c>
      <c r="IO583">
        <v>-5.795655626708063E-10</v>
      </c>
      <c r="IP583">
        <v>-0.06473182303273828</v>
      </c>
      <c r="IQ583">
        <v>-0.004593102289677449</v>
      </c>
      <c r="IR583">
        <v>0.0008253994458280543</v>
      </c>
      <c r="IS583">
        <v>-7.403632370499484E-06</v>
      </c>
      <c r="IT583">
        <v>2</v>
      </c>
      <c r="IU583">
        <v>1985</v>
      </c>
      <c r="IV583">
        <v>1</v>
      </c>
      <c r="IW583">
        <v>27</v>
      </c>
      <c r="IX583">
        <v>2.8</v>
      </c>
      <c r="IY583">
        <v>2.8</v>
      </c>
      <c r="IZ583">
        <v>1.13525</v>
      </c>
      <c r="JA583">
        <v>2.60742</v>
      </c>
      <c r="JB583">
        <v>1.49658</v>
      </c>
      <c r="JC583">
        <v>2.34497</v>
      </c>
      <c r="JD583">
        <v>1.54907</v>
      </c>
      <c r="JE583">
        <v>2.46094</v>
      </c>
      <c r="JF583">
        <v>32.7535</v>
      </c>
      <c r="JG583">
        <v>15.2878</v>
      </c>
      <c r="JH583">
        <v>18</v>
      </c>
      <c r="JI583">
        <v>481.488</v>
      </c>
      <c r="JJ583">
        <v>502.366</v>
      </c>
      <c r="JK583">
        <v>30.9367</v>
      </c>
      <c r="JL583">
        <v>27.5643</v>
      </c>
      <c r="JM583">
        <v>30.0001</v>
      </c>
      <c r="JN583">
        <v>27.7571</v>
      </c>
      <c r="JO583">
        <v>27.7398</v>
      </c>
      <c r="JP583">
        <v>22.8349</v>
      </c>
      <c r="JQ583">
        <v>20.7426</v>
      </c>
      <c r="JR583">
        <v>79.7008</v>
      </c>
      <c r="JS583">
        <v>30.9329</v>
      </c>
      <c r="JT583">
        <v>420</v>
      </c>
      <c r="JU583">
        <v>23.606</v>
      </c>
      <c r="JV583">
        <v>102.297</v>
      </c>
      <c r="JW583">
        <v>91.3943</v>
      </c>
    </row>
    <row r="584" spans="1:283">
      <c r="A584">
        <v>566</v>
      </c>
      <c r="B584">
        <v>1761013610.5</v>
      </c>
      <c r="C584">
        <v>3944.5</v>
      </c>
      <c r="D584" t="s">
        <v>1591</v>
      </c>
      <c r="E584" t="s">
        <v>1592</v>
      </c>
      <c r="F584">
        <v>5</v>
      </c>
      <c r="G584" t="s">
        <v>1541</v>
      </c>
      <c r="H584">
        <v>1761013602.5</v>
      </c>
      <c r="I584">
        <f>(J584)/1000</f>
        <v>0</v>
      </c>
      <c r="J584">
        <f>1000*DJ584*AH584*(DF584-DG584)/(100*CY584*(1000-AH584*DF584))</f>
        <v>0</v>
      </c>
      <c r="K584">
        <f>DJ584*AH584*(DE584-DD584*(1000-AH584*DG584)/(1000-AH584*DF584))/(100*CY584)</f>
        <v>0</v>
      </c>
      <c r="L584">
        <f>DD584 - IF(AH584&gt;1, K584*CY584*100.0/(AJ584), 0)</f>
        <v>0</v>
      </c>
      <c r="M584">
        <f>((S584-I584/2)*L584-K584)/(S584+I584/2)</f>
        <v>0</v>
      </c>
      <c r="N584">
        <f>M584*(DK584+DL584)/1000.0</f>
        <v>0</v>
      </c>
      <c r="O584">
        <f>(DD584 - IF(AH584&gt;1, K584*CY584*100.0/(AJ584), 0))*(DK584+DL584)/1000.0</f>
        <v>0</v>
      </c>
      <c r="P584">
        <f>2.0/((1/R584-1/Q584)+SIGN(R584)*SQRT((1/R584-1/Q584)*(1/R584-1/Q584) + 4*CZ584/((CZ584+1)*(CZ584+1))*(2*1/R584*1/Q584-1/Q584*1/Q584)))</f>
        <v>0</v>
      </c>
      <c r="Q584">
        <f>IF(LEFT(DA584,1)&lt;&gt;"0",IF(LEFT(DA584,1)="1",3.0,DB584),$D$5+$E$5*(DR584*DK584/($K$5*1000))+$F$5*(DR584*DK584/($K$5*1000))*MAX(MIN(CY584,$J$5),$I$5)*MAX(MIN(CY584,$J$5),$I$5)+$G$5*MAX(MIN(CY584,$J$5),$I$5)*(DR584*DK584/($K$5*1000))+$H$5*(DR584*DK584/($K$5*1000))*(DR584*DK584/($K$5*1000)))</f>
        <v>0</v>
      </c>
      <c r="R584">
        <f>I584*(1000-(1000*0.61365*exp(17.502*V584/(240.97+V584))/(DK584+DL584)+DF584)/2)/(1000*0.61365*exp(17.502*V584/(240.97+V584))/(DK584+DL584)-DF584)</f>
        <v>0</v>
      </c>
      <c r="S584">
        <f>1/((CZ584+1)/(P584/1.6)+1/(Q584/1.37)) + CZ584/((CZ584+1)/(P584/1.6) + CZ584/(Q584/1.37))</f>
        <v>0</v>
      </c>
      <c r="T584">
        <f>(CU584*CX584)</f>
        <v>0</v>
      </c>
      <c r="U584">
        <f>(DM584+(T584+2*0.95*5.67E-8*(((DM584+$B$9)+273)^4-(DM584+273)^4)-44100*I584)/(1.84*29.3*Q584+8*0.95*5.67E-8*(DM584+273)^3))</f>
        <v>0</v>
      </c>
      <c r="V584">
        <f>($C$9*DN584+$D$9*DO584+$E$9*U584)</f>
        <v>0</v>
      </c>
      <c r="W584">
        <f>0.61365*exp(17.502*V584/(240.97+V584))</f>
        <v>0</v>
      </c>
      <c r="X584">
        <f>(Y584/Z584*100)</f>
        <v>0</v>
      </c>
      <c r="Y584">
        <f>DF584*(DK584+DL584)/1000</f>
        <v>0</v>
      </c>
      <c r="Z584">
        <f>0.61365*exp(17.502*DM584/(240.97+DM584))</f>
        <v>0</v>
      </c>
      <c r="AA584">
        <f>(W584-DF584*(DK584+DL584)/1000)</f>
        <v>0</v>
      </c>
      <c r="AB584">
        <f>(-I584*44100)</f>
        <v>0</v>
      </c>
      <c r="AC584">
        <f>2*29.3*Q584*0.92*(DM584-V584)</f>
        <v>0</v>
      </c>
      <c r="AD584">
        <f>2*0.95*5.67E-8*(((DM584+$B$9)+273)^4-(V584+273)^4)</f>
        <v>0</v>
      </c>
      <c r="AE584">
        <f>T584+AD584+AB584+AC584</f>
        <v>0</v>
      </c>
      <c r="AF584">
        <v>1</v>
      </c>
      <c r="AG584">
        <v>0</v>
      </c>
      <c r="AH584">
        <f>IF(AF584*$H$15&gt;=AJ584,1.0,(AJ584/(AJ584-AF584*$H$15)))</f>
        <v>0</v>
      </c>
      <c r="AI584">
        <f>(AH584-1)*100</f>
        <v>0</v>
      </c>
      <c r="AJ584">
        <f>MAX(0,($B$15+$C$15*DR584)/(1+$D$15*DR584)*DK584/(DM584+273)*$E$15)</f>
        <v>0</v>
      </c>
      <c r="AK584" t="s">
        <v>420</v>
      </c>
      <c r="AL584" t="s">
        <v>420</v>
      </c>
      <c r="AM584">
        <v>0</v>
      </c>
      <c r="AN584">
        <v>0</v>
      </c>
      <c r="AO584">
        <f>1-AM584/AN584</f>
        <v>0</v>
      </c>
      <c r="AP584">
        <v>0</v>
      </c>
      <c r="AQ584" t="s">
        <v>420</v>
      </c>
      <c r="AR584" t="s">
        <v>420</v>
      </c>
      <c r="AS584">
        <v>0</v>
      </c>
      <c r="AT584">
        <v>0</v>
      </c>
      <c r="AU584">
        <f>1-AS584/AT584</f>
        <v>0</v>
      </c>
      <c r="AV584">
        <v>0.5</v>
      </c>
      <c r="AW584">
        <f>CV584</f>
        <v>0</v>
      </c>
      <c r="AX584">
        <f>K584</f>
        <v>0</v>
      </c>
      <c r="AY584">
        <f>AU584*AV584*AW584</f>
        <v>0</v>
      </c>
      <c r="AZ584">
        <f>(AX584-AP584)/AW584</f>
        <v>0</v>
      </c>
      <c r="BA584">
        <f>(AN584-AT584)/AT584</f>
        <v>0</v>
      </c>
      <c r="BB584">
        <f>AM584/(AO584+AM584/AT584)</f>
        <v>0</v>
      </c>
      <c r="BC584" t="s">
        <v>420</v>
      </c>
      <c r="BD584">
        <v>0</v>
      </c>
      <c r="BE584">
        <f>IF(BD584&lt;&gt;0, BD584, BB584)</f>
        <v>0</v>
      </c>
      <c r="BF584">
        <f>1-BE584/AT584</f>
        <v>0</v>
      </c>
      <c r="BG584">
        <f>(AT584-AS584)/(AT584-BE584)</f>
        <v>0</v>
      </c>
      <c r="BH584">
        <f>(AN584-AT584)/(AN584-BE584)</f>
        <v>0</v>
      </c>
      <c r="BI584">
        <f>(AT584-AS584)/(AT584-AM584)</f>
        <v>0</v>
      </c>
      <c r="BJ584">
        <f>(AN584-AT584)/(AN584-AM584)</f>
        <v>0</v>
      </c>
      <c r="BK584">
        <f>(BG584*BE584/AS584)</f>
        <v>0</v>
      </c>
      <c r="BL584">
        <f>(1-BK584)</f>
        <v>0</v>
      </c>
      <c r="CU584">
        <f>$B$13*DS584+$C$13*DT584+$F$13*EE584*(1-EH584)</f>
        <v>0</v>
      </c>
      <c r="CV584">
        <f>CU584*CW584</f>
        <v>0</v>
      </c>
      <c r="CW584">
        <f>($B$13*$D$11+$C$13*$D$11+$F$13*((ER584+EJ584)/MAX(ER584+EJ584+ES584, 0.1)*$I$11+ES584/MAX(ER584+EJ584+ES584, 0.1)*$J$11))/($B$13+$C$13+$F$13)</f>
        <v>0</v>
      </c>
      <c r="CX584">
        <f>($B$13*$K$11+$C$13*$K$11+$F$13*((ER584+EJ584)/MAX(ER584+EJ584+ES584, 0.1)*$P$11+ES584/MAX(ER584+EJ584+ES584, 0.1)*$Q$11))/($B$13+$C$13+$F$13)</f>
        <v>0</v>
      </c>
      <c r="CY584">
        <v>2.7</v>
      </c>
      <c r="CZ584">
        <v>0.5</v>
      </c>
      <c r="DA584" t="s">
        <v>421</v>
      </c>
      <c r="DB584">
        <v>2</v>
      </c>
      <c r="DC584">
        <v>1761013602.5</v>
      </c>
      <c r="DD584">
        <v>420.3106666666667</v>
      </c>
      <c r="DE584">
        <v>419.9956666666667</v>
      </c>
      <c r="DF584">
        <v>23.61292916666666</v>
      </c>
      <c r="DG584">
        <v>23.6189875</v>
      </c>
      <c r="DH584">
        <v>422.08625</v>
      </c>
      <c r="DI584">
        <v>23.42744166666667</v>
      </c>
      <c r="DJ584">
        <v>500.0109583333333</v>
      </c>
      <c r="DK584">
        <v>90.60174583333333</v>
      </c>
      <c r="DL584">
        <v>0.03312729166666667</v>
      </c>
      <c r="DM584">
        <v>30.06139583333334</v>
      </c>
      <c r="DN584">
        <v>30.02518333333333</v>
      </c>
      <c r="DO584">
        <v>999.9</v>
      </c>
      <c r="DP584">
        <v>0</v>
      </c>
      <c r="DQ584">
        <v>0</v>
      </c>
      <c r="DR584">
        <v>10003.32833333333</v>
      </c>
      <c r="DS584">
        <v>0</v>
      </c>
      <c r="DT584">
        <v>0.242856</v>
      </c>
      <c r="DU584">
        <v>0.3150227083333333</v>
      </c>
      <c r="DV584">
        <v>430.4755416666667</v>
      </c>
      <c r="DW584">
        <v>430.1555416666667</v>
      </c>
      <c r="DX584">
        <v>-0.006064815125</v>
      </c>
      <c r="DY584">
        <v>419.9956666666667</v>
      </c>
      <c r="DZ584">
        <v>23.6189875</v>
      </c>
      <c r="EA584">
        <v>2.139371666666666</v>
      </c>
      <c r="EB584">
        <v>2.139921666666666</v>
      </c>
      <c r="EC584">
        <v>18.51539583333333</v>
      </c>
      <c r="ED584">
        <v>18.51949583333333</v>
      </c>
      <c r="EE584">
        <v>0.00500078</v>
      </c>
      <c r="EF584">
        <v>0</v>
      </c>
      <c r="EG584">
        <v>0</v>
      </c>
      <c r="EH584">
        <v>0</v>
      </c>
      <c r="EI584">
        <v>294.3666666666667</v>
      </c>
      <c r="EJ584">
        <v>0.00500078</v>
      </c>
      <c r="EK584">
        <v>-20.12916666666667</v>
      </c>
      <c r="EL584">
        <v>-1.570833333333334</v>
      </c>
      <c r="EM584">
        <v>35.58570833333334</v>
      </c>
      <c r="EN584">
        <v>39.7575</v>
      </c>
      <c r="EO584">
        <v>37.968375</v>
      </c>
      <c r="EP584">
        <v>40.19504166666667</v>
      </c>
      <c r="EQ584">
        <v>38.76279166666666</v>
      </c>
      <c r="ER584">
        <v>0</v>
      </c>
      <c r="ES584">
        <v>0</v>
      </c>
      <c r="ET584">
        <v>0</v>
      </c>
      <c r="EU584">
        <v>1761013609.3</v>
      </c>
      <c r="EV584">
        <v>0</v>
      </c>
      <c r="EW584">
        <v>293.4115384615384</v>
      </c>
      <c r="EX584">
        <v>13.15897409868914</v>
      </c>
      <c r="EY584">
        <v>-18.59145334488392</v>
      </c>
      <c r="EZ584">
        <v>-18.89230769230769</v>
      </c>
      <c r="FA584">
        <v>15</v>
      </c>
      <c r="FB584">
        <v>1761013439.5</v>
      </c>
      <c r="FC584" t="s">
        <v>1542</v>
      </c>
      <c r="FD584">
        <v>1761013439</v>
      </c>
      <c r="FE584">
        <v>1761013439.5</v>
      </c>
      <c r="FF584">
        <v>17</v>
      </c>
      <c r="FG584">
        <v>-0.043</v>
      </c>
      <c r="FH584">
        <v>0.005</v>
      </c>
      <c r="FI584">
        <v>-1.775</v>
      </c>
      <c r="FJ584">
        <v>0.18</v>
      </c>
      <c r="FK584">
        <v>420</v>
      </c>
      <c r="FL584">
        <v>23</v>
      </c>
      <c r="FM584">
        <v>0.43</v>
      </c>
      <c r="FN584">
        <v>0.11</v>
      </c>
      <c r="FO584">
        <v>0.3051474634146342</v>
      </c>
      <c r="FP584">
        <v>0.08105241114982607</v>
      </c>
      <c r="FQ584">
        <v>0.05185430694960903</v>
      </c>
      <c r="FR584">
        <v>1</v>
      </c>
      <c r="FS584">
        <v>294.8441176470589</v>
      </c>
      <c r="FT584">
        <v>-5.969442515288524</v>
      </c>
      <c r="FU584">
        <v>6.196545108387153</v>
      </c>
      <c r="FV584">
        <v>0</v>
      </c>
      <c r="FW584">
        <v>-0.008887873731707316</v>
      </c>
      <c r="FX584">
        <v>0.06471295751916376</v>
      </c>
      <c r="FY584">
        <v>0.006411377390570484</v>
      </c>
      <c r="FZ584">
        <v>1</v>
      </c>
      <c r="GA584">
        <v>2</v>
      </c>
      <c r="GB584">
        <v>3</v>
      </c>
      <c r="GC584" t="s">
        <v>482</v>
      </c>
      <c r="GD584">
        <v>3.10972</v>
      </c>
      <c r="GE584">
        <v>2.72467</v>
      </c>
      <c r="GF584">
        <v>0.0887324</v>
      </c>
      <c r="GG584">
        <v>0.0884436</v>
      </c>
      <c r="GH584">
        <v>0.107464</v>
      </c>
      <c r="GI584">
        <v>0.108491</v>
      </c>
      <c r="GJ584">
        <v>23914.9</v>
      </c>
      <c r="GK584">
        <v>21660</v>
      </c>
      <c r="GL584">
        <v>26801</v>
      </c>
      <c r="GM584">
        <v>23967.4</v>
      </c>
      <c r="GN584">
        <v>38221.9</v>
      </c>
      <c r="GO584">
        <v>31514.7</v>
      </c>
      <c r="GP584">
        <v>46779.9</v>
      </c>
      <c r="GQ584">
        <v>37883.7</v>
      </c>
      <c r="GR584">
        <v>1.89293</v>
      </c>
      <c r="GS584">
        <v>1.87955</v>
      </c>
      <c r="GT584">
        <v>0.103272</v>
      </c>
      <c r="GU584">
        <v>0</v>
      </c>
      <c r="GV584">
        <v>28.3391</v>
      </c>
      <c r="GW584">
        <v>999.9</v>
      </c>
      <c r="GX584">
        <v>63.8</v>
      </c>
      <c r="GY584">
        <v>29</v>
      </c>
      <c r="GZ584">
        <v>28.3218</v>
      </c>
      <c r="HA584">
        <v>61.511</v>
      </c>
      <c r="HB584">
        <v>20.8774</v>
      </c>
      <c r="HC584">
        <v>1</v>
      </c>
      <c r="HD584">
        <v>0.0246799</v>
      </c>
      <c r="HE584">
        <v>-1.81911</v>
      </c>
      <c r="HF584">
        <v>20.3282</v>
      </c>
      <c r="HG584">
        <v>5.22178</v>
      </c>
      <c r="HH584">
        <v>11.98</v>
      </c>
      <c r="HI584">
        <v>4.9652</v>
      </c>
      <c r="HJ584">
        <v>3.27585</v>
      </c>
      <c r="HK584">
        <v>9999</v>
      </c>
      <c r="HL584">
        <v>9999</v>
      </c>
      <c r="HM584">
        <v>9999</v>
      </c>
      <c r="HN584">
        <v>999.9</v>
      </c>
      <c r="HO584">
        <v>1.86366</v>
      </c>
      <c r="HP584">
        <v>1.85975</v>
      </c>
      <c r="HQ584">
        <v>1.85805</v>
      </c>
      <c r="HR584">
        <v>1.85944</v>
      </c>
      <c r="HS584">
        <v>1.85959</v>
      </c>
      <c r="HT584">
        <v>1.85806</v>
      </c>
      <c r="HU584">
        <v>1.85715</v>
      </c>
      <c r="HV584">
        <v>1.85211</v>
      </c>
      <c r="HW584">
        <v>0</v>
      </c>
      <c r="HX584">
        <v>0</v>
      </c>
      <c r="HY584">
        <v>0</v>
      </c>
      <c r="HZ584">
        <v>0</v>
      </c>
      <c r="IA584" t="s">
        <v>424</v>
      </c>
      <c r="IB584" t="s">
        <v>425</v>
      </c>
      <c r="IC584" t="s">
        <v>426</v>
      </c>
      <c r="ID584" t="s">
        <v>426</v>
      </c>
      <c r="IE584" t="s">
        <v>426</v>
      </c>
      <c r="IF584" t="s">
        <v>426</v>
      </c>
      <c r="IG584">
        <v>0</v>
      </c>
      <c r="IH584">
        <v>100</v>
      </c>
      <c r="II584">
        <v>100</v>
      </c>
      <c r="IJ584">
        <v>-1.775</v>
      </c>
      <c r="IK584">
        <v>0.1856</v>
      </c>
      <c r="IL584">
        <v>-2.566441917429032</v>
      </c>
      <c r="IM584">
        <v>0.001328113201692861</v>
      </c>
      <c r="IN584">
        <v>1.538283238170363E-06</v>
      </c>
      <c r="IO584">
        <v>-5.795655626708063E-10</v>
      </c>
      <c r="IP584">
        <v>-0.06473182303273828</v>
      </c>
      <c r="IQ584">
        <v>-0.004593102289677449</v>
      </c>
      <c r="IR584">
        <v>0.0008253994458280543</v>
      </c>
      <c r="IS584">
        <v>-7.403632370499484E-06</v>
      </c>
      <c r="IT584">
        <v>2</v>
      </c>
      <c r="IU584">
        <v>1985</v>
      </c>
      <c r="IV584">
        <v>1</v>
      </c>
      <c r="IW584">
        <v>27</v>
      </c>
      <c r="IX584">
        <v>2.9</v>
      </c>
      <c r="IY584">
        <v>2.9</v>
      </c>
      <c r="IZ584">
        <v>1.13525</v>
      </c>
      <c r="JA584">
        <v>2.60742</v>
      </c>
      <c r="JB584">
        <v>1.49658</v>
      </c>
      <c r="JC584">
        <v>2.34497</v>
      </c>
      <c r="JD584">
        <v>1.54907</v>
      </c>
      <c r="JE584">
        <v>2.39258</v>
      </c>
      <c r="JF584">
        <v>32.7535</v>
      </c>
      <c r="JG584">
        <v>15.2791</v>
      </c>
      <c r="JH584">
        <v>18</v>
      </c>
      <c r="JI584">
        <v>481.733</v>
      </c>
      <c r="JJ584">
        <v>502.398</v>
      </c>
      <c r="JK584">
        <v>30.9263</v>
      </c>
      <c r="JL584">
        <v>27.5634</v>
      </c>
      <c r="JM584">
        <v>30.0001</v>
      </c>
      <c r="JN584">
        <v>27.7571</v>
      </c>
      <c r="JO584">
        <v>27.7395</v>
      </c>
      <c r="JP584">
        <v>22.8323</v>
      </c>
      <c r="JQ584">
        <v>20.7426</v>
      </c>
      <c r="JR584">
        <v>79.7008</v>
      </c>
      <c r="JS584">
        <v>30.9133</v>
      </c>
      <c r="JT584">
        <v>420</v>
      </c>
      <c r="JU584">
        <v>23.6044</v>
      </c>
      <c r="JV584">
        <v>102.297</v>
      </c>
      <c r="JW584">
        <v>91.3943</v>
      </c>
    </row>
    <row r="585" spans="1:283">
      <c r="A585">
        <v>567</v>
      </c>
      <c r="B585">
        <v>1761013612.5</v>
      </c>
      <c r="C585">
        <v>3946.5</v>
      </c>
      <c r="D585" t="s">
        <v>1593</v>
      </c>
      <c r="E585" t="s">
        <v>1594</v>
      </c>
      <c r="F585">
        <v>5</v>
      </c>
      <c r="G585" t="s">
        <v>1541</v>
      </c>
      <c r="H585">
        <v>1761013604.5</v>
      </c>
      <c r="I585">
        <f>(J585)/1000</f>
        <v>0</v>
      </c>
      <c r="J585">
        <f>1000*DJ585*AH585*(DF585-DG585)/(100*CY585*(1000-AH585*DF585))</f>
        <v>0</v>
      </c>
      <c r="K585">
        <f>DJ585*AH585*(DE585-DD585*(1000-AH585*DG585)/(1000-AH585*DF585))/(100*CY585)</f>
        <v>0</v>
      </c>
      <c r="L585">
        <f>DD585 - IF(AH585&gt;1, K585*CY585*100.0/(AJ585), 0)</f>
        <v>0</v>
      </c>
      <c r="M585">
        <f>((S585-I585/2)*L585-K585)/(S585+I585/2)</f>
        <v>0</v>
      </c>
      <c r="N585">
        <f>M585*(DK585+DL585)/1000.0</f>
        <v>0</v>
      </c>
      <c r="O585">
        <f>(DD585 - IF(AH585&gt;1, K585*CY585*100.0/(AJ585), 0))*(DK585+DL585)/1000.0</f>
        <v>0</v>
      </c>
      <c r="P585">
        <f>2.0/((1/R585-1/Q585)+SIGN(R585)*SQRT((1/R585-1/Q585)*(1/R585-1/Q585) + 4*CZ585/((CZ585+1)*(CZ585+1))*(2*1/R585*1/Q585-1/Q585*1/Q585)))</f>
        <v>0</v>
      </c>
      <c r="Q585">
        <f>IF(LEFT(DA585,1)&lt;&gt;"0",IF(LEFT(DA585,1)="1",3.0,DB585),$D$5+$E$5*(DR585*DK585/($K$5*1000))+$F$5*(DR585*DK585/($K$5*1000))*MAX(MIN(CY585,$J$5),$I$5)*MAX(MIN(CY585,$J$5),$I$5)+$G$5*MAX(MIN(CY585,$J$5),$I$5)*(DR585*DK585/($K$5*1000))+$H$5*(DR585*DK585/($K$5*1000))*(DR585*DK585/($K$5*1000)))</f>
        <v>0</v>
      </c>
      <c r="R585">
        <f>I585*(1000-(1000*0.61365*exp(17.502*V585/(240.97+V585))/(DK585+DL585)+DF585)/2)/(1000*0.61365*exp(17.502*V585/(240.97+V585))/(DK585+DL585)-DF585)</f>
        <v>0</v>
      </c>
      <c r="S585">
        <f>1/((CZ585+1)/(P585/1.6)+1/(Q585/1.37)) + CZ585/((CZ585+1)/(P585/1.6) + CZ585/(Q585/1.37))</f>
        <v>0</v>
      </c>
      <c r="T585">
        <f>(CU585*CX585)</f>
        <v>0</v>
      </c>
      <c r="U585">
        <f>(DM585+(T585+2*0.95*5.67E-8*(((DM585+$B$9)+273)^4-(DM585+273)^4)-44100*I585)/(1.84*29.3*Q585+8*0.95*5.67E-8*(DM585+273)^3))</f>
        <v>0</v>
      </c>
      <c r="V585">
        <f>($C$9*DN585+$D$9*DO585+$E$9*U585)</f>
        <v>0</v>
      </c>
      <c r="W585">
        <f>0.61365*exp(17.502*V585/(240.97+V585))</f>
        <v>0</v>
      </c>
      <c r="X585">
        <f>(Y585/Z585*100)</f>
        <v>0</v>
      </c>
      <c r="Y585">
        <f>DF585*(DK585+DL585)/1000</f>
        <v>0</v>
      </c>
      <c r="Z585">
        <f>0.61365*exp(17.502*DM585/(240.97+DM585))</f>
        <v>0</v>
      </c>
      <c r="AA585">
        <f>(W585-DF585*(DK585+DL585)/1000)</f>
        <v>0</v>
      </c>
      <c r="AB585">
        <f>(-I585*44100)</f>
        <v>0</v>
      </c>
      <c r="AC585">
        <f>2*29.3*Q585*0.92*(DM585-V585)</f>
        <v>0</v>
      </c>
      <c r="AD585">
        <f>2*0.95*5.67E-8*(((DM585+$B$9)+273)^4-(V585+273)^4)</f>
        <v>0</v>
      </c>
      <c r="AE585">
        <f>T585+AD585+AB585+AC585</f>
        <v>0</v>
      </c>
      <c r="AF585">
        <v>1</v>
      </c>
      <c r="AG585">
        <v>0</v>
      </c>
      <c r="AH585">
        <f>IF(AF585*$H$15&gt;=AJ585,1.0,(AJ585/(AJ585-AF585*$H$15)))</f>
        <v>0</v>
      </c>
      <c r="AI585">
        <f>(AH585-1)*100</f>
        <v>0</v>
      </c>
      <c r="AJ585">
        <f>MAX(0,($B$15+$C$15*DR585)/(1+$D$15*DR585)*DK585/(DM585+273)*$E$15)</f>
        <v>0</v>
      </c>
      <c r="AK585" t="s">
        <v>420</v>
      </c>
      <c r="AL585" t="s">
        <v>420</v>
      </c>
      <c r="AM585">
        <v>0</v>
      </c>
      <c r="AN585">
        <v>0</v>
      </c>
      <c r="AO585">
        <f>1-AM585/AN585</f>
        <v>0</v>
      </c>
      <c r="AP585">
        <v>0</v>
      </c>
      <c r="AQ585" t="s">
        <v>420</v>
      </c>
      <c r="AR585" t="s">
        <v>420</v>
      </c>
      <c r="AS585">
        <v>0</v>
      </c>
      <c r="AT585">
        <v>0</v>
      </c>
      <c r="AU585">
        <f>1-AS585/AT585</f>
        <v>0</v>
      </c>
      <c r="AV585">
        <v>0.5</v>
      </c>
      <c r="AW585">
        <f>CV585</f>
        <v>0</v>
      </c>
      <c r="AX585">
        <f>K585</f>
        <v>0</v>
      </c>
      <c r="AY585">
        <f>AU585*AV585*AW585</f>
        <v>0</v>
      </c>
      <c r="AZ585">
        <f>(AX585-AP585)/AW585</f>
        <v>0</v>
      </c>
      <c r="BA585">
        <f>(AN585-AT585)/AT585</f>
        <v>0</v>
      </c>
      <c r="BB585">
        <f>AM585/(AO585+AM585/AT585)</f>
        <v>0</v>
      </c>
      <c r="BC585" t="s">
        <v>420</v>
      </c>
      <c r="BD585">
        <v>0</v>
      </c>
      <c r="BE585">
        <f>IF(BD585&lt;&gt;0, BD585, BB585)</f>
        <v>0</v>
      </c>
      <c r="BF585">
        <f>1-BE585/AT585</f>
        <v>0</v>
      </c>
      <c r="BG585">
        <f>(AT585-AS585)/(AT585-BE585)</f>
        <v>0</v>
      </c>
      <c r="BH585">
        <f>(AN585-AT585)/(AN585-BE585)</f>
        <v>0</v>
      </c>
      <c r="BI585">
        <f>(AT585-AS585)/(AT585-AM585)</f>
        <v>0</v>
      </c>
      <c r="BJ585">
        <f>(AN585-AT585)/(AN585-AM585)</f>
        <v>0</v>
      </c>
      <c r="BK585">
        <f>(BG585*BE585/AS585)</f>
        <v>0</v>
      </c>
      <c r="BL585">
        <f>(1-BK585)</f>
        <v>0</v>
      </c>
      <c r="CU585">
        <f>$B$13*DS585+$C$13*DT585+$F$13*EE585*(1-EH585)</f>
        <v>0</v>
      </c>
      <c r="CV585">
        <f>CU585*CW585</f>
        <v>0</v>
      </c>
      <c r="CW585">
        <f>($B$13*$D$11+$C$13*$D$11+$F$13*((ER585+EJ585)/MAX(ER585+EJ585+ES585, 0.1)*$I$11+ES585/MAX(ER585+EJ585+ES585, 0.1)*$J$11))/($B$13+$C$13+$F$13)</f>
        <v>0</v>
      </c>
      <c r="CX585">
        <f>($B$13*$K$11+$C$13*$K$11+$F$13*((ER585+EJ585)/MAX(ER585+EJ585+ES585, 0.1)*$P$11+ES585/MAX(ER585+EJ585+ES585, 0.1)*$Q$11))/($B$13+$C$13+$F$13)</f>
        <v>0</v>
      </c>
      <c r="CY585">
        <v>2.7</v>
      </c>
      <c r="CZ585">
        <v>0.5</v>
      </c>
      <c r="DA585" t="s">
        <v>421</v>
      </c>
      <c r="DB585">
        <v>2</v>
      </c>
      <c r="DC585">
        <v>1761013604.5</v>
      </c>
      <c r="DD585">
        <v>420.32175</v>
      </c>
      <c r="DE585">
        <v>420.001375</v>
      </c>
      <c r="DF585">
        <v>23.61455416666666</v>
      </c>
      <c r="DG585">
        <v>23.618775</v>
      </c>
      <c r="DH585">
        <v>422.0972916666666</v>
      </c>
      <c r="DI585">
        <v>23.42901666666667</v>
      </c>
      <c r="DJ585">
        <v>499.9965</v>
      </c>
      <c r="DK585">
        <v>90.60187083333334</v>
      </c>
      <c r="DL585">
        <v>0.0331300875</v>
      </c>
      <c r="DM585">
        <v>30.0603375</v>
      </c>
      <c r="DN585">
        <v>30.023175</v>
      </c>
      <c r="DO585">
        <v>999.9</v>
      </c>
      <c r="DP585">
        <v>0</v>
      </c>
      <c r="DQ585">
        <v>0</v>
      </c>
      <c r="DR585">
        <v>10004.2375</v>
      </c>
      <c r="DS585">
        <v>0</v>
      </c>
      <c r="DT585">
        <v>0.242856</v>
      </c>
      <c r="DU585">
        <v>0.320425625</v>
      </c>
      <c r="DV585">
        <v>430.4876666666667</v>
      </c>
      <c r="DW585">
        <v>430.1612916666666</v>
      </c>
      <c r="DX585">
        <v>-0.004237017333333333</v>
      </c>
      <c r="DY585">
        <v>420.001375</v>
      </c>
      <c r="DZ585">
        <v>23.618775</v>
      </c>
      <c r="EA585">
        <v>2.139520833333334</v>
      </c>
      <c r="EB585">
        <v>2.139905</v>
      </c>
      <c r="EC585">
        <v>18.51650833333333</v>
      </c>
      <c r="ED585">
        <v>18.519375</v>
      </c>
      <c r="EE585">
        <v>0.00500078</v>
      </c>
      <c r="EF585">
        <v>0</v>
      </c>
      <c r="EG585">
        <v>0</v>
      </c>
      <c r="EH585">
        <v>0</v>
      </c>
      <c r="EI585">
        <v>294.6291666666667</v>
      </c>
      <c r="EJ585">
        <v>0.00500078</v>
      </c>
      <c r="EK585">
        <v>-19.60833333333333</v>
      </c>
      <c r="EL585">
        <v>-1.475</v>
      </c>
      <c r="EM585">
        <v>35.60133333333334</v>
      </c>
      <c r="EN585">
        <v>39.781</v>
      </c>
      <c r="EO585">
        <v>37.94754166666667</v>
      </c>
      <c r="EP585">
        <v>40.23416666666666</v>
      </c>
      <c r="EQ585">
        <v>38.78362499999999</v>
      </c>
      <c r="ER585">
        <v>0</v>
      </c>
      <c r="ES585">
        <v>0</v>
      </c>
      <c r="ET585">
        <v>0</v>
      </c>
      <c r="EU585">
        <v>1761013611.7</v>
      </c>
      <c r="EV585">
        <v>0</v>
      </c>
      <c r="EW585">
        <v>293.2192307692307</v>
      </c>
      <c r="EX585">
        <v>4.728205103006742</v>
      </c>
      <c r="EY585">
        <v>-7.097436289425425</v>
      </c>
      <c r="EZ585">
        <v>-19.13846153846154</v>
      </c>
      <c r="FA585">
        <v>15</v>
      </c>
      <c r="FB585">
        <v>1761013439.5</v>
      </c>
      <c r="FC585" t="s">
        <v>1542</v>
      </c>
      <c r="FD585">
        <v>1761013439</v>
      </c>
      <c r="FE585">
        <v>1761013439.5</v>
      </c>
      <c r="FF585">
        <v>17</v>
      </c>
      <c r="FG585">
        <v>-0.043</v>
      </c>
      <c r="FH585">
        <v>0.005</v>
      </c>
      <c r="FI585">
        <v>-1.775</v>
      </c>
      <c r="FJ585">
        <v>0.18</v>
      </c>
      <c r="FK585">
        <v>420</v>
      </c>
      <c r="FL585">
        <v>23</v>
      </c>
      <c r="FM585">
        <v>0.43</v>
      </c>
      <c r="FN585">
        <v>0.11</v>
      </c>
      <c r="FO585">
        <v>0.311952925</v>
      </c>
      <c r="FP585">
        <v>0.08164402626641618</v>
      </c>
      <c r="FQ585">
        <v>0.05233071233433934</v>
      </c>
      <c r="FR585">
        <v>1</v>
      </c>
      <c r="FS585">
        <v>294.2735294117647</v>
      </c>
      <c r="FT585">
        <v>0.01986235944075837</v>
      </c>
      <c r="FU585">
        <v>6.235727648635597</v>
      </c>
      <c r="FV585">
        <v>1</v>
      </c>
      <c r="FW585">
        <v>-0.0070832749</v>
      </c>
      <c r="FX585">
        <v>0.0607644786866792</v>
      </c>
      <c r="FY585">
        <v>0.005889310648731848</v>
      </c>
      <c r="FZ585">
        <v>1</v>
      </c>
      <c r="GA585">
        <v>3</v>
      </c>
      <c r="GB585">
        <v>3</v>
      </c>
      <c r="GC585" t="s">
        <v>545</v>
      </c>
      <c r="GD585">
        <v>3.10958</v>
      </c>
      <c r="GE585">
        <v>2.72477</v>
      </c>
      <c r="GF585">
        <v>0.0887348</v>
      </c>
      <c r="GG585">
        <v>0.0884489</v>
      </c>
      <c r="GH585">
        <v>0.10747</v>
      </c>
      <c r="GI585">
        <v>0.108492</v>
      </c>
      <c r="GJ585">
        <v>23914.9</v>
      </c>
      <c r="GK585">
        <v>21659.8</v>
      </c>
      <c r="GL585">
        <v>26801.1</v>
      </c>
      <c r="GM585">
        <v>23967.3</v>
      </c>
      <c r="GN585">
        <v>38221.7</v>
      </c>
      <c r="GO585">
        <v>31514.4</v>
      </c>
      <c r="GP585">
        <v>46779.9</v>
      </c>
      <c r="GQ585">
        <v>37883.5</v>
      </c>
      <c r="GR585">
        <v>1.89268</v>
      </c>
      <c r="GS585">
        <v>1.87962</v>
      </c>
      <c r="GT585">
        <v>0.10325</v>
      </c>
      <c r="GU585">
        <v>0</v>
      </c>
      <c r="GV585">
        <v>28.3388</v>
      </c>
      <c r="GW585">
        <v>999.9</v>
      </c>
      <c r="GX585">
        <v>63.9</v>
      </c>
      <c r="GY585">
        <v>29</v>
      </c>
      <c r="GZ585">
        <v>28.365</v>
      </c>
      <c r="HA585">
        <v>61.041</v>
      </c>
      <c r="HB585">
        <v>21.0657</v>
      </c>
      <c r="HC585">
        <v>1</v>
      </c>
      <c r="HD585">
        <v>0.0246875</v>
      </c>
      <c r="HE585">
        <v>-1.80991</v>
      </c>
      <c r="HF585">
        <v>20.3282</v>
      </c>
      <c r="HG585">
        <v>5.22163</v>
      </c>
      <c r="HH585">
        <v>11.9798</v>
      </c>
      <c r="HI585">
        <v>4.965</v>
      </c>
      <c r="HJ585">
        <v>3.27575</v>
      </c>
      <c r="HK585">
        <v>9999</v>
      </c>
      <c r="HL585">
        <v>9999</v>
      </c>
      <c r="HM585">
        <v>9999</v>
      </c>
      <c r="HN585">
        <v>999.9</v>
      </c>
      <c r="HO585">
        <v>1.86365</v>
      </c>
      <c r="HP585">
        <v>1.85975</v>
      </c>
      <c r="HQ585">
        <v>1.85805</v>
      </c>
      <c r="HR585">
        <v>1.85944</v>
      </c>
      <c r="HS585">
        <v>1.85959</v>
      </c>
      <c r="HT585">
        <v>1.85806</v>
      </c>
      <c r="HU585">
        <v>1.85715</v>
      </c>
      <c r="HV585">
        <v>1.85211</v>
      </c>
      <c r="HW585">
        <v>0</v>
      </c>
      <c r="HX585">
        <v>0</v>
      </c>
      <c r="HY585">
        <v>0</v>
      </c>
      <c r="HZ585">
        <v>0</v>
      </c>
      <c r="IA585" t="s">
        <v>424</v>
      </c>
      <c r="IB585" t="s">
        <v>425</v>
      </c>
      <c r="IC585" t="s">
        <v>426</v>
      </c>
      <c r="ID585" t="s">
        <v>426</v>
      </c>
      <c r="IE585" t="s">
        <v>426</v>
      </c>
      <c r="IF585" t="s">
        <v>426</v>
      </c>
      <c r="IG585">
        <v>0</v>
      </c>
      <c r="IH585">
        <v>100</v>
      </c>
      <c r="II585">
        <v>100</v>
      </c>
      <c r="IJ585">
        <v>-1.775</v>
      </c>
      <c r="IK585">
        <v>0.1856</v>
      </c>
      <c r="IL585">
        <v>-2.566441917429032</v>
      </c>
      <c r="IM585">
        <v>0.001328113201692861</v>
      </c>
      <c r="IN585">
        <v>1.538283238170363E-06</v>
      </c>
      <c r="IO585">
        <v>-5.795655626708063E-10</v>
      </c>
      <c r="IP585">
        <v>-0.06473182303273828</v>
      </c>
      <c r="IQ585">
        <v>-0.004593102289677449</v>
      </c>
      <c r="IR585">
        <v>0.0008253994458280543</v>
      </c>
      <c r="IS585">
        <v>-7.403632370499484E-06</v>
      </c>
      <c r="IT585">
        <v>2</v>
      </c>
      <c r="IU585">
        <v>1985</v>
      </c>
      <c r="IV585">
        <v>1</v>
      </c>
      <c r="IW585">
        <v>27</v>
      </c>
      <c r="IX585">
        <v>2.9</v>
      </c>
      <c r="IY585">
        <v>2.9</v>
      </c>
      <c r="IZ585">
        <v>1.13647</v>
      </c>
      <c r="JA585">
        <v>2.6123</v>
      </c>
      <c r="JB585">
        <v>1.49658</v>
      </c>
      <c r="JC585">
        <v>2.34497</v>
      </c>
      <c r="JD585">
        <v>1.54907</v>
      </c>
      <c r="JE585">
        <v>2.39746</v>
      </c>
      <c r="JF585">
        <v>32.7535</v>
      </c>
      <c r="JG585">
        <v>15.2703</v>
      </c>
      <c r="JH585">
        <v>18</v>
      </c>
      <c r="JI585">
        <v>481.589</v>
      </c>
      <c r="JJ585">
        <v>502.438</v>
      </c>
      <c r="JK585">
        <v>30.9195</v>
      </c>
      <c r="JL585">
        <v>27.5622</v>
      </c>
      <c r="JM585">
        <v>30.0001</v>
      </c>
      <c r="JN585">
        <v>27.7571</v>
      </c>
      <c r="JO585">
        <v>27.7383</v>
      </c>
      <c r="JP585">
        <v>22.8326</v>
      </c>
      <c r="JQ585">
        <v>20.7426</v>
      </c>
      <c r="JR585">
        <v>79.7008</v>
      </c>
      <c r="JS585">
        <v>30.9133</v>
      </c>
      <c r="JT585">
        <v>420</v>
      </c>
      <c r="JU585">
        <v>23.606</v>
      </c>
      <c r="JV585">
        <v>102.297</v>
      </c>
      <c r="JW585">
        <v>91.3938</v>
      </c>
    </row>
    <row r="586" spans="1:283">
      <c r="A586">
        <v>568</v>
      </c>
      <c r="B586">
        <v>1761013614.5</v>
      </c>
      <c r="C586">
        <v>3948.5</v>
      </c>
      <c r="D586" t="s">
        <v>1595</v>
      </c>
      <c r="E586" t="s">
        <v>1596</v>
      </c>
      <c r="F586">
        <v>5</v>
      </c>
      <c r="G586" t="s">
        <v>1541</v>
      </c>
      <c r="H586">
        <v>1761013606.5</v>
      </c>
      <c r="I586">
        <f>(J586)/1000</f>
        <v>0</v>
      </c>
      <c r="J586">
        <f>1000*DJ586*AH586*(DF586-DG586)/(100*CY586*(1000-AH586*DF586))</f>
        <v>0</v>
      </c>
      <c r="K586">
        <f>DJ586*AH586*(DE586-DD586*(1000-AH586*DG586)/(1000-AH586*DF586))/(100*CY586)</f>
        <v>0</v>
      </c>
      <c r="L586">
        <f>DD586 - IF(AH586&gt;1, K586*CY586*100.0/(AJ586), 0)</f>
        <v>0</v>
      </c>
      <c r="M586">
        <f>((S586-I586/2)*L586-K586)/(S586+I586/2)</f>
        <v>0</v>
      </c>
      <c r="N586">
        <f>M586*(DK586+DL586)/1000.0</f>
        <v>0</v>
      </c>
      <c r="O586">
        <f>(DD586 - IF(AH586&gt;1, K586*CY586*100.0/(AJ586), 0))*(DK586+DL586)/1000.0</f>
        <v>0</v>
      </c>
      <c r="P586">
        <f>2.0/((1/R586-1/Q586)+SIGN(R586)*SQRT((1/R586-1/Q586)*(1/R586-1/Q586) + 4*CZ586/((CZ586+1)*(CZ586+1))*(2*1/R586*1/Q586-1/Q586*1/Q586)))</f>
        <v>0</v>
      </c>
      <c r="Q586">
        <f>IF(LEFT(DA586,1)&lt;&gt;"0",IF(LEFT(DA586,1)="1",3.0,DB586),$D$5+$E$5*(DR586*DK586/($K$5*1000))+$F$5*(DR586*DK586/($K$5*1000))*MAX(MIN(CY586,$J$5),$I$5)*MAX(MIN(CY586,$J$5),$I$5)+$G$5*MAX(MIN(CY586,$J$5),$I$5)*(DR586*DK586/($K$5*1000))+$H$5*(DR586*DK586/($K$5*1000))*(DR586*DK586/($K$5*1000)))</f>
        <v>0</v>
      </c>
      <c r="R586">
        <f>I586*(1000-(1000*0.61365*exp(17.502*V586/(240.97+V586))/(DK586+DL586)+DF586)/2)/(1000*0.61365*exp(17.502*V586/(240.97+V586))/(DK586+DL586)-DF586)</f>
        <v>0</v>
      </c>
      <c r="S586">
        <f>1/((CZ586+1)/(P586/1.6)+1/(Q586/1.37)) + CZ586/((CZ586+1)/(P586/1.6) + CZ586/(Q586/1.37))</f>
        <v>0</v>
      </c>
      <c r="T586">
        <f>(CU586*CX586)</f>
        <v>0</v>
      </c>
      <c r="U586">
        <f>(DM586+(T586+2*0.95*5.67E-8*(((DM586+$B$9)+273)^4-(DM586+273)^4)-44100*I586)/(1.84*29.3*Q586+8*0.95*5.67E-8*(DM586+273)^3))</f>
        <v>0</v>
      </c>
      <c r="V586">
        <f>($C$9*DN586+$D$9*DO586+$E$9*U586)</f>
        <v>0</v>
      </c>
      <c r="W586">
        <f>0.61365*exp(17.502*V586/(240.97+V586))</f>
        <v>0</v>
      </c>
      <c r="X586">
        <f>(Y586/Z586*100)</f>
        <v>0</v>
      </c>
      <c r="Y586">
        <f>DF586*(DK586+DL586)/1000</f>
        <v>0</v>
      </c>
      <c r="Z586">
        <f>0.61365*exp(17.502*DM586/(240.97+DM586))</f>
        <v>0</v>
      </c>
      <c r="AA586">
        <f>(W586-DF586*(DK586+DL586)/1000)</f>
        <v>0</v>
      </c>
      <c r="AB586">
        <f>(-I586*44100)</f>
        <v>0</v>
      </c>
      <c r="AC586">
        <f>2*29.3*Q586*0.92*(DM586-V586)</f>
        <v>0</v>
      </c>
      <c r="AD586">
        <f>2*0.95*5.67E-8*(((DM586+$B$9)+273)^4-(V586+273)^4)</f>
        <v>0</v>
      </c>
      <c r="AE586">
        <f>T586+AD586+AB586+AC586</f>
        <v>0</v>
      </c>
      <c r="AF586">
        <v>1</v>
      </c>
      <c r="AG586">
        <v>0</v>
      </c>
      <c r="AH586">
        <f>IF(AF586*$H$15&gt;=AJ586,1.0,(AJ586/(AJ586-AF586*$H$15)))</f>
        <v>0</v>
      </c>
      <c r="AI586">
        <f>(AH586-1)*100</f>
        <v>0</v>
      </c>
      <c r="AJ586">
        <f>MAX(0,($B$15+$C$15*DR586)/(1+$D$15*DR586)*DK586/(DM586+273)*$E$15)</f>
        <v>0</v>
      </c>
      <c r="AK586" t="s">
        <v>420</v>
      </c>
      <c r="AL586" t="s">
        <v>420</v>
      </c>
      <c r="AM586">
        <v>0</v>
      </c>
      <c r="AN586">
        <v>0</v>
      </c>
      <c r="AO586">
        <f>1-AM586/AN586</f>
        <v>0</v>
      </c>
      <c r="AP586">
        <v>0</v>
      </c>
      <c r="AQ586" t="s">
        <v>420</v>
      </c>
      <c r="AR586" t="s">
        <v>420</v>
      </c>
      <c r="AS586">
        <v>0</v>
      </c>
      <c r="AT586">
        <v>0</v>
      </c>
      <c r="AU586">
        <f>1-AS586/AT586</f>
        <v>0</v>
      </c>
      <c r="AV586">
        <v>0.5</v>
      </c>
      <c r="AW586">
        <f>CV586</f>
        <v>0</v>
      </c>
      <c r="AX586">
        <f>K586</f>
        <v>0</v>
      </c>
      <c r="AY586">
        <f>AU586*AV586*AW586</f>
        <v>0</v>
      </c>
      <c r="AZ586">
        <f>(AX586-AP586)/AW586</f>
        <v>0</v>
      </c>
      <c r="BA586">
        <f>(AN586-AT586)/AT586</f>
        <v>0</v>
      </c>
      <c r="BB586">
        <f>AM586/(AO586+AM586/AT586)</f>
        <v>0</v>
      </c>
      <c r="BC586" t="s">
        <v>420</v>
      </c>
      <c r="BD586">
        <v>0</v>
      </c>
      <c r="BE586">
        <f>IF(BD586&lt;&gt;0, BD586, BB586)</f>
        <v>0</v>
      </c>
      <c r="BF586">
        <f>1-BE586/AT586</f>
        <v>0</v>
      </c>
      <c r="BG586">
        <f>(AT586-AS586)/(AT586-BE586)</f>
        <v>0</v>
      </c>
      <c r="BH586">
        <f>(AN586-AT586)/(AN586-BE586)</f>
        <v>0</v>
      </c>
      <c r="BI586">
        <f>(AT586-AS586)/(AT586-AM586)</f>
        <v>0</v>
      </c>
      <c r="BJ586">
        <f>(AN586-AT586)/(AN586-AM586)</f>
        <v>0</v>
      </c>
      <c r="BK586">
        <f>(BG586*BE586/AS586)</f>
        <v>0</v>
      </c>
      <c r="BL586">
        <f>(1-BK586)</f>
        <v>0</v>
      </c>
      <c r="CU586">
        <f>$B$13*DS586+$C$13*DT586+$F$13*EE586*(1-EH586)</f>
        <v>0</v>
      </c>
      <c r="CV586">
        <f>CU586*CW586</f>
        <v>0</v>
      </c>
      <c r="CW586">
        <f>($B$13*$D$11+$C$13*$D$11+$F$13*((ER586+EJ586)/MAX(ER586+EJ586+ES586, 0.1)*$I$11+ES586/MAX(ER586+EJ586+ES586, 0.1)*$J$11))/($B$13+$C$13+$F$13)</f>
        <v>0</v>
      </c>
      <c r="CX586">
        <f>($B$13*$K$11+$C$13*$K$11+$F$13*((ER586+EJ586)/MAX(ER586+EJ586+ES586, 0.1)*$P$11+ES586/MAX(ER586+EJ586+ES586, 0.1)*$Q$11))/($B$13+$C$13+$F$13)</f>
        <v>0</v>
      </c>
      <c r="CY586">
        <v>2.7</v>
      </c>
      <c r="CZ586">
        <v>0.5</v>
      </c>
      <c r="DA586" t="s">
        <v>421</v>
      </c>
      <c r="DB586">
        <v>2</v>
      </c>
      <c r="DC586">
        <v>1761013606.5</v>
      </c>
      <c r="DD586">
        <v>420.330625</v>
      </c>
      <c r="DE586">
        <v>420.00425</v>
      </c>
      <c r="DF586">
        <v>23.61597083333334</v>
      </c>
      <c r="DG586">
        <v>23.61842916666667</v>
      </c>
      <c r="DH586">
        <v>422.106125</v>
      </c>
      <c r="DI586">
        <v>23.43040416666667</v>
      </c>
      <c r="DJ586">
        <v>500.0063749999999</v>
      </c>
      <c r="DK586">
        <v>90.60191249999998</v>
      </c>
      <c r="DL586">
        <v>0.03311720000000001</v>
      </c>
      <c r="DM586">
        <v>30.05914583333333</v>
      </c>
      <c r="DN586">
        <v>30.0213375</v>
      </c>
      <c r="DO586">
        <v>999.9</v>
      </c>
      <c r="DP586">
        <v>0</v>
      </c>
      <c r="DQ586">
        <v>0</v>
      </c>
      <c r="DR586">
        <v>10003.975</v>
      </c>
      <c r="DS586">
        <v>0</v>
      </c>
      <c r="DT586">
        <v>0.242856</v>
      </c>
      <c r="DU586">
        <v>0.3263562083333333</v>
      </c>
      <c r="DV586">
        <v>430.4973333333333</v>
      </c>
      <c r="DW586">
        <v>430.1640833333333</v>
      </c>
      <c r="DX586">
        <v>-0.002473592333333333</v>
      </c>
      <c r="DY586">
        <v>420.00425</v>
      </c>
      <c r="DZ586">
        <v>23.61842916666667</v>
      </c>
      <c r="EA586">
        <v>2.139650833333334</v>
      </c>
      <c r="EB586">
        <v>2.139875</v>
      </c>
      <c r="EC586">
        <v>18.51748333333333</v>
      </c>
      <c r="ED586">
        <v>18.51915</v>
      </c>
      <c r="EE586">
        <v>0.00500078</v>
      </c>
      <c r="EF586">
        <v>0</v>
      </c>
      <c r="EG586">
        <v>0</v>
      </c>
      <c r="EH586">
        <v>0</v>
      </c>
      <c r="EI586">
        <v>294.7791666666667</v>
      </c>
      <c r="EJ586">
        <v>0.00500078</v>
      </c>
      <c r="EK586">
        <v>-19.14583333333333</v>
      </c>
      <c r="EL586">
        <v>-1.3</v>
      </c>
      <c r="EM586">
        <v>35.61691666666667</v>
      </c>
      <c r="EN586">
        <v>39.80445833333333</v>
      </c>
      <c r="EO586">
        <v>37.99704166666667</v>
      </c>
      <c r="EP586">
        <v>40.27066666666667</v>
      </c>
      <c r="EQ586">
        <v>38.82270833333333</v>
      </c>
      <c r="ER586">
        <v>0</v>
      </c>
      <c r="ES586">
        <v>0</v>
      </c>
      <c r="ET586">
        <v>0</v>
      </c>
      <c r="EU586">
        <v>1761013613.5</v>
      </c>
      <c r="EV586">
        <v>0</v>
      </c>
      <c r="EW586">
        <v>293.704</v>
      </c>
      <c r="EX586">
        <v>1.292307696303447</v>
      </c>
      <c r="EY586">
        <v>16.90769206466534</v>
      </c>
      <c r="EZ586">
        <v>-18.272</v>
      </c>
      <c r="FA586">
        <v>15</v>
      </c>
      <c r="FB586">
        <v>1761013439.5</v>
      </c>
      <c r="FC586" t="s">
        <v>1542</v>
      </c>
      <c r="FD586">
        <v>1761013439</v>
      </c>
      <c r="FE586">
        <v>1761013439.5</v>
      </c>
      <c r="FF586">
        <v>17</v>
      </c>
      <c r="FG586">
        <v>-0.043</v>
      </c>
      <c r="FH586">
        <v>0.005</v>
      </c>
      <c r="FI586">
        <v>-1.775</v>
      </c>
      <c r="FJ586">
        <v>0.18</v>
      </c>
      <c r="FK586">
        <v>420</v>
      </c>
      <c r="FL586">
        <v>23</v>
      </c>
      <c r="FM586">
        <v>0.43</v>
      </c>
      <c r="FN586">
        <v>0.11</v>
      </c>
      <c r="FO586">
        <v>0.3211468292682927</v>
      </c>
      <c r="FP586">
        <v>0.07983558188153241</v>
      </c>
      <c r="FQ586">
        <v>0.05166795844097825</v>
      </c>
      <c r="FR586">
        <v>1</v>
      </c>
      <c r="FS586">
        <v>293.5529411764706</v>
      </c>
      <c r="FT586">
        <v>7.798319215148253</v>
      </c>
      <c r="FU586">
        <v>6.072708248148266</v>
      </c>
      <c r="FV586">
        <v>0</v>
      </c>
      <c r="FW586">
        <v>-0.004905235268292683</v>
      </c>
      <c r="FX586">
        <v>0.05652247917073168</v>
      </c>
      <c r="FY586">
        <v>0.005618788051896557</v>
      </c>
      <c r="FZ586">
        <v>1</v>
      </c>
      <c r="GA586">
        <v>2</v>
      </c>
      <c r="GB586">
        <v>3</v>
      </c>
      <c r="GC586" t="s">
        <v>482</v>
      </c>
      <c r="GD586">
        <v>3.10959</v>
      </c>
      <c r="GE586">
        <v>2.72455</v>
      </c>
      <c r="GF586">
        <v>0.0887365</v>
      </c>
      <c r="GG586">
        <v>0.0884452</v>
      </c>
      <c r="GH586">
        <v>0.107469</v>
      </c>
      <c r="GI586">
        <v>0.108488</v>
      </c>
      <c r="GJ586">
        <v>23914.8</v>
      </c>
      <c r="GK586">
        <v>21659.8</v>
      </c>
      <c r="GL586">
        <v>26801</v>
      </c>
      <c r="GM586">
        <v>23967.3</v>
      </c>
      <c r="GN586">
        <v>38221.7</v>
      </c>
      <c r="GO586">
        <v>31514.5</v>
      </c>
      <c r="GP586">
        <v>46779.9</v>
      </c>
      <c r="GQ586">
        <v>37883.4</v>
      </c>
      <c r="GR586">
        <v>1.89272</v>
      </c>
      <c r="GS586">
        <v>1.87945</v>
      </c>
      <c r="GT586">
        <v>0.102952</v>
      </c>
      <c r="GU586">
        <v>0</v>
      </c>
      <c r="GV586">
        <v>28.3376</v>
      </c>
      <c r="GW586">
        <v>999.9</v>
      </c>
      <c r="GX586">
        <v>63.9</v>
      </c>
      <c r="GY586">
        <v>29</v>
      </c>
      <c r="GZ586">
        <v>28.3656</v>
      </c>
      <c r="HA586">
        <v>61.471</v>
      </c>
      <c r="HB586">
        <v>21.0337</v>
      </c>
      <c r="HC586">
        <v>1</v>
      </c>
      <c r="HD586">
        <v>0.0247434</v>
      </c>
      <c r="HE586">
        <v>-1.81143</v>
      </c>
      <c r="HF586">
        <v>20.3283</v>
      </c>
      <c r="HG586">
        <v>5.22178</v>
      </c>
      <c r="HH586">
        <v>11.9798</v>
      </c>
      <c r="HI586">
        <v>4.965</v>
      </c>
      <c r="HJ586">
        <v>3.27575</v>
      </c>
      <c r="HK586">
        <v>9999</v>
      </c>
      <c r="HL586">
        <v>9999</v>
      </c>
      <c r="HM586">
        <v>9999</v>
      </c>
      <c r="HN586">
        <v>999.9</v>
      </c>
      <c r="HO586">
        <v>1.86362</v>
      </c>
      <c r="HP586">
        <v>1.85975</v>
      </c>
      <c r="HQ586">
        <v>1.85805</v>
      </c>
      <c r="HR586">
        <v>1.85944</v>
      </c>
      <c r="HS586">
        <v>1.85959</v>
      </c>
      <c r="HT586">
        <v>1.85806</v>
      </c>
      <c r="HU586">
        <v>1.85715</v>
      </c>
      <c r="HV586">
        <v>1.85211</v>
      </c>
      <c r="HW586">
        <v>0</v>
      </c>
      <c r="HX586">
        <v>0</v>
      </c>
      <c r="HY586">
        <v>0</v>
      </c>
      <c r="HZ586">
        <v>0</v>
      </c>
      <c r="IA586" t="s">
        <v>424</v>
      </c>
      <c r="IB586" t="s">
        <v>425</v>
      </c>
      <c r="IC586" t="s">
        <v>426</v>
      </c>
      <c r="ID586" t="s">
        <v>426</v>
      </c>
      <c r="IE586" t="s">
        <v>426</v>
      </c>
      <c r="IF586" t="s">
        <v>426</v>
      </c>
      <c r="IG586">
        <v>0</v>
      </c>
      <c r="IH586">
        <v>100</v>
      </c>
      <c r="II586">
        <v>100</v>
      </c>
      <c r="IJ586">
        <v>-1.775</v>
      </c>
      <c r="IK586">
        <v>0.1856</v>
      </c>
      <c r="IL586">
        <v>-2.566441917429032</v>
      </c>
      <c r="IM586">
        <v>0.001328113201692861</v>
      </c>
      <c r="IN586">
        <v>1.538283238170363E-06</v>
      </c>
      <c r="IO586">
        <v>-5.795655626708063E-10</v>
      </c>
      <c r="IP586">
        <v>-0.06473182303273828</v>
      </c>
      <c r="IQ586">
        <v>-0.004593102289677449</v>
      </c>
      <c r="IR586">
        <v>0.0008253994458280543</v>
      </c>
      <c r="IS586">
        <v>-7.403632370499484E-06</v>
      </c>
      <c r="IT586">
        <v>2</v>
      </c>
      <c r="IU586">
        <v>1985</v>
      </c>
      <c r="IV586">
        <v>1</v>
      </c>
      <c r="IW586">
        <v>27</v>
      </c>
      <c r="IX586">
        <v>2.9</v>
      </c>
      <c r="IY586">
        <v>2.9</v>
      </c>
      <c r="IZ586">
        <v>1.13525</v>
      </c>
      <c r="JA586">
        <v>2.60498</v>
      </c>
      <c r="JB586">
        <v>1.49658</v>
      </c>
      <c r="JC586">
        <v>2.34497</v>
      </c>
      <c r="JD586">
        <v>1.54907</v>
      </c>
      <c r="JE586">
        <v>2.45972</v>
      </c>
      <c r="JF586">
        <v>32.7535</v>
      </c>
      <c r="JG586">
        <v>15.2791</v>
      </c>
      <c r="JH586">
        <v>18</v>
      </c>
      <c r="JI586">
        <v>481.618</v>
      </c>
      <c r="JJ586">
        <v>502.313</v>
      </c>
      <c r="JK586">
        <v>30.9118</v>
      </c>
      <c r="JL586">
        <v>27.562</v>
      </c>
      <c r="JM586">
        <v>30.0001</v>
      </c>
      <c r="JN586">
        <v>27.7571</v>
      </c>
      <c r="JO586">
        <v>27.7374</v>
      </c>
      <c r="JP586">
        <v>22.8326</v>
      </c>
      <c r="JQ586">
        <v>20.7426</v>
      </c>
      <c r="JR586">
        <v>79.7008</v>
      </c>
      <c r="JS586">
        <v>30.9133</v>
      </c>
      <c r="JT586">
        <v>420</v>
      </c>
      <c r="JU586">
        <v>23.6054</v>
      </c>
      <c r="JV586">
        <v>102.297</v>
      </c>
      <c r="JW586">
        <v>91.3937</v>
      </c>
    </row>
    <row r="587" spans="1:283">
      <c r="A587">
        <v>569</v>
      </c>
      <c r="B587">
        <v>1761013616.5</v>
      </c>
      <c r="C587">
        <v>3950.5</v>
      </c>
      <c r="D587" t="s">
        <v>1597</v>
      </c>
      <c r="E587" t="s">
        <v>1598</v>
      </c>
      <c r="F587">
        <v>5</v>
      </c>
      <c r="G587" t="s">
        <v>1541</v>
      </c>
      <c r="H587">
        <v>1761013608.5</v>
      </c>
      <c r="I587">
        <f>(J587)/1000</f>
        <v>0</v>
      </c>
      <c r="J587">
        <f>1000*DJ587*AH587*(DF587-DG587)/(100*CY587*(1000-AH587*DF587))</f>
        <v>0</v>
      </c>
      <c r="K587">
        <f>DJ587*AH587*(DE587-DD587*(1000-AH587*DG587)/(1000-AH587*DF587))/(100*CY587)</f>
        <v>0</v>
      </c>
      <c r="L587">
        <f>DD587 - IF(AH587&gt;1, K587*CY587*100.0/(AJ587), 0)</f>
        <v>0</v>
      </c>
      <c r="M587">
        <f>((S587-I587/2)*L587-K587)/(S587+I587/2)</f>
        <v>0</v>
      </c>
      <c r="N587">
        <f>M587*(DK587+DL587)/1000.0</f>
        <v>0</v>
      </c>
      <c r="O587">
        <f>(DD587 - IF(AH587&gt;1, K587*CY587*100.0/(AJ587), 0))*(DK587+DL587)/1000.0</f>
        <v>0</v>
      </c>
      <c r="P587">
        <f>2.0/((1/R587-1/Q587)+SIGN(R587)*SQRT((1/R587-1/Q587)*(1/R587-1/Q587) + 4*CZ587/((CZ587+1)*(CZ587+1))*(2*1/R587*1/Q587-1/Q587*1/Q587)))</f>
        <v>0</v>
      </c>
      <c r="Q587">
        <f>IF(LEFT(DA587,1)&lt;&gt;"0",IF(LEFT(DA587,1)="1",3.0,DB587),$D$5+$E$5*(DR587*DK587/($K$5*1000))+$F$5*(DR587*DK587/($K$5*1000))*MAX(MIN(CY587,$J$5),$I$5)*MAX(MIN(CY587,$J$5),$I$5)+$G$5*MAX(MIN(CY587,$J$5),$I$5)*(DR587*DK587/($K$5*1000))+$H$5*(DR587*DK587/($K$5*1000))*(DR587*DK587/($K$5*1000)))</f>
        <v>0</v>
      </c>
      <c r="R587">
        <f>I587*(1000-(1000*0.61365*exp(17.502*V587/(240.97+V587))/(DK587+DL587)+DF587)/2)/(1000*0.61365*exp(17.502*V587/(240.97+V587))/(DK587+DL587)-DF587)</f>
        <v>0</v>
      </c>
      <c r="S587">
        <f>1/((CZ587+1)/(P587/1.6)+1/(Q587/1.37)) + CZ587/((CZ587+1)/(P587/1.6) + CZ587/(Q587/1.37))</f>
        <v>0</v>
      </c>
      <c r="T587">
        <f>(CU587*CX587)</f>
        <v>0</v>
      </c>
      <c r="U587">
        <f>(DM587+(T587+2*0.95*5.67E-8*(((DM587+$B$9)+273)^4-(DM587+273)^4)-44100*I587)/(1.84*29.3*Q587+8*0.95*5.67E-8*(DM587+273)^3))</f>
        <v>0</v>
      </c>
      <c r="V587">
        <f>($C$9*DN587+$D$9*DO587+$E$9*U587)</f>
        <v>0</v>
      </c>
      <c r="W587">
        <f>0.61365*exp(17.502*V587/(240.97+V587))</f>
        <v>0</v>
      </c>
      <c r="X587">
        <f>(Y587/Z587*100)</f>
        <v>0</v>
      </c>
      <c r="Y587">
        <f>DF587*(DK587+DL587)/1000</f>
        <v>0</v>
      </c>
      <c r="Z587">
        <f>0.61365*exp(17.502*DM587/(240.97+DM587))</f>
        <v>0</v>
      </c>
      <c r="AA587">
        <f>(W587-DF587*(DK587+DL587)/1000)</f>
        <v>0</v>
      </c>
      <c r="AB587">
        <f>(-I587*44100)</f>
        <v>0</v>
      </c>
      <c r="AC587">
        <f>2*29.3*Q587*0.92*(DM587-V587)</f>
        <v>0</v>
      </c>
      <c r="AD587">
        <f>2*0.95*5.67E-8*(((DM587+$B$9)+273)^4-(V587+273)^4)</f>
        <v>0</v>
      </c>
      <c r="AE587">
        <f>T587+AD587+AB587+AC587</f>
        <v>0</v>
      </c>
      <c r="AF587">
        <v>1</v>
      </c>
      <c r="AG587">
        <v>0</v>
      </c>
      <c r="AH587">
        <f>IF(AF587*$H$15&gt;=AJ587,1.0,(AJ587/(AJ587-AF587*$H$15)))</f>
        <v>0</v>
      </c>
      <c r="AI587">
        <f>(AH587-1)*100</f>
        <v>0</v>
      </c>
      <c r="AJ587">
        <f>MAX(0,($B$15+$C$15*DR587)/(1+$D$15*DR587)*DK587/(DM587+273)*$E$15)</f>
        <v>0</v>
      </c>
      <c r="AK587" t="s">
        <v>420</v>
      </c>
      <c r="AL587" t="s">
        <v>420</v>
      </c>
      <c r="AM587">
        <v>0</v>
      </c>
      <c r="AN587">
        <v>0</v>
      </c>
      <c r="AO587">
        <f>1-AM587/AN587</f>
        <v>0</v>
      </c>
      <c r="AP587">
        <v>0</v>
      </c>
      <c r="AQ587" t="s">
        <v>420</v>
      </c>
      <c r="AR587" t="s">
        <v>420</v>
      </c>
      <c r="AS587">
        <v>0</v>
      </c>
      <c r="AT587">
        <v>0</v>
      </c>
      <c r="AU587">
        <f>1-AS587/AT587</f>
        <v>0</v>
      </c>
      <c r="AV587">
        <v>0.5</v>
      </c>
      <c r="AW587">
        <f>CV587</f>
        <v>0</v>
      </c>
      <c r="AX587">
        <f>K587</f>
        <v>0</v>
      </c>
      <c r="AY587">
        <f>AU587*AV587*AW587</f>
        <v>0</v>
      </c>
      <c r="AZ587">
        <f>(AX587-AP587)/AW587</f>
        <v>0</v>
      </c>
      <c r="BA587">
        <f>(AN587-AT587)/AT587</f>
        <v>0</v>
      </c>
      <c r="BB587">
        <f>AM587/(AO587+AM587/AT587)</f>
        <v>0</v>
      </c>
      <c r="BC587" t="s">
        <v>420</v>
      </c>
      <c r="BD587">
        <v>0</v>
      </c>
      <c r="BE587">
        <f>IF(BD587&lt;&gt;0, BD587, BB587)</f>
        <v>0</v>
      </c>
      <c r="BF587">
        <f>1-BE587/AT587</f>
        <v>0</v>
      </c>
      <c r="BG587">
        <f>(AT587-AS587)/(AT587-BE587)</f>
        <v>0</v>
      </c>
      <c r="BH587">
        <f>(AN587-AT587)/(AN587-BE587)</f>
        <v>0</v>
      </c>
      <c r="BI587">
        <f>(AT587-AS587)/(AT587-AM587)</f>
        <v>0</v>
      </c>
      <c r="BJ587">
        <f>(AN587-AT587)/(AN587-AM587)</f>
        <v>0</v>
      </c>
      <c r="BK587">
        <f>(BG587*BE587/AS587)</f>
        <v>0</v>
      </c>
      <c r="BL587">
        <f>(1-BK587)</f>
        <v>0</v>
      </c>
      <c r="CU587">
        <f>$B$13*DS587+$C$13*DT587+$F$13*EE587*(1-EH587)</f>
        <v>0</v>
      </c>
      <c r="CV587">
        <f>CU587*CW587</f>
        <v>0</v>
      </c>
      <c r="CW587">
        <f>($B$13*$D$11+$C$13*$D$11+$F$13*((ER587+EJ587)/MAX(ER587+EJ587+ES587, 0.1)*$I$11+ES587/MAX(ER587+EJ587+ES587, 0.1)*$J$11))/($B$13+$C$13+$F$13)</f>
        <v>0</v>
      </c>
      <c r="CX587">
        <f>($B$13*$K$11+$C$13*$K$11+$F$13*((ER587+EJ587)/MAX(ER587+EJ587+ES587, 0.1)*$P$11+ES587/MAX(ER587+EJ587+ES587, 0.1)*$Q$11))/($B$13+$C$13+$F$13)</f>
        <v>0</v>
      </c>
      <c r="CY587">
        <v>2.7</v>
      </c>
      <c r="CZ587">
        <v>0.5</v>
      </c>
      <c r="DA587" t="s">
        <v>421</v>
      </c>
      <c r="DB587">
        <v>2</v>
      </c>
      <c r="DC587">
        <v>1761013608.5</v>
      </c>
      <c r="DD587">
        <v>420.332625</v>
      </c>
      <c r="DE587">
        <v>420.0040416666668</v>
      </c>
      <c r="DF587">
        <v>23.61733333333333</v>
      </c>
      <c r="DG587">
        <v>23.61801666666667</v>
      </c>
      <c r="DH587">
        <v>422.1080833333333</v>
      </c>
      <c r="DI587">
        <v>23.43173333333334</v>
      </c>
      <c r="DJ587">
        <v>500.014</v>
      </c>
      <c r="DK587">
        <v>90.60178333333333</v>
      </c>
      <c r="DL587">
        <v>0.03311036666666667</v>
      </c>
      <c r="DM587">
        <v>30.05775416666667</v>
      </c>
      <c r="DN587">
        <v>30.0206375</v>
      </c>
      <c r="DO587">
        <v>999.9</v>
      </c>
      <c r="DP587">
        <v>0</v>
      </c>
      <c r="DQ587">
        <v>0</v>
      </c>
      <c r="DR587">
        <v>10004.65541666667</v>
      </c>
      <c r="DS587">
        <v>0</v>
      </c>
      <c r="DT587">
        <v>0.242856</v>
      </c>
      <c r="DU587">
        <v>0.328591625</v>
      </c>
      <c r="DV587">
        <v>430.4999583333333</v>
      </c>
      <c r="DW587">
        <v>430.1637083333333</v>
      </c>
      <c r="DX587">
        <v>-0.00070254025</v>
      </c>
      <c r="DY587">
        <v>420.0040416666668</v>
      </c>
      <c r="DZ587">
        <v>23.61801666666667</v>
      </c>
      <c r="EA587">
        <v>2.139770833333333</v>
      </c>
      <c r="EB587">
        <v>2.139835</v>
      </c>
      <c r="EC587">
        <v>18.51837916666667</v>
      </c>
      <c r="ED587">
        <v>18.51885416666667</v>
      </c>
      <c r="EE587">
        <v>0.00500078</v>
      </c>
      <c r="EF587">
        <v>0</v>
      </c>
      <c r="EG587">
        <v>0</v>
      </c>
      <c r="EH587">
        <v>0</v>
      </c>
      <c r="EI587">
        <v>295.1208333333333</v>
      </c>
      <c r="EJ587">
        <v>0.00500078</v>
      </c>
      <c r="EK587">
        <v>-18.85833333333333</v>
      </c>
      <c r="EL587">
        <v>-1.270833333333333</v>
      </c>
      <c r="EM587">
        <v>35.63775</v>
      </c>
      <c r="EN587">
        <v>39.83054166666667</v>
      </c>
      <c r="EO587">
        <v>37.91633333333333</v>
      </c>
      <c r="EP587">
        <v>40.301875</v>
      </c>
      <c r="EQ587">
        <v>38.814875</v>
      </c>
      <c r="ER587">
        <v>0</v>
      </c>
      <c r="ES587">
        <v>0</v>
      </c>
      <c r="ET587">
        <v>0</v>
      </c>
      <c r="EU587">
        <v>1761013615.3</v>
      </c>
      <c r="EV587">
        <v>0</v>
      </c>
      <c r="EW587">
        <v>293.4961538461538</v>
      </c>
      <c r="EX587">
        <v>16.65299154623589</v>
      </c>
      <c r="EY587">
        <v>19.27179477368263</v>
      </c>
      <c r="EZ587">
        <v>-17.77307692307692</v>
      </c>
      <c r="FA587">
        <v>15</v>
      </c>
      <c r="FB587">
        <v>1761013439.5</v>
      </c>
      <c r="FC587" t="s">
        <v>1542</v>
      </c>
      <c r="FD587">
        <v>1761013439</v>
      </c>
      <c r="FE587">
        <v>1761013439.5</v>
      </c>
      <c r="FF587">
        <v>17</v>
      </c>
      <c r="FG587">
        <v>-0.043</v>
      </c>
      <c r="FH587">
        <v>0.005</v>
      </c>
      <c r="FI587">
        <v>-1.775</v>
      </c>
      <c r="FJ587">
        <v>0.18</v>
      </c>
      <c r="FK587">
        <v>420</v>
      </c>
      <c r="FL587">
        <v>23</v>
      </c>
      <c r="FM587">
        <v>0.43</v>
      </c>
      <c r="FN587">
        <v>0.11</v>
      </c>
      <c r="FO587">
        <v>0.326064975</v>
      </c>
      <c r="FP587">
        <v>0.09047051031894857</v>
      </c>
      <c r="FQ587">
        <v>0.05268827284058925</v>
      </c>
      <c r="FR587">
        <v>1</v>
      </c>
      <c r="FS587">
        <v>293.1970588235294</v>
      </c>
      <c r="FT587">
        <v>7.042016773130746</v>
      </c>
      <c r="FU587">
        <v>6.253492449829069</v>
      </c>
      <c r="FV587">
        <v>0</v>
      </c>
      <c r="FW587">
        <v>-0.0032513634</v>
      </c>
      <c r="FX587">
        <v>0.05306221830393999</v>
      </c>
      <c r="FY587">
        <v>0.005144071602354674</v>
      </c>
      <c r="FZ587">
        <v>1</v>
      </c>
      <c r="GA587">
        <v>2</v>
      </c>
      <c r="GB587">
        <v>3</v>
      </c>
      <c r="GC587" t="s">
        <v>482</v>
      </c>
      <c r="GD587">
        <v>3.10972</v>
      </c>
      <c r="GE587">
        <v>2.7246</v>
      </c>
      <c r="GF587">
        <v>0.08873010000000001</v>
      </c>
      <c r="GG587">
        <v>0.0884426</v>
      </c>
      <c r="GH587">
        <v>0.10747</v>
      </c>
      <c r="GI587">
        <v>0.108485</v>
      </c>
      <c r="GJ587">
        <v>23914.8</v>
      </c>
      <c r="GK587">
        <v>21659.8</v>
      </c>
      <c r="GL587">
        <v>26800.8</v>
      </c>
      <c r="GM587">
        <v>23967.2</v>
      </c>
      <c r="GN587">
        <v>38221.6</v>
      </c>
      <c r="GO587">
        <v>31514.4</v>
      </c>
      <c r="GP587">
        <v>46779.8</v>
      </c>
      <c r="GQ587">
        <v>37883.2</v>
      </c>
      <c r="GR587">
        <v>1.8927</v>
      </c>
      <c r="GS587">
        <v>1.87952</v>
      </c>
      <c r="GT587">
        <v>0.103138</v>
      </c>
      <c r="GU587">
        <v>0</v>
      </c>
      <c r="GV587">
        <v>28.3366</v>
      </c>
      <c r="GW587">
        <v>999.9</v>
      </c>
      <c r="GX587">
        <v>63.9</v>
      </c>
      <c r="GY587">
        <v>29</v>
      </c>
      <c r="GZ587">
        <v>28.3649</v>
      </c>
      <c r="HA587">
        <v>61.181</v>
      </c>
      <c r="HB587">
        <v>20.8373</v>
      </c>
      <c r="HC587">
        <v>1</v>
      </c>
      <c r="HD587">
        <v>0.0248704</v>
      </c>
      <c r="HE587">
        <v>-1.81316</v>
      </c>
      <c r="HF587">
        <v>20.3283</v>
      </c>
      <c r="HG587">
        <v>5.22163</v>
      </c>
      <c r="HH587">
        <v>11.9798</v>
      </c>
      <c r="HI587">
        <v>4.965</v>
      </c>
      <c r="HJ587">
        <v>3.27575</v>
      </c>
      <c r="HK587">
        <v>9999</v>
      </c>
      <c r="HL587">
        <v>9999</v>
      </c>
      <c r="HM587">
        <v>9999</v>
      </c>
      <c r="HN587">
        <v>999.9</v>
      </c>
      <c r="HO587">
        <v>1.86363</v>
      </c>
      <c r="HP587">
        <v>1.85975</v>
      </c>
      <c r="HQ587">
        <v>1.85805</v>
      </c>
      <c r="HR587">
        <v>1.85944</v>
      </c>
      <c r="HS587">
        <v>1.85959</v>
      </c>
      <c r="HT587">
        <v>1.85806</v>
      </c>
      <c r="HU587">
        <v>1.85715</v>
      </c>
      <c r="HV587">
        <v>1.85211</v>
      </c>
      <c r="HW587">
        <v>0</v>
      </c>
      <c r="HX587">
        <v>0</v>
      </c>
      <c r="HY587">
        <v>0</v>
      </c>
      <c r="HZ587">
        <v>0</v>
      </c>
      <c r="IA587" t="s">
        <v>424</v>
      </c>
      <c r="IB587" t="s">
        <v>425</v>
      </c>
      <c r="IC587" t="s">
        <v>426</v>
      </c>
      <c r="ID587" t="s">
        <v>426</v>
      </c>
      <c r="IE587" t="s">
        <v>426</v>
      </c>
      <c r="IF587" t="s">
        <v>426</v>
      </c>
      <c r="IG587">
        <v>0</v>
      </c>
      <c r="IH587">
        <v>100</v>
      </c>
      <c r="II587">
        <v>100</v>
      </c>
      <c r="IJ587">
        <v>-1.775</v>
      </c>
      <c r="IK587">
        <v>0.1856</v>
      </c>
      <c r="IL587">
        <v>-2.566441917429032</v>
      </c>
      <c r="IM587">
        <v>0.001328113201692861</v>
      </c>
      <c r="IN587">
        <v>1.538283238170363E-06</v>
      </c>
      <c r="IO587">
        <v>-5.795655626708063E-10</v>
      </c>
      <c r="IP587">
        <v>-0.06473182303273828</v>
      </c>
      <c r="IQ587">
        <v>-0.004593102289677449</v>
      </c>
      <c r="IR587">
        <v>0.0008253994458280543</v>
      </c>
      <c r="IS587">
        <v>-7.403632370499484E-06</v>
      </c>
      <c r="IT587">
        <v>2</v>
      </c>
      <c r="IU587">
        <v>1985</v>
      </c>
      <c r="IV587">
        <v>1</v>
      </c>
      <c r="IW587">
        <v>27</v>
      </c>
      <c r="IX587">
        <v>3</v>
      </c>
      <c r="IY587">
        <v>3</v>
      </c>
      <c r="IZ587">
        <v>1.13525</v>
      </c>
      <c r="JA587">
        <v>2.6123</v>
      </c>
      <c r="JB587">
        <v>1.49658</v>
      </c>
      <c r="JC587">
        <v>2.34497</v>
      </c>
      <c r="JD587">
        <v>1.54907</v>
      </c>
      <c r="JE587">
        <v>2.37671</v>
      </c>
      <c r="JF587">
        <v>32.7535</v>
      </c>
      <c r="JG587">
        <v>15.2703</v>
      </c>
      <c r="JH587">
        <v>18</v>
      </c>
      <c r="JI587">
        <v>481.603</v>
      </c>
      <c r="JJ587">
        <v>502.362</v>
      </c>
      <c r="JK587">
        <v>30.905</v>
      </c>
      <c r="JL587">
        <v>27.562</v>
      </c>
      <c r="JM587">
        <v>30.0001</v>
      </c>
      <c r="JN587">
        <v>27.7571</v>
      </c>
      <c r="JO587">
        <v>27.7374</v>
      </c>
      <c r="JP587">
        <v>22.8344</v>
      </c>
      <c r="JQ587">
        <v>20.7426</v>
      </c>
      <c r="JR587">
        <v>79.7008</v>
      </c>
      <c r="JS587">
        <v>30.8937</v>
      </c>
      <c r="JT587">
        <v>420</v>
      </c>
      <c r="JU587">
        <v>23.6059</v>
      </c>
      <c r="JV587">
        <v>102.296</v>
      </c>
      <c r="JW587">
        <v>91.3933</v>
      </c>
    </row>
    <row r="588" spans="1:283">
      <c r="A588">
        <v>570</v>
      </c>
      <c r="B588">
        <v>1761013618.5</v>
      </c>
      <c r="C588">
        <v>3952.5</v>
      </c>
      <c r="D588" t="s">
        <v>1599</v>
      </c>
      <c r="E588" t="s">
        <v>1600</v>
      </c>
      <c r="F588">
        <v>5</v>
      </c>
      <c r="G588" t="s">
        <v>1541</v>
      </c>
      <c r="H588">
        <v>1761013610.5</v>
      </c>
      <c r="I588">
        <f>(J588)/1000</f>
        <v>0</v>
      </c>
      <c r="J588">
        <f>1000*DJ588*AH588*(DF588-DG588)/(100*CY588*(1000-AH588*DF588))</f>
        <v>0</v>
      </c>
      <c r="K588">
        <f>DJ588*AH588*(DE588-DD588*(1000-AH588*DG588)/(1000-AH588*DF588))/(100*CY588)</f>
        <v>0</v>
      </c>
      <c r="L588">
        <f>DD588 - IF(AH588&gt;1, K588*CY588*100.0/(AJ588), 0)</f>
        <v>0</v>
      </c>
      <c r="M588">
        <f>((S588-I588/2)*L588-K588)/(S588+I588/2)</f>
        <v>0</v>
      </c>
      <c r="N588">
        <f>M588*(DK588+DL588)/1000.0</f>
        <v>0</v>
      </c>
      <c r="O588">
        <f>(DD588 - IF(AH588&gt;1, K588*CY588*100.0/(AJ588), 0))*(DK588+DL588)/1000.0</f>
        <v>0</v>
      </c>
      <c r="P588">
        <f>2.0/((1/R588-1/Q588)+SIGN(R588)*SQRT((1/R588-1/Q588)*(1/R588-1/Q588) + 4*CZ588/((CZ588+1)*(CZ588+1))*(2*1/R588*1/Q588-1/Q588*1/Q588)))</f>
        <v>0</v>
      </c>
      <c r="Q588">
        <f>IF(LEFT(DA588,1)&lt;&gt;"0",IF(LEFT(DA588,1)="1",3.0,DB588),$D$5+$E$5*(DR588*DK588/($K$5*1000))+$F$5*(DR588*DK588/($K$5*1000))*MAX(MIN(CY588,$J$5),$I$5)*MAX(MIN(CY588,$J$5),$I$5)+$G$5*MAX(MIN(CY588,$J$5),$I$5)*(DR588*DK588/($K$5*1000))+$H$5*(DR588*DK588/($K$5*1000))*(DR588*DK588/($K$5*1000)))</f>
        <v>0</v>
      </c>
      <c r="R588">
        <f>I588*(1000-(1000*0.61365*exp(17.502*V588/(240.97+V588))/(DK588+DL588)+DF588)/2)/(1000*0.61365*exp(17.502*V588/(240.97+V588))/(DK588+DL588)-DF588)</f>
        <v>0</v>
      </c>
      <c r="S588">
        <f>1/((CZ588+1)/(P588/1.6)+1/(Q588/1.37)) + CZ588/((CZ588+1)/(P588/1.6) + CZ588/(Q588/1.37))</f>
        <v>0</v>
      </c>
      <c r="T588">
        <f>(CU588*CX588)</f>
        <v>0</v>
      </c>
      <c r="U588">
        <f>(DM588+(T588+2*0.95*5.67E-8*(((DM588+$B$9)+273)^4-(DM588+273)^4)-44100*I588)/(1.84*29.3*Q588+8*0.95*5.67E-8*(DM588+273)^3))</f>
        <v>0</v>
      </c>
      <c r="V588">
        <f>($C$9*DN588+$D$9*DO588+$E$9*U588)</f>
        <v>0</v>
      </c>
      <c r="W588">
        <f>0.61365*exp(17.502*V588/(240.97+V588))</f>
        <v>0</v>
      </c>
      <c r="X588">
        <f>(Y588/Z588*100)</f>
        <v>0</v>
      </c>
      <c r="Y588">
        <f>DF588*(DK588+DL588)/1000</f>
        <v>0</v>
      </c>
      <c r="Z588">
        <f>0.61365*exp(17.502*DM588/(240.97+DM588))</f>
        <v>0</v>
      </c>
      <c r="AA588">
        <f>(W588-DF588*(DK588+DL588)/1000)</f>
        <v>0</v>
      </c>
      <c r="AB588">
        <f>(-I588*44100)</f>
        <v>0</v>
      </c>
      <c r="AC588">
        <f>2*29.3*Q588*0.92*(DM588-V588)</f>
        <v>0</v>
      </c>
      <c r="AD588">
        <f>2*0.95*5.67E-8*(((DM588+$B$9)+273)^4-(V588+273)^4)</f>
        <v>0</v>
      </c>
      <c r="AE588">
        <f>T588+AD588+AB588+AC588</f>
        <v>0</v>
      </c>
      <c r="AF588">
        <v>1</v>
      </c>
      <c r="AG588">
        <v>0</v>
      </c>
      <c r="AH588">
        <f>IF(AF588*$H$15&gt;=AJ588,1.0,(AJ588/(AJ588-AF588*$H$15)))</f>
        <v>0</v>
      </c>
      <c r="AI588">
        <f>(AH588-1)*100</f>
        <v>0</v>
      </c>
      <c r="AJ588">
        <f>MAX(0,($B$15+$C$15*DR588)/(1+$D$15*DR588)*DK588/(DM588+273)*$E$15)</f>
        <v>0</v>
      </c>
      <c r="AK588" t="s">
        <v>420</v>
      </c>
      <c r="AL588" t="s">
        <v>420</v>
      </c>
      <c r="AM588">
        <v>0</v>
      </c>
      <c r="AN588">
        <v>0</v>
      </c>
      <c r="AO588">
        <f>1-AM588/AN588</f>
        <v>0</v>
      </c>
      <c r="AP588">
        <v>0</v>
      </c>
      <c r="AQ588" t="s">
        <v>420</v>
      </c>
      <c r="AR588" t="s">
        <v>420</v>
      </c>
      <c r="AS588">
        <v>0</v>
      </c>
      <c r="AT588">
        <v>0</v>
      </c>
      <c r="AU588">
        <f>1-AS588/AT588</f>
        <v>0</v>
      </c>
      <c r="AV588">
        <v>0.5</v>
      </c>
      <c r="AW588">
        <f>CV588</f>
        <v>0</v>
      </c>
      <c r="AX588">
        <f>K588</f>
        <v>0</v>
      </c>
      <c r="AY588">
        <f>AU588*AV588*AW588</f>
        <v>0</v>
      </c>
      <c r="AZ588">
        <f>(AX588-AP588)/AW588</f>
        <v>0</v>
      </c>
      <c r="BA588">
        <f>(AN588-AT588)/AT588</f>
        <v>0</v>
      </c>
      <c r="BB588">
        <f>AM588/(AO588+AM588/AT588)</f>
        <v>0</v>
      </c>
      <c r="BC588" t="s">
        <v>420</v>
      </c>
      <c r="BD588">
        <v>0</v>
      </c>
      <c r="BE588">
        <f>IF(BD588&lt;&gt;0, BD588, BB588)</f>
        <v>0</v>
      </c>
      <c r="BF588">
        <f>1-BE588/AT588</f>
        <v>0</v>
      </c>
      <c r="BG588">
        <f>(AT588-AS588)/(AT588-BE588)</f>
        <v>0</v>
      </c>
      <c r="BH588">
        <f>(AN588-AT588)/(AN588-BE588)</f>
        <v>0</v>
      </c>
      <c r="BI588">
        <f>(AT588-AS588)/(AT588-AM588)</f>
        <v>0</v>
      </c>
      <c r="BJ588">
        <f>(AN588-AT588)/(AN588-AM588)</f>
        <v>0</v>
      </c>
      <c r="BK588">
        <f>(BG588*BE588/AS588)</f>
        <v>0</v>
      </c>
      <c r="BL588">
        <f>(1-BK588)</f>
        <v>0</v>
      </c>
      <c r="CU588">
        <f>$B$13*DS588+$C$13*DT588+$F$13*EE588*(1-EH588)</f>
        <v>0</v>
      </c>
      <c r="CV588">
        <f>CU588*CW588</f>
        <v>0</v>
      </c>
      <c r="CW588">
        <f>($B$13*$D$11+$C$13*$D$11+$F$13*((ER588+EJ588)/MAX(ER588+EJ588+ES588, 0.1)*$I$11+ES588/MAX(ER588+EJ588+ES588, 0.1)*$J$11))/($B$13+$C$13+$F$13)</f>
        <v>0</v>
      </c>
      <c r="CX588">
        <f>($B$13*$K$11+$C$13*$K$11+$F$13*((ER588+EJ588)/MAX(ER588+EJ588+ES588, 0.1)*$P$11+ES588/MAX(ER588+EJ588+ES588, 0.1)*$Q$11))/($B$13+$C$13+$F$13)</f>
        <v>0</v>
      </c>
      <c r="CY588">
        <v>2.7</v>
      </c>
      <c r="CZ588">
        <v>0.5</v>
      </c>
      <c r="DA588" t="s">
        <v>421</v>
      </c>
      <c r="DB588">
        <v>2</v>
      </c>
      <c r="DC588">
        <v>1761013610.5</v>
      </c>
      <c r="DD588">
        <v>420.3328750000001</v>
      </c>
      <c r="DE588">
        <v>420.0071249999999</v>
      </c>
      <c r="DF588">
        <v>23.61830833333333</v>
      </c>
      <c r="DG588">
        <v>23.6176</v>
      </c>
      <c r="DH588">
        <v>422.1083333333333</v>
      </c>
      <c r="DI588">
        <v>23.4326875</v>
      </c>
      <c r="DJ588">
        <v>500.009625</v>
      </c>
      <c r="DK588">
        <v>90.601675</v>
      </c>
      <c r="DL588">
        <v>0.03305730833333333</v>
      </c>
      <c r="DM588">
        <v>30.05616666666667</v>
      </c>
      <c r="DN588">
        <v>30.02062083333334</v>
      </c>
      <c r="DO588">
        <v>999.9</v>
      </c>
      <c r="DP588">
        <v>0</v>
      </c>
      <c r="DQ588">
        <v>0</v>
      </c>
      <c r="DR588">
        <v>10007.20875</v>
      </c>
      <c r="DS588">
        <v>0</v>
      </c>
      <c r="DT588">
        <v>0.242856</v>
      </c>
      <c r="DU588">
        <v>0.3257890833333334</v>
      </c>
      <c r="DV588">
        <v>430.5006666666666</v>
      </c>
      <c r="DW588">
        <v>430.166625</v>
      </c>
      <c r="DX588">
        <v>0.0006848168333333333</v>
      </c>
      <c r="DY588">
        <v>420.0071249999999</v>
      </c>
      <c r="DZ588">
        <v>23.6176</v>
      </c>
      <c r="EA588">
        <v>2.139857083333334</v>
      </c>
      <c r="EB588">
        <v>2.139794583333333</v>
      </c>
      <c r="EC588">
        <v>18.51901666666667</v>
      </c>
      <c r="ED588">
        <v>18.51855833333333</v>
      </c>
      <c r="EE588">
        <v>0.00500078</v>
      </c>
      <c r="EF588">
        <v>0</v>
      </c>
      <c r="EG588">
        <v>0</v>
      </c>
      <c r="EH588">
        <v>0</v>
      </c>
      <c r="EI588">
        <v>295.2916666666667</v>
      </c>
      <c r="EJ588">
        <v>0.00500078</v>
      </c>
      <c r="EK588">
        <v>-18.52083333333333</v>
      </c>
      <c r="EL588">
        <v>-0.8708333333333332</v>
      </c>
      <c r="EM588">
        <v>35.64558333333333</v>
      </c>
      <c r="EN588">
        <v>39.85391666666666</v>
      </c>
      <c r="EO588">
        <v>37.96845833333333</v>
      </c>
      <c r="EP588">
        <v>40.338375</v>
      </c>
      <c r="EQ588">
        <v>38.83054166666667</v>
      </c>
      <c r="ER588">
        <v>0</v>
      </c>
      <c r="ES588">
        <v>0</v>
      </c>
      <c r="ET588">
        <v>0</v>
      </c>
      <c r="EU588">
        <v>1761013617.7</v>
      </c>
      <c r="EV588">
        <v>0</v>
      </c>
      <c r="EW588">
        <v>293.9423076923077</v>
      </c>
      <c r="EX588">
        <v>-1.658119385640677</v>
      </c>
      <c r="EY588">
        <v>46.15726491649334</v>
      </c>
      <c r="EZ588">
        <v>-17.75769230769231</v>
      </c>
      <c r="FA588">
        <v>15</v>
      </c>
      <c r="FB588">
        <v>1761013439.5</v>
      </c>
      <c r="FC588" t="s">
        <v>1542</v>
      </c>
      <c r="FD588">
        <v>1761013439</v>
      </c>
      <c r="FE588">
        <v>1761013439.5</v>
      </c>
      <c r="FF588">
        <v>17</v>
      </c>
      <c r="FG588">
        <v>-0.043</v>
      </c>
      <c r="FH588">
        <v>0.005</v>
      </c>
      <c r="FI588">
        <v>-1.775</v>
      </c>
      <c r="FJ588">
        <v>0.18</v>
      </c>
      <c r="FK588">
        <v>420</v>
      </c>
      <c r="FL588">
        <v>23</v>
      </c>
      <c r="FM588">
        <v>0.43</v>
      </c>
      <c r="FN588">
        <v>0.11</v>
      </c>
      <c r="FO588">
        <v>0.3288625609756097</v>
      </c>
      <c r="FP588">
        <v>0.0870068153310099</v>
      </c>
      <c r="FQ588">
        <v>0.05213693122970664</v>
      </c>
      <c r="FR588">
        <v>1</v>
      </c>
      <c r="FS588">
        <v>293.5558823529412</v>
      </c>
      <c r="FT588">
        <v>3.445378253650475</v>
      </c>
      <c r="FU588">
        <v>7.095988559264872</v>
      </c>
      <c r="FV588">
        <v>0</v>
      </c>
      <c r="FW588">
        <v>-0.00149038356097561</v>
      </c>
      <c r="FX588">
        <v>0.04764875696864109</v>
      </c>
      <c r="FY588">
        <v>0.004783389299629663</v>
      </c>
      <c r="FZ588">
        <v>1</v>
      </c>
      <c r="GA588">
        <v>2</v>
      </c>
      <c r="GB588">
        <v>3</v>
      </c>
      <c r="GC588" t="s">
        <v>482</v>
      </c>
      <c r="GD588">
        <v>3.10953</v>
      </c>
      <c r="GE588">
        <v>2.72463</v>
      </c>
      <c r="GF588">
        <v>0.08872670000000001</v>
      </c>
      <c r="GG588">
        <v>0.0884388</v>
      </c>
      <c r="GH588">
        <v>0.107465</v>
      </c>
      <c r="GI588">
        <v>0.108487</v>
      </c>
      <c r="GJ588">
        <v>23914.8</v>
      </c>
      <c r="GK588">
        <v>21659.8</v>
      </c>
      <c r="GL588">
        <v>26800.8</v>
      </c>
      <c r="GM588">
        <v>23967.1</v>
      </c>
      <c r="GN588">
        <v>38221.7</v>
      </c>
      <c r="GO588">
        <v>31514.3</v>
      </c>
      <c r="GP588">
        <v>46779.7</v>
      </c>
      <c r="GQ588">
        <v>37883.1</v>
      </c>
      <c r="GR588">
        <v>1.89242</v>
      </c>
      <c r="GS588">
        <v>1.87955</v>
      </c>
      <c r="GT588">
        <v>0.103272</v>
      </c>
      <c r="GU588">
        <v>0</v>
      </c>
      <c r="GV588">
        <v>28.3366</v>
      </c>
      <c r="GW588">
        <v>999.9</v>
      </c>
      <c r="GX588">
        <v>63.9</v>
      </c>
      <c r="GY588">
        <v>29</v>
      </c>
      <c r="GZ588">
        <v>28.3633</v>
      </c>
      <c r="HA588">
        <v>60.681</v>
      </c>
      <c r="HB588">
        <v>21.1058</v>
      </c>
      <c r="HC588">
        <v>1</v>
      </c>
      <c r="HD588">
        <v>0.0246697</v>
      </c>
      <c r="HE588">
        <v>-1.80328</v>
      </c>
      <c r="HF588">
        <v>20.3285</v>
      </c>
      <c r="HG588">
        <v>5.22163</v>
      </c>
      <c r="HH588">
        <v>11.9797</v>
      </c>
      <c r="HI588">
        <v>4.96515</v>
      </c>
      <c r="HJ588">
        <v>3.27575</v>
      </c>
      <c r="HK588">
        <v>9999</v>
      </c>
      <c r="HL588">
        <v>9999</v>
      </c>
      <c r="HM588">
        <v>9999</v>
      </c>
      <c r="HN588">
        <v>999.9</v>
      </c>
      <c r="HO588">
        <v>1.86365</v>
      </c>
      <c r="HP588">
        <v>1.85976</v>
      </c>
      <c r="HQ588">
        <v>1.85805</v>
      </c>
      <c r="HR588">
        <v>1.85944</v>
      </c>
      <c r="HS588">
        <v>1.85959</v>
      </c>
      <c r="HT588">
        <v>1.85806</v>
      </c>
      <c r="HU588">
        <v>1.85715</v>
      </c>
      <c r="HV588">
        <v>1.85211</v>
      </c>
      <c r="HW588">
        <v>0</v>
      </c>
      <c r="HX588">
        <v>0</v>
      </c>
      <c r="HY588">
        <v>0</v>
      </c>
      <c r="HZ588">
        <v>0</v>
      </c>
      <c r="IA588" t="s">
        <v>424</v>
      </c>
      <c r="IB588" t="s">
        <v>425</v>
      </c>
      <c r="IC588" t="s">
        <v>426</v>
      </c>
      <c r="ID588" t="s">
        <v>426</v>
      </c>
      <c r="IE588" t="s">
        <v>426</v>
      </c>
      <c r="IF588" t="s">
        <v>426</v>
      </c>
      <c r="IG588">
        <v>0</v>
      </c>
      <c r="IH588">
        <v>100</v>
      </c>
      <c r="II588">
        <v>100</v>
      </c>
      <c r="IJ588">
        <v>-1.775</v>
      </c>
      <c r="IK588">
        <v>0.1856</v>
      </c>
      <c r="IL588">
        <v>-2.566441917429032</v>
      </c>
      <c r="IM588">
        <v>0.001328113201692861</v>
      </c>
      <c r="IN588">
        <v>1.538283238170363E-06</v>
      </c>
      <c r="IO588">
        <v>-5.795655626708063E-10</v>
      </c>
      <c r="IP588">
        <v>-0.06473182303273828</v>
      </c>
      <c r="IQ588">
        <v>-0.004593102289677449</v>
      </c>
      <c r="IR588">
        <v>0.0008253994458280543</v>
      </c>
      <c r="IS588">
        <v>-7.403632370499484E-06</v>
      </c>
      <c r="IT588">
        <v>2</v>
      </c>
      <c r="IU588">
        <v>1985</v>
      </c>
      <c r="IV588">
        <v>1</v>
      </c>
      <c r="IW588">
        <v>27</v>
      </c>
      <c r="IX588">
        <v>3</v>
      </c>
      <c r="IY588">
        <v>3</v>
      </c>
      <c r="IZ588">
        <v>1.13647</v>
      </c>
      <c r="JA588">
        <v>2.6123</v>
      </c>
      <c r="JB588">
        <v>1.49658</v>
      </c>
      <c r="JC588">
        <v>2.34497</v>
      </c>
      <c r="JD588">
        <v>1.54907</v>
      </c>
      <c r="JE588">
        <v>2.43042</v>
      </c>
      <c r="JF588">
        <v>32.7535</v>
      </c>
      <c r="JG588">
        <v>15.2703</v>
      </c>
      <c r="JH588">
        <v>18</v>
      </c>
      <c r="JI588">
        <v>481.445</v>
      </c>
      <c r="JJ588">
        <v>502.379</v>
      </c>
      <c r="JK588">
        <v>30.8973</v>
      </c>
      <c r="JL588">
        <v>27.562</v>
      </c>
      <c r="JM588">
        <v>30</v>
      </c>
      <c r="JN588">
        <v>27.7571</v>
      </c>
      <c r="JO588">
        <v>27.7374</v>
      </c>
      <c r="JP588">
        <v>22.8336</v>
      </c>
      <c r="JQ588">
        <v>20.7426</v>
      </c>
      <c r="JR588">
        <v>79.7008</v>
      </c>
      <c r="JS588">
        <v>30.8937</v>
      </c>
      <c r="JT588">
        <v>420</v>
      </c>
      <c r="JU588">
        <v>23.6059</v>
      </c>
      <c r="JV588">
        <v>102.296</v>
      </c>
      <c r="JW588">
        <v>91.393</v>
      </c>
    </row>
    <row r="589" spans="1:283">
      <c r="A589">
        <v>571</v>
      </c>
      <c r="B589">
        <v>1761013834</v>
      </c>
      <c r="C589">
        <v>4168</v>
      </c>
      <c r="D589" t="s">
        <v>1601</v>
      </c>
      <c r="E589" t="s">
        <v>1602</v>
      </c>
      <c r="F589">
        <v>5</v>
      </c>
      <c r="G589" t="s">
        <v>1603</v>
      </c>
      <c r="H589">
        <v>1761013826.25</v>
      </c>
      <c r="I589">
        <f>(J589)/1000</f>
        <v>0</v>
      </c>
      <c r="J589">
        <f>1000*DJ589*AH589*(DF589-DG589)/(100*CY589*(1000-AH589*DF589))</f>
        <v>0</v>
      </c>
      <c r="K589">
        <f>DJ589*AH589*(DE589-DD589*(1000-AH589*DG589)/(1000-AH589*DF589))/(100*CY589)</f>
        <v>0</v>
      </c>
      <c r="L589">
        <f>DD589 - IF(AH589&gt;1, K589*CY589*100.0/(AJ589), 0)</f>
        <v>0</v>
      </c>
      <c r="M589">
        <f>((S589-I589/2)*L589-K589)/(S589+I589/2)</f>
        <v>0</v>
      </c>
      <c r="N589">
        <f>M589*(DK589+DL589)/1000.0</f>
        <v>0</v>
      </c>
      <c r="O589">
        <f>(DD589 - IF(AH589&gt;1, K589*CY589*100.0/(AJ589), 0))*(DK589+DL589)/1000.0</f>
        <v>0</v>
      </c>
      <c r="P589">
        <f>2.0/((1/R589-1/Q589)+SIGN(R589)*SQRT((1/R589-1/Q589)*(1/R589-1/Q589) + 4*CZ589/((CZ589+1)*(CZ589+1))*(2*1/R589*1/Q589-1/Q589*1/Q589)))</f>
        <v>0</v>
      </c>
      <c r="Q589">
        <f>IF(LEFT(DA589,1)&lt;&gt;"0",IF(LEFT(DA589,1)="1",3.0,DB589),$D$5+$E$5*(DR589*DK589/($K$5*1000))+$F$5*(DR589*DK589/($K$5*1000))*MAX(MIN(CY589,$J$5),$I$5)*MAX(MIN(CY589,$J$5),$I$5)+$G$5*MAX(MIN(CY589,$J$5),$I$5)*(DR589*DK589/($K$5*1000))+$H$5*(DR589*DK589/($K$5*1000))*(DR589*DK589/($K$5*1000)))</f>
        <v>0</v>
      </c>
      <c r="R589">
        <f>I589*(1000-(1000*0.61365*exp(17.502*V589/(240.97+V589))/(DK589+DL589)+DF589)/2)/(1000*0.61365*exp(17.502*V589/(240.97+V589))/(DK589+DL589)-DF589)</f>
        <v>0</v>
      </c>
      <c r="S589">
        <f>1/((CZ589+1)/(P589/1.6)+1/(Q589/1.37)) + CZ589/((CZ589+1)/(P589/1.6) + CZ589/(Q589/1.37))</f>
        <v>0</v>
      </c>
      <c r="T589">
        <f>(CU589*CX589)</f>
        <v>0</v>
      </c>
      <c r="U589">
        <f>(DM589+(T589+2*0.95*5.67E-8*(((DM589+$B$9)+273)^4-(DM589+273)^4)-44100*I589)/(1.84*29.3*Q589+8*0.95*5.67E-8*(DM589+273)^3))</f>
        <v>0</v>
      </c>
      <c r="V589">
        <f>($C$9*DN589+$D$9*DO589+$E$9*U589)</f>
        <v>0</v>
      </c>
      <c r="W589">
        <f>0.61365*exp(17.502*V589/(240.97+V589))</f>
        <v>0</v>
      </c>
      <c r="X589">
        <f>(Y589/Z589*100)</f>
        <v>0</v>
      </c>
      <c r="Y589">
        <f>DF589*(DK589+DL589)/1000</f>
        <v>0</v>
      </c>
      <c r="Z589">
        <f>0.61365*exp(17.502*DM589/(240.97+DM589))</f>
        <v>0</v>
      </c>
      <c r="AA589">
        <f>(W589-DF589*(DK589+DL589)/1000)</f>
        <v>0</v>
      </c>
      <c r="AB589">
        <f>(-I589*44100)</f>
        <v>0</v>
      </c>
      <c r="AC589">
        <f>2*29.3*Q589*0.92*(DM589-V589)</f>
        <v>0</v>
      </c>
      <c r="AD589">
        <f>2*0.95*5.67E-8*(((DM589+$B$9)+273)^4-(V589+273)^4)</f>
        <v>0</v>
      </c>
      <c r="AE589">
        <f>T589+AD589+AB589+AC589</f>
        <v>0</v>
      </c>
      <c r="AF589">
        <v>1</v>
      </c>
      <c r="AG589">
        <v>0</v>
      </c>
      <c r="AH589">
        <f>IF(AF589*$H$15&gt;=AJ589,1.0,(AJ589/(AJ589-AF589*$H$15)))</f>
        <v>0</v>
      </c>
      <c r="AI589">
        <f>(AH589-1)*100</f>
        <v>0</v>
      </c>
      <c r="AJ589">
        <f>MAX(0,($B$15+$C$15*DR589)/(1+$D$15*DR589)*DK589/(DM589+273)*$E$15)</f>
        <v>0</v>
      </c>
      <c r="AK589" t="s">
        <v>420</v>
      </c>
      <c r="AL589" t="s">
        <v>420</v>
      </c>
      <c r="AM589">
        <v>0</v>
      </c>
      <c r="AN589">
        <v>0</v>
      </c>
      <c r="AO589">
        <f>1-AM589/AN589</f>
        <v>0</v>
      </c>
      <c r="AP589">
        <v>0</v>
      </c>
      <c r="AQ589" t="s">
        <v>420</v>
      </c>
      <c r="AR589" t="s">
        <v>420</v>
      </c>
      <c r="AS589">
        <v>0</v>
      </c>
      <c r="AT589">
        <v>0</v>
      </c>
      <c r="AU589">
        <f>1-AS589/AT589</f>
        <v>0</v>
      </c>
      <c r="AV589">
        <v>0.5</v>
      </c>
      <c r="AW589">
        <f>CV589</f>
        <v>0</v>
      </c>
      <c r="AX589">
        <f>K589</f>
        <v>0</v>
      </c>
      <c r="AY589">
        <f>AU589*AV589*AW589</f>
        <v>0</v>
      </c>
      <c r="AZ589">
        <f>(AX589-AP589)/AW589</f>
        <v>0</v>
      </c>
      <c r="BA589">
        <f>(AN589-AT589)/AT589</f>
        <v>0</v>
      </c>
      <c r="BB589">
        <f>AM589/(AO589+AM589/AT589)</f>
        <v>0</v>
      </c>
      <c r="BC589" t="s">
        <v>420</v>
      </c>
      <c r="BD589">
        <v>0</v>
      </c>
      <c r="BE589">
        <f>IF(BD589&lt;&gt;0, BD589, BB589)</f>
        <v>0</v>
      </c>
      <c r="BF589">
        <f>1-BE589/AT589</f>
        <v>0</v>
      </c>
      <c r="BG589">
        <f>(AT589-AS589)/(AT589-BE589)</f>
        <v>0</v>
      </c>
      <c r="BH589">
        <f>(AN589-AT589)/(AN589-BE589)</f>
        <v>0</v>
      </c>
      <c r="BI589">
        <f>(AT589-AS589)/(AT589-AM589)</f>
        <v>0</v>
      </c>
      <c r="BJ589">
        <f>(AN589-AT589)/(AN589-AM589)</f>
        <v>0</v>
      </c>
      <c r="BK589">
        <f>(BG589*BE589/AS589)</f>
        <v>0</v>
      </c>
      <c r="BL589">
        <f>(1-BK589)</f>
        <v>0</v>
      </c>
      <c r="CU589">
        <f>$B$13*DS589+$C$13*DT589+$F$13*EE589*(1-EH589)</f>
        <v>0</v>
      </c>
      <c r="CV589">
        <f>CU589*CW589</f>
        <v>0</v>
      </c>
      <c r="CW589">
        <f>($B$13*$D$11+$C$13*$D$11+$F$13*((ER589+EJ589)/MAX(ER589+EJ589+ES589, 0.1)*$I$11+ES589/MAX(ER589+EJ589+ES589, 0.1)*$J$11))/($B$13+$C$13+$F$13)</f>
        <v>0</v>
      </c>
      <c r="CX589">
        <f>($B$13*$K$11+$C$13*$K$11+$F$13*((ER589+EJ589)/MAX(ER589+EJ589+ES589, 0.1)*$P$11+ES589/MAX(ER589+EJ589+ES589, 0.1)*$Q$11))/($B$13+$C$13+$F$13)</f>
        <v>0</v>
      </c>
      <c r="CY589">
        <v>1.91</v>
      </c>
      <c r="CZ589">
        <v>0.5</v>
      </c>
      <c r="DA589" t="s">
        <v>421</v>
      </c>
      <c r="DB589">
        <v>2</v>
      </c>
      <c r="DC589">
        <v>1761013826.25</v>
      </c>
      <c r="DD589">
        <v>420.2804333333333</v>
      </c>
      <c r="DE589">
        <v>419.9928333333334</v>
      </c>
      <c r="DF589">
        <v>23.67751666666667</v>
      </c>
      <c r="DG589">
        <v>23.64127666666667</v>
      </c>
      <c r="DH589">
        <v>422.0460666666667</v>
      </c>
      <c r="DI589">
        <v>23.49261666666666</v>
      </c>
      <c r="DJ589">
        <v>500.0255333333334</v>
      </c>
      <c r="DK589">
        <v>90.60572999999999</v>
      </c>
      <c r="DL589">
        <v>0.03338035</v>
      </c>
      <c r="DM589">
        <v>30.11379</v>
      </c>
      <c r="DN589">
        <v>30.05322333333334</v>
      </c>
      <c r="DO589">
        <v>999.9000000000002</v>
      </c>
      <c r="DP589">
        <v>0</v>
      </c>
      <c r="DQ589">
        <v>0</v>
      </c>
      <c r="DR589">
        <v>10002.848</v>
      </c>
      <c r="DS589">
        <v>0</v>
      </c>
      <c r="DT589">
        <v>0.2428559999999999</v>
      </c>
      <c r="DU589">
        <v>0.2875661666666666</v>
      </c>
      <c r="DV589">
        <v>430.4728333333333</v>
      </c>
      <c r="DW589">
        <v>430.1624666666667</v>
      </c>
      <c r="DX589">
        <v>0.03623727666666667</v>
      </c>
      <c r="DY589">
        <v>419.9928333333334</v>
      </c>
      <c r="DZ589">
        <v>23.64127666666667</v>
      </c>
      <c r="EA589">
        <v>2.145319</v>
      </c>
      <c r="EB589">
        <v>2.142037</v>
      </c>
      <c r="EC589">
        <v>18.55972333333333</v>
      </c>
      <c r="ED589">
        <v>18.53526</v>
      </c>
      <c r="EE589">
        <v>0.005000780000000002</v>
      </c>
      <c r="EF589">
        <v>0</v>
      </c>
      <c r="EG589">
        <v>0</v>
      </c>
      <c r="EH589">
        <v>0</v>
      </c>
      <c r="EI589">
        <v>181.29</v>
      </c>
      <c r="EJ589">
        <v>0.005000780000000002</v>
      </c>
      <c r="EK589">
        <v>-19.05333333333333</v>
      </c>
      <c r="EL589">
        <v>-1.676666666666667</v>
      </c>
      <c r="EM589">
        <v>35.20813333333333</v>
      </c>
      <c r="EN589">
        <v>38.12053333333333</v>
      </c>
      <c r="EO589">
        <v>37.51226666666666</v>
      </c>
      <c r="EP589">
        <v>38.26646666666667</v>
      </c>
      <c r="EQ589">
        <v>37.86646666666666</v>
      </c>
      <c r="ER589">
        <v>0</v>
      </c>
      <c r="ES589">
        <v>0</v>
      </c>
      <c r="ET589">
        <v>0</v>
      </c>
      <c r="EU589">
        <v>1761013833.1</v>
      </c>
      <c r="EV589">
        <v>0</v>
      </c>
      <c r="EW589">
        <v>180.516</v>
      </c>
      <c r="EX589">
        <v>-15.38461511191524</v>
      </c>
      <c r="EY589">
        <v>-2.800000584431213</v>
      </c>
      <c r="EZ589">
        <v>-18.96</v>
      </c>
      <c r="FA589">
        <v>15</v>
      </c>
      <c r="FB589">
        <v>1761013652</v>
      </c>
      <c r="FC589" t="s">
        <v>1604</v>
      </c>
      <c r="FD589">
        <v>1761013643</v>
      </c>
      <c r="FE589">
        <v>1761013652</v>
      </c>
      <c r="FF589">
        <v>18</v>
      </c>
      <c r="FG589">
        <v>0.01</v>
      </c>
      <c r="FH589">
        <v>-0.002</v>
      </c>
      <c r="FI589">
        <v>-1.766</v>
      </c>
      <c r="FJ589">
        <v>0.184</v>
      </c>
      <c r="FK589">
        <v>420</v>
      </c>
      <c r="FL589">
        <v>24</v>
      </c>
      <c r="FM589">
        <v>0.62</v>
      </c>
      <c r="FN589">
        <v>0.17</v>
      </c>
      <c r="FO589">
        <v>0.2830640243902439</v>
      </c>
      <c r="FP589">
        <v>0.1405653867595817</v>
      </c>
      <c r="FQ589">
        <v>0.03093920124427183</v>
      </c>
      <c r="FR589">
        <v>1</v>
      </c>
      <c r="FS589">
        <v>180.9529411764705</v>
      </c>
      <c r="FT589">
        <v>-9.796791404853876</v>
      </c>
      <c r="FU589">
        <v>6.343233323514102</v>
      </c>
      <c r="FV589">
        <v>0</v>
      </c>
      <c r="FW589">
        <v>0.02877552317073171</v>
      </c>
      <c r="FX589">
        <v>0.1322096441811847</v>
      </c>
      <c r="FY589">
        <v>0.01322424387537608</v>
      </c>
      <c r="FZ589">
        <v>0</v>
      </c>
      <c r="GA589">
        <v>1</v>
      </c>
      <c r="GB589">
        <v>3</v>
      </c>
      <c r="GC589" t="s">
        <v>459</v>
      </c>
      <c r="GD589">
        <v>3.10957</v>
      </c>
      <c r="GE589">
        <v>2.72504</v>
      </c>
      <c r="GF589">
        <v>0.088723</v>
      </c>
      <c r="GG589">
        <v>0.0884475</v>
      </c>
      <c r="GH589">
        <v>0.107695</v>
      </c>
      <c r="GI589">
        <v>0.108573</v>
      </c>
      <c r="GJ589">
        <v>23916.6</v>
      </c>
      <c r="GK589">
        <v>21658.9</v>
      </c>
      <c r="GL589">
        <v>26802.5</v>
      </c>
      <c r="GM589">
        <v>23966.1</v>
      </c>
      <c r="GN589">
        <v>38213.7</v>
      </c>
      <c r="GO589">
        <v>31509.9</v>
      </c>
      <c r="GP589">
        <v>46782.3</v>
      </c>
      <c r="GQ589">
        <v>37881.6</v>
      </c>
      <c r="GR589">
        <v>1.8929</v>
      </c>
      <c r="GS589">
        <v>1.88048</v>
      </c>
      <c r="GT589">
        <v>0.10556</v>
      </c>
      <c r="GU589">
        <v>0</v>
      </c>
      <c r="GV589">
        <v>28.3293</v>
      </c>
      <c r="GW589">
        <v>999.9</v>
      </c>
      <c r="GX589">
        <v>64</v>
      </c>
      <c r="GY589">
        <v>29</v>
      </c>
      <c r="GZ589">
        <v>28.4113</v>
      </c>
      <c r="HA589">
        <v>60.981</v>
      </c>
      <c r="HB589">
        <v>21.1659</v>
      </c>
      <c r="HC589">
        <v>1</v>
      </c>
      <c r="HD589">
        <v>0.0214558</v>
      </c>
      <c r="HE589">
        <v>-1.69375</v>
      </c>
      <c r="HF589">
        <v>20.3281</v>
      </c>
      <c r="HG589">
        <v>5.22253</v>
      </c>
      <c r="HH589">
        <v>11.9788</v>
      </c>
      <c r="HI589">
        <v>4.96575</v>
      </c>
      <c r="HJ589">
        <v>3.27593</v>
      </c>
      <c r="HK589">
        <v>9999</v>
      </c>
      <c r="HL589">
        <v>9999</v>
      </c>
      <c r="HM589">
        <v>9999</v>
      </c>
      <c r="HN589">
        <v>999.9</v>
      </c>
      <c r="HO589">
        <v>1.8636</v>
      </c>
      <c r="HP589">
        <v>1.85974</v>
      </c>
      <c r="HQ589">
        <v>1.85805</v>
      </c>
      <c r="HR589">
        <v>1.85944</v>
      </c>
      <c r="HS589">
        <v>1.85959</v>
      </c>
      <c r="HT589">
        <v>1.85806</v>
      </c>
      <c r="HU589">
        <v>1.85715</v>
      </c>
      <c r="HV589">
        <v>1.85211</v>
      </c>
      <c r="HW589">
        <v>0</v>
      </c>
      <c r="HX589">
        <v>0</v>
      </c>
      <c r="HY589">
        <v>0</v>
      </c>
      <c r="HZ589">
        <v>0</v>
      </c>
      <c r="IA589" t="s">
        <v>424</v>
      </c>
      <c r="IB589" t="s">
        <v>425</v>
      </c>
      <c r="IC589" t="s">
        <v>426</v>
      </c>
      <c r="ID589" t="s">
        <v>426</v>
      </c>
      <c r="IE589" t="s">
        <v>426</v>
      </c>
      <c r="IF589" t="s">
        <v>426</v>
      </c>
      <c r="IG589">
        <v>0</v>
      </c>
      <c r="IH589">
        <v>100</v>
      </c>
      <c r="II589">
        <v>100</v>
      </c>
      <c r="IJ589">
        <v>-1.766</v>
      </c>
      <c r="IK589">
        <v>0.1851</v>
      </c>
      <c r="IL589">
        <v>-2.556641355486648</v>
      </c>
      <c r="IM589">
        <v>0.001328113201692861</v>
      </c>
      <c r="IN589">
        <v>1.538283238170363E-06</v>
      </c>
      <c r="IO589">
        <v>-5.795655626708063E-10</v>
      </c>
      <c r="IP589">
        <v>-0.06673559592848211</v>
      </c>
      <c r="IQ589">
        <v>-0.004593102289677449</v>
      </c>
      <c r="IR589">
        <v>0.0008253994458280543</v>
      </c>
      <c r="IS589">
        <v>-7.403632370499484E-06</v>
      </c>
      <c r="IT589">
        <v>2</v>
      </c>
      <c r="IU589">
        <v>1985</v>
      </c>
      <c r="IV589">
        <v>1</v>
      </c>
      <c r="IW589">
        <v>27</v>
      </c>
      <c r="IX589">
        <v>3.2</v>
      </c>
      <c r="IY589">
        <v>3</v>
      </c>
      <c r="IZ589">
        <v>1.13525</v>
      </c>
      <c r="JA589">
        <v>2.60864</v>
      </c>
      <c r="JB589">
        <v>1.49658</v>
      </c>
      <c r="JC589">
        <v>2.34497</v>
      </c>
      <c r="JD589">
        <v>1.54907</v>
      </c>
      <c r="JE589">
        <v>2.45361</v>
      </c>
      <c r="JF589">
        <v>32.7535</v>
      </c>
      <c r="JG589">
        <v>15.2353</v>
      </c>
      <c r="JH589">
        <v>18</v>
      </c>
      <c r="JI589">
        <v>481.484</v>
      </c>
      <c r="JJ589">
        <v>502.771</v>
      </c>
      <c r="JK589">
        <v>30.9696</v>
      </c>
      <c r="JL589">
        <v>27.5175</v>
      </c>
      <c r="JM589">
        <v>30</v>
      </c>
      <c r="JN589">
        <v>27.7266</v>
      </c>
      <c r="JO589">
        <v>27.7118</v>
      </c>
      <c r="JP589">
        <v>22.8323</v>
      </c>
      <c r="JQ589">
        <v>20.6605</v>
      </c>
      <c r="JR589">
        <v>79.7008</v>
      </c>
      <c r="JS589">
        <v>30.9529</v>
      </c>
      <c r="JT589">
        <v>420</v>
      </c>
      <c r="JU589">
        <v>23.6373</v>
      </c>
      <c r="JV589">
        <v>102.302</v>
      </c>
      <c r="JW589">
        <v>91.38930000000001</v>
      </c>
    </row>
    <row r="590" spans="1:283">
      <c r="A590">
        <v>572</v>
      </c>
      <c r="B590">
        <v>1761013836</v>
      </c>
      <c r="C590">
        <v>4170</v>
      </c>
      <c r="D590" t="s">
        <v>1605</v>
      </c>
      <c r="E590" t="s">
        <v>1606</v>
      </c>
      <c r="F590">
        <v>5</v>
      </c>
      <c r="G590" t="s">
        <v>1603</v>
      </c>
      <c r="H590">
        <v>1761013828.051724</v>
      </c>
      <c r="I590">
        <f>(J590)/1000</f>
        <v>0</v>
      </c>
      <c r="J590">
        <f>1000*DJ590*AH590*(DF590-DG590)/(100*CY590*(1000-AH590*DF590))</f>
        <v>0</v>
      </c>
      <c r="K590">
        <f>DJ590*AH590*(DE590-DD590*(1000-AH590*DG590)/(1000-AH590*DF590))/(100*CY590)</f>
        <v>0</v>
      </c>
      <c r="L590">
        <f>DD590 - IF(AH590&gt;1, K590*CY590*100.0/(AJ590), 0)</f>
        <v>0</v>
      </c>
      <c r="M590">
        <f>((S590-I590/2)*L590-K590)/(S590+I590/2)</f>
        <v>0</v>
      </c>
      <c r="N590">
        <f>M590*(DK590+DL590)/1000.0</f>
        <v>0</v>
      </c>
      <c r="O590">
        <f>(DD590 - IF(AH590&gt;1, K590*CY590*100.0/(AJ590), 0))*(DK590+DL590)/1000.0</f>
        <v>0</v>
      </c>
      <c r="P590">
        <f>2.0/((1/R590-1/Q590)+SIGN(R590)*SQRT((1/R590-1/Q590)*(1/R590-1/Q590) + 4*CZ590/((CZ590+1)*(CZ590+1))*(2*1/R590*1/Q590-1/Q590*1/Q590)))</f>
        <v>0</v>
      </c>
      <c r="Q590">
        <f>IF(LEFT(DA590,1)&lt;&gt;"0",IF(LEFT(DA590,1)="1",3.0,DB590),$D$5+$E$5*(DR590*DK590/($K$5*1000))+$F$5*(DR590*DK590/($K$5*1000))*MAX(MIN(CY590,$J$5),$I$5)*MAX(MIN(CY590,$J$5),$I$5)+$G$5*MAX(MIN(CY590,$J$5),$I$5)*(DR590*DK590/($K$5*1000))+$H$5*(DR590*DK590/($K$5*1000))*(DR590*DK590/($K$5*1000)))</f>
        <v>0</v>
      </c>
      <c r="R590">
        <f>I590*(1000-(1000*0.61365*exp(17.502*V590/(240.97+V590))/(DK590+DL590)+DF590)/2)/(1000*0.61365*exp(17.502*V590/(240.97+V590))/(DK590+DL590)-DF590)</f>
        <v>0</v>
      </c>
      <c r="S590">
        <f>1/((CZ590+1)/(P590/1.6)+1/(Q590/1.37)) + CZ590/((CZ590+1)/(P590/1.6) + CZ590/(Q590/1.37))</f>
        <v>0</v>
      </c>
      <c r="T590">
        <f>(CU590*CX590)</f>
        <v>0</v>
      </c>
      <c r="U590">
        <f>(DM590+(T590+2*0.95*5.67E-8*(((DM590+$B$9)+273)^4-(DM590+273)^4)-44100*I590)/(1.84*29.3*Q590+8*0.95*5.67E-8*(DM590+273)^3))</f>
        <v>0</v>
      </c>
      <c r="V590">
        <f>($C$9*DN590+$D$9*DO590+$E$9*U590)</f>
        <v>0</v>
      </c>
      <c r="W590">
        <f>0.61365*exp(17.502*V590/(240.97+V590))</f>
        <v>0</v>
      </c>
      <c r="X590">
        <f>(Y590/Z590*100)</f>
        <v>0</v>
      </c>
      <c r="Y590">
        <f>DF590*(DK590+DL590)/1000</f>
        <v>0</v>
      </c>
      <c r="Z590">
        <f>0.61365*exp(17.502*DM590/(240.97+DM590))</f>
        <v>0</v>
      </c>
      <c r="AA590">
        <f>(W590-DF590*(DK590+DL590)/1000)</f>
        <v>0</v>
      </c>
      <c r="AB590">
        <f>(-I590*44100)</f>
        <v>0</v>
      </c>
      <c r="AC590">
        <f>2*29.3*Q590*0.92*(DM590-V590)</f>
        <v>0</v>
      </c>
      <c r="AD590">
        <f>2*0.95*5.67E-8*(((DM590+$B$9)+273)^4-(V590+273)^4)</f>
        <v>0</v>
      </c>
      <c r="AE590">
        <f>T590+AD590+AB590+AC590</f>
        <v>0</v>
      </c>
      <c r="AF590">
        <v>1</v>
      </c>
      <c r="AG590">
        <v>0</v>
      </c>
      <c r="AH590">
        <f>IF(AF590*$H$15&gt;=AJ590,1.0,(AJ590/(AJ590-AF590*$H$15)))</f>
        <v>0</v>
      </c>
      <c r="AI590">
        <f>(AH590-1)*100</f>
        <v>0</v>
      </c>
      <c r="AJ590">
        <f>MAX(0,($B$15+$C$15*DR590)/(1+$D$15*DR590)*DK590/(DM590+273)*$E$15)</f>
        <v>0</v>
      </c>
      <c r="AK590" t="s">
        <v>420</v>
      </c>
      <c r="AL590" t="s">
        <v>420</v>
      </c>
      <c r="AM590">
        <v>0</v>
      </c>
      <c r="AN590">
        <v>0</v>
      </c>
      <c r="AO590">
        <f>1-AM590/AN590</f>
        <v>0</v>
      </c>
      <c r="AP590">
        <v>0</v>
      </c>
      <c r="AQ590" t="s">
        <v>420</v>
      </c>
      <c r="AR590" t="s">
        <v>420</v>
      </c>
      <c r="AS590">
        <v>0</v>
      </c>
      <c r="AT590">
        <v>0</v>
      </c>
      <c r="AU590">
        <f>1-AS590/AT590</f>
        <v>0</v>
      </c>
      <c r="AV590">
        <v>0.5</v>
      </c>
      <c r="AW590">
        <f>CV590</f>
        <v>0</v>
      </c>
      <c r="AX590">
        <f>K590</f>
        <v>0</v>
      </c>
      <c r="AY590">
        <f>AU590*AV590*AW590</f>
        <v>0</v>
      </c>
      <c r="AZ590">
        <f>(AX590-AP590)/AW590</f>
        <v>0</v>
      </c>
      <c r="BA590">
        <f>(AN590-AT590)/AT590</f>
        <v>0</v>
      </c>
      <c r="BB590">
        <f>AM590/(AO590+AM590/AT590)</f>
        <v>0</v>
      </c>
      <c r="BC590" t="s">
        <v>420</v>
      </c>
      <c r="BD590">
        <v>0</v>
      </c>
      <c r="BE590">
        <f>IF(BD590&lt;&gt;0, BD590, BB590)</f>
        <v>0</v>
      </c>
      <c r="BF590">
        <f>1-BE590/AT590</f>
        <v>0</v>
      </c>
      <c r="BG590">
        <f>(AT590-AS590)/(AT590-BE590)</f>
        <v>0</v>
      </c>
      <c r="BH590">
        <f>(AN590-AT590)/(AN590-BE590)</f>
        <v>0</v>
      </c>
      <c r="BI590">
        <f>(AT590-AS590)/(AT590-AM590)</f>
        <v>0</v>
      </c>
      <c r="BJ590">
        <f>(AN590-AT590)/(AN590-AM590)</f>
        <v>0</v>
      </c>
      <c r="BK590">
        <f>(BG590*BE590/AS590)</f>
        <v>0</v>
      </c>
      <c r="BL590">
        <f>(1-BK590)</f>
        <v>0</v>
      </c>
      <c r="CU590">
        <f>$B$13*DS590+$C$13*DT590+$F$13*EE590*(1-EH590)</f>
        <v>0</v>
      </c>
      <c r="CV590">
        <f>CU590*CW590</f>
        <v>0</v>
      </c>
      <c r="CW590">
        <f>($B$13*$D$11+$C$13*$D$11+$F$13*((ER590+EJ590)/MAX(ER590+EJ590+ES590, 0.1)*$I$11+ES590/MAX(ER590+EJ590+ES590, 0.1)*$J$11))/($B$13+$C$13+$F$13)</f>
        <v>0</v>
      </c>
      <c r="CX590">
        <f>($B$13*$K$11+$C$13*$K$11+$F$13*((ER590+EJ590)/MAX(ER590+EJ590+ES590, 0.1)*$P$11+ES590/MAX(ER590+EJ590+ES590, 0.1)*$Q$11))/($B$13+$C$13+$F$13)</f>
        <v>0</v>
      </c>
      <c r="CY590">
        <v>1.91</v>
      </c>
      <c r="CZ590">
        <v>0.5</v>
      </c>
      <c r="DA590" t="s">
        <v>421</v>
      </c>
      <c r="DB590">
        <v>2</v>
      </c>
      <c r="DC590">
        <v>1761013828.051724</v>
      </c>
      <c r="DD590">
        <v>420.2769655172413</v>
      </c>
      <c r="DE590">
        <v>419.9865172413793</v>
      </c>
      <c r="DF590">
        <v>23.67998965517241</v>
      </c>
      <c r="DG590">
        <v>23.64111379310345</v>
      </c>
      <c r="DH590">
        <v>422.0426206896551</v>
      </c>
      <c r="DI590">
        <v>23.49503103448276</v>
      </c>
      <c r="DJ590">
        <v>499.9998965517241</v>
      </c>
      <c r="DK590">
        <v>90.6055827586207</v>
      </c>
      <c r="DL590">
        <v>0.03338849999999999</v>
      </c>
      <c r="DM590">
        <v>30.11110344827586</v>
      </c>
      <c r="DN590">
        <v>30.05093793103449</v>
      </c>
      <c r="DO590">
        <v>999.9000000000002</v>
      </c>
      <c r="DP590">
        <v>0</v>
      </c>
      <c r="DQ590">
        <v>0</v>
      </c>
      <c r="DR590">
        <v>10001.18068965517</v>
      </c>
      <c r="DS590">
        <v>0</v>
      </c>
      <c r="DT590">
        <v>0.242856</v>
      </c>
      <c r="DU590">
        <v>0.2904326896551724</v>
      </c>
      <c r="DV590">
        <v>430.4703793103448</v>
      </c>
      <c r="DW590">
        <v>430.1558965517241</v>
      </c>
      <c r="DX590">
        <v>0.03887374482758621</v>
      </c>
      <c r="DY590">
        <v>419.9865172413793</v>
      </c>
      <c r="DZ590">
        <v>23.64111379310345</v>
      </c>
      <c r="EA590">
        <v>2.145539310344827</v>
      </c>
      <c r="EB590">
        <v>2.142018620689655</v>
      </c>
      <c r="EC590">
        <v>18.56136206896551</v>
      </c>
      <c r="ED590">
        <v>18.53512413793104</v>
      </c>
      <c r="EE590">
        <v>0.005000780000000002</v>
      </c>
      <c r="EF590">
        <v>0</v>
      </c>
      <c r="EG590">
        <v>0</v>
      </c>
      <c r="EH590">
        <v>0</v>
      </c>
      <c r="EI590">
        <v>181.548275862069</v>
      </c>
      <c r="EJ590">
        <v>0.005000780000000002</v>
      </c>
      <c r="EK590">
        <v>-20.44827586206896</v>
      </c>
      <c r="EL590">
        <v>-1.986206896551724</v>
      </c>
      <c r="EM590">
        <v>35.18734482758621</v>
      </c>
      <c r="EN590">
        <v>38.09455172413793</v>
      </c>
      <c r="EO590">
        <v>37.53210344827586</v>
      </c>
      <c r="EP590">
        <v>38.22606896551723</v>
      </c>
      <c r="EQ590">
        <v>37.83813793103447</v>
      </c>
      <c r="ER590">
        <v>0</v>
      </c>
      <c r="ES590">
        <v>0</v>
      </c>
      <c r="ET590">
        <v>0</v>
      </c>
      <c r="EU590">
        <v>1761013834.9</v>
      </c>
      <c r="EV590">
        <v>0</v>
      </c>
      <c r="EW590">
        <v>181.1076923076923</v>
      </c>
      <c r="EX590">
        <v>-19.60341831280849</v>
      </c>
      <c r="EY590">
        <v>0.006836954710789819</v>
      </c>
      <c r="EZ590">
        <v>-20.24615384615385</v>
      </c>
      <c r="FA590">
        <v>15</v>
      </c>
      <c r="FB590">
        <v>1761013652</v>
      </c>
      <c r="FC590" t="s">
        <v>1604</v>
      </c>
      <c r="FD590">
        <v>1761013643</v>
      </c>
      <c r="FE590">
        <v>1761013652</v>
      </c>
      <c r="FF590">
        <v>18</v>
      </c>
      <c r="FG590">
        <v>0.01</v>
      </c>
      <c r="FH590">
        <v>-0.002</v>
      </c>
      <c r="FI590">
        <v>-1.766</v>
      </c>
      <c r="FJ590">
        <v>0.184</v>
      </c>
      <c r="FK590">
        <v>420</v>
      </c>
      <c r="FL590">
        <v>24</v>
      </c>
      <c r="FM590">
        <v>0.62</v>
      </c>
      <c r="FN590">
        <v>0.17</v>
      </c>
      <c r="FO590">
        <v>0.28083505</v>
      </c>
      <c r="FP590">
        <v>0.1537619212007504</v>
      </c>
      <c r="FQ590">
        <v>0.0312128096035506</v>
      </c>
      <c r="FR590">
        <v>1</v>
      </c>
      <c r="FS590">
        <v>181.0117647058823</v>
      </c>
      <c r="FT590">
        <v>-12.91673022109842</v>
      </c>
      <c r="FU590">
        <v>6.974650094781577</v>
      </c>
      <c r="FV590">
        <v>0</v>
      </c>
      <c r="FW590">
        <v>0.03435622</v>
      </c>
      <c r="FX590">
        <v>0.1055095249530957</v>
      </c>
      <c r="FY590">
        <v>0.01036399009950318</v>
      </c>
      <c r="FZ590">
        <v>0</v>
      </c>
      <c r="GA590">
        <v>1</v>
      </c>
      <c r="GB590">
        <v>3</v>
      </c>
      <c r="GC590" t="s">
        <v>459</v>
      </c>
      <c r="GD590">
        <v>3.1098</v>
      </c>
      <c r="GE590">
        <v>2.72509</v>
      </c>
      <c r="GF590">
        <v>0.08872819999999999</v>
      </c>
      <c r="GG590">
        <v>0.0884535</v>
      </c>
      <c r="GH590">
        <v>0.1077</v>
      </c>
      <c r="GI590">
        <v>0.10858</v>
      </c>
      <c r="GJ590">
        <v>23916.5</v>
      </c>
      <c r="GK590">
        <v>21658.7</v>
      </c>
      <c r="GL590">
        <v>26802.6</v>
      </c>
      <c r="GM590">
        <v>23966</v>
      </c>
      <c r="GN590">
        <v>38213.5</v>
      </c>
      <c r="GO590">
        <v>31509.6</v>
      </c>
      <c r="GP590">
        <v>46782.3</v>
      </c>
      <c r="GQ590">
        <v>37881.6</v>
      </c>
      <c r="GR590">
        <v>1.89305</v>
      </c>
      <c r="GS590">
        <v>1.88035</v>
      </c>
      <c r="GT590">
        <v>0.1055</v>
      </c>
      <c r="GU590">
        <v>0</v>
      </c>
      <c r="GV590">
        <v>28.3299</v>
      </c>
      <c r="GW590">
        <v>999.9</v>
      </c>
      <c r="GX590">
        <v>64</v>
      </c>
      <c r="GY590">
        <v>29</v>
      </c>
      <c r="GZ590">
        <v>28.4085</v>
      </c>
      <c r="HA590">
        <v>61.141</v>
      </c>
      <c r="HB590">
        <v>20.8494</v>
      </c>
      <c r="HC590">
        <v>1</v>
      </c>
      <c r="HD590">
        <v>0.0213948</v>
      </c>
      <c r="HE590">
        <v>-1.72926</v>
      </c>
      <c r="HF590">
        <v>20.3277</v>
      </c>
      <c r="HG590">
        <v>5.22253</v>
      </c>
      <c r="HH590">
        <v>11.9784</v>
      </c>
      <c r="HI590">
        <v>4.9657</v>
      </c>
      <c r="HJ590">
        <v>3.27595</v>
      </c>
      <c r="HK590">
        <v>9999</v>
      </c>
      <c r="HL590">
        <v>9999</v>
      </c>
      <c r="HM590">
        <v>9999</v>
      </c>
      <c r="HN590">
        <v>999.9</v>
      </c>
      <c r="HO590">
        <v>1.86363</v>
      </c>
      <c r="HP590">
        <v>1.85974</v>
      </c>
      <c r="HQ590">
        <v>1.85805</v>
      </c>
      <c r="HR590">
        <v>1.85944</v>
      </c>
      <c r="HS590">
        <v>1.85959</v>
      </c>
      <c r="HT590">
        <v>1.85806</v>
      </c>
      <c r="HU590">
        <v>1.85715</v>
      </c>
      <c r="HV590">
        <v>1.85211</v>
      </c>
      <c r="HW590">
        <v>0</v>
      </c>
      <c r="HX590">
        <v>0</v>
      </c>
      <c r="HY590">
        <v>0</v>
      </c>
      <c r="HZ590">
        <v>0</v>
      </c>
      <c r="IA590" t="s">
        <v>424</v>
      </c>
      <c r="IB590" t="s">
        <v>425</v>
      </c>
      <c r="IC590" t="s">
        <v>426</v>
      </c>
      <c r="ID590" t="s">
        <v>426</v>
      </c>
      <c r="IE590" t="s">
        <v>426</v>
      </c>
      <c r="IF590" t="s">
        <v>426</v>
      </c>
      <c r="IG590">
        <v>0</v>
      </c>
      <c r="IH590">
        <v>100</v>
      </c>
      <c r="II590">
        <v>100</v>
      </c>
      <c r="IJ590">
        <v>-1.766</v>
      </c>
      <c r="IK590">
        <v>0.1851</v>
      </c>
      <c r="IL590">
        <v>-2.556641355486648</v>
      </c>
      <c r="IM590">
        <v>0.001328113201692861</v>
      </c>
      <c r="IN590">
        <v>1.538283238170363E-06</v>
      </c>
      <c r="IO590">
        <v>-5.795655626708063E-10</v>
      </c>
      <c r="IP590">
        <v>-0.06673559592848211</v>
      </c>
      <c r="IQ590">
        <v>-0.004593102289677449</v>
      </c>
      <c r="IR590">
        <v>0.0008253994458280543</v>
      </c>
      <c r="IS590">
        <v>-7.403632370499484E-06</v>
      </c>
      <c r="IT590">
        <v>2</v>
      </c>
      <c r="IU590">
        <v>1985</v>
      </c>
      <c r="IV590">
        <v>1</v>
      </c>
      <c r="IW590">
        <v>27</v>
      </c>
      <c r="IX590">
        <v>3.2</v>
      </c>
      <c r="IY590">
        <v>3.1</v>
      </c>
      <c r="IZ590">
        <v>1.13525</v>
      </c>
      <c r="JA590">
        <v>2.60376</v>
      </c>
      <c r="JB590">
        <v>1.49658</v>
      </c>
      <c r="JC590">
        <v>2.34497</v>
      </c>
      <c r="JD590">
        <v>1.54907</v>
      </c>
      <c r="JE590">
        <v>2.42188</v>
      </c>
      <c r="JF590">
        <v>32.7535</v>
      </c>
      <c r="JG590">
        <v>15.244</v>
      </c>
      <c r="JH590">
        <v>18</v>
      </c>
      <c r="JI590">
        <v>481.571</v>
      </c>
      <c r="JJ590">
        <v>502.687</v>
      </c>
      <c r="JK590">
        <v>30.948</v>
      </c>
      <c r="JL590">
        <v>27.5175</v>
      </c>
      <c r="JM590">
        <v>30</v>
      </c>
      <c r="JN590">
        <v>27.7266</v>
      </c>
      <c r="JO590">
        <v>27.7118</v>
      </c>
      <c r="JP590">
        <v>22.8312</v>
      </c>
      <c r="JQ590">
        <v>20.6605</v>
      </c>
      <c r="JR590">
        <v>79.7008</v>
      </c>
      <c r="JS590">
        <v>30.9045</v>
      </c>
      <c r="JT590">
        <v>420</v>
      </c>
      <c r="JU590">
        <v>23.6373</v>
      </c>
      <c r="JV590">
        <v>102.302</v>
      </c>
      <c r="JW590">
        <v>91.3892</v>
      </c>
    </row>
    <row r="591" spans="1:283">
      <c r="A591">
        <v>573</v>
      </c>
      <c r="B591">
        <v>1761013838</v>
      </c>
      <c r="C591">
        <v>4172</v>
      </c>
      <c r="D591" t="s">
        <v>1607</v>
      </c>
      <c r="E591" t="s">
        <v>1608</v>
      </c>
      <c r="F591">
        <v>5</v>
      </c>
      <c r="G591" t="s">
        <v>1603</v>
      </c>
      <c r="H591">
        <v>1761013829.910714</v>
      </c>
      <c r="I591">
        <f>(J591)/1000</f>
        <v>0</v>
      </c>
      <c r="J591">
        <f>1000*DJ591*AH591*(DF591-DG591)/(100*CY591*(1000-AH591*DF591))</f>
        <v>0</v>
      </c>
      <c r="K591">
        <f>DJ591*AH591*(DE591-DD591*(1000-AH591*DG591)/(1000-AH591*DF591))/(100*CY591)</f>
        <v>0</v>
      </c>
      <c r="L591">
        <f>DD591 - IF(AH591&gt;1, K591*CY591*100.0/(AJ591), 0)</f>
        <v>0</v>
      </c>
      <c r="M591">
        <f>((S591-I591/2)*L591-K591)/(S591+I591/2)</f>
        <v>0</v>
      </c>
      <c r="N591">
        <f>M591*(DK591+DL591)/1000.0</f>
        <v>0</v>
      </c>
      <c r="O591">
        <f>(DD591 - IF(AH591&gt;1, K591*CY591*100.0/(AJ591), 0))*(DK591+DL591)/1000.0</f>
        <v>0</v>
      </c>
      <c r="P591">
        <f>2.0/((1/R591-1/Q591)+SIGN(R591)*SQRT((1/R591-1/Q591)*(1/R591-1/Q591) + 4*CZ591/((CZ591+1)*(CZ591+1))*(2*1/R591*1/Q591-1/Q591*1/Q591)))</f>
        <v>0</v>
      </c>
      <c r="Q591">
        <f>IF(LEFT(DA591,1)&lt;&gt;"0",IF(LEFT(DA591,1)="1",3.0,DB591),$D$5+$E$5*(DR591*DK591/($K$5*1000))+$F$5*(DR591*DK591/($K$5*1000))*MAX(MIN(CY591,$J$5),$I$5)*MAX(MIN(CY591,$J$5),$I$5)+$G$5*MAX(MIN(CY591,$J$5),$I$5)*(DR591*DK591/($K$5*1000))+$H$5*(DR591*DK591/($K$5*1000))*(DR591*DK591/($K$5*1000)))</f>
        <v>0</v>
      </c>
      <c r="R591">
        <f>I591*(1000-(1000*0.61365*exp(17.502*V591/(240.97+V591))/(DK591+DL591)+DF591)/2)/(1000*0.61365*exp(17.502*V591/(240.97+V591))/(DK591+DL591)-DF591)</f>
        <v>0</v>
      </c>
      <c r="S591">
        <f>1/((CZ591+1)/(P591/1.6)+1/(Q591/1.37)) + CZ591/((CZ591+1)/(P591/1.6) + CZ591/(Q591/1.37))</f>
        <v>0</v>
      </c>
      <c r="T591">
        <f>(CU591*CX591)</f>
        <v>0</v>
      </c>
      <c r="U591">
        <f>(DM591+(T591+2*0.95*5.67E-8*(((DM591+$B$9)+273)^4-(DM591+273)^4)-44100*I591)/(1.84*29.3*Q591+8*0.95*5.67E-8*(DM591+273)^3))</f>
        <v>0</v>
      </c>
      <c r="V591">
        <f>($C$9*DN591+$D$9*DO591+$E$9*U591)</f>
        <v>0</v>
      </c>
      <c r="W591">
        <f>0.61365*exp(17.502*V591/(240.97+V591))</f>
        <v>0</v>
      </c>
      <c r="X591">
        <f>(Y591/Z591*100)</f>
        <v>0</v>
      </c>
      <c r="Y591">
        <f>DF591*(DK591+DL591)/1000</f>
        <v>0</v>
      </c>
      <c r="Z591">
        <f>0.61365*exp(17.502*DM591/(240.97+DM591))</f>
        <v>0</v>
      </c>
      <c r="AA591">
        <f>(W591-DF591*(DK591+DL591)/1000)</f>
        <v>0</v>
      </c>
      <c r="AB591">
        <f>(-I591*44100)</f>
        <v>0</v>
      </c>
      <c r="AC591">
        <f>2*29.3*Q591*0.92*(DM591-V591)</f>
        <v>0</v>
      </c>
      <c r="AD591">
        <f>2*0.95*5.67E-8*(((DM591+$B$9)+273)^4-(V591+273)^4)</f>
        <v>0</v>
      </c>
      <c r="AE591">
        <f>T591+AD591+AB591+AC591</f>
        <v>0</v>
      </c>
      <c r="AF591">
        <v>1</v>
      </c>
      <c r="AG591">
        <v>0</v>
      </c>
      <c r="AH591">
        <f>IF(AF591*$H$15&gt;=AJ591,1.0,(AJ591/(AJ591-AF591*$H$15)))</f>
        <v>0</v>
      </c>
      <c r="AI591">
        <f>(AH591-1)*100</f>
        <v>0</v>
      </c>
      <c r="AJ591">
        <f>MAX(0,($B$15+$C$15*DR591)/(1+$D$15*DR591)*DK591/(DM591+273)*$E$15)</f>
        <v>0</v>
      </c>
      <c r="AK591" t="s">
        <v>420</v>
      </c>
      <c r="AL591" t="s">
        <v>420</v>
      </c>
      <c r="AM591">
        <v>0</v>
      </c>
      <c r="AN591">
        <v>0</v>
      </c>
      <c r="AO591">
        <f>1-AM591/AN591</f>
        <v>0</v>
      </c>
      <c r="AP591">
        <v>0</v>
      </c>
      <c r="AQ591" t="s">
        <v>420</v>
      </c>
      <c r="AR591" t="s">
        <v>420</v>
      </c>
      <c r="AS591">
        <v>0</v>
      </c>
      <c r="AT591">
        <v>0</v>
      </c>
      <c r="AU591">
        <f>1-AS591/AT591</f>
        <v>0</v>
      </c>
      <c r="AV591">
        <v>0.5</v>
      </c>
      <c r="AW591">
        <f>CV591</f>
        <v>0</v>
      </c>
      <c r="AX591">
        <f>K591</f>
        <v>0</v>
      </c>
      <c r="AY591">
        <f>AU591*AV591*AW591</f>
        <v>0</v>
      </c>
      <c r="AZ591">
        <f>(AX591-AP591)/AW591</f>
        <v>0</v>
      </c>
      <c r="BA591">
        <f>(AN591-AT591)/AT591</f>
        <v>0</v>
      </c>
      <c r="BB591">
        <f>AM591/(AO591+AM591/AT591)</f>
        <v>0</v>
      </c>
      <c r="BC591" t="s">
        <v>420</v>
      </c>
      <c r="BD591">
        <v>0</v>
      </c>
      <c r="BE591">
        <f>IF(BD591&lt;&gt;0, BD591, BB591)</f>
        <v>0</v>
      </c>
      <c r="BF591">
        <f>1-BE591/AT591</f>
        <v>0</v>
      </c>
      <c r="BG591">
        <f>(AT591-AS591)/(AT591-BE591)</f>
        <v>0</v>
      </c>
      <c r="BH591">
        <f>(AN591-AT591)/(AN591-BE591)</f>
        <v>0</v>
      </c>
      <c r="BI591">
        <f>(AT591-AS591)/(AT591-AM591)</f>
        <v>0</v>
      </c>
      <c r="BJ591">
        <f>(AN591-AT591)/(AN591-AM591)</f>
        <v>0</v>
      </c>
      <c r="BK591">
        <f>(BG591*BE591/AS591)</f>
        <v>0</v>
      </c>
      <c r="BL591">
        <f>(1-BK591)</f>
        <v>0</v>
      </c>
      <c r="CU591">
        <f>$B$13*DS591+$C$13*DT591+$F$13*EE591*(1-EH591)</f>
        <v>0</v>
      </c>
      <c r="CV591">
        <f>CU591*CW591</f>
        <v>0</v>
      </c>
      <c r="CW591">
        <f>($B$13*$D$11+$C$13*$D$11+$F$13*((ER591+EJ591)/MAX(ER591+EJ591+ES591, 0.1)*$I$11+ES591/MAX(ER591+EJ591+ES591, 0.1)*$J$11))/($B$13+$C$13+$F$13)</f>
        <v>0</v>
      </c>
      <c r="CX591">
        <f>($B$13*$K$11+$C$13*$K$11+$F$13*((ER591+EJ591)/MAX(ER591+EJ591+ES591, 0.1)*$P$11+ES591/MAX(ER591+EJ591+ES591, 0.1)*$Q$11))/($B$13+$C$13+$F$13)</f>
        <v>0</v>
      </c>
      <c r="CY591">
        <v>1.91</v>
      </c>
      <c r="CZ591">
        <v>0.5</v>
      </c>
      <c r="DA591" t="s">
        <v>421</v>
      </c>
      <c r="DB591">
        <v>2</v>
      </c>
      <c r="DC591">
        <v>1761013829.910714</v>
      </c>
      <c r="DD591">
        <v>420.2731785714286</v>
      </c>
      <c r="DE591">
        <v>419.9821785714285</v>
      </c>
      <c r="DF591">
        <v>23.68216428571429</v>
      </c>
      <c r="DG591">
        <v>23.64097142857143</v>
      </c>
      <c r="DH591">
        <v>422.0387857142857</v>
      </c>
      <c r="DI591">
        <v>23.49716071428571</v>
      </c>
      <c r="DJ591">
        <v>500.0164285714285</v>
      </c>
      <c r="DK591">
        <v>90.60560714285715</v>
      </c>
      <c r="DL591">
        <v>0.03334555714285714</v>
      </c>
      <c r="DM591">
        <v>30.10799285714285</v>
      </c>
      <c r="DN591">
        <v>30.04881071428571</v>
      </c>
      <c r="DO591">
        <v>999.9000000000002</v>
      </c>
      <c r="DP591">
        <v>0</v>
      </c>
      <c r="DQ591">
        <v>0</v>
      </c>
      <c r="DR591">
        <v>10004.03928571429</v>
      </c>
      <c r="DS591">
        <v>0</v>
      </c>
      <c r="DT591">
        <v>0.242856</v>
      </c>
      <c r="DU591">
        <v>0.2910037142857142</v>
      </c>
      <c r="DV591">
        <v>430.4674642857143</v>
      </c>
      <c r="DW591">
        <v>430.1513928571428</v>
      </c>
      <c r="DX591">
        <v>0.04119247142857142</v>
      </c>
      <c r="DY591">
        <v>419.9821785714285</v>
      </c>
      <c r="DZ591">
        <v>23.64097142857143</v>
      </c>
      <c r="EA591">
        <v>2.145737142857143</v>
      </c>
      <c r="EB591">
        <v>2.142006428571428</v>
      </c>
      <c r="EC591">
        <v>18.56282857142857</v>
      </c>
      <c r="ED591">
        <v>18.53503571428572</v>
      </c>
      <c r="EE591">
        <v>0.005000780000000002</v>
      </c>
      <c r="EF591">
        <v>0</v>
      </c>
      <c r="EG591">
        <v>0</v>
      </c>
      <c r="EH591">
        <v>0</v>
      </c>
      <c r="EI591">
        <v>181.5071428571429</v>
      </c>
      <c r="EJ591">
        <v>0.005000780000000002</v>
      </c>
      <c r="EK591">
        <v>-20.375</v>
      </c>
      <c r="EL591">
        <v>-1.882142857142857</v>
      </c>
      <c r="EM591">
        <v>35.17171428571429</v>
      </c>
      <c r="EN591">
        <v>38.07121428571428</v>
      </c>
      <c r="EO591">
        <v>37.55335714285714</v>
      </c>
      <c r="EP591">
        <v>38.185</v>
      </c>
      <c r="EQ591">
        <v>37.81671428571428</v>
      </c>
      <c r="ER591">
        <v>0</v>
      </c>
      <c r="ES591">
        <v>0</v>
      </c>
      <c r="ET591">
        <v>0</v>
      </c>
      <c r="EU591">
        <v>1761013836.7</v>
      </c>
      <c r="EV591">
        <v>0</v>
      </c>
      <c r="EW591">
        <v>181.044</v>
      </c>
      <c r="EX591">
        <v>4.938462193196409</v>
      </c>
      <c r="EY591">
        <v>3.276922238178714</v>
      </c>
      <c r="EZ591">
        <v>-20.156</v>
      </c>
      <c r="FA591">
        <v>15</v>
      </c>
      <c r="FB591">
        <v>1761013652</v>
      </c>
      <c r="FC591" t="s">
        <v>1604</v>
      </c>
      <c r="FD591">
        <v>1761013643</v>
      </c>
      <c r="FE591">
        <v>1761013652</v>
      </c>
      <c r="FF591">
        <v>18</v>
      </c>
      <c r="FG591">
        <v>0.01</v>
      </c>
      <c r="FH591">
        <v>-0.002</v>
      </c>
      <c r="FI591">
        <v>-1.766</v>
      </c>
      <c r="FJ591">
        <v>0.184</v>
      </c>
      <c r="FK591">
        <v>420</v>
      </c>
      <c r="FL591">
        <v>24</v>
      </c>
      <c r="FM591">
        <v>0.62</v>
      </c>
      <c r="FN591">
        <v>0.17</v>
      </c>
      <c r="FO591">
        <v>0.2824633414634147</v>
      </c>
      <c r="FP591">
        <v>0.1205966759581883</v>
      </c>
      <c r="FQ591">
        <v>0.02986905129231451</v>
      </c>
      <c r="FR591">
        <v>1</v>
      </c>
      <c r="FS591">
        <v>181.1676470588235</v>
      </c>
      <c r="FT591">
        <v>-9.459128992881329</v>
      </c>
      <c r="FU591">
        <v>7.003474792526219</v>
      </c>
      <c r="FV591">
        <v>0</v>
      </c>
      <c r="FW591">
        <v>0.03617287317073171</v>
      </c>
      <c r="FX591">
        <v>0.09291690104529611</v>
      </c>
      <c r="FY591">
        <v>0.00949939223265194</v>
      </c>
      <c r="FZ591">
        <v>1</v>
      </c>
      <c r="GA591">
        <v>2</v>
      </c>
      <c r="GB591">
        <v>3</v>
      </c>
      <c r="GC591" t="s">
        <v>482</v>
      </c>
      <c r="GD591">
        <v>3.10972</v>
      </c>
      <c r="GE591">
        <v>2.72504</v>
      </c>
      <c r="GF591">
        <v>0.0887347</v>
      </c>
      <c r="GG591">
        <v>0.0884595</v>
      </c>
      <c r="GH591">
        <v>0.107705</v>
      </c>
      <c r="GI591">
        <v>0.108585</v>
      </c>
      <c r="GJ591">
        <v>23916.4</v>
      </c>
      <c r="GK591">
        <v>21658.6</v>
      </c>
      <c r="GL591">
        <v>26802.6</v>
      </c>
      <c r="GM591">
        <v>23966.1</v>
      </c>
      <c r="GN591">
        <v>38213.3</v>
      </c>
      <c r="GO591">
        <v>31509.6</v>
      </c>
      <c r="GP591">
        <v>46782.4</v>
      </c>
      <c r="GQ591">
        <v>37881.7</v>
      </c>
      <c r="GR591">
        <v>1.89298</v>
      </c>
      <c r="GS591">
        <v>1.88037</v>
      </c>
      <c r="GT591">
        <v>0.105113</v>
      </c>
      <c r="GU591">
        <v>0</v>
      </c>
      <c r="GV591">
        <v>28.3311</v>
      </c>
      <c r="GW591">
        <v>999.9</v>
      </c>
      <c r="GX591">
        <v>64</v>
      </c>
      <c r="GY591">
        <v>29</v>
      </c>
      <c r="GZ591">
        <v>28.4035</v>
      </c>
      <c r="HA591">
        <v>61.271</v>
      </c>
      <c r="HB591">
        <v>20.9856</v>
      </c>
      <c r="HC591">
        <v>1</v>
      </c>
      <c r="HD591">
        <v>0.0213948</v>
      </c>
      <c r="HE591">
        <v>-1.69752</v>
      </c>
      <c r="HF591">
        <v>20.328</v>
      </c>
      <c r="HG591">
        <v>5.22268</v>
      </c>
      <c r="HH591">
        <v>11.979</v>
      </c>
      <c r="HI591">
        <v>4.96565</v>
      </c>
      <c r="HJ591">
        <v>3.27595</v>
      </c>
      <c r="HK591">
        <v>9999</v>
      </c>
      <c r="HL591">
        <v>9999</v>
      </c>
      <c r="HM591">
        <v>9999</v>
      </c>
      <c r="HN591">
        <v>999.9</v>
      </c>
      <c r="HO591">
        <v>1.86365</v>
      </c>
      <c r="HP591">
        <v>1.85974</v>
      </c>
      <c r="HQ591">
        <v>1.85805</v>
      </c>
      <c r="HR591">
        <v>1.85944</v>
      </c>
      <c r="HS591">
        <v>1.85959</v>
      </c>
      <c r="HT591">
        <v>1.85806</v>
      </c>
      <c r="HU591">
        <v>1.85715</v>
      </c>
      <c r="HV591">
        <v>1.85211</v>
      </c>
      <c r="HW591">
        <v>0</v>
      </c>
      <c r="HX591">
        <v>0</v>
      </c>
      <c r="HY591">
        <v>0</v>
      </c>
      <c r="HZ591">
        <v>0</v>
      </c>
      <c r="IA591" t="s">
        <v>424</v>
      </c>
      <c r="IB591" t="s">
        <v>425</v>
      </c>
      <c r="IC591" t="s">
        <v>426</v>
      </c>
      <c r="ID591" t="s">
        <v>426</v>
      </c>
      <c r="IE591" t="s">
        <v>426</v>
      </c>
      <c r="IF591" t="s">
        <v>426</v>
      </c>
      <c r="IG591">
        <v>0</v>
      </c>
      <c r="IH591">
        <v>100</v>
      </c>
      <c r="II591">
        <v>100</v>
      </c>
      <c r="IJ591">
        <v>-1.766</v>
      </c>
      <c r="IK591">
        <v>0.1851</v>
      </c>
      <c r="IL591">
        <v>-2.556641355486648</v>
      </c>
      <c r="IM591">
        <v>0.001328113201692861</v>
      </c>
      <c r="IN591">
        <v>1.538283238170363E-06</v>
      </c>
      <c r="IO591">
        <v>-5.795655626708063E-10</v>
      </c>
      <c r="IP591">
        <v>-0.06673559592848211</v>
      </c>
      <c r="IQ591">
        <v>-0.004593102289677449</v>
      </c>
      <c r="IR591">
        <v>0.0008253994458280543</v>
      </c>
      <c r="IS591">
        <v>-7.403632370499484E-06</v>
      </c>
      <c r="IT591">
        <v>2</v>
      </c>
      <c r="IU591">
        <v>1985</v>
      </c>
      <c r="IV591">
        <v>1</v>
      </c>
      <c r="IW591">
        <v>27</v>
      </c>
      <c r="IX591">
        <v>3.2</v>
      </c>
      <c r="IY591">
        <v>3.1</v>
      </c>
      <c r="IZ591">
        <v>1.13525</v>
      </c>
      <c r="JA591">
        <v>2.61597</v>
      </c>
      <c r="JB591">
        <v>1.49658</v>
      </c>
      <c r="JC591">
        <v>2.34497</v>
      </c>
      <c r="JD591">
        <v>1.54907</v>
      </c>
      <c r="JE591">
        <v>2.37793</v>
      </c>
      <c r="JF591">
        <v>32.7535</v>
      </c>
      <c r="JG591">
        <v>15.2265</v>
      </c>
      <c r="JH591">
        <v>18</v>
      </c>
      <c r="JI591">
        <v>481.528</v>
      </c>
      <c r="JJ591">
        <v>502.704</v>
      </c>
      <c r="JK591">
        <v>30.9316</v>
      </c>
      <c r="JL591">
        <v>27.5175</v>
      </c>
      <c r="JM591">
        <v>30</v>
      </c>
      <c r="JN591">
        <v>27.7266</v>
      </c>
      <c r="JO591">
        <v>27.7118</v>
      </c>
      <c r="JP591">
        <v>22.8305</v>
      </c>
      <c r="JQ591">
        <v>20.6605</v>
      </c>
      <c r="JR591">
        <v>79.7008</v>
      </c>
      <c r="JS591">
        <v>30.9045</v>
      </c>
      <c r="JT591">
        <v>420</v>
      </c>
      <c r="JU591">
        <v>23.6373</v>
      </c>
      <c r="JV591">
        <v>102.302</v>
      </c>
      <c r="JW591">
        <v>91.3895</v>
      </c>
    </row>
    <row r="592" spans="1:283">
      <c r="A592">
        <v>574</v>
      </c>
      <c r="B592">
        <v>1761013840</v>
      </c>
      <c r="C592">
        <v>4174</v>
      </c>
      <c r="D592" t="s">
        <v>1609</v>
      </c>
      <c r="E592" t="s">
        <v>1610</v>
      </c>
      <c r="F592">
        <v>5</v>
      </c>
      <c r="G592" t="s">
        <v>1603</v>
      </c>
      <c r="H592">
        <v>1761013831.833333</v>
      </c>
      <c r="I592">
        <f>(J592)/1000</f>
        <v>0</v>
      </c>
      <c r="J592">
        <f>1000*DJ592*AH592*(DF592-DG592)/(100*CY592*(1000-AH592*DF592))</f>
        <v>0</v>
      </c>
      <c r="K592">
        <f>DJ592*AH592*(DE592-DD592*(1000-AH592*DG592)/(1000-AH592*DF592))/(100*CY592)</f>
        <v>0</v>
      </c>
      <c r="L592">
        <f>DD592 - IF(AH592&gt;1, K592*CY592*100.0/(AJ592), 0)</f>
        <v>0</v>
      </c>
      <c r="M592">
        <f>((S592-I592/2)*L592-K592)/(S592+I592/2)</f>
        <v>0</v>
      </c>
      <c r="N592">
        <f>M592*(DK592+DL592)/1000.0</f>
        <v>0</v>
      </c>
      <c r="O592">
        <f>(DD592 - IF(AH592&gt;1, K592*CY592*100.0/(AJ592), 0))*(DK592+DL592)/1000.0</f>
        <v>0</v>
      </c>
      <c r="P592">
        <f>2.0/((1/R592-1/Q592)+SIGN(R592)*SQRT((1/R592-1/Q592)*(1/R592-1/Q592) + 4*CZ592/((CZ592+1)*(CZ592+1))*(2*1/R592*1/Q592-1/Q592*1/Q592)))</f>
        <v>0</v>
      </c>
      <c r="Q592">
        <f>IF(LEFT(DA592,1)&lt;&gt;"0",IF(LEFT(DA592,1)="1",3.0,DB592),$D$5+$E$5*(DR592*DK592/($K$5*1000))+$F$5*(DR592*DK592/($K$5*1000))*MAX(MIN(CY592,$J$5),$I$5)*MAX(MIN(CY592,$J$5),$I$5)+$G$5*MAX(MIN(CY592,$J$5),$I$5)*(DR592*DK592/($K$5*1000))+$H$5*(DR592*DK592/($K$5*1000))*(DR592*DK592/($K$5*1000)))</f>
        <v>0</v>
      </c>
      <c r="R592">
        <f>I592*(1000-(1000*0.61365*exp(17.502*V592/(240.97+V592))/(DK592+DL592)+DF592)/2)/(1000*0.61365*exp(17.502*V592/(240.97+V592))/(DK592+DL592)-DF592)</f>
        <v>0</v>
      </c>
      <c r="S592">
        <f>1/((CZ592+1)/(P592/1.6)+1/(Q592/1.37)) + CZ592/((CZ592+1)/(P592/1.6) + CZ592/(Q592/1.37))</f>
        <v>0</v>
      </c>
      <c r="T592">
        <f>(CU592*CX592)</f>
        <v>0</v>
      </c>
      <c r="U592">
        <f>(DM592+(T592+2*0.95*5.67E-8*(((DM592+$B$9)+273)^4-(DM592+273)^4)-44100*I592)/(1.84*29.3*Q592+8*0.95*5.67E-8*(DM592+273)^3))</f>
        <v>0</v>
      </c>
      <c r="V592">
        <f>($C$9*DN592+$D$9*DO592+$E$9*U592)</f>
        <v>0</v>
      </c>
      <c r="W592">
        <f>0.61365*exp(17.502*V592/(240.97+V592))</f>
        <v>0</v>
      </c>
      <c r="X592">
        <f>(Y592/Z592*100)</f>
        <v>0</v>
      </c>
      <c r="Y592">
        <f>DF592*(DK592+DL592)/1000</f>
        <v>0</v>
      </c>
      <c r="Z592">
        <f>0.61365*exp(17.502*DM592/(240.97+DM592))</f>
        <v>0</v>
      </c>
      <c r="AA592">
        <f>(W592-DF592*(DK592+DL592)/1000)</f>
        <v>0</v>
      </c>
      <c r="AB592">
        <f>(-I592*44100)</f>
        <v>0</v>
      </c>
      <c r="AC592">
        <f>2*29.3*Q592*0.92*(DM592-V592)</f>
        <v>0</v>
      </c>
      <c r="AD592">
        <f>2*0.95*5.67E-8*(((DM592+$B$9)+273)^4-(V592+273)^4)</f>
        <v>0</v>
      </c>
      <c r="AE592">
        <f>T592+AD592+AB592+AC592</f>
        <v>0</v>
      </c>
      <c r="AF592">
        <v>1</v>
      </c>
      <c r="AG592">
        <v>0</v>
      </c>
      <c r="AH592">
        <f>IF(AF592*$H$15&gt;=AJ592,1.0,(AJ592/(AJ592-AF592*$H$15)))</f>
        <v>0</v>
      </c>
      <c r="AI592">
        <f>(AH592-1)*100</f>
        <v>0</v>
      </c>
      <c r="AJ592">
        <f>MAX(0,($B$15+$C$15*DR592)/(1+$D$15*DR592)*DK592/(DM592+273)*$E$15)</f>
        <v>0</v>
      </c>
      <c r="AK592" t="s">
        <v>420</v>
      </c>
      <c r="AL592" t="s">
        <v>420</v>
      </c>
      <c r="AM592">
        <v>0</v>
      </c>
      <c r="AN592">
        <v>0</v>
      </c>
      <c r="AO592">
        <f>1-AM592/AN592</f>
        <v>0</v>
      </c>
      <c r="AP592">
        <v>0</v>
      </c>
      <c r="AQ592" t="s">
        <v>420</v>
      </c>
      <c r="AR592" t="s">
        <v>420</v>
      </c>
      <c r="AS592">
        <v>0</v>
      </c>
      <c r="AT592">
        <v>0</v>
      </c>
      <c r="AU592">
        <f>1-AS592/AT592</f>
        <v>0</v>
      </c>
      <c r="AV592">
        <v>0.5</v>
      </c>
      <c r="AW592">
        <f>CV592</f>
        <v>0</v>
      </c>
      <c r="AX592">
        <f>K592</f>
        <v>0</v>
      </c>
      <c r="AY592">
        <f>AU592*AV592*AW592</f>
        <v>0</v>
      </c>
      <c r="AZ592">
        <f>(AX592-AP592)/AW592</f>
        <v>0</v>
      </c>
      <c r="BA592">
        <f>(AN592-AT592)/AT592</f>
        <v>0</v>
      </c>
      <c r="BB592">
        <f>AM592/(AO592+AM592/AT592)</f>
        <v>0</v>
      </c>
      <c r="BC592" t="s">
        <v>420</v>
      </c>
      <c r="BD592">
        <v>0</v>
      </c>
      <c r="BE592">
        <f>IF(BD592&lt;&gt;0, BD592, BB592)</f>
        <v>0</v>
      </c>
      <c r="BF592">
        <f>1-BE592/AT592</f>
        <v>0</v>
      </c>
      <c r="BG592">
        <f>(AT592-AS592)/(AT592-BE592)</f>
        <v>0</v>
      </c>
      <c r="BH592">
        <f>(AN592-AT592)/(AN592-BE592)</f>
        <v>0</v>
      </c>
      <c r="BI592">
        <f>(AT592-AS592)/(AT592-AM592)</f>
        <v>0</v>
      </c>
      <c r="BJ592">
        <f>(AN592-AT592)/(AN592-AM592)</f>
        <v>0</v>
      </c>
      <c r="BK592">
        <f>(BG592*BE592/AS592)</f>
        <v>0</v>
      </c>
      <c r="BL592">
        <f>(1-BK592)</f>
        <v>0</v>
      </c>
      <c r="CU592">
        <f>$B$13*DS592+$C$13*DT592+$F$13*EE592*(1-EH592)</f>
        <v>0</v>
      </c>
      <c r="CV592">
        <f>CU592*CW592</f>
        <v>0</v>
      </c>
      <c r="CW592">
        <f>($B$13*$D$11+$C$13*$D$11+$F$13*((ER592+EJ592)/MAX(ER592+EJ592+ES592, 0.1)*$I$11+ES592/MAX(ER592+EJ592+ES592, 0.1)*$J$11))/($B$13+$C$13+$F$13)</f>
        <v>0</v>
      </c>
      <c r="CX592">
        <f>($B$13*$K$11+$C$13*$K$11+$F$13*((ER592+EJ592)/MAX(ER592+EJ592+ES592, 0.1)*$P$11+ES592/MAX(ER592+EJ592+ES592, 0.1)*$Q$11))/($B$13+$C$13+$F$13)</f>
        <v>0</v>
      </c>
      <c r="CY592">
        <v>1.91</v>
      </c>
      <c r="CZ592">
        <v>0.5</v>
      </c>
      <c r="DA592" t="s">
        <v>421</v>
      </c>
      <c r="DB592">
        <v>2</v>
      </c>
      <c r="DC592">
        <v>1761013831.833333</v>
      </c>
      <c r="DD592">
        <v>420.2712962962963</v>
      </c>
      <c r="DE592">
        <v>419.9832222222223</v>
      </c>
      <c r="DF592">
        <v>23.68416666666667</v>
      </c>
      <c r="DG592">
        <v>23.64107407407408</v>
      </c>
      <c r="DH592">
        <v>422.0368888888889</v>
      </c>
      <c r="DI592">
        <v>23.49912222222223</v>
      </c>
      <c r="DJ592">
        <v>500.0096666666667</v>
      </c>
      <c r="DK592">
        <v>90.60577777777777</v>
      </c>
      <c r="DL592">
        <v>0.03335882592592593</v>
      </c>
      <c r="DM592">
        <v>30.1045925925926</v>
      </c>
      <c r="DN592">
        <v>30.04772592592592</v>
      </c>
      <c r="DO592">
        <v>999.9000000000001</v>
      </c>
      <c r="DP592">
        <v>0</v>
      </c>
      <c r="DQ592">
        <v>0</v>
      </c>
      <c r="DR592">
        <v>10001.34185185185</v>
      </c>
      <c r="DS592">
        <v>0</v>
      </c>
      <c r="DT592">
        <v>0.242856</v>
      </c>
      <c r="DU592">
        <v>0.2881040740740741</v>
      </c>
      <c r="DV592">
        <v>430.4664444444444</v>
      </c>
      <c r="DW592">
        <v>430.1524444444444</v>
      </c>
      <c r="DX592">
        <v>0.04309245185185185</v>
      </c>
      <c r="DY592">
        <v>419.9832222222223</v>
      </c>
      <c r="DZ592">
        <v>23.64107407407408</v>
      </c>
      <c r="EA592">
        <v>2.145922592592593</v>
      </c>
      <c r="EB592">
        <v>2.142019629629629</v>
      </c>
      <c r="EC592">
        <v>18.56421111111111</v>
      </c>
      <c r="ED592">
        <v>18.53514074074074</v>
      </c>
      <c r="EE592">
        <v>0.005000780000000001</v>
      </c>
      <c r="EF592">
        <v>0</v>
      </c>
      <c r="EG592">
        <v>0</v>
      </c>
      <c r="EH592">
        <v>0</v>
      </c>
      <c r="EI592">
        <v>181.7740740740741</v>
      </c>
      <c r="EJ592">
        <v>0.005000780000000001</v>
      </c>
      <c r="EK592">
        <v>-19.8925925925926</v>
      </c>
      <c r="EL592">
        <v>-1.751851851851852</v>
      </c>
      <c r="EM592">
        <v>35.16644444444444</v>
      </c>
      <c r="EN592">
        <v>38.04374074074073</v>
      </c>
      <c r="EO592">
        <v>37.55066666666666</v>
      </c>
      <c r="EP592">
        <v>38.15251851851852</v>
      </c>
      <c r="EQ592">
        <v>37.7937037037037</v>
      </c>
      <c r="ER592">
        <v>0</v>
      </c>
      <c r="ES592">
        <v>0</v>
      </c>
      <c r="ET592">
        <v>0</v>
      </c>
      <c r="EU592">
        <v>1761013839.1</v>
      </c>
      <c r="EV592">
        <v>0</v>
      </c>
      <c r="EW592">
        <v>181.364</v>
      </c>
      <c r="EX592">
        <v>17.2692315721184</v>
      </c>
      <c r="EY592">
        <v>-3.238462404833216</v>
      </c>
      <c r="EZ592">
        <v>-19.416</v>
      </c>
      <c r="FA592">
        <v>15</v>
      </c>
      <c r="FB592">
        <v>1761013652</v>
      </c>
      <c r="FC592" t="s">
        <v>1604</v>
      </c>
      <c r="FD592">
        <v>1761013643</v>
      </c>
      <c r="FE592">
        <v>1761013652</v>
      </c>
      <c r="FF592">
        <v>18</v>
      </c>
      <c r="FG592">
        <v>0.01</v>
      </c>
      <c r="FH592">
        <v>-0.002</v>
      </c>
      <c r="FI592">
        <v>-1.766</v>
      </c>
      <c r="FJ592">
        <v>0.184</v>
      </c>
      <c r="FK592">
        <v>420</v>
      </c>
      <c r="FL592">
        <v>24</v>
      </c>
      <c r="FM592">
        <v>0.62</v>
      </c>
      <c r="FN592">
        <v>0.17</v>
      </c>
      <c r="FO592">
        <v>0.283380175</v>
      </c>
      <c r="FP592">
        <v>-0.01547836772983096</v>
      </c>
      <c r="FQ592">
        <v>0.02877279861074301</v>
      </c>
      <c r="FR592">
        <v>1</v>
      </c>
      <c r="FS592">
        <v>181.3147058823529</v>
      </c>
      <c r="FT592">
        <v>4.91214692084661</v>
      </c>
      <c r="FU592">
        <v>6.576836909717636</v>
      </c>
      <c r="FV592">
        <v>0</v>
      </c>
      <c r="FW592">
        <v>0.039778715</v>
      </c>
      <c r="FX592">
        <v>0.06969173133208249</v>
      </c>
      <c r="FY592">
        <v>0.0072677311201829</v>
      </c>
      <c r="FZ592">
        <v>1</v>
      </c>
      <c r="GA592">
        <v>2</v>
      </c>
      <c r="GB592">
        <v>3</v>
      </c>
      <c r="GC592" t="s">
        <v>482</v>
      </c>
      <c r="GD592">
        <v>3.10946</v>
      </c>
      <c r="GE592">
        <v>2.72514</v>
      </c>
      <c r="GF592">
        <v>0.0887351</v>
      </c>
      <c r="GG592">
        <v>0.0884634</v>
      </c>
      <c r="GH592">
        <v>0.107708</v>
      </c>
      <c r="GI592">
        <v>0.108585</v>
      </c>
      <c r="GJ592">
        <v>23916.3</v>
      </c>
      <c r="GK592">
        <v>21658.5</v>
      </c>
      <c r="GL592">
        <v>26802.5</v>
      </c>
      <c r="GM592">
        <v>23966.1</v>
      </c>
      <c r="GN592">
        <v>38213.2</v>
      </c>
      <c r="GO592">
        <v>31509.3</v>
      </c>
      <c r="GP592">
        <v>46782.3</v>
      </c>
      <c r="GQ592">
        <v>37881.4</v>
      </c>
      <c r="GR592">
        <v>1.89288</v>
      </c>
      <c r="GS592">
        <v>1.88065</v>
      </c>
      <c r="GT592">
        <v>0.105038</v>
      </c>
      <c r="GU592">
        <v>0</v>
      </c>
      <c r="GV592">
        <v>28.3318</v>
      </c>
      <c r="GW592">
        <v>999.9</v>
      </c>
      <c r="GX592">
        <v>64</v>
      </c>
      <c r="GY592">
        <v>29</v>
      </c>
      <c r="GZ592">
        <v>28.4081</v>
      </c>
      <c r="HA592">
        <v>61.281</v>
      </c>
      <c r="HB592">
        <v>21.0978</v>
      </c>
      <c r="HC592">
        <v>1</v>
      </c>
      <c r="HD592">
        <v>0.0213821</v>
      </c>
      <c r="HE592">
        <v>-1.66609</v>
      </c>
      <c r="HF592">
        <v>20.3284</v>
      </c>
      <c r="HG592">
        <v>5.22268</v>
      </c>
      <c r="HH592">
        <v>11.9794</v>
      </c>
      <c r="HI592">
        <v>4.9656</v>
      </c>
      <c r="HJ592">
        <v>3.27598</v>
      </c>
      <c r="HK592">
        <v>9999</v>
      </c>
      <c r="HL592">
        <v>9999</v>
      </c>
      <c r="HM592">
        <v>9999</v>
      </c>
      <c r="HN592">
        <v>999.9</v>
      </c>
      <c r="HO592">
        <v>1.86366</v>
      </c>
      <c r="HP592">
        <v>1.85974</v>
      </c>
      <c r="HQ592">
        <v>1.85806</v>
      </c>
      <c r="HR592">
        <v>1.85944</v>
      </c>
      <c r="HS592">
        <v>1.85959</v>
      </c>
      <c r="HT592">
        <v>1.85806</v>
      </c>
      <c r="HU592">
        <v>1.85715</v>
      </c>
      <c r="HV592">
        <v>1.85211</v>
      </c>
      <c r="HW592">
        <v>0</v>
      </c>
      <c r="HX592">
        <v>0</v>
      </c>
      <c r="HY592">
        <v>0</v>
      </c>
      <c r="HZ592">
        <v>0</v>
      </c>
      <c r="IA592" t="s">
        <v>424</v>
      </c>
      <c r="IB592" t="s">
        <v>425</v>
      </c>
      <c r="IC592" t="s">
        <v>426</v>
      </c>
      <c r="ID592" t="s">
        <v>426</v>
      </c>
      <c r="IE592" t="s">
        <v>426</v>
      </c>
      <c r="IF592" t="s">
        <v>426</v>
      </c>
      <c r="IG592">
        <v>0</v>
      </c>
      <c r="IH592">
        <v>100</v>
      </c>
      <c r="II592">
        <v>100</v>
      </c>
      <c r="IJ592">
        <v>-1.766</v>
      </c>
      <c r="IK592">
        <v>0.1852</v>
      </c>
      <c r="IL592">
        <v>-2.556641355486648</v>
      </c>
      <c r="IM592">
        <v>0.001328113201692861</v>
      </c>
      <c r="IN592">
        <v>1.538283238170363E-06</v>
      </c>
      <c r="IO592">
        <v>-5.795655626708063E-10</v>
      </c>
      <c r="IP592">
        <v>-0.06673559592848211</v>
      </c>
      <c r="IQ592">
        <v>-0.004593102289677449</v>
      </c>
      <c r="IR592">
        <v>0.0008253994458280543</v>
      </c>
      <c r="IS592">
        <v>-7.403632370499484E-06</v>
      </c>
      <c r="IT592">
        <v>2</v>
      </c>
      <c r="IU592">
        <v>1985</v>
      </c>
      <c r="IV592">
        <v>1</v>
      </c>
      <c r="IW592">
        <v>27</v>
      </c>
      <c r="IX592">
        <v>3.3</v>
      </c>
      <c r="IY592">
        <v>3.1</v>
      </c>
      <c r="IZ592">
        <v>1.13525</v>
      </c>
      <c r="JA592">
        <v>2.60742</v>
      </c>
      <c r="JB592">
        <v>1.49658</v>
      </c>
      <c r="JC592">
        <v>2.34497</v>
      </c>
      <c r="JD592">
        <v>1.54907</v>
      </c>
      <c r="JE592">
        <v>2.47803</v>
      </c>
      <c r="JF592">
        <v>32.7535</v>
      </c>
      <c r="JG592">
        <v>15.2353</v>
      </c>
      <c r="JH592">
        <v>18</v>
      </c>
      <c r="JI592">
        <v>481.47</v>
      </c>
      <c r="JJ592">
        <v>502.878</v>
      </c>
      <c r="JK592">
        <v>30.9121</v>
      </c>
      <c r="JL592">
        <v>27.5169</v>
      </c>
      <c r="JM592">
        <v>30</v>
      </c>
      <c r="JN592">
        <v>27.7266</v>
      </c>
      <c r="JO592">
        <v>27.7107</v>
      </c>
      <c r="JP592">
        <v>22.8303</v>
      </c>
      <c r="JQ592">
        <v>20.6605</v>
      </c>
      <c r="JR592">
        <v>79.7008</v>
      </c>
      <c r="JS592">
        <v>30.9045</v>
      </c>
      <c r="JT592">
        <v>420</v>
      </c>
      <c r="JU592">
        <v>23.6373</v>
      </c>
      <c r="JV592">
        <v>102.302</v>
      </c>
      <c r="JW592">
        <v>91.3891</v>
      </c>
    </row>
    <row r="593" spans="1:283">
      <c r="A593">
        <v>575</v>
      </c>
      <c r="B593">
        <v>1761013842</v>
      </c>
      <c r="C593">
        <v>4176</v>
      </c>
      <c r="D593" t="s">
        <v>1611</v>
      </c>
      <c r="E593" t="s">
        <v>1612</v>
      </c>
      <c r="F593">
        <v>5</v>
      </c>
      <c r="G593" t="s">
        <v>1603</v>
      </c>
      <c r="H593">
        <v>1761013833.826923</v>
      </c>
      <c r="I593">
        <f>(J593)/1000</f>
        <v>0</v>
      </c>
      <c r="J593">
        <f>1000*DJ593*AH593*(DF593-DG593)/(100*CY593*(1000-AH593*DF593))</f>
        <v>0</v>
      </c>
      <c r="K593">
        <f>DJ593*AH593*(DE593-DD593*(1000-AH593*DG593)/(1000-AH593*DF593))/(100*CY593)</f>
        <v>0</v>
      </c>
      <c r="L593">
        <f>DD593 - IF(AH593&gt;1, K593*CY593*100.0/(AJ593), 0)</f>
        <v>0</v>
      </c>
      <c r="M593">
        <f>((S593-I593/2)*L593-K593)/(S593+I593/2)</f>
        <v>0</v>
      </c>
      <c r="N593">
        <f>M593*(DK593+DL593)/1000.0</f>
        <v>0</v>
      </c>
      <c r="O593">
        <f>(DD593 - IF(AH593&gt;1, K593*CY593*100.0/(AJ593), 0))*(DK593+DL593)/1000.0</f>
        <v>0</v>
      </c>
      <c r="P593">
        <f>2.0/((1/R593-1/Q593)+SIGN(R593)*SQRT((1/R593-1/Q593)*(1/R593-1/Q593) + 4*CZ593/((CZ593+1)*(CZ593+1))*(2*1/R593*1/Q593-1/Q593*1/Q593)))</f>
        <v>0</v>
      </c>
      <c r="Q593">
        <f>IF(LEFT(DA593,1)&lt;&gt;"0",IF(LEFT(DA593,1)="1",3.0,DB593),$D$5+$E$5*(DR593*DK593/($K$5*1000))+$F$5*(DR593*DK593/($K$5*1000))*MAX(MIN(CY593,$J$5),$I$5)*MAX(MIN(CY593,$J$5),$I$5)+$G$5*MAX(MIN(CY593,$J$5),$I$5)*(DR593*DK593/($K$5*1000))+$H$5*(DR593*DK593/($K$5*1000))*(DR593*DK593/($K$5*1000)))</f>
        <v>0</v>
      </c>
      <c r="R593">
        <f>I593*(1000-(1000*0.61365*exp(17.502*V593/(240.97+V593))/(DK593+DL593)+DF593)/2)/(1000*0.61365*exp(17.502*V593/(240.97+V593))/(DK593+DL593)-DF593)</f>
        <v>0</v>
      </c>
      <c r="S593">
        <f>1/((CZ593+1)/(P593/1.6)+1/(Q593/1.37)) + CZ593/((CZ593+1)/(P593/1.6) + CZ593/(Q593/1.37))</f>
        <v>0</v>
      </c>
      <c r="T593">
        <f>(CU593*CX593)</f>
        <v>0</v>
      </c>
      <c r="U593">
        <f>(DM593+(T593+2*0.95*5.67E-8*(((DM593+$B$9)+273)^4-(DM593+273)^4)-44100*I593)/(1.84*29.3*Q593+8*0.95*5.67E-8*(DM593+273)^3))</f>
        <v>0</v>
      </c>
      <c r="V593">
        <f>($C$9*DN593+$D$9*DO593+$E$9*U593)</f>
        <v>0</v>
      </c>
      <c r="W593">
        <f>0.61365*exp(17.502*V593/(240.97+V593))</f>
        <v>0</v>
      </c>
      <c r="X593">
        <f>(Y593/Z593*100)</f>
        <v>0</v>
      </c>
      <c r="Y593">
        <f>DF593*(DK593+DL593)/1000</f>
        <v>0</v>
      </c>
      <c r="Z593">
        <f>0.61365*exp(17.502*DM593/(240.97+DM593))</f>
        <v>0</v>
      </c>
      <c r="AA593">
        <f>(W593-DF593*(DK593+DL593)/1000)</f>
        <v>0</v>
      </c>
      <c r="AB593">
        <f>(-I593*44100)</f>
        <v>0</v>
      </c>
      <c r="AC593">
        <f>2*29.3*Q593*0.92*(DM593-V593)</f>
        <v>0</v>
      </c>
      <c r="AD593">
        <f>2*0.95*5.67E-8*(((DM593+$B$9)+273)^4-(V593+273)^4)</f>
        <v>0</v>
      </c>
      <c r="AE593">
        <f>T593+AD593+AB593+AC593</f>
        <v>0</v>
      </c>
      <c r="AF593">
        <v>1</v>
      </c>
      <c r="AG593">
        <v>0</v>
      </c>
      <c r="AH593">
        <f>IF(AF593*$H$15&gt;=AJ593,1.0,(AJ593/(AJ593-AF593*$H$15)))</f>
        <v>0</v>
      </c>
      <c r="AI593">
        <f>(AH593-1)*100</f>
        <v>0</v>
      </c>
      <c r="AJ593">
        <f>MAX(0,($B$15+$C$15*DR593)/(1+$D$15*DR593)*DK593/(DM593+273)*$E$15)</f>
        <v>0</v>
      </c>
      <c r="AK593" t="s">
        <v>420</v>
      </c>
      <c r="AL593" t="s">
        <v>420</v>
      </c>
      <c r="AM593">
        <v>0</v>
      </c>
      <c r="AN593">
        <v>0</v>
      </c>
      <c r="AO593">
        <f>1-AM593/AN593</f>
        <v>0</v>
      </c>
      <c r="AP593">
        <v>0</v>
      </c>
      <c r="AQ593" t="s">
        <v>420</v>
      </c>
      <c r="AR593" t="s">
        <v>420</v>
      </c>
      <c r="AS593">
        <v>0</v>
      </c>
      <c r="AT593">
        <v>0</v>
      </c>
      <c r="AU593">
        <f>1-AS593/AT593</f>
        <v>0</v>
      </c>
      <c r="AV593">
        <v>0.5</v>
      </c>
      <c r="AW593">
        <f>CV593</f>
        <v>0</v>
      </c>
      <c r="AX593">
        <f>K593</f>
        <v>0</v>
      </c>
      <c r="AY593">
        <f>AU593*AV593*AW593</f>
        <v>0</v>
      </c>
      <c r="AZ593">
        <f>(AX593-AP593)/AW593</f>
        <v>0</v>
      </c>
      <c r="BA593">
        <f>(AN593-AT593)/AT593</f>
        <v>0</v>
      </c>
      <c r="BB593">
        <f>AM593/(AO593+AM593/AT593)</f>
        <v>0</v>
      </c>
      <c r="BC593" t="s">
        <v>420</v>
      </c>
      <c r="BD593">
        <v>0</v>
      </c>
      <c r="BE593">
        <f>IF(BD593&lt;&gt;0, BD593, BB593)</f>
        <v>0</v>
      </c>
      <c r="BF593">
        <f>1-BE593/AT593</f>
        <v>0</v>
      </c>
      <c r="BG593">
        <f>(AT593-AS593)/(AT593-BE593)</f>
        <v>0</v>
      </c>
      <c r="BH593">
        <f>(AN593-AT593)/(AN593-BE593)</f>
        <v>0</v>
      </c>
      <c r="BI593">
        <f>(AT593-AS593)/(AT593-AM593)</f>
        <v>0</v>
      </c>
      <c r="BJ593">
        <f>(AN593-AT593)/(AN593-AM593)</f>
        <v>0</v>
      </c>
      <c r="BK593">
        <f>(BG593*BE593/AS593)</f>
        <v>0</v>
      </c>
      <c r="BL593">
        <f>(1-BK593)</f>
        <v>0</v>
      </c>
      <c r="CU593">
        <f>$B$13*DS593+$C$13*DT593+$F$13*EE593*(1-EH593)</f>
        <v>0</v>
      </c>
      <c r="CV593">
        <f>CU593*CW593</f>
        <v>0</v>
      </c>
      <c r="CW593">
        <f>($B$13*$D$11+$C$13*$D$11+$F$13*((ER593+EJ593)/MAX(ER593+EJ593+ES593, 0.1)*$I$11+ES593/MAX(ER593+EJ593+ES593, 0.1)*$J$11))/($B$13+$C$13+$F$13)</f>
        <v>0</v>
      </c>
      <c r="CX593">
        <f>($B$13*$K$11+$C$13*$K$11+$F$13*((ER593+EJ593)/MAX(ER593+EJ593+ES593, 0.1)*$P$11+ES593/MAX(ER593+EJ593+ES593, 0.1)*$Q$11))/($B$13+$C$13+$F$13)</f>
        <v>0</v>
      </c>
      <c r="CY593">
        <v>1.91</v>
      </c>
      <c r="CZ593">
        <v>0.5</v>
      </c>
      <c r="DA593" t="s">
        <v>421</v>
      </c>
      <c r="DB593">
        <v>2</v>
      </c>
      <c r="DC593">
        <v>1761013833.826923</v>
      </c>
      <c r="DD593">
        <v>420.2736538461538</v>
      </c>
      <c r="DE593">
        <v>419.9830384615385</v>
      </c>
      <c r="DF593">
        <v>23.68574615384616</v>
      </c>
      <c r="DG593">
        <v>23.64104230769231</v>
      </c>
      <c r="DH593">
        <v>422.0392307692308</v>
      </c>
      <c r="DI593">
        <v>23.50067307692308</v>
      </c>
      <c r="DJ593">
        <v>499.9856923076923</v>
      </c>
      <c r="DK593">
        <v>90.60609615384615</v>
      </c>
      <c r="DL593">
        <v>0.03337244230769231</v>
      </c>
      <c r="DM593">
        <v>30.10100384615384</v>
      </c>
      <c r="DN593">
        <v>30.04754615384615</v>
      </c>
      <c r="DO593">
        <v>999.9000000000001</v>
      </c>
      <c r="DP593">
        <v>0</v>
      </c>
      <c r="DQ593">
        <v>0</v>
      </c>
      <c r="DR593">
        <v>10005.14346153846</v>
      </c>
      <c r="DS593">
        <v>0</v>
      </c>
      <c r="DT593">
        <v>0.242856</v>
      </c>
      <c r="DU593">
        <v>0.290620076923077</v>
      </c>
      <c r="DV593">
        <v>430.4695384615385</v>
      </c>
      <c r="DW593">
        <v>430.1522692307693</v>
      </c>
      <c r="DX593">
        <v>0.04469945769230769</v>
      </c>
      <c r="DY593">
        <v>419.9830384615385</v>
      </c>
      <c r="DZ593">
        <v>23.64104230769231</v>
      </c>
      <c r="EA593">
        <v>2.146073076923077</v>
      </c>
      <c r="EB593">
        <v>2.142024615384615</v>
      </c>
      <c r="EC593">
        <v>18.56533076923077</v>
      </c>
      <c r="ED593">
        <v>18.53517692307692</v>
      </c>
      <c r="EE593">
        <v>0.005000780000000001</v>
      </c>
      <c r="EF593">
        <v>0</v>
      </c>
      <c r="EG593">
        <v>0</v>
      </c>
      <c r="EH593">
        <v>0</v>
      </c>
      <c r="EI593">
        <v>181.0538461538461</v>
      </c>
      <c r="EJ593">
        <v>0.005000780000000001</v>
      </c>
      <c r="EK593">
        <v>-19.56153846153846</v>
      </c>
      <c r="EL593">
        <v>-1.407692307692308</v>
      </c>
      <c r="EM593">
        <v>35.14884615384615</v>
      </c>
      <c r="EN593">
        <v>38.01892307692307</v>
      </c>
      <c r="EO593">
        <v>37.41323076923076</v>
      </c>
      <c r="EP593">
        <v>38.12226923076923</v>
      </c>
      <c r="EQ593">
        <v>37.75692307692307</v>
      </c>
      <c r="ER593">
        <v>0</v>
      </c>
      <c r="ES593">
        <v>0</v>
      </c>
      <c r="ET593">
        <v>0</v>
      </c>
      <c r="EU593">
        <v>1761013840.9</v>
      </c>
      <c r="EV593">
        <v>0</v>
      </c>
      <c r="EW593">
        <v>180.6769230769231</v>
      </c>
      <c r="EX593">
        <v>13.69572725511307</v>
      </c>
      <c r="EY593">
        <v>-3.217094878891218</v>
      </c>
      <c r="EZ593">
        <v>-19.40384615384615</v>
      </c>
      <c r="FA593">
        <v>15</v>
      </c>
      <c r="FB593">
        <v>1761013652</v>
      </c>
      <c r="FC593" t="s">
        <v>1604</v>
      </c>
      <c r="FD593">
        <v>1761013643</v>
      </c>
      <c r="FE593">
        <v>1761013652</v>
      </c>
      <c r="FF593">
        <v>18</v>
      </c>
      <c r="FG593">
        <v>0.01</v>
      </c>
      <c r="FH593">
        <v>-0.002</v>
      </c>
      <c r="FI593">
        <v>-1.766</v>
      </c>
      <c r="FJ593">
        <v>0.184</v>
      </c>
      <c r="FK593">
        <v>420</v>
      </c>
      <c r="FL593">
        <v>24</v>
      </c>
      <c r="FM593">
        <v>0.62</v>
      </c>
      <c r="FN593">
        <v>0.17</v>
      </c>
      <c r="FO593">
        <v>0.2824320487804878</v>
      </c>
      <c r="FP593">
        <v>-0.07594003484320509</v>
      </c>
      <c r="FQ593">
        <v>0.02873649848143003</v>
      </c>
      <c r="FR593">
        <v>1</v>
      </c>
      <c r="FS593">
        <v>181.9352941176471</v>
      </c>
      <c r="FT593">
        <v>3.037433388284419</v>
      </c>
      <c r="FU593">
        <v>6.49139169130668</v>
      </c>
      <c r="FV593">
        <v>0</v>
      </c>
      <c r="FW593">
        <v>0.04106670975609756</v>
      </c>
      <c r="FX593">
        <v>0.06094221533101045</v>
      </c>
      <c r="FY593">
        <v>0.006630600646956278</v>
      </c>
      <c r="FZ593">
        <v>1</v>
      </c>
      <c r="GA593">
        <v>2</v>
      </c>
      <c r="GB593">
        <v>3</v>
      </c>
      <c r="GC593" t="s">
        <v>482</v>
      </c>
      <c r="GD593">
        <v>3.10959</v>
      </c>
      <c r="GE593">
        <v>2.72523</v>
      </c>
      <c r="GF593">
        <v>0.08873399999999999</v>
      </c>
      <c r="GG593">
        <v>0.0884562</v>
      </c>
      <c r="GH593">
        <v>0.107711</v>
      </c>
      <c r="GI593">
        <v>0.108578</v>
      </c>
      <c r="GJ593">
        <v>23916.5</v>
      </c>
      <c r="GK593">
        <v>21658.6</v>
      </c>
      <c r="GL593">
        <v>26802.6</v>
      </c>
      <c r="GM593">
        <v>23966</v>
      </c>
      <c r="GN593">
        <v>38213.1</v>
      </c>
      <c r="GO593">
        <v>31509.4</v>
      </c>
      <c r="GP593">
        <v>46782.4</v>
      </c>
      <c r="GQ593">
        <v>37881.2</v>
      </c>
      <c r="GR593">
        <v>1.89303</v>
      </c>
      <c r="GS593">
        <v>1.88055</v>
      </c>
      <c r="GT593">
        <v>0.104982</v>
      </c>
      <c r="GU593">
        <v>0</v>
      </c>
      <c r="GV593">
        <v>28.3318</v>
      </c>
      <c r="GW593">
        <v>999.9</v>
      </c>
      <c r="GX593">
        <v>64</v>
      </c>
      <c r="GY593">
        <v>29</v>
      </c>
      <c r="GZ593">
        <v>28.4106</v>
      </c>
      <c r="HA593">
        <v>61.051</v>
      </c>
      <c r="HB593">
        <v>20.9295</v>
      </c>
      <c r="HC593">
        <v>1</v>
      </c>
      <c r="HD593">
        <v>0.0213618</v>
      </c>
      <c r="HE593">
        <v>-1.70039</v>
      </c>
      <c r="HF593">
        <v>20.3288</v>
      </c>
      <c r="HG593">
        <v>5.22238</v>
      </c>
      <c r="HH593">
        <v>11.9794</v>
      </c>
      <c r="HI593">
        <v>4.9656</v>
      </c>
      <c r="HJ593">
        <v>3.276</v>
      </c>
      <c r="HK593">
        <v>9999</v>
      </c>
      <c r="HL593">
        <v>9999</v>
      </c>
      <c r="HM593">
        <v>9999</v>
      </c>
      <c r="HN593">
        <v>999.9</v>
      </c>
      <c r="HO593">
        <v>1.86366</v>
      </c>
      <c r="HP593">
        <v>1.85974</v>
      </c>
      <c r="HQ593">
        <v>1.85806</v>
      </c>
      <c r="HR593">
        <v>1.85944</v>
      </c>
      <c r="HS593">
        <v>1.85959</v>
      </c>
      <c r="HT593">
        <v>1.85806</v>
      </c>
      <c r="HU593">
        <v>1.85715</v>
      </c>
      <c r="HV593">
        <v>1.85211</v>
      </c>
      <c r="HW593">
        <v>0</v>
      </c>
      <c r="HX593">
        <v>0</v>
      </c>
      <c r="HY593">
        <v>0</v>
      </c>
      <c r="HZ593">
        <v>0</v>
      </c>
      <c r="IA593" t="s">
        <v>424</v>
      </c>
      <c r="IB593" t="s">
        <v>425</v>
      </c>
      <c r="IC593" t="s">
        <v>426</v>
      </c>
      <c r="ID593" t="s">
        <v>426</v>
      </c>
      <c r="IE593" t="s">
        <v>426</v>
      </c>
      <c r="IF593" t="s">
        <v>426</v>
      </c>
      <c r="IG593">
        <v>0</v>
      </c>
      <c r="IH593">
        <v>100</v>
      </c>
      <c r="II593">
        <v>100</v>
      </c>
      <c r="IJ593">
        <v>-1.765</v>
      </c>
      <c r="IK593">
        <v>0.1852</v>
      </c>
      <c r="IL593">
        <v>-2.556641355486648</v>
      </c>
      <c r="IM593">
        <v>0.001328113201692861</v>
      </c>
      <c r="IN593">
        <v>1.538283238170363E-06</v>
      </c>
      <c r="IO593">
        <v>-5.795655626708063E-10</v>
      </c>
      <c r="IP593">
        <v>-0.06673559592848211</v>
      </c>
      <c r="IQ593">
        <v>-0.004593102289677449</v>
      </c>
      <c r="IR593">
        <v>0.0008253994458280543</v>
      </c>
      <c r="IS593">
        <v>-7.403632370499484E-06</v>
      </c>
      <c r="IT593">
        <v>2</v>
      </c>
      <c r="IU593">
        <v>1985</v>
      </c>
      <c r="IV593">
        <v>1</v>
      </c>
      <c r="IW593">
        <v>27</v>
      </c>
      <c r="IX593">
        <v>3.3</v>
      </c>
      <c r="IY593">
        <v>3.2</v>
      </c>
      <c r="IZ593">
        <v>1.13525</v>
      </c>
      <c r="JA593">
        <v>2.6062</v>
      </c>
      <c r="JB593">
        <v>1.49658</v>
      </c>
      <c r="JC593">
        <v>2.34497</v>
      </c>
      <c r="JD593">
        <v>1.54907</v>
      </c>
      <c r="JE593">
        <v>2.3999</v>
      </c>
      <c r="JF593">
        <v>32.7535</v>
      </c>
      <c r="JG593">
        <v>15.244</v>
      </c>
      <c r="JH593">
        <v>18</v>
      </c>
      <c r="JI593">
        <v>481.548</v>
      </c>
      <c r="JJ593">
        <v>502.801</v>
      </c>
      <c r="JK593">
        <v>30.8933</v>
      </c>
      <c r="JL593">
        <v>27.5157</v>
      </c>
      <c r="JM593">
        <v>29.9999</v>
      </c>
      <c r="JN593">
        <v>27.7254</v>
      </c>
      <c r="JO593">
        <v>27.7095</v>
      </c>
      <c r="JP593">
        <v>22.8319</v>
      </c>
      <c r="JQ593">
        <v>20.6605</v>
      </c>
      <c r="JR593">
        <v>79.7008</v>
      </c>
      <c r="JS593">
        <v>30.8601</v>
      </c>
      <c r="JT593">
        <v>420</v>
      </c>
      <c r="JU593">
        <v>23.6373</v>
      </c>
      <c r="JV593">
        <v>102.303</v>
      </c>
      <c r="JW593">
        <v>91.38849999999999</v>
      </c>
    </row>
    <row r="594" spans="1:283">
      <c r="A594">
        <v>576</v>
      </c>
      <c r="B594">
        <v>1761013844</v>
      </c>
      <c r="C594">
        <v>4178</v>
      </c>
      <c r="D594" t="s">
        <v>1613</v>
      </c>
      <c r="E594" t="s">
        <v>1614</v>
      </c>
      <c r="F594">
        <v>5</v>
      </c>
      <c r="G594" t="s">
        <v>1603</v>
      </c>
      <c r="H594">
        <v>1761013835.9</v>
      </c>
      <c r="I594">
        <f>(J594)/1000</f>
        <v>0</v>
      </c>
      <c r="J594">
        <f>1000*DJ594*AH594*(DF594-DG594)/(100*CY594*(1000-AH594*DF594))</f>
        <v>0</v>
      </c>
      <c r="K594">
        <f>DJ594*AH594*(DE594-DD594*(1000-AH594*DG594)/(1000-AH594*DF594))/(100*CY594)</f>
        <v>0</v>
      </c>
      <c r="L594">
        <f>DD594 - IF(AH594&gt;1, K594*CY594*100.0/(AJ594), 0)</f>
        <v>0</v>
      </c>
      <c r="M594">
        <f>((S594-I594/2)*L594-K594)/(S594+I594/2)</f>
        <v>0</v>
      </c>
      <c r="N594">
        <f>M594*(DK594+DL594)/1000.0</f>
        <v>0</v>
      </c>
      <c r="O594">
        <f>(DD594 - IF(AH594&gt;1, K594*CY594*100.0/(AJ594), 0))*(DK594+DL594)/1000.0</f>
        <v>0</v>
      </c>
      <c r="P594">
        <f>2.0/((1/R594-1/Q594)+SIGN(R594)*SQRT((1/R594-1/Q594)*(1/R594-1/Q594) + 4*CZ594/((CZ594+1)*(CZ594+1))*(2*1/R594*1/Q594-1/Q594*1/Q594)))</f>
        <v>0</v>
      </c>
      <c r="Q594">
        <f>IF(LEFT(DA594,1)&lt;&gt;"0",IF(LEFT(DA594,1)="1",3.0,DB594),$D$5+$E$5*(DR594*DK594/($K$5*1000))+$F$5*(DR594*DK594/($K$5*1000))*MAX(MIN(CY594,$J$5),$I$5)*MAX(MIN(CY594,$J$5),$I$5)+$G$5*MAX(MIN(CY594,$J$5),$I$5)*(DR594*DK594/($K$5*1000))+$H$5*(DR594*DK594/($K$5*1000))*(DR594*DK594/($K$5*1000)))</f>
        <v>0</v>
      </c>
      <c r="R594">
        <f>I594*(1000-(1000*0.61365*exp(17.502*V594/(240.97+V594))/(DK594+DL594)+DF594)/2)/(1000*0.61365*exp(17.502*V594/(240.97+V594))/(DK594+DL594)-DF594)</f>
        <v>0</v>
      </c>
      <c r="S594">
        <f>1/((CZ594+1)/(P594/1.6)+1/(Q594/1.37)) + CZ594/((CZ594+1)/(P594/1.6) + CZ594/(Q594/1.37))</f>
        <v>0</v>
      </c>
      <c r="T594">
        <f>(CU594*CX594)</f>
        <v>0</v>
      </c>
      <c r="U594">
        <f>(DM594+(T594+2*0.95*5.67E-8*(((DM594+$B$9)+273)^4-(DM594+273)^4)-44100*I594)/(1.84*29.3*Q594+8*0.95*5.67E-8*(DM594+273)^3))</f>
        <v>0</v>
      </c>
      <c r="V594">
        <f>($C$9*DN594+$D$9*DO594+$E$9*U594)</f>
        <v>0</v>
      </c>
      <c r="W594">
        <f>0.61365*exp(17.502*V594/(240.97+V594))</f>
        <v>0</v>
      </c>
      <c r="X594">
        <f>(Y594/Z594*100)</f>
        <v>0</v>
      </c>
      <c r="Y594">
        <f>DF594*(DK594+DL594)/1000</f>
        <v>0</v>
      </c>
      <c r="Z594">
        <f>0.61365*exp(17.502*DM594/(240.97+DM594))</f>
        <v>0</v>
      </c>
      <c r="AA594">
        <f>(W594-DF594*(DK594+DL594)/1000)</f>
        <v>0</v>
      </c>
      <c r="AB594">
        <f>(-I594*44100)</f>
        <v>0</v>
      </c>
      <c r="AC594">
        <f>2*29.3*Q594*0.92*(DM594-V594)</f>
        <v>0</v>
      </c>
      <c r="AD594">
        <f>2*0.95*5.67E-8*(((DM594+$B$9)+273)^4-(V594+273)^4)</f>
        <v>0</v>
      </c>
      <c r="AE594">
        <f>T594+AD594+AB594+AC594</f>
        <v>0</v>
      </c>
      <c r="AF594">
        <v>1</v>
      </c>
      <c r="AG594">
        <v>0</v>
      </c>
      <c r="AH594">
        <f>IF(AF594*$H$15&gt;=AJ594,1.0,(AJ594/(AJ594-AF594*$H$15)))</f>
        <v>0</v>
      </c>
      <c r="AI594">
        <f>(AH594-1)*100</f>
        <v>0</v>
      </c>
      <c r="AJ594">
        <f>MAX(0,($B$15+$C$15*DR594)/(1+$D$15*DR594)*DK594/(DM594+273)*$E$15)</f>
        <v>0</v>
      </c>
      <c r="AK594" t="s">
        <v>420</v>
      </c>
      <c r="AL594" t="s">
        <v>420</v>
      </c>
      <c r="AM594">
        <v>0</v>
      </c>
      <c r="AN594">
        <v>0</v>
      </c>
      <c r="AO594">
        <f>1-AM594/AN594</f>
        <v>0</v>
      </c>
      <c r="AP594">
        <v>0</v>
      </c>
      <c r="AQ594" t="s">
        <v>420</v>
      </c>
      <c r="AR594" t="s">
        <v>420</v>
      </c>
      <c r="AS594">
        <v>0</v>
      </c>
      <c r="AT594">
        <v>0</v>
      </c>
      <c r="AU594">
        <f>1-AS594/AT594</f>
        <v>0</v>
      </c>
      <c r="AV594">
        <v>0.5</v>
      </c>
      <c r="AW594">
        <f>CV594</f>
        <v>0</v>
      </c>
      <c r="AX594">
        <f>K594</f>
        <v>0</v>
      </c>
      <c r="AY594">
        <f>AU594*AV594*AW594</f>
        <v>0</v>
      </c>
      <c r="AZ594">
        <f>(AX594-AP594)/AW594</f>
        <v>0</v>
      </c>
      <c r="BA594">
        <f>(AN594-AT594)/AT594</f>
        <v>0</v>
      </c>
      <c r="BB594">
        <f>AM594/(AO594+AM594/AT594)</f>
        <v>0</v>
      </c>
      <c r="BC594" t="s">
        <v>420</v>
      </c>
      <c r="BD594">
        <v>0</v>
      </c>
      <c r="BE594">
        <f>IF(BD594&lt;&gt;0, BD594, BB594)</f>
        <v>0</v>
      </c>
      <c r="BF594">
        <f>1-BE594/AT594</f>
        <v>0</v>
      </c>
      <c r="BG594">
        <f>(AT594-AS594)/(AT594-BE594)</f>
        <v>0</v>
      </c>
      <c r="BH594">
        <f>(AN594-AT594)/(AN594-BE594)</f>
        <v>0</v>
      </c>
      <c r="BI594">
        <f>(AT594-AS594)/(AT594-AM594)</f>
        <v>0</v>
      </c>
      <c r="BJ594">
        <f>(AN594-AT594)/(AN594-AM594)</f>
        <v>0</v>
      </c>
      <c r="BK594">
        <f>(BG594*BE594/AS594)</f>
        <v>0</v>
      </c>
      <c r="BL594">
        <f>(1-BK594)</f>
        <v>0</v>
      </c>
      <c r="CU594">
        <f>$B$13*DS594+$C$13*DT594+$F$13*EE594*(1-EH594)</f>
        <v>0</v>
      </c>
      <c r="CV594">
        <f>CU594*CW594</f>
        <v>0</v>
      </c>
      <c r="CW594">
        <f>($B$13*$D$11+$C$13*$D$11+$F$13*((ER594+EJ594)/MAX(ER594+EJ594+ES594, 0.1)*$I$11+ES594/MAX(ER594+EJ594+ES594, 0.1)*$J$11))/($B$13+$C$13+$F$13)</f>
        <v>0</v>
      </c>
      <c r="CX594">
        <f>($B$13*$K$11+$C$13*$K$11+$F$13*((ER594+EJ594)/MAX(ER594+EJ594+ES594, 0.1)*$P$11+ES594/MAX(ER594+EJ594+ES594, 0.1)*$Q$11))/($B$13+$C$13+$F$13)</f>
        <v>0</v>
      </c>
      <c r="CY594">
        <v>1.91</v>
      </c>
      <c r="CZ594">
        <v>0.5</v>
      </c>
      <c r="DA594" t="s">
        <v>421</v>
      </c>
      <c r="DB594">
        <v>2</v>
      </c>
      <c r="DC594">
        <v>1761013835.9</v>
      </c>
      <c r="DD594">
        <v>420.2775599999999</v>
      </c>
      <c r="DE594">
        <v>419.98496</v>
      </c>
      <c r="DF594">
        <v>23.687204</v>
      </c>
      <c r="DG594">
        <v>23.640888</v>
      </c>
      <c r="DH594">
        <v>422.0431199999999</v>
      </c>
      <c r="DI594">
        <v>23.5021</v>
      </c>
      <c r="DJ594">
        <v>500.0036</v>
      </c>
      <c r="DK594">
        <v>90.60624399999999</v>
      </c>
      <c r="DL594">
        <v>0.033355952</v>
      </c>
      <c r="DM594">
        <v>30.097444</v>
      </c>
      <c r="DN594">
        <v>30.046032</v>
      </c>
      <c r="DO594">
        <v>999.9</v>
      </c>
      <c r="DP594">
        <v>0</v>
      </c>
      <c r="DQ594">
        <v>0</v>
      </c>
      <c r="DR594">
        <v>10009.2728</v>
      </c>
      <c r="DS594">
        <v>0</v>
      </c>
      <c r="DT594">
        <v>0.242856</v>
      </c>
      <c r="DU594">
        <v>0.29263668</v>
      </c>
      <c r="DV594">
        <v>430.4742</v>
      </c>
      <c r="DW594">
        <v>430.15408</v>
      </c>
      <c r="DX594">
        <v>0.046317148</v>
      </c>
      <c r="DY594">
        <v>419.98496</v>
      </c>
      <c r="DZ594">
        <v>23.640888</v>
      </c>
      <c r="EA594">
        <v>2.1462088</v>
      </c>
      <c r="EB594">
        <v>2.142014</v>
      </c>
      <c r="EC594">
        <v>18.566348</v>
      </c>
      <c r="ED594">
        <v>18.535104</v>
      </c>
      <c r="EE594">
        <v>0.00500078</v>
      </c>
      <c r="EF594">
        <v>0</v>
      </c>
      <c r="EG594">
        <v>0</v>
      </c>
      <c r="EH594">
        <v>0</v>
      </c>
      <c r="EI594">
        <v>181.448</v>
      </c>
      <c r="EJ594">
        <v>0.00500078</v>
      </c>
      <c r="EK594">
        <v>-19.404</v>
      </c>
      <c r="EL594">
        <v>-1.32</v>
      </c>
      <c r="EM594">
        <v>35.12728</v>
      </c>
      <c r="EN594">
        <v>38.00219999999999</v>
      </c>
      <c r="EO594">
        <v>37.34976</v>
      </c>
      <c r="EP594">
        <v>38.0946</v>
      </c>
      <c r="EQ594">
        <v>37.7322</v>
      </c>
      <c r="ER594">
        <v>0</v>
      </c>
      <c r="ES594">
        <v>0</v>
      </c>
      <c r="ET594">
        <v>0</v>
      </c>
      <c r="EU594">
        <v>1761013842.7</v>
      </c>
      <c r="EV594">
        <v>0</v>
      </c>
      <c r="EW594">
        <v>181.056</v>
      </c>
      <c r="EX594">
        <v>28.35384671199055</v>
      </c>
      <c r="EY594">
        <v>-17.35384685870931</v>
      </c>
      <c r="EZ594">
        <v>-19.24</v>
      </c>
      <c r="FA594">
        <v>15</v>
      </c>
      <c r="FB594">
        <v>1761013652</v>
      </c>
      <c r="FC594" t="s">
        <v>1604</v>
      </c>
      <c r="FD594">
        <v>1761013643</v>
      </c>
      <c r="FE594">
        <v>1761013652</v>
      </c>
      <c r="FF594">
        <v>18</v>
      </c>
      <c r="FG594">
        <v>0.01</v>
      </c>
      <c r="FH594">
        <v>-0.002</v>
      </c>
      <c r="FI594">
        <v>-1.766</v>
      </c>
      <c r="FJ594">
        <v>0.184</v>
      </c>
      <c r="FK594">
        <v>420</v>
      </c>
      <c r="FL594">
        <v>24</v>
      </c>
      <c r="FM594">
        <v>0.62</v>
      </c>
      <c r="FN594">
        <v>0.17</v>
      </c>
      <c r="FO594">
        <v>0.2868752</v>
      </c>
      <c r="FP594">
        <v>-0.03757461163227094</v>
      </c>
      <c r="FQ594">
        <v>0.03084114750151168</v>
      </c>
      <c r="FR594">
        <v>1</v>
      </c>
      <c r="FS594">
        <v>181.4323529411765</v>
      </c>
      <c r="FT594">
        <v>5.822765692774482</v>
      </c>
      <c r="FU594">
        <v>7.04296564324313</v>
      </c>
      <c r="FV594">
        <v>0</v>
      </c>
      <c r="FW594">
        <v>0.0439949125</v>
      </c>
      <c r="FX594">
        <v>0.04399273958724195</v>
      </c>
      <c r="FY594">
        <v>0.004757924956910706</v>
      </c>
      <c r="FZ594">
        <v>1</v>
      </c>
      <c r="GA594">
        <v>2</v>
      </c>
      <c r="GB594">
        <v>3</v>
      </c>
      <c r="GC594" t="s">
        <v>482</v>
      </c>
      <c r="GD594">
        <v>3.10952</v>
      </c>
      <c r="GE594">
        <v>2.72539</v>
      </c>
      <c r="GF594">
        <v>0.0887337</v>
      </c>
      <c r="GG594">
        <v>0.0884482</v>
      </c>
      <c r="GH594">
        <v>0.107712</v>
      </c>
      <c r="GI594">
        <v>0.108577</v>
      </c>
      <c r="GJ594">
        <v>23916.5</v>
      </c>
      <c r="GK594">
        <v>21658.8</v>
      </c>
      <c r="GL594">
        <v>26802.6</v>
      </c>
      <c r="GM594">
        <v>23966</v>
      </c>
      <c r="GN594">
        <v>38213.1</v>
      </c>
      <c r="GO594">
        <v>31509.5</v>
      </c>
      <c r="GP594">
        <v>46782.5</v>
      </c>
      <c r="GQ594">
        <v>37881.3</v>
      </c>
      <c r="GR594">
        <v>1.89305</v>
      </c>
      <c r="GS594">
        <v>1.88052</v>
      </c>
      <c r="GT594">
        <v>0.104178</v>
      </c>
      <c r="GU594">
        <v>0</v>
      </c>
      <c r="GV594">
        <v>28.3306</v>
      </c>
      <c r="GW594">
        <v>999.9</v>
      </c>
      <c r="GX594">
        <v>64</v>
      </c>
      <c r="GY594">
        <v>29</v>
      </c>
      <c r="GZ594">
        <v>28.4089</v>
      </c>
      <c r="HA594">
        <v>61.511</v>
      </c>
      <c r="HB594">
        <v>21.0617</v>
      </c>
      <c r="HC594">
        <v>1</v>
      </c>
      <c r="HD594">
        <v>0.0213415</v>
      </c>
      <c r="HE594">
        <v>-1.66795</v>
      </c>
      <c r="HF594">
        <v>20.33</v>
      </c>
      <c r="HG594">
        <v>5.22238</v>
      </c>
      <c r="HH594">
        <v>11.9798</v>
      </c>
      <c r="HI594">
        <v>4.9656</v>
      </c>
      <c r="HJ594">
        <v>3.276</v>
      </c>
      <c r="HK594">
        <v>9999</v>
      </c>
      <c r="HL594">
        <v>9999</v>
      </c>
      <c r="HM594">
        <v>9999</v>
      </c>
      <c r="HN594">
        <v>999.9</v>
      </c>
      <c r="HO594">
        <v>1.86365</v>
      </c>
      <c r="HP594">
        <v>1.85974</v>
      </c>
      <c r="HQ594">
        <v>1.85806</v>
      </c>
      <c r="HR594">
        <v>1.85944</v>
      </c>
      <c r="HS594">
        <v>1.85959</v>
      </c>
      <c r="HT594">
        <v>1.85806</v>
      </c>
      <c r="HU594">
        <v>1.85715</v>
      </c>
      <c r="HV594">
        <v>1.85211</v>
      </c>
      <c r="HW594">
        <v>0</v>
      </c>
      <c r="HX594">
        <v>0</v>
      </c>
      <c r="HY594">
        <v>0</v>
      </c>
      <c r="HZ594">
        <v>0</v>
      </c>
      <c r="IA594" t="s">
        <v>424</v>
      </c>
      <c r="IB594" t="s">
        <v>425</v>
      </c>
      <c r="IC594" t="s">
        <v>426</v>
      </c>
      <c r="ID594" t="s">
        <v>426</v>
      </c>
      <c r="IE594" t="s">
        <v>426</v>
      </c>
      <c r="IF594" t="s">
        <v>426</v>
      </c>
      <c r="IG594">
        <v>0</v>
      </c>
      <c r="IH594">
        <v>100</v>
      </c>
      <c r="II594">
        <v>100</v>
      </c>
      <c r="IJ594">
        <v>-1.766</v>
      </c>
      <c r="IK594">
        <v>0.1852</v>
      </c>
      <c r="IL594">
        <v>-2.556641355486648</v>
      </c>
      <c r="IM594">
        <v>0.001328113201692861</v>
      </c>
      <c r="IN594">
        <v>1.538283238170363E-06</v>
      </c>
      <c r="IO594">
        <v>-5.795655626708063E-10</v>
      </c>
      <c r="IP594">
        <v>-0.06673559592848211</v>
      </c>
      <c r="IQ594">
        <v>-0.004593102289677449</v>
      </c>
      <c r="IR594">
        <v>0.0008253994458280543</v>
      </c>
      <c r="IS594">
        <v>-7.403632370499484E-06</v>
      </c>
      <c r="IT594">
        <v>2</v>
      </c>
      <c r="IU594">
        <v>1985</v>
      </c>
      <c r="IV594">
        <v>1</v>
      </c>
      <c r="IW594">
        <v>27</v>
      </c>
      <c r="IX594">
        <v>3.4</v>
      </c>
      <c r="IY594">
        <v>3.2</v>
      </c>
      <c r="IZ594">
        <v>1.13525</v>
      </c>
      <c r="JA594">
        <v>2.6123</v>
      </c>
      <c r="JB594">
        <v>1.49658</v>
      </c>
      <c r="JC594">
        <v>2.34497</v>
      </c>
      <c r="JD594">
        <v>1.54907</v>
      </c>
      <c r="JE594">
        <v>2.41089</v>
      </c>
      <c r="JF594">
        <v>32.7535</v>
      </c>
      <c r="JG594">
        <v>15.2353</v>
      </c>
      <c r="JH594">
        <v>18</v>
      </c>
      <c r="JI594">
        <v>481.553</v>
      </c>
      <c r="JJ594">
        <v>502.783</v>
      </c>
      <c r="JK594">
        <v>30.8771</v>
      </c>
      <c r="JL594">
        <v>27.5152</v>
      </c>
      <c r="JM594">
        <v>29.9999</v>
      </c>
      <c r="JN594">
        <v>27.7243</v>
      </c>
      <c r="JO594">
        <v>27.7094</v>
      </c>
      <c r="JP594">
        <v>22.831</v>
      </c>
      <c r="JQ594">
        <v>20.6605</v>
      </c>
      <c r="JR594">
        <v>79.7008</v>
      </c>
      <c r="JS594">
        <v>30.8601</v>
      </c>
      <c r="JT594">
        <v>420</v>
      </c>
      <c r="JU594">
        <v>23.6373</v>
      </c>
      <c r="JV594">
        <v>102.303</v>
      </c>
      <c r="JW594">
        <v>91.3887</v>
      </c>
    </row>
    <row r="595" spans="1:283">
      <c r="A595">
        <v>577</v>
      </c>
      <c r="B595">
        <v>1761013846</v>
      </c>
      <c r="C595">
        <v>4180</v>
      </c>
      <c r="D595" t="s">
        <v>1615</v>
      </c>
      <c r="E595" t="s">
        <v>1616</v>
      </c>
      <c r="F595">
        <v>5</v>
      </c>
      <c r="G595" t="s">
        <v>1603</v>
      </c>
      <c r="H595">
        <v>1761013838.0625</v>
      </c>
      <c r="I595">
        <f>(J595)/1000</f>
        <v>0</v>
      </c>
      <c r="J595">
        <f>1000*DJ595*AH595*(DF595-DG595)/(100*CY595*(1000-AH595*DF595))</f>
        <v>0</v>
      </c>
      <c r="K595">
        <f>DJ595*AH595*(DE595-DD595*(1000-AH595*DG595)/(1000-AH595*DF595))/(100*CY595)</f>
        <v>0</v>
      </c>
      <c r="L595">
        <f>DD595 - IF(AH595&gt;1, K595*CY595*100.0/(AJ595), 0)</f>
        <v>0</v>
      </c>
      <c r="M595">
        <f>((S595-I595/2)*L595-K595)/(S595+I595/2)</f>
        <v>0</v>
      </c>
      <c r="N595">
        <f>M595*(DK595+DL595)/1000.0</f>
        <v>0</v>
      </c>
      <c r="O595">
        <f>(DD595 - IF(AH595&gt;1, K595*CY595*100.0/(AJ595), 0))*(DK595+DL595)/1000.0</f>
        <v>0</v>
      </c>
      <c r="P595">
        <f>2.0/((1/R595-1/Q595)+SIGN(R595)*SQRT((1/R595-1/Q595)*(1/R595-1/Q595) + 4*CZ595/((CZ595+1)*(CZ595+1))*(2*1/R595*1/Q595-1/Q595*1/Q595)))</f>
        <v>0</v>
      </c>
      <c r="Q595">
        <f>IF(LEFT(DA595,1)&lt;&gt;"0",IF(LEFT(DA595,1)="1",3.0,DB595),$D$5+$E$5*(DR595*DK595/($K$5*1000))+$F$5*(DR595*DK595/($K$5*1000))*MAX(MIN(CY595,$J$5),$I$5)*MAX(MIN(CY595,$J$5),$I$5)+$G$5*MAX(MIN(CY595,$J$5),$I$5)*(DR595*DK595/($K$5*1000))+$H$5*(DR595*DK595/($K$5*1000))*(DR595*DK595/($K$5*1000)))</f>
        <v>0</v>
      </c>
      <c r="R595">
        <f>I595*(1000-(1000*0.61365*exp(17.502*V595/(240.97+V595))/(DK595+DL595)+DF595)/2)/(1000*0.61365*exp(17.502*V595/(240.97+V595))/(DK595+DL595)-DF595)</f>
        <v>0</v>
      </c>
      <c r="S595">
        <f>1/((CZ595+1)/(P595/1.6)+1/(Q595/1.37)) + CZ595/((CZ595+1)/(P595/1.6) + CZ595/(Q595/1.37))</f>
        <v>0</v>
      </c>
      <c r="T595">
        <f>(CU595*CX595)</f>
        <v>0</v>
      </c>
      <c r="U595">
        <f>(DM595+(T595+2*0.95*5.67E-8*(((DM595+$B$9)+273)^4-(DM595+273)^4)-44100*I595)/(1.84*29.3*Q595+8*0.95*5.67E-8*(DM595+273)^3))</f>
        <v>0</v>
      </c>
      <c r="V595">
        <f>($C$9*DN595+$D$9*DO595+$E$9*U595)</f>
        <v>0</v>
      </c>
      <c r="W595">
        <f>0.61365*exp(17.502*V595/(240.97+V595))</f>
        <v>0</v>
      </c>
      <c r="X595">
        <f>(Y595/Z595*100)</f>
        <v>0</v>
      </c>
      <c r="Y595">
        <f>DF595*(DK595+DL595)/1000</f>
        <v>0</v>
      </c>
      <c r="Z595">
        <f>0.61365*exp(17.502*DM595/(240.97+DM595))</f>
        <v>0</v>
      </c>
      <c r="AA595">
        <f>(W595-DF595*(DK595+DL595)/1000)</f>
        <v>0</v>
      </c>
      <c r="AB595">
        <f>(-I595*44100)</f>
        <v>0</v>
      </c>
      <c r="AC595">
        <f>2*29.3*Q595*0.92*(DM595-V595)</f>
        <v>0</v>
      </c>
      <c r="AD595">
        <f>2*0.95*5.67E-8*(((DM595+$B$9)+273)^4-(V595+273)^4)</f>
        <v>0</v>
      </c>
      <c r="AE595">
        <f>T595+AD595+AB595+AC595</f>
        <v>0</v>
      </c>
      <c r="AF595">
        <v>1</v>
      </c>
      <c r="AG595">
        <v>0</v>
      </c>
      <c r="AH595">
        <f>IF(AF595*$H$15&gt;=AJ595,1.0,(AJ595/(AJ595-AF595*$H$15)))</f>
        <v>0</v>
      </c>
      <c r="AI595">
        <f>(AH595-1)*100</f>
        <v>0</v>
      </c>
      <c r="AJ595">
        <f>MAX(0,($B$15+$C$15*DR595)/(1+$D$15*DR595)*DK595/(DM595+273)*$E$15)</f>
        <v>0</v>
      </c>
      <c r="AK595" t="s">
        <v>420</v>
      </c>
      <c r="AL595" t="s">
        <v>420</v>
      </c>
      <c r="AM595">
        <v>0</v>
      </c>
      <c r="AN595">
        <v>0</v>
      </c>
      <c r="AO595">
        <f>1-AM595/AN595</f>
        <v>0</v>
      </c>
      <c r="AP595">
        <v>0</v>
      </c>
      <c r="AQ595" t="s">
        <v>420</v>
      </c>
      <c r="AR595" t="s">
        <v>420</v>
      </c>
      <c r="AS595">
        <v>0</v>
      </c>
      <c r="AT595">
        <v>0</v>
      </c>
      <c r="AU595">
        <f>1-AS595/AT595</f>
        <v>0</v>
      </c>
      <c r="AV595">
        <v>0.5</v>
      </c>
      <c r="AW595">
        <f>CV595</f>
        <v>0</v>
      </c>
      <c r="AX595">
        <f>K595</f>
        <v>0</v>
      </c>
      <c r="AY595">
        <f>AU595*AV595*AW595</f>
        <v>0</v>
      </c>
      <c r="AZ595">
        <f>(AX595-AP595)/AW595</f>
        <v>0</v>
      </c>
      <c r="BA595">
        <f>(AN595-AT595)/AT595</f>
        <v>0</v>
      </c>
      <c r="BB595">
        <f>AM595/(AO595+AM595/AT595)</f>
        <v>0</v>
      </c>
      <c r="BC595" t="s">
        <v>420</v>
      </c>
      <c r="BD595">
        <v>0</v>
      </c>
      <c r="BE595">
        <f>IF(BD595&lt;&gt;0, BD595, BB595)</f>
        <v>0</v>
      </c>
      <c r="BF595">
        <f>1-BE595/AT595</f>
        <v>0</v>
      </c>
      <c r="BG595">
        <f>(AT595-AS595)/(AT595-BE595)</f>
        <v>0</v>
      </c>
      <c r="BH595">
        <f>(AN595-AT595)/(AN595-BE595)</f>
        <v>0</v>
      </c>
      <c r="BI595">
        <f>(AT595-AS595)/(AT595-AM595)</f>
        <v>0</v>
      </c>
      <c r="BJ595">
        <f>(AN595-AT595)/(AN595-AM595)</f>
        <v>0</v>
      </c>
      <c r="BK595">
        <f>(BG595*BE595/AS595)</f>
        <v>0</v>
      </c>
      <c r="BL595">
        <f>(1-BK595)</f>
        <v>0</v>
      </c>
      <c r="CU595">
        <f>$B$13*DS595+$C$13*DT595+$F$13*EE595*(1-EH595)</f>
        <v>0</v>
      </c>
      <c r="CV595">
        <f>CU595*CW595</f>
        <v>0</v>
      </c>
      <c r="CW595">
        <f>($B$13*$D$11+$C$13*$D$11+$F$13*((ER595+EJ595)/MAX(ER595+EJ595+ES595, 0.1)*$I$11+ES595/MAX(ER595+EJ595+ES595, 0.1)*$J$11))/($B$13+$C$13+$F$13)</f>
        <v>0</v>
      </c>
      <c r="CX595">
        <f>($B$13*$K$11+$C$13*$K$11+$F$13*((ER595+EJ595)/MAX(ER595+EJ595+ES595, 0.1)*$P$11+ES595/MAX(ER595+EJ595+ES595, 0.1)*$Q$11))/($B$13+$C$13+$F$13)</f>
        <v>0</v>
      </c>
      <c r="CY595">
        <v>1.91</v>
      </c>
      <c r="CZ595">
        <v>0.5</v>
      </c>
      <c r="DA595" t="s">
        <v>421</v>
      </c>
      <c r="DB595">
        <v>2</v>
      </c>
      <c r="DC595">
        <v>1761013838.0625</v>
      </c>
      <c r="DD595">
        <v>420.2787083333333</v>
      </c>
      <c r="DE595">
        <v>419.9914999999999</v>
      </c>
      <c r="DF595">
        <v>23.68854583333333</v>
      </c>
      <c r="DG595">
        <v>23.64114583333334</v>
      </c>
      <c r="DH595">
        <v>422.0442083333334</v>
      </c>
      <c r="DI595">
        <v>23.50340833333333</v>
      </c>
      <c r="DJ595">
        <v>500.0124583333334</v>
      </c>
      <c r="DK595">
        <v>90.60615833333334</v>
      </c>
      <c r="DL595">
        <v>0.03343185416666667</v>
      </c>
      <c r="DM595">
        <v>30.09370416666667</v>
      </c>
      <c r="DN595">
        <v>30.04189166666667</v>
      </c>
      <c r="DO595">
        <v>999.9</v>
      </c>
      <c r="DP595">
        <v>0</v>
      </c>
      <c r="DQ595">
        <v>0</v>
      </c>
      <c r="DR595">
        <v>10002.655</v>
      </c>
      <c r="DS595">
        <v>0</v>
      </c>
      <c r="DT595">
        <v>0.242856</v>
      </c>
      <c r="DU595">
        <v>0.287172875</v>
      </c>
      <c r="DV595">
        <v>430.4759583333333</v>
      </c>
      <c r="DW595">
        <v>430.160875</v>
      </c>
      <c r="DX595">
        <v>0.04740087916666667</v>
      </c>
      <c r="DY595">
        <v>419.9914999999999</v>
      </c>
      <c r="DZ595">
        <v>23.64114583333334</v>
      </c>
      <c r="EA595">
        <v>2.146328333333333</v>
      </c>
      <c r="EB595">
        <v>2.142035</v>
      </c>
      <c r="EC595">
        <v>18.5672375</v>
      </c>
      <c r="ED595">
        <v>18.53526666666667</v>
      </c>
      <c r="EE595">
        <v>0.00500078</v>
      </c>
      <c r="EF595">
        <v>0</v>
      </c>
      <c r="EG595">
        <v>0</v>
      </c>
      <c r="EH595">
        <v>0</v>
      </c>
      <c r="EI595">
        <v>182.4708333333333</v>
      </c>
      <c r="EJ595">
        <v>0.00500078</v>
      </c>
      <c r="EK595">
        <v>-19.7375</v>
      </c>
      <c r="EL595">
        <v>-1.25</v>
      </c>
      <c r="EM595">
        <v>35.11704166666667</v>
      </c>
      <c r="EN595">
        <v>37.99970833333333</v>
      </c>
      <c r="EO595">
        <v>37.18983333333333</v>
      </c>
      <c r="EP595">
        <v>38.075125</v>
      </c>
      <c r="EQ595">
        <v>37.70545833333333</v>
      </c>
      <c r="ER595">
        <v>0</v>
      </c>
      <c r="ES595">
        <v>0</v>
      </c>
      <c r="ET595">
        <v>0</v>
      </c>
      <c r="EU595">
        <v>1761013845.1</v>
      </c>
      <c r="EV595">
        <v>0</v>
      </c>
      <c r="EW595">
        <v>182.408</v>
      </c>
      <c r="EX595">
        <v>12.93076964137138</v>
      </c>
      <c r="EY595">
        <v>4.130768803238229</v>
      </c>
      <c r="EZ595">
        <v>-20.172</v>
      </c>
      <c r="FA595">
        <v>15</v>
      </c>
      <c r="FB595">
        <v>1761013652</v>
      </c>
      <c r="FC595" t="s">
        <v>1604</v>
      </c>
      <c r="FD595">
        <v>1761013643</v>
      </c>
      <c r="FE595">
        <v>1761013652</v>
      </c>
      <c r="FF595">
        <v>18</v>
      </c>
      <c r="FG595">
        <v>0.01</v>
      </c>
      <c r="FH595">
        <v>-0.002</v>
      </c>
      <c r="FI595">
        <v>-1.766</v>
      </c>
      <c r="FJ595">
        <v>0.184</v>
      </c>
      <c r="FK595">
        <v>420</v>
      </c>
      <c r="FL595">
        <v>24</v>
      </c>
      <c r="FM595">
        <v>0.62</v>
      </c>
      <c r="FN595">
        <v>0.17</v>
      </c>
      <c r="FO595">
        <v>0.2893155853658537</v>
      </c>
      <c r="FP595">
        <v>0.005319114982578291</v>
      </c>
      <c r="FQ595">
        <v>0.03183857024916485</v>
      </c>
      <c r="FR595">
        <v>1</v>
      </c>
      <c r="FS595">
        <v>181.9176470588235</v>
      </c>
      <c r="FT595">
        <v>12.77310952311847</v>
      </c>
      <c r="FU595">
        <v>7.255605159349129</v>
      </c>
      <c r="FV595">
        <v>0</v>
      </c>
      <c r="FW595">
        <v>0.04494700487804879</v>
      </c>
      <c r="FX595">
        <v>0.03843825365853661</v>
      </c>
      <c r="FY595">
        <v>0.004283100760871857</v>
      </c>
      <c r="FZ595">
        <v>1</v>
      </c>
      <c r="GA595">
        <v>2</v>
      </c>
      <c r="GB595">
        <v>3</v>
      </c>
      <c r="GC595" t="s">
        <v>482</v>
      </c>
      <c r="GD595">
        <v>3.10957</v>
      </c>
      <c r="GE595">
        <v>2.72543</v>
      </c>
      <c r="GF595">
        <v>0.0887324</v>
      </c>
      <c r="GG595">
        <v>0.0884508</v>
      </c>
      <c r="GH595">
        <v>0.10771</v>
      </c>
      <c r="GI595">
        <v>0.10858</v>
      </c>
      <c r="GJ595">
        <v>23916.5</v>
      </c>
      <c r="GK595">
        <v>21658.7</v>
      </c>
      <c r="GL595">
        <v>26802.6</v>
      </c>
      <c r="GM595">
        <v>23966</v>
      </c>
      <c r="GN595">
        <v>38213.1</v>
      </c>
      <c r="GO595">
        <v>31509.6</v>
      </c>
      <c r="GP595">
        <v>46782.4</v>
      </c>
      <c r="GQ595">
        <v>37881.6</v>
      </c>
      <c r="GR595">
        <v>1.89315</v>
      </c>
      <c r="GS595">
        <v>1.88043</v>
      </c>
      <c r="GT595">
        <v>0.103492</v>
      </c>
      <c r="GU595">
        <v>0</v>
      </c>
      <c r="GV595">
        <v>28.3294</v>
      </c>
      <c r="GW595">
        <v>999.9</v>
      </c>
      <c r="GX595">
        <v>64</v>
      </c>
      <c r="GY595">
        <v>29</v>
      </c>
      <c r="GZ595">
        <v>28.4064</v>
      </c>
      <c r="HA595">
        <v>61.131</v>
      </c>
      <c r="HB595">
        <v>21.1058</v>
      </c>
      <c r="HC595">
        <v>1</v>
      </c>
      <c r="HD595">
        <v>0.0210798</v>
      </c>
      <c r="HE595">
        <v>-1.6966</v>
      </c>
      <c r="HF595">
        <v>20.3299</v>
      </c>
      <c r="HG595">
        <v>5.22238</v>
      </c>
      <c r="HH595">
        <v>11.98</v>
      </c>
      <c r="HI595">
        <v>4.96565</v>
      </c>
      <c r="HJ595">
        <v>3.27598</v>
      </c>
      <c r="HK595">
        <v>9999</v>
      </c>
      <c r="HL595">
        <v>9999</v>
      </c>
      <c r="HM595">
        <v>9999</v>
      </c>
      <c r="HN595">
        <v>999.9</v>
      </c>
      <c r="HO595">
        <v>1.86365</v>
      </c>
      <c r="HP595">
        <v>1.85974</v>
      </c>
      <c r="HQ595">
        <v>1.85806</v>
      </c>
      <c r="HR595">
        <v>1.85944</v>
      </c>
      <c r="HS595">
        <v>1.85959</v>
      </c>
      <c r="HT595">
        <v>1.85806</v>
      </c>
      <c r="HU595">
        <v>1.85715</v>
      </c>
      <c r="HV595">
        <v>1.85211</v>
      </c>
      <c r="HW595">
        <v>0</v>
      </c>
      <c r="HX595">
        <v>0</v>
      </c>
      <c r="HY595">
        <v>0</v>
      </c>
      <c r="HZ595">
        <v>0</v>
      </c>
      <c r="IA595" t="s">
        <v>424</v>
      </c>
      <c r="IB595" t="s">
        <v>425</v>
      </c>
      <c r="IC595" t="s">
        <v>426</v>
      </c>
      <c r="ID595" t="s">
        <v>426</v>
      </c>
      <c r="IE595" t="s">
        <v>426</v>
      </c>
      <c r="IF595" t="s">
        <v>426</v>
      </c>
      <c r="IG595">
        <v>0</v>
      </c>
      <c r="IH595">
        <v>100</v>
      </c>
      <c r="II595">
        <v>100</v>
      </c>
      <c r="IJ595">
        <v>-1.766</v>
      </c>
      <c r="IK595">
        <v>0.1852</v>
      </c>
      <c r="IL595">
        <v>-2.556641355486648</v>
      </c>
      <c r="IM595">
        <v>0.001328113201692861</v>
      </c>
      <c r="IN595">
        <v>1.538283238170363E-06</v>
      </c>
      <c r="IO595">
        <v>-5.795655626708063E-10</v>
      </c>
      <c r="IP595">
        <v>-0.06673559592848211</v>
      </c>
      <c r="IQ595">
        <v>-0.004593102289677449</v>
      </c>
      <c r="IR595">
        <v>0.0008253994458280543</v>
      </c>
      <c r="IS595">
        <v>-7.403632370499484E-06</v>
      </c>
      <c r="IT595">
        <v>2</v>
      </c>
      <c r="IU595">
        <v>1985</v>
      </c>
      <c r="IV595">
        <v>1</v>
      </c>
      <c r="IW595">
        <v>27</v>
      </c>
      <c r="IX595">
        <v>3.4</v>
      </c>
      <c r="IY595">
        <v>3.2</v>
      </c>
      <c r="IZ595">
        <v>1.13525</v>
      </c>
      <c r="JA595">
        <v>2.60864</v>
      </c>
      <c r="JB595">
        <v>1.49658</v>
      </c>
      <c r="JC595">
        <v>2.34497</v>
      </c>
      <c r="JD595">
        <v>1.54907</v>
      </c>
      <c r="JE595">
        <v>2.48779</v>
      </c>
      <c r="JF595">
        <v>32.7535</v>
      </c>
      <c r="JG595">
        <v>15.244</v>
      </c>
      <c r="JH595">
        <v>18</v>
      </c>
      <c r="JI595">
        <v>481.611</v>
      </c>
      <c r="JJ595">
        <v>502.717</v>
      </c>
      <c r="JK595">
        <v>30.8576</v>
      </c>
      <c r="JL595">
        <v>27.5152</v>
      </c>
      <c r="JM595">
        <v>29.9999</v>
      </c>
      <c r="JN595">
        <v>27.7243</v>
      </c>
      <c r="JO595">
        <v>27.7094</v>
      </c>
      <c r="JP595">
        <v>22.8309</v>
      </c>
      <c r="JQ595">
        <v>20.6605</v>
      </c>
      <c r="JR595">
        <v>79.7008</v>
      </c>
      <c r="JS595">
        <v>30.8304</v>
      </c>
      <c r="JT595">
        <v>420</v>
      </c>
      <c r="JU595">
        <v>23.6373</v>
      </c>
      <c r="JV595">
        <v>102.302</v>
      </c>
      <c r="JW595">
        <v>91.3891</v>
      </c>
    </row>
    <row r="596" spans="1:283">
      <c r="A596">
        <v>578</v>
      </c>
      <c r="B596">
        <v>1761013848</v>
      </c>
      <c r="C596">
        <v>4182</v>
      </c>
      <c r="D596" t="s">
        <v>1617</v>
      </c>
      <c r="E596" t="s">
        <v>1618</v>
      </c>
      <c r="F596">
        <v>5</v>
      </c>
      <c r="G596" t="s">
        <v>1603</v>
      </c>
      <c r="H596">
        <v>1761013840.326087</v>
      </c>
      <c r="I596">
        <f>(J596)/1000</f>
        <v>0</v>
      </c>
      <c r="J596">
        <f>1000*DJ596*AH596*(DF596-DG596)/(100*CY596*(1000-AH596*DF596))</f>
        <v>0</v>
      </c>
      <c r="K596">
        <f>DJ596*AH596*(DE596-DD596*(1000-AH596*DG596)/(1000-AH596*DF596))/(100*CY596)</f>
        <v>0</v>
      </c>
      <c r="L596">
        <f>DD596 - IF(AH596&gt;1, K596*CY596*100.0/(AJ596), 0)</f>
        <v>0</v>
      </c>
      <c r="M596">
        <f>((S596-I596/2)*L596-K596)/(S596+I596/2)</f>
        <v>0</v>
      </c>
      <c r="N596">
        <f>M596*(DK596+DL596)/1000.0</f>
        <v>0</v>
      </c>
      <c r="O596">
        <f>(DD596 - IF(AH596&gt;1, K596*CY596*100.0/(AJ596), 0))*(DK596+DL596)/1000.0</f>
        <v>0</v>
      </c>
      <c r="P596">
        <f>2.0/((1/R596-1/Q596)+SIGN(R596)*SQRT((1/R596-1/Q596)*(1/R596-1/Q596) + 4*CZ596/((CZ596+1)*(CZ596+1))*(2*1/R596*1/Q596-1/Q596*1/Q596)))</f>
        <v>0</v>
      </c>
      <c r="Q596">
        <f>IF(LEFT(DA596,1)&lt;&gt;"0",IF(LEFT(DA596,1)="1",3.0,DB596),$D$5+$E$5*(DR596*DK596/($K$5*1000))+$F$5*(DR596*DK596/($K$5*1000))*MAX(MIN(CY596,$J$5),$I$5)*MAX(MIN(CY596,$J$5),$I$5)+$G$5*MAX(MIN(CY596,$J$5),$I$5)*(DR596*DK596/($K$5*1000))+$H$5*(DR596*DK596/($K$5*1000))*(DR596*DK596/($K$5*1000)))</f>
        <v>0</v>
      </c>
      <c r="R596">
        <f>I596*(1000-(1000*0.61365*exp(17.502*V596/(240.97+V596))/(DK596+DL596)+DF596)/2)/(1000*0.61365*exp(17.502*V596/(240.97+V596))/(DK596+DL596)-DF596)</f>
        <v>0</v>
      </c>
      <c r="S596">
        <f>1/((CZ596+1)/(P596/1.6)+1/(Q596/1.37)) + CZ596/((CZ596+1)/(P596/1.6) + CZ596/(Q596/1.37))</f>
        <v>0</v>
      </c>
      <c r="T596">
        <f>(CU596*CX596)</f>
        <v>0</v>
      </c>
      <c r="U596">
        <f>(DM596+(T596+2*0.95*5.67E-8*(((DM596+$B$9)+273)^4-(DM596+273)^4)-44100*I596)/(1.84*29.3*Q596+8*0.95*5.67E-8*(DM596+273)^3))</f>
        <v>0</v>
      </c>
      <c r="V596">
        <f>($C$9*DN596+$D$9*DO596+$E$9*U596)</f>
        <v>0</v>
      </c>
      <c r="W596">
        <f>0.61365*exp(17.502*V596/(240.97+V596))</f>
        <v>0</v>
      </c>
      <c r="X596">
        <f>(Y596/Z596*100)</f>
        <v>0</v>
      </c>
      <c r="Y596">
        <f>DF596*(DK596+DL596)/1000</f>
        <v>0</v>
      </c>
      <c r="Z596">
        <f>0.61365*exp(17.502*DM596/(240.97+DM596))</f>
        <v>0</v>
      </c>
      <c r="AA596">
        <f>(W596-DF596*(DK596+DL596)/1000)</f>
        <v>0</v>
      </c>
      <c r="AB596">
        <f>(-I596*44100)</f>
        <v>0</v>
      </c>
      <c r="AC596">
        <f>2*29.3*Q596*0.92*(DM596-V596)</f>
        <v>0</v>
      </c>
      <c r="AD596">
        <f>2*0.95*5.67E-8*(((DM596+$B$9)+273)^4-(V596+273)^4)</f>
        <v>0</v>
      </c>
      <c r="AE596">
        <f>T596+AD596+AB596+AC596</f>
        <v>0</v>
      </c>
      <c r="AF596">
        <v>1</v>
      </c>
      <c r="AG596">
        <v>0</v>
      </c>
      <c r="AH596">
        <f>IF(AF596*$H$15&gt;=AJ596,1.0,(AJ596/(AJ596-AF596*$H$15)))</f>
        <v>0</v>
      </c>
      <c r="AI596">
        <f>(AH596-1)*100</f>
        <v>0</v>
      </c>
      <c r="AJ596">
        <f>MAX(0,($B$15+$C$15*DR596)/(1+$D$15*DR596)*DK596/(DM596+273)*$E$15)</f>
        <v>0</v>
      </c>
      <c r="AK596" t="s">
        <v>420</v>
      </c>
      <c r="AL596" t="s">
        <v>420</v>
      </c>
      <c r="AM596">
        <v>0</v>
      </c>
      <c r="AN596">
        <v>0</v>
      </c>
      <c r="AO596">
        <f>1-AM596/AN596</f>
        <v>0</v>
      </c>
      <c r="AP596">
        <v>0</v>
      </c>
      <c r="AQ596" t="s">
        <v>420</v>
      </c>
      <c r="AR596" t="s">
        <v>420</v>
      </c>
      <c r="AS596">
        <v>0</v>
      </c>
      <c r="AT596">
        <v>0</v>
      </c>
      <c r="AU596">
        <f>1-AS596/AT596</f>
        <v>0</v>
      </c>
      <c r="AV596">
        <v>0.5</v>
      </c>
      <c r="AW596">
        <f>CV596</f>
        <v>0</v>
      </c>
      <c r="AX596">
        <f>K596</f>
        <v>0</v>
      </c>
      <c r="AY596">
        <f>AU596*AV596*AW596</f>
        <v>0</v>
      </c>
      <c r="AZ596">
        <f>(AX596-AP596)/AW596</f>
        <v>0</v>
      </c>
      <c r="BA596">
        <f>(AN596-AT596)/AT596</f>
        <v>0</v>
      </c>
      <c r="BB596">
        <f>AM596/(AO596+AM596/AT596)</f>
        <v>0</v>
      </c>
      <c r="BC596" t="s">
        <v>420</v>
      </c>
      <c r="BD596">
        <v>0</v>
      </c>
      <c r="BE596">
        <f>IF(BD596&lt;&gt;0, BD596, BB596)</f>
        <v>0</v>
      </c>
      <c r="BF596">
        <f>1-BE596/AT596</f>
        <v>0</v>
      </c>
      <c r="BG596">
        <f>(AT596-AS596)/(AT596-BE596)</f>
        <v>0</v>
      </c>
      <c r="BH596">
        <f>(AN596-AT596)/(AN596-BE596)</f>
        <v>0</v>
      </c>
      <c r="BI596">
        <f>(AT596-AS596)/(AT596-AM596)</f>
        <v>0</v>
      </c>
      <c r="BJ596">
        <f>(AN596-AT596)/(AN596-AM596)</f>
        <v>0</v>
      </c>
      <c r="BK596">
        <f>(BG596*BE596/AS596)</f>
        <v>0</v>
      </c>
      <c r="BL596">
        <f>(1-BK596)</f>
        <v>0</v>
      </c>
      <c r="CU596">
        <f>$B$13*DS596+$C$13*DT596+$F$13*EE596*(1-EH596)</f>
        <v>0</v>
      </c>
      <c r="CV596">
        <f>CU596*CW596</f>
        <v>0</v>
      </c>
      <c r="CW596">
        <f>($B$13*$D$11+$C$13*$D$11+$F$13*((ER596+EJ596)/MAX(ER596+EJ596+ES596, 0.1)*$I$11+ES596/MAX(ER596+EJ596+ES596, 0.1)*$J$11))/($B$13+$C$13+$F$13)</f>
        <v>0</v>
      </c>
      <c r="CX596">
        <f>($B$13*$K$11+$C$13*$K$11+$F$13*((ER596+EJ596)/MAX(ER596+EJ596+ES596, 0.1)*$P$11+ES596/MAX(ER596+EJ596+ES596, 0.1)*$Q$11))/($B$13+$C$13+$F$13)</f>
        <v>0</v>
      </c>
      <c r="CY596">
        <v>1.91</v>
      </c>
      <c r="CZ596">
        <v>0.5</v>
      </c>
      <c r="DA596" t="s">
        <v>421</v>
      </c>
      <c r="DB596">
        <v>2</v>
      </c>
      <c r="DC596">
        <v>1761013840.326087</v>
      </c>
      <c r="DD596">
        <v>420.2836521739131</v>
      </c>
      <c r="DE596">
        <v>420.0033043478262</v>
      </c>
      <c r="DF596">
        <v>23.6894652173913</v>
      </c>
      <c r="DG596">
        <v>23.64170869565217</v>
      </c>
      <c r="DH596">
        <v>422.0491739130435</v>
      </c>
      <c r="DI596">
        <v>23.50430869565217</v>
      </c>
      <c r="DJ596">
        <v>499.9951304347825</v>
      </c>
      <c r="DK596">
        <v>90.60621739130434</v>
      </c>
      <c r="DL596">
        <v>0.03346540869565218</v>
      </c>
      <c r="DM596">
        <v>30.08907826086957</v>
      </c>
      <c r="DN596">
        <v>30.03717391304348</v>
      </c>
      <c r="DO596">
        <v>999.9000000000003</v>
      </c>
      <c r="DP596">
        <v>0</v>
      </c>
      <c r="DQ596">
        <v>0</v>
      </c>
      <c r="DR596">
        <v>10004.56826086956</v>
      </c>
      <c r="DS596">
        <v>0</v>
      </c>
      <c r="DT596">
        <v>0.2428559999999999</v>
      </c>
      <c r="DU596">
        <v>0.2803622173913043</v>
      </c>
      <c r="DV596">
        <v>430.4814782608695</v>
      </c>
      <c r="DW596">
        <v>430.1732608695652</v>
      </c>
      <c r="DX596">
        <v>0.04776192173913044</v>
      </c>
      <c r="DY596">
        <v>420.0033043478262</v>
      </c>
      <c r="DZ596">
        <v>23.64170869565217</v>
      </c>
      <c r="EA596">
        <v>2.146413043478261</v>
      </c>
      <c r="EB596">
        <v>2.14208695652174</v>
      </c>
      <c r="EC596">
        <v>18.5678652173913</v>
      </c>
      <c r="ED596">
        <v>18.53565652173913</v>
      </c>
      <c r="EE596">
        <v>0.005000779999999999</v>
      </c>
      <c r="EF596">
        <v>0</v>
      </c>
      <c r="EG596">
        <v>0</v>
      </c>
      <c r="EH596">
        <v>0</v>
      </c>
      <c r="EI596">
        <v>183.395652173913</v>
      </c>
      <c r="EJ596">
        <v>0.005000779999999999</v>
      </c>
      <c r="EK596">
        <v>-21.24782608695651</v>
      </c>
      <c r="EL596">
        <v>-1.269565217391304</v>
      </c>
      <c r="EM596">
        <v>35.10847826086957</v>
      </c>
      <c r="EN596">
        <v>38.00247826086957</v>
      </c>
      <c r="EO596">
        <v>37.11113043478261</v>
      </c>
      <c r="EP596">
        <v>38.07295652173913</v>
      </c>
      <c r="EQ596">
        <v>37.66817391304347</v>
      </c>
      <c r="ER596">
        <v>0</v>
      </c>
      <c r="ES596">
        <v>0</v>
      </c>
      <c r="ET596">
        <v>0</v>
      </c>
      <c r="EU596">
        <v>1761013846.9</v>
      </c>
      <c r="EV596">
        <v>0</v>
      </c>
      <c r="EW596">
        <v>182.8538461538462</v>
      </c>
      <c r="EX596">
        <v>6.393162747420013</v>
      </c>
      <c r="EY596">
        <v>0.283760345428813</v>
      </c>
      <c r="EZ596">
        <v>-20.41923076923077</v>
      </c>
      <c r="FA596">
        <v>15</v>
      </c>
      <c r="FB596">
        <v>1761013652</v>
      </c>
      <c r="FC596" t="s">
        <v>1604</v>
      </c>
      <c r="FD596">
        <v>1761013643</v>
      </c>
      <c r="FE596">
        <v>1761013652</v>
      </c>
      <c r="FF596">
        <v>18</v>
      </c>
      <c r="FG596">
        <v>0.01</v>
      </c>
      <c r="FH596">
        <v>-0.002</v>
      </c>
      <c r="FI596">
        <v>-1.766</v>
      </c>
      <c r="FJ596">
        <v>0.184</v>
      </c>
      <c r="FK596">
        <v>420</v>
      </c>
      <c r="FL596">
        <v>24</v>
      </c>
      <c r="FM596">
        <v>0.62</v>
      </c>
      <c r="FN596">
        <v>0.17</v>
      </c>
      <c r="FO596">
        <v>0.29120405</v>
      </c>
      <c r="FP596">
        <v>-0.0817027542213882</v>
      </c>
      <c r="FQ596">
        <v>0.03138329543638622</v>
      </c>
      <c r="FR596">
        <v>1</v>
      </c>
      <c r="FS596">
        <v>181.2205882352941</v>
      </c>
      <c r="FT596">
        <v>20.01375125251866</v>
      </c>
      <c r="FU596">
        <v>7.11298644203456</v>
      </c>
      <c r="FV596">
        <v>0</v>
      </c>
      <c r="FW596">
        <v>0.0466660125</v>
      </c>
      <c r="FX596">
        <v>0.02511907204502809</v>
      </c>
      <c r="FY596">
        <v>0.002937627168667554</v>
      </c>
      <c r="FZ596">
        <v>1</v>
      </c>
      <c r="GA596">
        <v>2</v>
      </c>
      <c r="GB596">
        <v>3</v>
      </c>
      <c r="GC596" t="s">
        <v>482</v>
      </c>
      <c r="GD596">
        <v>3.10995</v>
      </c>
      <c r="GE596">
        <v>2.72511</v>
      </c>
      <c r="GF596">
        <v>0.0887331</v>
      </c>
      <c r="GG596">
        <v>0.0884643</v>
      </c>
      <c r="GH596">
        <v>0.107711</v>
      </c>
      <c r="GI596">
        <v>0.10858</v>
      </c>
      <c r="GJ596">
        <v>23916.5</v>
      </c>
      <c r="GK596">
        <v>21658.6</v>
      </c>
      <c r="GL596">
        <v>26802.7</v>
      </c>
      <c r="GM596">
        <v>23966.2</v>
      </c>
      <c r="GN596">
        <v>38213.2</v>
      </c>
      <c r="GO596">
        <v>31509.7</v>
      </c>
      <c r="GP596">
        <v>46782.5</v>
      </c>
      <c r="GQ596">
        <v>37881.6</v>
      </c>
      <c r="GR596">
        <v>1.89333</v>
      </c>
      <c r="GS596">
        <v>1.88008</v>
      </c>
      <c r="GT596">
        <v>0.103436</v>
      </c>
      <c r="GU596">
        <v>0</v>
      </c>
      <c r="GV596">
        <v>28.3293</v>
      </c>
      <c r="GW596">
        <v>999.9</v>
      </c>
      <c r="GX596">
        <v>64</v>
      </c>
      <c r="GY596">
        <v>29</v>
      </c>
      <c r="GZ596">
        <v>28.4068</v>
      </c>
      <c r="HA596">
        <v>61.591</v>
      </c>
      <c r="HB596">
        <v>20.7893</v>
      </c>
      <c r="HC596">
        <v>1</v>
      </c>
      <c r="HD596">
        <v>0.0208537</v>
      </c>
      <c r="HE596">
        <v>-1.69723</v>
      </c>
      <c r="HF596">
        <v>20.33</v>
      </c>
      <c r="HG596">
        <v>5.22238</v>
      </c>
      <c r="HH596">
        <v>11.98</v>
      </c>
      <c r="HI596">
        <v>4.9657</v>
      </c>
      <c r="HJ596">
        <v>3.27598</v>
      </c>
      <c r="HK596">
        <v>9999</v>
      </c>
      <c r="HL596">
        <v>9999</v>
      </c>
      <c r="HM596">
        <v>9999</v>
      </c>
      <c r="HN596">
        <v>999.9</v>
      </c>
      <c r="HO596">
        <v>1.86363</v>
      </c>
      <c r="HP596">
        <v>1.85974</v>
      </c>
      <c r="HQ596">
        <v>1.85806</v>
      </c>
      <c r="HR596">
        <v>1.85944</v>
      </c>
      <c r="HS596">
        <v>1.85959</v>
      </c>
      <c r="HT596">
        <v>1.85806</v>
      </c>
      <c r="HU596">
        <v>1.85715</v>
      </c>
      <c r="HV596">
        <v>1.85211</v>
      </c>
      <c r="HW596">
        <v>0</v>
      </c>
      <c r="HX596">
        <v>0</v>
      </c>
      <c r="HY596">
        <v>0</v>
      </c>
      <c r="HZ596">
        <v>0</v>
      </c>
      <c r="IA596" t="s">
        <v>424</v>
      </c>
      <c r="IB596" t="s">
        <v>425</v>
      </c>
      <c r="IC596" t="s">
        <v>426</v>
      </c>
      <c r="ID596" t="s">
        <v>426</v>
      </c>
      <c r="IE596" t="s">
        <v>426</v>
      </c>
      <c r="IF596" t="s">
        <v>426</v>
      </c>
      <c r="IG596">
        <v>0</v>
      </c>
      <c r="IH596">
        <v>100</v>
      </c>
      <c r="II596">
        <v>100</v>
      </c>
      <c r="IJ596">
        <v>-1.765</v>
      </c>
      <c r="IK596">
        <v>0.1852</v>
      </c>
      <c r="IL596">
        <v>-2.556641355486648</v>
      </c>
      <c r="IM596">
        <v>0.001328113201692861</v>
      </c>
      <c r="IN596">
        <v>1.538283238170363E-06</v>
      </c>
      <c r="IO596">
        <v>-5.795655626708063E-10</v>
      </c>
      <c r="IP596">
        <v>-0.06673559592848211</v>
      </c>
      <c r="IQ596">
        <v>-0.004593102289677449</v>
      </c>
      <c r="IR596">
        <v>0.0008253994458280543</v>
      </c>
      <c r="IS596">
        <v>-7.403632370499484E-06</v>
      </c>
      <c r="IT596">
        <v>2</v>
      </c>
      <c r="IU596">
        <v>1985</v>
      </c>
      <c r="IV596">
        <v>1</v>
      </c>
      <c r="IW596">
        <v>27</v>
      </c>
      <c r="IX596">
        <v>3.4</v>
      </c>
      <c r="IY596">
        <v>3.3</v>
      </c>
      <c r="IZ596">
        <v>1.13525</v>
      </c>
      <c r="JA596">
        <v>2.61108</v>
      </c>
      <c r="JB596">
        <v>1.49658</v>
      </c>
      <c r="JC596">
        <v>2.34497</v>
      </c>
      <c r="JD596">
        <v>1.54907</v>
      </c>
      <c r="JE596">
        <v>2.38525</v>
      </c>
      <c r="JF596">
        <v>32.7535</v>
      </c>
      <c r="JG596">
        <v>15.244</v>
      </c>
      <c r="JH596">
        <v>18</v>
      </c>
      <c r="JI596">
        <v>481.712</v>
      </c>
      <c r="JJ596">
        <v>502.484</v>
      </c>
      <c r="JK596">
        <v>30.8437</v>
      </c>
      <c r="JL596">
        <v>27.5152</v>
      </c>
      <c r="JM596">
        <v>29.9999</v>
      </c>
      <c r="JN596">
        <v>27.7243</v>
      </c>
      <c r="JO596">
        <v>27.7094</v>
      </c>
      <c r="JP596">
        <v>22.8281</v>
      </c>
      <c r="JQ596">
        <v>20.6605</v>
      </c>
      <c r="JR596">
        <v>79.7008</v>
      </c>
      <c r="JS596">
        <v>30.8304</v>
      </c>
      <c r="JT596">
        <v>420</v>
      </c>
      <c r="JU596">
        <v>23.6373</v>
      </c>
      <c r="JV596">
        <v>102.303</v>
      </c>
      <c r="JW596">
        <v>91.38939999999999</v>
      </c>
    </row>
    <row r="597" spans="1:283">
      <c r="A597">
        <v>579</v>
      </c>
      <c r="B597">
        <v>1761013850</v>
      </c>
      <c r="C597">
        <v>4184</v>
      </c>
      <c r="D597" t="s">
        <v>1619</v>
      </c>
      <c r="E597" t="s">
        <v>1620</v>
      </c>
      <c r="F597">
        <v>5</v>
      </c>
      <c r="G597" t="s">
        <v>1603</v>
      </c>
      <c r="H597">
        <v>1761013842</v>
      </c>
      <c r="I597">
        <f>(J597)/1000</f>
        <v>0</v>
      </c>
      <c r="J597">
        <f>1000*DJ597*AH597*(DF597-DG597)/(100*CY597*(1000-AH597*DF597))</f>
        <v>0</v>
      </c>
      <c r="K597">
        <f>DJ597*AH597*(DE597-DD597*(1000-AH597*DG597)/(1000-AH597*DF597))/(100*CY597)</f>
        <v>0</v>
      </c>
      <c r="L597">
        <f>DD597 - IF(AH597&gt;1, K597*CY597*100.0/(AJ597), 0)</f>
        <v>0</v>
      </c>
      <c r="M597">
        <f>((S597-I597/2)*L597-K597)/(S597+I597/2)</f>
        <v>0</v>
      </c>
      <c r="N597">
        <f>M597*(DK597+DL597)/1000.0</f>
        <v>0</v>
      </c>
      <c r="O597">
        <f>(DD597 - IF(AH597&gt;1, K597*CY597*100.0/(AJ597), 0))*(DK597+DL597)/1000.0</f>
        <v>0</v>
      </c>
      <c r="P597">
        <f>2.0/((1/R597-1/Q597)+SIGN(R597)*SQRT((1/R597-1/Q597)*(1/R597-1/Q597) + 4*CZ597/((CZ597+1)*(CZ597+1))*(2*1/R597*1/Q597-1/Q597*1/Q597)))</f>
        <v>0</v>
      </c>
      <c r="Q597">
        <f>IF(LEFT(DA597,1)&lt;&gt;"0",IF(LEFT(DA597,1)="1",3.0,DB597),$D$5+$E$5*(DR597*DK597/($K$5*1000))+$F$5*(DR597*DK597/($K$5*1000))*MAX(MIN(CY597,$J$5),$I$5)*MAX(MIN(CY597,$J$5),$I$5)+$G$5*MAX(MIN(CY597,$J$5),$I$5)*(DR597*DK597/($K$5*1000))+$H$5*(DR597*DK597/($K$5*1000))*(DR597*DK597/($K$5*1000)))</f>
        <v>0</v>
      </c>
      <c r="R597">
        <f>I597*(1000-(1000*0.61365*exp(17.502*V597/(240.97+V597))/(DK597+DL597)+DF597)/2)/(1000*0.61365*exp(17.502*V597/(240.97+V597))/(DK597+DL597)-DF597)</f>
        <v>0</v>
      </c>
      <c r="S597">
        <f>1/((CZ597+1)/(P597/1.6)+1/(Q597/1.37)) + CZ597/((CZ597+1)/(P597/1.6) + CZ597/(Q597/1.37))</f>
        <v>0</v>
      </c>
      <c r="T597">
        <f>(CU597*CX597)</f>
        <v>0</v>
      </c>
      <c r="U597">
        <f>(DM597+(T597+2*0.95*5.67E-8*(((DM597+$B$9)+273)^4-(DM597+273)^4)-44100*I597)/(1.84*29.3*Q597+8*0.95*5.67E-8*(DM597+273)^3))</f>
        <v>0</v>
      </c>
      <c r="V597">
        <f>($C$9*DN597+$D$9*DO597+$E$9*U597)</f>
        <v>0</v>
      </c>
      <c r="W597">
        <f>0.61365*exp(17.502*V597/(240.97+V597))</f>
        <v>0</v>
      </c>
      <c r="X597">
        <f>(Y597/Z597*100)</f>
        <v>0</v>
      </c>
      <c r="Y597">
        <f>DF597*(DK597+DL597)/1000</f>
        <v>0</v>
      </c>
      <c r="Z597">
        <f>0.61365*exp(17.502*DM597/(240.97+DM597))</f>
        <v>0</v>
      </c>
      <c r="AA597">
        <f>(W597-DF597*(DK597+DL597)/1000)</f>
        <v>0</v>
      </c>
      <c r="AB597">
        <f>(-I597*44100)</f>
        <v>0</v>
      </c>
      <c r="AC597">
        <f>2*29.3*Q597*0.92*(DM597-V597)</f>
        <v>0</v>
      </c>
      <c r="AD597">
        <f>2*0.95*5.67E-8*(((DM597+$B$9)+273)^4-(V597+273)^4)</f>
        <v>0</v>
      </c>
      <c r="AE597">
        <f>T597+AD597+AB597+AC597</f>
        <v>0</v>
      </c>
      <c r="AF597">
        <v>1</v>
      </c>
      <c r="AG597">
        <v>0</v>
      </c>
      <c r="AH597">
        <f>IF(AF597*$H$15&gt;=AJ597,1.0,(AJ597/(AJ597-AF597*$H$15)))</f>
        <v>0</v>
      </c>
      <c r="AI597">
        <f>(AH597-1)*100</f>
        <v>0</v>
      </c>
      <c r="AJ597">
        <f>MAX(0,($B$15+$C$15*DR597)/(1+$D$15*DR597)*DK597/(DM597+273)*$E$15)</f>
        <v>0</v>
      </c>
      <c r="AK597" t="s">
        <v>420</v>
      </c>
      <c r="AL597" t="s">
        <v>420</v>
      </c>
      <c r="AM597">
        <v>0</v>
      </c>
      <c r="AN597">
        <v>0</v>
      </c>
      <c r="AO597">
        <f>1-AM597/AN597</f>
        <v>0</v>
      </c>
      <c r="AP597">
        <v>0</v>
      </c>
      <c r="AQ597" t="s">
        <v>420</v>
      </c>
      <c r="AR597" t="s">
        <v>420</v>
      </c>
      <c r="AS597">
        <v>0</v>
      </c>
      <c r="AT597">
        <v>0</v>
      </c>
      <c r="AU597">
        <f>1-AS597/AT597</f>
        <v>0</v>
      </c>
      <c r="AV597">
        <v>0.5</v>
      </c>
      <c r="AW597">
        <f>CV597</f>
        <v>0</v>
      </c>
      <c r="AX597">
        <f>K597</f>
        <v>0</v>
      </c>
      <c r="AY597">
        <f>AU597*AV597*AW597</f>
        <v>0</v>
      </c>
      <c r="AZ597">
        <f>(AX597-AP597)/AW597</f>
        <v>0</v>
      </c>
      <c r="BA597">
        <f>(AN597-AT597)/AT597</f>
        <v>0</v>
      </c>
      <c r="BB597">
        <f>AM597/(AO597+AM597/AT597)</f>
        <v>0</v>
      </c>
      <c r="BC597" t="s">
        <v>420</v>
      </c>
      <c r="BD597">
        <v>0</v>
      </c>
      <c r="BE597">
        <f>IF(BD597&lt;&gt;0, BD597, BB597)</f>
        <v>0</v>
      </c>
      <c r="BF597">
        <f>1-BE597/AT597</f>
        <v>0</v>
      </c>
      <c r="BG597">
        <f>(AT597-AS597)/(AT597-BE597)</f>
        <v>0</v>
      </c>
      <c r="BH597">
        <f>(AN597-AT597)/(AN597-BE597)</f>
        <v>0</v>
      </c>
      <c r="BI597">
        <f>(AT597-AS597)/(AT597-AM597)</f>
        <v>0</v>
      </c>
      <c r="BJ597">
        <f>(AN597-AT597)/(AN597-AM597)</f>
        <v>0</v>
      </c>
      <c r="BK597">
        <f>(BG597*BE597/AS597)</f>
        <v>0</v>
      </c>
      <c r="BL597">
        <f>(1-BK597)</f>
        <v>0</v>
      </c>
      <c r="CU597">
        <f>$B$13*DS597+$C$13*DT597+$F$13*EE597*(1-EH597)</f>
        <v>0</v>
      </c>
      <c r="CV597">
        <f>CU597*CW597</f>
        <v>0</v>
      </c>
      <c r="CW597">
        <f>($B$13*$D$11+$C$13*$D$11+$F$13*((ER597+EJ597)/MAX(ER597+EJ597+ES597, 0.1)*$I$11+ES597/MAX(ER597+EJ597+ES597, 0.1)*$J$11))/($B$13+$C$13+$F$13)</f>
        <v>0</v>
      </c>
      <c r="CX597">
        <f>($B$13*$K$11+$C$13*$K$11+$F$13*((ER597+EJ597)/MAX(ER597+EJ597+ES597, 0.1)*$P$11+ES597/MAX(ER597+EJ597+ES597, 0.1)*$Q$11))/($B$13+$C$13+$F$13)</f>
        <v>0</v>
      </c>
      <c r="CY597">
        <v>1.91</v>
      </c>
      <c r="CZ597">
        <v>0.5</v>
      </c>
      <c r="DA597" t="s">
        <v>421</v>
      </c>
      <c r="DB597">
        <v>2</v>
      </c>
      <c r="DC597">
        <v>1761013842</v>
      </c>
      <c r="DD597">
        <v>420.290875</v>
      </c>
      <c r="DE597">
        <v>420.0133333333333</v>
      </c>
      <c r="DF597">
        <v>23.69002083333334</v>
      </c>
      <c r="DG597">
        <v>23.64187083333333</v>
      </c>
      <c r="DH597">
        <v>422.0563333333334</v>
      </c>
      <c r="DI597">
        <v>23.50485</v>
      </c>
      <c r="DJ597">
        <v>500.0066666666667</v>
      </c>
      <c r="DK597">
        <v>90.60633333333334</v>
      </c>
      <c r="DL597">
        <v>0.03347680416666667</v>
      </c>
      <c r="DM597">
        <v>30.0853125</v>
      </c>
      <c r="DN597">
        <v>30.03355</v>
      </c>
      <c r="DO597">
        <v>999.9</v>
      </c>
      <c r="DP597">
        <v>0</v>
      </c>
      <c r="DQ597">
        <v>0</v>
      </c>
      <c r="DR597">
        <v>10002.61</v>
      </c>
      <c r="DS597">
        <v>0</v>
      </c>
      <c r="DT597">
        <v>0.242856</v>
      </c>
      <c r="DU597">
        <v>0.27752675</v>
      </c>
      <c r="DV597">
        <v>430.489125</v>
      </c>
      <c r="DW597">
        <v>430.1836666666666</v>
      </c>
      <c r="DX597">
        <v>0.04815268749999999</v>
      </c>
      <c r="DY597">
        <v>420.0133333333333</v>
      </c>
      <c r="DZ597">
        <v>23.64187083333333</v>
      </c>
      <c r="EA597">
        <v>2.14646625</v>
      </c>
      <c r="EB597">
        <v>2.142104583333333</v>
      </c>
      <c r="EC597">
        <v>18.56825833333333</v>
      </c>
      <c r="ED597">
        <v>18.53578333333333</v>
      </c>
      <c r="EE597">
        <v>0.00500078</v>
      </c>
      <c r="EF597">
        <v>0</v>
      </c>
      <c r="EG597">
        <v>0</v>
      </c>
      <c r="EH597">
        <v>0</v>
      </c>
      <c r="EI597">
        <v>183.8208333333333</v>
      </c>
      <c r="EJ597">
        <v>0.00500078</v>
      </c>
      <c r="EK597">
        <v>-21.2875</v>
      </c>
      <c r="EL597">
        <v>-1.133333333333334</v>
      </c>
      <c r="EM597">
        <v>35.10654166666666</v>
      </c>
      <c r="EN597">
        <v>38.02316666666667</v>
      </c>
      <c r="EO597">
        <v>36.947625</v>
      </c>
      <c r="EP597">
        <v>38.09591666666667</v>
      </c>
      <c r="EQ597">
        <v>37.596</v>
      </c>
      <c r="ER597">
        <v>0</v>
      </c>
      <c r="ES597">
        <v>0</v>
      </c>
      <c r="ET597">
        <v>0</v>
      </c>
      <c r="EU597">
        <v>1761013848.7</v>
      </c>
      <c r="EV597">
        <v>0</v>
      </c>
      <c r="EW597">
        <v>183.1120000000001</v>
      </c>
      <c r="EX597">
        <v>19.5692310577787</v>
      </c>
      <c r="EY597">
        <v>-6.400000217633391</v>
      </c>
      <c r="EZ597">
        <v>-20.084</v>
      </c>
      <c r="FA597">
        <v>15</v>
      </c>
      <c r="FB597">
        <v>1761013652</v>
      </c>
      <c r="FC597" t="s">
        <v>1604</v>
      </c>
      <c r="FD597">
        <v>1761013643</v>
      </c>
      <c r="FE597">
        <v>1761013652</v>
      </c>
      <c r="FF597">
        <v>18</v>
      </c>
      <c r="FG597">
        <v>0.01</v>
      </c>
      <c r="FH597">
        <v>-0.002</v>
      </c>
      <c r="FI597">
        <v>-1.766</v>
      </c>
      <c r="FJ597">
        <v>0.184</v>
      </c>
      <c r="FK597">
        <v>420</v>
      </c>
      <c r="FL597">
        <v>24</v>
      </c>
      <c r="FM597">
        <v>0.62</v>
      </c>
      <c r="FN597">
        <v>0.17</v>
      </c>
      <c r="FO597">
        <v>0.2864469024390244</v>
      </c>
      <c r="FP597">
        <v>-0.1173908362369339</v>
      </c>
      <c r="FQ597">
        <v>0.03350723759079658</v>
      </c>
      <c r="FR597">
        <v>1</v>
      </c>
      <c r="FS597">
        <v>181.8264705882353</v>
      </c>
      <c r="FT597">
        <v>21.13827379070912</v>
      </c>
      <c r="FU597">
        <v>7.202626515356962</v>
      </c>
      <c r="FV597">
        <v>0</v>
      </c>
      <c r="FW597">
        <v>0.047293</v>
      </c>
      <c r="FX597">
        <v>0.02044818188153305</v>
      </c>
      <c r="FY597">
        <v>0.002443180554213667</v>
      </c>
      <c r="FZ597">
        <v>1</v>
      </c>
      <c r="GA597">
        <v>2</v>
      </c>
      <c r="GB597">
        <v>3</v>
      </c>
      <c r="GC597" t="s">
        <v>482</v>
      </c>
      <c r="GD597">
        <v>3.10954</v>
      </c>
      <c r="GE597">
        <v>2.72515</v>
      </c>
      <c r="GF597">
        <v>0.0887385</v>
      </c>
      <c r="GG597">
        <v>0.0884597</v>
      </c>
      <c r="GH597">
        <v>0.107716</v>
      </c>
      <c r="GI597">
        <v>0.108582</v>
      </c>
      <c r="GJ597">
        <v>23916.5</v>
      </c>
      <c r="GK597">
        <v>21658.7</v>
      </c>
      <c r="GL597">
        <v>26802.8</v>
      </c>
      <c r="GM597">
        <v>23966.2</v>
      </c>
      <c r="GN597">
        <v>38213.1</v>
      </c>
      <c r="GO597">
        <v>31509.6</v>
      </c>
      <c r="GP597">
        <v>46782.6</v>
      </c>
      <c r="GQ597">
        <v>37881.7</v>
      </c>
      <c r="GR597">
        <v>1.89295</v>
      </c>
      <c r="GS597">
        <v>1.88067</v>
      </c>
      <c r="GT597">
        <v>0.103168</v>
      </c>
      <c r="GU597">
        <v>0</v>
      </c>
      <c r="GV597">
        <v>28.3282</v>
      </c>
      <c r="GW597">
        <v>999.9</v>
      </c>
      <c r="GX597">
        <v>64</v>
      </c>
      <c r="GY597">
        <v>29</v>
      </c>
      <c r="GZ597">
        <v>28.4075</v>
      </c>
      <c r="HA597">
        <v>61.061</v>
      </c>
      <c r="HB597">
        <v>21.1418</v>
      </c>
      <c r="HC597">
        <v>1</v>
      </c>
      <c r="HD597">
        <v>0.0208765</v>
      </c>
      <c r="HE597">
        <v>-1.69235</v>
      </c>
      <c r="HF597">
        <v>20.33</v>
      </c>
      <c r="HG597">
        <v>5.22238</v>
      </c>
      <c r="HH597">
        <v>11.98</v>
      </c>
      <c r="HI597">
        <v>4.9657</v>
      </c>
      <c r="HJ597">
        <v>3.27598</v>
      </c>
      <c r="HK597">
        <v>9999</v>
      </c>
      <c r="HL597">
        <v>9999</v>
      </c>
      <c r="HM597">
        <v>9999</v>
      </c>
      <c r="HN597">
        <v>999.9</v>
      </c>
      <c r="HO597">
        <v>1.86362</v>
      </c>
      <c r="HP597">
        <v>1.85975</v>
      </c>
      <c r="HQ597">
        <v>1.85806</v>
      </c>
      <c r="HR597">
        <v>1.85943</v>
      </c>
      <c r="HS597">
        <v>1.85959</v>
      </c>
      <c r="HT597">
        <v>1.85806</v>
      </c>
      <c r="HU597">
        <v>1.85713</v>
      </c>
      <c r="HV597">
        <v>1.8521</v>
      </c>
      <c r="HW597">
        <v>0</v>
      </c>
      <c r="HX597">
        <v>0</v>
      </c>
      <c r="HY597">
        <v>0</v>
      </c>
      <c r="HZ597">
        <v>0</v>
      </c>
      <c r="IA597" t="s">
        <v>424</v>
      </c>
      <c r="IB597" t="s">
        <v>425</v>
      </c>
      <c r="IC597" t="s">
        <v>426</v>
      </c>
      <c r="ID597" t="s">
        <v>426</v>
      </c>
      <c r="IE597" t="s">
        <v>426</v>
      </c>
      <c r="IF597" t="s">
        <v>426</v>
      </c>
      <c r="IG597">
        <v>0</v>
      </c>
      <c r="IH597">
        <v>100</v>
      </c>
      <c r="II597">
        <v>100</v>
      </c>
      <c r="IJ597">
        <v>-1.765</v>
      </c>
      <c r="IK597">
        <v>0.1852</v>
      </c>
      <c r="IL597">
        <v>-2.556641355486648</v>
      </c>
      <c r="IM597">
        <v>0.001328113201692861</v>
      </c>
      <c r="IN597">
        <v>1.538283238170363E-06</v>
      </c>
      <c r="IO597">
        <v>-5.795655626708063E-10</v>
      </c>
      <c r="IP597">
        <v>-0.06673559592848211</v>
      </c>
      <c r="IQ597">
        <v>-0.004593102289677449</v>
      </c>
      <c r="IR597">
        <v>0.0008253994458280543</v>
      </c>
      <c r="IS597">
        <v>-7.403632370499484E-06</v>
      </c>
      <c r="IT597">
        <v>2</v>
      </c>
      <c r="IU597">
        <v>1985</v>
      </c>
      <c r="IV597">
        <v>1</v>
      </c>
      <c r="IW597">
        <v>27</v>
      </c>
      <c r="IX597">
        <v>3.5</v>
      </c>
      <c r="IY597">
        <v>3.3</v>
      </c>
      <c r="IZ597">
        <v>1.13525</v>
      </c>
      <c r="JA597">
        <v>2.6123</v>
      </c>
      <c r="JB597">
        <v>1.49658</v>
      </c>
      <c r="JC597">
        <v>2.34497</v>
      </c>
      <c r="JD597">
        <v>1.54907</v>
      </c>
      <c r="JE597">
        <v>2.40356</v>
      </c>
      <c r="JF597">
        <v>32.7535</v>
      </c>
      <c r="JG597">
        <v>15.2353</v>
      </c>
      <c r="JH597">
        <v>18</v>
      </c>
      <c r="JI597">
        <v>481.496</v>
      </c>
      <c r="JJ597">
        <v>502.879</v>
      </c>
      <c r="JK597">
        <v>30.8303</v>
      </c>
      <c r="JL597">
        <v>27.5151</v>
      </c>
      <c r="JM597">
        <v>30</v>
      </c>
      <c r="JN597">
        <v>27.7243</v>
      </c>
      <c r="JO597">
        <v>27.7089</v>
      </c>
      <c r="JP597">
        <v>22.8321</v>
      </c>
      <c r="JQ597">
        <v>20.6605</v>
      </c>
      <c r="JR597">
        <v>79.7008</v>
      </c>
      <c r="JS597">
        <v>30.8304</v>
      </c>
      <c r="JT597">
        <v>420</v>
      </c>
      <c r="JU597">
        <v>23.6373</v>
      </c>
      <c r="JV597">
        <v>102.303</v>
      </c>
      <c r="JW597">
        <v>91.3895</v>
      </c>
    </row>
    <row r="598" spans="1:283">
      <c r="A598">
        <v>580</v>
      </c>
      <c r="B598">
        <v>1761013852</v>
      </c>
      <c r="C598">
        <v>4186</v>
      </c>
      <c r="D598" t="s">
        <v>1621</v>
      </c>
      <c r="E598" t="s">
        <v>1622</v>
      </c>
      <c r="F598">
        <v>5</v>
      </c>
      <c r="G598" t="s">
        <v>1603</v>
      </c>
      <c r="H598">
        <v>1761013844</v>
      </c>
      <c r="I598">
        <f>(J598)/1000</f>
        <v>0</v>
      </c>
      <c r="J598">
        <f>1000*DJ598*AH598*(DF598-DG598)/(100*CY598*(1000-AH598*DF598))</f>
        <v>0</v>
      </c>
      <c r="K598">
        <f>DJ598*AH598*(DE598-DD598*(1000-AH598*DG598)/(1000-AH598*DF598))/(100*CY598)</f>
        <v>0</v>
      </c>
      <c r="L598">
        <f>DD598 - IF(AH598&gt;1, K598*CY598*100.0/(AJ598), 0)</f>
        <v>0</v>
      </c>
      <c r="M598">
        <f>((S598-I598/2)*L598-K598)/(S598+I598/2)</f>
        <v>0</v>
      </c>
      <c r="N598">
        <f>M598*(DK598+DL598)/1000.0</f>
        <v>0</v>
      </c>
      <c r="O598">
        <f>(DD598 - IF(AH598&gt;1, K598*CY598*100.0/(AJ598), 0))*(DK598+DL598)/1000.0</f>
        <v>0</v>
      </c>
      <c r="P598">
        <f>2.0/((1/R598-1/Q598)+SIGN(R598)*SQRT((1/R598-1/Q598)*(1/R598-1/Q598) + 4*CZ598/((CZ598+1)*(CZ598+1))*(2*1/R598*1/Q598-1/Q598*1/Q598)))</f>
        <v>0</v>
      </c>
      <c r="Q598">
        <f>IF(LEFT(DA598,1)&lt;&gt;"0",IF(LEFT(DA598,1)="1",3.0,DB598),$D$5+$E$5*(DR598*DK598/($K$5*1000))+$F$5*(DR598*DK598/($K$5*1000))*MAX(MIN(CY598,$J$5),$I$5)*MAX(MIN(CY598,$J$5),$I$5)+$G$5*MAX(MIN(CY598,$J$5),$I$5)*(DR598*DK598/($K$5*1000))+$H$5*(DR598*DK598/($K$5*1000))*(DR598*DK598/($K$5*1000)))</f>
        <v>0</v>
      </c>
      <c r="R598">
        <f>I598*(1000-(1000*0.61365*exp(17.502*V598/(240.97+V598))/(DK598+DL598)+DF598)/2)/(1000*0.61365*exp(17.502*V598/(240.97+V598))/(DK598+DL598)-DF598)</f>
        <v>0</v>
      </c>
      <c r="S598">
        <f>1/((CZ598+1)/(P598/1.6)+1/(Q598/1.37)) + CZ598/((CZ598+1)/(P598/1.6) + CZ598/(Q598/1.37))</f>
        <v>0</v>
      </c>
      <c r="T598">
        <f>(CU598*CX598)</f>
        <v>0</v>
      </c>
      <c r="U598">
        <f>(DM598+(T598+2*0.95*5.67E-8*(((DM598+$B$9)+273)^4-(DM598+273)^4)-44100*I598)/(1.84*29.3*Q598+8*0.95*5.67E-8*(DM598+273)^3))</f>
        <v>0</v>
      </c>
      <c r="V598">
        <f>($C$9*DN598+$D$9*DO598+$E$9*U598)</f>
        <v>0</v>
      </c>
      <c r="W598">
        <f>0.61365*exp(17.502*V598/(240.97+V598))</f>
        <v>0</v>
      </c>
      <c r="X598">
        <f>(Y598/Z598*100)</f>
        <v>0</v>
      </c>
      <c r="Y598">
        <f>DF598*(DK598+DL598)/1000</f>
        <v>0</v>
      </c>
      <c r="Z598">
        <f>0.61365*exp(17.502*DM598/(240.97+DM598))</f>
        <v>0</v>
      </c>
      <c r="AA598">
        <f>(W598-DF598*(DK598+DL598)/1000)</f>
        <v>0</v>
      </c>
      <c r="AB598">
        <f>(-I598*44100)</f>
        <v>0</v>
      </c>
      <c r="AC598">
        <f>2*29.3*Q598*0.92*(DM598-V598)</f>
        <v>0</v>
      </c>
      <c r="AD598">
        <f>2*0.95*5.67E-8*(((DM598+$B$9)+273)^4-(V598+273)^4)</f>
        <v>0</v>
      </c>
      <c r="AE598">
        <f>T598+AD598+AB598+AC598</f>
        <v>0</v>
      </c>
      <c r="AF598">
        <v>1</v>
      </c>
      <c r="AG598">
        <v>0</v>
      </c>
      <c r="AH598">
        <f>IF(AF598*$H$15&gt;=AJ598,1.0,(AJ598/(AJ598-AF598*$H$15)))</f>
        <v>0</v>
      </c>
      <c r="AI598">
        <f>(AH598-1)*100</f>
        <v>0</v>
      </c>
      <c r="AJ598">
        <f>MAX(0,($B$15+$C$15*DR598)/(1+$D$15*DR598)*DK598/(DM598+273)*$E$15)</f>
        <v>0</v>
      </c>
      <c r="AK598" t="s">
        <v>420</v>
      </c>
      <c r="AL598" t="s">
        <v>420</v>
      </c>
      <c r="AM598">
        <v>0</v>
      </c>
      <c r="AN598">
        <v>0</v>
      </c>
      <c r="AO598">
        <f>1-AM598/AN598</f>
        <v>0</v>
      </c>
      <c r="AP598">
        <v>0</v>
      </c>
      <c r="AQ598" t="s">
        <v>420</v>
      </c>
      <c r="AR598" t="s">
        <v>420</v>
      </c>
      <c r="AS598">
        <v>0</v>
      </c>
      <c r="AT598">
        <v>0</v>
      </c>
      <c r="AU598">
        <f>1-AS598/AT598</f>
        <v>0</v>
      </c>
      <c r="AV598">
        <v>0.5</v>
      </c>
      <c r="AW598">
        <f>CV598</f>
        <v>0</v>
      </c>
      <c r="AX598">
        <f>K598</f>
        <v>0</v>
      </c>
      <c r="AY598">
        <f>AU598*AV598*AW598</f>
        <v>0</v>
      </c>
      <c r="AZ598">
        <f>(AX598-AP598)/AW598</f>
        <v>0</v>
      </c>
      <c r="BA598">
        <f>(AN598-AT598)/AT598</f>
        <v>0</v>
      </c>
      <c r="BB598">
        <f>AM598/(AO598+AM598/AT598)</f>
        <v>0</v>
      </c>
      <c r="BC598" t="s">
        <v>420</v>
      </c>
      <c r="BD598">
        <v>0</v>
      </c>
      <c r="BE598">
        <f>IF(BD598&lt;&gt;0, BD598, BB598)</f>
        <v>0</v>
      </c>
      <c r="BF598">
        <f>1-BE598/AT598</f>
        <v>0</v>
      </c>
      <c r="BG598">
        <f>(AT598-AS598)/(AT598-BE598)</f>
        <v>0</v>
      </c>
      <c r="BH598">
        <f>(AN598-AT598)/(AN598-BE598)</f>
        <v>0</v>
      </c>
      <c r="BI598">
        <f>(AT598-AS598)/(AT598-AM598)</f>
        <v>0</v>
      </c>
      <c r="BJ598">
        <f>(AN598-AT598)/(AN598-AM598)</f>
        <v>0</v>
      </c>
      <c r="BK598">
        <f>(BG598*BE598/AS598)</f>
        <v>0</v>
      </c>
      <c r="BL598">
        <f>(1-BK598)</f>
        <v>0</v>
      </c>
      <c r="CU598">
        <f>$B$13*DS598+$C$13*DT598+$F$13*EE598*(1-EH598)</f>
        <v>0</v>
      </c>
      <c r="CV598">
        <f>CU598*CW598</f>
        <v>0</v>
      </c>
      <c r="CW598">
        <f>($B$13*$D$11+$C$13*$D$11+$F$13*((ER598+EJ598)/MAX(ER598+EJ598+ES598, 0.1)*$I$11+ES598/MAX(ER598+EJ598+ES598, 0.1)*$J$11))/($B$13+$C$13+$F$13)</f>
        <v>0</v>
      </c>
      <c r="CX598">
        <f>($B$13*$K$11+$C$13*$K$11+$F$13*((ER598+EJ598)/MAX(ER598+EJ598+ES598, 0.1)*$P$11+ES598/MAX(ER598+EJ598+ES598, 0.1)*$Q$11))/($B$13+$C$13+$F$13)</f>
        <v>0</v>
      </c>
      <c r="CY598">
        <v>1.91</v>
      </c>
      <c r="CZ598">
        <v>0.5</v>
      </c>
      <c r="DA598" t="s">
        <v>421</v>
      </c>
      <c r="DB598">
        <v>2</v>
      </c>
      <c r="DC598">
        <v>1761013844</v>
      </c>
      <c r="DD598">
        <v>420.300875</v>
      </c>
      <c r="DE598">
        <v>420.014125</v>
      </c>
      <c r="DF598">
        <v>23.69076249999999</v>
      </c>
      <c r="DG598">
        <v>23.64199166666667</v>
      </c>
      <c r="DH598">
        <v>422.06625</v>
      </c>
      <c r="DI598">
        <v>23.505575</v>
      </c>
      <c r="DJ598">
        <v>500.0081666666667</v>
      </c>
      <c r="DK598">
        <v>90.60642916666666</v>
      </c>
      <c r="DL598">
        <v>0.03353805000000001</v>
      </c>
      <c r="DM598">
        <v>30.0810375</v>
      </c>
      <c r="DN598">
        <v>30.02825</v>
      </c>
      <c r="DO598">
        <v>999.9</v>
      </c>
      <c r="DP598">
        <v>0</v>
      </c>
      <c r="DQ598">
        <v>0</v>
      </c>
      <c r="DR598">
        <v>9997.923333333334</v>
      </c>
      <c r="DS598">
        <v>0</v>
      </c>
      <c r="DT598">
        <v>0.242856</v>
      </c>
      <c r="DU598">
        <v>0.286682</v>
      </c>
      <c r="DV598">
        <v>430.499625</v>
      </c>
      <c r="DW598">
        <v>430.1845</v>
      </c>
      <c r="DX598">
        <v>0.04877146249999999</v>
      </c>
      <c r="DY598">
        <v>420.014125</v>
      </c>
      <c r="DZ598">
        <v>23.64199166666667</v>
      </c>
      <c r="EA598">
        <v>2.146535833333334</v>
      </c>
      <c r="EB598">
        <v>2.142117916666667</v>
      </c>
      <c r="EC598">
        <v>18.568775</v>
      </c>
      <c r="ED598">
        <v>18.53587916666667</v>
      </c>
      <c r="EE598">
        <v>0.00500078</v>
      </c>
      <c r="EF598">
        <v>0</v>
      </c>
      <c r="EG598">
        <v>0</v>
      </c>
      <c r="EH598">
        <v>0</v>
      </c>
      <c r="EI598">
        <v>183.8458333333333</v>
      </c>
      <c r="EJ598">
        <v>0.00500078</v>
      </c>
      <c r="EK598">
        <v>-20.75</v>
      </c>
      <c r="EL598">
        <v>-0.7875</v>
      </c>
      <c r="EM598">
        <v>35.10395833333333</v>
      </c>
      <c r="EN598">
        <v>38.05179166666667</v>
      </c>
      <c r="EO598">
        <v>36.83820833333333</v>
      </c>
      <c r="EP598">
        <v>38.12458333333333</v>
      </c>
      <c r="EQ598">
        <v>37.52833333333334</v>
      </c>
      <c r="ER598">
        <v>0</v>
      </c>
      <c r="ES598">
        <v>0</v>
      </c>
      <c r="ET598">
        <v>0</v>
      </c>
      <c r="EU598">
        <v>1761013851.1</v>
      </c>
      <c r="EV598">
        <v>0</v>
      </c>
      <c r="EW598">
        <v>183.948</v>
      </c>
      <c r="EX598">
        <v>3.576923206454507</v>
      </c>
      <c r="EY598">
        <v>5.346153808698108</v>
      </c>
      <c r="EZ598">
        <v>-20.556</v>
      </c>
      <c r="FA598">
        <v>15</v>
      </c>
      <c r="FB598">
        <v>1761013652</v>
      </c>
      <c r="FC598" t="s">
        <v>1604</v>
      </c>
      <c r="FD598">
        <v>1761013643</v>
      </c>
      <c r="FE598">
        <v>1761013652</v>
      </c>
      <c r="FF598">
        <v>18</v>
      </c>
      <c r="FG598">
        <v>0.01</v>
      </c>
      <c r="FH598">
        <v>-0.002</v>
      </c>
      <c r="FI598">
        <v>-1.766</v>
      </c>
      <c r="FJ598">
        <v>0.184</v>
      </c>
      <c r="FK598">
        <v>420</v>
      </c>
      <c r="FL598">
        <v>24</v>
      </c>
      <c r="FM598">
        <v>0.62</v>
      </c>
      <c r="FN598">
        <v>0.17</v>
      </c>
      <c r="FO598">
        <v>0.283744025</v>
      </c>
      <c r="FP598">
        <v>0.08409371482176303</v>
      </c>
      <c r="FQ598">
        <v>0.03318810331239757</v>
      </c>
      <c r="FR598">
        <v>1</v>
      </c>
      <c r="FS598">
        <v>183</v>
      </c>
      <c r="FT598">
        <v>13.07868617650086</v>
      </c>
      <c r="FU598">
        <v>6.348320759900861</v>
      </c>
      <c r="FV598">
        <v>0</v>
      </c>
      <c r="FW598">
        <v>0.0482892125</v>
      </c>
      <c r="FX598">
        <v>0.01634627054409002</v>
      </c>
      <c r="FY598">
        <v>0.00187880330891601</v>
      </c>
      <c r="FZ598">
        <v>1</v>
      </c>
      <c r="GA598">
        <v>2</v>
      </c>
      <c r="GB598">
        <v>3</v>
      </c>
      <c r="GC598" t="s">
        <v>482</v>
      </c>
      <c r="GD598">
        <v>3.10926</v>
      </c>
      <c r="GE598">
        <v>2.72543</v>
      </c>
      <c r="GF598">
        <v>0.088736</v>
      </c>
      <c r="GG598">
        <v>0.0884505</v>
      </c>
      <c r="GH598">
        <v>0.107717</v>
      </c>
      <c r="GI598">
        <v>0.108581</v>
      </c>
      <c r="GJ598">
        <v>23916.4</v>
      </c>
      <c r="GK598">
        <v>21658.8</v>
      </c>
      <c r="GL598">
        <v>26802.7</v>
      </c>
      <c r="GM598">
        <v>23966.1</v>
      </c>
      <c r="GN598">
        <v>38213</v>
      </c>
      <c r="GO598">
        <v>31509.6</v>
      </c>
      <c r="GP598">
        <v>46782.5</v>
      </c>
      <c r="GQ598">
        <v>37881.6</v>
      </c>
      <c r="GR598">
        <v>1.89282</v>
      </c>
      <c r="GS598">
        <v>1.88102</v>
      </c>
      <c r="GT598">
        <v>0.102829</v>
      </c>
      <c r="GU598">
        <v>0</v>
      </c>
      <c r="GV598">
        <v>28.327</v>
      </c>
      <c r="GW598">
        <v>999.9</v>
      </c>
      <c r="GX598">
        <v>64</v>
      </c>
      <c r="GY598">
        <v>29</v>
      </c>
      <c r="GZ598">
        <v>28.4068</v>
      </c>
      <c r="HA598">
        <v>61.401</v>
      </c>
      <c r="HB598">
        <v>21.1018</v>
      </c>
      <c r="HC598">
        <v>1</v>
      </c>
      <c r="HD598">
        <v>0.0209146</v>
      </c>
      <c r="HE598">
        <v>-1.73988</v>
      </c>
      <c r="HF598">
        <v>20.3296</v>
      </c>
      <c r="HG598">
        <v>5.22238</v>
      </c>
      <c r="HH598">
        <v>11.98</v>
      </c>
      <c r="HI598">
        <v>4.96565</v>
      </c>
      <c r="HJ598">
        <v>3.27598</v>
      </c>
      <c r="HK598">
        <v>9999</v>
      </c>
      <c r="HL598">
        <v>9999</v>
      </c>
      <c r="HM598">
        <v>9999</v>
      </c>
      <c r="HN598">
        <v>999.9</v>
      </c>
      <c r="HO598">
        <v>1.86364</v>
      </c>
      <c r="HP598">
        <v>1.85975</v>
      </c>
      <c r="HQ598">
        <v>1.85805</v>
      </c>
      <c r="HR598">
        <v>1.85943</v>
      </c>
      <c r="HS598">
        <v>1.85959</v>
      </c>
      <c r="HT598">
        <v>1.85806</v>
      </c>
      <c r="HU598">
        <v>1.85714</v>
      </c>
      <c r="HV598">
        <v>1.8521</v>
      </c>
      <c r="HW598">
        <v>0</v>
      </c>
      <c r="HX598">
        <v>0</v>
      </c>
      <c r="HY598">
        <v>0</v>
      </c>
      <c r="HZ598">
        <v>0</v>
      </c>
      <c r="IA598" t="s">
        <v>424</v>
      </c>
      <c r="IB598" t="s">
        <v>425</v>
      </c>
      <c r="IC598" t="s">
        <v>426</v>
      </c>
      <c r="ID598" t="s">
        <v>426</v>
      </c>
      <c r="IE598" t="s">
        <v>426</v>
      </c>
      <c r="IF598" t="s">
        <v>426</v>
      </c>
      <c r="IG598">
        <v>0</v>
      </c>
      <c r="IH598">
        <v>100</v>
      </c>
      <c r="II598">
        <v>100</v>
      </c>
      <c r="IJ598">
        <v>-1.766</v>
      </c>
      <c r="IK598">
        <v>0.1852</v>
      </c>
      <c r="IL598">
        <v>-2.556641355486648</v>
      </c>
      <c r="IM598">
        <v>0.001328113201692861</v>
      </c>
      <c r="IN598">
        <v>1.538283238170363E-06</v>
      </c>
      <c r="IO598">
        <v>-5.795655626708063E-10</v>
      </c>
      <c r="IP598">
        <v>-0.06673559592848211</v>
      </c>
      <c r="IQ598">
        <v>-0.004593102289677449</v>
      </c>
      <c r="IR598">
        <v>0.0008253994458280543</v>
      </c>
      <c r="IS598">
        <v>-7.403632370499484E-06</v>
      </c>
      <c r="IT598">
        <v>2</v>
      </c>
      <c r="IU598">
        <v>1985</v>
      </c>
      <c r="IV598">
        <v>1</v>
      </c>
      <c r="IW598">
        <v>27</v>
      </c>
      <c r="IX598">
        <v>3.5</v>
      </c>
      <c r="IY598">
        <v>3.3</v>
      </c>
      <c r="IZ598">
        <v>1.13525</v>
      </c>
      <c r="JA598">
        <v>2.60864</v>
      </c>
      <c r="JB598">
        <v>1.49658</v>
      </c>
      <c r="JC598">
        <v>2.34497</v>
      </c>
      <c r="JD598">
        <v>1.54907</v>
      </c>
      <c r="JE598">
        <v>2.46216</v>
      </c>
      <c r="JF598">
        <v>32.7535</v>
      </c>
      <c r="JG598">
        <v>15.2353</v>
      </c>
      <c r="JH598">
        <v>18</v>
      </c>
      <c r="JI598">
        <v>481.419</v>
      </c>
      <c r="JJ598">
        <v>503.102</v>
      </c>
      <c r="JK598">
        <v>30.8186</v>
      </c>
      <c r="JL598">
        <v>27.514</v>
      </c>
      <c r="JM598">
        <v>30.0001</v>
      </c>
      <c r="JN598">
        <v>27.7237</v>
      </c>
      <c r="JO598">
        <v>27.7077</v>
      </c>
      <c r="JP598">
        <v>22.8285</v>
      </c>
      <c r="JQ598">
        <v>20.6605</v>
      </c>
      <c r="JR598">
        <v>79.7008</v>
      </c>
      <c r="JS598">
        <v>30.8173</v>
      </c>
      <c r="JT598">
        <v>420</v>
      </c>
      <c r="JU598">
        <v>23.6373</v>
      </c>
      <c r="JV598">
        <v>102.303</v>
      </c>
      <c r="JW598">
        <v>91.38930000000001</v>
      </c>
    </row>
    <row r="599" spans="1:283">
      <c r="A599">
        <v>581</v>
      </c>
      <c r="B599">
        <v>1761013854</v>
      </c>
      <c r="C599">
        <v>4188</v>
      </c>
      <c r="D599" t="s">
        <v>1623</v>
      </c>
      <c r="E599" t="s">
        <v>1624</v>
      </c>
      <c r="F599">
        <v>5</v>
      </c>
      <c r="G599" t="s">
        <v>1603</v>
      </c>
      <c r="H599">
        <v>1761013846</v>
      </c>
      <c r="I599">
        <f>(J599)/1000</f>
        <v>0</v>
      </c>
      <c r="J599">
        <f>1000*DJ599*AH599*(DF599-DG599)/(100*CY599*(1000-AH599*DF599))</f>
        <v>0</v>
      </c>
      <c r="K599">
        <f>DJ599*AH599*(DE599-DD599*(1000-AH599*DG599)/(1000-AH599*DF599))/(100*CY599)</f>
        <v>0</v>
      </c>
      <c r="L599">
        <f>DD599 - IF(AH599&gt;1, K599*CY599*100.0/(AJ599), 0)</f>
        <v>0</v>
      </c>
      <c r="M599">
        <f>((S599-I599/2)*L599-K599)/(S599+I599/2)</f>
        <v>0</v>
      </c>
      <c r="N599">
        <f>M599*(DK599+DL599)/1000.0</f>
        <v>0</v>
      </c>
      <c r="O599">
        <f>(DD599 - IF(AH599&gt;1, K599*CY599*100.0/(AJ599), 0))*(DK599+DL599)/1000.0</f>
        <v>0</v>
      </c>
      <c r="P599">
        <f>2.0/((1/R599-1/Q599)+SIGN(R599)*SQRT((1/R599-1/Q599)*(1/R599-1/Q599) + 4*CZ599/((CZ599+1)*(CZ599+1))*(2*1/R599*1/Q599-1/Q599*1/Q599)))</f>
        <v>0</v>
      </c>
      <c r="Q599">
        <f>IF(LEFT(DA599,1)&lt;&gt;"0",IF(LEFT(DA599,1)="1",3.0,DB599),$D$5+$E$5*(DR599*DK599/($K$5*1000))+$F$5*(DR599*DK599/($K$5*1000))*MAX(MIN(CY599,$J$5),$I$5)*MAX(MIN(CY599,$J$5),$I$5)+$G$5*MAX(MIN(CY599,$J$5),$I$5)*(DR599*DK599/($K$5*1000))+$H$5*(DR599*DK599/($K$5*1000))*(DR599*DK599/($K$5*1000)))</f>
        <v>0</v>
      </c>
      <c r="R599">
        <f>I599*(1000-(1000*0.61365*exp(17.502*V599/(240.97+V599))/(DK599+DL599)+DF599)/2)/(1000*0.61365*exp(17.502*V599/(240.97+V599))/(DK599+DL599)-DF599)</f>
        <v>0</v>
      </c>
      <c r="S599">
        <f>1/((CZ599+1)/(P599/1.6)+1/(Q599/1.37)) + CZ599/((CZ599+1)/(P599/1.6) + CZ599/(Q599/1.37))</f>
        <v>0</v>
      </c>
      <c r="T599">
        <f>(CU599*CX599)</f>
        <v>0</v>
      </c>
      <c r="U599">
        <f>(DM599+(T599+2*0.95*5.67E-8*(((DM599+$B$9)+273)^4-(DM599+273)^4)-44100*I599)/(1.84*29.3*Q599+8*0.95*5.67E-8*(DM599+273)^3))</f>
        <v>0</v>
      </c>
      <c r="V599">
        <f>($C$9*DN599+$D$9*DO599+$E$9*U599)</f>
        <v>0</v>
      </c>
      <c r="W599">
        <f>0.61365*exp(17.502*V599/(240.97+V599))</f>
        <v>0</v>
      </c>
      <c r="X599">
        <f>(Y599/Z599*100)</f>
        <v>0</v>
      </c>
      <c r="Y599">
        <f>DF599*(DK599+DL599)/1000</f>
        <v>0</v>
      </c>
      <c r="Z599">
        <f>0.61365*exp(17.502*DM599/(240.97+DM599))</f>
        <v>0</v>
      </c>
      <c r="AA599">
        <f>(W599-DF599*(DK599+DL599)/1000)</f>
        <v>0</v>
      </c>
      <c r="AB599">
        <f>(-I599*44100)</f>
        <v>0</v>
      </c>
      <c r="AC599">
        <f>2*29.3*Q599*0.92*(DM599-V599)</f>
        <v>0</v>
      </c>
      <c r="AD599">
        <f>2*0.95*5.67E-8*(((DM599+$B$9)+273)^4-(V599+273)^4)</f>
        <v>0</v>
      </c>
      <c r="AE599">
        <f>T599+AD599+AB599+AC599</f>
        <v>0</v>
      </c>
      <c r="AF599">
        <v>1</v>
      </c>
      <c r="AG599">
        <v>0</v>
      </c>
      <c r="AH599">
        <f>IF(AF599*$H$15&gt;=AJ599,1.0,(AJ599/(AJ599-AF599*$H$15)))</f>
        <v>0</v>
      </c>
      <c r="AI599">
        <f>(AH599-1)*100</f>
        <v>0</v>
      </c>
      <c r="AJ599">
        <f>MAX(0,($B$15+$C$15*DR599)/(1+$D$15*DR599)*DK599/(DM599+273)*$E$15)</f>
        <v>0</v>
      </c>
      <c r="AK599" t="s">
        <v>420</v>
      </c>
      <c r="AL599" t="s">
        <v>420</v>
      </c>
      <c r="AM599">
        <v>0</v>
      </c>
      <c r="AN599">
        <v>0</v>
      </c>
      <c r="AO599">
        <f>1-AM599/AN599</f>
        <v>0</v>
      </c>
      <c r="AP599">
        <v>0</v>
      </c>
      <c r="AQ599" t="s">
        <v>420</v>
      </c>
      <c r="AR599" t="s">
        <v>420</v>
      </c>
      <c r="AS599">
        <v>0</v>
      </c>
      <c r="AT599">
        <v>0</v>
      </c>
      <c r="AU599">
        <f>1-AS599/AT599</f>
        <v>0</v>
      </c>
      <c r="AV599">
        <v>0.5</v>
      </c>
      <c r="AW599">
        <f>CV599</f>
        <v>0</v>
      </c>
      <c r="AX599">
        <f>K599</f>
        <v>0</v>
      </c>
      <c r="AY599">
        <f>AU599*AV599*AW599</f>
        <v>0</v>
      </c>
      <c r="AZ599">
        <f>(AX599-AP599)/AW599</f>
        <v>0</v>
      </c>
      <c r="BA599">
        <f>(AN599-AT599)/AT599</f>
        <v>0</v>
      </c>
      <c r="BB599">
        <f>AM599/(AO599+AM599/AT599)</f>
        <v>0</v>
      </c>
      <c r="BC599" t="s">
        <v>420</v>
      </c>
      <c r="BD599">
        <v>0</v>
      </c>
      <c r="BE599">
        <f>IF(BD599&lt;&gt;0, BD599, BB599)</f>
        <v>0</v>
      </c>
      <c r="BF599">
        <f>1-BE599/AT599</f>
        <v>0</v>
      </c>
      <c r="BG599">
        <f>(AT599-AS599)/(AT599-BE599)</f>
        <v>0</v>
      </c>
      <c r="BH599">
        <f>(AN599-AT599)/(AN599-BE599)</f>
        <v>0</v>
      </c>
      <c r="BI599">
        <f>(AT599-AS599)/(AT599-AM599)</f>
        <v>0</v>
      </c>
      <c r="BJ599">
        <f>(AN599-AT599)/(AN599-AM599)</f>
        <v>0</v>
      </c>
      <c r="BK599">
        <f>(BG599*BE599/AS599)</f>
        <v>0</v>
      </c>
      <c r="BL599">
        <f>(1-BK599)</f>
        <v>0</v>
      </c>
      <c r="CU599">
        <f>$B$13*DS599+$C$13*DT599+$F$13*EE599*(1-EH599)</f>
        <v>0</v>
      </c>
      <c r="CV599">
        <f>CU599*CW599</f>
        <v>0</v>
      </c>
      <c r="CW599">
        <f>($B$13*$D$11+$C$13*$D$11+$F$13*((ER599+EJ599)/MAX(ER599+EJ599+ES599, 0.1)*$I$11+ES599/MAX(ER599+EJ599+ES599, 0.1)*$J$11))/($B$13+$C$13+$F$13)</f>
        <v>0</v>
      </c>
      <c r="CX599">
        <f>($B$13*$K$11+$C$13*$K$11+$F$13*((ER599+EJ599)/MAX(ER599+EJ599+ES599, 0.1)*$P$11+ES599/MAX(ER599+EJ599+ES599, 0.1)*$Q$11))/($B$13+$C$13+$F$13)</f>
        <v>0</v>
      </c>
      <c r="CY599">
        <v>1.91</v>
      </c>
      <c r="CZ599">
        <v>0.5</v>
      </c>
      <c r="DA599" t="s">
        <v>421</v>
      </c>
      <c r="DB599">
        <v>2</v>
      </c>
      <c r="DC599">
        <v>1761013846</v>
      </c>
      <c r="DD599">
        <v>420.3031666666666</v>
      </c>
      <c r="DE599">
        <v>420.013125</v>
      </c>
      <c r="DF599">
        <v>23.69127083333333</v>
      </c>
      <c r="DG599">
        <v>23.6418625</v>
      </c>
      <c r="DH599">
        <v>422.0685416666667</v>
      </c>
      <c r="DI599">
        <v>23.50606666666667</v>
      </c>
      <c r="DJ599">
        <v>499.9750000000001</v>
      </c>
      <c r="DK599">
        <v>90.60632500000001</v>
      </c>
      <c r="DL599">
        <v>0.03363499166666667</v>
      </c>
      <c r="DM599">
        <v>30.07680416666667</v>
      </c>
      <c r="DN599">
        <v>30.02212916666667</v>
      </c>
      <c r="DO599">
        <v>999.9</v>
      </c>
      <c r="DP599">
        <v>0</v>
      </c>
      <c r="DQ599">
        <v>0</v>
      </c>
      <c r="DR599">
        <v>9993.934583333334</v>
      </c>
      <c r="DS599">
        <v>0</v>
      </c>
      <c r="DT599">
        <v>0.242856</v>
      </c>
      <c r="DU599">
        <v>0.2899525</v>
      </c>
      <c r="DV599">
        <v>430.5021666666667</v>
      </c>
      <c r="DW599">
        <v>430.183375</v>
      </c>
      <c r="DX599">
        <v>0.04941368333333333</v>
      </c>
      <c r="DY599">
        <v>420.013125</v>
      </c>
      <c r="DZ599">
        <v>23.6418625</v>
      </c>
      <c r="EA599">
        <v>2.146579583333333</v>
      </c>
      <c r="EB599">
        <v>2.142103333333333</v>
      </c>
      <c r="EC599">
        <v>18.5691</v>
      </c>
      <c r="ED599">
        <v>18.5357625</v>
      </c>
      <c r="EE599">
        <v>0.00500078</v>
      </c>
      <c r="EF599">
        <v>0</v>
      </c>
      <c r="EG599">
        <v>0</v>
      </c>
      <c r="EH599">
        <v>0</v>
      </c>
      <c r="EI599">
        <v>184.425</v>
      </c>
      <c r="EJ599">
        <v>0.00500078</v>
      </c>
      <c r="EK599">
        <v>-21.44583333333334</v>
      </c>
      <c r="EL599">
        <v>-1.104166666666667</v>
      </c>
      <c r="EM599">
        <v>35.10395833333333</v>
      </c>
      <c r="EN599">
        <v>38.08820833333333</v>
      </c>
      <c r="EO599">
        <v>36.72883333333333</v>
      </c>
      <c r="EP599">
        <v>38.16108333333333</v>
      </c>
      <c r="EQ599">
        <v>37.47370833333333</v>
      </c>
      <c r="ER599">
        <v>0</v>
      </c>
      <c r="ES599">
        <v>0</v>
      </c>
      <c r="ET599">
        <v>0</v>
      </c>
      <c r="EU599">
        <v>1761013852.9</v>
      </c>
      <c r="EV599">
        <v>0</v>
      </c>
      <c r="EW599">
        <v>183.95</v>
      </c>
      <c r="EX599">
        <v>14.39658131558683</v>
      </c>
      <c r="EY599">
        <v>-17.65128217087275</v>
      </c>
      <c r="EZ599">
        <v>-20.49615384615385</v>
      </c>
      <c r="FA599">
        <v>15</v>
      </c>
      <c r="FB599">
        <v>1761013652</v>
      </c>
      <c r="FC599" t="s">
        <v>1604</v>
      </c>
      <c r="FD599">
        <v>1761013643</v>
      </c>
      <c r="FE599">
        <v>1761013652</v>
      </c>
      <c r="FF599">
        <v>18</v>
      </c>
      <c r="FG599">
        <v>0.01</v>
      </c>
      <c r="FH599">
        <v>-0.002</v>
      </c>
      <c r="FI599">
        <v>-1.766</v>
      </c>
      <c r="FJ599">
        <v>0.184</v>
      </c>
      <c r="FK599">
        <v>420</v>
      </c>
      <c r="FL599">
        <v>24</v>
      </c>
      <c r="FM599">
        <v>0.62</v>
      </c>
      <c r="FN599">
        <v>0.17</v>
      </c>
      <c r="FO599">
        <v>0.2855651499999999</v>
      </c>
      <c r="FP599">
        <v>0.1439796697936208</v>
      </c>
      <c r="FQ599">
        <v>0.03493205937713234</v>
      </c>
      <c r="FR599">
        <v>1</v>
      </c>
      <c r="FS599">
        <v>183.6852941176471</v>
      </c>
      <c r="FT599">
        <v>14.76394210890717</v>
      </c>
      <c r="FU599">
        <v>6.467481205909217</v>
      </c>
      <c r="FV599">
        <v>0</v>
      </c>
      <c r="FW599">
        <v>0.048451765</v>
      </c>
      <c r="FX599">
        <v>0.01766753020637897</v>
      </c>
      <c r="FY599">
        <v>0.001941566982046975</v>
      </c>
      <c r="FZ599">
        <v>1</v>
      </c>
      <c r="GA599">
        <v>2</v>
      </c>
      <c r="GB599">
        <v>3</v>
      </c>
      <c r="GC599" t="s">
        <v>482</v>
      </c>
      <c r="GD599">
        <v>3.10962</v>
      </c>
      <c r="GE599">
        <v>2.72533</v>
      </c>
      <c r="GF599">
        <v>0.0887295</v>
      </c>
      <c r="GG599">
        <v>0.0884527</v>
      </c>
      <c r="GH599">
        <v>0.107714</v>
      </c>
      <c r="GI599">
        <v>0.108576</v>
      </c>
      <c r="GJ599">
        <v>23916.4</v>
      </c>
      <c r="GK599">
        <v>21658.7</v>
      </c>
      <c r="GL599">
        <v>26802.5</v>
      </c>
      <c r="GM599">
        <v>23966</v>
      </c>
      <c r="GN599">
        <v>38213</v>
      </c>
      <c r="GO599">
        <v>31509.6</v>
      </c>
      <c r="GP599">
        <v>46782.4</v>
      </c>
      <c r="GQ599">
        <v>37881.4</v>
      </c>
      <c r="GR599">
        <v>1.89325</v>
      </c>
      <c r="GS599">
        <v>1.88057</v>
      </c>
      <c r="GT599">
        <v>0.102587</v>
      </c>
      <c r="GU599">
        <v>0</v>
      </c>
      <c r="GV599">
        <v>28.3269</v>
      </c>
      <c r="GW599">
        <v>999.9</v>
      </c>
      <c r="GX599">
        <v>64</v>
      </c>
      <c r="GY599">
        <v>29</v>
      </c>
      <c r="GZ599">
        <v>28.4083</v>
      </c>
      <c r="HA599">
        <v>61.231</v>
      </c>
      <c r="HB599">
        <v>20.9615</v>
      </c>
      <c r="HC599">
        <v>1</v>
      </c>
      <c r="HD599">
        <v>0.0209604</v>
      </c>
      <c r="HE599">
        <v>-1.75346</v>
      </c>
      <c r="HF599">
        <v>20.3295</v>
      </c>
      <c r="HG599">
        <v>5.22253</v>
      </c>
      <c r="HH599">
        <v>11.9794</v>
      </c>
      <c r="HI599">
        <v>4.96555</v>
      </c>
      <c r="HJ599">
        <v>3.276</v>
      </c>
      <c r="HK599">
        <v>9999</v>
      </c>
      <c r="HL599">
        <v>9999</v>
      </c>
      <c r="HM599">
        <v>9999</v>
      </c>
      <c r="HN599">
        <v>999.9</v>
      </c>
      <c r="HO599">
        <v>1.86365</v>
      </c>
      <c r="HP599">
        <v>1.85974</v>
      </c>
      <c r="HQ599">
        <v>1.85804</v>
      </c>
      <c r="HR599">
        <v>1.85944</v>
      </c>
      <c r="HS599">
        <v>1.85959</v>
      </c>
      <c r="HT599">
        <v>1.85806</v>
      </c>
      <c r="HU599">
        <v>1.85715</v>
      </c>
      <c r="HV599">
        <v>1.85211</v>
      </c>
      <c r="HW599">
        <v>0</v>
      </c>
      <c r="HX599">
        <v>0</v>
      </c>
      <c r="HY599">
        <v>0</v>
      </c>
      <c r="HZ599">
        <v>0</v>
      </c>
      <c r="IA599" t="s">
        <v>424</v>
      </c>
      <c r="IB599" t="s">
        <v>425</v>
      </c>
      <c r="IC599" t="s">
        <v>426</v>
      </c>
      <c r="ID599" t="s">
        <v>426</v>
      </c>
      <c r="IE599" t="s">
        <v>426</v>
      </c>
      <c r="IF599" t="s">
        <v>426</v>
      </c>
      <c r="IG599">
        <v>0</v>
      </c>
      <c r="IH599">
        <v>100</v>
      </c>
      <c r="II599">
        <v>100</v>
      </c>
      <c r="IJ599">
        <v>-1.766</v>
      </c>
      <c r="IK599">
        <v>0.1852</v>
      </c>
      <c r="IL599">
        <v>-2.556641355486648</v>
      </c>
      <c r="IM599">
        <v>0.001328113201692861</v>
      </c>
      <c r="IN599">
        <v>1.538283238170363E-06</v>
      </c>
      <c r="IO599">
        <v>-5.795655626708063E-10</v>
      </c>
      <c r="IP599">
        <v>-0.06673559592848211</v>
      </c>
      <c r="IQ599">
        <v>-0.004593102289677449</v>
      </c>
      <c r="IR599">
        <v>0.0008253994458280543</v>
      </c>
      <c r="IS599">
        <v>-7.403632370499484E-06</v>
      </c>
      <c r="IT599">
        <v>2</v>
      </c>
      <c r="IU599">
        <v>1985</v>
      </c>
      <c r="IV599">
        <v>1</v>
      </c>
      <c r="IW599">
        <v>27</v>
      </c>
      <c r="IX599">
        <v>3.5</v>
      </c>
      <c r="IY599">
        <v>3.4</v>
      </c>
      <c r="IZ599">
        <v>1.13525</v>
      </c>
      <c r="JA599">
        <v>2.60986</v>
      </c>
      <c r="JB599">
        <v>1.49658</v>
      </c>
      <c r="JC599">
        <v>2.34497</v>
      </c>
      <c r="JD599">
        <v>1.54907</v>
      </c>
      <c r="JE599">
        <v>2.37305</v>
      </c>
      <c r="JF599">
        <v>32.7535</v>
      </c>
      <c r="JG599">
        <v>15.2353</v>
      </c>
      <c r="JH599">
        <v>18</v>
      </c>
      <c r="JI599">
        <v>481.655</v>
      </c>
      <c r="JJ599">
        <v>502.796</v>
      </c>
      <c r="JK599">
        <v>30.8124</v>
      </c>
      <c r="JL599">
        <v>27.5129</v>
      </c>
      <c r="JM599">
        <v>30.0001</v>
      </c>
      <c r="JN599">
        <v>27.7225</v>
      </c>
      <c r="JO599">
        <v>27.7071</v>
      </c>
      <c r="JP599">
        <v>22.831</v>
      </c>
      <c r="JQ599">
        <v>20.6605</v>
      </c>
      <c r="JR599">
        <v>79.7008</v>
      </c>
      <c r="JS599">
        <v>30.8173</v>
      </c>
      <c r="JT599">
        <v>420</v>
      </c>
      <c r="JU599">
        <v>23.6373</v>
      </c>
      <c r="JV599">
        <v>102.302</v>
      </c>
      <c r="JW599">
        <v>91.38890000000001</v>
      </c>
    </row>
    <row r="600" spans="1:283">
      <c r="A600">
        <v>582</v>
      </c>
      <c r="B600">
        <v>1761013856</v>
      </c>
      <c r="C600">
        <v>4190</v>
      </c>
      <c r="D600" t="s">
        <v>1625</v>
      </c>
      <c r="E600" t="s">
        <v>1626</v>
      </c>
      <c r="F600">
        <v>5</v>
      </c>
      <c r="G600" t="s">
        <v>1603</v>
      </c>
      <c r="H600">
        <v>1761013848</v>
      </c>
      <c r="I600">
        <f>(J600)/1000</f>
        <v>0</v>
      </c>
      <c r="J600">
        <f>1000*DJ600*AH600*(DF600-DG600)/(100*CY600*(1000-AH600*DF600))</f>
        <v>0</v>
      </c>
      <c r="K600">
        <f>DJ600*AH600*(DE600-DD600*(1000-AH600*DG600)/(1000-AH600*DF600))/(100*CY600)</f>
        <v>0</v>
      </c>
      <c r="L600">
        <f>DD600 - IF(AH600&gt;1, K600*CY600*100.0/(AJ600), 0)</f>
        <v>0</v>
      </c>
      <c r="M600">
        <f>((S600-I600/2)*L600-K600)/(S600+I600/2)</f>
        <v>0</v>
      </c>
      <c r="N600">
        <f>M600*(DK600+DL600)/1000.0</f>
        <v>0</v>
      </c>
      <c r="O600">
        <f>(DD600 - IF(AH600&gt;1, K600*CY600*100.0/(AJ600), 0))*(DK600+DL600)/1000.0</f>
        <v>0</v>
      </c>
      <c r="P600">
        <f>2.0/((1/R600-1/Q600)+SIGN(R600)*SQRT((1/R600-1/Q600)*(1/R600-1/Q600) + 4*CZ600/((CZ600+1)*(CZ600+1))*(2*1/R600*1/Q600-1/Q600*1/Q600)))</f>
        <v>0</v>
      </c>
      <c r="Q600">
        <f>IF(LEFT(DA600,1)&lt;&gt;"0",IF(LEFT(DA600,1)="1",3.0,DB600),$D$5+$E$5*(DR600*DK600/($K$5*1000))+$F$5*(DR600*DK600/($K$5*1000))*MAX(MIN(CY600,$J$5),$I$5)*MAX(MIN(CY600,$J$5),$I$5)+$G$5*MAX(MIN(CY600,$J$5),$I$5)*(DR600*DK600/($K$5*1000))+$H$5*(DR600*DK600/($K$5*1000))*(DR600*DK600/($K$5*1000)))</f>
        <v>0</v>
      </c>
      <c r="R600">
        <f>I600*(1000-(1000*0.61365*exp(17.502*V600/(240.97+V600))/(DK600+DL600)+DF600)/2)/(1000*0.61365*exp(17.502*V600/(240.97+V600))/(DK600+DL600)-DF600)</f>
        <v>0</v>
      </c>
      <c r="S600">
        <f>1/((CZ600+1)/(P600/1.6)+1/(Q600/1.37)) + CZ600/((CZ600+1)/(P600/1.6) + CZ600/(Q600/1.37))</f>
        <v>0</v>
      </c>
      <c r="T600">
        <f>(CU600*CX600)</f>
        <v>0</v>
      </c>
      <c r="U600">
        <f>(DM600+(T600+2*0.95*5.67E-8*(((DM600+$B$9)+273)^4-(DM600+273)^4)-44100*I600)/(1.84*29.3*Q600+8*0.95*5.67E-8*(DM600+273)^3))</f>
        <v>0</v>
      </c>
      <c r="V600">
        <f>($C$9*DN600+$D$9*DO600+$E$9*U600)</f>
        <v>0</v>
      </c>
      <c r="W600">
        <f>0.61365*exp(17.502*V600/(240.97+V600))</f>
        <v>0</v>
      </c>
      <c r="X600">
        <f>(Y600/Z600*100)</f>
        <v>0</v>
      </c>
      <c r="Y600">
        <f>DF600*(DK600+DL600)/1000</f>
        <v>0</v>
      </c>
      <c r="Z600">
        <f>0.61365*exp(17.502*DM600/(240.97+DM600))</f>
        <v>0</v>
      </c>
      <c r="AA600">
        <f>(W600-DF600*(DK600+DL600)/1000)</f>
        <v>0</v>
      </c>
      <c r="AB600">
        <f>(-I600*44100)</f>
        <v>0</v>
      </c>
      <c r="AC600">
        <f>2*29.3*Q600*0.92*(DM600-V600)</f>
        <v>0</v>
      </c>
      <c r="AD600">
        <f>2*0.95*5.67E-8*(((DM600+$B$9)+273)^4-(V600+273)^4)</f>
        <v>0</v>
      </c>
      <c r="AE600">
        <f>T600+AD600+AB600+AC600</f>
        <v>0</v>
      </c>
      <c r="AF600">
        <v>1</v>
      </c>
      <c r="AG600">
        <v>0</v>
      </c>
      <c r="AH600">
        <f>IF(AF600*$H$15&gt;=AJ600,1.0,(AJ600/(AJ600-AF600*$H$15)))</f>
        <v>0</v>
      </c>
      <c r="AI600">
        <f>(AH600-1)*100</f>
        <v>0</v>
      </c>
      <c r="AJ600">
        <f>MAX(0,($B$15+$C$15*DR600)/(1+$D$15*DR600)*DK600/(DM600+273)*$E$15)</f>
        <v>0</v>
      </c>
      <c r="AK600" t="s">
        <v>420</v>
      </c>
      <c r="AL600" t="s">
        <v>420</v>
      </c>
      <c r="AM600">
        <v>0</v>
      </c>
      <c r="AN600">
        <v>0</v>
      </c>
      <c r="AO600">
        <f>1-AM600/AN600</f>
        <v>0</v>
      </c>
      <c r="AP600">
        <v>0</v>
      </c>
      <c r="AQ600" t="s">
        <v>420</v>
      </c>
      <c r="AR600" t="s">
        <v>420</v>
      </c>
      <c r="AS600">
        <v>0</v>
      </c>
      <c r="AT600">
        <v>0</v>
      </c>
      <c r="AU600">
        <f>1-AS600/AT600</f>
        <v>0</v>
      </c>
      <c r="AV600">
        <v>0.5</v>
      </c>
      <c r="AW600">
        <f>CV600</f>
        <v>0</v>
      </c>
      <c r="AX600">
        <f>K600</f>
        <v>0</v>
      </c>
      <c r="AY600">
        <f>AU600*AV600*AW600</f>
        <v>0</v>
      </c>
      <c r="AZ600">
        <f>(AX600-AP600)/AW600</f>
        <v>0</v>
      </c>
      <c r="BA600">
        <f>(AN600-AT600)/AT600</f>
        <v>0</v>
      </c>
      <c r="BB600">
        <f>AM600/(AO600+AM600/AT600)</f>
        <v>0</v>
      </c>
      <c r="BC600" t="s">
        <v>420</v>
      </c>
      <c r="BD600">
        <v>0</v>
      </c>
      <c r="BE600">
        <f>IF(BD600&lt;&gt;0, BD600, BB600)</f>
        <v>0</v>
      </c>
      <c r="BF600">
        <f>1-BE600/AT600</f>
        <v>0</v>
      </c>
      <c r="BG600">
        <f>(AT600-AS600)/(AT600-BE600)</f>
        <v>0</v>
      </c>
      <c r="BH600">
        <f>(AN600-AT600)/(AN600-BE600)</f>
        <v>0</v>
      </c>
      <c r="BI600">
        <f>(AT600-AS600)/(AT600-AM600)</f>
        <v>0</v>
      </c>
      <c r="BJ600">
        <f>(AN600-AT600)/(AN600-AM600)</f>
        <v>0</v>
      </c>
      <c r="BK600">
        <f>(BG600*BE600/AS600)</f>
        <v>0</v>
      </c>
      <c r="BL600">
        <f>(1-BK600)</f>
        <v>0</v>
      </c>
      <c r="CU600">
        <f>$B$13*DS600+$C$13*DT600+$F$13*EE600*(1-EH600)</f>
        <v>0</v>
      </c>
      <c r="CV600">
        <f>CU600*CW600</f>
        <v>0</v>
      </c>
      <c r="CW600">
        <f>($B$13*$D$11+$C$13*$D$11+$F$13*((ER600+EJ600)/MAX(ER600+EJ600+ES600, 0.1)*$I$11+ES600/MAX(ER600+EJ600+ES600, 0.1)*$J$11))/($B$13+$C$13+$F$13)</f>
        <v>0</v>
      </c>
      <c r="CX600">
        <f>($B$13*$K$11+$C$13*$K$11+$F$13*((ER600+EJ600)/MAX(ER600+EJ600+ES600, 0.1)*$P$11+ES600/MAX(ER600+EJ600+ES600, 0.1)*$Q$11))/($B$13+$C$13+$F$13)</f>
        <v>0</v>
      </c>
      <c r="CY600">
        <v>1.91</v>
      </c>
      <c r="CZ600">
        <v>0.5</v>
      </c>
      <c r="DA600" t="s">
        <v>421</v>
      </c>
      <c r="DB600">
        <v>2</v>
      </c>
      <c r="DC600">
        <v>1761013848</v>
      </c>
      <c r="DD600">
        <v>420.2970416666667</v>
      </c>
      <c r="DE600">
        <v>420.0019583333333</v>
      </c>
      <c r="DF600">
        <v>23.69149166666667</v>
      </c>
      <c r="DG600">
        <v>23.64148333333334</v>
      </c>
      <c r="DH600">
        <v>422.0624583333333</v>
      </c>
      <c r="DI600">
        <v>23.50627916666667</v>
      </c>
      <c r="DJ600">
        <v>499.9690833333333</v>
      </c>
      <c r="DK600">
        <v>90.60617916666665</v>
      </c>
      <c r="DL600">
        <v>0.03367032083333333</v>
      </c>
      <c r="DM600">
        <v>30.07240416666667</v>
      </c>
      <c r="DN600">
        <v>30.01685833333334</v>
      </c>
      <c r="DO600">
        <v>999.9</v>
      </c>
      <c r="DP600">
        <v>0</v>
      </c>
      <c r="DQ600">
        <v>0</v>
      </c>
      <c r="DR600">
        <v>9992.684583333334</v>
      </c>
      <c r="DS600">
        <v>0</v>
      </c>
      <c r="DT600">
        <v>0.242856</v>
      </c>
      <c r="DU600">
        <v>0.2949624583333333</v>
      </c>
      <c r="DV600">
        <v>430.4959583333334</v>
      </c>
      <c r="DW600">
        <v>430.1718333333333</v>
      </c>
      <c r="DX600">
        <v>0.0500098875</v>
      </c>
      <c r="DY600">
        <v>420.0019583333333</v>
      </c>
      <c r="DZ600">
        <v>23.64148333333334</v>
      </c>
      <c r="EA600">
        <v>2.146596666666667</v>
      </c>
      <c r="EB600">
        <v>2.142065833333334</v>
      </c>
      <c r="EC600">
        <v>18.56922083333333</v>
      </c>
      <c r="ED600">
        <v>18.53547916666666</v>
      </c>
      <c r="EE600">
        <v>0.00500078</v>
      </c>
      <c r="EF600">
        <v>0</v>
      </c>
      <c r="EG600">
        <v>0</v>
      </c>
      <c r="EH600">
        <v>0</v>
      </c>
      <c r="EI600">
        <v>184.6666666666667</v>
      </c>
      <c r="EJ600">
        <v>0.00500078</v>
      </c>
      <c r="EK600">
        <v>-22.19583333333333</v>
      </c>
      <c r="EL600">
        <v>-1.266666666666667</v>
      </c>
      <c r="EM600">
        <v>35.10916666666666</v>
      </c>
      <c r="EN600">
        <v>38.13508333333333</v>
      </c>
      <c r="EO600">
        <v>36.64554166666667</v>
      </c>
      <c r="EP600">
        <v>38.205375</v>
      </c>
      <c r="EQ600">
        <v>37.44508333333334</v>
      </c>
      <c r="ER600">
        <v>0</v>
      </c>
      <c r="ES600">
        <v>0</v>
      </c>
      <c r="ET600">
        <v>0</v>
      </c>
      <c r="EU600">
        <v>1761013854.7</v>
      </c>
      <c r="EV600">
        <v>0</v>
      </c>
      <c r="EW600">
        <v>183.908</v>
      </c>
      <c r="EX600">
        <v>21.99230781579673</v>
      </c>
      <c r="EY600">
        <v>-17.02307707835462</v>
      </c>
      <c r="EZ600">
        <v>-21.384</v>
      </c>
      <c r="FA600">
        <v>15</v>
      </c>
      <c r="FB600">
        <v>1761013652</v>
      </c>
      <c r="FC600" t="s">
        <v>1604</v>
      </c>
      <c r="FD600">
        <v>1761013643</v>
      </c>
      <c r="FE600">
        <v>1761013652</v>
      </c>
      <c r="FF600">
        <v>18</v>
      </c>
      <c r="FG600">
        <v>0.01</v>
      </c>
      <c r="FH600">
        <v>-0.002</v>
      </c>
      <c r="FI600">
        <v>-1.766</v>
      </c>
      <c r="FJ600">
        <v>0.184</v>
      </c>
      <c r="FK600">
        <v>420</v>
      </c>
      <c r="FL600">
        <v>24</v>
      </c>
      <c r="FM600">
        <v>0.62</v>
      </c>
      <c r="FN600">
        <v>0.17</v>
      </c>
      <c r="FO600">
        <v>0.28816295</v>
      </c>
      <c r="FP600">
        <v>0.1077820187617251</v>
      </c>
      <c r="FQ600">
        <v>0.03508604707283936</v>
      </c>
      <c r="FR600">
        <v>1</v>
      </c>
      <c r="FS600">
        <v>184.1764705882353</v>
      </c>
      <c r="FT600">
        <v>5.543162809399735</v>
      </c>
      <c r="FU600">
        <v>6.12545598895824</v>
      </c>
      <c r="FV600">
        <v>0</v>
      </c>
      <c r="FW600">
        <v>0.04913258750000001</v>
      </c>
      <c r="FX600">
        <v>0.01741306604127579</v>
      </c>
      <c r="FY600">
        <v>0.001907807026429495</v>
      </c>
      <c r="FZ600">
        <v>1</v>
      </c>
      <c r="GA600">
        <v>2</v>
      </c>
      <c r="GB600">
        <v>3</v>
      </c>
      <c r="GC600" t="s">
        <v>482</v>
      </c>
      <c r="GD600">
        <v>3.10964</v>
      </c>
      <c r="GE600">
        <v>2.72515</v>
      </c>
      <c r="GF600">
        <v>0.0887302</v>
      </c>
      <c r="GG600">
        <v>0.0884423</v>
      </c>
      <c r="GH600">
        <v>0.107711</v>
      </c>
      <c r="GI600">
        <v>0.108576</v>
      </c>
      <c r="GJ600">
        <v>23916.4</v>
      </c>
      <c r="GK600">
        <v>21658.9</v>
      </c>
      <c r="GL600">
        <v>26802.5</v>
      </c>
      <c r="GM600">
        <v>23965.9</v>
      </c>
      <c r="GN600">
        <v>38213.1</v>
      </c>
      <c r="GO600">
        <v>31509.6</v>
      </c>
      <c r="GP600">
        <v>46782.4</v>
      </c>
      <c r="GQ600">
        <v>37881.3</v>
      </c>
      <c r="GR600">
        <v>1.89335</v>
      </c>
      <c r="GS600">
        <v>1.8805</v>
      </c>
      <c r="GT600">
        <v>0.102404</v>
      </c>
      <c r="GU600">
        <v>0</v>
      </c>
      <c r="GV600">
        <v>28.3269</v>
      </c>
      <c r="GW600">
        <v>999.9</v>
      </c>
      <c r="GX600">
        <v>64</v>
      </c>
      <c r="GY600">
        <v>29</v>
      </c>
      <c r="GZ600">
        <v>28.4087</v>
      </c>
      <c r="HA600">
        <v>61.181</v>
      </c>
      <c r="HB600">
        <v>21.1258</v>
      </c>
      <c r="HC600">
        <v>1</v>
      </c>
      <c r="HD600">
        <v>0.0209527</v>
      </c>
      <c r="HE600">
        <v>-1.77697</v>
      </c>
      <c r="HF600">
        <v>20.3291</v>
      </c>
      <c r="HG600">
        <v>5.22238</v>
      </c>
      <c r="HH600">
        <v>11.9794</v>
      </c>
      <c r="HI600">
        <v>4.9656</v>
      </c>
      <c r="HJ600">
        <v>3.276</v>
      </c>
      <c r="HK600">
        <v>9999</v>
      </c>
      <c r="HL600">
        <v>9999</v>
      </c>
      <c r="HM600">
        <v>9999</v>
      </c>
      <c r="HN600">
        <v>999.9</v>
      </c>
      <c r="HO600">
        <v>1.86366</v>
      </c>
      <c r="HP600">
        <v>1.85974</v>
      </c>
      <c r="HQ600">
        <v>1.85805</v>
      </c>
      <c r="HR600">
        <v>1.85944</v>
      </c>
      <c r="HS600">
        <v>1.85959</v>
      </c>
      <c r="HT600">
        <v>1.85806</v>
      </c>
      <c r="HU600">
        <v>1.85715</v>
      </c>
      <c r="HV600">
        <v>1.85211</v>
      </c>
      <c r="HW600">
        <v>0</v>
      </c>
      <c r="HX600">
        <v>0</v>
      </c>
      <c r="HY600">
        <v>0</v>
      </c>
      <c r="HZ600">
        <v>0</v>
      </c>
      <c r="IA600" t="s">
        <v>424</v>
      </c>
      <c r="IB600" t="s">
        <v>425</v>
      </c>
      <c r="IC600" t="s">
        <v>426</v>
      </c>
      <c r="ID600" t="s">
        <v>426</v>
      </c>
      <c r="IE600" t="s">
        <v>426</v>
      </c>
      <c r="IF600" t="s">
        <v>426</v>
      </c>
      <c r="IG600">
        <v>0</v>
      </c>
      <c r="IH600">
        <v>100</v>
      </c>
      <c r="II600">
        <v>100</v>
      </c>
      <c r="IJ600">
        <v>-1.766</v>
      </c>
      <c r="IK600">
        <v>0.1852</v>
      </c>
      <c r="IL600">
        <v>-2.556641355486648</v>
      </c>
      <c r="IM600">
        <v>0.001328113201692861</v>
      </c>
      <c r="IN600">
        <v>1.538283238170363E-06</v>
      </c>
      <c r="IO600">
        <v>-5.795655626708063E-10</v>
      </c>
      <c r="IP600">
        <v>-0.06673559592848211</v>
      </c>
      <c r="IQ600">
        <v>-0.004593102289677449</v>
      </c>
      <c r="IR600">
        <v>0.0008253994458280543</v>
      </c>
      <c r="IS600">
        <v>-7.403632370499484E-06</v>
      </c>
      <c r="IT600">
        <v>2</v>
      </c>
      <c r="IU600">
        <v>1985</v>
      </c>
      <c r="IV600">
        <v>1</v>
      </c>
      <c r="IW600">
        <v>27</v>
      </c>
      <c r="IX600">
        <v>3.5</v>
      </c>
      <c r="IY600">
        <v>3.4</v>
      </c>
      <c r="IZ600">
        <v>1.13525</v>
      </c>
      <c r="JA600">
        <v>2.61353</v>
      </c>
      <c r="JB600">
        <v>1.49658</v>
      </c>
      <c r="JC600">
        <v>2.34497</v>
      </c>
      <c r="JD600">
        <v>1.54907</v>
      </c>
      <c r="JE600">
        <v>2.43408</v>
      </c>
      <c r="JF600">
        <v>32.7535</v>
      </c>
      <c r="JG600">
        <v>15.2353</v>
      </c>
      <c r="JH600">
        <v>18</v>
      </c>
      <c r="JI600">
        <v>481.708</v>
      </c>
      <c r="JJ600">
        <v>502.746</v>
      </c>
      <c r="JK600">
        <v>30.8072</v>
      </c>
      <c r="JL600">
        <v>27.5129</v>
      </c>
      <c r="JM600">
        <v>30.0001</v>
      </c>
      <c r="JN600">
        <v>27.722</v>
      </c>
      <c r="JO600">
        <v>27.7071</v>
      </c>
      <c r="JP600">
        <v>22.8337</v>
      </c>
      <c r="JQ600">
        <v>20.6605</v>
      </c>
      <c r="JR600">
        <v>79.7008</v>
      </c>
      <c r="JS600">
        <v>30.8172</v>
      </c>
      <c r="JT600">
        <v>420</v>
      </c>
      <c r="JU600">
        <v>23.6373</v>
      </c>
      <c r="JV600">
        <v>102.302</v>
      </c>
      <c r="JW600">
        <v>91.3887</v>
      </c>
    </row>
    <row r="601" spans="1:283">
      <c r="A601">
        <v>583</v>
      </c>
      <c r="B601">
        <v>1761013858</v>
      </c>
      <c r="C601">
        <v>4192</v>
      </c>
      <c r="D601" t="s">
        <v>1627</v>
      </c>
      <c r="E601" t="s">
        <v>1628</v>
      </c>
      <c r="F601">
        <v>5</v>
      </c>
      <c r="G601" t="s">
        <v>1603</v>
      </c>
      <c r="H601">
        <v>1761013850</v>
      </c>
      <c r="I601">
        <f>(J601)/1000</f>
        <v>0</v>
      </c>
      <c r="J601">
        <f>1000*DJ601*AH601*(DF601-DG601)/(100*CY601*(1000-AH601*DF601))</f>
        <v>0</v>
      </c>
      <c r="K601">
        <f>DJ601*AH601*(DE601-DD601*(1000-AH601*DG601)/(1000-AH601*DF601))/(100*CY601)</f>
        <v>0</v>
      </c>
      <c r="L601">
        <f>DD601 - IF(AH601&gt;1, K601*CY601*100.0/(AJ601), 0)</f>
        <v>0</v>
      </c>
      <c r="M601">
        <f>((S601-I601/2)*L601-K601)/(S601+I601/2)</f>
        <v>0</v>
      </c>
      <c r="N601">
        <f>M601*(DK601+DL601)/1000.0</f>
        <v>0</v>
      </c>
      <c r="O601">
        <f>(DD601 - IF(AH601&gt;1, K601*CY601*100.0/(AJ601), 0))*(DK601+DL601)/1000.0</f>
        <v>0</v>
      </c>
      <c r="P601">
        <f>2.0/((1/R601-1/Q601)+SIGN(R601)*SQRT((1/R601-1/Q601)*(1/R601-1/Q601) + 4*CZ601/((CZ601+1)*(CZ601+1))*(2*1/R601*1/Q601-1/Q601*1/Q601)))</f>
        <v>0</v>
      </c>
      <c r="Q601">
        <f>IF(LEFT(DA601,1)&lt;&gt;"0",IF(LEFT(DA601,1)="1",3.0,DB601),$D$5+$E$5*(DR601*DK601/($K$5*1000))+$F$5*(DR601*DK601/($K$5*1000))*MAX(MIN(CY601,$J$5),$I$5)*MAX(MIN(CY601,$J$5),$I$5)+$G$5*MAX(MIN(CY601,$J$5),$I$5)*(DR601*DK601/($K$5*1000))+$H$5*(DR601*DK601/($K$5*1000))*(DR601*DK601/($K$5*1000)))</f>
        <v>0</v>
      </c>
      <c r="R601">
        <f>I601*(1000-(1000*0.61365*exp(17.502*V601/(240.97+V601))/(DK601+DL601)+DF601)/2)/(1000*0.61365*exp(17.502*V601/(240.97+V601))/(DK601+DL601)-DF601)</f>
        <v>0</v>
      </c>
      <c r="S601">
        <f>1/((CZ601+1)/(P601/1.6)+1/(Q601/1.37)) + CZ601/((CZ601+1)/(P601/1.6) + CZ601/(Q601/1.37))</f>
        <v>0</v>
      </c>
      <c r="T601">
        <f>(CU601*CX601)</f>
        <v>0</v>
      </c>
      <c r="U601">
        <f>(DM601+(T601+2*0.95*5.67E-8*(((DM601+$B$9)+273)^4-(DM601+273)^4)-44100*I601)/(1.84*29.3*Q601+8*0.95*5.67E-8*(DM601+273)^3))</f>
        <v>0</v>
      </c>
      <c r="V601">
        <f>($C$9*DN601+$D$9*DO601+$E$9*U601)</f>
        <v>0</v>
      </c>
      <c r="W601">
        <f>0.61365*exp(17.502*V601/(240.97+V601))</f>
        <v>0</v>
      </c>
      <c r="X601">
        <f>(Y601/Z601*100)</f>
        <v>0</v>
      </c>
      <c r="Y601">
        <f>DF601*(DK601+DL601)/1000</f>
        <v>0</v>
      </c>
      <c r="Z601">
        <f>0.61365*exp(17.502*DM601/(240.97+DM601))</f>
        <v>0</v>
      </c>
      <c r="AA601">
        <f>(W601-DF601*(DK601+DL601)/1000)</f>
        <v>0</v>
      </c>
      <c r="AB601">
        <f>(-I601*44100)</f>
        <v>0</v>
      </c>
      <c r="AC601">
        <f>2*29.3*Q601*0.92*(DM601-V601)</f>
        <v>0</v>
      </c>
      <c r="AD601">
        <f>2*0.95*5.67E-8*(((DM601+$B$9)+273)^4-(V601+273)^4)</f>
        <v>0</v>
      </c>
      <c r="AE601">
        <f>T601+AD601+AB601+AC601</f>
        <v>0</v>
      </c>
      <c r="AF601">
        <v>1</v>
      </c>
      <c r="AG601">
        <v>0</v>
      </c>
      <c r="AH601">
        <f>IF(AF601*$H$15&gt;=AJ601,1.0,(AJ601/(AJ601-AF601*$H$15)))</f>
        <v>0</v>
      </c>
      <c r="AI601">
        <f>(AH601-1)*100</f>
        <v>0</v>
      </c>
      <c r="AJ601">
        <f>MAX(0,($B$15+$C$15*DR601)/(1+$D$15*DR601)*DK601/(DM601+273)*$E$15)</f>
        <v>0</v>
      </c>
      <c r="AK601" t="s">
        <v>420</v>
      </c>
      <c r="AL601" t="s">
        <v>420</v>
      </c>
      <c r="AM601">
        <v>0</v>
      </c>
      <c r="AN601">
        <v>0</v>
      </c>
      <c r="AO601">
        <f>1-AM601/AN601</f>
        <v>0</v>
      </c>
      <c r="AP601">
        <v>0</v>
      </c>
      <c r="AQ601" t="s">
        <v>420</v>
      </c>
      <c r="AR601" t="s">
        <v>420</v>
      </c>
      <c r="AS601">
        <v>0</v>
      </c>
      <c r="AT601">
        <v>0</v>
      </c>
      <c r="AU601">
        <f>1-AS601/AT601</f>
        <v>0</v>
      </c>
      <c r="AV601">
        <v>0.5</v>
      </c>
      <c r="AW601">
        <f>CV601</f>
        <v>0</v>
      </c>
      <c r="AX601">
        <f>K601</f>
        <v>0</v>
      </c>
      <c r="AY601">
        <f>AU601*AV601*AW601</f>
        <v>0</v>
      </c>
      <c r="AZ601">
        <f>(AX601-AP601)/AW601</f>
        <v>0</v>
      </c>
      <c r="BA601">
        <f>(AN601-AT601)/AT601</f>
        <v>0</v>
      </c>
      <c r="BB601">
        <f>AM601/(AO601+AM601/AT601)</f>
        <v>0</v>
      </c>
      <c r="BC601" t="s">
        <v>420</v>
      </c>
      <c r="BD601">
        <v>0</v>
      </c>
      <c r="BE601">
        <f>IF(BD601&lt;&gt;0, BD601, BB601)</f>
        <v>0</v>
      </c>
      <c r="BF601">
        <f>1-BE601/AT601</f>
        <v>0</v>
      </c>
      <c r="BG601">
        <f>(AT601-AS601)/(AT601-BE601)</f>
        <v>0</v>
      </c>
      <c r="BH601">
        <f>(AN601-AT601)/(AN601-BE601)</f>
        <v>0</v>
      </c>
      <c r="BI601">
        <f>(AT601-AS601)/(AT601-AM601)</f>
        <v>0</v>
      </c>
      <c r="BJ601">
        <f>(AN601-AT601)/(AN601-AM601)</f>
        <v>0</v>
      </c>
      <c r="BK601">
        <f>(BG601*BE601/AS601)</f>
        <v>0</v>
      </c>
      <c r="BL601">
        <f>(1-BK601)</f>
        <v>0</v>
      </c>
      <c r="CU601">
        <f>$B$13*DS601+$C$13*DT601+$F$13*EE601*(1-EH601)</f>
        <v>0</v>
      </c>
      <c r="CV601">
        <f>CU601*CW601</f>
        <v>0</v>
      </c>
      <c r="CW601">
        <f>($B$13*$D$11+$C$13*$D$11+$F$13*((ER601+EJ601)/MAX(ER601+EJ601+ES601, 0.1)*$I$11+ES601/MAX(ER601+EJ601+ES601, 0.1)*$J$11))/($B$13+$C$13+$F$13)</f>
        <v>0</v>
      </c>
      <c r="CX601">
        <f>($B$13*$K$11+$C$13*$K$11+$F$13*((ER601+EJ601)/MAX(ER601+EJ601+ES601, 0.1)*$P$11+ES601/MAX(ER601+EJ601+ES601, 0.1)*$Q$11))/($B$13+$C$13+$F$13)</f>
        <v>0</v>
      </c>
      <c r="CY601">
        <v>1.91</v>
      </c>
      <c r="CZ601">
        <v>0.5</v>
      </c>
      <c r="DA601" t="s">
        <v>421</v>
      </c>
      <c r="DB601">
        <v>2</v>
      </c>
      <c r="DC601">
        <v>1761013850</v>
      </c>
      <c r="DD601">
        <v>420.2897083333334</v>
      </c>
      <c r="DE601">
        <v>419.9857083333333</v>
      </c>
      <c r="DF601">
        <v>23.69147083333333</v>
      </c>
      <c r="DG601">
        <v>23.64128333333333</v>
      </c>
      <c r="DH601">
        <v>422.0552083333334</v>
      </c>
      <c r="DI601">
        <v>23.5062625</v>
      </c>
      <c r="DJ601">
        <v>499.9892500000001</v>
      </c>
      <c r="DK601">
        <v>90.606025</v>
      </c>
      <c r="DL601">
        <v>0.03364603333333333</v>
      </c>
      <c r="DM601">
        <v>30.06789583333333</v>
      </c>
      <c r="DN601">
        <v>30.01085833333333</v>
      </c>
      <c r="DO601">
        <v>999.9</v>
      </c>
      <c r="DP601">
        <v>0</v>
      </c>
      <c r="DQ601">
        <v>0</v>
      </c>
      <c r="DR601">
        <v>9992.059583333334</v>
      </c>
      <c r="DS601">
        <v>0</v>
      </c>
      <c r="DT601">
        <v>0.242856</v>
      </c>
      <c r="DU601">
        <v>0.3038862916666666</v>
      </c>
      <c r="DV601">
        <v>430.4885</v>
      </c>
      <c r="DW601">
        <v>430.1551666666667</v>
      </c>
      <c r="DX601">
        <v>0.05019187916666667</v>
      </c>
      <c r="DY601">
        <v>419.9857083333333</v>
      </c>
      <c r="DZ601">
        <v>23.64128333333333</v>
      </c>
      <c r="EA601">
        <v>2.14659125</v>
      </c>
      <c r="EB601">
        <v>2.142044166666667</v>
      </c>
      <c r="EC601">
        <v>18.56918333333333</v>
      </c>
      <c r="ED601">
        <v>18.53531666666667</v>
      </c>
      <c r="EE601">
        <v>0.00500078</v>
      </c>
      <c r="EF601">
        <v>0</v>
      </c>
      <c r="EG601">
        <v>0</v>
      </c>
      <c r="EH601">
        <v>0</v>
      </c>
      <c r="EI601">
        <v>185.275</v>
      </c>
      <c r="EJ601">
        <v>0.00500078</v>
      </c>
      <c r="EK601">
        <v>-22.97916666666667</v>
      </c>
      <c r="EL601">
        <v>-1.308333333333333</v>
      </c>
      <c r="EM601">
        <v>35.12216666666666</v>
      </c>
      <c r="EN601">
        <v>38.18983333333333</v>
      </c>
      <c r="EO601">
        <v>36.66895833333333</v>
      </c>
      <c r="EP601">
        <v>38.254875</v>
      </c>
      <c r="EQ601">
        <v>37.46845833333333</v>
      </c>
      <c r="ER601">
        <v>0</v>
      </c>
      <c r="ES601">
        <v>0</v>
      </c>
      <c r="ET601">
        <v>0</v>
      </c>
      <c r="EU601">
        <v>1761013857.1</v>
      </c>
      <c r="EV601">
        <v>0</v>
      </c>
      <c r="EW601">
        <v>184.624</v>
      </c>
      <c r="EX601">
        <v>6.446154159907788</v>
      </c>
      <c r="EY601">
        <v>-17.9923078683471</v>
      </c>
      <c r="EZ601">
        <v>-22.152</v>
      </c>
      <c r="FA601">
        <v>15</v>
      </c>
      <c r="FB601">
        <v>1761013652</v>
      </c>
      <c r="FC601" t="s">
        <v>1604</v>
      </c>
      <c r="FD601">
        <v>1761013643</v>
      </c>
      <c r="FE601">
        <v>1761013652</v>
      </c>
      <c r="FF601">
        <v>18</v>
      </c>
      <c r="FG601">
        <v>0.01</v>
      </c>
      <c r="FH601">
        <v>-0.002</v>
      </c>
      <c r="FI601">
        <v>-1.766</v>
      </c>
      <c r="FJ601">
        <v>0.184</v>
      </c>
      <c r="FK601">
        <v>420</v>
      </c>
      <c r="FL601">
        <v>24</v>
      </c>
      <c r="FM601">
        <v>0.62</v>
      </c>
      <c r="FN601">
        <v>0.17</v>
      </c>
      <c r="FO601">
        <v>0.2925913170731707</v>
      </c>
      <c r="FP601">
        <v>0.1489892195121954</v>
      </c>
      <c r="FQ601">
        <v>0.03698359950126807</v>
      </c>
      <c r="FR601">
        <v>1</v>
      </c>
      <c r="FS601">
        <v>184.335294117647</v>
      </c>
      <c r="FT601">
        <v>4.495034479757244</v>
      </c>
      <c r="FU601">
        <v>6.118337065159665</v>
      </c>
      <c r="FV601">
        <v>0</v>
      </c>
      <c r="FW601">
        <v>0.04938423414634146</v>
      </c>
      <c r="FX601">
        <v>0.01413279303135896</v>
      </c>
      <c r="FY601">
        <v>0.001717008227122036</v>
      </c>
      <c r="FZ601">
        <v>1</v>
      </c>
      <c r="GA601">
        <v>2</v>
      </c>
      <c r="GB601">
        <v>3</v>
      </c>
      <c r="GC601" t="s">
        <v>482</v>
      </c>
      <c r="GD601">
        <v>3.10964</v>
      </c>
      <c r="GE601">
        <v>2.72498</v>
      </c>
      <c r="GF601">
        <v>0.088725</v>
      </c>
      <c r="GG601">
        <v>0.08844349999999999</v>
      </c>
      <c r="GH601">
        <v>0.107706</v>
      </c>
      <c r="GI601">
        <v>0.10858</v>
      </c>
      <c r="GJ601">
        <v>23916.5</v>
      </c>
      <c r="GK601">
        <v>21658.9</v>
      </c>
      <c r="GL601">
        <v>26802.4</v>
      </c>
      <c r="GM601">
        <v>23966</v>
      </c>
      <c r="GN601">
        <v>38213.4</v>
      </c>
      <c r="GO601">
        <v>31509.4</v>
      </c>
      <c r="GP601">
        <v>46782.6</v>
      </c>
      <c r="GQ601">
        <v>37881.4</v>
      </c>
      <c r="GR601">
        <v>1.89342</v>
      </c>
      <c r="GS601">
        <v>1.88057</v>
      </c>
      <c r="GT601">
        <v>0.101995</v>
      </c>
      <c r="GU601">
        <v>0</v>
      </c>
      <c r="GV601">
        <v>28.3269</v>
      </c>
      <c r="GW601">
        <v>999.9</v>
      </c>
      <c r="GX601">
        <v>64</v>
      </c>
      <c r="GY601">
        <v>29</v>
      </c>
      <c r="GZ601">
        <v>28.4091</v>
      </c>
      <c r="HA601">
        <v>61.221</v>
      </c>
      <c r="HB601">
        <v>21.0897</v>
      </c>
      <c r="HC601">
        <v>1</v>
      </c>
      <c r="HD601">
        <v>0.0209756</v>
      </c>
      <c r="HE601">
        <v>-1.80658</v>
      </c>
      <c r="HF601">
        <v>20.3287</v>
      </c>
      <c r="HG601">
        <v>5.22253</v>
      </c>
      <c r="HH601">
        <v>11.98</v>
      </c>
      <c r="HI601">
        <v>4.96565</v>
      </c>
      <c r="HJ601">
        <v>3.276</v>
      </c>
      <c r="HK601">
        <v>9999</v>
      </c>
      <c r="HL601">
        <v>9999</v>
      </c>
      <c r="HM601">
        <v>9999</v>
      </c>
      <c r="HN601">
        <v>999.9</v>
      </c>
      <c r="HO601">
        <v>1.86366</v>
      </c>
      <c r="HP601">
        <v>1.85974</v>
      </c>
      <c r="HQ601">
        <v>1.85805</v>
      </c>
      <c r="HR601">
        <v>1.85944</v>
      </c>
      <c r="HS601">
        <v>1.85959</v>
      </c>
      <c r="HT601">
        <v>1.85806</v>
      </c>
      <c r="HU601">
        <v>1.85715</v>
      </c>
      <c r="HV601">
        <v>1.85211</v>
      </c>
      <c r="HW601">
        <v>0</v>
      </c>
      <c r="HX601">
        <v>0</v>
      </c>
      <c r="HY601">
        <v>0</v>
      </c>
      <c r="HZ601">
        <v>0</v>
      </c>
      <c r="IA601" t="s">
        <v>424</v>
      </c>
      <c r="IB601" t="s">
        <v>425</v>
      </c>
      <c r="IC601" t="s">
        <v>426</v>
      </c>
      <c r="ID601" t="s">
        <v>426</v>
      </c>
      <c r="IE601" t="s">
        <v>426</v>
      </c>
      <c r="IF601" t="s">
        <v>426</v>
      </c>
      <c r="IG601">
        <v>0</v>
      </c>
      <c r="IH601">
        <v>100</v>
      </c>
      <c r="II601">
        <v>100</v>
      </c>
      <c r="IJ601">
        <v>-1.766</v>
      </c>
      <c r="IK601">
        <v>0.1852</v>
      </c>
      <c r="IL601">
        <v>-2.556641355486648</v>
      </c>
      <c r="IM601">
        <v>0.001328113201692861</v>
      </c>
      <c r="IN601">
        <v>1.538283238170363E-06</v>
      </c>
      <c r="IO601">
        <v>-5.795655626708063E-10</v>
      </c>
      <c r="IP601">
        <v>-0.06673559592848211</v>
      </c>
      <c r="IQ601">
        <v>-0.004593102289677449</v>
      </c>
      <c r="IR601">
        <v>0.0008253994458280543</v>
      </c>
      <c r="IS601">
        <v>-7.403632370499484E-06</v>
      </c>
      <c r="IT601">
        <v>2</v>
      </c>
      <c r="IU601">
        <v>1985</v>
      </c>
      <c r="IV601">
        <v>1</v>
      </c>
      <c r="IW601">
        <v>27</v>
      </c>
      <c r="IX601">
        <v>3.6</v>
      </c>
      <c r="IY601">
        <v>3.4</v>
      </c>
      <c r="IZ601">
        <v>1.13525</v>
      </c>
      <c r="JA601">
        <v>2.61108</v>
      </c>
      <c r="JB601">
        <v>1.49658</v>
      </c>
      <c r="JC601">
        <v>2.34497</v>
      </c>
      <c r="JD601">
        <v>1.54907</v>
      </c>
      <c r="JE601">
        <v>2.4585</v>
      </c>
      <c r="JF601">
        <v>32.7535</v>
      </c>
      <c r="JG601">
        <v>15.244</v>
      </c>
      <c r="JH601">
        <v>18</v>
      </c>
      <c r="JI601">
        <v>481.751</v>
      </c>
      <c r="JJ601">
        <v>502.796</v>
      </c>
      <c r="JK601">
        <v>30.8051</v>
      </c>
      <c r="JL601">
        <v>27.5129</v>
      </c>
      <c r="JM601">
        <v>30.0001</v>
      </c>
      <c r="JN601">
        <v>27.722</v>
      </c>
      <c r="JO601">
        <v>27.7071</v>
      </c>
      <c r="JP601">
        <v>22.8323</v>
      </c>
      <c r="JQ601">
        <v>20.6605</v>
      </c>
      <c r="JR601">
        <v>79.7008</v>
      </c>
      <c r="JS601">
        <v>30.8172</v>
      </c>
      <c r="JT601">
        <v>420</v>
      </c>
      <c r="JU601">
        <v>23.6373</v>
      </c>
      <c r="JV601">
        <v>102.303</v>
      </c>
      <c r="JW601">
        <v>91.3888</v>
      </c>
    </row>
    <row r="602" spans="1:283">
      <c r="A602">
        <v>584</v>
      </c>
      <c r="B602">
        <v>1761013860</v>
      </c>
      <c r="C602">
        <v>4194</v>
      </c>
      <c r="D602" t="s">
        <v>1629</v>
      </c>
      <c r="E602" t="s">
        <v>1630</v>
      </c>
      <c r="F602">
        <v>5</v>
      </c>
      <c r="G602" t="s">
        <v>1603</v>
      </c>
      <c r="H602">
        <v>1761013852</v>
      </c>
      <c r="I602">
        <f>(J602)/1000</f>
        <v>0</v>
      </c>
      <c r="J602">
        <f>1000*DJ602*AH602*(DF602-DG602)/(100*CY602*(1000-AH602*DF602))</f>
        <v>0</v>
      </c>
      <c r="K602">
        <f>DJ602*AH602*(DE602-DD602*(1000-AH602*DG602)/(1000-AH602*DF602))/(100*CY602)</f>
        <v>0</v>
      </c>
      <c r="L602">
        <f>DD602 - IF(AH602&gt;1, K602*CY602*100.0/(AJ602), 0)</f>
        <v>0</v>
      </c>
      <c r="M602">
        <f>((S602-I602/2)*L602-K602)/(S602+I602/2)</f>
        <v>0</v>
      </c>
      <c r="N602">
        <f>M602*(DK602+DL602)/1000.0</f>
        <v>0</v>
      </c>
      <c r="O602">
        <f>(DD602 - IF(AH602&gt;1, K602*CY602*100.0/(AJ602), 0))*(DK602+DL602)/1000.0</f>
        <v>0</v>
      </c>
      <c r="P602">
        <f>2.0/((1/R602-1/Q602)+SIGN(R602)*SQRT((1/R602-1/Q602)*(1/R602-1/Q602) + 4*CZ602/((CZ602+1)*(CZ602+1))*(2*1/R602*1/Q602-1/Q602*1/Q602)))</f>
        <v>0</v>
      </c>
      <c r="Q602">
        <f>IF(LEFT(DA602,1)&lt;&gt;"0",IF(LEFT(DA602,1)="1",3.0,DB602),$D$5+$E$5*(DR602*DK602/($K$5*1000))+$F$5*(DR602*DK602/($K$5*1000))*MAX(MIN(CY602,$J$5),$I$5)*MAX(MIN(CY602,$J$5),$I$5)+$G$5*MAX(MIN(CY602,$J$5),$I$5)*(DR602*DK602/($K$5*1000))+$H$5*(DR602*DK602/($K$5*1000))*(DR602*DK602/($K$5*1000)))</f>
        <v>0</v>
      </c>
      <c r="R602">
        <f>I602*(1000-(1000*0.61365*exp(17.502*V602/(240.97+V602))/(DK602+DL602)+DF602)/2)/(1000*0.61365*exp(17.502*V602/(240.97+V602))/(DK602+DL602)-DF602)</f>
        <v>0</v>
      </c>
      <c r="S602">
        <f>1/((CZ602+1)/(P602/1.6)+1/(Q602/1.37)) + CZ602/((CZ602+1)/(P602/1.6) + CZ602/(Q602/1.37))</f>
        <v>0</v>
      </c>
      <c r="T602">
        <f>(CU602*CX602)</f>
        <v>0</v>
      </c>
      <c r="U602">
        <f>(DM602+(T602+2*0.95*5.67E-8*(((DM602+$B$9)+273)^4-(DM602+273)^4)-44100*I602)/(1.84*29.3*Q602+8*0.95*5.67E-8*(DM602+273)^3))</f>
        <v>0</v>
      </c>
      <c r="V602">
        <f>($C$9*DN602+$D$9*DO602+$E$9*U602)</f>
        <v>0</v>
      </c>
      <c r="W602">
        <f>0.61365*exp(17.502*V602/(240.97+V602))</f>
        <v>0</v>
      </c>
      <c r="X602">
        <f>(Y602/Z602*100)</f>
        <v>0</v>
      </c>
      <c r="Y602">
        <f>DF602*(DK602+DL602)/1000</f>
        <v>0</v>
      </c>
      <c r="Z602">
        <f>0.61365*exp(17.502*DM602/(240.97+DM602))</f>
        <v>0</v>
      </c>
      <c r="AA602">
        <f>(W602-DF602*(DK602+DL602)/1000)</f>
        <v>0</v>
      </c>
      <c r="AB602">
        <f>(-I602*44100)</f>
        <v>0</v>
      </c>
      <c r="AC602">
        <f>2*29.3*Q602*0.92*(DM602-V602)</f>
        <v>0</v>
      </c>
      <c r="AD602">
        <f>2*0.95*5.67E-8*(((DM602+$B$9)+273)^4-(V602+273)^4)</f>
        <v>0</v>
      </c>
      <c r="AE602">
        <f>T602+AD602+AB602+AC602</f>
        <v>0</v>
      </c>
      <c r="AF602">
        <v>1</v>
      </c>
      <c r="AG602">
        <v>0</v>
      </c>
      <c r="AH602">
        <f>IF(AF602*$H$15&gt;=AJ602,1.0,(AJ602/(AJ602-AF602*$H$15)))</f>
        <v>0</v>
      </c>
      <c r="AI602">
        <f>(AH602-1)*100</f>
        <v>0</v>
      </c>
      <c r="AJ602">
        <f>MAX(0,($B$15+$C$15*DR602)/(1+$D$15*DR602)*DK602/(DM602+273)*$E$15)</f>
        <v>0</v>
      </c>
      <c r="AK602" t="s">
        <v>420</v>
      </c>
      <c r="AL602" t="s">
        <v>420</v>
      </c>
      <c r="AM602">
        <v>0</v>
      </c>
      <c r="AN602">
        <v>0</v>
      </c>
      <c r="AO602">
        <f>1-AM602/AN602</f>
        <v>0</v>
      </c>
      <c r="AP602">
        <v>0</v>
      </c>
      <c r="AQ602" t="s">
        <v>420</v>
      </c>
      <c r="AR602" t="s">
        <v>420</v>
      </c>
      <c r="AS602">
        <v>0</v>
      </c>
      <c r="AT602">
        <v>0</v>
      </c>
      <c r="AU602">
        <f>1-AS602/AT602</f>
        <v>0</v>
      </c>
      <c r="AV602">
        <v>0.5</v>
      </c>
      <c r="AW602">
        <f>CV602</f>
        <v>0</v>
      </c>
      <c r="AX602">
        <f>K602</f>
        <v>0</v>
      </c>
      <c r="AY602">
        <f>AU602*AV602*AW602</f>
        <v>0</v>
      </c>
      <c r="AZ602">
        <f>(AX602-AP602)/AW602</f>
        <v>0</v>
      </c>
      <c r="BA602">
        <f>(AN602-AT602)/AT602</f>
        <v>0</v>
      </c>
      <c r="BB602">
        <f>AM602/(AO602+AM602/AT602)</f>
        <v>0</v>
      </c>
      <c r="BC602" t="s">
        <v>420</v>
      </c>
      <c r="BD602">
        <v>0</v>
      </c>
      <c r="BE602">
        <f>IF(BD602&lt;&gt;0, BD602, BB602)</f>
        <v>0</v>
      </c>
      <c r="BF602">
        <f>1-BE602/AT602</f>
        <v>0</v>
      </c>
      <c r="BG602">
        <f>(AT602-AS602)/(AT602-BE602)</f>
        <v>0</v>
      </c>
      <c r="BH602">
        <f>(AN602-AT602)/(AN602-BE602)</f>
        <v>0</v>
      </c>
      <c r="BI602">
        <f>(AT602-AS602)/(AT602-AM602)</f>
        <v>0</v>
      </c>
      <c r="BJ602">
        <f>(AN602-AT602)/(AN602-AM602)</f>
        <v>0</v>
      </c>
      <c r="BK602">
        <f>(BG602*BE602/AS602)</f>
        <v>0</v>
      </c>
      <c r="BL602">
        <f>(1-BK602)</f>
        <v>0</v>
      </c>
      <c r="CU602">
        <f>$B$13*DS602+$C$13*DT602+$F$13*EE602*(1-EH602)</f>
        <v>0</v>
      </c>
      <c r="CV602">
        <f>CU602*CW602</f>
        <v>0</v>
      </c>
      <c r="CW602">
        <f>($B$13*$D$11+$C$13*$D$11+$F$13*((ER602+EJ602)/MAX(ER602+EJ602+ES602, 0.1)*$I$11+ES602/MAX(ER602+EJ602+ES602, 0.1)*$J$11))/($B$13+$C$13+$F$13)</f>
        <v>0</v>
      </c>
      <c r="CX602">
        <f>($B$13*$K$11+$C$13*$K$11+$F$13*((ER602+EJ602)/MAX(ER602+EJ602+ES602, 0.1)*$P$11+ES602/MAX(ER602+EJ602+ES602, 0.1)*$Q$11))/($B$13+$C$13+$F$13)</f>
        <v>0</v>
      </c>
      <c r="CY602">
        <v>1.91</v>
      </c>
      <c r="CZ602">
        <v>0.5</v>
      </c>
      <c r="DA602" t="s">
        <v>421</v>
      </c>
      <c r="DB602">
        <v>2</v>
      </c>
      <c r="DC602">
        <v>1761013852</v>
      </c>
      <c r="DD602">
        <v>420.2810833333333</v>
      </c>
      <c r="DE602">
        <v>419.9845</v>
      </c>
      <c r="DF602">
        <v>23.69116666666666</v>
      </c>
      <c r="DG602">
        <v>23.64124166666666</v>
      </c>
      <c r="DH602">
        <v>422.0466666666666</v>
      </c>
      <c r="DI602">
        <v>23.50597083333333</v>
      </c>
      <c r="DJ602">
        <v>499.9932916666667</v>
      </c>
      <c r="DK602">
        <v>90.60617500000001</v>
      </c>
      <c r="DL602">
        <v>0.033609925</v>
      </c>
      <c r="DM602">
        <v>30.06310833333333</v>
      </c>
      <c r="DN602">
        <v>30.00443333333333</v>
      </c>
      <c r="DO602">
        <v>999.9</v>
      </c>
      <c r="DP602">
        <v>0</v>
      </c>
      <c r="DQ602">
        <v>0</v>
      </c>
      <c r="DR602">
        <v>9993.853333333334</v>
      </c>
      <c r="DS602">
        <v>0</v>
      </c>
      <c r="DT602">
        <v>0.242856</v>
      </c>
      <c r="DU602">
        <v>0.2964794583333333</v>
      </c>
      <c r="DV602">
        <v>430.4795</v>
      </c>
      <c r="DW602">
        <v>430.1539166666667</v>
      </c>
      <c r="DX602">
        <v>0.04993542083333333</v>
      </c>
      <c r="DY602">
        <v>419.9845</v>
      </c>
      <c r="DZ602">
        <v>23.64124166666666</v>
      </c>
      <c r="EA602">
        <v>2.1465675</v>
      </c>
      <c r="EB602">
        <v>2.142043333333334</v>
      </c>
      <c r="EC602">
        <v>18.56900416666667</v>
      </c>
      <c r="ED602">
        <v>18.53530833333333</v>
      </c>
      <c r="EE602">
        <v>0.00500078</v>
      </c>
      <c r="EF602">
        <v>0</v>
      </c>
      <c r="EG602">
        <v>0</v>
      </c>
      <c r="EH602">
        <v>0</v>
      </c>
      <c r="EI602">
        <v>185.6625</v>
      </c>
      <c r="EJ602">
        <v>0.00500078</v>
      </c>
      <c r="EK602">
        <v>-23.625</v>
      </c>
      <c r="EL602">
        <v>-1.383333333333334</v>
      </c>
      <c r="EM602">
        <v>35.13779166666666</v>
      </c>
      <c r="EN602">
        <v>38.24708333333333</v>
      </c>
      <c r="EO602">
        <v>36.68720833333333</v>
      </c>
      <c r="EP602">
        <v>38.307</v>
      </c>
      <c r="EQ602">
        <v>37.491875</v>
      </c>
      <c r="ER602">
        <v>0</v>
      </c>
      <c r="ES602">
        <v>0</v>
      </c>
      <c r="ET602">
        <v>0</v>
      </c>
      <c r="EU602">
        <v>1761013858.9</v>
      </c>
      <c r="EV602">
        <v>0</v>
      </c>
      <c r="EW602">
        <v>184.6192307692308</v>
      </c>
      <c r="EX602">
        <v>-4.646153730074027</v>
      </c>
      <c r="EY602">
        <v>-25.23418821965611</v>
      </c>
      <c r="EZ602">
        <v>-22.83461538461538</v>
      </c>
      <c r="FA602">
        <v>15</v>
      </c>
      <c r="FB602">
        <v>1761013652</v>
      </c>
      <c r="FC602" t="s">
        <v>1604</v>
      </c>
      <c r="FD602">
        <v>1761013643</v>
      </c>
      <c r="FE602">
        <v>1761013652</v>
      </c>
      <c r="FF602">
        <v>18</v>
      </c>
      <c r="FG602">
        <v>0.01</v>
      </c>
      <c r="FH602">
        <v>-0.002</v>
      </c>
      <c r="FI602">
        <v>-1.766</v>
      </c>
      <c r="FJ602">
        <v>0.184</v>
      </c>
      <c r="FK602">
        <v>420</v>
      </c>
      <c r="FL602">
        <v>24</v>
      </c>
      <c r="FM602">
        <v>0.62</v>
      </c>
      <c r="FN602">
        <v>0.17</v>
      </c>
      <c r="FO602">
        <v>0.296735325</v>
      </c>
      <c r="FP602">
        <v>0.06576807129455835</v>
      </c>
      <c r="FQ602">
        <v>0.0358416002337978</v>
      </c>
      <c r="FR602">
        <v>1</v>
      </c>
      <c r="FS602">
        <v>184.4029411764706</v>
      </c>
      <c r="FT602">
        <v>12.99770824340527</v>
      </c>
      <c r="FU602">
        <v>6.012315072079271</v>
      </c>
      <c r="FV602">
        <v>0</v>
      </c>
      <c r="FW602">
        <v>0.04974437249999999</v>
      </c>
      <c r="FX602">
        <v>0.002080551219512121</v>
      </c>
      <c r="FY602">
        <v>0.001165623150076281</v>
      </c>
      <c r="FZ602">
        <v>1</v>
      </c>
      <c r="GA602">
        <v>2</v>
      </c>
      <c r="GB602">
        <v>3</v>
      </c>
      <c r="GC602" t="s">
        <v>482</v>
      </c>
      <c r="GD602">
        <v>3.10967</v>
      </c>
      <c r="GE602">
        <v>2.72527</v>
      </c>
      <c r="GF602">
        <v>0.08872190000000001</v>
      </c>
      <c r="GG602">
        <v>0.0884533</v>
      </c>
      <c r="GH602">
        <v>0.107708</v>
      </c>
      <c r="GI602">
        <v>0.108581</v>
      </c>
      <c r="GJ602">
        <v>23916.7</v>
      </c>
      <c r="GK602">
        <v>21658.6</v>
      </c>
      <c r="GL602">
        <v>26802.5</v>
      </c>
      <c r="GM602">
        <v>23966</v>
      </c>
      <c r="GN602">
        <v>38213.5</v>
      </c>
      <c r="GO602">
        <v>31509.3</v>
      </c>
      <c r="GP602">
        <v>46782.7</v>
      </c>
      <c r="GQ602">
        <v>37881.2</v>
      </c>
      <c r="GR602">
        <v>1.89338</v>
      </c>
      <c r="GS602">
        <v>1.88063</v>
      </c>
      <c r="GT602">
        <v>0.101797</v>
      </c>
      <c r="GU602">
        <v>0</v>
      </c>
      <c r="GV602">
        <v>28.3269</v>
      </c>
      <c r="GW602">
        <v>999.9</v>
      </c>
      <c r="GX602">
        <v>64</v>
      </c>
      <c r="GY602">
        <v>29</v>
      </c>
      <c r="GZ602">
        <v>28.4069</v>
      </c>
      <c r="HA602">
        <v>61.651</v>
      </c>
      <c r="HB602">
        <v>20.8934</v>
      </c>
      <c r="HC602">
        <v>1</v>
      </c>
      <c r="HD602">
        <v>0.0209909</v>
      </c>
      <c r="HE602">
        <v>-1.82441</v>
      </c>
      <c r="HF602">
        <v>20.3286</v>
      </c>
      <c r="HG602">
        <v>5.22238</v>
      </c>
      <c r="HH602">
        <v>11.98</v>
      </c>
      <c r="HI602">
        <v>4.96555</v>
      </c>
      <c r="HJ602">
        <v>3.276</v>
      </c>
      <c r="HK602">
        <v>9999</v>
      </c>
      <c r="HL602">
        <v>9999</v>
      </c>
      <c r="HM602">
        <v>9999</v>
      </c>
      <c r="HN602">
        <v>999.9</v>
      </c>
      <c r="HO602">
        <v>1.86366</v>
      </c>
      <c r="HP602">
        <v>1.85974</v>
      </c>
      <c r="HQ602">
        <v>1.85805</v>
      </c>
      <c r="HR602">
        <v>1.85944</v>
      </c>
      <c r="HS602">
        <v>1.85959</v>
      </c>
      <c r="HT602">
        <v>1.85806</v>
      </c>
      <c r="HU602">
        <v>1.85715</v>
      </c>
      <c r="HV602">
        <v>1.85211</v>
      </c>
      <c r="HW602">
        <v>0</v>
      </c>
      <c r="HX602">
        <v>0</v>
      </c>
      <c r="HY602">
        <v>0</v>
      </c>
      <c r="HZ602">
        <v>0</v>
      </c>
      <c r="IA602" t="s">
        <v>424</v>
      </c>
      <c r="IB602" t="s">
        <v>425</v>
      </c>
      <c r="IC602" t="s">
        <v>426</v>
      </c>
      <c r="ID602" t="s">
        <v>426</v>
      </c>
      <c r="IE602" t="s">
        <v>426</v>
      </c>
      <c r="IF602" t="s">
        <v>426</v>
      </c>
      <c r="IG602">
        <v>0</v>
      </c>
      <c r="IH602">
        <v>100</v>
      </c>
      <c r="II602">
        <v>100</v>
      </c>
      <c r="IJ602">
        <v>-1.766</v>
      </c>
      <c r="IK602">
        <v>0.1852</v>
      </c>
      <c r="IL602">
        <v>-2.556641355486648</v>
      </c>
      <c r="IM602">
        <v>0.001328113201692861</v>
      </c>
      <c r="IN602">
        <v>1.538283238170363E-06</v>
      </c>
      <c r="IO602">
        <v>-5.795655626708063E-10</v>
      </c>
      <c r="IP602">
        <v>-0.06673559592848211</v>
      </c>
      <c r="IQ602">
        <v>-0.004593102289677449</v>
      </c>
      <c r="IR602">
        <v>0.0008253994458280543</v>
      </c>
      <c r="IS602">
        <v>-7.403632370499484E-06</v>
      </c>
      <c r="IT602">
        <v>2</v>
      </c>
      <c r="IU602">
        <v>1985</v>
      </c>
      <c r="IV602">
        <v>1</v>
      </c>
      <c r="IW602">
        <v>27</v>
      </c>
      <c r="IX602">
        <v>3.6</v>
      </c>
      <c r="IY602">
        <v>3.5</v>
      </c>
      <c r="IZ602">
        <v>1.13525</v>
      </c>
      <c r="JA602">
        <v>2.61353</v>
      </c>
      <c r="JB602">
        <v>1.49658</v>
      </c>
      <c r="JC602">
        <v>2.34497</v>
      </c>
      <c r="JD602">
        <v>1.54907</v>
      </c>
      <c r="JE602">
        <v>2.37671</v>
      </c>
      <c r="JF602">
        <v>32.7535</v>
      </c>
      <c r="JG602">
        <v>15.2353</v>
      </c>
      <c r="JH602">
        <v>18</v>
      </c>
      <c r="JI602">
        <v>481.722</v>
      </c>
      <c r="JJ602">
        <v>502.829</v>
      </c>
      <c r="JK602">
        <v>30.8058</v>
      </c>
      <c r="JL602">
        <v>27.5129</v>
      </c>
      <c r="JM602">
        <v>30.0001</v>
      </c>
      <c r="JN602">
        <v>27.722</v>
      </c>
      <c r="JO602">
        <v>27.7071</v>
      </c>
      <c r="JP602">
        <v>22.8325</v>
      </c>
      <c r="JQ602">
        <v>20.6605</v>
      </c>
      <c r="JR602">
        <v>79.7008</v>
      </c>
      <c r="JS602">
        <v>30.8172</v>
      </c>
      <c r="JT602">
        <v>420</v>
      </c>
      <c r="JU602">
        <v>23.6373</v>
      </c>
      <c r="JV602">
        <v>102.303</v>
      </c>
      <c r="JW602">
        <v>91.38849999999999</v>
      </c>
    </row>
    <row r="603" spans="1:283">
      <c r="A603">
        <v>585</v>
      </c>
      <c r="B603">
        <v>1761013862</v>
      </c>
      <c r="C603">
        <v>4196</v>
      </c>
      <c r="D603" t="s">
        <v>1631</v>
      </c>
      <c r="E603" t="s">
        <v>1632</v>
      </c>
      <c r="F603">
        <v>5</v>
      </c>
      <c r="G603" t="s">
        <v>1603</v>
      </c>
      <c r="H603">
        <v>1761013854</v>
      </c>
      <c r="I603">
        <f>(J603)/1000</f>
        <v>0</v>
      </c>
      <c r="J603">
        <f>1000*DJ603*AH603*(DF603-DG603)/(100*CY603*(1000-AH603*DF603))</f>
        <v>0</v>
      </c>
      <c r="K603">
        <f>DJ603*AH603*(DE603-DD603*(1000-AH603*DG603)/(1000-AH603*DF603))/(100*CY603)</f>
        <v>0</v>
      </c>
      <c r="L603">
        <f>DD603 - IF(AH603&gt;1, K603*CY603*100.0/(AJ603), 0)</f>
        <v>0</v>
      </c>
      <c r="M603">
        <f>((S603-I603/2)*L603-K603)/(S603+I603/2)</f>
        <v>0</v>
      </c>
      <c r="N603">
        <f>M603*(DK603+DL603)/1000.0</f>
        <v>0</v>
      </c>
      <c r="O603">
        <f>(DD603 - IF(AH603&gt;1, K603*CY603*100.0/(AJ603), 0))*(DK603+DL603)/1000.0</f>
        <v>0</v>
      </c>
      <c r="P603">
        <f>2.0/((1/R603-1/Q603)+SIGN(R603)*SQRT((1/R603-1/Q603)*(1/R603-1/Q603) + 4*CZ603/((CZ603+1)*(CZ603+1))*(2*1/R603*1/Q603-1/Q603*1/Q603)))</f>
        <v>0</v>
      </c>
      <c r="Q603">
        <f>IF(LEFT(DA603,1)&lt;&gt;"0",IF(LEFT(DA603,1)="1",3.0,DB603),$D$5+$E$5*(DR603*DK603/($K$5*1000))+$F$5*(DR603*DK603/($K$5*1000))*MAX(MIN(CY603,$J$5),$I$5)*MAX(MIN(CY603,$J$5),$I$5)+$G$5*MAX(MIN(CY603,$J$5),$I$5)*(DR603*DK603/($K$5*1000))+$H$5*(DR603*DK603/($K$5*1000))*(DR603*DK603/($K$5*1000)))</f>
        <v>0</v>
      </c>
      <c r="R603">
        <f>I603*(1000-(1000*0.61365*exp(17.502*V603/(240.97+V603))/(DK603+DL603)+DF603)/2)/(1000*0.61365*exp(17.502*V603/(240.97+V603))/(DK603+DL603)-DF603)</f>
        <v>0</v>
      </c>
      <c r="S603">
        <f>1/((CZ603+1)/(P603/1.6)+1/(Q603/1.37)) + CZ603/((CZ603+1)/(P603/1.6) + CZ603/(Q603/1.37))</f>
        <v>0</v>
      </c>
      <c r="T603">
        <f>(CU603*CX603)</f>
        <v>0</v>
      </c>
      <c r="U603">
        <f>(DM603+(T603+2*0.95*5.67E-8*(((DM603+$B$9)+273)^4-(DM603+273)^4)-44100*I603)/(1.84*29.3*Q603+8*0.95*5.67E-8*(DM603+273)^3))</f>
        <v>0</v>
      </c>
      <c r="V603">
        <f>($C$9*DN603+$D$9*DO603+$E$9*U603)</f>
        <v>0</v>
      </c>
      <c r="W603">
        <f>0.61365*exp(17.502*V603/(240.97+V603))</f>
        <v>0</v>
      </c>
      <c r="X603">
        <f>(Y603/Z603*100)</f>
        <v>0</v>
      </c>
      <c r="Y603">
        <f>DF603*(DK603+DL603)/1000</f>
        <v>0</v>
      </c>
      <c r="Z603">
        <f>0.61365*exp(17.502*DM603/(240.97+DM603))</f>
        <v>0</v>
      </c>
      <c r="AA603">
        <f>(W603-DF603*(DK603+DL603)/1000)</f>
        <v>0</v>
      </c>
      <c r="AB603">
        <f>(-I603*44100)</f>
        <v>0</v>
      </c>
      <c r="AC603">
        <f>2*29.3*Q603*0.92*(DM603-V603)</f>
        <v>0</v>
      </c>
      <c r="AD603">
        <f>2*0.95*5.67E-8*(((DM603+$B$9)+273)^4-(V603+273)^4)</f>
        <v>0</v>
      </c>
      <c r="AE603">
        <f>T603+AD603+AB603+AC603</f>
        <v>0</v>
      </c>
      <c r="AF603">
        <v>1</v>
      </c>
      <c r="AG603">
        <v>0</v>
      </c>
      <c r="AH603">
        <f>IF(AF603*$H$15&gt;=AJ603,1.0,(AJ603/(AJ603-AF603*$H$15)))</f>
        <v>0</v>
      </c>
      <c r="AI603">
        <f>(AH603-1)*100</f>
        <v>0</v>
      </c>
      <c r="AJ603">
        <f>MAX(0,($B$15+$C$15*DR603)/(1+$D$15*DR603)*DK603/(DM603+273)*$E$15)</f>
        <v>0</v>
      </c>
      <c r="AK603" t="s">
        <v>420</v>
      </c>
      <c r="AL603" t="s">
        <v>420</v>
      </c>
      <c r="AM603">
        <v>0</v>
      </c>
      <c r="AN603">
        <v>0</v>
      </c>
      <c r="AO603">
        <f>1-AM603/AN603</f>
        <v>0</v>
      </c>
      <c r="AP603">
        <v>0</v>
      </c>
      <c r="AQ603" t="s">
        <v>420</v>
      </c>
      <c r="AR603" t="s">
        <v>420</v>
      </c>
      <c r="AS603">
        <v>0</v>
      </c>
      <c r="AT603">
        <v>0</v>
      </c>
      <c r="AU603">
        <f>1-AS603/AT603</f>
        <v>0</v>
      </c>
      <c r="AV603">
        <v>0.5</v>
      </c>
      <c r="AW603">
        <f>CV603</f>
        <v>0</v>
      </c>
      <c r="AX603">
        <f>K603</f>
        <v>0</v>
      </c>
      <c r="AY603">
        <f>AU603*AV603*AW603</f>
        <v>0</v>
      </c>
      <c r="AZ603">
        <f>(AX603-AP603)/AW603</f>
        <v>0</v>
      </c>
      <c r="BA603">
        <f>(AN603-AT603)/AT603</f>
        <v>0</v>
      </c>
      <c r="BB603">
        <f>AM603/(AO603+AM603/AT603)</f>
        <v>0</v>
      </c>
      <c r="BC603" t="s">
        <v>420</v>
      </c>
      <c r="BD603">
        <v>0</v>
      </c>
      <c r="BE603">
        <f>IF(BD603&lt;&gt;0, BD603, BB603)</f>
        <v>0</v>
      </c>
      <c r="BF603">
        <f>1-BE603/AT603</f>
        <v>0</v>
      </c>
      <c r="BG603">
        <f>(AT603-AS603)/(AT603-BE603)</f>
        <v>0</v>
      </c>
      <c r="BH603">
        <f>(AN603-AT603)/(AN603-BE603)</f>
        <v>0</v>
      </c>
      <c r="BI603">
        <f>(AT603-AS603)/(AT603-AM603)</f>
        <v>0</v>
      </c>
      <c r="BJ603">
        <f>(AN603-AT603)/(AN603-AM603)</f>
        <v>0</v>
      </c>
      <c r="BK603">
        <f>(BG603*BE603/AS603)</f>
        <v>0</v>
      </c>
      <c r="BL603">
        <f>(1-BK603)</f>
        <v>0</v>
      </c>
      <c r="CU603">
        <f>$B$13*DS603+$C$13*DT603+$F$13*EE603*(1-EH603)</f>
        <v>0</v>
      </c>
      <c r="CV603">
        <f>CU603*CW603</f>
        <v>0</v>
      </c>
      <c r="CW603">
        <f>($B$13*$D$11+$C$13*$D$11+$F$13*((ER603+EJ603)/MAX(ER603+EJ603+ES603, 0.1)*$I$11+ES603/MAX(ER603+EJ603+ES603, 0.1)*$J$11))/($B$13+$C$13+$F$13)</f>
        <v>0</v>
      </c>
      <c r="CX603">
        <f>($B$13*$K$11+$C$13*$K$11+$F$13*((ER603+EJ603)/MAX(ER603+EJ603+ES603, 0.1)*$P$11+ES603/MAX(ER603+EJ603+ES603, 0.1)*$Q$11))/($B$13+$C$13+$F$13)</f>
        <v>0</v>
      </c>
      <c r="CY603">
        <v>1.91</v>
      </c>
      <c r="CZ603">
        <v>0.5</v>
      </c>
      <c r="DA603" t="s">
        <v>421</v>
      </c>
      <c r="DB603">
        <v>2</v>
      </c>
      <c r="DC603">
        <v>1761013854</v>
      </c>
      <c r="DD603">
        <v>420.2717083333334</v>
      </c>
      <c r="DE603">
        <v>419.98775</v>
      </c>
      <c r="DF603">
        <v>23.69086666666666</v>
      </c>
      <c r="DG603">
        <v>23.64110416666667</v>
      </c>
      <c r="DH603">
        <v>422.0372916666667</v>
      </c>
      <c r="DI603">
        <v>23.50567916666667</v>
      </c>
      <c r="DJ603">
        <v>499.9932083333333</v>
      </c>
      <c r="DK603">
        <v>90.60661666666665</v>
      </c>
      <c r="DL603">
        <v>0.03360355</v>
      </c>
      <c r="DM603">
        <v>30.05818333333333</v>
      </c>
      <c r="DN603">
        <v>30.00005833333333</v>
      </c>
      <c r="DO603">
        <v>999.9</v>
      </c>
      <c r="DP603">
        <v>0</v>
      </c>
      <c r="DQ603">
        <v>0</v>
      </c>
      <c r="DR603">
        <v>9993.697083333334</v>
      </c>
      <c r="DS603">
        <v>0</v>
      </c>
      <c r="DT603">
        <v>0.242856</v>
      </c>
      <c r="DU603">
        <v>0.2838401666666667</v>
      </c>
      <c r="DV603">
        <v>430.4697916666667</v>
      </c>
      <c r="DW603">
        <v>430.1572083333334</v>
      </c>
      <c r="DX603">
        <v>0.04977854166666667</v>
      </c>
      <c r="DY603">
        <v>419.98775</v>
      </c>
      <c r="DZ603">
        <v>23.64110416666667</v>
      </c>
      <c r="EA603">
        <v>2.146550833333333</v>
      </c>
      <c r="EB603">
        <v>2.142040833333333</v>
      </c>
      <c r="EC603">
        <v>18.56887916666667</v>
      </c>
      <c r="ED603">
        <v>18.53529166666667</v>
      </c>
      <c r="EE603">
        <v>0.00500078</v>
      </c>
      <c r="EF603">
        <v>0</v>
      </c>
      <c r="EG603">
        <v>0</v>
      </c>
      <c r="EH603">
        <v>0</v>
      </c>
      <c r="EI603">
        <v>184.6375</v>
      </c>
      <c r="EJ603">
        <v>0.00500078</v>
      </c>
      <c r="EK603">
        <v>-23.525</v>
      </c>
      <c r="EL603">
        <v>-1.383333333333334</v>
      </c>
      <c r="EM603">
        <v>35.14554166666667</v>
      </c>
      <c r="EN603">
        <v>38.29920833333333</v>
      </c>
      <c r="EO603">
        <v>36.734125</v>
      </c>
      <c r="EP603">
        <v>38.36691666666666</v>
      </c>
      <c r="EQ603">
        <v>37.52833333333333</v>
      </c>
      <c r="ER603">
        <v>0</v>
      </c>
      <c r="ES603">
        <v>0</v>
      </c>
      <c r="ET603">
        <v>0</v>
      </c>
      <c r="EU603">
        <v>1761013860.7</v>
      </c>
      <c r="EV603">
        <v>0</v>
      </c>
      <c r="EW603">
        <v>183.792</v>
      </c>
      <c r="EX603">
        <v>-27.46923077106466</v>
      </c>
      <c r="EY603">
        <v>-18.79999994620304</v>
      </c>
      <c r="EZ603">
        <v>-22.672</v>
      </c>
      <c r="FA603">
        <v>15</v>
      </c>
      <c r="FB603">
        <v>1761013652</v>
      </c>
      <c r="FC603" t="s">
        <v>1604</v>
      </c>
      <c r="FD603">
        <v>1761013643</v>
      </c>
      <c r="FE603">
        <v>1761013652</v>
      </c>
      <c r="FF603">
        <v>18</v>
      </c>
      <c r="FG603">
        <v>0.01</v>
      </c>
      <c r="FH603">
        <v>-0.002</v>
      </c>
      <c r="FI603">
        <v>-1.766</v>
      </c>
      <c r="FJ603">
        <v>0.184</v>
      </c>
      <c r="FK603">
        <v>420</v>
      </c>
      <c r="FL603">
        <v>24</v>
      </c>
      <c r="FM603">
        <v>0.62</v>
      </c>
      <c r="FN603">
        <v>0.17</v>
      </c>
      <c r="FO603">
        <v>0.2929129024390244</v>
      </c>
      <c r="FP603">
        <v>-0.08074927526132483</v>
      </c>
      <c r="FQ603">
        <v>0.04060035950568026</v>
      </c>
      <c r="FR603">
        <v>1</v>
      </c>
      <c r="FS603">
        <v>183.6058823529412</v>
      </c>
      <c r="FT603">
        <v>2.957983240975581</v>
      </c>
      <c r="FU603">
        <v>6.50470152032452</v>
      </c>
      <c r="FV603">
        <v>0</v>
      </c>
      <c r="FW603">
        <v>0.04973728292682927</v>
      </c>
      <c r="FX603">
        <v>-0.002130466202090594</v>
      </c>
      <c r="FY603">
        <v>0.001116239373292752</v>
      </c>
      <c r="FZ603">
        <v>1</v>
      </c>
      <c r="GA603">
        <v>2</v>
      </c>
      <c r="GB603">
        <v>3</v>
      </c>
      <c r="GC603" t="s">
        <v>482</v>
      </c>
      <c r="GD603">
        <v>3.10947</v>
      </c>
      <c r="GE603">
        <v>2.72541</v>
      </c>
      <c r="GF603">
        <v>0.0887275</v>
      </c>
      <c r="GG603">
        <v>0.0884566</v>
      </c>
      <c r="GH603">
        <v>0.10771</v>
      </c>
      <c r="GI603">
        <v>0.108578</v>
      </c>
      <c r="GJ603">
        <v>23916.6</v>
      </c>
      <c r="GK603">
        <v>21658.5</v>
      </c>
      <c r="GL603">
        <v>26802.6</v>
      </c>
      <c r="GM603">
        <v>23965.9</v>
      </c>
      <c r="GN603">
        <v>38213.4</v>
      </c>
      <c r="GO603">
        <v>31509.2</v>
      </c>
      <c r="GP603">
        <v>46782.7</v>
      </c>
      <c r="GQ603">
        <v>37881</v>
      </c>
      <c r="GR603">
        <v>1.89335</v>
      </c>
      <c r="GS603">
        <v>1.8808</v>
      </c>
      <c r="GT603">
        <v>0.101916</v>
      </c>
      <c r="GU603">
        <v>0</v>
      </c>
      <c r="GV603">
        <v>28.3269</v>
      </c>
      <c r="GW603">
        <v>999.9</v>
      </c>
      <c r="GX603">
        <v>64</v>
      </c>
      <c r="GY603">
        <v>29</v>
      </c>
      <c r="GZ603">
        <v>28.4076</v>
      </c>
      <c r="HA603">
        <v>61.751</v>
      </c>
      <c r="HB603">
        <v>21.1739</v>
      </c>
      <c r="HC603">
        <v>1</v>
      </c>
      <c r="HD603">
        <v>0.0210671</v>
      </c>
      <c r="HE603">
        <v>-2.35693</v>
      </c>
      <c r="HF603">
        <v>20.3183</v>
      </c>
      <c r="HG603">
        <v>5.21909</v>
      </c>
      <c r="HH603">
        <v>11.98</v>
      </c>
      <c r="HI603">
        <v>4.96505</v>
      </c>
      <c r="HJ603">
        <v>3.27533</v>
      </c>
      <c r="HK603">
        <v>9999</v>
      </c>
      <c r="HL603">
        <v>9999</v>
      </c>
      <c r="HM603">
        <v>9999</v>
      </c>
      <c r="HN603">
        <v>999.9</v>
      </c>
      <c r="HO603">
        <v>1.86366</v>
      </c>
      <c r="HP603">
        <v>1.85974</v>
      </c>
      <c r="HQ603">
        <v>1.85805</v>
      </c>
      <c r="HR603">
        <v>1.85944</v>
      </c>
      <c r="HS603">
        <v>1.85959</v>
      </c>
      <c r="HT603">
        <v>1.85806</v>
      </c>
      <c r="HU603">
        <v>1.85715</v>
      </c>
      <c r="HV603">
        <v>1.8521</v>
      </c>
      <c r="HW603">
        <v>0</v>
      </c>
      <c r="HX603">
        <v>0</v>
      </c>
      <c r="HY603">
        <v>0</v>
      </c>
      <c r="HZ603">
        <v>0</v>
      </c>
      <c r="IA603" t="s">
        <v>424</v>
      </c>
      <c r="IB603" t="s">
        <v>425</v>
      </c>
      <c r="IC603" t="s">
        <v>426</v>
      </c>
      <c r="ID603" t="s">
        <v>426</v>
      </c>
      <c r="IE603" t="s">
        <v>426</v>
      </c>
      <c r="IF603" t="s">
        <v>426</v>
      </c>
      <c r="IG603">
        <v>0</v>
      </c>
      <c r="IH603">
        <v>100</v>
      </c>
      <c r="II603">
        <v>100</v>
      </c>
      <c r="IJ603">
        <v>-1.766</v>
      </c>
      <c r="IK603">
        <v>0.1852</v>
      </c>
      <c r="IL603">
        <v>-2.556641355486648</v>
      </c>
      <c r="IM603">
        <v>0.001328113201692861</v>
      </c>
      <c r="IN603">
        <v>1.538283238170363E-06</v>
      </c>
      <c r="IO603">
        <v>-5.795655626708063E-10</v>
      </c>
      <c r="IP603">
        <v>-0.06673559592848211</v>
      </c>
      <c r="IQ603">
        <v>-0.004593102289677449</v>
      </c>
      <c r="IR603">
        <v>0.0008253994458280543</v>
      </c>
      <c r="IS603">
        <v>-7.403632370499484E-06</v>
      </c>
      <c r="IT603">
        <v>2</v>
      </c>
      <c r="IU603">
        <v>1985</v>
      </c>
      <c r="IV603">
        <v>1</v>
      </c>
      <c r="IW603">
        <v>27</v>
      </c>
      <c r="IX603">
        <v>3.6</v>
      </c>
      <c r="IY603">
        <v>3.5</v>
      </c>
      <c r="IZ603">
        <v>1.13647</v>
      </c>
      <c r="JA603">
        <v>2.61108</v>
      </c>
      <c r="JB603">
        <v>1.49658</v>
      </c>
      <c r="JC603">
        <v>2.34497</v>
      </c>
      <c r="JD603">
        <v>1.54907</v>
      </c>
      <c r="JE603">
        <v>2.40601</v>
      </c>
      <c r="JF603">
        <v>32.7535</v>
      </c>
      <c r="JG603">
        <v>15.1915</v>
      </c>
      <c r="JH603">
        <v>18</v>
      </c>
      <c r="JI603">
        <v>481.708</v>
      </c>
      <c r="JJ603">
        <v>502.942</v>
      </c>
      <c r="JK603">
        <v>30.811</v>
      </c>
      <c r="JL603">
        <v>27.5129</v>
      </c>
      <c r="JM603">
        <v>30.0002</v>
      </c>
      <c r="JN603">
        <v>27.7219</v>
      </c>
      <c r="JO603">
        <v>27.7066</v>
      </c>
      <c r="JP603">
        <v>22.8345</v>
      </c>
      <c r="JQ603">
        <v>20.6605</v>
      </c>
      <c r="JR603">
        <v>79.7008</v>
      </c>
      <c r="JS603">
        <v>31.2628</v>
      </c>
      <c r="JT603">
        <v>420</v>
      </c>
      <c r="JU603">
        <v>23.5584</v>
      </c>
      <c r="JV603">
        <v>102.303</v>
      </c>
      <c r="JW603">
        <v>91.38809999999999</v>
      </c>
    </row>
    <row r="604" spans="1:283">
      <c r="A604">
        <v>586</v>
      </c>
      <c r="B604">
        <v>1761013864</v>
      </c>
      <c r="C604">
        <v>4198</v>
      </c>
      <c r="D604" t="s">
        <v>1633</v>
      </c>
      <c r="E604" t="s">
        <v>1634</v>
      </c>
      <c r="F604">
        <v>5</v>
      </c>
      <c r="G604" t="s">
        <v>1603</v>
      </c>
      <c r="H604">
        <v>1761013856</v>
      </c>
      <c r="I604">
        <f>(J604)/1000</f>
        <v>0</v>
      </c>
      <c r="J604">
        <f>1000*DJ604*AH604*(DF604-DG604)/(100*CY604*(1000-AH604*DF604))</f>
        <v>0</v>
      </c>
      <c r="K604">
        <f>DJ604*AH604*(DE604-DD604*(1000-AH604*DG604)/(1000-AH604*DF604))/(100*CY604)</f>
        <v>0</v>
      </c>
      <c r="L604">
        <f>DD604 - IF(AH604&gt;1, K604*CY604*100.0/(AJ604), 0)</f>
        <v>0</v>
      </c>
      <c r="M604">
        <f>((S604-I604/2)*L604-K604)/(S604+I604/2)</f>
        <v>0</v>
      </c>
      <c r="N604">
        <f>M604*(DK604+DL604)/1000.0</f>
        <v>0</v>
      </c>
      <c r="O604">
        <f>(DD604 - IF(AH604&gt;1, K604*CY604*100.0/(AJ604), 0))*(DK604+DL604)/1000.0</f>
        <v>0</v>
      </c>
      <c r="P604">
        <f>2.0/((1/R604-1/Q604)+SIGN(R604)*SQRT((1/R604-1/Q604)*(1/R604-1/Q604) + 4*CZ604/((CZ604+1)*(CZ604+1))*(2*1/R604*1/Q604-1/Q604*1/Q604)))</f>
        <v>0</v>
      </c>
      <c r="Q604">
        <f>IF(LEFT(DA604,1)&lt;&gt;"0",IF(LEFT(DA604,1)="1",3.0,DB604),$D$5+$E$5*(DR604*DK604/($K$5*1000))+$F$5*(DR604*DK604/($K$5*1000))*MAX(MIN(CY604,$J$5),$I$5)*MAX(MIN(CY604,$J$5),$I$5)+$G$5*MAX(MIN(CY604,$J$5),$I$5)*(DR604*DK604/($K$5*1000))+$H$5*(DR604*DK604/($K$5*1000))*(DR604*DK604/($K$5*1000)))</f>
        <v>0</v>
      </c>
      <c r="R604">
        <f>I604*(1000-(1000*0.61365*exp(17.502*V604/(240.97+V604))/(DK604+DL604)+DF604)/2)/(1000*0.61365*exp(17.502*V604/(240.97+V604))/(DK604+DL604)-DF604)</f>
        <v>0</v>
      </c>
      <c r="S604">
        <f>1/((CZ604+1)/(P604/1.6)+1/(Q604/1.37)) + CZ604/((CZ604+1)/(P604/1.6) + CZ604/(Q604/1.37))</f>
        <v>0</v>
      </c>
      <c r="T604">
        <f>(CU604*CX604)</f>
        <v>0</v>
      </c>
      <c r="U604">
        <f>(DM604+(T604+2*0.95*5.67E-8*(((DM604+$B$9)+273)^4-(DM604+273)^4)-44100*I604)/(1.84*29.3*Q604+8*0.95*5.67E-8*(DM604+273)^3))</f>
        <v>0</v>
      </c>
      <c r="V604">
        <f>($C$9*DN604+$D$9*DO604+$E$9*U604)</f>
        <v>0</v>
      </c>
      <c r="W604">
        <f>0.61365*exp(17.502*V604/(240.97+V604))</f>
        <v>0</v>
      </c>
      <c r="X604">
        <f>(Y604/Z604*100)</f>
        <v>0</v>
      </c>
      <c r="Y604">
        <f>DF604*(DK604+DL604)/1000</f>
        <v>0</v>
      </c>
      <c r="Z604">
        <f>0.61365*exp(17.502*DM604/(240.97+DM604))</f>
        <v>0</v>
      </c>
      <c r="AA604">
        <f>(W604-DF604*(DK604+DL604)/1000)</f>
        <v>0</v>
      </c>
      <c r="AB604">
        <f>(-I604*44100)</f>
        <v>0</v>
      </c>
      <c r="AC604">
        <f>2*29.3*Q604*0.92*(DM604-V604)</f>
        <v>0</v>
      </c>
      <c r="AD604">
        <f>2*0.95*5.67E-8*(((DM604+$B$9)+273)^4-(V604+273)^4)</f>
        <v>0</v>
      </c>
      <c r="AE604">
        <f>T604+AD604+AB604+AC604</f>
        <v>0</v>
      </c>
      <c r="AF604">
        <v>1</v>
      </c>
      <c r="AG604">
        <v>0</v>
      </c>
      <c r="AH604">
        <f>IF(AF604*$H$15&gt;=AJ604,1.0,(AJ604/(AJ604-AF604*$H$15)))</f>
        <v>0</v>
      </c>
      <c r="AI604">
        <f>(AH604-1)*100</f>
        <v>0</v>
      </c>
      <c r="AJ604">
        <f>MAX(0,($B$15+$C$15*DR604)/(1+$D$15*DR604)*DK604/(DM604+273)*$E$15)</f>
        <v>0</v>
      </c>
      <c r="AK604" t="s">
        <v>420</v>
      </c>
      <c r="AL604" t="s">
        <v>420</v>
      </c>
      <c r="AM604">
        <v>0</v>
      </c>
      <c r="AN604">
        <v>0</v>
      </c>
      <c r="AO604">
        <f>1-AM604/AN604</f>
        <v>0</v>
      </c>
      <c r="AP604">
        <v>0</v>
      </c>
      <c r="AQ604" t="s">
        <v>420</v>
      </c>
      <c r="AR604" t="s">
        <v>420</v>
      </c>
      <c r="AS604">
        <v>0</v>
      </c>
      <c r="AT604">
        <v>0</v>
      </c>
      <c r="AU604">
        <f>1-AS604/AT604</f>
        <v>0</v>
      </c>
      <c r="AV604">
        <v>0.5</v>
      </c>
      <c r="AW604">
        <f>CV604</f>
        <v>0</v>
      </c>
      <c r="AX604">
        <f>K604</f>
        <v>0</v>
      </c>
      <c r="AY604">
        <f>AU604*AV604*AW604</f>
        <v>0</v>
      </c>
      <c r="AZ604">
        <f>(AX604-AP604)/AW604</f>
        <v>0</v>
      </c>
      <c r="BA604">
        <f>(AN604-AT604)/AT604</f>
        <v>0</v>
      </c>
      <c r="BB604">
        <f>AM604/(AO604+AM604/AT604)</f>
        <v>0</v>
      </c>
      <c r="BC604" t="s">
        <v>420</v>
      </c>
      <c r="BD604">
        <v>0</v>
      </c>
      <c r="BE604">
        <f>IF(BD604&lt;&gt;0, BD604, BB604)</f>
        <v>0</v>
      </c>
      <c r="BF604">
        <f>1-BE604/AT604</f>
        <v>0</v>
      </c>
      <c r="BG604">
        <f>(AT604-AS604)/(AT604-BE604)</f>
        <v>0</v>
      </c>
      <c r="BH604">
        <f>(AN604-AT604)/(AN604-BE604)</f>
        <v>0</v>
      </c>
      <c r="BI604">
        <f>(AT604-AS604)/(AT604-AM604)</f>
        <v>0</v>
      </c>
      <c r="BJ604">
        <f>(AN604-AT604)/(AN604-AM604)</f>
        <v>0</v>
      </c>
      <c r="BK604">
        <f>(BG604*BE604/AS604)</f>
        <v>0</v>
      </c>
      <c r="BL604">
        <f>(1-BK604)</f>
        <v>0</v>
      </c>
      <c r="CU604">
        <f>$B$13*DS604+$C$13*DT604+$F$13*EE604*(1-EH604)</f>
        <v>0</v>
      </c>
      <c r="CV604">
        <f>CU604*CW604</f>
        <v>0</v>
      </c>
      <c r="CW604">
        <f>($B$13*$D$11+$C$13*$D$11+$F$13*((ER604+EJ604)/MAX(ER604+EJ604+ES604, 0.1)*$I$11+ES604/MAX(ER604+EJ604+ES604, 0.1)*$J$11))/($B$13+$C$13+$F$13)</f>
        <v>0</v>
      </c>
      <c r="CX604">
        <f>($B$13*$K$11+$C$13*$K$11+$F$13*((ER604+EJ604)/MAX(ER604+EJ604+ES604, 0.1)*$P$11+ES604/MAX(ER604+EJ604+ES604, 0.1)*$Q$11))/($B$13+$C$13+$F$13)</f>
        <v>0</v>
      </c>
      <c r="CY604">
        <v>1.91</v>
      </c>
      <c r="CZ604">
        <v>0.5</v>
      </c>
      <c r="DA604" t="s">
        <v>421</v>
      </c>
      <c r="DB604">
        <v>2</v>
      </c>
      <c r="DC604">
        <v>1761013856</v>
      </c>
      <c r="DD604">
        <v>420.2669583333333</v>
      </c>
      <c r="DE604">
        <v>419.983</v>
      </c>
      <c r="DF604">
        <v>23.69068333333334</v>
      </c>
      <c r="DG604">
        <v>23.64100833333333</v>
      </c>
      <c r="DH604">
        <v>422.0325416666666</v>
      </c>
      <c r="DI604">
        <v>23.50549583333333</v>
      </c>
      <c r="DJ604">
        <v>499.9699166666667</v>
      </c>
      <c r="DK604">
        <v>90.60679999999998</v>
      </c>
      <c r="DL604">
        <v>0.03367535</v>
      </c>
      <c r="DM604">
        <v>30.05347083333334</v>
      </c>
      <c r="DN604">
        <v>29.996325</v>
      </c>
      <c r="DO604">
        <v>999.9</v>
      </c>
      <c r="DP604">
        <v>0</v>
      </c>
      <c r="DQ604">
        <v>0</v>
      </c>
      <c r="DR604">
        <v>9987.861666666666</v>
      </c>
      <c r="DS604">
        <v>0</v>
      </c>
      <c r="DT604">
        <v>0.242856</v>
      </c>
      <c r="DU604">
        <v>0.2838210833333333</v>
      </c>
      <c r="DV604">
        <v>430.4647916666666</v>
      </c>
      <c r="DW604">
        <v>430.1522916666667</v>
      </c>
      <c r="DX604">
        <v>0.04968095</v>
      </c>
      <c r="DY604">
        <v>419.983</v>
      </c>
      <c r="DZ604">
        <v>23.64100833333333</v>
      </c>
      <c r="EA604">
        <v>2.146538333333333</v>
      </c>
      <c r="EB604">
        <v>2.142036666666666</v>
      </c>
      <c r="EC604">
        <v>18.5687875</v>
      </c>
      <c r="ED604">
        <v>18.5352625</v>
      </c>
      <c r="EE604">
        <v>0.00500078</v>
      </c>
      <c r="EF604">
        <v>0</v>
      </c>
      <c r="EG604">
        <v>0</v>
      </c>
      <c r="EH604">
        <v>0</v>
      </c>
      <c r="EI604">
        <v>184.7833333333333</v>
      </c>
      <c r="EJ604">
        <v>0.00500078</v>
      </c>
      <c r="EK604">
        <v>-22.70833333333333</v>
      </c>
      <c r="EL604">
        <v>-1.375</v>
      </c>
      <c r="EM604">
        <v>35.15858333333333</v>
      </c>
      <c r="EN604">
        <v>38.353875</v>
      </c>
      <c r="EO604">
        <v>36.768</v>
      </c>
      <c r="EP604">
        <v>38.419</v>
      </c>
      <c r="EQ604">
        <v>37.57004166666666</v>
      </c>
      <c r="ER604">
        <v>0</v>
      </c>
      <c r="ES604">
        <v>0</v>
      </c>
      <c r="ET604">
        <v>0</v>
      </c>
      <c r="EU604">
        <v>1761013863.1</v>
      </c>
      <c r="EV604">
        <v>0</v>
      </c>
      <c r="EW604">
        <v>183.808</v>
      </c>
      <c r="EX604">
        <v>-26.73076932225688</v>
      </c>
      <c r="EY604">
        <v>0.9692306175269383</v>
      </c>
      <c r="EZ604">
        <v>-22.472</v>
      </c>
      <c r="FA604">
        <v>15</v>
      </c>
      <c r="FB604">
        <v>1761013652</v>
      </c>
      <c r="FC604" t="s">
        <v>1604</v>
      </c>
      <c r="FD604">
        <v>1761013643</v>
      </c>
      <c r="FE604">
        <v>1761013652</v>
      </c>
      <c r="FF604">
        <v>18</v>
      </c>
      <c r="FG604">
        <v>0.01</v>
      </c>
      <c r="FH604">
        <v>-0.002</v>
      </c>
      <c r="FI604">
        <v>-1.766</v>
      </c>
      <c r="FJ604">
        <v>0.184</v>
      </c>
      <c r="FK604">
        <v>420</v>
      </c>
      <c r="FL604">
        <v>24</v>
      </c>
      <c r="FM604">
        <v>0.62</v>
      </c>
      <c r="FN604">
        <v>0.17</v>
      </c>
      <c r="FO604">
        <v>0.2860504</v>
      </c>
      <c r="FP604">
        <v>-0.1485889530956857</v>
      </c>
      <c r="FQ604">
        <v>0.04218027928416311</v>
      </c>
      <c r="FR604">
        <v>1</v>
      </c>
      <c r="FS604">
        <v>183.6941176470588</v>
      </c>
      <c r="FT604">
        <v>-9.92207786425017</v>
      </c>
      <c r="FU604">
        <v>5.830040922894947</v>
      </c>
      <c r="FV604">
        <v>0</v>
      </c>
      <c r="FW604">
        <v>0.0496575375</v>
      </c>
      <c r="FX604">
        <v>-0.005521514071294625</v>
      </c>
      <c r="FY604">
        <v>0.001157781646444506</v>
      </c>
      <c r="FZ604">
        <v>1</v>
      </c>
      <c r="GA604">
        <v>2</v>
      </c>
      <c r="GB604">
        <v>3</v>
      </c>
      <c r="GC604" t="s">
        <v>482</v>
      </c>
      <c r="GD604">
        <v>3.10943</v>
      </c>
      <c r="GE604">
        <v>2.72552</v>
      </c>
      <c r="GF604">
        <v>0.0887308</v>
      </c>
      <c r="GG604">
        <v>0.0884561</v>
      </c>
      <c r="GH604">
        <v>0.107707</v>
      </c>
      <c r="GI604">
        <v>0.108582</v>
      </c>
      <c r="GJ604">
        <v>23916.5</v>
      </c>
      <c r="GK604">
        <v>21658.5</v>
      </c>
      <c r="GL604">
        <v>26802.6</v>
      </c>
      <c r="GM604">
        <v>23965.9</v>
      </c>
      <c r="GN604">
        <v>38213.2</v>
      </c>
      <c r="GO604">
        <v>31509.1</v>
      </c>
      <c r="GP604">
        <v>46782.4</v>
      </c>
      <c r="GQ604">
        <v>37881</v>
      </c>
      <c r="GR604">
        <v>1.89338</v>
      </c>
      <c r="GS604">
        <v>1.88098</v>
      </c>
      <c r="GT604">
        <v>0.101633</v>
      </c>
      <c r="GU604">
        <v>0</v>
      </c>
      <c r="GV604">
        <v>28.3269</v>
      </c>
      <c r="GW604">
        <v>999.9</v>
      </c>
      <c r="GX604">
        <v>64</v>
      </c>
      <c r="GY604">
        <v>29</v>
      </c>
      <c r="GZ604">
        <v>28.4088</v>
      </c>
      <c r="HA604">
        <v>61.371</v>
      </c>
      <c r="HB604">
        <v>21.1298</v>
      </c>
      <c r="HC604">
        <v>1</v>
      </c>
      <c r="HD604">
        <v>0.0219741</v>
      </c>
      <c r="HE604">
        <v>-3.19002</v>
      </c>
      <c r="HF604">
        <v>20.3039</v>
      </c>
      <c r="HG604">
        <v>5.21894</v>
      </c>
      <c r="HH604">
        <v>11.98</v>
      </c>
      <c r="HI604">
        <v>4.9651</v>
      </c>
      <c r="HJ604">
        <v>3.27525</v>
      </c>
      <c r="HK604">
        <v>9999</v>
      </c>
      <c r="HL604">
        <v>9999</v>
      </c>
      <c r="HM604">
        <v>9999</v>
      </c>
      <c r="HN604">
        <v>999.9</v>
      </c>
      <c r="HO604">
        <v>1.86364</v>
      </c>
      <c r="HP604">
        <v>1.85974</v>
      </c>
      <c r="HQ604">
        <v>1.85803</v>
      </c>
      <c r="HR604">
        <v>1.85944</v>
      </c>
      <c r="HS604">
        <v>1.85959</v>
      </c>
      <c r="HT604">
        <v>1.85806</v>
      </c>
      <c r="HU604">
        <v>1.85714</v>
      </c>
      <c r="HV604">
        <v>1.85207</v>
      </c>
      <c r="HW604">
        <v>0</v>
      </c>
      <c r="HX604">
        <v>0</v>
      </c>
      <c r="HY604">
        <v>0</v>
      </c>
      <c r="HZ604">
        <v>0</v>
      </c>
      <c r="IA604" t="s">
        <v>424</v>
      </c>
      <c r="IB604" t="s">
        <v>425</v>
      </c>
      <c r="IC604" t="s">
        <v>426</v>
      </c>
      <c r="ID604" t="s">
        <v>426</v>
      </c>
      <c r="IE604" t="s">
        <v>426</v>
      </c>
      <c r="IF604" t="s">
        <v>426</v>
      </c>
      <c r="IG604">
        <v>0</v>
      </c>
      <c r="IH604">
        <v>100</v>
      </c>
      <c r="II604">
        <v>100</v>
      </c>
      <c r="IJ604">
        <v>-1.765</v>
      </c>
      <c r="IK604">
        <v>0.1852</v>
      </c>
      <c r="IL604">
        <v>-2.556641355486648</v>
      </c>
      <c r="IM604">
        <v>0.001328113201692861</v>
      </c>
      <c r="IN604">
        <v>1.538283238170363E-06</v>
      </c>
      <c r="IO604">
        <v>-5.795655626708063E-10</v>
      </c>
      <c r="IP604">
        <v>-0.06673559592848211</v>
      </c>
      <c r="IQ604">
        <v>-0.004593102289677449</v>
      </c>
      <c r="IR604">
        <v>0.0008253994458280543</v>
      </c>
      <c r="IS604">
        <v>-7.403632370499484E-06</v>
      </c>
      <c r="IT604">
        <v>2</v>
      </c>
      <c r="IU604">
        <v>1985</v>
      </c>
      <c r="IV604">
        <v>1</v>
      </c>
      <c r="IW604">
        <v>27</v>
      </c>
      <c r="IX604">
        <v>3.7</v>
      </c>
      <c r="IY604">
        <v>3.5</v>
      </c>
      <c r="IZ604">
        <v>1.13525</v>
      </c>
      <c r="JA604">
        <v>2.60742</v>
      </c>
      <c r="JB604">
        <v>1.49658</v>
      </c>
      <c r="JC604">
        <v>2.34497</v>
      </c>
      <c r="JD604">
        <v>1.54907</v>
      </c>
      <c r="JE604">
        <v>2.46582</v>
      </c>
      <c r="JF604">
        <v>32.7535</v>
      </c>
      <c r="JG604">
        <v>15.209</v>
      </c>
      <c r="JH604">
        <v>18</v>
      </c>
      <c r="JI604">
        <v>481.713</v>
      </c>
      <c r="JJ604">
        <v>503.048</v>
      </c>
      <c r="JK604">
        <v>30.9209</v>
      </c>
      <c r="JL604">
        <v>27.5117</v>
      </c>
      <c r="JM604">
        <v>30.0008</v>
      </c>
      <c r="JN604">
        <v>27.7207</v>
      </c>
      <c r="JO604">
        <v>27.7054</v>
      </c>
      <c r="JP604">
        <v>22.8329</v>
      </c>
      <c r="JQ604">
        <v>20.6605</v>
      </c>
      <c r="JR604">
        <v>79.7008</v>
      </c>
      <c r="JS604">
        <v>31.2628</v>
      </c>
      <c r="JT604">
        <v>420</v>
      </c>
      <c r="JU604">
        <v>23.5429</v>
      </c>
      <c r="JV604">
        <v>102.302</v>
      </c>
      <c r="JW604">
        <v>91.38809999999999</v>
      </c>
    </row>
    <row r="605" spans="1:283">
      <c r="A605">
        <v>587</v>
      </c>
      <c r="B605">
        <v>1761013866</v>
      </c>
      <c r="C605">
        <v>4200</v>
      </c>
      <c r="D605" t="s">
        <v>1635</v>
      </c>
      <c r="E605" t="s">
        <v>1636</v>
      </c>
      <c r="F605">
        <v>5</v>
      </c>
      <c r="G605" t="s">
        <v>1603</v>
      </c>
      <c r="H605">
        <v>1761013858</v>
      </c>
      <c r="I605">
        <f>(J605)/1000</f>
        <v>0</v>
      </c>
      <c r="J605">
        <f>1000*DJ605*AH605*(DF605-DG605)/(100*CY605*(1000-AH605*DF605))</f>
        <v>0</v>
      </c>
      <c r="K605">
        <f>DJ605*AH605*(DE605-DD605*(1000-AH605*DG605)/(1000-AH605*DF605))/(100*CY605)</f>
        <v>0</v>
      </c>
      <c r="L605">
        <f>DD605 - IF(AH605&gt;1, K605*CY605*100.0/(AJ605), 0)</f>
        <v>0</v>
      </c>
      <c r="M605">
        <f>((S605-I605/2)*L605-K605)/(S605+I605/2)</f>
        <v>0</v>
      </c>
      <c r="N605">
        <f>M605*(DK605+DL605)/1000.0</f>
        <v>0</v>
      </c>
      <c r="O605">
        <f>(DD605 - IF(AH605&gt;1, K605*CY605*100.0/(AJ605), 0))*(DK605+DL605)/1000.0</f>
        <v>0</v>
      </c>
      <c r="P605">
        <f>2.0/((1/R605-1/Q605)+SIGN(R605)*SQRT((1/R605-1/Q605)*(1/R605-1/Q605) + 4*CZ605/((CZ605+1)*(CZ605+1))*(2*1/R605*1/Q605-1/Q605*1/Q605)))</f>
        <v>0</v>
      </c>
      <c r="Q605">
        <f>IF(LEFT(DA605,1)&lt;&gt;"0",IF(LEFT(DA605,1)="1",3.0,DB605),$D$5+$E$5*(DR605*DK605/($K$5*1000))+$F$5*(DR605*DK605/($K$5*1000))*MAX(MIN(CY605,$J$5),$I$5)*MAX(MIN(CY605,$J$5),$I$5)+$G$5*MAX(MIN(CY605,$J$5),$I$5)*(DR605*DK605/($K$5*1000))+$H$5*(DR605*DK605/($K$5*1000))*(DR605*DK605/($K$5*1000)))</f>
        <v>0</v>
      </c>
      <c r="R605">
        <f>I605*(1000-(1000*0.61365*exp(17.502*V605/(240.97+V605))/(DK605+DL605)+DF605)/2)/(1000*0.61365*exp(17.502*V605/(240.97+V605))/(DK605+DL605)-DF605)</f>
        <v>0</v>
      </c>
      <c r="S605">
        <f>1/((CZ605+1)/(P605/1.6)+1/(Q605/1.37)) + CZ605/((CZ605+1)/(P605/1.6) + CZ605/(Q605/1.37))</f>
        <v>0</v>
      </c>
      <c r="T605">
        <f>(CU605*CX605)</f>
        <v>0</v>
      </c>
      <c r="U605">
        <f>(DM605+(T605+2*0.95*5.67E-8*(((DM605+$B$9)+273)^4-(DM605+273)^4)-44100*I605)/(1.84*29.3*Q605+8*0.95*5.67E-8*(DM605+273)^3))</f>
        <v>0</v>
      </c>
      <c r="V605">
        <f>($C$9*DN605+$D$9*DO605+$E$9*U605)</f>
        <v>0</v>
      </c>
      <c r="W605">
        <f>0.61365*exp(17.502*V605/(240.97+V605))</f>
        <v>0</v>
      </c>
      <c r="X605">
        <f>(Y605/Z605*100)</f>
        <v>0</v>
      </c>
      <c r="Y605">
        <f>DF605*(DK605+DL605)/1000</f>
        <v>0</v>
      </c>
      <c r="Z605">
        <f>0.61365*exp(17.502*DM605/(240.97+DM605))</f>
        <v>0</v>
      </c>
      <c r="AA605">
        <f>(W605-DF605*(DK605+DL605)/1000)</f>
        <v>0</v>
      </c>
      <c r="AB605">
        <f>(-I605*44100)</f>
        <v>0</v>
      </c>
      <c r="AC605">
        <f>2*29.3*Q605*0.92*(DM605-V605)</f>
        <v>0</v>
      </c>
      <c r="AD605">
        <f>2*0.95*5.67E-8*(((DM605+$B$9)+273)^4-(V605+273)^4)</f>
        <v>0</v>
      </c>
      <c r="AE605">
        <f>T605+AD605+AB605+AC605</f>
        <v>0</v>
      </c>
      <c r="AF605">
        <v>1</v>
      </c>
      <c r="AG605">
        <v>0</v>
      </c>
      <c r="AH605">
        <f>IF(AF605*$H$15&gt;=AJ605,1.0,(AJ605/(AJ605-AF605*$H$15)))</f>
        <v>0</v>
      </c>
      <c r="AI605">
        <f>(AH605-1)*100</f>
        <v>0</v>
      </c>
      <c r="AJ605">
        <f>MAX(0,($B$15+$C$15*DR605)/(1+$D$15*DR605)*DK605/(DM605+273)*$E$15)</f>
        <v>0</v>
      </c>
      <c r="AK605" t="s">
        <v>420</v>
      </c>
      <c r="AL605" t="s">
        <v>420</v>
      </c>
      <c r="AM605">
        <v>0</v>
      </c>
      <c r="AN605">
        <v>0</v>
      </c>
      <c r="AO605">
        <f>1-AM605/AN605</f>
        <v>0</v>
      </c>
      <c r="AP605">
        <v>0</v>
      </c>
      <c r="AQ605" t="s">
        <v>420</v>
      </c>
      <c r="AR605" t="s">
        <v>420</v>
      </c>
      <c r="AS605">
        <v>0</v>
      </c>
      <c r="AT605">
        <v>0</v>
      </c>
      <c r="AU605">
        <f>1-AS605/AT605</f>
        <v>0</v>
      </c>
      <c r="AV605">
        <v>0.5</v>
      </c>
      <c r="AW605">
        <f>CV605</f>
        <v>0</v>
      </c>
      <c r="AX605">
        <f>K605</f>
        <v>0</v>
      </c>
      <c r="AY605">
        <f>AU605*AV605*AW605</f>
        <v>0</v>
      </c>
      <c r="AZ605">
        <f>(AX605-AP605)/AW605</f>
        <v>0</v>
      </c>
      <c r="BA605">
        <f>(AN605-AT605)/AT605</f>
        <v>0</v>
      </c>
      <c r="BB605">
        <f>AM605/(AO605+AM605/AT605)</f>
        <v>0</v>
      </c>
      <c r="BC605" t="s">
        <v>420</v>
      </c>
      <c r="BD605">
        <v>0</v>
      </c>
      <c r="BE605">
        <f>IF(BD605&lt;&gt;0, BD605, BB605)</f>
        <v>0</v>
      </c>
      <c r="BF605">
        <f>1-BE605/AT605</f>
        <v>0</v>
      </c>
      <c r="BG605">
        <f>(AT605-AS605)/(AT605-BE605)</f>
        <v>0</v>
      </c>
      <c r="BH605">
        <f>(AN605-AT605)/(AN605-BE605)</f>
        <v>0</v>
      </c>
      <c r="BI605">
        <f>(AT605-AS605)/(AT605-AM605)</f>
        <v>0</v>
      </c>
      <c r="BJ605">
        <f>(AN605-AT605)/(AN605-AM605)</f>
        <v>0</v>
      </c>
      <c r="BK605">
        <f>(BG605*BE605/AS605)</f>
        <v>0</v>
      </c>
      <c r="BL605">
        <f>(1-BK605)</f>
        <v>0</v>
      </c>
      <c r="CU605">
        <f>$B$13*DS605+$C$13*DT605+$F$13*EE605*(1-EH605)</f>
        <v>0</v>
      </c>
      <c r="CV605">
        <f>CU605*CW605</f>
        <v>0</v>
      </c>
      <c r="CW605">
        <f>($B$13*$D$11+$C$13*$D$11+$F$13*((ER605+EJ605)/MAX(ER605+EJ605+ES605, 0.1)*$I$11+ES605/MAX(ER605+EJ605+ES605, 0.1)*$J$11))/($B$13+$C$13+$F$13)</f>
        <v>0</v>
      </c>
      <c r="CX605">
        <f>($B$13*$K$11+$C$13*$K$11+$F$13*((ER605+EJ605)/MAX(ER605+EJ605+ES605, 0.1)*$P$11+ES605/MAX(ER605+EJ605+ES605, 0.1)*$Q$11))/($B$13+$C$13+$F$13)</f>
        <v>0</v>
      </c>
      <c r="CY605">
        <v>1.91</v>
      </c>
      <c r="CZ605">
        <v>0.5</v>
      </c>
      <c r="DA605" t="s">
        <v>421</v>
      </c>
      <c r="DB605">
        <v>2</v>
      </c>
      <c r="DC605">
        <v>1761013858</v>
      </c>
      <c r="DD605">
        <v>420.2663333333333</v>
      </c>
      <c r="DE605">
        <v>419.9738333333333</v>
      </c>
      <c r="DF605">
        <v>23.69057083333333</v>
      </c>
      <c r="DG605">
        <v>23.6410875</v>
      </c>
      <c r="DH605">
        <v>422.032</v>
      </c>
      <c r="DI605">
        <v>23.50539166666666</v>
      </c>
      <c r="DJ605">
        <v>499.9575416666667</v>
      </c>
      <c r="DK605">
        <v>90.60662083333334</v>
      </c>
      <c r="DL605">
        <v>0.03370175</v>
      </c>
      <c r="DM605">
        <v>30.04884583333333</v>
      </c>
      <c r="DN605">
        <v>29.9923</v>
      </c>
      <c r="DO605">
        <v>999.9</v>
      </c>
      <c r="DP605">
        <v>0</v>
      </c>
      <c r="DQ605">
        <v>0</v>
      </c>
      <c r="DR605">
        <v>9990.95875</v>
      </c>
      <c r="DS605">
        <v>0</v>
      </c>
      <c r="DT605">
        <v>0.242856</v>
      </c>
      <c r="DU605">
        <v>0.2924092083333333</v>
      </c>
      <c r="DV605">
        <v>430.4641666666666</v>
      </c>
      <c r="DW605">
        <v>430.1429583333334</v>
      </c>
      <c r="DX605">
        <v>0.04948934166666667</v>
      </c>
      <c r="DY605">
        <v>419.9738333333333</v>
      </c>
      <c r="DZ605">
        <v>23.6410875</v>
      </c>
      <c r="EA605">
        <v>2.146524166666667</v>
      </c>
      <c r="EB605">
        <v>2.142039166666667</v>
      </c>
      <c r="EC605">
        <v>18.56867916666667</v>
      </c>
      <c r="ED605">
        <v>18.5352875</v>
      </c>
      <c r="EE605">
        <v>0.00500078</v>
      </c>
      <c r="EF605">
        <v>0</v>
      </c>
      <c r="EG605">
        <v>0</v>
      </c>
      <c r="EH605">
        <v>0</v>
      </c>
      <c r="EI605">
        <v>184.0666666666666</v>
      </c>
      <c r="EJ605">
        <v>0.00500078</v>
      </c>
      <c r="EK605">
        <v>-22.66666666666667</v>
      </c>
      <c r="EL605">
        <v>-1.395833333333333</v>
      </c>
      <c r="EM605">
        <v>35.17420833333333</v>
      </c>
      <c r="EN605">
        <v>38.406</v>
      </c>
      <c r="EO605">
        <v>36.81229166666666</v>
      </c>
      <c r="EP605">
        <v>38.465875</v>
      </c>
      <c r="EQ605">
        <v>37.66125</v>
      </c>
      <c r="ER605">
        <v>0</v>
      </c>
      <c r="ES605">
        <v>0</v>
      </c>
      <c r="ET605">
        <v>0</v>
      </c>
      <c r="EU605">
        <v>1761013864.9</v>
      </c>
      <c r="EV605">
        <v>0</v>
      </c>
      <c r="EW605">
        <v>183.0730769230769</v>
      </c>
      <c r="EX605">
        <v>-19.14188030898343</v>
      </c>
      <c r="EY605">
        <v>14.69401690700238</v>
      </c>
      <c r="EZ605">
        <v>-22.5923076923077</v>
      </c>
      <c r="FA605">
        <v>15</v>
      </c>
      <c r="FB605">
        <v>1761013652</v>
      </c>
      <c r="FC605" t="s">
        <v>1604</v>
      </c>
      <c r="FD605">
        <v>1761013643</v>
      </c>
      <c r="FE605">
        <v>1761013652</v>
      </c>
      <c r="FF605">
        <v>18</v>
      </c>
      <c r="FG605">
        <v>0.01</v>
      </c>
      <c r="FH605">
        <v>-0.002</v>
      </c>
      <c r="FI605">
        <v>-1.766</v>
      </c>
      <c r="FJ605">
        <v>0.184</v>
      </c>
      <c r="FK605">
        <v>420</v>
      </c>
      <c r="FL605">
        <v>24</v>
      </c>
      <c r="FM605">
        <v>0.62</v>
      </c>
      <c r="FN605">
        <v>0.17</v>
      </c>
      <c r="FO605">
        <v>0.2849381463414634</v>
      </c>
      <c r="FP605">
        <v>-0.08264807665505203</v>
      </c>
      <c r="FQ605">
        <v>0.04124613535041116</v>
      </c>
      <c r="FR605">
        <v>1</v>
      </c>
      <c r="FS605">
        <v>183.7970588235294</v>
      </c>
      <c r="FT605">
        <v>-11.83957214428549</v>
      </c>
      <c r="FU605">
        <v>5.799365345303269</v>
      </c>
      <c r="FV605">
        <v>0</v>
      </c>
      <c r="FW605">
        <v>0.04951412195121951</v>
      </c>
      <c r="FX605">
        <v>-0.006499710104529556</v>
      </c>
      <c r="FY605">
        <v>0.001223641508061022</v>
      </c>
      <c r="FZ605">
        <v>1</v>
      </c>
      <c r="GA605">
        <v>2</v>
      </c>
      <c r="GB605">
        <v>3</v>
      </c>
      <c r="GC605" t="s">
        <v>482</v>
      </c>
      <c r="GD605">
        <v>3.1097</v>
      </c>
      <c r="GE605">
        <v>2.72548</v>
      </c>
      <c r="GF605">
        <v>0.08873399999999999</v>
      </c>
      <c r="GG605">
        <v>0.088452</v>
      </c>
      <c r="GH605">
        <v>0.107717</v>
      </c>
      <c r="GI605">
        <v>0.108578</v>
      </c>
      <c r="GJ605">
        <v>23916.4</v>
      </c>
      <c r="GK605">
        <v>21658.6</v>
      </c>
      <c r="GL605">
        <v>26802.5</v>
      </c>
      <c r="GM605">
        <v>23965.9</v>
      </c>
      <c r="GN605">
        <v>38212.9</v>
      </c>
      <c r="GO605">
        <v>31509</v>
      </c>
      <c r="GP605">
        <v>46782.5</v>
      </c>
      <c r="GQ605">
        <v>37880.8</v>
      </c>
      <c r="GR605">
        <v>1.89363</v>
      </c>
      <c r="GS605">
        <v>1.8806</v>
      </c>
      <c r="GT605">
        <v>0.101618</v>
      </c>
      <c r="GU605">
        <v>0</v>
      </c>
      <c r="GV605">
        <v>28.3258</v>
      </c>
      <c r="GW605">
        <v>999.9</v>
      </c>
      <c r="GX605">
        <v>64</v>
      </c>
      <c r="GY605">
        <v>29</v>
      </c>
      <c r="GZ605">
        <v>28.4068</v>
      </c>
      <c r="HA605">
        <v>61.621</v>
      </c>
      <c r="HB605">
        <v>20.9655</v>
      </c>
      <c r="HC605">
        <v>1</v>
      </c>
      <c r="HD605">
        <v>0.0228049</v>
      </c>
      <c r="HE605">
        <v>-3.17847</v>
      </c>
      <c r="HF605">
        <v>20.3063</v>
      </c>
      <c r="HG605">
        <v>5.22193</v>
      </c>
      <c r="HH605">
        <v>11.98</v>
      </c>
      <c r="HI605">
        <v>4.96565</v>
      </c>
      <c r="HJ605">
        <v>3.2759</v>
      </c>
      <c r="HK605">
        <v>9999</v>
      </c>
      <c r="HL605">
        <v>9999</v>
      </c>
      <c r="HM605">
        <v>9999</v>
      </c>
      <c r="HN605">
        <v>999.9</v>
      </c>
      <c r="HO605">
        <v>1.86362</v>
      </c>
      <c r="HP605">
        <v>1.85974</v>
      </c>
      <c r="HQ605">
        <v>1.85803</v>
      </c>
      <c r="HR605">
        <v>1.85944</v>
      </c>
      <c r="HS605">
        <v>1.85959</v>
      </c>
      <c r="HT605">
        <v>1.85806</v>
      </c>
      <c r="HU605">
        <v>1.85713</v>
      </c>
      <c r="HV605">
        <v>1.85205</v>
      </c>
      <c r="HW605">
        <v>0</v>
      </c>
      <c r="HX605">
        <v>0</v>
      </c>
      <c r="HY605">
        <v>0</v>
      </c>
      <c r="HZ605">
        <v>0</v>
      </c>
      <c r="IA605" t="s">
        <v>424</v>
      </c>
      <c r="IB605" t="s">
        <v>425</v>
      </c>
      <c r="IC605" t="s">
        <v>426</v>
      </c>
      <c r="ID605" t="s">
        <v>426</v>
      </c>
      <c r="IE605" t="s">
        <v>426</v>
      </c>
      <c r="IF605" t="s">
        <v>426</v>
      </c>
      <c r="IG605">
        <v>0</v>
      </c>
      <c r="IH605">
        <v>100</v>
      </c>
      <c r="II605">
        <v>100</v>
      </c>
      <c r="IJ605">
        <v>-1.765</v>
      </c>
      <c r="IK605">
        <v>0.1853</v>
      </c>
      <c r="IL605">
        <v>-2.556641355486648</v>
      </c>
      <c r="IM605">
        <v>0.001328113201692861</v>
      </c>
      <c r="IN605">
        <v>1.538283238170363E-06</v>
      </c>
      <c r="IO605">
        <v>-5.795655626708063E-10</v>
      </c>
      <c r="IP605">
        <v>-0.06673559592848211</v>
      </c>
      <c r="IQ605">
        <v>-0.004593102289677449</v>
      </c>
      <c r="IR605">
        <v>0.0008253994458280543</v>
      </c>
      <c r="IS605">
        <v>-7.403632370499484E-06</v>
      </c>
      <c r="IT605">
        <v>2</v>
      </c>
      <c r="IU605">
        <v>1985</v>
      </c>
      <c r="IV605">
        <v>1</v>
      </c>
      <c r="IW605">
        <v>27</v>
      </c>
      <c r="IX605">
        <v>3.7</v>
      </c>
      <c r="IY605">
        <v>3.6</v>
      </c>
      <c r="IZ605">
        <v>1.13525</v>
      </c>
      <c r="JA605">
        <v>2.6123</v>
      </c>
      <c r="JB605">
        <v>1.49658</v>
      </c>
      <c r="JC605">
        <v>2.34497</v>
      </c>
      <c r="JD605">
        <v>1.54907</v>
      </c>
      <c r="JE605">
        <v>2.36938</v>
      </c>
      <c r="JF605">
        <v>32.7535</v>
      </c>
      <c r="JG605">
        <v>15.2265</v>
      </c>
      <c r="JH605">
        <v>18</v>
      </c>
      <c r="JI605">
        <v>481.849</v>
      </c>
      <c r="JJ605">
        <v>502.792</v>
      </c>
      <c r="JK605">
        <v>31.1223</v>
      </c>
      <c r="JL605">
        <v>27.5106</v>
      </c>
      <c r="JM605">
        <v>30.0011</v>
      </c>
      <c r="JN605">
        <v>27.7196</v>
      </c>
      <c r="JO605">
        <v>27.7048</v>
      </c>
      <c r="JP605">
        <v>22.8329</v>
      </c>
      <c r="JQ605">
        <v>20.6605</v>
      </c>
      <c r="JR605">
        <v>79.7008</v>
      </c>
      <c r="JS605">
        <v>31.2736</v>
      </c>
      <c r="JT605">
        <v>420</v>
      </c>
      <c r="JU605">
        <v>23.525</v>
      </c>
      <c r="JV605">
        <v>102.303</v>
      </c>
      <c r="JW605">
        <v>91.3877</v>
      </c>
    </row>
    <row r="606" spans="1:283">
      <c r="A606">
        <v>588</v>
      </c>
      <c r="B606">
        <v>1761013868</v>
      </c>
      <c r="C606">
        <v>4202</v>
      </c>
      <c r="D606" t="s">
        <v>1637</v>
      </c>
      <c r="E606" t="s">
        <v>1638</v>
      </c>
      <c r="F606">
        <v>5</v>
      </c>
      <c r="G606" t="s">
        <v>1603</v>
      </c>
      <c r="H606">
        <v>1761013860</v>
      </c>
      <c r="I606">
        <f>(J606)/1000</f>
        <v>0</v>
      </c>
      <c r="J606">
        <f>1000*DJ606*AH606*(DF606-DG606)/(100*CY606*(1000-AH606*DF606))</f>
        <v>0</v>
      </c>
      <c r="K606">
        <f>DJ606*AH606*(DE606-DD606*(1000-AH606*DG606)/(1000-AH606*DF606))/(100*CY606)</f>
        <v>0</v>
      </c>
      <c r="L606">
        <f>DD606 - IF(AH606&gt;1, K606*CY606*100.0/(AJ606), 0)</f>
        <v>0</v>
      </c>
      <c r="M606">
        <f>((S606-I606/2)*L606-K606)/(S606+I606/2)</f>
        <v>0</v>
      </c>
      <c r="N606">
        <f>M606*(DK606+DL606)/1000.0</f>
        <v>0</v>
      </c>
      <c r="O606">
        <f>(DD606 - IF(AH606&gt;1, K606*CY606*100.0/(AJ606), 0))*(DK606+DL606)/1000.0</f>
        <v>0</v>
      </c>
      <c r="P606">
        <f>2.0/((1/R606-1/Q606)+SIGN(R606)*SQRT((1/R606-1/Q606)*(1/R606-1/Q606) + 4*CZ606/((CZ606+1)*(CZ606+1))*(2*1/R606*1/Q606-1/Q606*1/Q606)))</f>
        <v>0</v>
      </c>
      <c r="Q606">
        <f>IF(LEFT(DA606,1)&lt;&gt;"0",IF(LEFT(DA606,1)="1",3.0,DB606),$D$5+$E$5*(DR606*DK606/($K$5*1000))+$F$5*(DR606*DK606/($K$5*1000))*MAX(MIN(CY606,$J$5),$I$5)*MAX(MIN(CY606,$J$5),$I$5)+$G$5*MAX(MIN(CY606,$J$5),$I$5)*(DR606*DK606/($K$5*1000))+$H$5*(DR606*DK606/($K$5*1000))*(DR606*DK606/($K$5*1000)))</f>
        <v>0</v>
      </c>
      <c r="R606">
        <f>I606*(1000-(1000*0.61365*exp(17.502*V606/(240.97+V606))/(DK606+DL606)+DF606)/2)/(1000*0.61365*exp(17.502*V606/(240.97+V606))/(DK606+DL606)-DF606)</f>
        <v>0</v>
      </c>
      <c r="S606">
        <f>1/((CZ606+1)/(P606/1.6)+1/(Q606/1.37)) + CZ606/((CZ606+1)/(P606/1.6) + CZ606/(Q606/1.37))</f>
        <v>0</v>
      </c>
      <c r="T606">
        <f>(CU606*CX606)</f>
        <v>0</v>
      </c>
      <c r="U606">
        <f>(DM606+(T606+2*0.95*5.67E-8*(((DM606+$B$9)+273)^4-(DM606+273)^4)-44100*I606)/(1.84*29.3*Q606+8*0.95*5.67E-8*(DM606+273)^3))</f>
        <v>0</v>
      </c>
      <c r="V606">
        <f>($C$9*DN606+$D$9*DO606+$E$9*U606)</f>
        <v>0</v>
      </c>
      <c r="W606">
        <f>0.61365*exp(17.502*V606/(240.97+V606))</f>
        <v>0</v>
      </c>
      <c r="X606">
        <f>(Y606/Z606*100)</f>
        <v>0</v>
      </c>
      <c r="Y606">
        <f>DF606*(DK606+DL606)/1000</f>
        <v>0</v>
      </c>
      <c r="Z606">
        <f>0.61365*exp(17.502*DM606/(240.97+DM606))</f>
        <v>0</v>
      </c>
      <c r="AA606">
        <f>(W606-DF606*(DK606+DL606)/1000)</f>
        <v>0</v>
      </c>
      <c r="AB606">
        <f>(-I606*44100)</f>
        <v>0</v>
      </c>
      <c r="AC606">
        <f>2*29.3*Q606*0.92*(DM606-V606)</f>
        <v>0</v>
      </c>
      <c r="AD606">
        <f>2*0.95*5.67E-8*(((DM606+$B$9)+273)^4-(V606+273)^4)</f>
        <v>0</v>
      </c>
      <c r="AE606">
        <f>T606+AD606+AB606+AC606</f>
        <v>0</v>
      </c>
      <c r="AF606">
        <v>1</v>
      </c>
      <c r="AG606">
        <v>0</v>
      </c>
      <c r="AH606">
        <f>IF(AF606*$H$15&gt;=AJ606,1.0,(AJ606/(AJ606-AF606*$H$15)))</f>
        <v>0</v>
      </c>
      <c r="AI606">
        <f>(AH606-1)*100</f>
        <v>0</v>
      </c>
      <c r="AJ606">
        <f>MAX(0,($B$15+$C$15*DR606)/(1+$D$15*DR606)*DK606/(DM606+273)*$E$15)</f>
        <v>0</v>
      </c>
      <c r="AK606" t="s">
        <v>420</v>
      </c>
      <c r="AL606" t="s">
        <v>420</v>
      </c>
      <c r="AM606">
        <v>0</v>
      </c>
      <c r="AN606">
        <v>0</v>
      </c>
      <c r="AO606">
        <f>1-AM606/AN606</f>
        <v>0</v>
      </c>
      <c r="AP606">
        <v>0</v>
      </c>
      <c r="AQ606" t="s">
        <v>420</v>
      </c>
      <c r="AR606" t="s">
        <v>420</v>
      </c>
      <c r="AS606">
        <v>0</v>
      </c>
      <c r="AT606">
        <v>0</v>
      </c>
      <c r="AU606">
        <f>1-AS606/AT606</f>
        <v>0</v>
      </c>
      <c r="AV606">
        <v>0.5</v>
      </c>
      <c r="AW606">
        <f>CV606</f>
        <v>0</v>
      </c>
      <c r="AX606">
        <f>K606</f>
        <v>0</v>
      </c>
      <c r="AY606">
        <f>AU606*AV606*AW606</f>
        <v>0</v>
      </c>
      <c r="AZ606">
        <f>(AX606-AP606)/AW606</f>
        <v>0</v>
      </c>
      <c r="BA606">
        <f>(AN606-AT606)/AT606</f>
        <v>0</v>
      </c>
      <c r="BB606">
        <f>AM606/(AO606+AM606/AT606)</f>
        <v>0</v>
      </c>
      <c r="BC606" t="s">
        <v>420</v>
      </c>
      <c r="BD606">
        <v>0</v>
      </c>
      <c r="BE606">
        <f>IF(BD606&lt;&gt;0, BD606, BB606)</f>
        <v>0</v>
      </c>
      <c r="BF606">
        <f>1-BE606/AT606</f>
        <v>0</v>
      </c>
      <c r="BG606">
        <f>(AT606-AS606)/(AT606-BE606)</f>
        <v>0</v>
      </c>
      <c r="BH606">
        <f>(AN606-AT606)/(AN606-BE606)</f>
        <v>0</v>
      </c>
      <c r="BI606">
        <f>(AT606-AS606)/(AT606-AM606)</f>
        <v>0</v>
      </c>
      <c r="BJ606">
        <f>(AN606-AT606)/(AN606-AM606)</f>
        <v>0</v>
      </c>
      <c r="BK606">
        <f>(BG606*BE606/AS606)</f>
        <v>0</v>
      </c>
      <c r="BL606">
        <f>(1-BK606)</f>
        <v>0</v>
      </c>
      <c r="CU606">
        <f>$B$13*DS606+$C$13*DT606+$F$13*EE606*(1-EH606)</f>
        <v>0</v>
      </c>
      <c r="CV606">
        <f>CU606*CW606</f>
        <v>0</v>
      </c>
      <c r="CW606">
        <f>($B$13*$D$11+$C$13*$D$11+$F$13*((ER606+EJ606)/MAX(ER606+EJ606+ES606, 0.1)*$I$11+ES606/MAX(ER606+EJ606+ES606, 0.1)*$J$11))/($B$13+$C$13+$F$13)</f>
        <v>0</v>
      </c>
      <c r="CX606">
        <f>($B$13*$K$11+$C$13*$K$11+$F$13*((ER606+EJ606)/MAX(ER606+EJ606+ES606, 0.1)*$P$11+ES606/MAX(ER606+EJ606+ES606, 0.1)*$Q$11))/($B$13+$C$13+$F$13)</f>
        <v>0</v>
      </c>
      <c r="CY606">
        <v>1.91</v>
      </c>
      <c r="CZ606">
        <v>0.5</v>
      </c>
      <c r="DA606" t="s">
        <v>421</v>
      </c>
      <c r="DB606">
        <v>2</v>
      </c>
      <c r="DC606">
        <v>1761013860</v>
      </c>
      <c r="DD606">
        <v>420.2645833333333</v>
      </c>
      <c r="DE606">
        <v>419.9793333333334</v>
      </c>
      <c r="DF606">
        <v>23.69084166666667</v>
      </c>
      <c r="DG606">
        <v>23.6409</v>
      </c>
      <c r="DH606">
        <v>422.0302083333333</v>
      </c>
      <c r="DI606">
        <v>23.5056625</v>
      </c>
      <c r="DJ606">
        <v>499.9645833333333</v>
      </c>
      <c r="DK606">
        <v>90.60658333333333</v>
      </c>
      <c r="DL606">
        <v>0.033686125</v>
      </c>
      <c r="DM606">
        <v>30.044525</v>
      </c>
      <c r="DN606">
        <v>29.9892375</v>
      </c>
      <c r="DO606">
        <v>999.9</v>
      </c>
      <c r="DP606">
        <v>0</v>
      </c>
      <c r="DQ606">
        <v>0</v>
      </c>
      <c r="DR606">
        <v>9995.1775</v>
      </c>
      <c r="DS606">
        <v>0</v>
      </c>
      <c r="DT606">
        <v>0.242856</v>
      </c>
      <c r="DU606">
        <v>0.28513075</v>
      </c>
      <c r="DV606">
        <v>430.4625</v>
      </c>
      <c r="DW606">
        <v>430.1485833333334</v>
      </c>
      <c r="DX606">
        <v>0.04994781666666667</v>
      </c>
      <c r="DY606">
        <v>419.9793333333334</v>
      </c>
      <c r="DZ606">
        <v>23.6409</v>
      </c>
      <c r="EA606">
        <v>2.1465475</v>
      </c>
      <c r="EB606">
        <v>2.14202125</v>
      </c>
      <c r="EC606">
        <v>18.56885416666667</v>
      </c>
      <c r="ED606">
        <v>18.53515416666667</v>
      </c>
      <c r="EE606">
        <v>0.00500078</v>
      </c>
      <c r="EF606">
        <v>0</v>
      </c>
      <c r="EG606">
        <v>0</v>
      </c>
      <c r="EH606">
        <v>0</v>
      </c>
      <c r="EI606">
        <v>183.2958333333333</v>
      </c>
      <c r="EJ606">
        <v>0.00500078</v>
      </c>
      <c r="EK606">
        <v>-22.42083333333333</v>
      </c>
      <c r="EL606">
        <v>-1.529166666666667</v>
      </c>
      <c r="EM606">
        <v>35.18720833333333</v>
      </c>
      <c r="EN606">
        <v>38.4555</v>
      </c>
      <c r="EO606">
        <v>36.84875</v>
      </c>
      <c r="EP606">
        <v>38.518</v>
      </c>
      <c r="EQ606">
        <v>37.71333333333333</v>
      </c>
      <c r="ER606">
        <v>0</v>
      </c>
      <c r="ES606">
        <v>0</v>
      </c>
      <c r="ET606">
        <v>0</v>
      </c>
      <c r="EU606">
        <v>1761013866.7</v>
      </c>
      <c r="EV606">
        <v>0</v>
      </c>
      <c r="EW606">
        <v>182.036</v>
      </c>
      <c r="EX606">
        <v>-24.37692294670936</v>
      </c>
      <c r="EY606">
        <v>28.00769214141054</v>
      </c>
      <c r="EZ606">
        <v>-22.224</v>
      </c>
      <c r="FA606">
        <v>15</v>
      </c>
      <c r="FB606">
        <v>1761013652</v>
      </c>
      <c r="FC606" t="s">
        <v>1604</v>
      </c>
      <c r="FD606">
        <v>1761013643</v>
      </c>
      <c r="FE606">
        <v>1761013652</v>
      </c>
      <c r="FF606">
        <v>18</v>
      </c>
      <c r="FG606">
        <v>0.01</v>
      </c>
      <c r="FH606">
        <v>-0.002</v>
      </c>
      <c r="FI606">
        <v>-1.766</v>
      </c>
      <c r="FJ606">
        <v>0.184</v>
      </c>
      <c r="FK606">
        <v>420</v>
      </c>
      <c r="FL606">
        <v>24</v>
      </c>
      <c r="FM606">
        <v>0.62</v>
      </c>
      <c r="FN606">
        <v>0.17</v>
      </c>
      <c r="FO606">
        <v>0.2870132499999999</v>
      </c>
      <c r="FP606">
        <v>-0.05531049906191292</v>
      </c>
      <c r="FQ606">
        <v>0.04130660564289324</v>
      </c>
      <c r="FR606">
        <v>1</v>
      </c>
      <c r="FS606">
        <v>183.2</v>
      </c>
      <c r="FT606">
        <v>-24.17417871326332</v>
      </c>
      <c r="FU606">
        <v>6.158160535133085</v>
      </c>
      <c r="FV606">
        <v>0</v>
      </c>
      <c r="FW606">
        <v>0.04999432499999999</v>
      </c>
      <c r="FX606">
        <v>-0.0004381215759851265</v>
      </c>
      <c r="FY606">
        <v>0.001841402264274431</v>
      </c>
      <c r="FZ606">
        <v>1</v>
      </c>
      <c r="GA606">
        <v>2</v>
      </c>
      <c r="GB606">
        <v>3</v>
      </c>
      <c r="GC606" t="s">
        <v>482</v>
      </c>
      <c r="GD606">
        <v>3.10961</v>
      </c>
      <c r="GE606">
        <v>2.72532</v>
      </c>
      <c r="GF606">
        <v>0.088739</v>
      </c>
      <c r="GG606">
        <v>0.0884576</v>
      </c>
      <c r="GH606">
        <v>0.107735</v>
      </c>
      <c r="GI606">
        <v>0.108576</v>
      </c>
      <c r="GJ606">
        <v>23916.3</v>
      </c>
      <c r="GK606">
        <v>21658.5</v>
      </c>
      <c r="GL606">
        <v>26802.6</v>
      </c>
      <c r="GM606">
        <v>23965.9</v>
      </c>
      <c r="GN606">
        <v>38212.4</v>
      </c>
      <c r="GO606">
        <v>31509.1</v>
      </c>
      <c r="GP606">
        <v>46782.8</v>
      </c>
      <c r="GQ606">
        <v>37880.8</v>
      </c>
      <c r="GR606">
        <v>1.89368</v>
      </c>
      <c r="GS606">
        <v>1.88045</v>
      </c>
      <c r="GT606">
        <v>0.101771</v>
      </c>
      <c r="GU606">
        <v>0</v>
      </c>
      <c r="GV606">
        <v>28.3246</v>
      </c>
      <c r="GW606">
        <v>999.9</v>
      </c>
      <c r="GX606">
        <v>64</v>
      </c>
      <c r="GY606">
        <v>29</v>
      </c>
      <c r="GZ606">
        <v>28.4108</v>
      </c>
      <c r="HA606">
        <v>61.121</v>
      </c>
      <c r="HB606">
        <v>21.1859</v>
      </c>
      <c r="HC606">
        <v>1</v>
      </c>
      <c r="HD606">
        <v>0.0224035</v>
      </c>
      <c r="HE606">
        <v>-2.77529</v>
      </c>
      <c r="HF606">
        <v>20.3138</v>
      </c>
      <c r="HG606">
        <v>5.21879</v>
      </c>
      <c r="HH606">
        <v>11.98</v>
      </c>
      <c r="HI606">
        <v>4.9652</v>
      </c>
      <c r="HJ606">
        <v>3.2753</v>
      </c>
      <c r="HK606">
        <v>9999</v>
      </c>
      <c r="HL606">
        <v>9999</v>
      </c>
      <c r="HM606">
        <v>9999</v>
      </c>
      <c r="HN606">
        <v>999.9</v>
      </c>
      <c r="HO606">
        <v>1.86362</v>
      </c>
      <c r="HP606">
        <v>1.85975</v>
      </c>
      <c r="HQ606">
        <v>1.85805</v>
      </c>
      <c r="HR606">
        <v>1.85944</v>
      </c>
      <c r="HS606">
        <v>1.85959</v>
      </c>
      <c r="HT606">
        <v>1.85806</v>
      </c>
      <c r="HU606">
        <v>1.85715</v>
      </c>
      <c r="HV606">
        <v>1.85208</v>
      </c>
      <c r="HW606">
        <v>0</v>
      </c>
      <c r="HX606">
        <v>0</v>
      </c>
      <c r="HY606">
        <v>0</v>
      </c>
      <c r="HZ606">
        <v>0</v>
      </c>
      <c r="IA606" t="s">
        <v>424</v>
      </c>
      <c r="IB606" t="s">
        <v>425</v>
      </c>
      <c r="IC606" t="s">
        <v>426</v>
      </c>
      <c r="ID606" t="s">
        <v>426</v>
      </c>
      <c r="IE606" t="s">
        <v>426</v>
      </c>
      <c r="IF606" t="s">
        <v>426</v>
      </c>
      <c r="IG606">
        <v>0</v>
      </c>
      <c r="IH606">
        <v>100</v>
      </c>
      <c r="II606">
        <v>100</v>
      </c>
      <c r="IJ606">
        <v>-1.766</v>
      </c>
      <c r="IK606">
        <v>0.1854</v>
      </c>
      <c r="IL606">
        <v>-2.556641355486648</v>
      </c>
      <c r="IM606">
        <v>0.001328113201692861</v>
      </c>
      <c r="IN606">
        <v>1.538283238170363E-06</v>
      </c>
      <c r="IO606">
        <v>-5.795655626708063E-10</v>
      </c>
      <c r="IP606">
        <v>-0.06673559592848211</v>
      </c>
      <c r="IQ606">
        <v>-0.004593102289677449</v>
      </c>
      <c r="IR606">
        <v>0.0008253994458280543</v>
      </c>
      <c r="IS606">
        <v>-7.403632370499484E-06</v>
      </c>
      <c r="IT606">
        <v>2</v>
      </c>
      <c r="IU606">
        <v>1985</v>
      </c>
      <c r="IV606">
        <v>1</v>
      </c>
      <c r="IW606">
        <v>27</v>
      </c>
      <c r="IX606">
        <v>3.8</v>
      </c>
      <c r="IY606">
        <v>3.6</v>
      </c>
      <c r="IZ606">
        <v>1.13525</v>
      </c>
      <c r="JA606">
        <v>2.61108</v>
      </c>
      <c r="JB606">
        <v>1.49658</v>
      </c>
      <c r="JC606">
        <v>2.34497</v>
      </c>
      <c r="JD606">
        <v>1.54907</v>
      </c>
      <c r="JE606">
        <v>2.42432</v>
      </c>
      <c r="JF606">
        <v>32.7535</v>
      </c>
      <c r="JG606">
        <v>15.2178</v>
      </c>
      <c r="JH606">
        <v>18</v>
      </c>
      <c r="JI606">
        <v>481.878</v>
      </c>
      <c r="JJ606">
        <v>502.693</v>
      </c>
      <c r="JK606">
        <v>31.246</v>
      </c>
      <c r="JL606">
        <v>27.5106</v>
      </c>
      <c r="JM606">
        <v>30.0004</v>
      </c>
      <c r="JN606">
        <v>27.7196</v>
      </c>
      <c r="JO606">
        <v>27.7048</v>
      </c>
      <c r="JP606">
        <v>22.8337</v>
      </c>
      <c r="JQ606">
        <v>20.6605</v>
      </c>
      <c r="JR606">
        <v>79.7008</v>
      </c>
      <c r="JS606">
        <v>31.2736</v>
      </c>
      <c r="JT606">
        <v>420</v>
      </c>
      <c r="JU606">
        <v>23.5055</v>
      </c>
      <c r="JV606">
        <v>102.303</v>
      </c>
      <c r="JW606">
        <v>91.3878</v>
      </c>
    </row>
    <row r="607" spans="1:283">
      <c r="A607">
        <v>589</v>
      </c>
      <c r="B607">
        <v>1761013870</v>
      </c>
      <c r="C607">
        <v>4204</v>
      </c>
      <c r="D607" t="s">
        <v>1639</v>
      </c>
      <c r="E607" t="s">
        <v>1640</v>
      </c>
      <c r="F607">
        <v>5</v>
      </c>
      <c r="G607" t="s">
        <v>1603</v>
      </c>
      <c r="H607">
        <v>1761013862</v>
      </c>
      <c r="I607">
        <f>(J607)/1000</f>
        <v>0</v>
      </c>
      <c r="J607">
        <f>1000*DJ607*AH607*(DF607-DG607)/(100*CY607*(1000-AH607*DF607))</f>
        <v>0</v>
      </c>
      <c r="K607">
        <f>DJ607*AH607*(DE607-DD607*(1000-AH607*DG607)/(1000-AH607*DF607))/(100*CY607)</f>
        <v>0</v>
      </c>
      <c r="L607">
        <f>DD607 - IF(AH607&gt;1, K607*CY607*100.0/(AJ607), 0)</f>
        <v>0</v>
      </c>
      <c r="M607">
        <f>((S607-I607/2)*L607-K607)/(S607+I607/2)</f>
        <v>0</v>
      </c>
      <c r="N607">
        <f>M607*(DK607+DL607)/1000.0</f>
        <v>0</v>
      </c>
      <c r="O607">
        <f>(DD607 - IF(AH607&gt;1, K607*CY607*100.0/(AJ607), 0))*(DK607+DL607)/1000.0</f>
        <v>0</v>
      </c>
      <c r="P607">
        <f>2.0/((1/R607-1/Q607)+SIGN(R607)*SQRT((1/R607-1/Q607)*(1/R607-1/Q607) + 4*CZ607/((CZ607+1)*(CZ607+1))*(2*1/R607*1/Q607-1/Q607*1/Q607)))</f>
        <v>0</v>
      </c>
      <c r="Q607">
        <f>IF(LEFT(DA607,1)&lt;&gt;"0",IF(LEFT(DA607,1)="1",3.0,DB607),$D$5+$E$5*(DR607*DK607/($K$5*1000))+$F$5*(DR607*DK607/($K$5*1000))*MAX(MIN(CY607,$J$5),$I$5)*MAX(MIN(CY607,$J$5),$I$5)+$G$5*MAX(MIN(CY607,$J$5),$I$5)*(DR607*DK607/($K$5*1000))+$H$5*(DR607*DK607/($K$5*1000))*(DR607*DK607/($K$5*1000)))</f>
        <v>0</v>
      </c>
      <c r="R607">
        <f>I607*(1000-(1000*0.61365*exp(17.502*V607/(240.97+V607))/(DK607+DL607)+DF607)/2)/(1000*0.61365*exp(17.502*V607/(240.97+V607))/(DK607+DL607)-DF607)</f>
        <v>0</v>
      </c>
      <c r="S607">
        <f>1/((CZ607+1)/(P607/1.6)+1/(Q607/1.37)) + CZ607/((CZ607+1)/(P607/1.6) + CZ607/(Q607/1.37))</f>
        <v>0</v>
      </c>
      <c r="T607">
        <f>(CU607*CX607)</f>
        <v>0</v>
      </c>
      <c r="U607">
        <f>(DM607+(T607+2*0.95*5.67E-8*(((DM607+$B$9)+273)^4-(DM607+273)^4)-44100*I607)/(1.84*29.3*Q607+8*0.95*5.67E-8*(DM607+273)^3))</f>
        <v>0</v>
      </c>
      <c r="V607">
        <f>($C$9*DN607+$D$9*DO607+$E$9*U607)</f>
        <v>0</v>
      </c>
      <c r="W607">
        <f>0.61365*exp(17.502*V607/(240.97+V607))</f>
        <v>0</v>
      </c>
      <c r="X607">
        <f>(Y607/Z607*100)</f>
        <v>0</v>
      </c>
      <c r="Y607">
        <f>DF607*(DK607+DL607)/1000</f>
        <v>0</v>
      </c>
      <c r="Z607">
        <f>0.61365*exp(17.502*DM607/(240.97+DM607))</f>
        <v>0</v>
      </c>
      <c r="AA607">
        <f>(W607-DF607*(DK607+DL607)/1000)</f>
        <v>0</v>
      </c>
      <c r="AB607">
        <f>(-I607*44100)</f>
        <v>0</v>
      </c>
      <c r="AC607">
        <f>2*29.3*Q607*0.92*(DM607-V607)</f>
        <v>0</v>
      </c>
      <c r="AD607">
        <f>2*0.95*5.67E-8*(((DM607+$B$9)+273)^4-(V607+273)^4)</f>
        <v>0</v>
      </c>
      <c r="AE607">
        <f>T607+AD607+AB607+AC607</f>
        <v>0</v>
      </c>
      <c r="AF607">
        <v>1</v>
      </c>
      <c r="AG607">
        <v>0</v>
      </c>
      <c r="AH607">
        <f>IF(AF607*$H$15&gt;=AJ607,1.0,(AJ607/(AJ607-AF607*$H$15)))</f>
        <v>0</v>
      </c>
      <c r="AI607">
        <f>(AH607-1)*100</f>
        <v>0</v>
      </c>
      <c r="AJ607">
        <f>MAX(0,($B$15+$C$15*DR607)/(1+$D$15*DR607)*DK607/(DM607+273)*$E$15)</f>
        <v>0</v>
      </c>
      <c r="AK607" t="s">
        <v>420</v>
      </c>
      <c r="AL607" t="s">
        <v>420</v>
      </c>
      <c r="AM607">
        <v>0</v>
      </c>
      <c r="AN607">
        <v>0</v>
      </c>
      <c r="AO607">
        <f>1-AM607/AN607</f>
        <v>0</v>
      </c>
      <c r="AP607">
        <v>0</v>
      </c>
      <c r="AQ607" t="s">
        <v>420</v>
      </c>
      <c r="AR607" t="s">
        <v>420</v>
      </c>
      <c r="AS607">
        <v>0</v>
      </c>
      <c r="AT607">
        <v>0</v>
      </c>
      <c r="AU607">
        <f>1-AS607/AT607</f>
        <v>0</v>
      </c>
      <c r="AV607">
        <v>0.5</v>
      </c>
      <c r="AW607">
        <f>CV607</f>
        <v>0</v>
      </c>
      <c r="AX607">
        <f>K607</f>
        <v>0</v>
      </c>
      <c r="AY607">
        <f>AU607*AV607*AW607</f>
        <v>0</v>
      </c>
      <c r="AZ607">
        <f>(AX607-AP607)/AW607</f>
        <v>0</v>
      </c>
      <c r="BA607">
        <f>(AN607-AT607)/AT607</f>
        <v>0</v>
      </c>
      <c r="BB607">
        <f>AM607/(AO607+AM607/AT607)</f>
        <v>0</v>
      </c>
      <c r="BC607" t="s">
        <v>420</v>
      </c>
      <c r="BD607">
        <v>0</v>
      </c>
      <c r="BE607">
        <f>IF(BD607&lt;&gt;0, BD607, BB607)</f>
        <v>0</v>
      </c>
      <c r="BF607">
        <f>1-BE607/AT607</f>
        <v>0</v>
      </c>
      <c r="BG607">
        <f>(AT607-AS607)/(AT607-BE607)</f>
        <v>0</v>
      </c>
      <c r="BH607">
        <f>(AN607-AT607)/(AN607-BE607)</f>
        <v>0</v>
      </c>
      <c r="BI607">
        <f>(AT607-AS607)/(AT607-AM607)</f>
        <v>0</v>
      </c>
      <c r="BJ607">
        <f>(AN607-AT607)/(AN607-AM607)</f>
        <v>0</v>
      </c>
      <c r="BK607">
        <f>(BG607*BE607/AS607)</f>
        <v>0</v>
      </c>
      <c r="BL607">
        <f>(1-BK607)</f>
        <v>0</v>
      </c>
      <c r="CU607">
        <f>$B$13*DS607+$C$13*DT607+$F$13*EE607*(1-EH607)</f>
        <v>0</v>
      </c>
      <c r="CV607">
        <f>CU607*CW607</f>
        <v>0</v>
      </c>
      <c r="CW607">
        <f>($B$13*$D$11+$C$13*$D$11+$F$13*((ER607+EJ607)/MAX(ER607+EJ607+ES607, 0.1)*$I$11+ES607/MAX(ER607+EJ607+ES607, 0.1)*$J$11))/($B$13+$C$13+$F$13)</f>
        <v>0</v>
      </c>
      <c r="CX607">
        <f>($B$13*$K$11+$C$13*$K$11+$F$13*((ER607+EJ607)/MAX(ER607+EJ607+ES607, 0.1)*$P$11+ES607/MAX(ER607+EJ607+ES607, 0.1)*$Q$11))/($B$13+$C$13+$F$13)</f>
        <v>0</v>
      </c>
      <c r="CY607">
        <v>1.91</v>
      </c>
      <c r="CZ607">
        <v>0.5</v>
      </c>
      <c r="DA607" t="s">
        <v>421</v>
      </c>
      <c r="DB607">
        <v>2</v>
      </c>
      <c r="DC607">
        <v>1761013862</v>
      </c>
      <c r="DD607">
        <v>420.2669166666666</v>
      </c>
      <c r="DE607">
        <v>419.9845416666667</v>
      </c>
      <c r="DF607">
        <v>23.69185416666666</v>
      </c>
      <c r="DG607">
        <v>23.6406375</v>
      </c>
      <c r="DH607">
        <v>422.0325833333333</v>
      </c>
      <c r="DI607">
        <v>23.50665416666667</v>
      </c>
      <c r="DJ607">
        <v>499.9808333333333</v>
      </c>
      <c r="DK607">
        <v>90.60673750000001</v>
      </c>
      <c r="DL607">
        <v>0.033672925</v>
      </c>
      <c r="DM607">
        <v>30.04137083333333</v>
      </c>
      <c r="DN607">
        <v>29.9871875</v>
      </c>
      <c r="DO607">
        <v>999.9</v>
      </c>
      <c r="DP607">
        <v>0</v>
      </c>
      <c r="DQ607">
        <v>0</v>
      </c>
      <c r="DR607">
        <v>9997.598749999999</v>
      </c>
      <c r="DS607">
        <v>0</v>
      </c>
      <c r="DT607">
        <v>0.242856</v>
      </c>
      <c r="DU607">
        <v>0.2822773333333333</v>
      </c>
      <c r="DV607">
        <v>430.4654166666667</v>
      </c>
      <c r="DW607">
        <v>430.1538333333334</v>
      </c>
      <c r="DX607">
        <v>0.05121604166666666</v>
      </c>
      <c r="DY607">
        <v>419.9845416666667</v>
      </c>
      <c r="DZ607">
        <v>23.6406375</v>
      </c>
      <c r="EA607">
        <v>2.1466425</v>
      </c>
      <c r="EB607">
        <v>2.142001666666667</v>
      </c>
      <c r="EC607">
        <v>18.5695625</v>
      </c>
      <c r="ED607">
        <v>18.5350125</v>
      </c>
      <c r="EE607">
        <v>0.00500078</v>
      </c>
      <c r="EF607">
        <v>0</v>
      </c>
      <c r="EG607">
        <v>0</v>
      </c>
      <c r="EH607">
        <v>0</v>
      </c>
      <c r="EI607">
        <v>182.5458333333333</v>
      </c>
      <c r="EJ607">
        <v>0.00500078</v>
      </c>
      <c r="EK607">
        <v>-22.49583333333333</v>
      </c>
      <c r="EL607">
        <v>-1.45</v>
      </c>
      <c r="EM607">
        <v>35.208</v>
      </c>
      <c r="EN607">
        <v>38.502375</v>
      </c>
      <c r="EO607">
        <v>36.83316666666666</v>
      </c>
      <c r="EP607">
        <v>38.57525</v>
      </c>
      <c r="EQ607">
        <v>37.7315</v>
      </c>
      <c r="ER607">
        <v>0</v>
      </c>
      <c r="ES607">
        <v>0</v>
      </c>
      <c r="ET607">
        <v>0</v>
      </c>
      <c r="EU607">
        <v>1761013869.1</v>
      </c>
      <c r="EV607">
        <v>0</v>
      </c>
      <c r="EW607">
        <v>181.704</v>
      </c>
      <c r="EX607">
        <v>-3.45384617357285</v>
      </c>
      <c r="EY607">
        <v>19.32307696013289</v>
      </c>
      <c r="EZ607">
        <v>-21.884</v>
      </c>
      <c r="FA607">
        <v>15</v>
      </c>
      <c r="FB607">
        <v>1761013652</v>
      </c>
      <c r="FC607" t="s">
        <v>1604</v>
      </c>
      <c r="FD607">
        <v>1761013643</v>
      </c>
      <c r="FE607">
        <v>1761013652</v>
      </c>
      <c r="FF607">
        <v>18</v>
      </c>
      <c r="FG607">
        <v>0.01</v>
      </c>
      <c r="FH607">
        <v>-0.002</v>
      </c>
      <c r="FI607">
        <v>-1.766</v>
      </c>
      <c r="FJ607">
        <v>0.184</v>
      </c>
      <c r="FK607">
        <v>420</v>
      </c>
      <c r="FL607">
        <v>24</v>
      </c>
      <c r="FM607">
        <v>0.62</v>
      </c>
      <c r="FN607">
        <v>0.17</v>
      </c>
      <c r="FO607">
        <v>0.2908630243902439</v>
      </c>
      <c r="FP607">
        <v>-0.08814002090592336</v>
      </c>
      <c r="FQ607">
        <v>0.03876436206575904</v>
      </c>
      <c r="FR607">
        <v>1</v>
      </c>
      <c r="FS607">
        <v>183.1470588235294</v>
      </c>
      <c r="FT607">
        <v>-23.96638649785175</v>
      </c>
      <c r="FU607">
        <v>6.224630170640316</v>
      </c>
      <c r="FV607">
        <v>0</v>
      </c>
      <c r="FW607">
        <v>0.05068113414634147</v>
      </c>
      <c r="FX607">
        <v>0.01084556864111496</v>
      </c>
      <c r="FY607">
        <v>0.003060038766900117</v>
      </c>
      <c r="FZ607">
        <v>1</v>
      </c>
      <c r="GA607">
        <v>2</v>
      </c>
      <c r="GB607">
        <v>3</v>
      </c>
      <c r="GC607" t="s">
        <v>482</v>
      </c>
      <c r="GD607">
        <v>3.10964</v>
      </c>
      <c r="GE607">
        <v>2.72557</v>
      </c>
      <c r="GF607">
        <v>0.0887391</v>
      </c>
      <c r="GG607">
        <v>0.0884635</v>
      </c>
      <c r="GH607">
        <v>0.107748</v>
      </c>
      <c r="GI607">
        <v>0.108573</v>
      </c>
      <c r="GJ607">
        <v>23916.3</v>
      </c>
      <c r="GK607">
        <v>21658.3</v>
      </c>
      <c r="GL607">
        <v>26802.5</v>
      </c>
      <c r="GM607">
        <v>23965.9</v>
      </c>
      <c r="GN607">
        <v>38211.7</v>
      </c>
      <c r="GO607">
        <v>31509.3</v>
      </c>
      <c r="GP607">
        <v>46782.7</v>
      </c>
      <c r="GQ607">
        <v>37880.9</v>
      </c>
      <c r="GR607">
        <v>1.89375</v>
      </c>
      <c r="GS607">
        <v>1.8804</v>
      </c>
      <c r="GT607">
        <v>0.101816</v>
      </c>
      <c r="GU607">
        <v>0</v>
      </c>
      <c r="GV607">
        <v>28.3245</v>
      </c>
      <c r="GW607">
        <v>999.9</v>
      </c>
      <c r="GX607">
        <v>64</v>
      </c>
      <c r="GY607">
        <v>29</v>
      </c>
      <c r="GZ607">
        <v>28.4074</v>
      </c>
      <c r="HA607">
        <v>61.491</v>
      </c>
      <c r="HB607">
        <v>21.0978</v>
      </c>
      <c r="HC607">
        <v>1</v>
      </c>
      <c r="HD607">
        <v>0.0219233</v>
      </c>
      <c r="HE607">
        <v>-2.61117</v>
      </c>
      <c r="HF607">
        <v>20.3166</v>
      </c>
      <c r="HG607">
        <v>5.21894</v>
      </c>
      <c r="HH607">
        <v>11.98</v>
      </c>
      <c r="HI607">
        <v>4.9651</v>
      </c>
      <c r="HJ607">
        <v>3.2753</v>
      </c>
      <c r="HK607">
        <v>9999</v>
      </c>
      <c r="HL607">
        <v>9999</v>
      </c>
      <c r="HM607">
        <v>9999</v>
      </c>
      <c r="HN607">
        <v>999.9</v>
      </c>
      <c r="HO607">
        <v>1.86362</v>
      </c>
      <c r="HP607">
        <v>1.85975</v>
      </c>
      <c r="HQ607">
        <v>1.85806</v>
      </c>
      <c r="HR607">
        <v>1.85944</v>
      </c>
      <c r="HS607">
        <v>1.85959</v>
      </c>
      <c r="HT607">
        <v>1.85806</v>
      </c>
      <c r="HU607">
        <v>1.85713</v>
      </c>
      <c r="HV607">
        <v>1.8521</v>
      </c>
      <c r="HW607">
        <v>0</v>
      </c>
      <c r="HX607">
        <v>0</v>
      </c>
      <c r="HY607">
        <v>0</v>
      </c>
      <c r="HZ607">
        <v>0</v>
      </c>
      <c r="IA607" t="s">
        <v>424</v>
      </c>
      <c r="IB607" t="s">
        <v>425</v>
      </c>
      <c r="IC607" t="s">
        <v>426</v>
      </c>
      <c r="ID607" t="s">
        <v>426</v>
      </c>
      <c r="IE607" t="s">
        <v>426</v>
      </c>
      <c r="IF607" t="s">
        <v>426</v>
      </c>
      <c r="IG607">
        <v>0</v>
      </c>
      <c r="IH607">
        <v>100</v>
      </c>
      <c r="II607">
        <v>100</v>
      </c>
      <c r="IJ607">
        <v>-1.765</v>
      </c>
      <c r="IK607">
        <v>0.1854</v>
      </c>
      <c r="IL607">
        <v>-2.556641355486648</v>
      </c>
      <c r="IM607">
        <v>0.001328113201692861</v>
      </c>
      <c r="IN607">
        <v>1.538283238170363E-06</v>
      </c>
      <c r="IO607">
        <v>-5.795655626708063E-10</v>
      </c>
      <c r="IP607">
        <v>-0.06673559592848211</v>
      </c>
      <c r="IQ607">
        <v>-0.004593102289677449</v>
      </c>
      <c r="IR607">
        <v>0.0008253994458280543</v>
      </c>
      <c r="IS607">
        <v>-7.403632370499484E-06</v>
      </c>
      <c r="IT607">
        <v>2</v>
      </c>
      <c r="IU607">
        <v>1985</v>
      </c>
      <c r="IV607">
        <v>1</v>
      </c>
      <c r="IW607">
        <v>27</v>
      </c>
      <c r="IX607">
        <v>3.8</v>
      </c>
      <c r="IY607">
        <v>3.6</v>
      </c>
      <c r="IZ607">
        <v>1.13525</v>
      </c>
      <c r="JA607">
        <v>2.6062</v>
      </c>
      <c r="JB607">
        <v>1.49658</v>
      </c>
      <c r="JC607">
        <v>2.34497</v>
      </c>
      <c r="JD607">
        <v>1.54907</v>
      </c>
      <c r="JE607">
        <v>2.46338</v>
      </c>
      <c r="JF607">
        <v>32.7535</v>
      </c>
      <c r="JG607">
        <v>15.2265</v>
      </c>
      <c r="JH607">
        <v>18</v>
      </c>
      <c r="JI607">
        <v>481.921</v>
      </c>
      <c r="JJ607">
        <v>502.659</v>
      </c>
      <c r="JK607">
        <v>31.2885</v>
      </c>
      <c r="JL607">
        <v>27.5106</v>
      </c>
      <c r="JM607">
        <v>29.9999</v>
      </c>
      <c r="JN607">
        <v>27.7196</v>
      </c>
      <c r="JO607">
        <v>27.7048</v>
      </c>
      <c r="JP607">
        <v>22.8311</v>
      </c>
      <c r="JQ607">
        <v>20.9581</v>
      </c>
      <c r="JR607">
        <v>79.7008</v>
      </c>
      <c r="JS607">
        <v>31.2736</v>
      </c>
      <c r="JT607">
        <v>420</v>
      </c>
      <c r="JU607">
        <v>23.4897</v>
      </c>
      <c r="JV607">
        <v>102.303</v>
      </c>
      <c r="JW607">
        <v>91.38800000000001</v>
      </c>
    </row>
    <row r="608" spans="1:283">
      <c r="A608">
        <v>590</v>
      </c>
      <c r="B608">
        <v>1761013872</v>
      </c>
      <c r="C608">
        <v>4206</v>
      </c>
      <c r="D608" t="s">
        <v>1641</v>
      </c>
      <c r="E608" t="s">
        <v>1642</v>
      </c>
      <c r="F608">
        <v>5</v>
      </c>
      <c r="G608" t="s">
        <v>1603</v>
      </c>
      <c r="H608">
        <v>1761013864</v>
      </c>
      <c r="I608">
        <f>(J608)/1000</f>
        <v>0</v>
      </c>
      <c r="J608">
        <f>1000*DJ608*AH608*(DF608-DG608)/(100*CY608*(1000-AH608*DF608))</f>
        <v>0</v>
      </c>
      <c r="K608">
        <f>DJ608*AH608*(DE608-DD608*(1000-AH608*DG608)/(1000-AH608*DF608))/(100*CY608)</f>
        <v>0</v>
      </c>
      <c r="L608">
        <f>DD608 - IF(AH608&gt;1, K608*CY608*100.0/(AJ608), 0)</f>
        <v>0</v>
      </c>
      <c r="M608">
        <f>((S608-I608/2)*L608-K608)/(S608+I608/2)</f>
        <v>0</v>
      </c>
      <c r="N608">
        <f>M608*(DK608+DL608)/1000.0</f>
        <v>0</v>
      </c>
      <c r="O608">
        <f>(DD608 - IF(AH608&gt;1, K608*CY608*100.0/(AJ608), 0))*(DK608+DL608)/1000.0</f>
        <v>0</v>
      </c>
      <c r="P608">
        <f>2.0/((1/R608-1/Q608)+SIGN(R608)*SQRT((1/R608-1/Q608)*(1/R608-1/Q608) + 4*CZ608/((CZ608+1)*(CZ608+1))*(2*1/R608*1/Q608-1/Q608*1/Q608)))</f>
        <v>0</v>
      </c>
      <c r="Q608">
        <f>IF(LEFT(DA608,1)&lt;&gt;"0",IF(LEFT(DA608,1)="1",3.0,DB608),$D$5+$E$5*(DR608*DK608/($K$5*1000))+$F$5*(DR608*DK608/($K$5*1000))*MAX(MIN(CY608,$J$5),$I$5)*MAX(MIN(CY608,$J$5),$I$5)+$G$5*MAX(MIN(CY608,$J$5),$I$5)*(DR608*DK608/($K$5*1000))+$H$5*(DR608*DK608/($K$5*1000))*(DR608*DK608/($K$5*1000)))</f>
        <v>0</v>
      </c>
      <c r="R608">
        <f>I608*(1000-(1000*0.61365*exp(17.502*V608/(240.97+V608))/(DK608+DL608)+DF608)/2)/(1000*0.61365*exp(17.502*V608/(240.97+V608))/(DK608+DL608)-DF608)</f>
        <v>0</v>
      </c>
      <c r="S608">
        <f>1/((CZ608+1)/(P608/1.6)+1/(Q608/1.37)) + CZ608/((CZ608+1)/(P608/1.6) + CZ608/(Q608/1.37))</f>
        <v>0</v>
      </c>
      <c r="T608">
        <f>(CU608*CX608)</f>
        <v>0</v>
      </c>
      <c r="U608">
        <f>(DM608+(T608+2*0.95*5.67E-8*(((DM608+$B$9)+273)^4-(DM608+273)^4)-44100*I608)/(1.84*29.3*Q608+8*0.95*5.67E-8*(DM608+273)^3))</f>
        <v>0</v>
      </c>
      <c r="V608">
        <f>($C$9*DN608+$D$9*DO608+$E$9*U608)</f>
        <v>0</v>
      </c>
      <c r="W608">
        <f>0.61365*exp(17.502*V608/(240.97+V608))</f>
        <v>0</v>
      </c>
      <c r="X608">
        <f>(Y608/Z608*100)</f>
        <v>0</v>
      </c>
      <c r="Y608">
        <f>DF608*(DK608+DL608)/1000</f>
        <v>0</v>
      </c>
      <c r="Z608">
        <f>0.61365*exp(17.502*DM608/(240.97+DM608))</f>
        <v>0</v>
      </c>
      <c r="AA608">
        <f>(W608-DF608*(DK608+DL608)/1000)</f>
        <v>0</v>
      </c>
      <c r="AB608">
        <f>(-I608*44100)</f>
        <v>0</v>
      </c>
      <c r="AC608">
        <f>2*29.3*Q608*0.92*(DM608-V608)</f>
        <v>0</v>
      </c>
      <c r="AD608">
        <f>2*0.95*5.67E-8*(((DM608+$B$9)+273)^4-(V608+273)^4)</f>
        <v>0</v>
      </c>
      <c r="AE608">
        <f>T608+AD608+AB608+AC608</f>
        <v>0</v>
      </c>
      <c r="AF608">
        <v>1</v>
      </c>
      <c r="AG608">
        <v>0</v>
      </c>
      <c r="AH608">
        <f>IF(AF608*$H$15&gt;=AJ608,1.0,(AJ608/(AJ608-AF608*$H$15)))</f>
        <v>0</v>
      </c>
      <c r="AI608">
        <f>(AH608-1)*100</f>
        <v>0</v>
      </c>
      <c r="AJ608">
        <f>MAX(0,($B$15+$C$15*DR608)/(1+$D$15*DR608)*DK608/(DM608+273)*$E$15)</f>
        <v>0</v>
      </c>
      <c r="AK608" t="s">
        <v>420</v>
      </c>
      <c r="AL608" t="s">
        <v>420</v>
      </c>
      <c r="AM608">
        <v>0</v>
      </c>
      <c r="AN608">
        <v>0</v>
      </c>
      <c r="AO608">
        <f>1-AM608/AN608</f>
        <v>0</v>
      </c>
      <c r="AP608">
        <v>0</v>
      </c>
      <c r="AQ608" t="s">
        <v>420</v>
      </c>
      <c r="AR608" t="s">
        <v>420</v>
      </c>
      <c r="AS608">
        <v>0</v>
      </c>
      <c r="AT608">
        <v>0</v>
      </c>
      <c r="AU608">
        <f>1-AS608/AT608</f>
        <v>0</v>
      </c>
      <c r="AV608">
        <v>0.5</v>
      </c>
      <c r="AW608">
        <f>CV608</f>
        <v>0</v>
      </c>
      <c r="AX608">
        <f>K608</f>
        <v>0</v>
      </c>
      <c r="AY608">
        <f>AU608*AV608*AW608</f>
        <v>0</v>
      </c>
      <c r="AZ608">
        <f>(AX608-AP608)/AW608</f>
        <v>0</v>
      </c>
      <c r="BA608">
        <f>(AN608-AT608)/AT608</f>
        <v>0</v>
      </c>
      <c r="BB608">
        <f>AM608/(AO608+AM608/AT608)</f>
        <v>0</v>
      </c>
      <c r="BC608" t="s">
        <v>420</v>
      </c>
      <c r="BD608">
        <v>0</v>
      </c>
      <c r="BE608">
        <f>IF(BD608&lt;&gt;0, BD608, BB608)</f>
        <v>0</v>
      </c>
      <c r="BF608">
        <f>1-BE608/AT608</f>
        <v>0</v>
      </c>
      <c r="BG608">
        <f>(AT608-AS608)/(AT608-BE608)</f>
        <v>0</v>
      </c>
      <c r="BH608">
        <f>(AN608-AT608)/(AN608-BE608)</f>
        <v>0</v>
      </c>
      <c r="BI608">
        <f>(AT608-AS608)/(AT608-AM608)</f>
        <v>0</v>
      </c>
      <c r="BJ608">
        <f>(AN608-AT608)/(AN608-AM608)</f>
        <v>0</v>
      </c>
      <c r="BK608">
        <f>(BG608*BE608/AS608)</f>
        <v>0</v>
      </c>
      <c r="BL608">
        <f>(1-BK608)</f>
        <v>0</v>
      </c>
      <c r="CU608">
        <f>$B$13*DS608+$C$13*DT608+$F$13*EE608*(1-EH608)</f>
        <v>0</v>
      </c>
      <c r="CV608">
        <f>CU608*CW608</f>
        <v>0</v>
      </c>
      <c r="CW608">
        <f>($B$13*$D$11+$C$13*$D$11+$F$13*((ER608+EJ608)/MAX(ER608+EJ608+ES608, 0.1)*$I$11+ES608/MAX(ER608+EJ608+ES608, 0.1)*$J$11))/($B$13+$C$13+$F$13)</f>
        <v>0</v>
      </c>
      <c r="CX608">
        <f>($B$13*$K$11+$C$13*$K$11+$F$13*((ER608+EJ608)/MAX(ER608+EJ608+ES608, 0.1)*$P$11+ES608/MAX(ER608+EJ608+ES608, 0.1)*$Q$11))/($B$13+$C$13+$F$13)</f>
        <v>0</v>
      </c>
      <c r="CY608">
        <v>1.91</v>
      </c>
      <c r="CZ608">
        <v>0.5</v>
      </c>
      <c r="DA608" t="s">
        <v>421</v>
      </c>
      <c r="DB608">
        <v>2</v>
      </c>
      <c r="DC608">
        <v>1761013864</v>
      </c>
      <c r="DD608">
        <v>420.2752083333333</v>
      </c>
      <c r="DE608">
        <v>419.991875</v>
      </c>
      <c r="DF608">
        <v>23.69341666666667</v>
      </c>
      <c r="DG608">
        <v>23.64039166666666</v>
      </c>
      <c r="DH608">
        <v>422.0408333333333</v>
      </c>
      <c r="DI608">
        <v>23.50818333333333</v>
      </c>
      <c r="DJ608">
        <v>499.995625</v>
      </c>
      <c r="DK608">
        <v>90.60682916666667</v>
      </c>
      <c r="DL608">
        <v>0.03367724583333333</v>
      </c>
      <c r="DM608">
        <v>30.03964583333333</v>
      </c>
      <c r="DN608">
        <v>29.985075</v>
      </c>
      <c r="DO608">
        <v>999.9</v>
      </c>
      <c r="DP608">
        <v>0</v>
      </c>
      <c r="DQ608">
        <v>0</v>
      </c>
      <c r="DR608">
        <v>10000.20166666667</v>
      </c>
      <c r="DS608">
        <v>0</v>
      </c>
      <c r="DT608">
        <v>0.242856</v>
      </c>
      <c r="DU608">
        <v>0.2832310416666666</v>
      </c>
      <c r="DV608">
        <v>430.4745833333333</v>
      </c>
      <c r="DW608">
        <v>430.1612500000001</v>
      </c>
      <c r="DX608">
        <v>0.05302945833333333</v>
      </c>
      <c r="DY608">
        <v>419.991875</v>
      </c>
      <c r="DZ608">
        <v>23.64039166666666</v>
      </c>
      <c r="EA608">
        <v>2.146785833333333</v>
      </c>
      <c r="EB608">
        <v>2.14198125</v>
      </c>
      <c r="EC608">
        <v>18.5706375</v>
      </c>
      <c r="ED608">
        <v>18.5348625</v>
      </c>
      <c r="EE608">
        <v>0.00500078</v>
      </c>
      <c r="EF608">
        <v>0</v>
      </c>
      <c r="EG608">
        <v>0</v>
      </c>
      <c r="EH608">
        <v>0</v>
      </c>
      <c r="EI608">
        <v>181.9791666666667</v>
      </c>
      <c r="EJ608">
        <v>0.00500078</v>
      </c>
      <c r="EK608">
        <v>-22.57916666666667</v>
      </c>
      <c r="EL608">
        <v>-1.483333333333333</v>
      </c>
      <c r="EM608">
        <v>35.22104166666666</v>
      </c>
      <c r="EN608">
        <v>38.54925</v>
      </c>
      <c r="EO608">
        <v>36.88525</v>
      </c>
      <c r="EP608">
        <v>38.62995833333333</v>
      </c>
      <c r="EQ608">
        <v>37.69508333333334</v>
      </c>
      <c r="ER608">
        <v>0</v>
      </c>
      <c r="ES608">
        <v>0</v>
      </c>
      <c r="ET608">
        <v>0</v>
      </c>
      <c r="EU608">
        <v>1761013870.9</v>
      </c>
      <c r="EV608">
        <v>0</v>
      </c>
      <c r="EW608">
        <v>181.9230769230769</v>
      </c>
      <c r="EX608">
        <v>-12.2393161406669</v>
      </c>
      <c r="EY608">
        <v>12.59829046014047</v>
      </c>
      <c r="EZ608">
        <v>-21.88846153846155</v>
      </c>
      <c r="FA608">
        <v>15</v>
      </c>
      <c r="FB608">
        <v>1761013652</v>
      </c>
      <c r="FC608" t="s">
        <v>1604</v>
      </c>
      <c r="FD608">
        <v>1761013643</v>
      </c>
      <c r="FE608">
        <v>1761013652</v>
      </c>
      <c r="FF608">
        <v>18</v>
      </c>
      <c r="FG608">
        <v>0.01</v>
      </c>
      <c r="FH608">
        <v>-0.002</v>
      </c>
      <c r="FI608">
        <v>-1.766</v>
      </c>
      <c r="FJ608">
        <v>0.184</v>
      </c>
      <c r="FK608">
        <v>420</v>
      </c>
      <c r="FL608">
        <v>24</v>
      </c>
      <c r="FM608">
        <v>0.62</v>
      </c>
      <c r="FN608">
        <v>0.17</v>
      </c>
      <c r="FO608">
        <v>0.287310025</v>
      </c>
      <c r="FP608">
        <v>-0.05730187992495327</v>
      </c>
      <c r="FQ608">
        <v>0.0356769956172654</v>
      </c>
      <c r="FR608">
        <v>1</v>
      </c>
      <c r="FS608">
        <v>182.4205882352941</v>
      </c>
      <c r="FT608">
        <v>-15.86096251210394</v>
      </c>
      <c r="FU608">
        <v>6.132257017164846</v>
      </c>
      <c r="FV608">
        <v>0</v>
      </c>
      <c r="FW608">
        <v>0.05241431750000001</v>
      </c>
      <c r="FX608">
        <v>0.03876112457786118</v>
      </c>
      <c r="FY608">
        <v>0.005523146717990002</v>
      </c>
      <c r="FZ608">
        <v>1</v>
      </c>
      <c r="GA608">
        <v>2</v>
      </c>
      <c r="GB608">
        <v>3</v>
      </c>
      <c r="GC608" t="s">
        <v>482</v>
      </c>
      <c r="GD608">
        <v>3.10976</v>
      </c>
      <c r="GE608">
        <v>2.72545</v>
      </c>
      <c r="GF608">
        <v>0.08873979999999999</v>
      </c>
      <c r="GG608">
        <v>0.0884653</v>
      </c>
      <c r="GH608">
        <v>0.107753</v>
      </c>
      <c r="GI608">
        <v>0.108567</v>
      </c>
      <c r="GJ608">
        <v>23916.3</v>
      </c>
      <c r="GK608">
        <v>21658.3</v>
      </c>
      <c r="GL608">
        <v>26802.6</v>
      </c>
      <c r="GM608">
        <v>23965.9</v>
      </c>
      <c r="GN608">
        <v>38211.5</v>
      </c>
      <c r="GO608">
        <v>31509.4</v>
      </c>
      <c r="GP608">
        <v>46782.7</v>
      </c>
      <c r="GQ608">
        <v>37880.8</v>
      </c>
      <c r="GR608">
        <v>1.89365</v>
      </c>
      <c r="GS608">
        <v>1.88035</v>
      </c>
      <c r="GT608">
        <v>0.101801</v>
      </c>
      <c r="GU608">
        <v>0</v>
      </c>
      <c r="GV608">
        <v>28.3239</v>
      </c>
      <c r="GW608">
        <v>999.9</v>
      </c>
      <c r="GX608">
        <v>64</v>
      </c>
      <c r="GY608">
        <v>29</v>
      </c>
      <c r="GZ608">
        <v>28.4118</v>
      </c>
      <c r="HA608">
        <v>61.501</v>
      </c>
      <c r="HB608">
        <v>20.9255</v>
      </c>
      <c r="HC608">
        <v>1</v>
      </c>
      <c r="HD608">
        <v>0.0215777</v>
      </c>
      <c r="HE608">
        <v>-2.47583</v>
      </c>
      <c r="HF608">
        <v>20.3193</v>
      </c>
      <c r="HG608">
        <v>5.22223</v>
      </c>
      <c r="HH608">
        <v>11.98</v>
      </c>
      <c r="HI608">
        <v>4.9654</v>
      </c>
      <c r="HJ608">
        <v>3.27598</v>
      </c>
      <c r="HK608">
        <v>9999</v>
      </c>
      <c r="HL608">
        <v>9999</v>
      </c>
      <c r="HM608">
        <v>9999</v>
      </c>
      <c r="HN608">
        <v>999.9</v>
      </c>
      <c r="HO608">
        <v>1.86362</v>
      </c>
      <c r="HP608">
        <v>1.85975</v>
      </c>
      <c r="HQ608">
        <v>1.85806</v>
      </c>
      <c r="HR608">
        <v>1.85944</v>
      </c>
      <c r="HS608">
        <v>1.85959</v>
      </c>
      <c r="HT608">
        <v>1.85806</v>
      </c>
      <c r="HU608">
        <v>1.85713</v>
      </c>
      <c r="HV608">
        <v>1.85211</v>
      </c>
      <c r="HW608">
        <v>0</v>
      </c>
      <c r="HX608">
        <v>0</v>
      </c>
      <c r="HY608">
        <v>0</v>
      </c>
      <c r="HZ608">
        <v>0</v>
      </c>
      <c r="IA608" t="s">
        <v>424</v>
      </c>
      <c r="IB608" t="s">
        <v>425</v>
      </c>
      <c r="IC608" t="s">
        <v>426</v>
      </c>
      <c r="ID608" t="s">
        <v>426</v>
      </c>
      <c r="IE608" t="s">
        <v>426</v>
      </c>
      <c r="IF608" t="s">
        <v>426</v>
      </c>
      <c r="IG608">
        <v>0</v>
      </c>
      <c r="IH608">
        <v>100</v>
      </c>
      <c r="II608">
        <v>100</v>
      </c>
      <c r="IJ608">
        <v>-1.766</v>
      </c>
      <c r="IK608">
        <v>0.1855</v>
      </c>
      <c r="IL608">
        <v>-2.556641355486648</v>
      </c>
      <c r="IM608">
        <v>0.001328113201692861</v>
      </c>
      <c r="IN608">
        <v>1.538283238170363E-06</v>
      </c>
      <c r="IO608">
        <v>-5.795655626708063E-10</v>
      </c>
      <c r="IP608">
        <v>-0.06673559592848211</v>
      </c>
      <c r="IQ608">
        <v>-0.004593102289677449</v>
      </c>
      <c r="IR608">
        <v>0.0008253994458280543</v>
      </c>
      <c r="IS608">
        <v>-7.403632370499484E-06</v>
      </c>
      <c r="IT608">
        <v>2</v>
      </c>
      <c r="IU608">
        <v>1985</v>
      </c>
      <c r="IV608">
        <v>1</v>
      </c>
      <c r="IW608">
        <v>27</v>
      </c>
      <c r="IX608">
        <v>3.8</v>
      </c>
      <c r="IY608">
        <v>3.7</v>
      </c>
      <c r="IZ608">
        <v>1.13525</v>
      </c>
      <c r="JA608">
        <v>2.61475</v>
      </c>
      <c r="JB608">
        <v>1.49658</v>
      </c>
      <c r="JC608">
        <v>2.34497</v>
      </c>
      <c r="JD608">
        <v>1.54907</v>
      </c>
      <c r="JE608">
        <v>2.35352</v>
      </c>
      <c r="JF608">
        <v>32.7535</v>
      </c>
      <c r="JG608">
        <v>15.2265</v>
      </c>
      <c r="JH608">
        <v>18</v>
      </c>
      <c r="JI608">
        <v>481.863</v>
      </c>
      <c r="JJ608">
        <v>502.626</v>
      </c>
      <c r="JK608">
        <v>31.3112</v>
      </c>
      <c r="JL608">
        <v>27.5106</v>
      </c>
      <c r="JM608">
        <v>29.9998</v>
      </c>
      <c r="JN608">
        <v>27.7196</v>
      </c>
      <c r="JO608">
        <v>27.7048</v>
      </c>
      <c r="JP608">
        <v>22.829</v>
      </c>
      <c r="JQ608">
        <v>20.9581</v>
      </c>
      <c r="JR608">
        <v>79.7008</v>
      </c>
      <c r="JS608">
        <v>31.2857</v>
      </c>
      <c r="JT608">
        <v>420</v>
      </c>
      <c r="JU608">
        <v>23.4743</v>
      </c>
      <c r="JV608">
        <v>102.303</v>
      </c>
      <c r="JW608">
        <v>91.3878</v>
      </c>
    </row>
    <row r="609" spans="1:283">
      <c r="A609">
        <v>591</v>
      </c>
      <c r="B609">
        <v>1761013874</v>
      </c>
      <c r="C609">
        <v>4208</v>
      </c>
      <c r="D609" t="s">
        <v>1643</v>
      </c>
      <c r="E609" t="s">
        <v>1644</v>
      </c>
      <c r="F609">
        <v>5</v>
      </c>
      <c r="G609" t="s">
        <v>1603</v>
      </c>
      <c r="H609">
        <v>1761013866</v>
      </c>
      <c r="I609">
        <f>(J609)/1000</f>
        <v>0</v>
      </c>
      <c r="J609">
        <f>1000*DJ609*AH609*(DF609-DG609)/(100*CY609*(1000-AH609*DF609))</f>
        <v>0</v>
      </c>
      <c r="K609">
        <f>DJ609*AH609*(DE609-DD609*(1000-AH609*DG609)/(1000-AH609*DF609))/(100*CY609)</f>
        <v>0</v>
      </c>
      <c r="L609">
        <f>DD609 - IF(AH609&gt;1, K609*CY609*100.0/(AJ609), 0)</f>
        <v>0</v>
      </c>
      <c r="M609">
        <f>((S609-I609/2)*L609-K609)/(S609+I609/2)</f>
        <v>0</v>
      </c>
      <c r="N609">
        <f>M609*(DK609+DL609)/1000.0</f>
        <v>0</v>
      </c>
      <c r="O609">
        <f>(DD609 - IF(AH609&gt;1, K609*CY609*100.0/(AJ609), 0))*(DK609+DL609)/1000.0</f>
        <v>0</v>
      </c>
      <c r="P609">
        <f>2.0/((1/R609-1/Q609)+SIGN(R609)*SQRT((1/R609-1/Q609)*(1/R609-1/Q609) + 4*CZ609/((CZ609+1)*(CZ609+1))*(2*1/R609*1/Q609-1/Q609*1/Q609)))</f>
        <v>0</v>
      </c>
      <c r="Q609">
        <f>IF(LEFT(DA609,1)&lt;&gt;"0",IF(LEFT(DA609,1)="1",3.0,DB609),$D$5+$E$5*(DR609*DK609/($K$5*1000))+$F$5*(DR609*DK609/($K$5*1000))*MAX(MIN(CY609,$J$5),$I$5)*MAX(MIN(CY609,$J$5),$I$5)+$G$5*MAX(MIN(CY609,$J$5),$I$5)*(DR609*DK609/($K$5*1000))+$H$5*(DR609*DK609/($K$5*1000))*(DR609*DK609/($K$5*1000)))</f>
        <v>0</v>
      </c>
      <c r="R609">
        <f>I609*(1000-(1000*0.61365*exp(17.502*V609/(240.97+V609))/(DK609+DL609)+DF609)/2)/(1000*0.61365*exp(17.502*V609/(240.97+V609))/(DK609+DL609)-DF609)</f>
        <v>0</v>
      </c>
      <c r="S609">
        <f>1/((CZ609+1)/(P609/1.6)+1/(Q609/1.37)) + CZ609/((CZ609+1)/(P609/1.6) + CZ609/(Q609/1.37))</f>
        <v>0</v>
      </c>
      <c r="T609">
        <f>(CU609*CX609)</f>
        <v>0</v>
      </c>
      <c r="U609">
        <f>(DM609+(T609+2*0.95*5.67E-8*(((DM609+$B$9)+273)^4-(DM609+273)^4)-44100*I609)/(1.84*29.3*Q609+8*0.95*5.67E-8*(DM609+273)^3))</f>
        <v>0</v>
      </c>
      <c r="V609">
        <f>($C$9*DN609+$D$9*DO609+$E$9*U609)</f>
        <v>0</v>
      </c>
      <c r="W609">
        <f>0.61365*exp(17.502*V609/(240.97+V609))</f>
        <v>0</v>
      </c>
      <c r="X609">
        <f>(Y609/Z609*100)</f>
        <v>0</v>
      </c>
      <c r="Y609">
        <f>DF609*(DK609+DL609)/1000</f>
        <v>0</v>
      </c>
      <c r="Z609">
        <f>0.61365*exp(17.502*DM609/(240.97+DM609))</f>
        <v>0</v>
      </c>
      <c r="AA609">
        <f>(W609-DF609*(DK609+DL609)/1000)</f>
        <v>0</v>
      </c>
      <c r="AB609">
        <f>(-I609*44100)</f>
        <v>0</v>
      </c>
      <c r="AC609">
        <f>2*29.3*Q609*0.92*(DM609-V609)</f>
        <v>0</v>
      </c>
      <c r="AD609">
        <f>2*0.95*5.67E-8*(((DM609+$B$9)+273)^4-(V609+273)^4)</f>
        <v>0</v>
      </c>
      <c r="AE609">
        <f>T609+AD609+AB609+AC609</f>
        <v>0</v>
      </c>
      <c r="AF609">
        <v>1</v>
      </c>
      <c r="AG609">
        <v>0</v>
      </c>
      <c r="AH609">
        <f>IF(AF609*$H$15&gt;=AJ609,1.0,(AJ609/(AJ609-AF609*$H$15)))</f>
        <v>0</v>
      </c>
      <c r="AI609">
        <f>(AH609-1)*100</f>
        <v>0</v>
      </c>
      <c r="AJ609">
        <f>MAX(0,($B$15+$C$15*DR609)/(1+$D$15*DR609)*DK609/(DM609+273)*$E$15)</f>
        <v>0</v>
      </c>
      <c r="AK609" t="s">
        <v>420</v>
      </c>
      <c r="AL609" t="s">
        <v>420</v>
      </c>
      <c r="AM609">
        <v>0</v>
      </c>
      <c r="AN609">
        <v>0</v>
      </c>
      <c r="AO609">
        <f>1-AM609/AN609</f>
        <v>0</v>
      </c>
      <c r="AP609">
        <v>0</v>
      </c>
      <c r="AQ609" t="s">
        <v>420</v>
      </c>
      <c r="AR609" t="s">
        <v>420</v>
      </c>
      <c r="AS609">
        <v>0</v>
      </c>
      <c r="AT609">
        <v>0</v>
      </c>
      <c r="AU609">
        <f>1-AS609/AT609</f>
        <v>0</v>
      </c>
      <c r="AV609">
        <v>0.5</v>
      </c>
      <c r="AW609">
        <f>CV609</f>
        <v>0</v>
      </c>
      <c r="AX609">
        <f>K609</f>
        <v>0</v>
      </c>
      <c r="AY609">
        <f>AU609*AV609*AW609</f>
        <v>0</v>
      </c>
      <c r="AZ609">
        <f>(AX609-AP609)/AW609</f>
        <v>0</v>
      </c>
      <c r="BA609">
        <f>(AN609-AT609)/AT609</f>
        <v>0</v>
      </c>
      <c r="BB609">
        <f>AM609/(AO609+AM609/AT609)</f>
        <v>0</v>
      </c>
      <c r="BC609" t="s">
        <v>420</v>
      </c>
      <c r="BD609">
        <v>0</v>
      </c>
      <c r="BE609">
        <f>IF(BD609&lt;&gt;0, BD609, BB609)</f>
        <v>0</v>
      </c>
      <c r="BF609">
        <f>1-BE609/AT609</f>
        <v>0</v>
      </c>
      <c r="BG609">
        <f>(AT609-AS609)/(AT609-BE609)</f>
        <v>0</v>
      </c>
      <c r="BH609">
        <f>(AN609-AT609)/(AN609-BE609)</f>
        <v>0</v>
      </c>
      <c r="BI609">
        <f>(AT609-AS609)/(AT609-AM609)</f>
        <v>0</v>
      </c>
      <c r="BJ609">
        <f>(AN609-AT609)/(AN609-AM609)</f>
        <v>0</v>
      </c>
      <c r="BK609">
        <f>(BG609*BE609/AS609)</f>
        <v>0</v>
      </c>
      <c r="BL609">
        <f>(1-BK609)</f>
        <v>0</v>
      </c>
      <c r="CU609">
        <f>$B$13*DS609+$C$13*DT609+$F$13*EE609*(1-EH609)</f>
        <v>0</v>
      </c>
      <c r="CV609">
        <f>CU609*CW609</f>
        <v>0</v>
      </c>
      <c r="CW609">
        <f>($B$13*$D$11+$C$13*$D$11+$F$13*((ER609+EJ609)/MAX(ER609+EJ609+ES609, 0.1)*$I$11+ES609/MAX(ER609+EJ609+ES609, 0.1)*$J$11))/($B$13+$C$13+$F$13)</f>
        <v>0</v>
      </c>
      <c r="CX609">
        <f>($B$13*$K$11+$C$13*$K$11+$F$13*((ER609+EJ609)/MAX(ER609+EJ609+ES609, 0.1)*$P$11+ES609/MAX(ER609+EJ609+ES609, 0.1)*$Q$11))/($B$13+$C$13+$F$13)</f>
        <v>0</v>
      </c>
      <c r="CY609">
        <v>1.91</v>
      </c>
      <c r="CZ609">
        <v>0.5</v>
      </c>
      <c r="DA609" t="s">
        <v>421</v>
      </c>
      <c r="DB609">
        <v>2</v>
      </c>
      <c r="DC609">
        <v>1761013866</v>
      </c>
      <c r="DD609">
        <v>420.286875</v>
      </c>
      <c r="DE609">
        <v>420.0099583333334</v>
      </c>
      <c r="DF609">
        <v>23.69507916666667</v>
      </c>
      <c r="DG609">
        <v>23.64000416666667</v>
      </c>
      <c r="DH609">
        <v>422.0524583333333</v>
      </c>
      <c r="DI609">
        <v>23.50980416666667</v>
      </c>
      <c r="DJ609">
        <v>499.9947916666667</v>
      </c>
      <c r="DK609">
        <v>90.60689166666668</v>
      </c>
      <c r="DL609">
        <v>0.03370479166666667</v>
      </c>
      <c r="DM609">
        <v>30.03912916666667</v>
      </c>
      <c r="DN609">
        <v>29.98402083333334</v>
      </c>
      <c r="DO609">
        <v>999.9</v>
      </c>
      <c r="DP609">
        <v>0</v>
      </c>
      <c r="DQ609">
        <v>0</v>
      </c>
      <c r="DR609">
        <v>9998.612083333333</v>
      </c>
      <c r="DS609">
        <v>0</v>
      </c>
      <c r="DT609">
        <v>0.242856</v>
      </c>
      <c r="DU609">
        <v>0.2768134583333333</v>
      </c>
      <c r="DV609">
        <v>430.4872083333333</v>
      </c>
      <c r="DW609">
        <v>430.1795416666667</v>
      </c>
      <c r="DX609">
        <v>0.05507342083333333</v>
      </c>
      <c r="DY609">
        <v>420.0099583333334</v>
      </c>
      <c r="DZ609">
        <v>23.64000416666667</v>
      </c>
      <c r="EA609">
        <v>2.1469375</v>
      </c>
      <c r="EB609">
        <v>2.1419475</v>
      </c>
      <c r="EC609">
        <v>18.57176666666667</v>
      </c>
      <c r="ED609">
        <v>18.5346125</v>
      </c>
      <c r="EE609">
        <v>0.00500078</v>
      </c>
      <c r="EF609">
        <v>0</v>
      </c>
      <c r="EG609">
        <v>0</v>
      </c>
      <c r="EH609">
        <v>0</v>
      </c>
      <c r="EI609">
        <v>181.7166666666667</v>
      </c>
      <c r="EJ609">
        <v>0.00500078</v>
      </c>
      <c r="EK609">
        <v>-21.92083333333333</v>
      </c>
      <c r="EL609">
        <v>-1.55</v>
      </c>
      <c r="EM609">
        <v>35.23145833333334</v>
      </c>
      <c r="EN609">
        <v>38.5935</v>
      </c>
      <c r="EO609">
        <v>36.926875</v>
      </c>
      <c r="EP609">
        <v>38.68466666666666</v>
      </c>
      <c r="EQ609">
        <v>37.65087500000001</v>
      </c>
      <c r="ER609">
        <v>0</v>
      </c>
      <c r="ES609">
        <v>0</v>
      </c>
      <c r="ET609">
        <v>0</v>
      </c>
      <c r="EU609">
        <v>1761013872.7</v>
      </c>
      <c r="EV609">
        <v>0</v>
      </c>
      <c r="EW609">
        <v>181.304</v>
      </c>
      <c r="EX609">
        <v>7.446153769126072</v>
      </c>
      <c r="EY609">
        <v>9.484615328984317</v>
      </c>
      <c r="EZ609">
        <v>-21.156</v>
      </c>
      <c r="FA609">
        <v>15</v>
      </c>
      <c r="FB609">
        <v>1761013652</v>
      </c>
      <c r="FC609" t="s">
        <v>1604</v>
      </c>
      <c r="FD609">
        <v>1761013643</v>
      </c>
      <c r="FE609">
        <v>1761013652</v>
      </c>
      <c r="FF609">
        <v>18</v>
      </c>
      <c r="FG609">
        <v>0.01</v>
      </c>
      <c r="FH609">
        <v>-0.002</v>
      </c>
      <c r="FI609">
        <v>-1.766</v>
      </c>
      <c r="FJ609">
        <v>0.184</v>
      </c>
      <c r="FK609">
        <v>420</v>
      </c>
      <c r="FL609">
        <v>24</v>
      </c>
      <c r="FM609">
        <v>0.62</v>
      </c>
      <c r="FN609">
        <v>0.17</v>
      </c>
      <c r="FO609">
        <v>0.2838298292682926</v>
      </c>
      <c r="FP609">
        <v>-0.02705167944250864</v>
      </c>
      <c r="FQ609">
        <v>0.03367374527251413</v>
      </c>
      <c r="FR609">
        <v>1</v>
      </c>
      <c r="FS609">
        <v>182.435294117647</v>
      </c>
      <c r="FT609">
        <v>-4.088617236178433</v>
      </c>
      <c r="FU609">
        <v>5.844851044896202</v>
      </c>
      <c r="FV609">
        <v>0</v>
      </c>
      <c r="FW609">
        <v>0.05353248048780487</v>
      </c>
      <c r="FX609">
        <v>0.05134051986062715</v>
      </c>
      <c r="FY609">
        <v>0.006561468308319615</v>
      </c>
      <c r="FZ609">
        <v>1</v>
      </c>
      <c r="GA609">
        <v>2</v>
      </c>
      <c r="GB609">
        <v>3</v>
      </c>
      <c r="GC609" t="s">
        <v>482</v>
      </c>
      <c r="GD609">
        <v>3.1096</v>
      </c>
      <c r="GE609">
        <v>2.72504</v>
      </c>
      <c r="GF609">
        <v>0.08874509999999999</v>
      </c>
      <c r="GG609">
        <v>0.08845840000000001</v>
      </c>
      <c r="GH609">
        <v>0.10775</v>
      </c>
      <c r="GI609">
        <v>0.108566</v>
      </c>
      <c r="GJ609">
        <v>23916.4</v>
      </c>
      <c r="GK609">
        <v>21658.5</v>
      </c>
      <c r="GL609">
        <v>26802.9</v>
      </c>
      <c r="GM609">
        <v>23966</v>
      </c>
      <c r="GN609">
        <v>38211.7</v>
      </c>
      <c r="GO609">
        <v>31509.5</v>
      </c>
      <c r="GP609">
        <v>46782.8</v>
      </c>
      <c r="GQ609">
        <v>37880.9</v>
      </c>
      <c r="GR609">
        <v>1.89347</v>
      </c>
      <c r="GS609">
        <v>1.88048</v>
      </c>
      <c r="GT609">
        <v>0.102058</v>
      </c>
      <c r="GU609">
        <v>0</v>
      </c>
      <c r="GV609">
        <v>28.3227</v>
      </c>
      <c r="GW609">
        <v>999.9</v>
      </c>
      <c r="GX609">
        <v>64</v>
      </c>
      <c r="GY609">
        <v>29</v>
      </c>
      <c r="GZ609">
        <v>28.4073</v>
      </c>
      <c r="HA609">
        <v>61.271</v>
      </c>
      <c r="HB609">
        <v>21.1699</v>
      </c>
      <c r="HC609">
        <v>1</v>
      </c>
      <c r="HD609">
        <v>0.0212602</v>
      </c>
      <c r="HE609">
        <v>-2.37919</v>
      </c>
      <c r="HF609">
        <v>20.3208</v>
      </c>
      <c r="HG609">
        <v>5.22223</v>
      </c>
      <c r="HH609">
        <v>11.98</v>
      </c>
      <c r="HI609">
        <v>4.96535</v>
      </c>
      <c r="HJ609">
        <v>3.276</v>
      </c>
      <c r="HK609">
        <v>9999</v>
      </c>
      <c r="HL609">
        <v>9999</v>
      </c>
      <c r="HM609">
        <v>9999</v>
      </c>
      <c r="HN609">
        <v>999.9</v>
      </c>
      <c r="HO609">
        <v>1.8636</v>
      </c>
      <c r="HP609">
        <v>1.85975</v>
      </c>
      <c r="HQ609">
        <v>1.85805</v>
      </c>
      <c r="HR609">
        <v>1.85944</v>
      </c>
      <c r="HS609">
        <v>1.85959</v>
      </c>
      <c r="HT609">
        <v>1.85806</v>
      </c>
      <c r="HU609">
        <v>1.85715</v>
      </c>
      <c r="HV609">
        <v>1.85211</v>
      </c>
      <c r="HW609">
        <v>0</v>
      </c>
      <c r="HX609">
        <v>0</v>
      </c>
      <c r="HY609">
        <v>0</v>
      </c>
      <c r="HZ609">
        <v>0</v>
      </c>
      <c r="IA609" t="s">
        <v>424</v>
      </c>
      <c r="IB609" t="s">
        <v>425</v>
      </c>
      <c r="IC609" t="s">
        <v>426</v>
      </c>
      <c r="ID609" t="s">
        <v>426</v>
      </c>
      <c r="IE609" t="s">
        <v>426</v>
      </c>
      <c r="IF609" t="s">
        <v>426</v>
      </c>
      <c r="IG609">
        <v>0</v>
      </c>
      <c r="IH609">
        <v>100</v>
      </c>
      <c r="II609">
        <v>100</v>
      </c>
      <c r="IJ609">
        <v>-1.765</v>
      </c>
      <c r="IK609">
        <v>0.1854</v>
      </c>
      <c r="IL609">
        <v>-2.556641355486648</v>
      </c>
      <c r="IM609">
        <v>0.001328113201692861</v>
      </c>
      <c r="IN609">
        <v>1.538283238170363E-06</v>
      </c>
      <c r="IO609">
        <v>-5.795655626708063E-10</v>
      </c>
      <c r="IP609">
        <v>-0.06673559592848211</v>
      </c>
      <c r="IQ609">
        <v>-0.004593102289677449</v>
      </c>
      <c r="IR609">
        <v>0.0008253994458280543</v>
      </c>
      <c r="IS609">
        <v>-7.403632370499484E-06</v>
      </c>
      <c r="IT609">
        <v>2</v>
      </c>
      <c r="IU609">
        <v>1985</v>
      </c>
      <c r="IV609">
        <v>1</v>
      </c>
      <c r="IW609">
        <v>27</v>
      </c>
      <c r="IX609">
        <v>3.9</v>
      </c>
      <c r="IY609">
        <v>3.7</v>
      </c>
      <c r="IZ609">
        <v>1.13525</v>
      </c>
      <c r="JA609">
        <v>2.61475</v>
      </c>
      <c r="JB609">
        <v>1.49658</v>
      </c>
      <c r="JC609">
        <v>2.34497</v>
      </c>
      <c r="JD609">
        <v>1.54907</v>
      </c>
      <c r="JE609">
        <v>2.44507</v>
      </c>
      <c r="JF609">
        <v>32.7535</v>
      </c>
      <c r="JG609">
        <v>15.2265</v>
      </c>
      <c r="JH609">
        <v>18</v>
      </c>
      <c r="JI609">
        <v>481.762</v>
      </c>
      <c r="JJ609">
        <v>502.709</v>
      </c>
      <c r="JK609">
        <v>31.3237</v>
      </c>
      <c r="JL609">
        <v>27.5099</v>
      </c>
      <c r="JM609">
        <v>29.9998</v>
      </c>
      <c r="JN609">
        <v>27.7196</v>
      </c>
      <c r="JO609">
        <v>27.7048</v>
      </c>
      <c r="JP609">
        <v>22.8338</v>
      </c>
      <c r="JQ609">
        <v>21.2626</v>
      </c>
      <c r="JR609">
        <v>79.7008</v>
      </c>
      <c r="JS609">
        <v>31.2857</v>
      </c>
      <c r="JT609">
        <v>420</v>
      </c>
      <c r="JU609">
        <v>23.459</v>
      </c>
      <c r="JV609">
        <v>102.304</v>
      </c>
      <c r="JW609">
        <v>91.38809999999999</v>
      </c>
    </row>
    <row r="610" spans="1:283">
      <c r="A610">
        <v>592</v>
      </c>
      <c r="B610">
        <v>1761013876</v>
      </c>
      <c r="C610">
        <v>4210</v>
      </c>
      <c r="D610" t="s">
        <v>1645</v>
      </c>
      <c r="E610" t="s">
        <v>1646</v>
      </c>
      <c r="F610">
        <v>5</v>
      </c>
      <c r="G610" t="s">
        <v>1603</v>
      </c>
      <c r="H610">
        <v>1761013868</v>
      </c>
      <c r="I610">
        <f>(J610)/1000</f>
        <v>0</v>
      </c>
      <c r="J610">
        <f>1000*DJ610*AH610*(DF610-DG610)/(100*CY610*(1000-AH610*DF610))</f>
        <v>0</v>
      </c>
      <c r="K610">
        <f>DJ610*AH610*(DE610-DD610*(1000-AH610*DG610)/(1000-AH610*DF610))/(100*CY610)</f>
        <v>0</v>
      </c>
      <c r="L610">
        <f>DD610 - IF(AH610&gt;1, K610*CY610*100.0/(AJ610), 0)</f>
        <v>0</v>
      </c>
      <c r="M610">
        <f>((S610-I610/2)*L610-K610)/(S610+I610/2)</f>
        <v>0</v>
      </c>
      <c r="N610">
        <f>M610*(DK610+DL610)/1000.0</f>
        <v>0</v>
      </c>
      <c r="O610">
        <f>(DD610 - IF(AH610&gt;1, K610*CY610*100.0/(AJ610), 0))*(DK610+DL610)/1000.0</f>
        <v>0</v>
      </c>
      <c r="P610">
        <f>2.0/((1/R610-1/Q610)+SIGN(R610)*SQRT((1/R610-1/Q610)*(1/R610-1/Q610) + 4*CZ610/((CZ610+1)*(CZ610+1))*(2*1/R610*1/Q610-1/Q610*1/Q610)))</f>
        <v>0</v>
      </c>
      <c r="Q610">
        <f>IF(LEFT(DA610,1)&lt;&gt;"0",IF(LEFT(DA610,1)="1",3.0,DB610),$D$5+$E$5*(DR610*DK610/($K$5*1000))+$F$5*(DR610*DK610/($K$5*1000))*MAX(MIN(CY610,$J$5),$I$5)*MAX(MIN(CY610,$J$5),$I$5)+$G$5*MAX(MIN(CY610,$J$5),$I$5)*(DR610*DK610/($K$5*1000))+$H$5*(DR610*DK610/($K$5*1000))*(DR610*DK610/($K$5*1000)))</f>
        <v>0</v>
      </c>
      <c r="R610">
        <f>I610*(1000-(1000*0.61365*exp(17.502*V610/(240.97+V610))/(DK610+DL610)+DF610)/2)/(1000*0.61365*exp(17.502*V610/(240.97+V610))/(DK610+DL610)-DF610)</f>
        <v>0</v>
      </c>
      <c r="S610">
        <f>1/((CZ610+1)/(P610/1.6)+1/(Q610/1.37)) + CZ610/((CZ610+1)/(P610/1.6) + CZ610/(Q610/1.37))</f>
        <v>0</v>
      </c>
      <c r="T610">
        <f>(CU610*CX610)</f>
        <v>0</v>
      </c>
      <c r="U610">
        <f>(DM610+(T610+2*0.95*5.67E-8*(((DM610+$B$9)+273)^4-(DM610+273)^4)-44100*I610)/(1.84*29.3*Q610+8*0.95*5.67E-8*(DM610+273)^3))</f>
        <v>0</v>
      </c>
      <c r="V610">
        <f>($C$9*DN610+$D$9*DO610+$E$9*U610)</f>
        <v>0</v>
      </c>
      <c r="W610">
        <f>0.61365*exp(17.502*V610/(240.97+V610))</f>
        <v>0</v>
      </c>
      <c r="X610">
        <f>(Y610/Z610*100)</f>
        <v>0</v>
      </c>
      <c r="Y610">
        <f>DF610*(DK610+DL610)/1000</f>
        <v>0</v>
      </c>
      <c r="Z610">
        <f>0.61365*exp(17.502*DM610/(240.97+DM610))</f>
        <v>0</v>
      </c>
      <c r="AA610">
        <f>(W610-DF610*(DK610+DL610)/1000)</f>
        <v>0</v>
      </c>
      <c r="AB610">
        <f>(-I610*44100)</f>
        <v>0</v>
      </c>
      <c r="AC610">
        <f>2*29.3*Q610*0.92*(DM610-V610)</f>
        <v>0</v>
      </c>
      <c r="AD610">
        <f>2*0.95*5.67E-8*(((DM610+$B$9)+273)^4-(V610+273)^4)</f>
        <v>0</v>
      </c>
      <c r="AE610">
        <f>T610+AD610+AB610+AC610</f>
        <v>0</v>
      </c>
      <c r="AF610">
        <v>1</v>
      </c>
      <c r="AG610">
        <v>0</v>
      </c>
      <c r="AH610">
        <f>IF(AF610*$H$15&gt;=AJ610,1.0,(AJ610/(AJ610-AF610*$H$15)))</f>
        <v>0</v>
      </c>
      <c r="AI610">
        <f>(AH610-1)*100</f>
        <v>0</v>
      </c>
      <c r="AJ610">
        <f>MAX(0,($B$15+$C$15*DR610)/(1+$D$15*DR610)*DK610/(DM610+273)*$E$15)</f>
        <v>0</v>
      </c>
      <c r="AK610" t="s">
        <v>420</v>
      </c>
      <c r="AL610" t="s">
        <v>420</v>
      </c>
      <c r="AM610">
        <v>0</v>
      </c>
      <c r="AN610">
        <v>0</v>
      </c>
      <c r="AO610">
        <f>1-AM610/AN610</f>
        <v>0</v>
      </c>
      <c r="AP610">
        <v>0</v>
      </c>
      <c r="AQ610" t="s">
        <v>420</v>
      </c>
      <c r="AR610" t="s">
        <v>420</v>
      </c>
      <c r="AS610">
        <v>0</v>
      </c>
      <c r="AT610">
        <v>0</v>
      </c>
      <c r="AU610">
        <f>1-AS610/AT610</f>
        <v>0</v>
      </c>
      <c r="AV610">
        <v>0.5</v>
      </c>
      <c r="AW610">
        <f>CV610</f>
        <v>0</v>
      </c>
      <c r="AX610">
        <f>K610</f>
        <v>0</v>
      </c>
      <c r="AY610">
        <f>AU610*AV610*AW610</f>
        <v>0</v>
      </c>
      <c r="AZ610">
        <f>(AX610-AP610)/AW610</f>
        <v>0</v>
      </c>
      <c r="BA610">
        <f>(AN610-AT610)/AT610</f>
        <v>0</v>
      </c>
      <c r="BB610">
        <f>AM610/(AO610+AM610/AT610)</f>
        <v>0</v>
      </c>
      <c r="BC610" t="s">
        <v>420</v>
      </c>
      <c r="BD610">
        <v>0</v>
      </c>
      <c r="BE610">
        <f>IF(BD610&lt;&gt;0, BD610, BB610)</f>
        <v>0</v>
      </c>
      <c r="BF610">
        <f>1-BE610/AT610</f>
        <v>0</v>
      </c>
      <c r="BG610">
        <f>(AT610-AS610)/(AT610-BE610)</f>
        <v>0</v>
      </c>
      <c r="BH610">
        <f>(AN610-AT610)/(AN610-BE610)</f>
        <v>0</v>
      </c>
      <c r="BI610">
        <f>(AT610-AS610)/(AT610-AM610)</f>
        <v>0</v>
      </c>
      <c r="BJ610">
        <f>(AN610-AT610)/(AN610-AM610)</f>
        <v>0</v>
      </c>
      <c r="BK610">
        <f>(BG610*BE610/AS610)</f>
        <v>0</v>
      </c>
      <c r="BL610">
        <f>(1-BK610)</f>
        <v>0</v>
      </c>
      <c r="CU610">
        <f>$B$13*DS610+$C$13*DT610+$F$13*EE610*(1-EH610)</f>
        <v>0</v>
      </c>
      <c r="CV610">
        <f>CU610*CW610</f>
        <v>0</v>
      </c>
      <c r="CW610">
        <f>($B$13*$D$11+$C$13*$D$11+$F$13*((ER610+EJ610)/MAX(ER610+EJ610+ES610, 0.1)*$I$11+ES610/MAX(ER610+EJ610+ES610, 0.1)*$J$11))/($B$13+$C$13+$F$13)</f>
        <v>0</v>
      </c>
      <c r="CX610">
        <f>($B$13*$K$11+$C$13*$K$11+$F$13*((ER610+EJ610)/MAX(ER610+EJ610+ES610, 0.1)*$P$11+ES610/MAX(ER610+EJ610+ES610, 0.1)*$Q$11))/($B$13+$C$13+$F$13)</f>
        <v>0</v>
      </c>
      <c r="CY610">
        <v>1.91</v>
      </c>
      <c r="CZ610">
        <v>0.5</v>
      </c>
      <c r="DA610" t="s">
        <v>421</v>
      </c>
      <c r="DB610">
        <v>2</v>
      </c>
      <c r="DC610">
        <v>1761013868</v>
      </c>
      <c r="DD610">
        <v>420.301625</v>
      </c>
      <c r="DE610">
        <v>420.0114583333334</v>
      </c>
      <c r="DF610">
        <v>23.69667916666667</v>
      </c>
      <c r="DG610">
        <v>23.638925</v>
      </c>
      <c r="DH610">
        <v>422.0671666666667</v>
      </c>
      <c r="DI610">
        <v>23.5113625</v>
      </c>
      <c r="DJ610">
        <v>499.9996666666666</v>
      </c>
      <c r="DK610">
        <v>90.60695416666665</v>
      </c>
      <c r="DL610">
        <v>0.0336936125</v>
      </c>
      <c r="DM610">
        <v>30.03973333333333</v>
      </c>
      <c r="DN610">
        <v>29.98458333333333</v>
      </c>
      <c r="DO610">
        <v>999.9</v>
      </c>
      <c r="DP610">
        <v>0</v>
      </c>
      <c r="DQ610">
        <v>0</v>
      </c>
      <c r="DR610">
        <v>9997.651250000001</v>
      </c>
      <c r="DS610">
        <v>0</v>
      </c>
      <c r="DT610">
        <v>0.242856</v>
      </c>
      <c r="DU610">
        <v>0.2900631666666667</v>
      </c>
      <c r="DV610">
        <v>430.5030833333333</v>
      </c>
      <c r="DW610">
        <v>430.1806666666666</v>
      </c>
      <c r="DX610">
        <v>0.05774522083333333</v>
      </c>
      <c r="DY610">
        <v>420.0114583333334</v>
      </c>
      <c r="DZ610">
        <v>23.638925</v>
      </c>
      <c r="EA610">
        <v>2.14708375</v>
      </c>
      <c r="EB610">
        <v>2.141851666666667</v>
      </c>
      <c r="EC610">
        <v>18.57285416666667</v>
      </c>
      <c r="ED610">
        <v>18.53389583333333</v>
      </c>
      <c r="EE610">
        <v>0.00500078</v>
      </c>
      <c r="EF610">
        <v>0</v>
      </c>
      <c r="EG610">
        <v>0</v>
      </c>
      <c r="EH610">
        <v>0</v>
      </c>
      <c r="EI610">
        <v>180.4875</v>
      </c>
      <c r="EJ610">
        <v>0.00500078</v>
      </c>
      <c r="EK610">
        <v>-20.225</v>
      </c>
      <c r="EL610">
        <v>-1.3125</v>
      </c>
      <c r="EM610">
        <v>35.234125</v>
      </c>
      <c r="EN610">
        <v>38.632625</v>
      </c>
      <c r="EO610">
        <v>36.95033333333333</v>
      </c>
      <c r="EP610">
        <v>38.73670833333333</v>
      </c>
      <c r="EQ610">
        <v>37.69779166666667</v>
      </c>
      <c r="ER610">
        <v>0</v>
      </c>
      <c r="ES610">
        <v>0</v>
      </c>
      <c r="ET610">
        <v>0</v>
      </c>
      <c r="EU610">
        <v>1761013875.1</v>
      </c>
      <c r="EV610">
        <v>0</v>
      </c>
      <c r="EW610">
        <v>181.52</v>
      </c>
      <c r="EX610">
        <v>4.253845927818816</v>
      </c>
      <c r="EY610">
        <v>10.16923100938934</v>
      </c>
      <c r="EZ610">
        <v>-19.628</v>
      </c>
      <c r="FA610">
        <v>15</v>
      </c>
      <c r="FB610">
        <v>1761013652</v>
      </c>
      <c r="FC610" t="s">
        <v>1604</v>
      </c>
      <c r="FD610">
        <v>1761013643</v>
      </c>
      <c r="FE610">
        <v>1761013652</v>
      </c>
      <c r="FF610">
        <v>18</v>
      </c>
      <c r="FG610">
        <v>0.01</v>
      </c>
      <c r="FH610">
        <v>-0.002</v>
      </c>
      <c r="FI610">
        <v>-1.766</v>
      </c>
      <c r="FJ610">
        <v>0.184</v>
      </c>
      <c r="FK610">
        <v>420</v>
      </c>
      <c r="FL610">
        <v>24</v>
      </c>
      <c r="FM610">
        <v>0.62</v>
      </c>
      <c r="FN610">
        <v>0.17</v>
      </c>
      <c r="FO610">
        <v>0.291710625</v>
      </c>
      <c r="FP610">
        <v>0.1294064127579733</v>
      </c>
      <c r="FQ610">
        <v>0.04207647594718901</v>
      </c>
      <c r="FR610">
        <v>1</v>
      </c>
      <c r="FS610">
        <v>181.3823529411765</v>
      </c>
      <c r="FT610">
        <v>-6.771581426757364</v>
      </c>
      <c r="FU610">
        <v>5.824010675301063</v>
      </c>
      <c r="FV610">
        <v>0</v>
      </c>
      <c r="FW610">
        <v>0.05569906499999999</v>
      </c>
      <c r="FX610">
        <v>0.0759526829268292</v>
      </c>
      <c r="FY610">
        <v>0.008034808231238316</v>
      </c>
      <c r="FZ610">
        <v>1</v>
      </c>
      <c r="GA610">
        <v>2</v>
      </c>
      <c r="GB610">
        <v>3</v>
      </c>
      <c r="GC610" t="s">
        <v>482</v>
      </c>
      <c r="GD610">
        <v>3.10956</v>
      </c>
      <c r="GE610">
        <v>2.72492</v>
      </c>
      <c r="GF610">
        <v>0.088744</v>
      </c>
      <c r="GG610">
        <v>0.0884515</v>
      </c>
      <c r="GH610">
        <v>0.107746</v>
      </c>
      <c r="GI610">
        <v>0.108535</v>
      </c>
      <c r="GJ610">
        <v>23916.5</v>
      </c>
      <c r="GK610">
        <v>21658.8</v>
      </c>
      <c r="GL610">
        <v>26803</v>
      </c>
      <c r="GM610">
        <v>23966.1</v>
      </c>
      <c r="GN610">
        <v>38211.9</v>
      </c>
      <c r="GO610">
        <v>31510.7</v>
      </c>
      <c r="GP610">
        <v>46782.8</v>
      </c>
      <c r="GQ610">
        <v>37881</v>
      </c>
      <c r="GR610">
        <v>1.89328</v>
      </c>
      <c r="GS610">
        <v>1.8806</v>
      </c>
      <c r="GT610">
        <v>0.102539</v>
      </c>
      <c r="GU610">
        <v>0</v>
      </c>
      <c r="GV610">
        <v>28.3221</v>
      </c>
      <c r="GW610">
        <v>999.9</v>
      </c>
      <c r="GX610">
        <v>64</v>
      </c>
      <c r="GY610">
        <v>29</v>
      </c>
      <c r="GZ610">
        <v>28.407</v>
      </c>
      <c r="HA610">
        <v>61.161</v>
      </c>
      <c r="HB610">
        <v>21.0497</v>
      </c>
      <c r="HC610">
        <v>1</v>
      </c>
      <c r="HD610">
        <v>0.0212754</v>
      </c>
      <c r="HE610">
        <v>-2.29371</v>
      </c>
      <c r="HF610">
        <v>20.3228</v>
      </c>
      <c r="HG610">
        <v>5.22253</v>
      </c>
      <c r="HH610">
        <v>11.98</v>
      </c>
      <c r="HI610">
        <v>4.96555</v>
      </c>
      <c r="HJ610">
        <v>3.276</v>
      </c>
      <c r="HK610">
        <v>9999</v>
      </c>
      <c r="HL610">
        <v>9999</v>
      </c>
      <c r="HM610">
        <v>9999</v>
      </c>
      <c r="HN610">
        <v>999.9</v>
      </c>
      <c r="HO610">
        <v>1.86359</v>
      </c>
      <c r="HP610">
        <v>1.85975</v>
      </c>
      <c r="HQ610">
        <v>1.85804</v>
      </c>
      <c r="HR610">
        <v>1.85944</v>
      </c>
      <c r="HS610">
        <v>1.85959</v>
      </c>
      <c r="HT610">
        <v>1.85806</v>
      </c>
      <c r="HU610">
        <v>1.85715</v>
      </c>
      <c r="HV610">
        <v>1.85211</v>
      </c>
      <c r="HW610">
        <v>0</v>
      </c>
      <c r="HX610">
        <v>0</v>
      </c>
      <c r="HY610">
        <v>0</v>
      </c>
      <c r="HZ610">
        <v>0</v>
      </c>
      <c r="IA610" t="s">
        <v>424</v>
      </c>
      <c r="IB610" t="s">
        <v>425</v>
      </c>
      <c r="IC610" t="s">
        <v>426</v>
      </c>
      <c r="ID610" t="s">
        <v>426</v>
      </c>
      <c r="IE610" t="s">
        <v>426</v>
      </c>
      <c r="IF610" t="s">
        <v>426</v>
      </c>
      <c r="IG610">
        <v>0</v>
      </c>
      <c r="IH610">
        <v>100</v>
      </c>
      <c r="II610">
        <v>100</v>
      </c>
      <c r="IJ610">
        <v>-1.766</v>
      </c>
      <c r="IK610">
        <v>0.1855</v>
      </c>
      <c r="IL610">
        <v>-2.556641355486648</v>
      </c>
      <c r="IM610">
        <v>0.001328113201692861</v>
      </c>
      <c r="IN610">
        <v>1.538283238170363E-06</v>
      </c>
      <c r="IO610">
        <v>-5.795655626708063E-10</v>
      </c>
      <c r="IP610">
        <v>-0.06673559592848211</v>
      </c>
      <c r="IQ610">
        <v>-0.004593102289677449</v>
      </c>
      <c r="IR610">
        <v>0.0008253994458280543</v>
      </c>
      <c r="IS610">
        <v>-7.403632370499484E-06</v>
      </c>
      <c r="IT610">
        <v>2</v>
      </c>
      <c r="IU610">
        <v>1985</v>
      </c>
      <c r="IV610">
        <v>1</v>
      </c>
      <c r="IW610">
        <v>27</v>
      </c>
      <c r="IX610">
        <v>3.9</v>
      </c>
      <c r="IY610">
        <v>3.7</v>
      </c>
      <c r="IZ610">
        <v>1.13525</v>
      </c>
      <c r="JA610">
        <v>2.60376</v>
      </c>
      <c r="JB610">
        <v>1.49658</v>
      </c>
      <c r="JC610">
        <v>2.34497</v>
      </c>
      <c r="JD610">
        <v>1.54907</v>
      </c>
      <c r="JE610">
        <v>2.4585</v>
      </c>
      <c r="JF610">
        <v>32.7535</v>
      </c>
      <c r="JG610">
        <v>15.2265</v>
      </c>
      <c r="JH610">
        <v>18</v>
      </c>
      <c r="JI610">
        <v>481.638</v>
      </c>
      <c r="JJ610">
        <v>502.783</v>
      </c>
      <c r="JK610">
        <v>31.3292</v>
      </c>
      <c r="JL610">
        <v>27.5088</v>
      </c>
      <c r="JM610">
        <v>29.9998</v>
      </c>
      <c r="JN610">
        <v>27.7184</v>
      </c>
      <c r="JO610">
        <v>27.7036</v>
      </c>
      <c r="JP610">
        <v>22.8306</v>
      </c>
      <c r="JQ610">
        <v>21.2626</v>
      </c>
      <c r="JR610">
        <v>79.7008</v>
      </c>
      <c r="JS610">
        <v>31.2948</v>
      </c>
      <c r="JT610">
        <v>420</v>
      </c>
      <c r="JU610">
        <v>23.4472</v>
      </c>
      <c r="JV610">
        <v>102.304</v>
      </c>
      <c r="JW610">
        <v>91.3884</v>
      </c>
    </row>
    <row r="611" spans="1:283">
      <c r="A611">
        <v>593</v>
      </c>
      <c r="B611">
        <v>1761013878</v>
      </c>
      <c r="C611">
        <v>4212</v>
      </c>
      <c r="D611" t="s">
        <v>1647</v>
      </c>
      <c r="E611" t="s">
        <v>1648</v>
      </c>
      <c r="F611">
        <v>5</v>
      </c>
      <c r="G611" t="s">
        <v>1603</v>
      </c>
      <c r="H611">
        <v>1761013870</v>
      </c>
      <c r="I611">
        <f>(J611)/1000</f>
        <v>0</v>
      </c>
      <c r="J611">
        <f>1000*DJ611*AH611*(DF611-DG611)/(100*CY611*(1000-AH611*DF611))</f>
        <v>0</v>
      </c>
      <c r="K611">
        <f>DJ611*AH611*(DE611-DD611*(1000-AH611*DG611)/(1000-AH611*DF611))/(100*CY611)</f>
        <v>0</v>
      </c>
      <c r="L611">
        <f>DD611 - IF(AH611&gt;1, K611*CY611*100.0/(AJ611), 0)</f>
        <v>0</v>
      </c>
      <c r="M611">
        <f>((S611-I611/2)*L611-K611)/(S611+I611/2)</f>
        <v>0</v>
      </c>
      <c r="N611">
        <f>M611*(DK611+DL611)/1000.0</f>
        <v>0</v>
      </c>
      <c r="O611">
        <f>(DD611 - IF(AH611&gt;1, K611*CY611*100.0/(AJ611), 0))*(DK611+DL611)/1000.0</f>
        <v>0</v>
      </c>
      <c r="P611">
        <f>2.0/((1/R611-1/Q611)+SIGN(R611)*SQRT((1/R611-1/Q611)*(1/R611-1/Q611) + 4*CZ611/((CZ611+1)*(CZ611+1))*(2*1/R611*1/Q611-1/Q611*1/Q611)))</f>
        <v>0</v>
      </c>
      <c r="Q611">
        <f>IF(LEFT(DA611,1)&lt;&gt;"0",IF(LEFT(DA611,1)="1",3.0,DB611),$D$5+$E$5*(DR611*DK611/($K$5*1000))+$F$5*(DR611*DK611/($K$5*1000))*MAX(MIN(CY611,$J$5),$I$5)*MAX(MIN(CY611,$J$5),$I$5)+$G$5*MAX(MIN(CY611,$J$5),$I$5)*(DR611*DK611/($K$5*1000))+$H$5*(DR611*DK611/($K$5*1000))*(DR611*DK611/($K$5*1000)))</f>
        <v>0</v>
      </c>
      <c r="R611">
        <f>I611*(1000-(1000*0.61365*exp(17.502*V611/(240.97+V611))/(DK611+DL611)+DF611)/2)/(1000*0.61365*exp(17.502*V611/(240.97+V611))/(DK611+DL611)-DF611)</f>
        <v>0</v>
      </c>
      <c r="S611">
        <f>1/((CZ611+1)/(P611/1.6)+1/(Q611/1.37)) + CZ611/((CZ611+1)/(P611/1.6) + CZ611/(Q611/1.37))</f>
        <v>0</v>
      </c>
      <c r="T611">
        <f>(CU611*CX611)</f>
        <v>0</v>
      </c>
      <c r="U611">
        <f>(DM611+(T611+2*0.95*5.67E-8*(((DM611+$B$9)+273)^4-(DM611+273)^4)-44100*I611)/(1.84*29.3*Q611+8*0.95*5.67E-8*(DM611+273)^3))</f>
        <v>0</v>
      </c>
      <c r="V611">
        <f>($C$9*DN611+$D$9*DO611+$E$9*U611)</f>
        <v>0</v>
      </c>
      <c r="W611">
        <f>0.61365*exp(17.502*V611/(240.97+V611))</f>
        <v>0</v>
      </c>
      <c r="X611">
        <f>(Y611/Z611*100)</f>
        <v>0</v>
      </c>
      <c r="Y611">
        <f>DF611*(DK611+DL611)/1000</f>
        <v>0</v>
      </c>
      <c r="Z611">
        <f>0.61365*exp(17.502*DM611/(240.97+DM611))</f>
        <v>0</v>
      </c>
      <c r="AA611">
        <f>(W611-DF611*(DK611+DL611)/1000)</f>
        <v>0</v>
      </c>
      <c r="AB611">
        <f>(-I611*44100)</f>
        <v>0</v>
      </c>
      <c r="AC611">
        <f>2*29.3*Q611*0.92*(DM611-V611)</f>
        <v>0</v>
      </c>
      <c r="AD611">
        <f>2*0.95*5.67E-8*(((DM611+$B$9)+273)^4-(V611+273)^4)</f>
        <v>0</v>
      </c>
      <c r="AE611">
        <f>T611+AD611+AB611+AC611</f>
        <v>0</v>
      </c>
      <c r="AF611">
        <v>1</v>
      </c>
      <c r="AG611">
        <v>0</v>
      </c>
      <c r="AH611">
        <f>IF(AF611*$H$15&gt;=AJ611,1.0,(AJ611/(AJ611-AF611*$H$15)))</f>
        <v>0</v>
      </c>
      <c r="AI611">
        <f>(AH611-1)*100</f>
        <v>0</v>
      </c>
      <c r="AJ611">
        <f>MAX(0,($B$15+$C$15*DR611)/(1+$D$15*DR611)*DK611/(DM611+273)*$E$15)</f>
        <v>0</v>
      </c>
      <c r="AK611" t="s">
        <v>420</v>
      </c>
      <c r="AL611" t="s">
        <v>420</v>
      </c>
      <c r="AM611">
        <v>0</v>
      </c>
      <c r="AN611">
        <v>0</v>
      </c>
      <c r="AO611">
        <f>1-AM611/AN611</f>
        <v>0</v>
      </c>
      <c r="AP611">
        <v>0</v>
      </c>
      <c r="AQ611" t="s">
        <v>420</v>
      </c>
      <c r="AR611" t="s">
        <v>420</v>
      </c>
      <c r="AS611">
        <v>0</v>
      </c>
      <c r="AT611">
        <v>0</v>
      </c>
      <c r="AU611">
        <f>1-AS611/AT611</f>
        <v>0</v>
      </c>
      <c r="AV611">
        <v>0.5</v>
      </c>
      <c r="AW611">
        <f>CV611</f>
        <v>0</v>
      </c>
      <c r="AX611">
        <f>K611</f>
        <v>0</v>
      </c>
      <c r="AY611">
        <f>AU611*AV611*AW611</f>
        <v>0</v>
      </c>
      <c r="AZ611">
        <f>(AX611-AP611)/AW611</f>
        <v>0</v>
      </c>
      <c r="BA611">
        <f>(AN611-AT611)/AT611</f>
        <v>0</v>
      </c>
      <c r="BB611">
        <f>AM611/(AO611+AM611/AT611)</f>
        <v>0</v>
      </c>
      <c r="BC611" t="s">
        <v>420</v>
      </c>
      <c r="BD611">
        <v>0</v>
      </c>
      <c r="BE611">
        <f>IF(BD611&lt;&gt;0, BD611, BB611)</f>
        <v>0</v>
      </c>
      <c r="BF611">
        <f>1-BE611/AT611</f>
        <v>0</v>
      </c>
      <c r="BG611">
        <f>(AT611-AS611)/(AT611-BE611)</f>
        <v>0</v>
      </c>
      <c r="BH611">
        <f>(AN611-AT611)/(AN611-BE611)</f>
        <v>0</v>
      </c>
      <c r="BI611">
        <f>(AT611-AS611)/(AT611-AM611)</f>
        <v>0</v>
      </c>
      <c r="BJ611">
        <f>(AN611-AT611)/(AN611-AM611)</f>
        <v>0</v>
      </c>
      <c r="BK611">
        <f>(BG611*BE611/AS611)</f>
        <v>0</v>
      </c>
      <c r="BL611">
        <f>(1-BK611)</f>
        <v>0</v>
      </c>
      <c r="CU611">
        <f>$B$13*DS611+$C$13*DT611+$F$13*EE611*(1-EH611)</f>
        <v>0</v>
      </c>
      <c r="CV611">
        <f>CU611*CW611</f>
        <v>0</v>
      </c>
      <c r="CW611">
        <f>($B$13*$D$11+$C$13*$D$11+$F$13*((ER611+EJ611)/MAX(ER611+EJ611+ES611, 0.1)*$I$11+ES611/MAX(ER611+EJ611+ES611, 0.1)*$J$11))/($B$13+$C$13+$F$13)</f>
        <v>0</v>
      </c>
      <c r="CX611">
        <f>($B$13*$K$11+$C$13*$K$11+$F$13*((ER611+EJ611)/MAX(ER611+EJ611+ES611, 0.1)*$P$11+ES611/MAX(ER611+EJ611+ES611, 0.1)*$Q$11))/($B$13+$C$13+$F$13)</f>
        <v>0</v>
      </c>
      <c r="CY611">
        <v>1.91</v>
      </c>
      <c r="CZ611">
        <v>0.5</v>
      </c>
      <c r="DA611" t="s">
        <v>421</v>
      </c>
      <c r="DB611">
        <v>2</v>
      </c>
      <c r="DC611">
        <v>1761013870</v>
      </c>
      <c r="DD611">
        <v>420.3142083333334</v>
      </c>
      <c r="DE611">
        <v>420.007</v>
      </c>
      <c r="DF611">
        <v>23.69802916666667</v>
      </c>
      <c r="DG611">
        <v>23.63575416666667</v>
      </c>
      <c r="DH611">
        <v>422.0797916666667</v>
      </c>
      <c r="DI611">
        <v>23.51268333333333</v>
      </c>
      <c r="DJ611">
        <v>500.0067916666667</v>
      </c>
      <c r="DK611">
        <v>90.60697916666668</v>
      </c>
      <c r="DL611">
        <v>0.03360325416666667</v>
      </c>
      <c r="DM611">
        <v>30.04123333333333</v>
      </c>
      <c r="DN611">
        <v>29.98610833333333</v>
      </c>
      <c r="DO611">
        <v>999.9</v>
      </c>
      <c r="DP611">
        <v>0</v>
      </c>
      <c r="DQ611">
        <v>0</v>
      </c>
      <c r="DR611">
        <v>10002.49416666667</v>
      </c>
      <c r="DS611">
        <v>0</v>
      </c>
      <c r="DT611">
        <v>0.242856</v>
      </c>
      <c r="DU611">
        <v>0.3071631666666667</v>
      </c>
      <c r="DV611">
        <v>430.5165416666667</v>
      </c>
      <c r="DW611">
        <v>430.1746666666666</v>
      </c>
      <c r="DX611">
        <v>0.06226158333333334</v>
      </c>
      <c r="DY611">
        <v>420.007</v>
      </c>
      <c r="DZ611">
        <v>23.63575416666667</v>
      </c>
      <c r="EA611">
        <v>2.147205833333333</v>
      </c>
      <c r="EB611">
        <v>2.141565</v>
      </c>
      <c r="EC611">
        <v>18.57377083333333</v>
      </c>
      <c r="ED611">
        <v>18.53175833333333</v>
      </c>
      <c r="EE611">
        <v>0.00500078</v>
      </c>
      <c r="EF611">
        <v>0</v>
      </c>
      <c r="EG611">
        <v>0</v>
      </c>
      <c r="EH611">
        <v>0</v>
      </c>
      <c r="EI611">
        <v>181.0166666666667</v>
      </c>
      <c r="EJ611">
        <v>0.00500078</v>
      </c>
      <c r="EK611">
        <v>-19.31666666666667</v>
      </c>
      <c r="EL611">
        <v>-1.216666666666667</v>
      </c>
      <c r="EM611">
        <v>35.24716666666666</v>
      </c>
      <c r="EN611">
        <v>38.67691666666666</v>
      </c>
      <c r="EO611">
        <v>37.018</v>
      </c>
      <c r="EP611">
        <v>38.79141666666667</v>
      </c>
      <c r="EQ611">
        <v>37.65091666666667</v>
      </c>
      <c r="ER611">
        <v>0</v>
      </c>
      <c r="ES611">
        <v>0</v>
      </c>
      <c r="ET611">
        <v>0</v>
      </c>
      <c r="EU611">
        <v>1761013876.9</v>
      </c>
      <c r="EV611">
        <v>0</v>
      </c>
      <c r="EW611">
        <v>182.0961538461538</v>
      </c>
      <c r="EX611">
        <v>4.673504083898241</v>
      </c>
      <c r="EY611">
        <v>26.84786352399614</v>
      </c>
      <c r="EZ611">
        <v>-19.15769230769231</v>
      </c>
      <c r="FA611">
        <v>15</v>
      </c>
      <c r="FB611">
        <v>1761013652</v>
      </c>
      <c r="FC611" t="s">
        <v>1604</v>
      </c>
      <c r="FD611">
        <v>1761013643</v>
      </c>
      <c r="FE611">
        <v>1761013652</v>
      </c>
      <c r="FF611">
        <v>18</v>
      </c>
      <c r="FG611">
        <v>0.01</v>
      </c>
      <c r="FH611">
        <v>-0.002</v>
      </c>
      <c r="FI611">
        <v>-1.766</v>
      </c>
      <c r="FJ611">
        <v>0.184</v>
      </c>
      <c r="FK611">
        <v>420</v>
      </c>
      <c r="FL611">
        <v>24</v>
      </c>
      <c r="FM611">
        <v>0.62</v>
      </c>
      <c r="FN611">
        <v>0.17</v>
      </c>
      <c r="FO611">
        <v>0.29309155</v>
      </c>
      <c r="FP611">
        <v>0.2462950018761726</v>
      </c>
      <c r="FQ611">
        <v>0.04415567067939859</v>
      </c>
      <c r="FR611">
        <v>1</v>
      </c>
      <c r="FS611">
        <v>181.7529411764706</v>
      </c>
      <c r="FT611">
        <v>-8.34835765323491</v>
      </c>
      <c r="FU611">
        <v>6.061073254510275</v>
      </c>
      <c r="FV611">
        <v>0</v>
      </c>
      <c r="FW611">
        <v>0.0569893875</v>
      </c>
      <c r="FX611">
        <v>0.08868869831144462</v>
      </c>
      <c r="FY611">
        <v>0.009106692177711605</v>
      </c>
      <c r="FZ611">
        <v>1</v>
      </c>
      <c r="GA611">
        <v>2</v>
      </c>
      <c r="GB611">
        <v>3</v>
      </c>
      <c r="GC611" t="s">
        <v>482</v>
      </c>
      <c r="GD611">
        <v>3.1097</v>
      </c>
      <c r="GE611">
        <v>2.72491</v>
      </c>
      <c r="GF611">
        <v>0.0887389</v>
      </c>
      <c r="GG611">
        <v>0.0884582</v>
      </c>
      <c r="GH611">
        <v>0.10774</v>
      </c>
      <c r="GI611">
        <v>0.108454</v>
      </c>
      <c r="GJ611">
        <v>23916.6</v>
      </c>
      <c r="GK611">
        <v>21658.5</v>
      </c>
      <c r="GL611">
        <v>26802.9</v>
      </c>
      <c r="GM611">
        <v>23966</v>
      </c>
      <c r="GN611">
        <v>38212</v>
      </c>
      <c r="GO611">
        <v>31513.7</v>
      </c>
      <c r="GP611">
        <v>46782.7</v>
      </c>
      <c r="GQ611">
        <v>37881</v>
      </c>
      <c r="GR611">
        <v>1.89335</v>
      </c>
      <c r="GS611">
        <v>1.88028</v>
      </c>
      <c r="GT611">
        <v>0.103217</v>
      </c>
      <c r="GU611">
        <v>0</v>
      </c>
      <c r="GV611">
        <v>28.3215</v>
      </c>
      <c r="GW611">
        <v>999.9</v>
      </c>
      <c r="GX611">
        <v>64</v>
      </c>
      <c r="GY611">
        <v>29</v>
      </c>
      <c r="GZ611">
        <v>28.4071</v>
      </c>
      <c r="HA611">
        <v>61.471</v>
      </c>
      <c r="HB611">
        <v>20.9535</v>
      </c>
      <c r="HC611">
        <v>1</v>
      </c>
      <c r="HD611">
        <v>0.0212602</v>
      </c>
      <c r="HE611">
        <v>-2.24352</v>
      </c>
      <c r="HF611">
        <v>20.3232</v>
      </c>
      <c r="HG611">
        <v>5.22238</v>
      </c>
      <c r="HH611">
        <v>11.98</v>
      </c>
      <c r="HI611">
        <v>4.9656</v>
      </c>
      <c r="HJ611">
        <v>3.276</v>
      </c>
      <c r="HK611">
        <v>9999</v>
      </c>
      <c r="HL611">
        <v>9999</v>
      </c>
      <c r="HM611">
        <v>9999</v>
      </c>
      <c r="HN611">
        <v>999.9</v>
      </c>
      <c r="HO611">
        <v>1.8636</v>
      </c>
      <c r="HP611">
        <v>1.85975</v>
      </c>
      <c r="HQ611">
        <v>1.85804</v>
      </c>
      <c r="HR611">
        <v>1.85944</v>
      </c>
      <c r="HS611">
        <v>1.85959</v>
      </c>
      <c r="HT611">
        <v>1.85806</v>
      </c>
      <c r="HU611">
        <v>1.85715</v>
      </c>
      <c r="HV611">
        <v>1.8521</v>
      </c>
      <c r="HW611">
        <v>0</v>
      </c>
      <c r="HX611">
        <v>0</v>
      </c>
      <c r="HY611">
        <v>0</v>
      </c>
      <c r="HZ611">
        <v>0</v>
      </c>
      <c r="IA611" t="s">
        <v>424</v>
      </c>
      <c r="IB611" t="s">
        <v>425</v>
      </c>
      <c r="IC611" t="s">
        <v>426</v>
      </c>
      <c r="ID611" t="s">
        <v>426</v>
      </c>
      <c r="IE611" t="s">
        <v>426</v>
      </c>
      <c r="IF611" t="s">
        <v>426</v>
      </c>
      <c r="IG611">
        <v>0</v>
      </c>
      <c r="IH611">
        <v>100</v>
      </c>
      <c r="II611">
        <v>100</v>
      </c>
      <c r="IJ611">
        <v>-1.766</v>
      </c>
      <c r="IK611">
        <v>0.1854</v>
      </c>
      <c r="IL611">
        <v>-2.556641355486648</v>
      </c>
      <c r="IM611">
        <v>0.001328113201692861</v>
      </c>
      <c r="IN611">
        <v>1.538283238170363E-06</v>
      </c>
      <c r="IO611">
        <v>-5.795655626708063E-10</v>
      </c>
      <c r="IP611">
        <v>-0.06673559592848211</v>
      </c>
      <c r="IQ611">
        <v>-0.004593102289677449</v>
      </c>
      <c r="IR611">
        <v>0.0008253994458280543</v>
      </c>
      <c r="IS611">
        <v>-7.403632370499484E-06</v>
      </c>
      <c r="IT611">
        <v>2</v>
      </c>
      <c r="IU611">
        <v>1985</v>
      </c>
      <c r="IV611">
        <v>1</v>
      </c>
      <c r="IW611">
        <v>27</v>
      </c>
      <c r="IX611">
        <v>3.9</v>
      </c>
      <c r="IY611">
        <v>3.8</v>
      </c>
      <c r="IZ611">
        <v>1.13525</v>
      </c>
      <c r="JA611">
        <v>2.61597</v>
      </c>
      <c r="JB611">
        <v>1.49658</v>
      </c>
      <c r="JC611">
        <v>2.34497</v>
      </c>
      <c r="JD611">
        <v>1.54907</v>
      </c>
      <c r="JE611">
        <v>2.32788</v>
      </c>
      <c r="JF611">
        <v>32.7535</v>
      </c>
      <c r="JG611">
        <v>15.2265</v>
      </c>
      <c r="JH611">
        <v>18</v>
      </c>
      <c r="JI611">
        <v>481.672</v>
      </c>
      <c r="JJ611">
        <v>502.556</v>
      </c>
      <c r="JK611">
        <v>31.3285</v>
      </c>
      <c r="JL611">
        <v>27.5082</v>
      </c>
      <c r="JM611">
        <v>29.9998</v>
      </c>
      <c r="JN611">
        <v>27.7173</v>
      </c>
      <c r="JO611">
        <v>27.7025</v>
      </c>
      <c r="JP611">
        <v>22.8321</v>
      </c>
      <c r="JQ611">
        <v>21.5493</v>
      </c>
      <c r="JR611">
        <v>79.7008</v>
      </c>
      <c r="JS611">
        <v>31.2948</v>
      </c>
      <c r="JT611">
        <v>420</v>
      </c>
      <c r="JU611">
        <v>23.4337</v>
      </c>
      <c r="JV611">
        <v>102.303</v>
      </c>
      <c r="JW611">
        <v>91.3883</v>
      </c>
    </row>
    <row r="612" spans="1:283">
      <c r="A612">
        <v>594</v>
      </c>
      <c r="B612">
        <v>1761013880</v>
      </c>
      <c r="C612">
        <v>4214</v>
      </c>
      <c r="D612" t="s">
        <v>1649</v>
      </c>
      <c r="E612" t="s">
        <v>1650</v>
      </c>
      <c r="F612">
        <v>5</v>
      </c>
      <c r="G612" t="s">
        <v>1603</v>
      </c>
      <c r="H612">
        <v>1761013872</v>
      </c>
      <c r="I612">
        <f>(J612)/1000</f>
        <v>0</v>
      </c>
      <c r="J612">
        <f>1000*DJ612*AH612*(DF612-DG612)/(100*CY612*(1000-AH612*DF612))</f>
        <v>0</v>
      </c>
      <c r="K612">
        <f>DJ612*AH612*(DE612-DD612*(1000-AH612*DG612)/(1000-AH612*DF612))/(100*CY612)</f>
        <v>0</v>
      </c>
      <c r="L612">
        <f>DD612 - IF(AH612&gt;1, K612*CY612*100.0/(AJ612), 0)</f>
        <v>0</v>
      </c>
      <c r="M612">
        <f>((S612-I612/2)*L612-K612)/(S612+I612/2)</f>
        <v>0</v>
      </c>
      <c r="N612">
        <f>M612*(DK612+DL612)/1000.0</f>
        <v>0</v>
      </c>
      <c r="O612">
        <f>(DD612 - IF(AH612&gt;1, K612*CY612*100.0/(AJ612), 0))*(DK612+DL612)/1000.0</f>
        <v>0</v>
      </c>
      <c r="P612">
        <f>2.0/((1/R612-1/Q612)+SIGN(R612)*SQRT((1/R612-1/Q612)*(1/R612-1/Q612) + 4*CZ612/((CZ612+1)*(CZ612+1))*(2*1/R612*1/Q612-1/Q612*1/Q612)))</f>
        <v>0</v>
      </c>
      <c r="Q612">
        <f>IF(LEFT(DA612,1)&lt;&gt;"0",IF(LEFT(DA612,1)="1",3.0,DB612),$D$5+$E$5*(DR612*DK612/($K$5*1000))+$F$5*(DR612*DK612/($K$5*1000))*MAX(MIN(CY612,$J$5),$I$5)*MAX(MIN(CY612,$J$5),$I$5)+$G$5*MAX(MIN(CY612,$J$5),$I$5)*(DR612*DK612/($K$5*1000))+$H$5*(DR612*DK612/($K$5*1000))*(DR612*DK612/($K$5*1000)))</f>
        <v>0</v>
      </c>
      <c r="R612">
        <f>I612*(1000-(1000*0.61365*exp(17.502*V612/(240.97+V612))/(DK612+DL612)+DF612)/2)/(1000*0.61365*exp(17.502*V612/(240.97+V612))/(DK612+DL612)-DF612)</f>
        <v>0</v>
      </c>
      <c r="S612">
        <f>1/((CZ612+1)/(P612/1.6)+1/(Q612/1.37)) + CZ612/((CZ612+1)/(P612/1.6) + CZ612/(Q612/1.37))</f>
        <v>0</v>
      </c>
      <c r="T612">
        <f>(CU612*CX612)</f>
        <v>0</v>
      </c>
      <c r="U612">
        <f>(DM612+(T612+2*0.95*5.67E-8*(((DM612+$B$9)+273)^4-(DM612+273)^4)-44100*I612)/(1.84*29.3*Q612+8*0.95*5.67E-8*(DM612+273)^3))</f>
        <v>0</v>
      </c>
      <c r="V612">
        <f>($C$9*DN612+$D$9*DO612+$E$9*U612)</f>
        <v>0</v>
      </c>
      <c r="W612">
        <f>0.61365*exp(17.502*V612/(240.97+V612))</f>
        <v>0</v>
      </c>
      <c r="X612">
        <f>(Y612/Z612*100)</f>
        <v>0</v>
      </c>
      <c r="Y612">
        <f>DF612*(DK612+DL612)/1000</f>
        <v>0</v>
      </c>
      <c r="Z612">
        <f>0.61365*exp(17.502*DM612/(240.97+DM612))</f>
        <v>0</v>
      </c>
      <c r="AA612">
        <f>(W612-DF612*(DK612+DL612)/1000)</f>
        <v>0</v>
      </c>
      <c r="AB612">
        <f>(-I612*44100)</f>
        <v>0</v>
      </c>
      <c r="AC612">
        <f>2*29.3*Q612*0.92*(DM612-V612)</f>
        <v>0</v>
      </c>
      <c r="AD612">
        <f>2*0.95*5.67E-8*(((DM612+$B$9)+273)^4-(V612+273)^4)</f>
        <v>0</v>
      </c>
      <c r="AE612">
        <f>T612+AD612+AB612+AC612</f>
        <v>0</v>
      </c>
      <c r="AF612">
        <v>1</v>
      </c>
      <c r="AG612">
        <v>0</v>
      </c>
      <c r="AH612">
        <f>IF(AF612*$H$15&gt;=AJ612,1.0,(AJ612/(AJ612-AF612*$H$15)))</f>
        <v>0</v>
      </c>
      <c r="AI612">
        <f>(AH612-1)*100</f>
        <v>0</v>
      </c>
      <c r="AJ612">
        <f>MAX(0,($B$15+$C$15*DR612)/(1+$D$15*DR612)*DK612/(DM612+273)*$E$15)</f>
        <v>0</v>
      </c>
      <c r="AK612" t="s">
        <v>420</v>
      </c>
      <c r="AL612" t="s">
        <v>420</v>
      </c>
      <c r="AM612">
        <v>0</v>
      </c>
      <c r="AN612">
        <v>0</v>
      </c>
      <c r="AO612">
        <f>1-AM612/AN612</f>
        <v>0</v>
      </c>
      <c r="AP612">
        <v>0</v>
      </c>
      <c r="AQ612" t="s">
        <v>420</v>
      </c>
      <c r="AR612" t="s">
        <v>420</v>
      </c>
      <c r="AS612">
        <v>0</v>
      </c>
      <c r="AT612">
        <v>0</v>
      </c>
      <c r="AU612">
        <f>1-AS612/AT612</f>
        <v>0</v>
      </c>
      <c r="AV612">
        <v>0.5</v>
      </c>
      <c r="AW612">
        <f>CV612</f>
        <v>0</v>
      </c>
      <c r="AX612">
        <f>K612</f>
        <v>0</v>
      </c>
      <c r="AY612">
        <f>AU612*AV612*AW612</f>
        <v>0</v>
      </c>
      <c r="AZ612">
        <f>(AX612-AP612)/AW612</f>
        <v>0</v>
      </c>
      <c r="BA612">
        <f>(AN612-AT612)/AT612</f>
        <v>0</v>
      </c>
      <c r="BB612">
        <f>AM612/(AO612+AM612/AT612)</f>
        <v>0</v>
      </c>
      <c r="BC612" t="s">
        <v>420</v>
      </c>
      <c r="BD612">
        <v>0</v>
      </c>
      <c r="BE612">
        <f>IF(BD612&lt;&gt;0, BD612, BB612)</f>
        <v>0</v>
      </c>
      <c r="BF612">
        <f>1-BE612/AT612</f>
        <v>0</v>
      </c>
      <c r="BG612">
        <f>(AT612-AS612)/(AT612-BE612)</f>
        <v>0</v>
      </c>
      <c r="BH612">
        <f>(AN612-AT612)/(AN612-BE612)</f>
        <v>0</v>
      </c>
      <c r="BI612">
        <f>(AT612-AS612)/(AT612-AM612)</f>
        <v>0</v>
      </c>
      <c r="BJ612">
        <f>(AN612-AT612)/(AN612-AM612)</f>
        <v>0</v>
      </c>
      <c r="BK612">
        <f>(BG612*BE612/AS612)</f>
        <v>0</v>
      </c>
      <c r="BL612">
        <f>(1-BK612)</f>
        <v>0</v>
      </c>
      <c r="CU612">
        <f>$B$13*DS612+$C$13*DT612+$F$13*EE612*(1-EH612)</f>
        <v>0</v>
      </c>
      <c r="CV612">
        <f>CU612*CW612</f>
        <v>0</v>
      </c>
      <c r="CW612">
        <f>($B$13*$D$11+$C$13*$D$11+$F$13*((ER612+EJ612)/MAX(ER612+EJ612+ES612, 0.1)*$I$11+ES612/MAX(ER612+EJ612+ES612, 0.1)*$J$11))/($B$13+$C$13+$F$13)</f>
        <v>0</v>
      </c>
      <c r="CX612">
        <f>($B$13*$K$11+$C$13*$K$11+$F$13*((ER612+EJ612)/MAX(ER612+EJ612+ES612, 0.1)*$P$11+ES612/MAX(ER612+EJ612+ES612, 0.1)*$Q$11))/($B$13+$C$13+$F$13)</f>
        <v>0</v>
      </c>
      <c r="CY612">
        <v>1.91</v>
      </c>
      <c r="CZ612">
        <v>0.5</v>
      </c>
      <c r="DA612" t="s">
        <v>421</v>
      </c>
      <c r="DB612">
        <v>2</v>
      </c>
      <c r="DC612">
        <v>1761013872</v>
      </c>
      <c r="DD612">
        <v>420.32175</v>
      </c>
      <c r="DE612">
        <v>420.0110416666666</v>
      </c>
      <c r="DF612">
        <v>23.69884166666667</v>
      </c>
      <c r="DG612">
        <v>23.62824583333333</v>
      </c>
      <c r="DH612">
        <v>422.0872916666667</v>
      </c>
      <c r="DI612">
        <v>23.51348333333333</v>
      </c>
      <c r="DJ612">
        <v>500.0249583333332</v>
      </c>
      <c r="DK612">
        <v>90.60722083333333</v>
      </c>
      <c r="DL612">
        <v>0.0335188875</v>
      </c>
      <c r="DM612">
        <v>30.04362083333334</v>
      </c>
      <c r="DN612">
        <v>29.9886375</v>
      </c>
      <c r="DO612">
        <v>999.9</v>
      </c>
      <c r="DP612">
        <v>0</v>
      </c>
      <c r="DQ612">
        <v>0</v>
      </c>
      <c r="DR612">
        <v>10004.05458333333</v>
      </c>
      <c r="DS612">
        <v>0</v>
      </c>
      <c r="DT612">
        <v>0.242856</v>
      </c>
      <c r="DU612">
        <v>0.3106116666666667</v>
      </c>
      <c r="DV612">
        <v>430.5246666666667</v>
      </c>
      <c r="DW612">
        <v>430.1755416666667</v>
      </c>
      <c r="DX612">
        <v>0.07058863333333333</v>
      </c>
      <c r="DY612">
        <v>420.0110416666666</v>
      </c>
      <c r="DZ612">
        <v>23.62824583333333</v>
      </c>
      <c r="EA612">
        <v>2.147285416666667</v>
      </c>
      <c r="EB612">
        <v>2.14089</v>
      </c>
      <c r="EC612">
        <v>18.5743625</v>
      </c>
      <c r="ED612">
        <v>18.52671666666667</v>
      </c>
      <c r="EE612">
        <v>0.00500078</v>
      </c>
      <c r="EF612">
        <v>0</v>
      </c>
      <c r="EG612">
        <v>0</v>
      </c>
      <c r="EH612">
        <v>0</v>
      </c>
      <c r="EI612">
        <v>180.7083333333333</v>
      </c>
      <c r="EJ612">
        <v>0.00500078</v>
      </c>
      <c r="EK612">
        <v>-19.62916666666667</v>
      </c>
      <c r="EL612">
        <v>-1.254166666666667</v>
      </c>
      <c r="EM612">
        <v>35.257625</v>
      </c>
      <c r="EN612">
        <v>38.716</v>
      </c>
      <c r="EO612">
        <v>37.05441666666667</v>
      </c>
      <c r="EP612">
        <v>38.84870833333333</v>
      </c>
      <c r="EQ612">
        <v>37.67695833333334</v>
      </c>
      <c r="ER612">
        <v>0</v>
      </c>
      <c r="ES612">
        <v>0</v>
      </c>
      <c r="ET612">
        <v>0</v>
      </c>
      <c r="EU612">
        <v>1761013878.7</v>
      </c>
      <c r="EV612">
        <v>0</v>
      </c>
      <c r="EW612">
        <v>181.712</v>
      </c>
      <c r="EX612">
        <v>10.96923064879903</v>
      </c>
      <c r="EY612">
        <v>15.24615397208773</v>
      </c>
      <c r="EZ612">
        <v>-19.412</v>
      </c>
      <c r="FA612">
        <v>15</v>
      </c>
      <c r="FB612">
        <v>1761013652</v>
      </c>
      <c r="FC612" t="s">
        <v>1604</v>
      </c>
      <c r="FD612">
        <v>1761013643</v>
      </c>
      <c r="FE612">
        <v>1761013652</v>
      </c>
      <c r="FF612">
        <v>18</v>
      </c>
      <c r="FG612">
        <v>0.01</v>
      </c>
      <c r="FH612">
        <v>-0.002</v>
      </c>
      <c r="FI612">
        <v>-1.766</v>
      </c>
      <c r="FJ612">
        <v>0.184</v>
      </c>
      <c r="FK612">
        <v>420</v>
      </c>
      <c r="FL612">
        <v>24</v>
      </c>
      <c r="FM612">
        <v>0.62</v>
      </c>
      <c r="FN612">
        <v>0.17</v>
      </c>
      <c r="FO612">
        <v>0.2946037</v>
      </c>
      <c r="FP612">
        <v>0.2941886454033763</v>
      </c>
      <c r="FQ612">
        <v>0.04403113093323859</v>
      </c>
      <c r="FR612">
        <v>1</v>
      </c>
      <c r="FS612">
        <v>181.2764705882353</v>
      </c>
      <c r="FT612">
        <v>12.51948043158121</v>
      </c>
      <c r="FU612">
        <v>5.906230948230931</v>
      </c>
      <c r="FV612">
        <v>0</v>
      </c>
      <c r="FW612">
        <v>0.06519363250000001</v>
      </c>
      <c r="FX612">
        <v>0.171077469793621</v>
      </c>
      <c r="FY612">
        <v>0.01874403413178961</v>
      </c>
      <c r="FZ612">
        <v>0</v>
      </c>
      <c r="GA612">
        <v>1</v>
      </c>
      <c r="GB612">
        <v>3</v>
      </c>
      <c r="GC612" t="s">
        <v>459</v>
      </c>
      <c r="GD612">
        <v>3.10948</v>
      </c>
      <c r="GE612">
        <v>2.72504</v>
      </c>
      <c r="GF612">
        <v>0.0887394</v>
      </c>
      <c r="GG612">
        <v>0.0884619</v>
      </c>
      <c r="GH612">
        <v>0.107718</v>
      </c>
      <c r="GI612">
        <v>0.108319</v>
      </c>
      <c r="GJ612">
        <v>23916.5</v>
      </c>
      <c r="GK612">
        <v>21658.3</v>
      </c>
      <c r="GL612">
        <v>26802.8</v>
      </c>
      <c r="GM612">
        <v>23965.9</v>
      </c>
      <c r="GN612">
        <v>38213.1</v>
      </c>
      <c r="GO612">
        <v>31518.4</v>
      </c>
      <c r="GP612">
        <v>46782.8</v>
      </c>
      <c r="GQ612">
        <v>37880.9</v>
      </c>
      <c r="GR612">
        <v>1.89342</v>
      </c>
      <c r="GS612">
        <v>1.88043</v>
      </c>
      <c r="GT612">
        <v>0.103459</v>
      </c>
      <c r="GU612">
        <v>0</v>
      </c>
      <c r="GV612">
        <v>28.3204</v>
      </c>
      <c r="GW612">
        <v>999.9</v>
      </c>
      <c r="GX612">
        <v>64</v>
      </c>
      <c r="GY612">
        <v>29</v>
      </c>
      <c r="GZ612">
        <v>28.4076</v>
      </c>
      <c r="HA612">
        <v>60.911</v>
      </c>
      <c r="HB612">
        <v>21.2059</v>
      </c>
      <c r="HC612">
        <v>1</v>
      </c>
      <c r="HD612">
        <v>0.0212297</v>
      </c>
      <c r="HE612">
        <v>-2.21359</v>
      </c>
      <c r="HF612">
        <v>20.3232</v>
      </c>
      <c r="HG612">
        <v>5.22238</v>
      </c>
      <c r="HH612">
        <v>11.98</v>
      </c>
      <c r="HI612">
        <v>4.96545</v>
      </c>
      <c r="HJ612">
        <v>3.27598</v>
      </c>
      <c r="HK612">
        <v>9999</v>
      </c>
      <c r="HL612">
        <v>9999</v>
      </c>
      <c r="HM612">
        <v>9999</v>
      </c>
      <c r="HN612">
        <v>999.9</v>
      </c>
      <c r="HO612">
        <v>1.86361</v>
      </c>
      <c r="HP612">
        <v>1.85974</v>
      </c>
      <c r="HQ612">
        <v>1.85805</v>
      </c>
      <c r="HR612">
        <v>1.85944</v>
      </c>
      <c r="HS612">
        <v>1.85959</v>
      </c>
      <c r="HT612">
        <v>1.85806</v>
      </c>
      <c r="HU612">
        <v>1.85715</v>
      </c>
      <c r="HV612">
        <v>1.85211</v>
      </c>
      <c r="HW612">
        <v>0</v>
      </c>
      <c r="HX612">
        <v>0</v>
      </c>
      <c r="HY612">
        <v>0</v>
      </c>
      <c r="HZ612">
        <v>0</v>
      </c>
      <c r="IA612" t="s">
        <v>424</v>
      </c>
      <c r="IB612" t="s">
        <v>425</v>
      </c>
      <c r="IC612" t="s">
        <v>426</v>
      </c>
      <c r="ID612" t="s">
        <v>426</v>
      </c>
      <c r="IE612" t="s">
        <v>426</v>
      </c>
      <c r="IF612" t="s">
        <v>426</v>
      </c>
      <c r="IG612">
        <v>0</v>
      </c>
      <c r="IH612">
        <v>100</v>
      </c>
      <c r="II612">
        <v>100</v>
      </c>
      <c r="IJ612">
        <v>-1.765</v>
      </c>
      <c r="IK612">
        <v>0.1852</v>
      </c>
      <c r="IL612">
        <v>-2.556641355486648</v>
      </c>
      <c r="IM612">
        <v>0.001328113201692861</v>
      </c>
      <c r="IN612">
        <v>1.538283238170363E-06</v>
      </c>
      <c r="IO612">
        <v>-5.795655626708063E-10</v>
      </c>
      <c r="IP612">
        <v>-0.06673559592848211</v>
      </c>
      <c r="IQ612">
        <v>-0.004593102289677449</v>
      </c>
      <c r="IR612">
        <v>0.0008253994458280543</v>
      </c>
      <c r="IS612">
        <v>-7.403632370499484E-06</v>
      </c>
      <c r="IT612">
        <v>2</v>
      </c>
      <c r="IU612">
        <v>1985</v>
      </c>
      <c r="IV612">
        <v>1</v>
      </c>
      <c r="IW612">
        <v>27</v>
      </c>
      <c r="IX612">
        <v>4</v>
      </c>
      <c r="IY612">
        <v>3.8</v>
      </c>
      <c r="IZ612">
        <v>1.13525</v>
      </c>
      <c r="JA612">
        <v>2.61108</v>
      </c>
      <c r="JB612">
        <v>1.49658</v>
      </c>
      <c r="JC612">
        <v>2.34497</v>
      </c>
      <c r="JD612">
        <v>1.54907</v>
      </c>
      <c r="JE612">
        <v>2.43774</v>
      </c>
      <c r="JF612">
        <v>32.7535</v>
      </c>
      <c r="JG612">
        <v>15.2353</v>
      </c>
      <c r="JH612">
        <v>18</v>
      </c>
      <c r="JI612">
        <v>481.715</v>
      </c>
      <c r="JJ612">
        <v>502.655</v>
      </c>
      <c r="JK612">
        <v>31.3259</v>
      </c>
      <c r="JL612">
        <v>27.5082</v>
      </c>
      <c r="JM612">
        <v>29.9998</v>
      </c>
      <c r="JN612">
        <v>27.7173</v>
      </c>
      <c r="JO612">
        <v>27.7024</v>
      </c>
      <c r="JP612">
        <v>22.8301</v>
      </c>
      <c r="JQ612">
        <v>21.5493</v>
      </c>
      <c r="JR612">
        <v>79.7008</v>
      </c>
      <c r="JS612">
        <v>31.2948</v>
      </c>
      <c r="JT612">
        <v>420</v>
      </c>
      <c r="JU612">
        <v>23.4325</v>
      </c>
      <c r="JV612">
        <v>102.303</v>
      </c>
      <c r="JW612">
        <v>91.3879</v>
      </c>
    </row>
    <row r="613" spans="1:283">
      <c r="A613">
        <v>595</v>
      </c>
      <c r="B613">
        <v>1761013882</v>
      </c>
      <c r="C613">
        <v>4216</v>
      </c>
      <c r="D613" t="s">
        <v>1651</v>
      </c>
      <c r="E613" t="s">
        <v>1652</v>
      </c>
      <c r="F613">
        <v>5</v>
      </c>
      <c r="G613" t="s">
        <v>1603</v>
      </c>
      <c r="H613">
        <v>1761013874</v>
      </c>
      <c r="I613">
        <f>(J613)/1000</f>
        <v>0</v>
      </c>
      <c r="J613">
        <f>1000*DJ613*AH613*(DF613-DG613)/(100*CY613*(1000-AH613*DF613))</f>
        <v>0</v>
      </c>
      <c r="K613">
        <f>DJ613*AH613*(DE613-DD613*(1000-AH613*DG613)/(1000-AH613*DF613))/(100*CY613)</f>
        <v>0</v>
      </c>
      <c r="L613">
        <f>DD613 - IF(AH613&gt;1, K613*CY613*100.0/(AJ613), 0)</f>
        <v>0</v>
      </c>
      <c r="M613">
        <f>((S613-I613/2)*L613-K613)/(S613+I613/2)</f>
        <v>0</v>
      </c>
      <c r="N613">
        <f>M613*(DK613+DL613)/1000.0</f>
        <v>0</v>
      </c>
      <c r="O613">
        <f>(DD613 - IF(AH613&gt;1, K613*CY613*100.0/(AJ613), 0))*(DK613+DL613)/1000.0</f>
        <v>0</v>
      </c>
      <c r="P613">
        <f>2.0/((1/R613-1/Q613)+SIGN(R613)*SQRT((1/R613-1/Q613)*(1/R613-1/Q613) + 4*CZ613/((CZ613+1)*(CZ613+1))*(2*1/R613*1/Q613-1/Q613*1/Q613)))</f>
        <v>0</v>
      </c>
      <c r="Q613">
        <f>IF(LEFT(DA613,1)&lt;&gt;"0",IF(LEFT(DA613,1)="1",3.0,DB613),$D$5+$E$5*(DR613*DK613/($K$5*1000))+$F$5*(DR613*DK613/($K$5*1000))*MAX(MIN(CY613,$J$5),$I$5)*MAX(MIN(CY613,$J$5),$I$5)+$G$5*MAX(MIN(CY613,$J$5),$I$5)*(DR613*DK613/($K$5*1000))+$H$5*(DR613*DK613/($K$5*1000))*(DR613*DK613/($K$5*1000)))</f>
        <v>0</v>
      </c>
      <c r="R613">
        <f>I613*(1000-(1000*0.61365*exp(17.502*V613/(240.97+V613))/(DK613+DL613)+DF613)/2)/(1000*0.61365*exp(17.502*V613/(240.97+V613))/(DK613+DL613)-DF613)</f>
        <v>0</v>
      </c>
      <c r="S613">
        <f>1/((CZ613+1)/(P613/1.6)+1/(Q613/1.37)) + CZ613/((CZ613+1)/(P613/1.6) + CZ613/(Q613/1.37))</f>
        <v>0</v>
      </c>
      <c r="T613">
        <f>(CU613*CX613)</f>
        <v>0</v>
      </c>
      <c r="U613">
        <f>(DM613+(T613+2*0.95*5.67E-8*(((DM613+$B$9)+273)^4-(DM613+273)^4)-44100*I613)/(1.84*29.3*Q613+8*0.95*5.67E-8*(DM613+273)^3))</f>
        <v>0</v>
      </c>
      <c r="V613">
        <f>($C$9*DN613+$D$9*DO613+$E$9*U613)</f>
        <v>0</v>
      </c>
      <c r="W613">
        <f>0.61365*exp(17.502*V613/(240.97+V613))</f>
        <v>0</v>
      </c>
      <c r="X613">
        <f>(Y613/Z613*100)</f>
        <v>0</v>
      </c>
      <c r="Y613">
        <f>DF613*(DK613+DL613)/1000</f>
        <v>0</v>
      </c>
      <c r="Z613">
        <f>0.61365*exp(17.502*DM613/(240.97+DM613))</f>
        <v>0</v>
      </c>
      <c r="AA613">
        <f>(W613-DF613*(DK613+DL613)/1000)</f>
        <v>0</v>
      </c>
      <c r="AB613">
        <f>(-I613*44100)</f>
        <v>0</v>
      </c>
      <c r="AC613">
        <f>2*29.3*Q613*0.92*(DM613-V613)</f>
        <v>0</v>
      </c>
      <c r="AD613">
        <f>2*0.95*5.67E-8*(((DM613+$B$9)+273)^4-(V613+273)^4)</f>
        <v>0</v>
      </c>
      <c r="AE613">
        <f>T613+AD613+AB613+AC613</f>
        <v>0</v>
      </c>
      <c r="AF613">
        <v>1</v>
      </c>
      <c r="AG613">
        <v>0</v>
      </c>
      <c r="AH613">
        <f>IF(AF613*$H$15&gt;=AJ613,1.0,(AJ613/(AJ613-AF613*$H$15)))</f>
        <v>0</v>
      </c>
      <c r="AI613">
        <f>(AH613-1)*100</f>
        <v>0</v>
      </c>
      <c r="AJ613">
        <f>MAX(0,($B$15+$C$15*DR613)/(1+$D$15*DR613)*DK613/(DM613+273)*$E$15)</f>
        <v>0</v>
      </c>
      <c r="AK613" t="s">
        <v>420</v>
      </c>
      <c r="AL613" t="s">
        <v>420</v>
      </c>
      <c r="AM613">
        <v>0</v>
      </c>
      <c r="AN613">
        <v>0</v>
      </c>
      <c r="AO613">
        <f>1-AM613/AN613</f>
        <v>0</v>
      </c>
      <c r="AP613">
        <v>0</v>
      </c>
      <c r="AQ613" t="s">
        <v>420</v>
      </c>
      <c r="AR613" t="s">
        <v>420</v>
      </c>
      <c r="AS613">
        <v>0</v>
      </c>
      <c r="AT613">
        <v>0</v>
      </c>
      <c r="AU613">
        <f>1-AS613/AT613</f>
        <v>0</v>
      </c>
      <c r="AV613">
        <v>0.5</v>
      </c>
      <c r="AW613">
        <f>CV613</f>
        <v>0</v>
      </c>
      <c r="AX613">
        <f>K613</f>
        <v>0</v>
      </c>
      <c r="AY613">
        <f>AU613*AV613*AW613</f>
        <v>0</v>
      </c>
      <c r="AZ613">
        <f>(AX613-AP613)/AW613</f>
        <v>0</v>
      </c>
      <c r="BA613">
        <f>(AN613-AT613)/AT613</f>
        <v>0</v>
      </c>
      <c r="BB613">
        <f>AM613/(AO613+AM613/AT613)</f>
        <v>0</v>
      </c>
      <c r="BC613" t="s">
        <v>420</v>
      </c>
      <c r="BD613">
        <v>0</v>
      </c>
      <c r="BE613">
        <f>IF(BD613&lt;&gt;0, BD613, BB613)</f>
        <v>0</v>
      </c>
      <c r="BF613">
        <f>1-BE613/AT613</f>
        <v>0</v>
      </c>
      <c r="BG613">
        <f>(AT613-AS613)/(AT613-BE613)</f>
        <v>0</v>
      </c>
      <c r="BH613">
        <f>(AN613-AT613)/(AN613-BE613)</f>
        <v>0</v>
      </c>
      <c r="BI613">
        <f>(AT613-AS613)/(AT613-AM613)</f>
        <v>0</v>
      </c>
      <c r="BJ613">
        <f>(AN613-AT613)/(AN613-AM613)</f>
        <v>0</v>
      </c>
      <c r="BK613">
        <f>(BG613*BE613/AS613)</f>
        <v>0</v>
      </c>
      <c r="BL613">
        <f>(1-BK613)</f>
        <v>0</v>
      </c>
      <c r="CU613">
        <f>$B$13*DS613+$C$13*DT613+$F$13*EE613*(1-EH613)</f>
        <v>0</v>
      </c>
      <c r="CV613">
        <f>CU613*CW613</f>
        <v>0</v>
      </c>
      <c r="CW613">
        <f>($B$13*$D$11+$C$13*$D$11+$F$13*((ER613+EJ613)/MAX(ER613+EJ613+ES613, 0.1)*$I$11+ES613/MAX(ER613+EJ613+ES613, 0.1)*$J$11))/($B$13+$C$13+$F$13)</f>
        <v>0</v>
      </c>
      <c r="CX613">
        <f>($B$13*$K$11+$C$13*$K$11+$F$13*((ER613+EJ613)/MAX(ER613+EJ613+ES613, 0.1)*$P$11+ES613/MAX(ER613+EJ613+ES613, 0.1)*$Q$11))/($B$13+$C$13+$F$13)</f>
        <v>0</v>
      </c>
      <c r="CY613">
        <v>1.91</v>
      </c>
      <c r="CZ613">
        <v>0.5</v>
      </c>
      <c r="DA613" t="s">
        <v>421</v>
      </c>
      <c r="DB613">
        <v>2</v>
      </c>
      <c r="DC613">
        <v>1761013874</v>
      </c>
      <c r="DD613">
        <v>420.322625</v>
      </c>
      <c r="DE613">
        <v>420.0136666666667</v>
      </c>
      <c r="DF613">
        <v>23.69809583333334</v>
      </c>
      <c r="DG613">
        <v>23.61480416666667</v>
      </c>
      <c r="DH613">
        <v>422.088125</v>
      </c>
      <c r="DI613">
        <v>23.51275416666667</v>
      </c>
      <c r="DJ613">
        <v>500.0269166666667</v>
      </c>
      <c r="DK613">
        <v>90.60769999999998</v>
      </c>
      <c r="DL613">
        <v>0.03347300833333333</v>
      </c>
      <c r="DM613">
        <v>30.04680416666666</v>
      </c>
      <c r="DN613">
        <v>29.99146666666667</v>
      </c>
      <c r="DO613">
        <v>999.9</v>
      </c>
      <c r="DP613">
        <v>0</v>
      </c>
      <c r="DQ613">
        <v>0</v>
      </c>
      <c r="DR613">
        <v>10002.15375</v>
      </c>
      <c r="DS613">
        <v>0</v>
      </c>
      <c r="DT613">
        <v>0.242856</v>
      </c>
      <c r="DU613">
        <v>0.3088734583333333</v>
      </c>
      <c r="DV613">
        <v>430.5252083333333</v>
      </c>
      <c r="DW613">
        <v>430.1721666666667</v>
      </c>
      <c r="DX613">
        <v>0.08328489583333333</v>
      </c>
      <c r="DY613">
        <v>420.0136666666667</v>
      </c>
      <c r="DZ613">
        <v>23.61480416666667</v>
      </c>
      <c r="EA613">
        <v>2.14722875</v>
      </c>
      <c r="EB613">
        <v>2.13968375</v>
      </c>
      <c r="EC613">
        <v>18.57394583333334</v>
      </c>
      <c r="ED613">
        <v>18.51770416666666</v>
      </c>
      <c r="EE613">
        <v>0.00500078</v>
      </c>
      <c r="EF613">
        <v>0</v>
      </c>
      <c r="EG613">
        <v>0</v>
      </c>
      <c r="EH613">
        <v>0</v>
      </c>
      <c r="EI613">
        <v>180.7083333333333</v>
      </c>
      <c r="EJ613">
        <v>0.00500078</v>
      </c>
      <c r="EK613">
        <v>-18.8875</v>
      </c>
      <c r="EL613">
        <v>-1.170833333333333</v>
      </c>
      <c r="EM613">
        <v>35.26025000000001</v>
      </c>
      <c r="EN613">
        <v>38.757625</v>
      </c>
      <c r="EO613">
        <v>37.057</v>
      </c>
      <c r="EP613">
        <v>38.89558333333333</v>
      </c>
      <c r="EQ613">
        <v>37.70816666666666</v>
      </c>
      <c r="ER613">
        <v>0</v>
      </c>
      <c r="ES613">
        <v>0</v>
      </c>
      <c r="ET613">
        <v>0</v>
      </c>
      <c r="EU613">
        <v>1761013881.1</v>
      </c>
      <c r="EV613">
        <v>0</v>
      </c>
      <c r="EW613">
        <v>182.736</v>
      </c>
      <c r="EX613">
        <v>15.14615328723427</v>
      </c>
      <c r="EY613">
        <v>23.09230789310594</v>
      </c>
      <c r="EZ613">
        <v>-18.776</v>
      </c>
      <c r="FA613">
        <v>15</v>
      </c>
      <c r="FB613">
        <v>1761013652</v>
      </c>
      <c r="FC613" t="s">
        <v>1604</v>
      </c>
      <c r="FD613">
        <v>1761013643</v>
      </c>
      <c r="FE613">
        <v>1761013652</v>
      </c>
      <c r="FF613">
        <v>18</v>
      </c>
      <c r="FG613">
        <v>0.01</v>
      </c>
      <c r="FH613">
        <v>-0.002</v>
      </c>
      <c r="FI613">
        <v>-1.766</v>
      </c>
      <c r="FJ613">
        <v>0.184</v>
      </c>
      <c r="FK613">
        <v>420</v>
      </c>
      <c r="FL613">
        <v>24</v>
      </c>
      <c r="FM613">
        <v>0.62</v>
      </c>
      <c r="FN613">
        <v>0.17</v>
      </c>
      <c r="FO613">
        <v>0.2981618780487805</v>
      </c>
      <c r="FP613">
        <v>0.198963114982578</v>
      </c>
      <c r="FQ613">
        <v>0.03973594431487547</v>
      </c>
      <c r="FR613">
        <v>1</v>
      </c>
      <c r="FS613">
        <v>181.4911764705882</v>
      </c>
      <c r="FT613">
        <v>4.560733315797485</v>
      </c>
      <c r="FU613">
        <v>5.679497059706173</v>
      </c>
      <c r="FV613">
        <v>0</v>
      </c>
      <c r="FW613">
        <v>0.07168302926829269</v>
      </c>
      <c r="FX613">
        <v>0.2358614738675958</v>
      </c>
      <c r="FY613">
        <v>0.02695982030693213</v>
      </c>
      <c r="FZ613">
        <v>0</v>
      </c>
      <c r="GA613">
        <v>1</v>
      </c>
      <c r="GB613">
        <v>3</v>
      </c>
      <c r="GC613" t="s">
        <v>459</v>
      </c>
      <c r="GD613">
        <v>3.10957</v>
      </c>
      <c r="GE613">
        <v>2.72501</v>
      </c>
      <c r="GF613">
        <v>0.0887401</v>
      </c>
      <c r="GG613">
        <v>0.0884578</v>
      </c>
      <c r="GH613">
        <v>0.107669</v>
      </c>
      <c r="GI613">
        <v>0.108172</v>
      </c>
      <c r="GJ613">
        <v>23916.4</v>
      </c>
      <c r="GK613">
        <v>21658.4</v>
      </c>
      <c r="GL613">
        <v>26802.8</v>
      </c>
      <c r="GM613">
        <v>23965.9</v>
      </c>
      <c r="GN613">
        <v>38215.2</v>
      </c>
      <c r="GO613">
        <v>31523.5</v>
      </c>
      <c r="GP613">
        <v>46782.8</v>
      </c>
      <c r="GQ613">
        <v>37880.8</v>
      </c>
      <c r="GR613">
        <v>1.89352</v>
      </c>
      <c r="GS613">
        <v>1.8804</v>
      </c>
      <c r="GT613">
        <v>0.103306</v>
      </c>
      <c r="GU613">
        <v>0</v>
      </c>
      <c r="GV613">
        <v>28.3197</v>
      </c>
      <c r="GW613">
        <v>999.9</v>
      </c>
      <c r="GX613">
        <v>64</v>
      </c>
      <c r="GY613">
        <v>29</v>
      </c>
      <c r="GZ613">
        <v>28.4082</v>
      </c>
      <c r="HA613">
        <v>61.341</v>
      </c>
      <c r="HB613">
        <v>20.9896</v>
      </c>
      <c r="HC613">
        <v>1</v>
      </c>
      <c r="HD613">
        <v>0.0212805</v>
      </c>
      <c r="HE613">
        <v>-2.17473</v>
      </c>
      <c r="HF613">
        <v>20.3243</v>
      </c>
      <c r="HG613">
        <v>5.22253</v>
      </c>
      <c r="HH613">
        <v>11.9798</v>
      </c>
      <c r="HI613">
        <v>4.96545</v>
      </c>
      <c r="HJ613">
        <v>3.27595</v>
      </c>
      <c r="HK613">
        <v>9999</v>
      </c>
      <c r="HL613">
        <v>9999</v>
      </c>
      <c r="HM613">
        <v>9999</v>
      </c>
      <c r="HN613">
        <v>999.9</v>
      </c>
      <c r="HO613">
        <v>1.86361</v>
      </c>
      <c r="HP613">
        <v>1.85974</v>
      </c>
      <c r="HQ613">
        <v>1.85806</v>
      </c>
      <c r="HR613">
        <v>1.85944</v>
      </c>
      <c r="HS613">
        <v>1.85959</v>
      </c>
      <c r="HT613">
        <v>1.85806</v>
      </c>
      <c r="HU613">
        <v>1.85715</v>
      </c>
      <c r="HV613">
        <v>1.85211</v>
      </c>
      <c r="HW613">
        <v>0</v>
      </c>
      <c r="HX613">
        <v>0</v>
      </c>
      <c r="HY613">
        <v>0</v>
      </c>
      <c r="HZ613">
        <v>0</v>
      </c>
      <c r="IA613" t="s">
        <v>424</v>
      </c>
      <c r="IB613" t="s">
        <v>425</v>
      </c>
      <c r="IC613" t="s">
        <v>426</v>
      </c>
      <c r="ID613" t="s">
        <v>426</v>
      </c>
      <c r="IE613" t="s">
        <v>426</v>
      </c>
      <c r="IF613" t="s">
        <v>426</v>
      </c>
      <c r="IG613">
        <v>0</v>
      </c>
      <c r="IH613">
        <v>100</v>
      </c>
      <c r="II613">
        <v>100</v>
      </c>
      <c r="IJ613">
        <v>-1.766</v>
      </c>
      <c r="IK613">
        <v>0.1849</v>
      </c>
      <c r="IL613">
        <v>-2.556641355486648</v>
      </c>
      <c r="IM613">
        <v>0.001328113201692861</v>
      </c>
      <c r="IN613">
        <v>1.538283238170363E-06</v>
      </c>
      <c r="IO613">
        <v>-5.795655626708063E-10</v>
      </c>
      <c r="IP613">
        <v>-0.06673559592848211</v>
      </c>
      <c r="IQ613">
        <v>-0.004593102289677449</v>
      </c>
      <c r="IR613">
        <v>0.0008253994458280543</v>
      </c>
      <c r="IS613">
        <v>-7.403632370499484E-06</v>
      </c>
      <c r="IT613">
        <v>2</v>
      </c>
      <c r="IU613">
        <v>1985</v>
      </c>
      <c r="IV613">
        <v>1</v>
      </c>
      <c r="IW613">
        <v>27</v>
      </c>
      <c r="IX613">
        <v>4</v>
      </c>
      <c r="IY613">
        <v>3.8</v>
      </c>
      <c r="IZ613">
        <v>1.13525</v>
      </c>
      <c r="JA613">
        <v>2.60254</v>
      </c>
      <c r="JB613">
        <v>1.49658</v>
      </c>
      <c r="JC613">
        <v>2.34497</v>
      </c>
      <c r="JD613">
        <v>1.54907</v>
      </c>
      <c r="JE613">
        <v>2.43652</v>
      </c>
      <c r="JF613">
        <v>32.7535</v>
      </c>
      <c r="JG613">
        <v>15.2265</v>
      </c>
      <c r="JH613">
        <v>18</v>
      </c>
      <c r="JI613">
        <v>481.773</v>
      </c>
      <c r="JJ613">
        <v>502.639</v>
      </c>
      <c r="JK613">
        <v>31.3225</v>
      </c>
      <c r="JL613">
        <v>27.5082</v>
      </c>
      <c r="JM613">
        <v>29.9999</v>
      </c>
      <c r="JN613">
        <v>27.7173</v>
      </c>
      <c r="JO613">
        <v>27.7024</v>
      </c>
      <c r="JP613">
        <v>22.8307</v>
      </c>
      <c r="JQ613">
        <v>21.5493</v>
      </c>
      <c r="JR613">
        <v>79.7008</v>
      </c>
      <c r="JS613">
        <v>31.2937</v>
      </c>
      <c r="JT613">
        <v>420</v>
      </c>
      <c r="JU613">
        <v>23.4353</v>
      </c>
      <c r="JV613">
        <v>102.303</v>
      </c>
      <c r="JW613">
        <v>91.3877</v>
      </c>
    </row>
    <row r="614" spans="1:283">
      <c r="A614">
        <v>596</v>
      </c>
      <c r="B614">
        <v>1761013884</v>
      </c>
      <c r="C614">
        <v>4218</v>
      </c>
      <c r="D614" t="s">
        <v>1653</v>
      </c>
      <c r="E614" t="s">
        <v>1654</v>
      </c>
      <c r="F614">
        <v>5</v>
      </c>
      <c r="G614" t="s">
        <v>1603</v>
      </c>
      <c r="H614">
        <v>1761013876</v>
      </c>
      <c r="I614">
        <f>(J614)/1000</f>
        <v>0</v>
      </c>
      <c r="J614">
        <f>1000*DJ614*AH614*(DF614-DG614)/(100*CY614*(1000-AH614*DF614))</f>
        <v>0</v>
      </c>
      <c r="K614">
        <f>DJ614*AH614*(DE614-DD614*(1000-AH614*DG614)/(1000-AH614*DF614))/(100*CY614)</f>
        <v>0</v>
      </c>
      <c r="L614">
        <f>DD614 - IF(AH614&gt;1, K614*CY614*100.0/(AJ614), 0)</f>
        <v>0</v>
      </c>
      <c r="M614">
        <f>((S614-I614/2)*L614-K614)/(S614+I614/2)</f>
        <v>0</v>
      </c>
      <c r="N614">
        <f>M614*(DK614+DL614)/1000.0</f>
        <v>0</v>
      </c>
      <c r="O614">
        <f>(DD614 - IF(AH614&gt;1, K614*CY614*100.0/(AJ614), 0))*(DK614+DL614)/1000.0</f>
        <v>0</v>
      </c>
      <c r="P614">
        <f>2.0/((1/R614-1/Q614)+SIGN(R614)*SQRT((1/R614-1/Q614)*(1/R614-1/Q614) + 4*CZ614/((CZ614+1)*(CZ614+1))*(2*1/R614*1/Q614-1/Q614*1/Q614)))</f>
        <v>0</v>
      </c>
      <c r="Q614">
        <f>IF(LEFT(DA614,1)&lt;&gt;"0",IF(LEFT(DA614,1)="1",3.0,DB614),$D$5+$E$5*(DR614*DK614/($K$5*1000))+$F$5*(DR614*DK614/($K$5*1000))*MAX(MIN(CY614,$J$5),$I$5)*MAX(MIN(CY614,$J$5),$I$5)+$G$5*MAX(MIN(CY614,$J$5),$I$5)*(DR614*DK614/($K$5*1000))+$H$5*(DR614*DK614/($K$5*1000))*(DR614*DK614/($K$5*1000)))</f>
        <v>0</v>
      </c>
      <c r="R614">
        <f>I614*(1000-(1000*0.61365*exp(17.502*V614/(240.97+V614))/(DK614+DL614)+DF614)/2)/(1000*0.61365*exp(17.502*V614/(240.97+V614))/(DK614+DL614)-DF614)</f>
        <v>0</v>
      </c>
      <c r="S614">
        <f>1/((CZ614+1)/(P614/1.6)+1/(Q614/1.37)) + CZ614/((CZ614+1)/(P614/1.6) + CZ614/(Q614/1.37))</f>
        <v>0</v>
      </c>
      <c r="T614">
        <f>(CU614*CX614)</f>
        <v>0</v>
      </c>
      <c r="U614">
        <f>(DM614+(T614+2*0.95*5.67E-8*(((DM614+$B$9)+273)^4-(DM614+273)^4)-44100*I614)/(1.84*29.3*Q614+8*0.95*5.67E-8*(DM614+273)^3))</f>
        <v>0</v>
      </c>
      <c r="V614">
        <f>($C$9*DN614+$D$9*DO614+$E$9*U614)</f>
        <v>0</v>
      </c>
      <c r="W614">
        <f>0.61365*exp(17.502*V614/(240.97+V614))</f>
        <v>0</v>
      </c>
      <c r="X614">
        <f>(Y614/Z614*100)</f>
        <v>0</v>
      </c>
      <c r="Y614">
        <f>DF614*(DK614+DL614)/1000</f>
        <v>0</v>
      </c>
      <c r="Z614">
        <f>0.61365*exp(17.502*DM614/(240.97+DM614))</f>
        <v>0</v>
      </c>
      <c r="AA614">
        <f>(W614-DF614*(DK614+DL614)/1000)</f>
        <v>0</v>
      </c>
      <c r="AB614">
        <f>(-I614*44100)</f>
        <v>0</v>
      </c>
      <c r="AC614">
        <f>2*29.3*Q614*0.92*(DM614-V614)</f>
        <v>0</v>
      </c>
      <c r="AD614">
        <f>2*0.95*5.67E-8*(((DM614+$B$9)+273)^4-(V614+273)^4)</f>
        <v>0</v>
      </c>
      <c r="AE614">
        <f>T614+AD614+AB614+AC614</f>
        <v>0</v>
      </c>
      <c r="AF614">
        <v>1</v>
      </c>
      <c r="AG614">
        <v>0</v>
      </c>
      <c r="AH614">
        <f>IF(AF614*$H$15&gt;=AJ614,1.0,(AJ614/(AJ614-AF614*$H$15)))</f>
        <v>0</v>
      </c>
      <c r="AI614">
        <f>(AH614-1)*100</f>
        <v>0</v>
      </c>
      <c r="AJ614">
        <f>MAX(0,($B$15+$C$15*DR614)/(1+$D$15*DR614)*DK614/(DM614+273)*$E$15)</f>
        <v>0</v>
      </c>
      <c r="AK614" t="s">
        <v>420</v>
      </c>
      <c r="AL614" t="s">
        <v>420</v>
      </c>
      <c r="AM614">
        <v>0</v>
      </c>
      <c r="AN614">
        <v>0</v>
      </c>
      <c r="AO614">
        <f>1-AM614/AN614</f>
        <v>0</v>
      </c>
      <c r="AP614">
        <v>0</v>
      </c>
      <c r="AQ614" t="s">
        <v>420</v>
      </c>
      <c r="AR614" t="s">
        <v>420</v>
      </c>
      <c r="AS614">
        <v>0</v>
      </c>
      <c r="AT614">
        <v>0</v>
      </c>
      <c r="AU614">
        <f>1-AS614/AT614</f>
        <v>0</v>
      </c>
      <c r="AV614">
        <v>0.5</v>
      </c>
      <c r="AW614">
        <f>CV614</f>
        <v>0</v>
      </c>
      <c r="AX614">
        <f>K614</f>
        <v>0</v>
      </c>
      <c r="AY614">
        <f>AU614*AV614*AW614</f>
        <v>0</v>
      </c>
      <c r="AZ614">
        <f>(AX614-AP614)/AW614</f>
        <v>0</v>
      </c>
      <c r="BA614">
        <f>(AN614-AT614)/AT614</f>
        <v>0</v>
      </c>
      <c r="BB614">
        <f>AM614/(AO614+AM614/AT614)</f>
        <v>0</v>
      </c>
      <c r="BC614" t="s">
        <v>420</v>
      </c>
      <c r="BD614">
        <v>0</v>
      </c>
      <c r="BE614">
        <f>IF(BD614&lt;&gt;0, BD614, BB614)</f>
        <v>0</v>
      </c>
      <c r="BF614">
        <f>1-BE614/AT614</f>
        <v>0</v>
      </c>
      <c r="BG614">
        <f>(AT614-AS614)/(AT614-BE614)</f>
        <v>0</v>
      </c>
      <c r="BH614">
        <f>(AN614-AT614)/(AN614-BE614)</f>
        <v>0</v>
      </c>
      <c r="BI614">
        <f>(AT614-AS614)/(AT614-AM614)</f>
        <v>0</v>
      </c>
      <c r="BJ614">
        <f>(AN614-AT614)/(AN614-AM614)</f>
        <v>0</v>
      </c>
      <c r="BK614">
        <f>(BG614*BE614/AS614)</f>
        <v>0</v>
      </c>
      <c r="BL614">
        <f>(1-BK614)</f>
        <v>0</v>
      </c>
      <c r="CU614">
        <f>$B$13*DS614+$C$13*DT614+$F$13*EE614*(1-EH614)</f>
        <v>0</v>
      </c>
      <c r="CV614">
        <f>CU614*CW614</f>
        <v>0</v>
      </c>
      <c r="CW614">
        <f>($B$13*$D$11+$C$13*$D$11+$F$13*((ER614+EJ614)/MAX(ER614+EJ614+ES614, 0.1)*$I$11+ES614/MAX(ER614+EJ614+ES614, 0.1)*$J$11))/($B$13+$C$13+$F$13)</f>
        <v>0</v>
      </c>
      <c r="CX614">
        <f>($B$13*$K$11+$C$13*$K$11+$F$13*((ER614+EJ614)/MAX(ER614+EJ614+ES614, 0.1)*$P$11+ES614/MAX(ER614+EJ614+ES614, 0.1)*$Q$11))/($B$13+$C$13+$F$13)</f>
        <v>0</v>
      </c>
      <c r="CY614">
        <v>1.91</v>
      </c>
      <c r="CZ614">
        <v>0.5</v>
      </c>
      <c r="DA614" t="s">
        <v>421</v>
      </c>
      <c r="DB614">
        <v>2</v>
      </c>
      <c r="DC614">
        <v>1761013876</v>
      </c>
      <c r="DD614">
        <v>420.3237916666667</v>
      </c>
      <c r="DE614">
        <v>420.0125</v>
      </c>
      <c r="DF614">
        <v>23.694525</v>
      </c>
      <c r="DG614">
        <v>23.59657916666667</v>
      </c>
      <c r="DH614">
        <v>422.0892916666667</v>
      </c>
      <c r="DI614">
        <v>23.50925833333333</v>
      </c>
      <c r="DJ614">
        <v>500.0180416666667</v>
      </c>
      <c r="DK614">
        <v>90.6078625</v>
      </c>
      <c r="DL614">
        <v>0.033444875</v>
      </c>
      <c r="DM614">
        <v>30.05027083333333</v>
      </c>
      <c r="DN614">
        <v>29.99435833333333</v>
      </c>
      <c r="DO614">
        <v>999.9</v>
      </c>
      <c r="DP614">
        <v>0</v>
      </c>
      <c r="DQ614">
        <v>0</v>
      </c>
      <c r="DR614">
        <v>10000.6425</v>
      </c>
      <c r="DS614">
        <v>0</v>
      </c>
      <c r="DT614">
        <v>0.242856</v>
      </c>
      <c r="DU614">
        <v>0.311242375</v>
      </c>
      <c r="DV614">
        <v>430.5248333333333</v>
      </c>
      <c r="DW614">
        <v>430.162875</v>
      </c>
      <c r="DX614">
        <v>0.09794096666666667</v>
      </c>
      <c r="DY614">
        <v>420.0125</v>
      </c>
      <c r="DZ614">
        <v>23.59657916666667</v>
      </c>
      <c r="EA614">
        <v>2.146909166666667</v>
      </c>
      <c r="EB614">
        <v>2.13803625</v>
      </c>
      <c r="EC614">
        <v>18.57157083333333</v>
      </c>
      <c r="ED614">
        <v>18.5053875</v>
      </c>
      <c r="EE614">
        <v>0.00500078</v>
      </c>
      <c r="EF614">
        <v>0</v>
      </c>
      <c r="EG614">
        <v>0</v>
      </c>
      <c r="EH614">
        <v>0</v>
      </c>
      <c r="EI614">
        <v>180.8541666666667</v>
      </c>
      <c r="EJ614">
        <v>0.00500078</v>
      </c>
      <c r="EK614">
        <v>-18.5625</v>
      </c>
      <c r="EL614">
        <v>-0.9541666666666666</v>
      </c>
      <c r="EM614">
        <v>35.27583333333333</v>
      </c>
      <c r="EN614">
        <v>38.796625</v>
      </c>
      <c r="EO614">
        <v>37.08566666666667</v>
      </c>
      <c r="EP614">
        <v>38.94245833333333</v>
      </c>
      <c r="EQ614">
        <v>37.77325</v>
      </c>
      <c r="ER614">
        <v>0</v>
      </c>
      <c r="ES614">
        <v>0</v>
      </c>
      <c r="ET614">
        <v>0</v>
      </c>
      <c r="EU614">
        <v>1761013882.9</v>
      </c>
      <c r="EV614">
        <v>0</v>
      </c>
      <c r="EW614">
        <v>182.3730769230769</v>
      </c>
      <c r="EX614">
        <v>7.497435372256971</v>
      </c>
      <c r="EY614">
        <v>14.7247863527507</v>
      </c>
      <c r="EZ614">
        <v>-17.87307692307692</v>
      </c>
      <c r="FA614">
        <v>15</v>
      </c>
      <c r="FB614">
        <v>1761013652</v>
      </c>
      <c r="FC614" t="s">
        <v>1604</v>
      </c>
      <c r="FD614">
        <v>1761013643</v>
      </c>
      <c r="FE614">
        <v>1761013652</v>
      </c>
      <c r="FF614">
        <v>18</v>
      </c>
      <c r="FG614">
        <v>0.01</v>
      </c>
      <c r="FH614">
        <v>-0.002</v>
      </c>
      <c r="FI614">
        <v>-1.766</v>
      </c>
      <c r="FJ614">
        <v>0.184</v>
      </c>
      <c r="FK614">
        <v>420</v>
      </c>
      <c r="FL614">
        <v>24</v>
      </c>
      <c r="FM614">
        <v>0.62</v>
      </c>
      <c r="FN614">
        <v>0.17</v>
      </c>
      <c r="FO614">
        <v>0.3080947</v>
      </c>
      <c r="FP614">
        <v>0.06084090056285172</v>
      </c>
      <c r="FQ614">
        <v>0.03185336097588448</v>
      </c>
      <c r="FR614">
        <v>1</v>
      </c>
      <c r="FS614">
        <v>182.2058823529412</v>
      </c>
      <c r="FT614">
        <v>6.725744675125057</v>
      </c>
      <c r="FU614">
        <v>6.314918898294855</v>
      </c>
      <c r="FV614">
        <v>0</v>
      </c>
      <c r="FW614">
        <v>0.0870910525</v>
      </c>
      <c r="FX614">
        <v>0.3717163868667918</v>
      </c>
      <c r="FY614">
        <v>0.03968672187558445</v>
      </c>
      <c r="FZ614">
        <v>0</v>
      </c>
      <c r="GA614">
        <v>1</v>
      </c>
      <c r="GB614">
        <v>3</v>
      </c>
      <c r="GC614" t="s">
        <v>459</v>
      </c>
      <c r="GD614">
        <v>3.10955</v>
      </c>
      <c r="GE614">
        <v>2.72506</v>
      </c>
      <c r="GF614">
        <v>0.0887447</v>
      </c>
      <c r="GG614">
        <v>0.0884554</v>
      </c>
      <c r="GH614">
        <v>0.107603</v>
      </c>
      <c r="GI614">
        <v>0.108061</v>
      </c>
      <c r="GJ614">
        <v>23916.4</v>
      </c>
      <c r="GK614">
        <v>21658.5</v>
      </c>
      <c r="GL614">
        <v>26802.9</v>
      </c>
      <c r="GM614">
        <v>23965.9</v>
      </c>
      <c r="GN614">
        <v>38218</v>
      </c>
      <c r="GO614">
        <v>31527.5</v>
      </c>
      <c r="GP614">
        <v>46782.7</v>
      </c>
      <c r="GQ614">
        <v>37880.9</v>
      </c>
      <c r="GR614">
        <v>1.8932</v>
      </c>
      <c r="GS614">
        <v>1.88038</v>
      </c>
      <c r="GT614">
        <v>0.103492</v>
      </c>
      <c r="GU614">
        <v>0</v>
      </c>
      <c r="GV614">
        <v>28.3197</v>
      </c>
      <c r="GW614">
        <v>999.9</v>
      </c>
      <c r="GX614">
        <v>64</v>
      </c>
      <c r="GY614">
        <v>29</v>
      </c>
      <c r="GZ614">
        <v>28.4064</v>
      </c>
      <c r="HA614">
        <v>61.351</v>
      </c>
      <c r="HB614">
        <v>21.0337</v>
      </c>
      <c r="HC614">
        <v>1</v>
      </c>
      <c r="HD614">
        <v>0.0210391</v>
      </c>
      <c r="HE614">
        <v>-2.15249</v>
      </c>
      <c r="HF614">
        <v>20.3247</v>
      </c>
      <c r="HG614">
        <v>5.22268</v>
      </c>
      <c r="HH614">
        <v>11.9798</v>
      </c>
      <c r="HI614">
        <v>4.96555</v>
      </c>
      <c r="HJ614">
        <v>3.27598</v>
      </c>
      <c r="HK614">
        <v>9999</v>
      </c>
      <c r="HL614">
        <v>9999</v>
      </c>
      <c r="HM614">
        <v>9999</v>
      </c>
      <c r="HN614">
        <v>999.9</v>
      </c>
      <c r="HO614">
        <v>1.86364</v>
      </c>
      <c r="HP614">
        <v>1.85974</v>
      </c>
      <c r="HQ614">
        <v>1.85806</v>
      </c>
      <c r="HR614">
        <v>1.85944</v>
      </c>
      <c r="HS614">
        <v>1.85959</v>
      </c>
      <c r="HT614">
        <v>1.85806</v>
      </c>
      <c r="HU614">
        <v>1.85715</v>
      </c>
      <c r="HV614">
        <v>1.85211</v>
      </c>
      <c r="HW614">
        <v>0</v>
      </c>
      <c r="HX614">
        <v>0</v>
      </c>
      <c r="HY614">
        <v>0</v>
      </c>
      <c r="HZ614">
        <v>0</v>
      </c>
      <c r="IA614" t="s">
        <v>424</v>
      </c>
      <c r="IB614" t="s">
        <v>425</v>
      </c>
      <c r="IC614" t="s">
        <v>426</v>
      </c>
      <c r="ID614" t="s">
        <v>426</v>
      </c>
      <c r="IE614" t="s">
        <v>426</v>
      </c>
      <c r="IF614" t="s">
        <v>426</v>
      </c>
      <c r="IG614">
        <v>0</v>
      </c>
      <c r="IH614">
        <v>100</v>
      </c>
      <c r="II614">
        <v>100</v>
      </c>
      <c r="IJ614">
        <v>-1.766</v>
      </c>
      <c r="IK614">
        <v>0.1844</v>
      </c>
      <c r="IL614">
        <v>-2.556641355486648</v>
      </c>
      <c r="IM614">
        <v>0.001328113201692861</v>
      </c>
      <c r="IN614">
        <v>1.538283238170363E-06</v>
      </c>
      <c r="IO614">
        <v>-5.795655626708063E-10</v>
      </c>
      <c r="IP614">
        <v>-0.06673559592848211</v>
      </c>
      <c r="IQ614">
        <v>-0.004593102289677449</v>
      </c>
      <c r="IR614">
        <v>0.0008253994458280543</v>
      </c>
      <c r="IS614">
        <v>-7.403632370499484E-06</v>
      </c>
      <c r="IT614">
        <v>2</v>
      </c>
      <c r="IU614">
        <v>1985</v>
      </c>
      <c r="IV614">
        <v>1</v>
      </c>
      <c r="IW614">
        <v>27</v>
      </c>
      <c r="IX614">
        <v>4</v>
      </c>
      <c r="IY614">
        <v>3.9</v>
      </c>
      <c r="IZ614">
        <v>1.13525</v>
      </c>
      <c r="JA614">
        <v>2.61841</v>
      </c>
      <c r="JB614">
        <v>1.49658</v>
      </c>
      <c r="JC614">
        <v>2.34497</v>
      </c>
      <c r="JD614">
        <v>1.54907</v>
      </c>
      <c r="JE614">
        <v>2.35107</v>
      </c>
      <c r="JF614">
        <v>32.7535</v>
      </c>
      <c r="JG614">
        <v>15.2178</v>
      </c>
      <c r="JH614">
        <v>18</v>
      </c>
      <c r="JI614">
        <v>481.585</v>
      </c>
      <c r="JJ614">
        <v>502.613</v>
      </c>
      <c r="JK614">
        <v>31.3167</v>
      </c>
      <c r="JL614">
        <v>27.5082</v>
      </c>
      <c r="JM614">
        <v>29.9999</v>
      </c>
      <c r="JN614">
        <v>27.7172</v>
      </c>
      <c r="JO614">
        <v>27.7013</v>
      </c>
      <c r="JP614">
        <v>22.8309</v>
      </c>
      <c r="JQ614">
        <v>21.5493</v>
      </c>
      <c r="JR614">
        <v>79.7008</v>
      </c>
      <c r="JS614">
        <v>31.2937</v>
      </c>
      <c r="JT614">
        <v>420</v>
      </c>
      <c r="JU614">
        <v>23.4451</v>
      </c>
      <c r="JV614">
        <v>102.303</v>
      </c>
      <c r="JW614">
        <v>91.3879</v>
      </c>
    </row>
    <row r="615" spans="1:283">
      <c r="A615">
        <v>597</v>
      </c>
      <c r="B615">
        <v>1761013886</v>
      </c>
      <c r="C615">
        <v>4220</v>
      </c>
      <c r="D615" t="s">
        <v>1655</v>
      </c>
      <c r="E615" t="s">
        <v>1656</v>
      </c>
      <c r="F615">
        <v>5</v>
      </c>
      <c r="G615" t="s">
        <v>1603</v>
      </c>
      <c r="H615">
        <v>1761013878</v>
      </c>
      <c r="I615">
        <f>(J615)/1000</f>
        <v>0</v>
      </c>
      <c r="J615">
        <f>1000*DJ615*AH615*(DF615-DG615)/(100*CY615*(1000-AH615*DF615))</f>
        <v>0</v>
      </c>
      <c r="K615">
        <f>DJ615*AH615*(DE615-DD615*(1000-AH615*DG615)/(1000-AH615*DF615))/(100*CY615)</f>
        <v>0</v>
      </c>
      <c r="L615">
        <f>DD615 - IF(AH615&gt;1, K615*CY615*100.0/(AJ615), 0)</f>
        <v>0</v>
      </c>
      <c r="M615">
        <f>((S615-I615/2)*L615-K615)/(S615+I615/2)</f>
        <v>0</v>
      </c>
      <c r="N615">
        <f>M615*(DK615+DL615)/1000.0</f>
        <v>0</v>
      </c>
      <c r="O615">
        <f>(DD615 - IF(AH615&gt;1, K615*CY615*100.0/(AJ615), 0))*(DK615+DL615)/1000.0</f>
        <v>0</v>
      </c>
      <c r="P615">
        <f>2.0/((1/R615-1/Q615)+SIGN(R615)*SQRT((1/R615-1/Q615)*(1/R615-1/Q615) + 4*CZ615/((CZ615+1)*(CZ615+1))*(2*1/R615*1/Q615-1/Q615*1/Q615)))</f>
        <v>0</v>
      </c>
      <c r="Q615">
        <f>IF(LEFT(DA615,1)&lt;&gt;"0",IF(LEFT(DA615,1)="1",3.0,DB615),$D$5+$E$5*(DR615*DK615/($K$5*1000))+$F$5*(DR615*DK615/($K$5*1000))*MAX(MIN(CY615,$J$5),$I$5)*MAX(MIN(CY615,$J$5),$I$5)+$G$5*MAX(MIN(CY615,$J$5),$I$5)*(DR615*DK615/($K$5*1000))+$H$5*(DR615*DK615/($K$5*1000))*(DR615*DK615/($K$5*1000)))</f>
        <v>0</v>
      </c>
      <c r="R615">
        <f>I615*(1000-(1000*0.61365*exp(17.502*V615/(240.97+V615))/(DK615+DL615)+DF615)/2)/(1000*0.61365*exp(17.502*V615/(240.97+V615))/(DK615+DL615)-DF615)</f>
        <v>0</v>
      </c>
      <c r="S615">
        <f>1/((CZ615+1)/(P615/1.6)+1/(Q615/1.37)) + CZ615/((CZ615+1)/(P615/1.6) + CZ615/(Q615/1.37))</f>
        <v>0</v>
      </c>
      <c r="T615">
        <f>(CU615*CX615)</f>
        <v>0</v>
      </c>
      <c r="U615">
        <f>(DM615+(T615+2*0.95*5.67E-8*(((DM615+$B$9)+273)^4-(DM615+273)^4)-44100*I615)/(1.84*29.3*Q615+8*0.95*5.67E-8*(DM615+273)^3))</f>
        <v>0</v>
      </c>
      <c r="V615">
        <f>($C$9*DN615+$D$9*DO615+$E$9*U615)</f>
        <v>0</v>
      </c>
      <c r="W615">
        <f>0.61365*exp(17.502*V615/(240.97+V615))</f>
        <v>0</v>
      </c>
      <c r="X615">
        <f>(Y615/Z615*100)</f>
        <v>0</v>
      </c>
      <c r="Y615">
        <f>DF615*(DK615+DL615)/1000</f>
        <v>0</v>
      </c>
      <c r="Z615">
        <f>0.61365*exp(17.502*DM615/(240.97+DM615))</f>
        <v>0</v>
      </c>
      <c r="AA615">
        <f>(W615-DF615*(DK615+DL615)/1000)</f>
        <v>0</v>
      </c>
      <c r="AB615">
        <f>(-I615*44100)</f>
        <v>0</v>
      </c>
      <c r="AC615">
        <f>2*29.3*Q615*0.92*(DM615-V615)</f>
        <v>0</v>
      </c>
      <c r="AD615">
        <f>2*0.95*5.67E-8*(((DM615+$B$9)+273)^4-(V615+273)^4)</f>
        <v>0</v>
      </c>
      <c r="AE615">
        <f>T615+AD615+AB615+AC615</f>
        <v>0</v>
      </c>
      <c r="AF615">
        <v>1</v>
      </c>
      <c r="AG615">
        <v>0</v>
      </c>
      <c r="AH615">
        <f>IF(AF615*$H$15&gt;=AJ615,1.0,(AJ615/(AJ615-AF615*$H$15)))</f>
        <v>0</v>
      </c>
      <c r="AI615">
        <f>(AH615-1)*100</f>
        <v>0</v>
      </c>
      <c r="AJ615">
        <f>MAX(0,($B$15+$C$15*DR615)/(1+$D$15*DR615)*DK615/(DM615+273)*$E$15)</f>
        <v>0</v>
      </c>
      <c r="AK615" t="s">
        <v>420</v>
      </c>
      <c r="AL615" t="s">
        <v>420</v>
      </c>
      <c r="AM615">
        <v>0</v>
      </c>
      <c r="AN615">
        <v>0</v>
      </c>
      <c r="AO615">
        <f>1-AM615/AN615</f>
        <v>0</v>
      </c>
      <c r="AP615">
        <v>0</v>
      </c>
      <c r="AQ615" t="s">
        <v>420</v>
      </c>
      <c r="AR615" t="s">
        <v>420</v>
      </c>
      <c r="AS615">
        <v>0</v>
      </c>
      <c r="AT615">
        <v>0</v>
      </c>
      <c r="AU615">
        <f>1-AS615/AT615</f>
        <v>0</v>
      </c>
      <c r="AV615">
        <v>0.5</v>
      </c>
      <c r="AW615">
        <f>CV615</f>
        <v>0</v>
      </c>
      <c r="AX615">
        <f>K615</f>
        <v>0</v>
      </c>
      <c r="AY615">
        <f>AU615*AV615*AW615</f>
        <v>0</v>
      </c>
      <c r="AZ615">
        <f>(AX615-AP615)/AW615</f>
        <v>0</v>
      </c>
      <c r="BA615">
        <f>(AN615-AT615)/AT615</f>
        <v>0</v>
      </c>
      <c r="BB615">
        <f>AM615/(AO615+AM615/AT615)</f>
        <v>0</v>
      </c>
      <c r="BC615" t="s">
        <v>420</v>
      </c>
      <c r="BD615">
        <v>0</v>
      </c>
      <c r="BE615">
        <f>IF(BD615&lt;&gt;0, BD615, BB615)</f>
        <v>0</v>
      </c>
      <c r="BF615">
        <f>1-BE615/AT615</f>
        <v>0</v>
      </c>
      <c r="BG615">
        <f>(AT615-AS615)/(AT615-BE615)</f>
        <v>0</v>
      </c>
      <c r="BH615">
        <f>(AN615-AT615)/(AN615-BE615)</f>
        <v>0</v>
      </c>
      <c r="BI615">
        <f>(AT615-AS615)/(AT615-AM615)</f>
        <v>0</v>
      </c>
      <c r="BJ615">
        <f>(AN615-AT615)/(AN615-AM615)</f>
        <v>0</v>
      </c>
      <c r="BK615">
        <f>(BG615*BE615/AS615)</f>
        <v>0</v>
      </c>
      <c r="BL615">
        <f>(1-BK615)</f>
        <v>0</v>
      </c>
      <c r="CU615">
        <f>$B$13*DS615+$C$13*DT615+$F$13*EE615*(1-EH615)</f>
        <v>0</v>
      </c>
      <c r="CV615">
        <f>CU615*CW615</f>
        <v>0</v>
      </c>
      <c r="CW615">
        <f>($B$13*$D$11+$C$13*$D$11+$F$13*((ER615+EJ615)/MAX(ER615+EJ615+ES615, 0.1)*$I$11+ES615/MAX(ER615+EJ615+ES615, 0.1)*$J$11))/($B$13+$C$13+$F$13)</f>
        <v>0</v>
      </c>
      <c r="CX615">
        <f>($B$13*$K$11+$C$13*$K$11+$F$13*((ER615+EJ615)/MAX(ER615+EJ615+ES615, 0.1)*$P$11+ES615/MAX(ER615+EJ615+ES615, 0.1)*$Q$11))/($B$13+$C$13+$F$13)</f>
        <v>0</v>
      </c>
      <c r="CY615">
        <v>1.91</v>
      </c>
      <c r="CZ615">
        <v>0.5</v>
      </c>
      <c r="DA615" t="s">
        <v>421</v>
      </c>
      <c r="DB615">
        <v>2</v>
      </c>
      <c r="DC615">
        <v>1761013878</v>
      </c>
      <c r="DD615">
        <v>420.3301666666666</v>
      </c>
      <c r="DE615">
        <v>420.014</v>
      </c>
      <c r="DF615">
        <v>23.68756666666667</v>
      </c>
      <c r="DG615">
        <v>23.575025</v>
      </c>
      <c r="DH615">
        <v>422.095625</v>
      </c>
      <c r="DI615">
        <v>23.50245</v>
      </c>
      <c r="DJ615">
        <v>500.0040833333333</v>
      </c>
      <c r="DK615">
        <v>90.60771666666666</v>
      </c>
      <c r="DL615">
        <v>0.03340660833333333</v>
      </c>
      <c r="DM615">
        <v>30.053375</v>
      </c>
      <c r="DN615">
        <v>29.99740833333333</v>
      </c>
      <c r="DO615">
        <v>999.9</v>
      </c>
      <c r="DP615">
        <v>0</v>
      </c>
      <c r="DQ615">
        <v>0</v>
      </c>
      <c r="DR615">
        <v>10001.32083333333</v>
      </c>
      <c r="DS615">
        <v>0</v>
      </c>
      <c r="DT615">
        <v>0.242856</v>
      </c>
      <c r="DU615">
        <v>0.3160845</v>
      </c>
      <c r="DV615">
        <v>430.52825</v>
      </c>
      <c r="DW615">
        <v>430.1549166666667</v>
      </c>
      <c r="DX615">
        <v>0.112539425</v>
      </c>
      <c r="DY615">
        <v>420.014</v>
      </c>
      <c r="DZ615">
        <v>23.575025</v>
      </c>
      <c r="EA615">
        <v>2.146275416666667</v>
      </c>
      <c r="EB615">
        <v>2.13608</v>
      </c>
      <c r="EC615">
        <v>18.56685416666667</v>
      </c>
      <c r="ED615">
        <v>18.49075416666667</v>
      </c>
      <c r="EE615">
        <v>0.00500078</v>
      </c>
      <c r="EF615">
        <v>0</v>
      </c>
      <c r="EG615">
        <v>0</v>
      </c>
      <c r="EH615">
        <v>0</v>
      </c>
      <c r="EI615">
        <v>181.3208333333334</v>
      </c>
      <c r="EJ615">
        <v>0.00500078</v>
      </c>
      <c r="EK615">
        <v>-18.18333333333333</v>
      </c>
      <c r="EL615">
        <v>-0.7541666666666668</v>
      </c>
      <c r="EM615">
        <v>35.28366666666667</v>
      </c>
      <c r="EN615">
        <v>38.83570833333334</v>
      </c>
      <c r="EO615">
        <v>37.15079166666666</v>
      </c>
      <c r="EP615">
        <v>38.98933333333333</v>
      </c>
      <c r="EQ615">
        <v>37.843625</v>
      </c>
      <c r="ER615">
        <v>0</v>
      </c>
      <c r="ES615">
        <v>0</v>
      </c>
      <c r="ET615">
        <v>0</v>
      </c>
      <c r="EU615">
        <v>1761013884.7</v>
      </c>
      <c r="EV615">
        <v>0</v>
      </c>
      <c r="EW615">
        <v>182.948</v>
      </c>
      <c r="EX615">
        <v>22.36923012061006</v>
      </c>
      <c r="EY615">
        <v>-8.376922775537558</v>
      </c>
      <c r="EZ615">
        <v>-17.864</v>
      </c>
      <c r="FA615">
        <v>15</v>
      </c>
      <c r="FB615">
        <v>1761013652</v>
      </c>
      <c r="FC615" t="s">
        <v>1604</v>
      </c>
      <c r="FD615">
        <v>1761013643</v>
      </c>
      <c r="FE615">
        <v>1761013652</v>
      </c>
      <c r="FF615">
        <v>18</v>
      </c>
      <c r="FG615">
        <v>0.01</v>
      </c>
      <c r="FH615">
        <v>-0.002</v>
      </c>
      <c r="FI615">
        <v>-1.766</v>
      </c>
      <c r="FJ615">
        <v>0.184</v>
      </c>
      <c r="FK615">
        <v>420</v>
      </c>
      <c r="FL615">
        <v>24</v>
      </c>
      <c r="FM615">
        <v>0.62</v>
      </c>
      <c r="FN615">
        <v>0.17</v>
      </c>
      <c r="FO615">
        <v>0.3113007804878049</v>
      </c>
      <c r="FP615">
        <v>0.06984503832752628</v>
      </c>
      <c r="FQ615">
        <v>0.03175628203072944</v>
      </c>
      <c r="FR615">
        <v>1</v>
      </c>
      <c r="FS615">
        <v>182.4294117647059</v>
      </c>
      <c r="FT615">
        <v>15.07715793443184</v>
      </c>
      <c r="FU615">
        <v>6.573141849346193</v>
      </c>
      <c r="FV615">
        <v>0</v>
      </c>
      <c r="FW615">
        <v>0.09564500731707318</v>
      </c>
      <c r="FX615">
        <v>0.4174929365853658</v>
      </c>
      <c r="FY615">
        <v>0.04457295284307426</v>
      </c>
      <c r="FZ615">
        <v>0</v>
      </c>
      <c r="GA615">
        <v>1</v>
      </c>
      <c r="GB615">
        <v>3</v>
      </c>
      <c r="GC615" t="s">
        <v>459</v>
      </c>
      <c r="GD615">
        <v>3.10955</v>
      </c>
      <c r="GE615">
        <v>2.72526</v>
      </c>
      <c r="GF615">
        <v>0.0887479</v>
      </c>
      <c r="GG615">
        <v>0.0884634</v>
      </c>
      <c r="GH615">
        <v>0.107532</v>
      </c>
      <c r="GI615">
        <v>0.107993</v>
      </c>
      <c r="GJ615">
        <v>23916.3</v>
      </c>
      <c r="GK615">
        <v>21658.4</v>
      </c>
      <c r="GL615">
        <v>26802.9</v>
      </c>
      <c r="GM615">
        <v>23966</v>
      </c>
      <c r="GN615">
        <v>38221.1</v>
      </c>
      <c r="GO615">
        <v>31530</v>
      </c>
      <c r="GP615">
        <v>46782.7</v>
      </c>
      <c r="GQ615">
        <v>37881</v>
      </c>
      <c r="GR615">
        <v>1.89323</v>
      </c>
      <c r="GS615">
        <v>1.88043</v>
      </c>
      <c r="GT615">
        <v>0.103682</v>
      </c>
      <c r="GU615">
        <v>0</v>
      </c>
      <c r="GV615">
        <v>28.3197</v>
      </c>
      <c r="GW615">
        <v>999.9</v>
      </c>
      <c r="GX615">
        <v>64</v>
      </c>
      <c r="GY615">
        <v>29</v>
      </c>
      <c r="GZ615">
        <v>28.4054</v>
      </c>
      <c r="HA615">
        <v>61.331</v>
      </c>
      <c r="HB615">
        <v>21.1739</v>
      </c>
      <c r="HC615">
        <v>1</v>
      </c>
      <c r="HD615">
        <v>0.0207952</v>
      </c>
      <c r="HE615">
        <v>-2.14334</v>
      </c>
      <c r="HF615">
        <v>20.3249</v>
      </c>
      <c r="HG615">
        <v>5.22268</v>
      </c>
      <c r="HH615">
        <v>11.9796</v>
      </c>
      <c r="HI615">
        <v>4.9655</v>
      </c>
      <c r="HJ615">
        <v>3.27598</v>
      </c>
      <c r="HK615">
        <v>9999</v>
      </c>
      <c r="HL615">
        <v>9999</v>
      </c>
      <c r="HM615">
        <v>9999</v>
      </c>
      <c r="HN615">
        <v>999.9</v>
      </c>
      <c r="HO615">
        <v>1.86364</v>
      </c>
      <c r="HP615">
        <v>1.85974</v>
      </c>
      <c r="HQ615">
        <v>1.85806</v>
      </c>
      <c r="HR615">
        <v>1.85944</v>
      </c>
      <c r="HS615">
        <v>1.85959</v>
      </c>
      <c r="HT615">
        <v>1.85806</v>
      </c>
      <c r="HU615">
        <v>1.85714</v>
      </c>
      <c r="HV615">
        <v>1.85211</v>
      </c>
      <c r="HW615">
        <v>0</v>
      </c>
      <c r="HX615">
        <v>0</v>
      </c>
      <c r="HY615">
        <v>0</v>
      </c>
      <c r="HZ615">
        <v>0</v>
      </c>
      <c r="IA615" t="s">
        <v>424</v>
      </c>
      <c r="IB615" t="s">
        <v>425</v>
      </c>
      <c r="IC615" t="s">
        <v>426</v>
      </c>
      <c r="ID615" t="s">
        <v>426</v>
      </c>
      <c r="IE615" t="s">
        <v>426</v>
      </c>
      <c r="IF615" t="s">
        <v>426</v>
      </c>
      <c r="IG615">
        <v>0</v>
      </c>
      <c r="IH615">
        <v>100</v>
      </c>
      <c r="II615">
        <v>100</v>
      </c>
      <c r="IJ615">
        <v>-1.765</v>
      </c>
      <c r="IK615">
        <v>0.184</v>
      </c>
      <c r="IL615">
        <v>-2.556641355486648</v>
      </c>
      <c r="IM615">
        <v>0.001328113201692861</v>
      </c>
      <c r="IN615">
        <v>1.538283238170363E-06</v>
      </c>
      <c r="IO615">
        <v>-5.795655626708063E-10</v>
      </c>
      <c r="IP615">
        <v>-0.06673559592848211</v>
      </c>
      <c r="IQ615">
        <v>-0.004593102289677449</v>
      </c>
      <c r="IR615">
        <v>0.0008253994458280543</v>
      </c>
      <c r="IS615">
        <v>-7.403632370499484E-06</v>
      </c>
      <c r="IT615">
        <v>2</v>
      </c>
      <c r="IU615">
        <v>1985</v>
      </c>
      <c r="IV615">
        <v>1</v>
      </c>
      <c r="IW615">
        <v>27</v>
      </c>
      <c r="IX615">
        <v>4</v>
      </c>
      <c r="IY615">
        <v>3.9</v>
      </c>
      <c r="IZ615">
        <v>1.13525</v>
      </c>
      <c r="JA615">
        <v>2.61353</v>
      </c>
      <c r="JB615">
        <v>1.49658</v>
      </c>
      <c r="JC615">
        <v>2.34497</v>
      </c>
      <c r="JD615">
        <v>1.54907</v>
      </c>
      <c r="JE615">
        <v>2.44385</v>
      </c>
      <c r="JF615">
        <v>32.7535</v>
      </c>
      <c r="JG615">
        <v>15.2353</v>
      </c>
      <c r="JH615">
        <v>18</v>
      </c>
      <c r="JI615">
        <v>481.591</v>
      </c>
      <c r="JJ615">
        <v>502.636</v>
      </c>
      <c r="JK615">
        <v>31.3104</v>
      </c>
      <c r="JL615">
        <v>27.507</v>
      </c>
      <c r="JM615">
        <v>29.9999</v>
      </c>
      <c r="JN615">
        <v>27.716</v>
      </c>
      <c r="JO615">
        <v>27.7002</v>
      </c>
      <c r="JP615">
        <v>22.8288</v>
      </c>
      <c r="JQ615">
        <v>21.5493</v>
      </c>
      <c r="JR615">
        <v>79.7008</v>
      </c>
      <c r="JS615">
        <v>31.2879</v>
      </c>
      <c r="JT615">
        <v>420</v>
      </c>
      <c r="JU615">
        <v>23.4533</v>
      </c>
      <c r="JV615">
        <v>102.303</v>
      </c>
      <c r="JW615">
        <v>91.3882</v>
      </c>
    </row>
    <row r="616" spans="1:283">
      <c r="A616">
        <v>598</v>
      </c>
      <c r="B616">
        <v>1761013888</v>
      </c>
      <c r="C616">
        <v>4222</v>
      </c>
      <c r="D616" t="s">
        <v>1657</v>
      </c>
      <c r="E616" t="s">
        <v>1658</v>
      </c>
      <c r="F616">
        <v>5</v>
      </c>
      <c r="G616" t="s">
        <v>1603</v>
      </c>
      <c r="H616">
        <v>1761013880</v>
      </c>
      <c r="I616">
        <f>(J616)/1000</f>
        <v>0</v>
      </c>
      <c r="J616">
        <f>1000*DJ616*AH616*(DF616-DG616)/(100*CY616*(1000-AH616*DF616))</f>
        <v>0</v>
      </c>
      <c r="K616">
        <f>DJ616*AH616*(DE616-DD616*(1000-AH616*DG616)/(1000-AH616*DF616))/(100*CY616)</f>
        <v>0</v>
      </c>
      <c r="L616">
        <f>DD616 - IF(AH616&gt;1, K616*CY616*100.0/(AJ616), 0)</f>
        <v>0</v>
      </c>
      <c r="M616">
        <f>((S616-I616/2)*L616-K616)/(S616+I616/2)</f>
        <v>0</v>
      </c>
      <c r="N616">
        <f>M616*(DK616+DL616)/1000.0</f>
        <v>0</v>
      </c>
      <c r="O616">
        <f>(DD616 - IF(AH616&gt;1, K616*CY616*100.0/(AJ616), 0))*(DK616+DL616)/1000.0</f>
        <v>0</v>
      </c>
      <c r="P616">
        <f>2.0/((1/R616-1/Q616)+SIGN(R616)*SQRT((1/R616-1/Q616)*(1/R616-1/Q616) + 4*CZ616/((CZ616+1)*(CZ616+1))*(2*1/R616*1/Q616-1/Q616*1/Q616)))</f>
        <v>0</v>
      </c>
      <c r="Q616">
        <f>IF(LEFT(DA616,1)&lt;&gt;"0",IF(LEFT(DA616,1)="1",3.0,DB616),$D$5+$E$5*(DR616*DK616/($K$5*1000))+$F$5*(DR616*DK616/($K$5*1000))*MAX(MIN(CY616,$J$5),$I$5)*MAX(MIN(CY616,$J$5),$I$5)+$G$5*MAX(MIN(CY616,$J$5),$I$5)*(DR616*DK616/($K$5*1000))+$H$5*(DR616*DK616/($K$5*1000))*(DR616*DK616/($K$5*1000)))</f>
        <v>0</v>
      </c>
      <c r="R616">
        <f>I616*(1000-(1000*0.61365*exp(17.502*V616/(240.97+V616))/(DK616+DL616)+DF616)/2)/(1000*0.61365*exp(17.502*V616/(240.97+V616))/(DK616+DL616)-DF616)</f>
        <v>0</v>
      </c>
      <c r="S616">
        <f>1/((CZ616+1)/(P616/1.6)+1/(Q616/1.37)) + CZ616/((CZ616+1)/(P616/1.6) + CZ616/(Q616/1.37))</f>
        <v>0</v>
      </c>
      <c r="T616">
        <f>(CU616*CX616)</f>
        <v>0</v>
      </c>
      <c r="U616">
        <f>(DM616+(T616+2*0.95*5.67E-8*(((DM616+$B$9)+273)^4-(DM616+273)^4)-44100*I616)/(1.84*29.3*Q616+8*0.95*5.67E-8*(DM616+273)^3))</f>
        <v>0</v>
      </c>
      <c r="V616">
        <f>($C$9*DN616+$D$9*DO616+$E$9*U616)</f>
        <v>0</v>
      </c>
      <c r="W616">
        <f>0.61365*exp(17.502*V616/(240.97+V616))</f>
        <v>0</v>
      </c>
      <c r="X616">
        <f>(Y616/Z616*100)</f>
        <v>0</v>
      </c>
      <c r="Y616">
        <f>DF616*(DK616+DL616)/1000</f>
        <v>0</v>
      </c>
      <c r="Z616">
        <f>0.61365*exp(17.502*DM616/(240.97+DM616))</f>
        <v>0</v>
      </c>
      <c r="AA616">
        <f>(W616-DF616*(DK616+DL616)/1000)</f>
        <v>0</v>
      </c>
      <c r="AB616">
        <f>(-I616*44100)</f>
        <v>0</v>
      </c>
      <c r="AC616">
        <f>2*29.3*Q616*0.92*(DM616-V616)</f>
        <v>0</v>
      </c>
      <c r="AD616">
        <f>2*0.95*5.67E-8*(((DM616+$B$9)+273)^4-(V616+273)^4)</f>
        <v>0</v>
      </c>
      <c r="AE616">
        <f>T616+AD616+AB616+AC616</f>
        <v>0</v>
      </c>
      <c r="AF616">
        <v>1</v>
      </c>
      <c r="AG616">
        <v>0</v>
      </c>
      <c r="AH616">
        <f>IF(AF616*$H$15&gt;=AJ616,1.0,(AJ616/(AJ616-AF616*$H$15)))</f>
        <v>0</v>
      </c>
      <c r="AI616">
        <f>(AH616-1)*100</f>
        <v>0</v>
      </c>
      <c r="AJ616">
        <f>MAX(0,($B$15+$C$15*DR616)/(1+$D$15*DR616)*DK616/(DM616+273)*$E$15)</f>
        <v>0</v>
      </c>
      <c r="AK616" t="s">
        <v>420</v>
      </c>
      <c r="AL616" t="s">
        <v>420</v>
      </c>
      <c r="AM616">
        <v>0</v>
      </c>
      <c r="AN616">
        <v>0</v>
      </c>
      <c r="AO616">
        <f>1-AM616/AN616</f>
        <v>0</v>
      </c>
      <c r="AP616">
        <v>0</v>
      </c>
      <c r="AQ616" t="s">
        <v>420</v>
      </c>
      <c r="AR616" t="s">
        <v>420</v>
      </c>
      <c r="AS616">
        <v>0</v>
      </c>
      <c r="AT616">
        <v>0</v>
      </c>
      <c r="AU616">
        <f>1-AS616/AT616</f>
        <v>0</v>
      </c>
      <c r="AV616">
        <v>0.5</v>
      </c>
      <c r="AW616">
        <f>CV616</f>
        <v>0</v>
      </c>
      <c r="AX616">
        <f>K616</f>
        <v>0</v>
      </c>
      <c r="AY616">
        <f>AU616*AV616*AW616</f>
        <v>0</v>
      </c>
      <c r="AZ616">
        <f>(AX616-AP616)/AW616</f>
        <v>0</v>
      </c>
      <c r="BA616">
        <f>(AN616-AT616)/AT616</f>
        <v>0</v>
      </c>
      <c r="BB616">
        <f>AM616/(AO616+AM616/AT616)</f>
        <v>0</v>
      </c>
      <c r="BC616" t="s">
        <v>420</v>
      </c>
      <c r="BD616">
        <v>0</v>
      </c>
      <c r="BE616">
        <f>IF(BD616&lt;&gt;0, BD616, BB616)</f>
        <v>0</v>
      </c>
      <c r="BF616">
        <f>1-BE616/AT616</f>
        <v>0</v>
      </c>
      <c r="BG616">
        <f>(AT616-AS616)/(AT616-BE616)</f>
        <v>0</v>
      </c>
      <c r="BH616">
        <f>(AN616-AT616)/(AN616-BE616)</f>
        <v>0</v>
      </c>
      <c r="BI616">
        <f>(AT616-AS616)/(AT616-AM616)</f>
        <v>0</v>
      </c>
      <c r="BJ616">
        <f>(AN616-AT616)/(AN616-AM616)</f>
        <v>0</v>
      </c>
      <c r="BK616">
        <f>(BG616*BE616/AS616)</f>
        <v>0</v>
      </c>
      <c r="BL616">
        <f>(1-BK616)</f>
        <v>0</v>
      </c>
      <c r="CU616">
        <f>$B$13*DS616+$C$13*DT616+$F$13*EE616*(1-EH616)</f>
        <v>0</v>
      </c>
      <c r="CV616">
        <f>CU616*CW616</f>
        <v>0</v>
      </c>
      <c r="CW616">
        <f>($B$13*$D$11+$C$13*$D$11+$F$13*((ER616+EJ616)/MAX(ER616+EJ616+ES616, 0.1)*$I$11+ES616/MAX(ER616+EJ616+ES616, 0.1)*$J$11))/($B$13+$C$13+$F$13)</f>
        <v>0</v>
      </c>
      <c r="CX616">
        <f>($B$13*$K$11+$C$13*$K$11+$F$13*((ER616+EJ616)/MAX(ER616+EJ616+ES616, 0.1)*$P$11+ES616/MAX(ER616+EJ616+ES616, 0.1)*$Q$11))/($B$13+$C$13+$F$13)</f>
        <v>0</v>
      </c>
      <c r="CY616">
        <v>1.91</v>
      </c>
      <c r="CZ616">
        <v>0.5</v>
      </c>
      <c r="DA616" t="s">
        <v>421</v>
      </c>
      <c r="DB616">
        <v>2</v>
      </c>
      <c r="DC616">
        <v>1761013880</v>
      </c>
      <c r="DD616">
        <v>420.33775</v>
      </c>
      <c r="DE616">
        <v>420.0159166666667</v>
      </c>
      <c r="DF616">
        <v>23.67739166666667</v>
      </c>
      <c r="DG616">
        <v>23.55164583333333</v>
      </c>
      <c r="DH616">
        <v>422.1032499999999</v>
      </c>
      <c r="DI616">
        <v>23.4924875</v>
      </c>
      <c r="DJ616">
        <v>500.008125</v>
      </c>
      <c r="DK616">
        <v>90.60764583333332</v>
      </c>
      <c r="DL616">
        <v>0.03335625</v>
      </c>
      <c r="DM616">
        <v>30.05587083333333</v>
      </c>
      <c r="DN616">
        <v>30.00082083333334</v>
      </c>
      <c r="DO616">
        <v>999.9</v>
      </c>
      <c r="DP616">
        <v>0</v>
      </c>
      <c r="DQ616">
        <v>0</v>
      </c>
      <c r="DR616">
        <v>10002.13125</v>
      </c>
      <c r="DS616">
        <v>0</v>
      </c>
      <c r="DT616">
        <v>0.242856</v>
      </c>
      <c r="DU616">
        <v>0.3217861666666667</v>
      </c>
      <c r="DV616">
        <v>430.5315833333334</v>
      </c>
      <c r="DW616">
        <v>430.1465416666667</v>
      </c>
      <c r="DX616">
        <v>0.1257368541666667</v>
      </c>
      <c r="DY616">
        <v>420.0159166666667</v>
      </c>
      <c r="DZ616">
        <v>23.55164583333333</v>
      </c>
      <c r="EA616">
        <v>2.145351666666667</v>
      </c>
      <c r="EB616">
        <v>2.133959583333333</v>
      </c>
      <c r="EC616">
        <v>18.55996666666667</v>
      </c>
      <c r="ED616">
        <v>18.47489166666667</v>
      </c>
      <c r="EE616">
        <v>0.00500078</v>
      </c>
      <c r="EF616">
        <v>0</v>
      </c>
      <c r="EG616">
        <v>0</v>
      </c>
      <c r="EH616">
        <v>0</v>
      </c>
      <c r="EI616">
        <v>181.3916666666667</v>
      </c>
      <c r="EJ616">
        <v>0.00500078</v>
      </c>
      <c r="EK616">
        <v>-17.02083333333333</v>
      </c>
      <c r="EL616">
        <v>-0.4458333333333333</v>
      </c>
      <c r="EM616">
        <v>35.28625</v>
      </c>
      <c r="EN616">
        <v>38.87483333333333</v>
      </c>
      <c r="EO616">
        <v>37.1325</v>
      </c>
      <c r="EP616">
        <v>39.03879166666667</v>
      </c>
      <c r="EQ616">
        <v>37.96858333333333</v>
      </c>
      <c r="ER616">
        <v>0</v>
      </c>
      <c r="ES616">
        <v>0</v>
      </c>
      <c r="ET616">
        <v>0</v>
      </c>
      <c r="EU616">
        <v>1761013887.1</v>
      </c>
      <c r="EV616">
        <v>0</v>
      </c>
      <c r="EW616">
        <v>182.868</v>
      </c>
      <c r="EX616">
        <v>23.49230695165837</v>
      </c>
      <c r="EY616">
        <v>-23.28461500095893</v>
      </c>
      <c r="EZ616">
        <v>-17.28</v>
      </c>
      <c r="FA616">
        <v>15</v>
      </c>
      <c r="FB616">
        <v>1761013652</v>
      </c>
      <c r="FC616" t="s">
        <v>1604</v>
      </c>
      <c r="FD616">
        <v>1761013643</v>
      </c>
      <c r="FE616">
        <v>1761013652</v>
      </c>
      <c r="FF616">
        <v>18</v>
      </c>
      <c r="FG616">
        <v>0.01</v>
      </c>
      <c r="FH616">
        <v>-0.002</v>
      </c>
      <c r="FI616">
        <v>-1.766</v>
      </c>
      <c r="FJ616">
        <v>0.184</v>
      </c>
      <c r="FK616">
        <v>420</v>
      </c>
      <c r="FL616">
        <v>24</v>
      </c>
      <c r="FM616">
        <v>0.62</v>
      </c>
      <c r="FN616">
        <v>0.17</v>
      </c>
      <c r="FO616">
        <v>0.314894</v>
      </c>
      <c r="FP616">
        <v>0.1018460262664155</v>
      </c>
      <c r="FQ616">
        <v>0.03217554943276028</v>
      </c>
      <c r="FR616">
        <v>1</v>
      </c>
      <c r="FS616">
        <v>182.7676470588235</v>
      </c>
      <c r="FT616">
        <v>6.852558880723983</v>
      </c>
      <c r="FU616">
        <v>6.002289787986076</v>
      </c>
      <c r="FV616">
        <v>0</v>
      </c>
      <c r="FW616">
        <v>0.1118368625</v>
      </c>
      <c r="FX616">
        <v>0.467134722326454</v>
      </c>
      <c r="FY616">
        <v>0.04741987400250389</v>
      </c>
      <c r="FZ616">
        <v>0</v>
      </c>
      <c r="GA616">
        <v>1</v>
      </c>
      <c r="GB616">
        <v>3</v>
      </c>
      <c r="GC616" t="s">
        <v>459</v>
      </c>
      <c r="GD616">
        <v>3.10972</v>
      </c>
      <c r="GE616">
        <v>2.72505</v>
      </c>
      <c r="GF616">
        <v>0.0887495</v>
      </c>
      <c r="GG616">
        <v>0.0884638</v>
      </c>
      <c r="GH616">
        <v>0.107463</v>
      </c>
      <c r="GI616">
        <v>0.107964</v>
      </c>
      <c r="GJ616">
        <v>23916.2</v>
      </c>
      <c r="GK616">
        <v>21658.4</v>
      </c>
      <c r="GL616">
        <v>26802.8</v>
      </c>
      <c r="GM616">
        <v>23965.9</v>
      </c>
      <c r="GN616">
        <v>38224.1</v>
      </c>
      <c r="GO616">
        <v>31531.2</v>
      </c>
      <c r="GP616">
        <v>46782.8</v>
      </c>
      <c r="GQ616">
        <v>37881.2</v>
      </c>
      <c r="GR616">
        <v>1.89338</v>
      </c>
      <c r="GS616">
        <v>1.88028</v>
      </c>
      <c r="GT616">
        <v>0.103965</v>
      </c>
      <c r="GU616">
        <v>0</v>
      </c>
      <c r="GV616">
        <v>28.3197</v>
      </c>
      <c r="GW616">
        <v>999.9</v>
      </c>
      <c r="GX616">
        <v>64</v>
      </c>
      <c r="GY616">
        <v>29</v>
      </c>
      <c r="GZ616">
        <v>28.4103</v>
      </c>
      <c r="HA616">
        <v>61.311</v>
      </c>
      <c r="HB616">
        <v>20.9896</v>
      </c>
      <c r="HC616">
        <v>1</v>
      </c>
      <c r="HD616">
        <v>0.0208765</v>
      </c>
      <c r="HE616">
        <v>-2.12886</v>
      </c>
      <c r="HF616">
        <v>20.325</v>
      </c>
      <c r="HG616">
        <v>5.22253</v>
      </c>
      <c r="HH616">
        <v>11.9796</v>
      </c>
      <c r="HI616">
        <v>4.9656</v>
      </c>
      <c r="HJ616">
        <v>3.27598</v>
      </c>
      <c r="HK616">
        <v>9999</v>
      </c>
      <c r="HL616">
        <v>9999</v>
      </c>
      <c r="HM616">
        <v>9999</v>
      </c>
      <c r="HN616">
        <v>999.9</v>
      </c>
      <c r="HO616">
        <v>1.86361</v>
      </c>
      <c r="HP616">
        <v>1.85974</v>
      </c>
      <c r="HQ616">
        <v>1.85806</v>
      </c>
      <c r="HR616">
        <v>1.85943</v>
      </c>
      <c r="HS616">
        <v>1.85959</v>
      </c>
      <c r="HT616">
        <v>1.85806</v>
      </c>
      <c r="HU616">
        <v>1.85715</v>
      </c>
      <c r="HV616">
        <v>1.85211</v>
      </c>
      <c r="HW616">
        <v>0</v>
      </c>
      <c r="HX616">
        <v>0</v>
      </c>
      <c r="HY616">
        <v>0</v>
      </c>
      <c r="HZ616">
        <v>0</v>
      </c>
      <c r="IA616" t="s">
        <v>424</v>
      </c>
      <c r="IB616" t="s">
        <v>425</v>
      </c>
      <c r="IC616" t="s">
        <v>426</v>
      </c>
      <c r="ID616" t="s">
        <v>426</v>
      </c>
      <c r="IE616" t="s">
        <v>426</v>
      </c>
      <c r="IF616" t="s">
        <v>426</v>
      </c>
      <c r="IG616">
        <v>0</v>
      </c>
      <c r="IH616">
        <v>100</v>
      </c>
      <c r="II616">
        <v>100</v>
      </c>
      <c r="IJ616">
        <v>-1.766</v>
      </c>
      <c r="IK616">
        <v>0.1835</v>
      </c>
      <c r="IL616">
        <v>-2.556641355486648</v>
      </c>
      <c r="IM616">
        <v>0.001328113201692861</v>
      </c>
      <c r="IN616">
        <v>1.538283238170363E-06</v>
      </c>
      <c r="IO616">
        <v>-5.795655626708063E-10</v>
      </c>
      <c r="IP616">
        <v>-0.06673559592848211</v>
      </c>
      <c r="IQ616">
        <v>-0.004593102289677449</v>
      </c>
      <c r="IR616">
        <v>0.0008253994458280543</v>
      </c>
      <c r="IS616">
        <v>-7.403632370499484E-06</v>
      </c>
      <c r="IT616">
        <v>2</v>
      </c>
      <c r="IU616">
        <v>1985</v>
      </c>
      <c r="IV616">
        <v>1</v>
      </c>
      <c r="IW616">
        <v>27</v>
      </c>
      <c r="IX616">
        <v>4.1</v>
      </c>
      <c r="IY616">
        <v>3.9</v>
      </c>
      <c r="IZ616">
        <v>1.13525</v>
      </c>
      <c r="JA616">
        <v>2.60498</v>
      </c>
      <c r="JB616">
        <v>1.49658</v>
      </c>
      <c r="JC616">
        <v>2.34497</v>
      </c>
      <c r="JD616">
        <v>1.54907</v>
      </c>
      <c r="JE616">
        <v>2.44263</v>
      </c>
      <c r="JF616">
        <v>32.7535</v>
      </c>
      <c r="JG616">
        <v>15.2265</v>
      </c>
      <c r="JH616">
        <v>18</v>
      </c>
      <c r="JI616">
        <v>481.668</v>
      </c>
      <c r="JJ616">
        <v>502.535</v>
      </c>
      <c r="JK616">
        <v>31.3047</v>
      </c>
      <c r="JL616">
        <v>27.5059</v>
      </c>
      <c r="JM616">
        <v>30</v>
      </c>
      <c r="JN616">
        <v>27.7149</v>
      </c>
      <c r="JO616">
        <v>27.7001</v>
      </c>
      <c r="JP616">
        <v>22.8286</v>
      </c>
      <c r="JQ616">
        <v>21.5493</v>
      </c>
      <c r="JR616">
        <v>79.7008</v>
      </c>
      <c r="JS616">
        <v>31.2879</v>
      </c>
      <c r="JT616">
        <v>420</v>
      </c>
      <c r="JU616">
        <v>23.4678</v>
      </c>
      <c r="JV616">
        <v>102.303</v>
      </c>
      <c r="JW616">
        <v>91.3884</v>
      </c>
    </row>
    <row r="617" spans="1:283">
      <c r="A617">
        <v>599</v>
      </c>
      <c r="B617">
        <v>1761013890</v>
      </c>
      <c r="C617">
        <v>4224</v>
      </c>
      <c r="D617" t="s">
        <v>1659</v>
      </c>
      <c r="E617" t="s">
        <v>1660</v>
      </c>
      <c r="F617">
        <v>5</v>
      </c>
      <c r="G617" t="s">
        <v>1603</v>
      </c>
      <c r="H617">
        <v>1761013882</v>
      </c>
      <c r="I617">
        <f>(J617)/1000</f>
        <v>0</v>
      </c>
      <c r="J617">
        <f>1000*DJ617*AH617*(DF617-DG617)/(100*CY617*(1000-AH617*DF617))</f>
        <v>0</v>
      </c>
      <c r="K617">
        <f>DJ617*AH617*(DE617-DD617*(1000-AH617*DG617)/(1000-AH617*DF617))/(100*CY617)</f>
        <v>0</v>
      </c>
      <c r="L617">
        <f>DD617 - IF(AH617&gt;1, K617*CY617*100.0/(AJ617), 0)</f>
        <v>0</v>
      </c>
      <c r="M617">
        <f>((S617-I617/2)*L617-K617)/(S617+I617/2)</f>
        <v>0</v>
      </c>
      <c r="N617">
        <f>M617*(DK617+DL617)/1000.0</f>
        <v>0</v>
      </c>
      <c r="O617">
        <f>(DD617 - IF(AH617&gt;1, K617*CY617*100.0/(AJ617), 0))*(DK617+DL617)/1000.0</f>
        <v>0</v>
      </c>
      <c r="P617">
        <f>2.0/((1/R617-1/Q617)+SIGN(R617)*SQRT((1/R617-1/Q617)*(1/R617-1/Q617) + 4*CZ617/((CZ617+1)*(CZ617+1))*(2*1/R617*1/Q617-1/Q617*1/Q617)))</f>
        <v>0</v>
      </c>
      <c r="Q617">
        <f>IF(LEFT(DA617,1)&lt;&gt;"0",IF(LEFT(DA617,1)="1",3.0,DB617),$D$5+$E$5*(DR617*DK617/($K$5*1000))+$F$5*(DR617*DK617/($K$5*1000))*MAX(MIN(CY617,$J$5),$I$5)*MAX(MIN(CY617,$J$5),$I$5)+$G$5*MAX(MIN(CY617,$J$5),$I$5)*(DR617*DK617/($K$5*1000))+$H$5*(DR617*DK617/($K$5*1000))*(DR617*DK617/($K$5*1000)))</f>
        <v>0</v>
      </c>
      <c r="R617">
        <f>I617*(1000-(1000*0.61365*exp(17.502*V617/(240.97+V617))/(DK617+DL617)+DF617)/2)/(1000*0.61365*exp(17.502*V617/(240.97+V617))/(DK617+DL617)-DF617)</f>
        <v>0</v>
      </c>
      <c r="S617">
        <f>1/((CZ617+1)/(P617/1.6)+1/(Q617/1.37)) + CZ617/((CZ617+1)/(P617/1.6) + CZ617/(Q617/1.37))</f>
        <v>0</v>
      </c>
      <c r="T617">
        <f>(CU617*CX617)</f>
        <v>0</v>
      </c>
      <c r="U617">
        <f>(DM617+(T617+2*0.95*5.67E-8*(((DM617+$B$9)+273)^4-(DM617+273)^4)-44100*I617)/(1.84*29.3*Q617+8*0.95*5.67E-8*(DM617+273)^3))</f>
        <v>0</v>
      </c>
      <c r="V617">
        <f>($C$9*DN617+$D$9*DO617+$E$9*U617)</f>
        <v>0</v>
      </c>
      <c r="W617">
        <f>0.61365*exp(17.502*V617/(240.97+V617))</f>
        <v>0</v>
      </c>
      <c r="X617">
        <f>(Y617/Z617*100)</f>
        <v>0</v>
      </c>
      <c r="Y617">
        <f>DF617*(DK617+DL617)/1000</f>
        <v>0</v>
      </c>
      <c r="Z617">
        <f>0.61365*exp(17.502*DM617/(240.97+DM617))</f>
        <v>0</v>
      </c>
      <c r="AA617">
        <f>(W617-DF617*(DK617+DL617)/1000)</f>
        <v>0</v>
      </c>
      <c r="AB617">
        <f>(-I617*44100)</f>
        <v>0</v>
      </c>
      <c r="AC617">
        <f>2*29.3*Q617*0.92*(DM617-V617)</f>
        <v>0</v>
      </c>
      <c r="AD617">
        <f>2*0.95*5.67E-8*(((DM617+$B$9)+273)^4-(V617+273)^4)</f>
        <v>0</v>
      </c>
      <c r="AE617">
        <f>T617+AD617+AB617+AC617</f>
        <v>0</v>
      </c>
      <c r="AF617">
        <v>1</v>
      </c>
      <c r="AG617">
        <v>0</v>
      </c>
      <c r="AH617">
        <f>IF(AF617*$H$15&gt;=AJ617,1.0,(AJ617/(AJ617-AF617*$H$15)))</f>
        <v>0</v>
      </c>
      <c r="AI617">
        <f>(AH617-1)*100</f>
        <v>0</v>
      </c>
      <c r="AJ617">
        <f>MAX(0,($B$15+$C$15*DR617)/(1+$D$15*DR617)*DK617/(DM617+273)*$E$15)</f>
        <v>0</v>
      </c>
      <c r="AK617" t="s">
        <v>420</v>
      </c>
      <c r="AL617" t="s">
        <v>420</v>
      </c>
      <c r="AM617">
        <v>0</v>
      </c>
      <c r="AN617">
        <v>0</v>
      </c>
      <c r="AO617">
        <f>1-AM617/AN617</f>
        <v>0</v>
      </c>
      <c r="AP617">
        <v>0</v>
      </c>
      <c r="AQ617" t="s">
        <v>420</v>
      </c>
      <c r="AR617" t="s">
        <v>420</v>
      </c>
      <c r="AS617">
        <v>0</v>
      </c>
      <c r="AT617">
        <v>0</v>
      </c>
      <c r="AU617">
        <f>1-AS617/AT617</f>
        <v>0</v>
      </c>
      <c r="AV617">
        <v>0.5</v>
      </c>
      <c r="AW617">
        <f>CV617</f>
        <v>0</v>
      </c>
      <c r="AX617">
        <f>K617</f>
        <v>0</v>
      </c>
      <c r="AY617">
        <f>AU617*AV617*AW617</f>
        <v>0</v>
      </c>
      <c r="AZ617">
        <f>(AX617-AP617)/AW617</f>
        <v>0</v>
      </c>
      <c r="BA617">
        <f>(AN617-AT617)/AT617</f>
        <v>0</v>
      </c>
      <c r="BB617">
        <f>AM617/(AO617+AM617/AT617)</f>
        <v>0</v>
      </c>
      <c r="BC617" t="s">
        <v>420</v>
      </c>
      <c r="BD617">
        <v>0</v>
      </c>
      <c r="BE617">
        <f>IF(BD617&lt;&gt;0, BD617, BB617)</f>
        <v>0</v>
      </c>
      <c r="BF617">
        <f>1-BE617/AT617</f>
        <v>0</v>
      </c>
      <c r="BG617">
        <f>(AT617-AS617)/(AT617-BE617)</f>
        <v>0</v>
      </c>
      <c r="BH617">
        <f>(AN617-AT617)/(AN617-BE617)</f>
        <v>0</v>
      </c>
      <c r="BI617">
        <f>(AT617-AS617)/(AT617-AM617)</f>
        <v>0</v>
      </c>
      <c r="BJ617">
        <f>(AN617-AT617)/(AN617-AM617)</f>
        <v>0</v>
      </c>
      <c r="BK617">
        <f>(BG617*BE617/AS617)</f>
        <v>0</v>
      </c>
      <c r="BL617">
        <f>(1-BK617)</f>
        <v>0</v>
      </c>
      <c r="CU617">
        <f>$B$13*DS617+$C$13*DT617+$F$13*EE617*(1-EH617)</f>
        <v>0</v>
      </c>
      <c r="CV617">
        <f>CU617*CW617</f>
        <v>0</v>
      </c>
      <c r="CW617">
        <f>($B$13*$D$11+$C$13*$D$11+$F$13*((ER617+EJ617)/MAX(ER617+EJ617+ES617, 0.1)*$I$11+ES617/MAX(ER617+EJ617+ES617, 0.1)*$J$11))/($B$13+$C$13+$F$13)</f>
        <v>0</v>
      </c>
      <c r="CX617">
        <f>($B$13*$K$11+$C$13*$K$11+$F$13*((ER617+EJ617)/MAX(ER617+EJ617+ES617, 0.1)*$P$11+ES617/MAX(ER617+EJ617+ES617, 0.1)*$Q$11))/($B$13+$C$13+$F$13)</f>
        <v>0</v>
      </c>
      <c r="CY617">
        <v>1.91</v>
      </c>
      <c r="CZ617">
        <v>0.5</v>
      </c>
      <c r="DA617" t="s">
        <v>421</v>
      </c>
      <c r="DB617">
        <v>2</v>
      </c>
      <c r="DC617">
        <v>1761013882</v>
      </c>
      <c r="DD617">
        <v>420.3463333333333</v>
      </c>
      <c r="DE617">
        <v>420.0149166666667</v>
      </c>
      <c r="DF617">
        <v>23.66465000000001</v>
      </c>
      <c r="DG617">
        <v>23.527725</v>
      </c>
      <c r="DH617">
        <v>422.1117916666667</v>
      </c>
      <c r="DI617">
        <v>23.48002083333333</v>
      </c>
      <c r="DJ617">
        <v>500.0047083333333</v>
      </c>
      <c r="DK617">
        <v>90.60770416666668</v>
      </c>
      <c r="DL617">
        <v>0.03334456666666667</v>
      </c>
      <c r="DM617">
        <v>30.057975</v>
      </c>
      <c r="DN617">
        <v>30.0042375</v>
      </c>
      <c r="DO617">
        <v>999.9</v>
      </c>
      <c r="DP617">
        <v>0</v>
      </c>
      <c r="DQ617">
        <v>0</v>
      </c>
      <c r="DR617">
        <v>10002.52416666667</v>
      </c>
      <c r="DS617">
        <v>0</v>
      </c>
      <c r="DT617">
        <v>0.242856</v>
      </c>
      <c r="DU617">
        <v>0.3313814166666667</v>
      </c>
      <c r="DV617">
        <v>430.53475</v>
      </c>
      <c r="DW617">
        <v>430.135</v>
      </c>
      <c r="DX617">
        <v>0.1369217833333334</v>
      </c>
      <c r="DY617">
        <v>420.0149166666667</v>
      </c>
      <c r="DZ617">
        <v>23.527725</v>
      </c>
      <c r="EA617">
        <v>2.144199166666667</v>
      </c>
      <c r="EB617">
        <v>2.131793333333333</v>
      </c>
      <c r="EC617">
        <v>18.55137916666667</v>
      </c>
      <c r="ED617">
        <v>18.4586875</v>
      </c>
      <c r="EE617">
        <v>0.00500078</v>
      </c>
      <c r="EF617">
        <v>0</v>
      </c>
      <c r="EG617">
        <v>0</v>
      </c>
      <c r="EH617">
        <v>0</v>
      </c>
      <c r="EI617">
        <v>180.975</v>
      </c>
      <c r="EJ617">
        <v>0.00500078</v>
      </c>
      <c r="EK617">
        <v>-16.28333333333333</v>
      </c>
      <c r="EL617">
        <v>-0.325</v>
      </c>
      <c r="EM617">
        <v>35.29666666666667</v>
      </c>
      <c r="EN617">
        <v>38.913875</v>
      </c>
      <c r="EO617">
        <v>37.19241666666667</v>
      </c>
      <c r="EP617">
        <v>39.09083333333333</v>
      </c>
      <c r="EQ617">
        <v>38.064875</v>
      </c>
      <c r="ER617">
        <v>0</v>
      </c>
      <c r="ES617">
        <v>0</v>
      </c>
      <c r="ET617">
        <v>0</v>
      </c>
      <c r="EU617">
        <v>1761013888.9</v>
      </c>
      <c r="EV617">
        <v>0</v>
      </c>
      <c r="EW617">
        <v>182.9269230769231</v>
      </c>
      <c r="EX617">
        <v>3.921366908115299</v>
      </c>
      <c r="EY617">
        <v>-8.700854370423176</v>
      </c>
      <c r="EZ617">
        <v>-17.10384615384615</v>
      </c>
      <c r="FA617">
        <v>15</v>
      </c>
      <c r="FB617">
        <v>1761013652</v>
      </c>
      <c r="FC617" t="s">
        <v>1604</v>
      </c>
      <c r="FD617">
        <v>1761013643</v>
      </c>
      <c r="FE617">
        <v>1761013652</v>
      </c>
      <c r="FF617">
        <v>18</v>
      </c>
      <c r="FG617">
        <v>0.01</v>
      </c>
      <c r="FH617">
        <v>-0.002</v>
      </c>
      <c r="FI617">
        <v>-1.766</v>
      </c>
      <c r="FJ617">
        <v>0.184</v>
      </c>
      <c r="FK617">
        <v>420</v>
      </c>
      <c r="FL617">
        <v>24</v>
      </c>
      <c r="FM617">
        <v>0.62</v>
      </c>
      <c r="FN617">
        <v>0.17</v>
      </c>
      <c r="FO617">
        <v>0.3175315609756098</v>
      </c>
      <c r="FP617">
        <v>0.1251564250871083</v>
      </c>
      <c r="FQ617">
        <v>0.0329558439852914</v>
      </c>
      <c r="FR617">
        <v>1</v>
      </c>
      <c r="FS617">
        <v>182.8970588235294</v>
      </c>
      <c r="FT617">
        <v>9.679144063226781</v>
      </c>
      <c r="FU617">
        <v>5.973051505776376</v>
      </c>
      <c r="FV617">
        <v>0</v>
      </c>
      <c r="FW617">
        <v>0.1179131756097561</v>
      </c>
      <c r="FX617">
        <v>0.4426858055749128</v>
      </c>
      <c r="FY617">
        <v>0.04675963960476182</v>
      </c>
      <c r="FZ617">
        <v>0</v>
      </c>
      <c r="GA617">
        <v>1</v>
      </c>
      <c r="GB617">
        <v>3</v>
      </c>
      <c r="GC617" t="s">
        <v>459</v>
      </c>
      <c r="GD617">
        <v>3.10954</v>
      </c>
      <c r="GE617">
        <v>2.72517</v>
      </c>
      <c r="GF617">
        <v>0.08875520000000001</v>
      </c>
      <c r="GG617">
        <v>0.0884538</v>
      </c>
      <c r="GH617">
        <v>0.107401</v>
      </c>
      <c r="GI617">
        <v>0.107955</v>
      </c>
      <c r="GJ617">
        <v>23916.1</v>
      </c>
      <c r="GK617">
        <v>21658.7</v>
      </c>
      <c r="GL617">
        <v>26802.9</v>
      </c>
      <c r="GM617">
        <v>23966</v>
      </c>
      <c r="GN617">
        <v>38226.9</v>
      </c>
      <c r="GO617">
        <v>31531.6</v>
      </c>
      <c r="GP617">
        <v>46782.8</v>
      </c>
      <c r="GQ617">
        <v>37881.3</v>
      </c>
      <c r="GR617">
        <v>1.8931</v>
      </c>
      <c r="GS617">
        <v>1.88048</v>
      </c>
      <c r="GT617">
        <v>0.10385</v>
      </c>
      <c r="GU617">
        <v>0</v>
      </c>
      <c r="GV617">
        <v>28.3197</v>
      </c>
      <c r="GW617">
        <v>999.9</v>
      </c>
      <c r="GX617">
        <v>64</v>
      </c>
      <c r="GY617">
        <v>29</v>
      </c>
      <c r="GZ617">
        <v>28.4085</v>
      </c>
      <c r="HA617">
        <v>61.411</v>
      </c>
      <c r="HB617">
        <v>21.0337</v>
      </c>
      <c r="HC617">
        <v>1</v>
      </c>
      <c r="HD617">
        <v>0.0208918</v>
      </c>
      <c r="HE617">
        <v>-2.12238</v>
      </c>
      <c r="HF617">
        <v>20.325</v>
      </c>
      <c r="HG617">
        <v>5.22208</v>
      </c>
      <c r="HH617">
        <v>11.98</v>
      </c>
      <c r="HI617">
        <v>4.96565</v>
      </c>
      <c r="HJ617">
        <v>3.27598</v>
      </c>
      <c r="HK617">
        <v>9999</v>
      </c>
      <c r="HL617">
        <v>9999</v>
      </c>
      <c r="HM617">
        <v>9999</v>
      </c>
      <c r="HN617">
        <v>999.9</v>
      </c>
      <c r="HO617">
        <v>1.8636</v>
      </c>
      <c r="HP617">
        <v>1.85974</v>
      </c>
      <c r="HQ617">
        <v>1.85806</v>
      </c>
      <c r="HR617">
        <v>1.85942</v>
      </c>
      <c r="HS617">
        <v>1.85959</v>
      </c>
      <c r="HT617">
        <v>1.85806</v>
      </c>
      <c r="HU617">
        <v>1.85714</v>
      </c>
      <c r="HV617">
        <v>1.85211</v>
      </c>
      <c r="HW617">
        <v>0</v>
      </c>
      <c r="HX617">
        <v>0</v>
      </c>
      <c r="HY617">
        <v>0</v>
      </c>
      <c r="HZ617">
        <v>0</v>
      </c>
      <c r="IA617" t="s">
        <v>424</v>
      </c>
      <c r="IB617" t="s">
        <v>425</v>
      </c>
      <c r="IC617" t="s">
        <v>426</v>
      </c>
      <c r="ID617" t="s">
        <v>426</v>
      </c>
      <c r="IE617" t="s">
        <v>426</v>
      </c>
      <c r="IF617" t="s">
        <v>426</v>
      </c>
      <c r="IG617">
        <v>0</v>
      </c>
      <c r="IH617">
        <v>100</v>
      </c>
      <c r="II617">
        <v>100</v>
      </c>
      <c r="IJ617">
        <v>-1.766</v>
      </c>
      <c r="IK617">
        <v>0.1831</v>
      </c>
      <c r="IL617">
        <v>-2.556641355486648</v>
      </c>
      <c r="IM617">
        <v>0.001328113201692861</v>
      </c>
      <c r="IN617">
        <v>1.538283238170363E-06</v>
      </c>
      <c r="IO617">
        <v>-5.795655626708063E-10</v>
      </c>
      <c r="IP617">
        <v>-0.06673559592848211</v>
      </c>
      <c r="IQ617">
        <v>-0.004593102289677449</v>
      </c>
      <c r="IR617">
        <v>0.0008253994458280543</v>
      </c>
      <c r="IS617">
        <v>-7.403632370499484E-06</v>
      </c>
      <c r="IT617">
        <v>2</v>
      </c>
      <c r="IU617">
        <v>1985</v>
      </c>
      <c r="IV617">
        <v>1</v>
      </c>
      <c r="IW617">
        <v>27</v>
      </c>
      <c r="IX617">
        <v>4.1</v>
      </c>
      <c r="IY617">
        <v>4</v>
      </c>
      <c r="IZ617">
        <v>1.13525</v>
      </c>
      <c r="JA617">
        <v>2.61963</v>
      </c>
      <c r="JB617">
        <v>1.49658</v>
      </c>
      <c r="JC617">
        <v>2.34497</v>
      </c>
      <c r="JD617">
        <v>1.54907</v>
      </c>
      <c r="JE617">
        <v>2.35229</v>
      </c>
      <c r="JF617">
        <v>32.7313</v>
      </c>
      <c r="JG617">
        <v>15.2178</v>
      </c>
      <c r="JH617">
        <v>18</v>
      </c>
      <c r="JI617">
        <v>481.51</v>
      </c>
      <c r="JJ617">
        <v>502.668</v>
      </c>
      <c r="JK617">
        <v>31.2984</v>
      </c>
      <c r="JL617">
        <v>27.5059</v>
      </c>
      <c r="JM617">
        <v>30</v>
      </c>
      <c r="JN617">
        <v>27.7149</v>
      </c>
      <c r="JO617">
        <v>27.7001</v>
      </c>
      <c r="JP617">
        <v>22.8312</v>
      </c>
      <c r="JQ617">
        <v>21.5493</v>
      </c>
      <c r="JR617">
        <v>79.7008</v>
      </c>
      <c r="JS617">
        <v>31.2879</v>
      </c>
      <c r="JT617">
        <v>420</v>
      </c>
      <c r="JU617">
        <v>23.4718</v>
      </c>
      <c r="JV617">
        <v>102.303</v>
      </c>
      <c r="JW617">
        <v>91.3887</v>
      </c>
    </row>
    <row r="618" spans="1:283">
      <c r="A618">
        <v>600</v>
      </c>
      <c r="B618">
        <v>1761013892</v>
      </c>
      <c r="C618">
        <v>4226</v>
      </c>
      <c r="D618" t="s">
        <v>1661</v>
      </c>
      <c r="E618" t="s">
        <v>1662</v>
      </c>
      <c r="F618">
        <v>5</v>
      </c>
      <c r="G618" t="s">
        <v>1603</v>
      </c>
      <c r="H618">
        <v>1761013884</v>
      </c>
      <c r="I618">
        <f>(J618)/1000</f>
        <v>0</v>
      </c>
      <c r="J618">
        <f>1000*DJ618*AH618*(DF618-DG618)/(100*CY618*(1000-AH618*DF618))</f>
        <v>0</v>
      </c>
      <c r="K618">
        <f>DJ618*AH618*(DE618-DD618*(1000-AH618*DG618)/(1000-AH618*DF618))/(100*CY618)</f>
        <v>0</v>
      </c>
      <c r="L618">
        <f>DD618 - IF(AH618&gt;1, K618*CY618*100.0/(AJ618), 0)</f>
        <v>0</v>
      </c>
      <c r="M618">
        <f>((S618-I618/2)*L618-K618)/(S618+I618/2)</f>
        <v>0</v>
      </c>
      <c r="N618">
        <f>M618*(DK618+DL618)/1000.0</f>
        <v>0</v>
      </c>
      <c r="O618">
        <f>(DD618 - IF(AH618&gt;1, K618*CY618*100.0/(AJ618), 0))*(DK618+DL618)/1000.0</f>
        <v>0</v>
      </c>
      <c r="P618">
        <f>2.0/((1/R618-1/Q618)+SIGN(R618)*SQRT((1/R618-1/Q618)*(1/R618-1/Q618) + 4*CZ618/((CZ618+1)*(CZ618+1))*(2*1/R618*1/Q618-1/Q618*1/Q618)))</f>
        <v>0</v>
      </c>
      <c r="Q618">
        <f>IF(LEFT(DA618,1)&lt;&gt;"0",IF(LEFT(DA618,1)="1",3.0,DB618),$D$5+$E$5*(DR618*DK618/($K$5*1000))+$F$5*(DR618*DK618/($K$5*1000))*MAX(MIN(CY618,$J$5),$I$5)*MAX(MIN(CY618,$J$5),$I$5)+$G$5*MAX(MIN(CY618,$J$5),$I$5)*(DR618*DK618/($K$5*1000))+$H$5*(DR618*DK618/($K$5*1000))*(DR618*DK618/($K$5*1000)))</f>
        <v>0</v>
      </c>
      <c r="R618">
        <f>I618*(1000-(1000*0.61365*exp(17.502*V618/(240.97+V618))/(DK618+DL618)+DF618)/2)/(1000*0.61365*exp(17.502*V618/(240.97+V618))/(DK618+DL618)-DF618)</f>
        <v>0</v>
      </c>
      <c r="S618">
        <f>1/((CZ618+1)/(P618/1.6)+1/(Q618/1.37)) + CZ618/((CZ618+1)/(P618/1.6) + CZ618/(Q618/1.37))</f>
        <v>0</v>
      </c>
      <c r="T618">
        <f>(CU618*CX618)</f>
        <v>0</v>
      </c>
      <c r="U618">
        <f>(DM618+(T618+2*0.95*5.67E-8*(((DM618+$B$9)+273)^4-(DM618+273)^4)-44100*I618)/(1.84*29.3*Q618+8*0.95*5.67E-8*(DM618+273)^3))</f>
        <v>0</v>
      </c>
      <c r="V618">
        <f>($C$9*DN618+$D$9*DO618+$E$9*U618)</f>
        <v>0</v>
      </c>
      <c r="W618">
        <f>0.61365*exp(17.502*V618/(240.97+V618))</f>
        <v>0</v>
      </c>
      <c r="X618">
        <f>(Y618/Z618*100)</f>
        <v>0</v>
      </c>
      <c r="Y618">
        <f>DF618*(DK618+DL618)/1000</f>
        <v>0</v>
      </c>
      <c r="Z618">
        <f>0.61365*exp(17.502*DM618/(240.97+DM618))</f>
        <v>0</v>
      </c>
      <c r="AA618">
        <f>(W618-DF618*(DK618+DL618)/1000)</f>
        <v>0</v>
      </c>
      <c r="AB618">
        <f>(-I618*44100)</f>
        <v>0</v>
      </c>
      <c r="AC618">
        <f>2*29.3*Q618*0.92*(DM618-V618)</f>
        <v>0</v>
      </c>
      <c r="AD618">
        <f>2*0.95*5.67E-8*(((DM618+$B$9)+273)^4-(V618+273)^4)</f>
        <v>0</v>
      </c>
      <c r="AE618">
        <f>T618+AD618+AB618+AC618</f>
        <v>0</v>
      </c>
      <c r="AF618">
        <v>1</v>
      </c>
      <c r="AG618">
        <v>0</v>
      </c>
      <c r="AH618">
        <f>IF(AF618*$H$15&gt;=AJ618,1.0,(AJ618/(AJ618-AF618*$H$15)))</f>
        <v>0</v>
      </c>
      <c r="AI618">
        <f>(AH618-1)*100</f>
        <v>0</v>
      </c>
      <c r="AJ618">
        <f>MAX(0,($B$15+$C$15*DR618)/(1+$D$15*DR618)*DK618/(DM618+273)*$E$15)</f>
        <v>0</v>
      </c>
      <c r="AK618" t="s">
        <v>420</v>
      </c>
      <c r="AL618" t="s">
        <v>420</v>
      </c>
      <c r="AM618">
        <v>0</v>
      </c>
      <c r="AN618">
        <v>0</v>
      </c>
      <c r="AO618">
        <f>1-AM618/AN618</f>
        <v>0</v>
      </c>
      <c r="AP618">
        <v>0</v>
      </c>
      <c r="AQ618" t="s">
        <v>420</v>
      </c>
      <c r="AR618" t="s">
        <v>420</v>
      </c>
      <c r="AS618">
        <v>0</v>
      </c>
      <c r="AT618">
        <v>0</v>
      </c>
      <c r="AU618">
        <f>1-AS618/AT618</f>
        <v>0</v>
      </c>
      <c r="AV618">
        <v>0.5</v>
      </c>
      <c r="AW618">
        <f>CV618</f>
        <v>0</v>
      </c>
      <c r="AX618">
        <f>K618</f>
        <v>0</v>
      </c>
      <c r="AY618">
        <f>AU618*AV618*AW618</f>
        <v>0</v>
      </c>
      <c r="AZ618">
        <f>(AX618-AP618)/AW618</f>
        <v>0</v>
      </c>
      <c r="BA618">
        <f>(AN618-AT618)/AT618</f>
        <v>0</v>
      </c>
      <c r="BB618">
        <f>AM618/(AO618+AM618/AT618)</f>
        <v>0</v>
      </c>
      <c r="BC618" t="s">
        <v>420</v>
      </c>
      <c r="BD618">
        <v>0</v>
      </c>
      <c r="BE618">
        <f>IF(BD618&lt;&gt;0, BD618, BB618)</f>
        <v>0</v>
      </c>
      <c r="BF618">
        <f>1-BE618/AT618</f>
        <v>0</v>
      </c>
      <c r="BG618">
        <f>(AT618-AS618)/(AT618-BE618)</f>
        <v>0</v>
      </c>
      <c r="BH618">
        <f>(AN618-AT618)/(AN618-BE618)</f>
        <v>0</v>
      </c>
      <c r="BI618">
        <f>(AT618-AS618)/(AT618-AM618)</f>
        <v>0</v>
      </c>
      <c r="BJ618">
        <f>(AN618-AT618)/(AN618-AM618)</f>
        <v>0</v>
      </c>
      <c r="BK618">
        <f>(BG618*BE618/AS618)</f>
        <v>0</v>
      </c>
      <c r="BL618">
        <f>(1-BK618)</f>
        <v>0</v>
      </c>
      <c r="CU618">
        <f>$B$13*DS618+$C$13*DT618+$F$13*EE618*(1-EH618)</f>
        <v>0</v>
      </c>
      <c r="CV618">
        <f>CU618*CW618</f>
        <v>0</v>
      </c>
      <c r="CW618">
        <f>($B$13*$D$11+$C$13*$D$11+$F$13*((ER618+EJ618)/MAX(ER618+EJ618+ES618, 0.1)*$I$11+ES618/MAX(ER618+EJ618+ES618, 0.1)*$J$11))/($B$13+$C$13+$F$13)</f>
        <v>0</v>
      </c>
      <c r="CX618">
        <f>($B$13*$K$11+$C$13*$K$11+$F$13*((ER618+EJ618)/MAX(ER618+EJ618+ES618, 0.1)*$P$11+ES618/MAX(ER618+EJ618+ES618, 0.1)*$Q$11))/($B$13+$C$13+$F$13)</f>
        <v>0</v>
      </c>
      <c r="CY618">
        <v>1.91</v>
      </c>
      <c r="CZ618">
        <v>0.5</v>
      </c>
      <c r="DA618" t="s">
        <v>421</v>
      </c>
      <c r="DB618">
        <v>2</v>
      </c>
      <c r="DC618">
        <v>1761013884</v>
      </c>
      <c r="DD618">
        <v>420.3535833333333</v>
      </c>
      <c r="DE618">
        <v>420.0200416666667</v>
      </c>
      <c r="DF618">
        <v>23.6497</v>
      </c>
      <c r="DG618">
        <v>23.504225</v>
      </c>
      <c r="DH618">
        <v>422.1189583333333</v>
      </c>
      <c r="DI618">
        <v>23.4653875</v>
      </c>
      <c r="DJ618">
        <v>499.9965</v>
      </c>
      <c r="DK618">
        <v>90.60769166666667</v>
      </c>
      <c r="DL618">
        <v>0.03337089583333334</v>
      </c>
      <c r="DM618">
        <v>30.05976666666666</v>
      </c>
      <c r="DN618">
        <v>30.00688749999999</v>
      </c>
      <c r="DO618">
        <v>999.9</v>
      </c>
      <c r="DP618">
        <v>0</v>
      </c>
      <c r="DQ618">
        <v>0</v>
      </c>
      <c r="DR618">
        <v>10002.70583333333</v>
      </c>
      <c r="DS618">
        <v>0</v>
      </c>
      <c r="DT618">
        <v>0.242856</v>
      </c>
      <c r="DU618">
        <v>0.3334464166666667</v>
      </c>
      <c r="DV618">
        <v>430.5355833333333</v>
      </c>
      <c r="DW618">
        <v>430.1298749999999</v>
      </c>
      <c r="DX618">
        <v>0.1454753791666667</v>
      </c>
      <c r="DY618">
        <v>420.0200416666667</v>
      </c>
      <c r="DZ618">
        <v>23.504225</v>
      </c>
      <c r="EA618">
        <v>2.14284375</v>
      </c>
      <c r="EB618">
        <v>2.129662916666666</v>
      </c>
      <c r="EC618">
        <v>18.54127916666667</v>
      </c>
      <c r="ED618">
        <v>18.44275</v>
      </c>
      <c r="EE618">
        <v>0.00500078</v>
      </c>
      <c r="EF618">
        <v>0</v>
      </c>
      <c r="EG618">
        <v>0</v>
      </c>
      <c r="EH618">
        <v>0</v>
      </c>
      <c r="EI618">
        <v>182.4708333333333</v>
      </c>
      <c r="EJ618">
        <v>0.00500078</v>
      </c>
      <c r="EK618">
        <v>-16.60416666666667</v>
      </c>
      <c r="EL618">
        <v>-0.2916666666666667</v>
      </c>
      <c r="EM618">
        <v>35.3175</v>
      </c>
      <c r="EN618">
        <v>38.958125</v>
      </c>
      <c r="EO618">
        <v>37.208</v>
      </c>
      <c r="EP618">
        <v>39.14033333333333</v>
      </c>
      <c r="EQ618">
        <v>38.059625</v>
      </c>
      <c r="ER618">
        <v>0</v>
      </c>
      <c r="ES618">
        <v>0</v>
      </c>
      <c r="ET618">
        <v>0</v>
      </c>
      <c r="EU618">
        <v>1761013890.7</v>
      </c>
      <c r="EV618">
        <v>0</v>
      </c>
      <c r="EW618">
        <v>184.212</v>
      </c>
      <c r="EX618">
        <v>7.884614920004545</v>
      </c>
      <c r="EY618">
        <v>12.46923087804743</v>
      </c>
      <c r="EZ618">
        <v>-17.408</v>
      </c>
      <c r="FA618">
        <v>15</v>
      </c>
      <c r="FB618">
        <v>1761013652</v>
      </c>
      <c r="FC618" t="s">
        <v>1604</v>
      </c>
      <c r="FD618">
        <v>1761013643</v>
      </c>
      <c r="FE618">
        <v>1761013652</v>
      </c>
      <c r="FF618">
        <v>18</v>
      </c>
      <c r="FG618">
        <v>0.01</v>
      </c>
      <c r="FH618">
        <v>-0.002</v>
      </c>
      <c r="FI618">
        <v>-1.766</v>
      </c>
      <c r="FJ618">
        <v>0.184</v>
      </c>
      <c r="FK618">
        <v>420</v>
      </c>
      <c r="FL618">
        <v>24</v>
      </c>
      <c r="FM618">
        <v>0.62</v>
      </c>
      <c r="FN618">
        <v>0.17</v>
      </c>
      <c r="FO618">
        <v>0.332158525</v>
      </c>
      <c r="FP618">
        <v>0.1875475609756093</v>
      </c>
      <c r="FQ618">
        <v>0.03920980636842492</v>
      </c>
      <c r="FR618">
        <v>1</v>
      </c>
      <c r="FS618">
        <v>183.5294117647059</v>
      </c>
      <c r="FT618">
        <v>10.93964825715742</v>
      </c>
      <c r="FU618">
        <v>6.408061531786012</v>
      </c>
      <c r="FV618">
        <v>0</v>
      </c>
      <c r="FW618">
        <v>0.129053985</v>
      </c>
      <c r="FX618">
        <v>0.3550201013133208</v>
      </c>
      <c r="FY618">
        <v>0.04190102286903954</v>
      </c>
      <c r="FZ618">
        <v>0</v>
      </c>
      <c r="GA618">
        <v>1</v>
      </c>
      <c r="GB618">
        <v>3</v>
      </c>
      <c r="GC618" t="s">
        <v>459</v>
      </c>
      <c r="GD618">
        <v>3.10947</v>
      </c>
      <c r="GE618">
        <v>2.72505</v>
      </c>
      <c r="GF618">
        <v>0.088753</v>
      </c>
      <c r="GG618">
        <v>0.08846</v>
      </c>
      <c r="GH618">
        <v>0.107348</v>
      </c>
      <c r="GI618">
        <v>0.107951</v>
      </c>
      <c r="GJ618">
        <v>23916.2</v>
      </c>
      <c r="GK618">
        <v>21658.6</v>
      </c>
      <c r="GL618">
        <v>26802.9</v>
      </c>
      <c r="GM618">
        <v>23966.1</v>
      </c>
      <c r="GN618">
        <v>38229.2</v>
      </c>
      <c r="GO618">
        <v>31531.6</v>
      </c>
      <c r="GP618">
        <v>46782.8</v>
      </c>
      <c r="GQ618">
        <v>37881.1</v>
      </c>
      <c r="GR618">
        <v>1.8931</v>
      </c>
      <c r="GS618">
        <v>1.88063</v>
      </c>
      <c r="GT618">
        <v>0.103679</v>
      </c>
      <c r="GU618">
        <v>0</v>
      </c>
      <c r="GV618">
        <v>28.3197</v>
      </c>
      <c r="GW618">
        <v>999.9</v>
      </c>
      <c r="GX618">
        <v>64</v>
      </c>
      <c r="GY618">
        <v>29</v>
      </c>
      <c r="GZ618">
        <v>28.4076</v>
      </c>
      <c r="HA618">
        <v>61.211</v>
      </c>
      <c r="HB618">
        <v>21.1899</v>
      </c>
      <c r="HC618">
        <v>1</v>
      </c>
      <c r="HD618">
        <v>0.0208689</v>
      </c>
      <c r="HE618">
        <v>-2.11859</v>
      </c>
      <c r="HF618">
        <v>20.3245</v>
      </c>
      <c r="HG618">
        <v>5.21804</v>
      </c>
      <c r="HH618">
        <v>11.98</v>
      </c>
      <c r="HI618">
        <v>4.96505</v>
      </c>
      <c r="HJ618">
        <v>3.27528</v>
      </c>
      <c r="HK618">
        <v>9999</v>
      </c>
      <c r="HL618">
        <v>9999</v>
      </c>
      <c r="HM618">
        <v>9999</v>
      </c>
      <c r="HN618">
        <v>999.9</v>
      </c>
      <c r="HO618">
        <v>1.86359</v>
      </c>
      <c r="HP618">
        <v>1.85974</v>
      </c>
      <c r="HQ618">
        <v>1.85806</v>
      </c>
      <c r="HR618">
        <v>1.85943</v>
      </c>
      <c r="HS618">
        <v>1.85959</v>
      </c>
      <c r="HT618">
        <v>1.85806</v>
      </c>
      <c r="HU618">
        <v>1.85714</v>
      </c>
      <c r="HV618">
        <v>1.85211</v>
      </c>
      <c r="HW618">
        <v>0</v>
      </c>
      <c r="HX618">
        <v>0</v>
      </c>
      <c r="HY618">
        <v>0</v>
      </c>
      <c r="HZ618">
        <v>0</v>
      </c>
      <c r="IA618" t="s">
        <v>424</v>
      </c>
      <c r="IB618" t="s">
        <v>425</v>
      </c>
      <c r="IC618" t="s">
        <v>426</v>
      </c>
      <c r="ID618" t="s">
        <v>426</v>
      </c>
      <c r="IE618" t="s">
        <v>426</v>
      </c>
      <c r="IF618" t="s">
        <v>426</v>
      </c>
      <c r="IG618">
        <v>0</v>
      </c>
      <c r="IH618">
        <v>100</v>
      </c>
      <c r="II618">
        <v>100</v>
      </c>
      <c r="IJ618">
        <v>-1.766</v>
      </c>
      <c r="IK618">
        <v>0.1827</v>
      </c>
      <c r="IL618">
        <v>-2.556641355486648</v>
      </c>
      <c r="IM618">
        <v>0.001328113201692861</v>
      </c>
      <c r="IN618">
        <v>1.538283238170363E-06</v>
      </c>
      <c r="IO618">
        <v>-5.795655626708063E-10</v>
      </c>
      <c r="IP618">
        <v>-0.06673559592848211</v>
      </c>
      <c r="IQ618">
        <v>-0.004593102289677449</v>
      </c>
      <c r="IR618">
        <v>0.0008253994458280543</v>
      </c>
      <c r="IS618">
        <v>-7.403632370499484E-06</v>
      </c>
      <c r="IT618">
        <v>2</v>
      </c>
      <c r="IU618">
        <v>1985</v>
      </c>
      <c r="IV618">
        <v>1</v>
      </c>
      <c r="IW618">
        <v>27</v>
      </c>
      <c r="IX618">
        <v>4.2</v>
      </c>
      <c r="IY618">
        <v>4</v>
      </c>
      <c r="IZ618">
        <v>1.13525</v>
      </c>
      <c r="JA618">
        <v>2.60986</v>
      </c>
      <c r="JB618">
        <v>1.49658</v>
      </c>
      <c r="JC618">
        <v>2.34497</v>
      </c>
      <c r="JD618">
        <v>1.54907</v>
      </c>
      <c r="JE618">
        <v>2.45483</v>
      </c>
      <c r="JF618">
        <v>32.7535</v>
      </c>
      <c r="JG618">
        <v>15.2353</v>
      </c>
      <c r="JH618">
        <v>18</v>
      </c>
      <c r="JI618">
        <v>481.51</v>
      </c>
      <c r="JJ618">
        <v>502.768</v>
      </c>
      <c r="JK618">
        <v>31.293</v>
      </c>
      <c r="JL618">
        <v>27.5059</v>
      </c>
      <c r="JM618">
        <v>30</v>
      </c>
      <c r="JN618">
        <v>27.7149</v>
      </c>
      <c r="JO618">
        <v>27.7001</v>
      </c>
      <c r="JP618">
        <v>22.8273</v>
      </c>
      <c r="JQ618">
        <v>21.5493</v>
      </c>
      <c r="JR618">
        <v>79.7008</v>
      </c>
      <c r="JS618">
        <v>31.276</v>
      </c>
      <c r="JT618">
        <v>420</v>
      </c>
      <c r="JU618">
        <v>23.4718</v>
      </c>
      <c r="JV618">
        <v>102.304</v>
      </c>
      <c r="JW618">
        <v>91.38849999999999</v>
      </c>
    </row>
    <row r="619" spans="1:283">
      <c r="A619">
        <v>601</v>
      </c>
      <c r="B619">
        <v>1761014107</v>
      </c>
      <c r="C619">
        <v>4441</v>
      </c>
      <c r="D619" t="s">
        <v>1663</v>
      </c>
      <c r="E619" t="s">
        <v>1664</v>
      </c>
      <c r="F619">
        <v>5</v>
      </c>
      <c r="G619" t="s">
        <v>1603</v>
      </c>
      <c r="H619">
        <v>1761014099.25</v>
      </c>
      <c r="I619">
        <f>(J619)/1000</f>
        <v>0</v>
      </c>
      <c r="J619">
        <f>1000*DJ619*AH619*(DF619-DG619)/(100*CY619*(1000-AH619*DF619))</f>
        <v>0</v>
      </c>
      <c r="K619">
        <f>DJ619*AH619*(DE619-DD619*(1000-AH619*DG619)/(1000-AH619*DF619))/(100*CY619)</f>
        <v>0</v>
      </c>
      <c r="L619">
        <f>DD619 - IF(AH619&gt;1, K619*CY619*100.0/(AJ619), 0)</f>
        <v>0</v>
      </c>
      <c r="M619">
        <f>((S619-I619/2)*L619-K619)/(S619+I619/2)</f>
        <v>0</v>
      </c>
      <c r="N619">
        <f>M619*(DK619+DL619)/1000.0</f>
        <v>0</v>
      </c>
      <c r="O619">
        <f>(DD619 - IF(AH619&gt;1, K619*CY619*100.0/(AJ619), 0))*(DK619+DL619)/1000.0</f>
        <v>0</v>
      </c>
      <c r="P619">
        <f>2.0/((1/R619-1/Q619)+SIGN(R619)*SQRT((1/R619-1/Q619)*(1/R619-1/Q619) + 4*CZ619/((CZ619+1)*(CZ619+1))*(2*1/R619*1/Q619-1/Q619*1/Q619)))</f>
        <v>0</v>
      </c>
      <c r="Q619">
        <f>IF(LEFT(DA619,1)&lt;&gt;"0",IF(LEFT(DA619,1)="1",3.0,DB619),$D$5+$E$5*(DR619*DK619/($K$5*1000))+$F$5*(DR619*DK619/($K$5*1000))*MAX(MIN(CY619,$J$5),$I$5)*MAX(MIN(CY619,$J$5),$I$5)+$G$5*MAX(MIN(CY619,$J$5),$I$5)*(DR619*DK619/($K$5*1000))+$H$5*(DR619*DK619/($K$5*1000))*(DR619*DK619/($K$5*1000)))</f>
        <v>0</v>
      </c>
      <c r="R619">
        <f>I619*(1000-(1000*0.61365*exp(17.502*V619/(240.97+V619))/(DK619+DL619)+DF619)/2)/(1000*0.61365*exp(17.502*V619/(240.97+V619))/(DK619+DL619)-DF619)</f>
        <v>0</v>
      </c>
      <c r="S619">
        <f>1/((CZ619+1)/(P619/1.6)+1/(Q619/1.37)) + CZ619/((CZ619+1)/(P619/1.6) + CZ619/(Q619/1.37))</f>
        <v>0</v>
      </c>
      <c r="T619">
        <f>(CU619*CX619)</f>
        <v>0</v>
      </c>
      <c r="U619">
        <f>(DM619+(T619+2*0.95*5.67E-8*(((DM619+$B$9)+273)^4-(DM619+273)^4)-44100*I619)/(1.84*29.3*Q619+8*0.95*5.67E-8*(DM619+273)^3))</f>
        <v>0</v>
      </c>
      <c r="V619">
        <f>($C$9*DN619+$D$9*DO619+$E$9*U619)</f>
        <v>0</v>
      </c>
      <c r="W619">
        <f>0.61365*exp(17.502*V619/(240.97+V619))</f>
        <v>0</v>
      </c>
      <c r="X619">
        <f>(Y619/Z619*100)</f>
        <v>0</v>
      </c>
      <c r="Y619">
        <f>DF619*(DK619+DL619)/1000</f>
        <v>0</v>
      </c>
      <c r="Z619">
        <f>0.61365*exp(17.502*DM619/(240.97+DM619))</f>
        <v>0</v>
      </c>
      <c r="AA619">
        <f>(W619-DF619*(DK619+DL619)/1000)</f>
        <v>0</v>
      </c>
      <c r="AB619">
        <f>(-I619*44100)</f>
        <v>0</v>
      </c>
      <c r="AC619">
        <f>2*29.3*Q619*0.92*(DM619-V619)</f>
        <v>0</v>
      </c>
      <c r="AD619">
        <f>2*0.95*5.67E-8*(((DM619+$B$9)+273)^4-(V619+273)^4)</f>
        <v>0</v>
      </c>
      <c r="AE619">
        <f>T619+AD619+AB619+AC619</f>
        <v>0</v>
      </c>
      <c r="AF619">
        <v>1</v>
      </c>
      <c r="AG619">
        <v>0</v>
      </c>
      <c r="AH619">
        <f>IF(AF619*$H$15&gt;=AJ619,1.0,(AJ619/(AJ619-AF619*$H$15)))</f>
        <v>0</v>
      </c>
      <c r="AI619">
        <f>(AH619-1)*100</f>
        <v>0</v>
      </c>
      <c r="AJ619">
        <f>MAX(0,($B$15+$C$15*DR619)/(1+$D$15*DR619)*DK619/(DM619+273)*$E$15)</f>
        <v>0</v>
      </c>
      <c r="AK619" t="s">
        <v>420</v>
      </c>
      <c r="AL619" t="s">
        <v>420</v>
      </c>
      <c r="AM619">
        <v>0</v>
      </c>
      <c r="AN619">
        <v>0</v>
      </c>
      <c r="AO619">
        <f>1-AM619/AN619</f>
        <v>0</v>
      </c>
      <c r="AP619">
        <v>0</v>
      </c>
      <c r="AQ619" t="s">
        <v>420</v>
      </c>
      <c r="AR619" t="s">
        <v>420</v>
      </c>
      <c r="AS619">
        <v>0</v>
      </c>
      <c r="AT619">
        <v>0</v>
      </c>
      <c r="AU619">
        <f>1-AS619/AT619</f>
        <v>0</v>
      </c>
      <c r="AV619">
        <v>0.5</v>
      </c>
      <c r="AW619">
        <f>CV619</f>
        <v>0</v>
      </c>
      <c r="AX619">
        <f>K619</f>
        <v>0</v>
      </c>
      <c r="AY619">
        <f>AU619*AV619*AW619</f>
        <v>0</v>
      </c>
      <c r="AZ619">
        <f>(AX619-AP619)/AW619</f>
        <v>0</v>
      </c>
      <c r="BA619">
        <f>(AN619-AT619)/AT619</f>
        <v>0</v>
      </c>
      <c r="BB619">
        <f>AM619/(AO619+AM619/AT619)</f>
        <v>0</v>
      </c>
      <c r="BC619" t="s">
        <v>420</v>
      </c>
      <c r="BD619">
        <v>0</v>
      </c>
      <c r="BE619">
        <f>IF(BD619&lt;&gt;0, BD619, BB619)</f>
        <v>0</v>
      </c>
      <c r="BF619">
        <f>1-BE619/AT619</f>
        <v>0</v>
      </c>
      <c r="BG619">
        <f>(AT619-AS619)/(AT619-BE619)</f>
        <v>0</v>
      </c>
      <c r="BH619">
        <f>(AN619-AT619)/(AN619-BE619)</f>
        <v>0</v>
      </c>
      <c r="BI619">
        <f>(AT619-AS619)/(AT619-AM619)</f>
        <v>0</v>
      </c>
      <c r="BJ619">
        <f>(AN619-AT619)/(AN619-AM619)</f>
        <v>0</v>
      </c>
      <c r="BK619">
        <f>(BG619*BE619/AS619)</f>
        <v>0</v>
      </c>
      <c r="BL619">
        <f>(1-BK619)</f>
        <v>0</v>
      </c>
      <c r="CU619">
        <f>$B$13*DS619+$C$13*DT619+$F$13*EE619*(1-EH619)</f>
        <v>0</v>
      </c>
      <c r="CV619">
        <f>CU619*CW619</f>
        <v>0</v>
      </c>
      <c r="CW619">
        <f>($B$13*$D$11+$C$13*$D$11+$F$13*((ER619+EJ619)/MAX(ER619+EJ619+ES619, 0.1)*$I$11+ES619/MAX(ER619+EJ619+ES619, 0.1)*$J$11))/($B$13+$C$13+$F$13)</f>
        <v>0</v>
      </c>
      <c r="CX619">
        <f>($B$13*$K$11+$C$13*$K$11+$F$13*((ER619+EJ619)/MAX(ER619+EJ619+ES619, 0.1)*$P$11+ES619/MAX(ER619+EJ619+ES619, 0.1)*$Q$11))/($B$13+$C$13+$F$13)</f>
        <v>0</v>
      </c>
      <c r="CY619">
        <v>2.7</v>
      </c>
      <c r="CZ619">
        <v>0.5</v>
      </c>
      <c r="DA619" t="s">
        <v>421</v>
      </c>
      <c r="DB619">
        <v>2</v>
      </c>
      <c r="DC619">
        <v>1761014099.25</v>
      </c>
      <c r="DD619">
        <v>420.3296666666667</v>
      </c>
      <c r="DE619">
        <v>420.0217999999999</v>
      </c>
      <c r="DF619">
        <v>23.53136666666666</v>
      </c>
      <c r="DG619">
        <v>23.37150333333334</v>
      </c>
      <c r="DH619">
        <v>422.1396666666667</v>
      </c>
      <c r="DI619">
        <v>23.34468333333333</v>
      </c>
      <c r="DJ619">
        <v>499.9779</v>
      </c>
      <c r="DK619">
        <v>90.61580000000001</v>
      </c>
      <c r="DL619">
        <v>0.03287469666666667</v>
      </c>
      <c r="DM619">
        <v>30.06865</v>
      </c>
      <c r="DN619">
        <v>30.09014666666667</v>
      </c>
      <c r="DO619">
        <v>999.9000000000002</v>
      </c>
      <c r="DP619">
        <v>0</v>
      </c>
      <c r="DQ619">
        <v>0</v>
      </c>
      <c r="DR619">
        <v>9988.960999999999</v>
      </c>
      <c r="DS619">
        <v>0</v>
      </c>
      <c r="DT619">
        <v>0.2428559999999999</v>
      </c>
      <c r="DU619">
        <v>0.3077861666666667</v>
      </c>
      <c r="DV619">
        <v>430.4589333333333</v>
      </c>
      <c r="DW619">
        <v>430.0732333333333</v>
      </c>
      <c r="DX619">
        <v>0.1598599666666666</v>
      </c>
      <c r="DY619">
        <v>420.0217999999999</v>
      </c>
      <c r="DZ619">
        <v>23.37150333333334</v>
      </c>
      <c r="EA619">
        <v>2.132314333333333</v>
      </c>
      <c r="EB619">
        <v>2.117828</v>
      </c>
      <c r="EC619">
        <v>18.46263666666666</v>
      </c>
      <c r="ED619">
        <v>18.35389</v>
      </c>
      <c r="EE619">
        <v>0.005000780000000002</v>
      </c>
      <c r="EF619">
        <v>0</v>
      </c>
      <c r="EG619">
        <v>0</v>
      </c>
      <c r="EH619">
        <v>0</v>
      </c>
      <c r="EI619">
        <v>297.4066666666666</v>
      </c>
      <c r="EJ619">
        <v>0.005000780000000002</v>
      </c>
      <c r="EK619">
        <v>-13.02333333333334</v>
      </c>
      <c r="EL619">
        <v>-0.5166666666666666</v>
      </c>
      <c r="EM619">
        <v>35.70386666666666</v>
      </c>
      <c r="EN619">
        <v>39.17059999999999</v>
      </c>
      <c r="EO619">
        <v>38.22466666666666</v>
      </c>
      <c r="EP619">
        <v>39.76646666666666</v>
      </c>
      <c r="EQ619">
        <v>38.34133333333332</v>
      </c>
      <c r="ER619">
        <v>0</v>
      </c>
      <c r="ES619">
        <v>0</v>
      </c>
      <c r="ET619">
        <v>0</v>
      </c>
      <c r="EU619">
        <v>1761014106.1</v>
      </c>
      <c r="EV619">
        <v>0</v>
      </c>
      <c r="EW619">
        <v>297.5269230769231</v>
      </c>
      <c r="EX619">
        <v>10.43760733402638</v>
      </c>
      <c r="EY619">
        <v>-7.364102826733968</v>
      </c>
      <c r="EZ619">
        <v>-13.41538461538461</v>
      </c>
      <c r="FA619">
        <v>15</v>
      </c>
      <c r="FB619">
        <v>1761013932</v>
      </c>
      <c r="FC619" t="s">
        <v>1665</v>
      </c>
      <c r="FD619">
        <v>1761013932</v>
      </c>
      <c r="FE619">
        <v>1761013923</v>
      </c>
      <c r="FF619">
        <v>19</v>
      </c>
      <c r="FG619">
        <v>-0.044</v>
      </c>
      <c r="FH619">
        <v>0.005</v>
      </c>
      <c r="FI619">
        <v>-1.811</v>
      </c>
      <c r="FJ619">
        <v>0.185</v>
      </c>
      <c r="FK619">
        <v>420</v>
      </c>
      <c r="FL619">
        <v>23</v>
      </c>
      <c r="FM619">
        <v>0.59</v>
      </c>
      <c r="FN619">
        <v>0.09</v>
      </c>
      <c r="FO619">
        <v>0.307232775</v>
      </c>
      <c r="FP619">
        <v>0.04420145966228815</v>
      </c>
      <c r="FQ619">
        <v>0.04070581079003801</v>
      </c>
      <c r="FR619">
        <v>1</v>
      </c>
      <c r="FS619">
        <v>298.2970588235294</v>
      </c>
      <c r="FT619">
        <v>-19.39037412195612</v>
      </c>
      <c r="FU619">
        <v>7.576103503164236</v>
      </c>
      <c r="FV619">
        <v>0</v>
      </c>
      <c r="FW619">
        <v>0.1600132</v>
      </c>
      <c r="FX619">
        <v>-0.006937485928705622</v>
      </c>
      <c r="FY619">
        <v>0.001148147664719132</v>
      </c>
      <c r="FZ619">
        <v>1</v>
      </c>
      <c r="GA619">
        <v>2</v>
      </c>
      <c r="GB619">
        <v>3</v>
      </c>
      <c r="GC619" t="s">
        <v>482</v>
      </c>
      <c r="GD619">
        <v>3.10952</v>
      </c>
      <c r="GE619">
        <v>2.7245</v>
      </c>
      <c r="GF619">
        <v>0.088768</v>
      </c>
      <c r="GG619">
        <v>0.0884683</v>
      </c>
      <c r="GH619">
        <v>0.107205</v>
      </c>
      <c r="GI619">
        <v>0.107731</v>
      </c>
      <c r="GJ619">
        <v>23917</v>
      </c>
      <c r="GK619">
        <v>21658.1</v>
      </c>
      <c r="GL619">
        <v>26804</v>
      </c>
      <c r="GM619">
        <v>23965.6</v>
      </c>
      <c r="GN619">
        <v>38237</v>
      </c>
      <c r="GO619">
        <v>31538.9</v>
      </c>
      <c r="GP619">
        <v>46785</v>
      </c>
      <c r="GQ619">
        <v>37880.5</v>
      </c>
      <c r="GR619">
        <v>1.89347</v>
      </c>
      <c r="GS619">
        <v>1.88143</v>
      </c>
      <c r="GT619">
        <v>0.112839</v>
      </c>
      <c r="GU619">
        <v>0</v>
      </c>
      <c r="GV619">
        <v>28.2351</v>
      </c>
      <c r="GW619">
        <v>999.9</v>
      </c>
      <c r="GX619">
        <v>64.09999999999999</v>
      </c>
      <c r="GY619">
        <v>29</v>
      </c>
      <c r="GZ619">
        <v>28.4494</v>
      </c>
      <c r="HA619">
        <v>61.161</v>
      </c>
      <c r="HB619">
        <v>20.8814</v>
      </c>
      <c r="HC619">
        <v>1</v>
      </c>
      <c r="HD619">
        <v>0.0169055</v>
      </c>
      <c r="HE619">
        <v>-1.60761</v>
      </c>
      <c r="HF619">
        <v>20.3291</v>
      </c>
      <c r="HG619">
        <v>5.22253</v>
      </c>
      <c r="HH619">
        <v>11.9798</v>
      </c>
      <c r="HI619">
        <v>4.9655</v>
      </c>
      <c r="HJ619">
        <v>3.276</v>
      </c>
      <c r="HK619">
        <v>9999</v>
      </c>
      <c r="HL619">
        <v>9999</v>
      </c>
      <c r="HM619">
        <v>9999</v>
      </c>
      <c r="HN619">
        <v>999.9</v>
      </c>
      <c r="HO619">
        <v>1.86362</v>
      </c>
      <c r="HP619">
        <v>1.85974</v>
      </c>
      <c r="HQ619">
        <v>1.85806</v>
      </c>
      <c r="HR619">
        <v>1.85941</v>
      </c>
      <c r="HS619">
        <v>1.85959</v>
      </c>
      <c r="HT619">
        <v>1.85806</v>
      </c>
      <c r="HU619">
        <v>1.85714</v>
      </c>
      <c r="HV619">
        <v>1.85211</v>
      </c>
      <c r="HW619">
        <v>0</v>
      </c>
      <c r="HX619">
        <v>0</v>
      </c>
      <c r="HY619">
        <v>0</v>
      </c>
      <c r="HZ619">
        <v>0</v>
      </c>
      <c r="IA619" t="s">
        <v>424</v>
      </c>
      <c r="IB619" t="s">
        <v>425</v>
      </c>
      <c r="IC619" t="s">
        <v>426</v>
      </c>
      <c r="ID619" t="s">
        <v>426</v>
      </c>
      <c r="IE619" t="s">
        <v>426</v>
      </c>
      <c r="IF619" t="s">
        <v>426</v>
      </c>
      <c r="IG619">
        <v>0</v>
      </c>
      <c r="IH619">
        <v>100</v>
      </c>
      <c r="II619">
        <v>100</v>
      </c>
      <c r="IJ619">
        <v>-1.81</v>
      </c>
      <c r="IK619">
        <v>0.1866</v>
      </c>
      <c r="IL619">
        <v>-2.601219500274762</v>
      </c>
      <c r="IM619">
        <v>0.001328113201692861</v>
      </c>
      <c r="IN619">
        <v>1.538283238170363E-06</v>
      </c>
      <c r="IO619">
        <v>-5.795655626708063E-10</v>
      </c>
      <c r="IP619">
        <v>-0.0617216039733722</v>
      </c>
      <c r="IQ619">
        <v>-0.004593102289677449</v>
      </c>
      <c r="IR619">
        <v>0.0008253994458280543</v>
      </c>
      <c r="IS619">
        <v>-7.403632370499484E-06</v>
      </c>
      <c r="IT619">
        <v>2</v>
      </c>
      <c r="IU619">
        <v>1985</v>
      </c>
      <c r="IV619">
        <v>1</v>
      </c>
      <c r="IW619">
        <v>27</v>
      </c>
      <c r="IX619">
        <v>2.9</v>
      </c>
      <c r="IY619">
        <v>3.1</v>
      </c>
      <c r="IZ619">
        <v>1.13525</v>
      </c>
      <c r="JA619">
        <v>2.6123</v>
      </c>
      <c r="JB619">
        <v>1.49658</v>
      </c>
      <c r="JC619">
        <v>2.34497</v>
      </c>
      <c r="JD619">
        <v>1.54907</v>
      </c>
      <c r="JE619">
        <v>2.40234</v>
      </c>
      <c r="JF619">
        <v>32.7313</v>
      </c>
      <c r="JG619">
        <v>15.2003</v>
      </c>
      <c r="JH619">
        <v>18</v>
      </c>
      <c r="JI619">
        <v>481.398</v>
      </c>
      <c r="JJ619">
        <v>502.934</v>
      </c>
      <c r="JK619">
        <v>30.9582</v>
      </c>
      <c r="JL619">
        <v>27.4546</v>
      </c>
      <c r="JM619">
        <v>29.9998</v>
      </c>
      <c r="JN619">
        <v>27.6722</v>
      </c>
      <c r="JO619">
        <v>27.6582</v>
      </c>
      <c r="JP619">
        <v>22.8219</v>
      </c>
      <c r="JQ619">
        <v>21.6854</v>
      </c>
      <c r="JR619">
        <v>79.32980000000001</v>
      </c>
      <c r="JS619">
        <v>30.8877</v>
      </c>
      <c r="JT619">
        <v>420</v>
      </c>
      <c r="JU619">
        <v>23.3991</v>
      </c>
      <c r="JV619">
        <v>102.308</v>
      </c>
      <c r="JW619">
        <v>91.3869</v>
      </c>
    </row>
    <row r="620" spans="1:283">
      <c r="A620">
        <v>602</v>
      </c>
      <c r="B620">
        <v>1761014109</v>
      </c>
      <c r="C620">
        <v>4443</v>
      </c>
      <c r="D620" t="s">
        <v>1666</v>
      </c>
      <c r="E620" t="s">
        <v>1667</v>
      </c>
      <c r="F620">
        <v>5</v>
      </c>
      <c r="G620" t="s">
        <v>1603</v>
      </c>
      <c r="H620">
        <v>1761014101.051724</v>
      </c>
      <c r="I620">
        <f>(J620)/1000</f>
        <v>0</v>
      </c>
      <c r="J620">
        <f>1000*DJ620*AH620*(DF620-DG620)/(100*CY620*(1000-AH620*DF620))</f>
        <v>0</v>
      </c>
      <c r="K620">
        <f>DJ620*AH620*(DE620-DD620*(1000-AH620*DG620)/(1000-AH620*DF620))/(100*CY620)</f>
        <v>0</v>
      </c>
      <c r="L620">
        <f>DD620 - IF(AH620&gt;1, K620*CY620*100.0/(AJ620), 0)</f>
        <v>0</v>
      </c>
      <c r="M620">
        <f>((S620-I620/2)*L620-K620)/(S620+I620/2)</f>
        <v>0</v>
      </c>
      <c r="N620">
        <f>M620*(DK620+DL620)/1000.0</f>
        <v>0</v>
      </c>
      <c r="O620">
        <f>(DD620 - IF(AH620&gt;1, K620*CY620*100.0/(AJ620), 0))*(DK620+DL620)/1000.0</f>
        <v>0</v>
      </c>
      <c r="P620">
        <f>2.0/((1/R620-1/Q620)+SIGN(R620)*SQRT((1/R620-1/Q620)*(1/R620-1/Q620) + 4*CZ620/((CZ620+1)*(CZ620+1))*(2*1/R620*1/Q620-1/Q620*1/Q620)))</f>
        <v>0</v>
      </c>
      <c r="Q620">
        <f>IF(LEFT(DA620,1)&lt;&gt;"0",IF(LEFT(DA620,1)="1",3.0,DB620),$D$5+$E$5*(DR620*DK620/($K$5*1000))+$F$5*(DR620*DK620/($K$5*1000))*MAX(MIN(CY620,$J$5),$I$5)*MAX(MIN(CY620,$J$5),$I$5)+$G$5*MAX(MIN(CY620,$J$5),$I$5)*(DR620*DK620/($K$5*1000))+$H$5*(DR620*DK620/($K$5*1000))*(DR620*DK620/($K$5*1000)))</f>
        <v>0</v>
      </c>
      <c r="R620">
        <f>I620*(1000-(1000*0.61365*exp(17.502*V620/(240.97+V620))/(DK620+DL620)+DF620)/2)/(1000*0.61365*exp(17.502*V620/(240.97+V620))/(DK620+DL620)-DF620)</f>
        <v>0</v>
      </c>
      <c r="S620">
        <f>1/((CZ620+1)/(P620/1.6)+1/(Q620/1.37)) + CZ620/((CZ620+1)/(P620/1.6) + CZ620/(Q620/1.37))</f>
        <v>0</v>
      </c>
      <c r="T620">
        <f>(CU620*CX620)</f>
        <v>0</v>
      </c>
      <c r="U620">
        <f>(DM620+(T620+2*0.95*5.67E-8*(((DM620+$B$9)+273)^4-(DM620+273)^4)-44100*I620)/(1.84*29.3*Q620+8*0.95*5.67E-8*(DM620+273)^3))</f>
        <v>0</v>
      </c>
      <c r="V620">
        <f>($C$9*DN620+$D$9*DO620+$E$9*U620)</f>
        <v>0</v>
      </c>
      <c r="W620">
        <f>0.61365*exp(17.502*V620/(240.97+V620))</f>
        <v>0</v>
      </c>
      <c r="X620">
        <f>(Y620/Z620*100)</f>
        <v>0</v>
      </c>
      <c r="Y620">
        <f>DF620*(DK620+DL620)/1000</f>
        <v>0</v>
      </c>
      <c r="Z620">
        <f>0.61365*exp(17.502*DM620/(240.97+DM620))</f>
        <v>0</v>
      </c>
      <c r="AA620">
        <f>(W620-DF620*(DK620+DL620)/1000)</f>
        <v>0</v>
      </c>
      <c r="AB620">
        <f>(-I620*44100)</f>
        <v>0</v>
      </c>
      <c r="AC620">
        <f>2*29.3*Q620*0.92*(DM620-V620)</f>
        <v>0</v>
      </c>
      <c r="AD620">
        <f>2*0.95*5.67E-8*(((DM620+$B$9)+273)^4-(V620+273)^4)</f>
        <v>0</v>
      </c>
      <c r="AE620">
        <f>T620+AD620+AB620+AC620</f>
        <v>0</v>
      </c>
      <c r="AF620">
        <v>1</v>
      </c>
      <c r="AG620">
        <v>0</v>
      </c>
      <c r="AH620">
        <f>IF(AF620*$H$15&gt;=AJ620,1.0,(AJ620/(AJ620-AF620*$H$15)))</f>
        <v>0</v>
      </c>
      <c r="AI620">
        <f>(AH620-1)*100</f>
        <v>0</v>
      </c>
      <c r="AJ620">
        <f>MAX(0,($B$15+$C$15*DR620)/(1+$D$15*DR620)*DK620/(DM620+273)*$E$15)</f>
        <v>0</v>
      </c>
      <c r="AK620" t="s">
        <v>420</v>
      </c>
      <c r="AL620" t="s">
        <v>420</v>
      </c>
      <c r="AM620">
        <v>0</v>
      </c>
      <c r="AN620">
        <v>0</v>
      </c>
      <c r="AO620">
        <f>1-AM620/AN620</f>
        <v>0</v>
      </c>
      <c r="AP620">
        <v>0</v>
      </c>
      <c r="AQ620" t="s">
        <v>420</v>
      </c>
      <c r="AR620" t="s">
        <v>420</v>
      </c>
      <c r="AS620">
        <v>0</v>
      </c>
      <c r="AT620">
        <v>0</v>
      </c>
      <c r="AU620">
        <f>1-AS620/AT620</f>
        <v>0</v>
      </c>
      <c r="AV620">
        <v>0.5</v>
      </c>
      <c r="AW620">
        <f>CV620</f>
        <v>0</v>
      </c>
      <c r="AX620">
        <f>K620</f>
        <v>0</v>
      </c>
      <c r="AY620">
        <f>AU620*AV620*AW620</f>
        <v>0</v>
      </c>
      <c r="AZ620">
        <f>(AX620-AP620)/AW620</f>
        <v>0</v>
      </c>
      <c r="BA620">
        <f>(AN620-AT620)/AT620</f>
        <v>0</v>
      </c>
      <c r="BB620">
        <f>AM620/(AO620+AM620/AT620)</f>
        <v>0</v>
      </c>
      <c r="BC620" t="s">
        <v>420</v>
      </c>
      <c r="BD620">
        <v>0</v>
      </c>
      <c r="BE620">
        <f>IF(BD620&lt;&gt;0, BD620, BB620)</f>
        <v>0</v>
      </c>
      <c r="BF620">
        <f>1-BE620/AT620</f>
        <v>0</v>
      </c>
      <c r="BG620">
        <f>(AT620-AS620)/(AT620-BE620)</f>
        <v>0</v>
      </c>
      <c r="BH620">
        <f>(AN620-AT620)/(AN620-BE620)</f>
        <v>0</v>
      </c>
      <c r="BI620">
        <f>(AT620-AS620)/(AT620-AM620)</f>
        <v>0</v>
      </c>
      <c r="BJ620">
        <f>(AN620-AT620)/(AN620-AM620)</f>
        <v>0</v>
      </c>
      <c r="BK620">
        <f>(BG620*BE620/AS620)</f>
        <v>0</v>
      </c>
      <c r="BL620">
        <f>(1-BK620)</f>
        <v>0</v>
      </c>
      <c r="CU620">
        <f>$B$13*DS620+$C$13*DT620+$F$13*EE620*(1-EH620)</f>
        <v>0</v>
      </c>
      <c r="CV620">
        <f>CU620*CW620</f>
        <v>0</v>
      </c>
      <c r="CW620">
        <f>($B$13*$D$11+$C$13*$D$11+$F$13*((ER620+EJ620)/MAX(ER620+EJ620+ES620, 0.1)*$I$11+ES620/MAX(ER620+EJ620+ES620, 0.1)*$J$11))/($B$13+$C$13+$F$13)</f>
        <v>0</v>
      </c>
      <c r="CX620">
        <f>($B$13*$K$11+$C$13*$K$11+$F$13*((ER620+EJ620)/MAX(ER620+EJ620+ES620, 0.1)*$P$11+ES620/MAX(ER620+EJ620+ES620, 0.1)*$Q$11))/($B$13+$C$13+$F$13)</f>
        <v>0</v>
      </c>
      <c r="CY620">
        <v>2.7</v>
      </c>
      <c r="CZ620">
        <v>0.5</v>
      </c>
      <c r="DA620" t="s">
        <v>421</v>
      </c>
      <c r="DB620">
        <v>2</v>
      </c>
      <c r="DC620">
        <v>1761014101.051724</v>
      </c>
      <c r="DD620">
        <v>420.3282758620689</v>
      </c>
      <c r="DE620">
        <v>420.0166896551723</v>
      </c>
      <c r="DF620">
        <v>23.53079310344827</v>
      </c>
      <c r="DG620">
        <v>23.37116896551724</v>
      </c>
      <c r="DH620">
        <v>422.138275862069</v>
      </c>
      <c r="DI620">
        <v>23.34412068965517</v>
      </c>
      <c r="DJ620">
        <v>499.9647586206896</v>
      </c>
      <c r="DK620">
        <v>90.61622413793103</v>
      </c>
      <c r="DL620">
        <v>0.03288774137931035</v>
      </c>
      <c r="DM620">
        <v>30.06637586206897</v>
      </c>
      <c r="DN620">
        <v>30.08744482758621</v>
      </c>
      <c r="DO620">
        <v>999.9000000000002</v>
      </c>
      <c r="DP620">
        <v>0</v>
      </c>
      <c r="DQ620">
        <v>0</v>
      </c>
      <c r="DR620">
        <v>9993.192068965518</v>
      </c>
      <c r="DS620">
        <v>0</v>
      </c>
      <c r="DT620">
        <v>0.242856</v>
      </c>
      <c r="DU620">
        <v>0.3115077586206897</v>
      </c>
      <c r="DV620">
        <v>430.4572413793103</v>
      </c>
      <c r="DW620">
        <v>430.0678620689656</v>
      </c>
      <c r="DX620">
        <v>0.1596162758620689</v>
      </c>
      <c r="DY620">
        <v>420.0166896551723</v>
      </c>
      <c r="DZ620">
        <v>23.37116896551724</v>
      </c>
      <c r="EA620">
        <v>2.132272413793103</v>
      </c>
      <c r="EB620">
        <v>2.117807931034483</v>
      </c>
      <c r="EC620">
        <v>18.46232413793104</v>
      </c>
      <c r="ED620">
        <v>18.35374137931035</v>
      </c>
      <c r="EE620">
        <v>0.005000780000000002</v>
      </c>
      <c r="EF620">
        <v>0</v>
      </c>
      <c r="EG620">
        <v>0</v>
      </c>
      <c r="EH620">
        <v>0</v>
      </c>
      <c r="EI620">
        <v>297.2</v>
      </c>
      <c r="EJ620">
        <v>0.005000780000000002</v>
      </c>
      <c r="EK620">
        <v>-13.3551724137931</v>
      </c>
      <c r="EL620">
        <v>-0.3620689655172413</v>
      </c>
      <c r="EM620">
        <v>35.68286206896551</v>
      </c>
      <c r="EN620">
        <v>39.12475862068965</v>
      </c>
      <c r="EO620">
        <v>38.24103448275861</v>
      </c>
      <c r="EP620">
        <v>39.70455172413792</v>
      </c>
      <c r="EQ620">
        <v>38.31651724137931</v>
      </c>
      <c r="ER620">
        <v>0</v>
      </c>
      <c r="ES620">
        <v>0</v>
      </c>
      <c r="ET620">
        <v>0</v>
      </c>
      <c r="EU620">
        <v>1761014107.9</v>
      </c>
      <c r="EV620">
        <v>0</v>
      </c>
      <c r="EW620">
        <v>297.34</v>
      </c>
      <c r="EX620">
        <v>21.04615414739928</v>
      </c>
      <c r="EY620">
        <v>-43.1538465116151</v>
      </c>
      <c r="EZ620">
        <v>-14.264</v>
      </c>
      <c r="FA620">
        <v>15</v>
      </c>
      <c r="FB620">
        <v>1761013932</v>
      </c>
      <c r="FC620" t="s">
        <v>1665</v>
      </c>
      <c r="FD620">
        <v>1761013932</v>
      </c>
      <c r="FE620">
        <v>1761013923</v>
      </c>
      <c r="FF620">
        <v>19</v>
      </c>
      <c r="FG620">
        <v>-0.044</v>
      </c>
      <c r="FH620">
        <v>0.005</v>
      </c>
      <c r="FI620">
        <v>-1.811</v>
      </c>
      <c r="FJ620">
        <v>0.185</v>
      </c>
      <c r="FK620">
        <v>420</v>
      </c>
      <c r="FL620">
        <v>23</v>
      </c>
      <c r="FM620">
        <v>0.59</v>
      </c>
      <c r="FN620">
        <v>0.09</v>
      </c>
      <c r="FO620">
        <v>0.3144547073170731</v>
      </c>
      <c r="FP620">
        <v>0.09591896864111531</v>
      </c>
      <c r="FQ620">
        <v>0.04360380813042953</v>
      </c>
      <c r="FR620">
        <v>1</v>
      </c>
      <c r="FS620">
        <v>297.5999999999999</v>
      </c>
      <c r="FT620">
        <v>-0.9900686334626793</v>
      </c>
      <c r="FU620">
        <v>6.794201680152587</v>
      </c>
      <c r="FV620">
        <v>1</v>
      </c>
      <c r="FW620">
        <v>0.1599637317073171</v>
      </c>
      <c r="FX620">
        <v>-0.007934905923344591</v>
      </c>
      <c r="FY620">
        <v>0.001154923459070651</v>
      </c>
      <c r="FZ620">
        <v>1</v>
      </c>
      <c r="GA620">
        <v>3</v>
      </c>
      <c r="GB620">
        <v>3</v>
      </c>
      <c r="GC620" t="s">
        <v>545</v>
      </c>
      <c r="GD620">
        <v>3.10949</v>
      </c>
      <c r="GE620">
        <v>2.7246</v>
      </c>
      <c r="GF620">
        <v>0.08876680000000001</v>
      </c>
      <c r="GG620">
        <v>0.08846370000000001</v>
      </c>
      <c r="GH620">
        <v>0.107205</v>
      </c>
      <c r="GI620">
        <v>0.107734</v>
      </c>
      <c r="GJ620">
        <v>23917.2</v>
      </c>
      <c r="GK620">
        <v>21658.3</v>
      </c>
      <c r="GL620">
        <v>26804.3</v>
      </c>
      <c r="GM620">
        <v>23965.6</v>
      </c>
      <c r="GN620">
        <v>38237.2</v>
      </c>
      <c r="GO620">
        <v>31538.9</v>
      </c>
      <c r="GP620">
        <v>46785.3</v>
      </c>
      <c r="GQ620">
        <v>37880.6</v>
      </c>
      <c r="GR620">
        <v>1.89345</v>
      </c>
      <c r="GS620">
        <v>1.88137</v>
      </c>
      <c r="GT620">
        <v>0.112168</v>
      </c>
      <c r="GU620">
        <v>0</v>
      </c>
      <c r="GV620">
        <v>28.2351</v>
      </c>
      <c r="GW620">
        <v>999.9</v>
      </c>
      <c r="GX620">
        <v>64.09999999999999</v>
      </c>
      <c r="GY620">
        <v>29</v>
      </c>
      <c r="GZ620">
        <v>28.4503</v>
      </c>
      <c r="HA620">
        <v>61.381</v>
      </c>
      <c r="HB620">
        <v>21.0737</v>
      </c>
      <c r="HC620">
        <v>1</v>
      </c>
      <c r="HD620">
        <v>0.0166997</v>
      </c>
      <c r="HE620">
        <v>-1.54323</v>
      </c>
      <c r="HF620">
        <v>20.3296</v>
      </c>
      <c r="HG620">
        <v>5.22238</v>
      </c>
      <c r="HH620">
        <v>11.9798</v>
      </c>
      <c r="HI620">
        <v>4.96545</v>
      </c>
      <c r="HJ620">
        <v>3.27598</v>
      </c>
      <c r="HK620">
        <v>9999</v>
      </c>
      <c r="HL620">
        <v>9999</v>
      </c>
      <c r="HM620">
        <v>9999</v>
      </c>
      <c r="HN620">
        <v>999.9</v>
      </c>
      <c r="HO620">
        <v>1.86364</v>
      </c>
      <c r="HP620">
        <v>1.85974</v>
      </c>
      <c r="HQ620">
        <v>1.85806</v>
      </c>
      <c r="HR620">
        <v>1.85942</v>
      </c>
      <c r="HS620">
        <v>1.85959</v>
      </c>
      <c r="HT620">
        <v>1.85806</v>
      </c>
      <c r="HU620">
        <v>1.85715</v>
      </c>
      <c r="HV620">
        <v>1.85211</v>
      </c>
      <c r="HW620">
        <v>0</v>
      </c>
      <c r="HX620">
        <v>0</v>
      </c>
      <c r="HY620">
        <v>0</v>
      </c>
      <c r="HZ620">
        <v>0</v>
      </c>
      <c r="IA620" t="s">
        <v>424</v>
      </c>
      <c r="IB620" t="s">
        <v>425</v>
      </c>
      <c r="IC620" t="s">
        <v>426</v>
      </c>
      <c r="ID620" t="s">
        <v>426</v>
      </c>
      <c r="IE620" t="s">
        <v>426</v>
      </c>
      <c r="IF620" t="s">
        <v>426</v>
      </c>
      <c r="IG620">
        <v>0</v>
      </c>
      <c r="IH620">
        <v>100</v>
      </c>
      <c r="II620">
        <v>100</v>
      </c>
      <c r="IJ620">
        <v>-1.81</v>
      </c>
      <c r="IK620">
        <v>0.1866</v>
      </c>
      <c r="IL620">
        <v>-2.601219500274762</v>
      </c>
      <c r="IM620">
        <v>0.001328113201692861</v>
      </c>
      <c r="IN620">
        <v>1.538283238170363E-06</v>
      </c>
      <c r="IO620">
        <v>-5.795655626708063E-10</v>
      </c>
      <c r="IP620">
        <v>-0.0617216039733722</v>
      </c>
      <c r="IQ620">
        <v>-0.004593102289677449</v>
      </c>
      <c r="IR620">
        <v>0.0008253994458280543</v>
      </c>
      <c r="IS620">
        <v>-7.403632370499484E-06</v>
      </c>
      <c r="IT620">
        <v>2</v>
      </c>
      <c r="IU620">
        <v>1985</v>
      </c>
      <c r="IV620">
        <v>1</v>
      </c>
      <c r="IW620">
        <v>27</v>
      </c>
      <c r="IX620">
        <v>3</v>
      </c>
      <c r="IY620">
        <v>3.1</v>
      </c>
      <c r="IZ620">
        <v>1.13525</v>
      </c>
      <c r="JA620">
        <v>2.6123</v>
      </c>
      <c r="JB620">
        <v>1.49658</v>
      </c>
      <c r="JC620">
        <v>2.34497</v>
      </c>
      <c r="JD620">
        <v>1.54907</v>
      </c>
      <c r="JE620">
        <v>2.43042</v>
      </c>
      <c r="JF620">
        <v>32.7313</v>
      </c>
      <c r="JG620">
        <v>15.1915</v>
      </c>
      <c r="JH620">
        <v>18</v>
      </c>
      <c r="JI620">
        <v>481.374</v>
      </c>
      <c r="JJ620">
        <v>502.9</v>
      </c>
      <c r="JK620">
        <v>30.9256</v>
      </c>
      <c r="JL620">
        <v>27.4546</v>
      </c>
      <c r="JM620">
        <v>29.9998</v>
      </c>
      <c r="JN620">
        <v>27.671</v>
      </c>
      <c r="JO620">
        <v>27.6582</v>
      </c>
      <c r="JP620">
        <v>22.8233</v>
      </c>
      <c r="JQ620">
        <v>21.6854</v>
      </c>
      <c r="JR620">
        <v>79.32980000000001</v>
      </c>
      <c r="JS620">
        <v>30.8877</v>
      </c>
      <c r="JT620">
        <v>420</v>
      </c>
      <c r="JU620">
        <v>23.3993</v>
      </c>
      <c r="JV620">
        <v>102.309</v>
      </c>
      <c r="JW620">
        <v>91.3871</v>
      </c>
    </row>
    <row r="621" spans="1:283">
      <c r="A621">
        <v>603</v>
      </c>
      <c r="B621">
        <v>1761014111</v>
      </c>
      <c r="C621">
        <v>4445</v>
      </c>
      <c r="D621" t="s">
        <v>1668</v>
      </c>
      <c r="E621" t="s">
        <v>1669</v>
      </c>
      <c r="F621">
        <v>5</v>
      </c>
      <c r="G621" t="s">
        <v>1603</v>
      </c>
      <c r="H621">
        <v>1761014102.910714</v>
      </c>
      <c r="I621">
        <f>(J621)/1000</f>
        <v>0</v>
      </c>
      <c r="J621">
        <f>1000*DJ621*AH621*(DF621-DG621)/(100*CY621*(1000-AH621*DF621))</f>
        <v>0</v>
      </c>
      <c r="K621">
        <f>DJ621*AH621*(DE621-DD621*(1000-AH621*DG621)/(1000-AH621*DF621))/(100*CY621)</f>
        <v>0</v>
      </c>
      <c r="L621">
        <f>DD621 - IF(AH621&gt;1, K621*CY621*100.0/(AJ621), 0)</f>
        <v>0</v>
      </c>
      <c r="M621">
        <f>((S621-I621/2)*L621-K621)/(S621+I621/2)</f>
        <v>0</v>
      </c>
      <c r="N621">
        <f>M621*(DK621+DL621)/1000.0</f>
        <v>0</v>
      </c>
      <c r="O621">
        <f>(DD621 - IF(AH621&gt;1, K621*CY621*100.0/(AJ621), 0))*(DK621+DL621)/1000.0</f>
        <v>0</v>
      </c>
      <c r="P621">
        <f>2.0/((1/R621-1/Q621)+SIGN(R621)*SQRT((1/R621-1/Q621)*(1/R621-1/Q621) + 4*CZ621/((CZ621+1)*(CZ621+1))*(2*1/R621*1/Q621-1/Q621*1/Q621)))</f>
        <v>0</v>
      </c>
      <c r="Q621">
        <f>IF(LEFT(DA621,1)&lt;&gt;"0",IF(LEFT(DA621,1)="1",3.0,DB621),$D$5+$E$5*(DR621*DK621/($K$5*1000))+$F$5*(DR621*DK621/($K$5*1000))*MAX(MIN(CY621,$J$5),$I$5)*MAX(MIN(CY621,$J$5),$I$5)+$G$5*MAX(MIN(CY621,$J$5),$I$5)*(DR621*DK621/($K$5*1000))+$H$5*(DR621*DK621/($K$5*1000))*(DR621*DK621/($K$5*1000)))</f>
        <v>0</v>
      </c>
      <c r="R621">
        <f>I621*(1000-(1000*0.61365*exp(17.502*V621/(240.97+V621))/(DK621+DL621)+DF621)/2)/(1000*0.61365*exp(17.502*V621/(240.97+V621))/(DK621+DL621)-DF621)</f>
        <v>0</v>
      </c>
      <c r="S621">
        <f>1/((CZ621+1)/(P621/1.6)+1/(Q621/1.37)) + CZ621/((CZ621+1)/(P621/1.6) + CZ621/(Q621/1.37))</f>
        <v>0</v>
      </c>
      <c r="T621">
        <f>(CU621*CX621)</f>
        <v>0</v>
      </c>
      <c r="U621">
        <f>(DM621+(T621+2*0.95*5.67E-8*(((DM621+$B$9)+273)^4-(DM621+273)^4)-44100*I621)/(1.84*29.3*Q621+8*0.95*5.67E-8*(DM621+273)^3))</f>
        <v>0</v>
      </c>
      <c r="V621">
        <f>($C$9*DN621+$D$9*DO621+$E$9*U621)</f>
        <v>0</v>
      </c>
      <c r="W621">
        <f>0.61365*exp(17.502*V621/(240.97+V621))</f>
        <v>0</v>
      </c>
      <c r="X621">
        <f>(Y621/Z621*100)</f>
        <v>0</v>
      </c>
      <c r="Y621">
        <f>DF621*(DK621+DL621)/1000</f>
        <v>0</v>
      </c>
      <c r="Z621">
        <f>0.61365*exp(17.502*DM621/(240.97+DM621))</f>
        <v>0</v>
      </c>
      <c r="AA621">
        <f>(W621-DF621*(DK621+DL621)/1000)</f>
        <v>0</v>
      </c>
      <c r="AB621">
        <f>(-I621*44100)</f>
        <v>0</v>
      </c>
      <c r="AC621">
        <f>2*29.3*Q621*0.92*(DM621-V621)</f>
        <v>0</v>
      </c>
      <c r="AD621">
        <f>2*0.95*5.67E-8*(((DM621+$B$9)+273)^4-(V621+273)^4)</f>
        <v>0</v>
      </c>
      <c r="AE621">
        <f>T621+AD621+AB621+AC621</f>
        <v>0</v>
      </c>
      <c r="AF621">
        <v>1</v>
      </c>
      <c r="AG621">
        <v>0</v>
      </c>
      <c r="AH621">
        <f>IF(AF621*$H$15&gt;=AJ621,1.0,(AJ621/(AJ621-AF621*$H$15)))</f>
        <v>0</v>
      </c>
      <c r="AI621">
        <f>(AH621-1)*100</f>
        <v>0</v>
      </c>
      <c r="AJ621">
        <f>MAX(0,($B$15+$C$15*DR621)/(1+$D$15*DR621)*DK621/(DM621+273)*$E$15)</f>
        <v>0</v>
      </c>
      <c r="AK621" t="s">
        <v>420</v>
      </c>
      <c r="AL621" t="s">
        <v>420</v>
      </c>
      <c r="AM621">
        <v>0</v>
      </c>
      <c r="AN621">
        <v>0</v>
      </c>
      <c r="AO621">
        <f>1-AM621/AN621</f>
        <v>0</v>
      </c>
      <c r="AP621">
        <v>0</v>
      </c>
      <c r="AQ621" t="s">
        <v>420</v>
      </c>
      <c r="AR621" t="s">
        <v>420</v>
      </c>
      <c r="AS621">
        <v>0</v>
      </c>
      <c r="AT621">
        <v>0</v>
      </c>
      <c r="AU621">
        <f>1-AS621/AT621</f>
        <v>0</v>
      </c>
      <c r="AV621">
        <v>0.5</v>
      </c>
      <c r="AW621">
        <f>CV621</f>
        <v>0</v>
      </c>
      <c r="AX621">
        <f>K621</f>
        <v>0</v>
      </c>
      <c r="AY621">
        <f>AU621*AV621*AW621</f>
        <v>0</v>
      </c>
      <c r="AZ621">
        <f>(AX621-AP621)/AW621</f>
        <v>0</v>
      </c>
      <c r="BA621">
        <f>(AN621-AT621)/AT621</f>
        <v>0</v>
      </c>
      <c r="BB621">
        <f>AM621/(AO621+AM621/AT621)</f>
        <v>0</v>
      </c>
      <c r="BC621" t="s">
        <v>420</v>
      </c>
      <c r="BD621">
        <v>0</v>
      </c>
      <c r="BE621">
        <f>IF(BD621&lt;&gt;0, BD621, BB621)</f>
        <v>0</v>
      </c>
      <c r="BF621">
        <f>1-BE621/AT621</f>
        <v>0</v>
      </c>
      <c r="BG621">
        <f>(AT621-AS621)/(AT621-BE621)</f>
        <v>0</v>
      </c>
      <c r="BH621">
        <f>(AN621-AT621)/(AN621-BE621)</f>
        <v>0</v>
      </c>
      <c r="BI621">
        <f>(AT621-AS621)/(AT621-AM621)</f>
        <v>0</v>
      </c>
      <c r="BJ621">
        <f>(AN621-AT621)/(AN621-AM621)</f>
        <v>0</v>
      </c>
      <c r="BK621">
        <f>(BG621*BE621/AS621)</f>
        <v>0</v>
      </c>
      <c r="BL621">
        <f>(1-BK621)</f>
        <v>0</v>
      </c>
      <c r="CU621">
        <f>$B$13*DS621+$C$13*DT621+$F$13*EE621*(1-EH621)</f>
        <v>0</v>
      </c>
      <c r="CV621">
        <f>CU621*CW621</f>
        <v>0</v>
      </c>
      <c r="CW621">
        <f>($B$13*$D$11+$C$13*$D$11+$F$13*((ER621+EJ621)/MAX(ER621+EJ621+ES621, 0.1)*$I$11+ES621/MAX(ER621+EJ621+ES621, 0.1)*$J$11))/($B$13+$C$13+$F$13)</f>
        <v>0</v>
      </c>
      <c r="CX621">
        <f>($B$13*$K$11+$C$13*$K$11+$F$13*((ER621+EJ621)/MAX(ER621+EJ621+ES621, 0.1)*$P$11+ES621/MAX(ER621+EJ621+ES621, 0.1)*$Q$11))/($B$13+$C$13+$F$13)</f>
        <v>0</v>
      </c>
      <c r="CY621">
        <v>2.7</v>
      </c>
      <c r="CZ621">
        <v>0.5</v>
      </c>
      <c r="DA621" t="s">
        <v>421</v>
      </c>
      <c r="DB621">
        <v>2</v>
      </c>
      <c r="DC621">
        <v>1761014102.910714</v>
      </c>
      <c r="DD621">
        <v>420.3321428571429</v>
      </c>
      <c r="DE621">
        <v>420.0059642857142</v>
      </c>
      <c r="DF621">
        <v>23.53047142857143</v>
      </c>
      <c r="DG621">
        <v>23.37114642857143</v>
      </c>
      <c r="DH621">
        <v>422.1421428571429</v>
      </c>
      <c r="DI621">
        <v>23.34381071428572</v>
      </c>
      <c r="DJ621">
        <v>499.993</v>
      </c>
      <c r="DK621">
        <v>90.61629642857142</v>
      </c>
      <c r="DL621">
        <v>0.03288956785714286</v>
      </c>
      <c r="DM621">
        <v>30.06354285714286</v>
      </c>
      <c r="DN621">
        <v>30.08446785714286</v>
      </c>
      <c r="DO621">
        <v>999.9000000000002</v>
      </c>
      <c r="DP621">
        <v>0</v>
      </c>
      <c r="DQ621">
        <v>0</v>
      </c>
      <c r="DR621">
        <v>9998.103214285713</v>
      </c>
      <c r="DS621">
        <v>0</v>
      </c>
      <c r="DT621">
        <v>0.242856</v>
      </c>
      <c r="DU621">
        <v>0.3261229285714286</v>
      </c>
      <c r="DV621">
        <v>430.4611071428571</v>
      </c>
      <c r="DW621">
        <v>430.0569285714287</v>
      </c>
      <c r="DX621">
        <v>0.1593183928571429</v>
      </c>
      <c r="DY621">
        <v>420.0059642857142</v>
      </c>
      <c r="DZ621">
        <v>23.37114642857143</v>
      </c>
      <c r="EA621">
        <v>2.132245357142858</v>
      </c>
      <c r="EB621">
        <v>2.117808214285714</v>
      </c>
      <c r="EC621">
        <v>18.462125</v>
      </c>
      <c r="ED621">
        <v>18.35374642857143</v>
      </c>
      <c r="EE621">
        <v>0.005000780000000002</v>
      </c>
      <c r="EF621">
        <v>0</v>
      </c>
      <c r="EG621">
        <v>0</v>
      </c>
      <c r="EH621">
        <v>0</v>
      </c>
      <c r="EI621">
        <v>296.9678571428572</v>
      </c>
      <c r="EJ621">
        <v>0.005000780000000002</v>
      </c>
      <c r="EK621">
        <v>-14.49642857142857</v>
      </c>
      <c r="EL621">
        <v>-0.5464285714285714</v>
      </c>
      <c r="EM621">
        <v>35.66485714285714</v>
      </c>
      <c r="EN621">
        <v>39.07789285714286</v>
      </c>
      <c r="EO621">
        <v>38.21171428571428</v>
      </c>
      <c r="EP621">
        <v>39.63592857142856</v>
      </c>
      <c r="EQ621">
        <v>38.27871428571428</v>
      </c>
      <c r="ER621">
        <v>0</v>
      </c>
      <c r="ES621">
        <v>0</v>
      </c>
      <c r="ET621">
        <v>0</v>
      </c>
      <c r="EU621">
        <v>1761014109.7</v>
      </c>
      <c r="EV621">
        <v>0</v>
      </c>
      <c r="EW621">
        <v>297.5076923076923</v>
      </c>
      <c r="EX621">
        <v>-0.8957263073372901</v>
      </c>
      <c r="EY621">
        <v>-23.34358994296334</v>
      </c>
      <c r="EZ621">
        <v>-15.24615384615385</v>
      </c>
      <c r="FA621">
        <v>15</v>
      </c>
      <c r="FB621">
        <v>1761013932</v>
      </c>
      <c r="FC621" t="s">
        <v>1665</v>
      </c>
      <c r="FD621">
        <v>1761013932</v>
      </c>
      <c r="FE621">
        <v>1761013923</v>
      </c>
      <c r="FF621">
        <v>19</v>
      </c>
      <c r="FG621">
        <v>-0.044</v>
      </c>
      <c r="FH621">
        <v>0.005</v>
      </c>
      <c r="FI621">
        <v>-1.811</v>
      </c>
      <c r="FJ621">
        <v>0.185</v>
      </c>
      <c r="FK621">
        <v>420</v>
      </c>
      <c r="FL621">
        <v>23</v>
      </c>
      <c r="FM621">
        <v>0.59</v>
      </c>
      <c r="FN621">
        <v>0.09</v>
      </c>
      <c r="FO621">
        <v>0.32546855</v>
      </c>
      <c r="FP621">
        <v>0.1581271294559094</v>
      </c>
      <c r="FQ621">
        <v>0.04662779696648234</v>
      </c>
      <c r="FR621">
        <v>1</v>
      </c>
      <c r="FS621">
        <v>297.0823529411765</v>
      </c>
      <c r="FT621">
        <v>5.607333995819309</v>
      </c>
      <c r="FU621">
        <v>6.64230959957521</v>
      </c>
      <c r="FV621">
        <v>0</v>
      </c>
      <c r="FW621">
        <v>0.159659375</v>
      </c>
      <c r="FX621">
        <v>-0.01037201876172673</v>
      </c>
      <c r="FY621">
        <v>0.001247200037834749</v>
      </c>
      <c r="FZ621">
        <v>1</v>
      </c>
      <c r="GA621">
        <v>2</v>
      </c>
      <c r="GB621">
        <v>3</v>
      </c>
      <c r="GC621" t="s">
        <v>482</v>
      </c>
      <c r="GD621">
        <v>3.10957</v>
      </c>
      <c r="GE621">
        <v>2.72452</v>
      </c>
      <c r="GF621">
        <v>0.08876489999999999</v>
      </c>
      <c r="GG621">
        <v>0.0884648</v>
      </c>
      <c r="GH621">
        <v>0.107206</v>
      </c>
      <c r="GI621">
        <v>0.107733</v>
      </c>
      <c r="GJ621">
        <v>23917.3</v>
      </c>
      <c r="GK621">
        <v>21658.2</v>
      </c>
      <c r="GL621">
        <v>26804.3</v>
      </c>
      <c r="GM621">
        <v>23965.6</v>
      </c>
      <c r="GN621">
        <v>38237.3</v>
      </c>
      <c r="GO621">
        <v>31539</v>
      </c>
      <c r="GP621">
        <v>46785.4</v>
      </c>
      <c r="GQ621">
        <v>37880.7</v>
      </c>
      <c r="GR621">
        <v>1.89373</v>
      </c>
      <c r="GS621">
        <v>1.88113</v>
      </c>
      <c r="GT621">
        <v>0.112467</v>
      </c>
      <c r="GU621">
        <v>0</v>
      </c>
      <c r="GV621">
        <v>28.2351</v>
      </c>
      <c r="GW621">
        <v>999.9</v>
      </c>
      <c r="GX621">
        <v>64.09999999999999</v>
      </c>
      <c r="GY621">
        <v>29</v>
      </c>
      <c r="GZ621">
        <v>28.4534</v>
      </c>
      <c r="HA621">
        <v>60.851</v>
      </c>
      <c r="HB621">
        <v>20.9936</v>
      </c>
      <c r="HC621">
        <v>1</v>
      </c>
      <c r="HD621">
        <v>0.0164583</v>
      </c>
      <c r="HE621">
        <v>-1.59968</v>
      </c>
      <c r="HF621">
        <v>20.3292</v>
      </c>
      <c r="HG621">
        <v>5.22208</v>
      </c>
      <c r="HH621">
        <v>11.9798</v>
      </c>
      <c r="HI621">
        <v>4.9654</v>
      </c>
      <c r="HJ621">
        <v>3.27595</v>
      </c>
      <c r="HK621">
        <v>9999</v>
      </c>
      <c r="HL621">
        <v>9999</v>
      </c>
      <c r="HM621">
        <v>9999</v>
      </c>
      <c r="HN621">
        <v>999.9</v>
      </c>
      <c r="HO621">
        <v>1.86363</v>
      </c>
      <c r="HP621">
        <v>1.85974</v>
      </c>
      <c r="HQ621">
        <v>1.85806</v>
      </c>
      <c r="HR621">
        <v>1.85943</v>
      </c>
      <c r="HS621">
        <v>1.85959</v>
      </c>
      <c r="HT621">
        <v>1.85806</v>
      </c>
      <c r="HU621">
        <v>1.85715</v>
      </c>
      <c r="HV621">
        <v>1.8521</v>
      </c>
      <c r="HW621">
        <v>0</v>
      </c>
      <c r="HX621">
        <v>0</v>
      </c>
      <c r="HY621">
        <v>0</v>
      </c>
      <c r="HZ621">
        <v>0</v>
      </c>
      <c r="IA621" t="s">
        <v>424</v>
      </c>
      <c r="IB621" t="s">
        <v>425</v>
      </c>
      <c r="IC621" t="s">
        <v>426</v>
      </c>
      <c r="ID621" t="s">
        <v>426</v>
      </c>
      <c r="IE621" t="s">
        <v>426</v>
      </c>
      <c r="IF621" t="s">
        <v>426</v>
      </c>
      <c r="IG621">
        <v>0</v>
      </c>
      <c r="IH621">
        <v>100</v>
      </c>
      <c r="II621">
        <v>100</v>
      </c>
      <c r="IJ621">
        <v>-1.81</v>
      </c>
      <c r="IK621">
        <v>0.1867</v>
      </c>
      <c r="IL621">
        <v>-2.601219500274762</v>
      </c>
      <c r="IM621">
        <v>0.001328113201692861</v>
      </c>
      <c r="IN621">
        <v>1.538283238170363E-06</v>
      </c>
      <c r="IO621">
        <v>-5.795655626708063E-10</v>
      </c>
      <c r="IP621">
        <v>-0.0617216039733722</v>
      </c>
      <c r="IQ621">
        <v>-0.004593102289677449</v>
      </c>
      <c r="IR621">
        <v>0.0008253994458280543</v>
      </c>
      <c r="IS621">
        <v>-7.403632370499484E-06</v>
      </c>
      <c r="IT621">
        <v>2</v>
      </c>
      <c r="IU621">
        <v>1985</v>
      </c>
      <c r="IV621">
        <v>1</v>
      </c>
      <c r="IW621">
        <v>27</v>
      </c>
      <c r="IX621">
        <v>3</v>
      </c>
      <c r="IY621">
        <v>3.1</v>
      </c>
      <c r="IZ621">
        <v>1.13525</v>
      </c>
      <c r="JA621">
        <v>2.60864</v>
      </c>
      <c r="JB621">
        <v>1.49658</v>
      </c>
      <c r="JC621">
        <v>2.34497</v>
      </c>
      <c r="JD621">
        <v>1.54907</v>
      </c>
      <c r="JE621">
        <v>2.4585</v>
      </c>
      <c r="JF621">
        <v>32.7313</v>
      </c>
      <c r="JG621">
        <v>15.2003</v>
      </c>
      <c r="JH621">
        <v>18</v>
      </c>
      <c r="JI621">
        <v>481.528</v>
      </c>
      <c r="JJ621">
        <v>502.734</v>
      </c>
      <c r="JK621">
        <v>30.8865</v>
      </c>
      <c r="JL621">
        <v>27.4546</v>
      </c>
      <c r="JM621">
        <v>29.9998</v>
      </c>
      <c r="JN621">
        <v>27.6705</v>
      </c>
      <c r="JO621">
        <v>27.6582</v>
      </c>
      <c r="JP621">
        <v>22.8244</v>
      </c>
      <c r="JQ621">
        <v>21.6854</v>
      </c>
      <c r="JR621">
        <v>79.32980000000001</v>
      </c>
      <c r="JS621">
        <v>30.8191</v>
      </c>
      <c r="JT621">
        <v>420</v>
      </c>
      <c r="JU621">
        <v>23.4015</v>
      </c>
      <c r="JV621">
        <v>102.309</v>
      </c>
      <c r="JW621">
        <v>91.38720000000001</v>
      </c>
    </row>
    <row r="622" spans="1:283">
      <c r="A622">
        <v>604</v>
      </c>
      <c r="B622">
        <v>1761014113</v>
      </c>
      <c r="C622">
        <v>4447</v>
      </c>
      <c r="D622" t="s">
        <v>1670</v>
      </c>
      <c r="E622" t="s">
        <v>1671</v>
      </c>
      <c r="F622">
        <v>5</v>
      </c>
      <c r="G622" t="s">
        <v>1603</v>
      </c>
      <c r="H622">
        <v>1761014104.833333</v>
      </c>
      <c r="I622">
        <f>(J622)/1000</f>
        <v>0</v>
      </c>
      <c r="J622">
        <f>1000*DJ622*AH622*(DF622-DG622)/(100*CY622*(1000-AH622*DF622))</f>
        <v>0</v>
      </c>
      <c r="K622">
        <f>DJ622*AH622*(DE622-DD622*(1000-AH622*DG622)/(1000-AH622*DF622))/(100*CY622)</f>
        <v>0</v>
      </c>
      <c r="L622">
        <f>DD622 - IF(AH622&gt;1, K622*CY622*100.0/(AJ622), 0)</f>
        <v>0</v>
      </c>
      <c r="M622">
        <f>((S622-I622/2)*L622-K622)/(S622+I622/2)</f>
        <v>0</v>
      </c>
      <c r="N622">
        <f>M622*(DK622+DL622)/1000.0</f>
        <v>0</v>
      </c>
      <c r="O622">
        <f>(DD622 - IF(AH622&gt;1, K622*CY622*100.0/(AJ622), 0))*(DK622+DL622)/1000.0</f>
        <v>0</v>
      </c>
      <c r="P622">
        <f>2.0/((1/R622-1/Q622)+SIGN(R622)*SQRT((1/R622-1/Q622)*(1/R622-1/Q622) + 4*CZ622/((CZ622+1)*(CZ622+1))*(2*1/R622*1/Q622-1/Q622*1/Q622)))</f>
        <v>0</v>
      </c>
      <c r="Q622">
        <f>IF(LEFT(DA622,1)&lt;&gt;"0",IF(LEFT(DA622,1)="1",3.0,DB622),$D$5+$E$5*(DR622*DK622/($K$5*1000))+$F$5*(DR622*DK622/($K$5*1000))*MAX(MIN(CY622,$J$5),$I$5)*MAX(MIN(CY622,$J$5),$I$5)+$G$5*MAX(MIN(CY622,$J$5),$I$5)*(DR622*DK622/($K$5*1000))+$H$5*(DR622*DK622/($K$5*1000))*(DR622*DK622/($K$5*1000)))</f>
        <v>0</v>
      </c>
      <c r="R622">
        <f>I622*(1000-(1000*0.61365*exp(17.502*V622/(240.97+V622))/(DK622+DL622)+DF622)/2)/(1000*0.61365*exp(17.502*V622/(240.97+V622))/(DK622+DL622)-DF622)</f>
        <v>0</v>
      </c>
      <c r="S622">
        <f>1/((CZ622+1)/(P622/1.6)+1/(Q622/1.37)) + CZ622/((CZ622+1)/(P622/1.6) + CZ622/(Q622/1.37))</f>
        <v>0</v>
      </c>
      <c r="T622">
        <f>(CU622*CX622)</f>
        <v>0</v>
      </c>
      <c r="U622">
        <f>(DM622+(T622+2*0.95*5.67E-8*(((DM622+$B$9)+273)^4-(DM622+273)^4)-44100*I622)/(1.84*29.3*Q622+8*0.95*5.67E-8*(DM622+273)^3))</f>
        <v>0</v>
      </c>
      <c r="V622">
        <f>($C$9*DN622+$D$9*DO622+$E$9*U622)</f>
        <v>0</v>
      </c>
      <c r="W622">
        <f>0.61365*exp(17.502*V622/(240.97+V622))</f>
        <v>0</v>
      </c>
      <c r="X622">
        <f>(Y622/Z622*100)</f>
        <v>0</v>
      </c>
      <c r="Y622">
        <f>DF622*(DK622+DL622)/1000</f>
        <v>0</v>
      </c>
      <c r="Z622">
        <f>0.61365*exp(17.502*DM622/(240.97+DM622))</f>
        <v>0</v>
      </c>
      <c r="AA622">
        <f>(W622-DF622*(DK622+DL622)/1000)</f>
        <v>0</v>
      </c>
      <c r="AB622">
        <f>(-I622*44100)</f>
        <v>0</v>
      </c>
      <c r="AC622">
        <f>2*29.3*Q622*0.92*(DM622-V622)</f>
        <v>0</v>
      </c>
      <c r="AD622">
        <f>2*0.95*5.67E-8*(((DM622+$B$9)+273)^4-(V622+273)^4)</f>
        <v>0</v>
      </c>
      <c r="AE622">
        <f>T622+AD622+AB622+AC622</f>
        <v>0</v>
      </c>
      <c r="AF622">
        <v>1</v>
      </c>
      <c r="AG622">
        <v>0</v>
      </c>
      <c r="AH622">
        <f>IF(AF622*$H$15&gt;=AJ622,1.0,(AJ622/(AJ622-AF622*$H$15)))</f>
        <v>0</v>
      </c>
      <c r="AI622">
        <f>(AH622-1)*100</f>
        <v>0</v>
      </c>
      <c r="AJ622">
        <f>MAX(0,($B$15+$C$15*DR622)/(1+$D$15*DR622)*DK622/(DM622+273)*$E$15)</f>
        <v>0</v>
      </c>
      <c r="AK622" t="s">
        <v>420</v>
      </c>
      <c r="AL622" t="s">
        <v>420</v>
      </c>
      <c r="AM622">
        <v>0</v>
      </c>
      <c r="AN622">
        <v>0</v>
      </c>
      <c r="AO622">
        <f>1-AM622/AN622</f>
        <v>0</v>
      </c>
      <c r="AP622">
        <v>0</v>
      </c>
      <c r="AQ622" t="s">
        <v>420</v>
      </c>
      <c r="AR622" t="s">
        <v>420</v>
      </c>
      <c r="AS622">
        <v>0</v>
      </c>
      <c r="AT622">
        <v>0</v>
      </c>
      <c r="AU622">
        <f>1-AS622/AT622</f>
        <v>0</v>
      </c>
      <c r="AV622">
        <v>0.5</v>
      </c>
      <c r="AW622">
        <f>CV622</f>
        <v>0</v>
      </c>
      <c r="AX622">
        <f>K622</f>
        <v>0</v>
      </c>
      <c r="AY622">
        <f>AU622*AV622*AW622</f>
        <v>0</v>
      </c>
      <c r="AZ622">
        <f>(AX622-AP622)/AW622</f>
        <v>0</v>
      </c>
      <c r="BA622">
        <f>(AN622-AT622)/AT622</f>
        <v>0</v>
      </c>
      <c r="BB622">
        <f>AM622/(AO622+AM622/AT622)</f>
        <v>0</v>
      </c>
      <c r="BC622" t="s">
        <v>420</v>
      </c>
      <c r="BD622">
        <v>0</v>
      </c>
      <c r="BE622">
        <f>IF(BD622&lt;&gt;0, BD622, BB622)</f>
        <v>0</v>
      </c>
      <c r="BF622">
        <f>1-BE622/AT622</f>
        <v>0</v>
      </c>
      <c r="BG622">
        <f>(AT622-AS622)/(AT622-BE622)</f>
        <v>0</v>
      </c>
      <c r="BH622">
        <f>(AN622-AT622)/(AN622-BE622)</f>
        <v>0</v>
      </c>
      <c r="BI622">
        <f>(AT622-AS622)/(AT622-AM622)</f>
        <v>0</v>
      </c>
      <c r="BJ622">
        <f>(AN622-AT622)/(AN622-AM622)</f>
        <v>0</v>
      </c>
      <c r="BK622">
        <f>(BG622*BE622/AS622)</f>
        <v>0</v>
      </c>
      <c r="BL622">
        <f>(1-BK622)</f>
        <v>0</v>
      </c>
      <c r="CU622">
        <f>$B$13*DS622+$C$13*DT622+$F$13*EE622*(1-EH622)</f>
        <v>0</v>
      </c>
      <c r="CV622">
        <f>CU622*CW622</f>
        <v>0</v>
      </c>
      <c r="CW622">
        <f>($B$13*$D$11+$C$13*$D$11+$F$13*((ER622+EJ622)/MAX(ER622+EJ622+ES622, 0.1)*$I$11+ES622/MAX(ER622+EJ622+ES622, 0.1)*$J$11))/($B$13+$C$13+$F$13)</f>
        <v>0</v>
      </c>
      <c r="CX622">
        <f>($B$13*$K$11+$C$13*$K$11+$F$13*((ER622+EJ622)/MAX(ER622+EJ622+ES622, 0.1)*$P$11+ES622/MAX(ER622+EJ622+ES622, 0.1)*$Q$11))/($B$13+$C$13+$F$13)</f>
        <v>0</v>
      </c>
      <c r="CY622">
        <v>2.7</v>
      </c>
      <c r="CZ622">
        <v>0.5</v>
      </c>
      <c r="DA622" t="s">
        <v>421</v>
      </c>
      <c r="DB622">
        <v>2</v>
      </c>
      <c r="DC622">
        <v>1761014104.833333</v>
      </c>
      <c r="DD622">
        <v>420.3375555555555</v>
      </c>
      <c r="DE622">
        <v>420.003</v>
      </c>
      <c r="DF622">
        <v>23.52989259259259</v>
      </c>
      <c r="DG622">
        <v>23.37109629629629</v>
      </c>
      <c r="DH622">
        <v>422.1475555555555</v>
      </c>
      <c r="DI622">
        <v>23.34324444444445</v>
      </c>
      <c r="DJ622">
        <v>500.0171111111111</v>
      </c>
      <c r="DK622">
        <v>90.61614814814813</v>
      </c>
      <c r="DL622">
        <v>0.03286827037037037</v>
      </c>
      <c r="DM622">
        <v>30.06014074074074</v>
      </c>
      <c r="DN622">
        <v>30.08162222222222</v>
      </c>
      <c r="DO622">
        <v>999.9000000000001</v>
      </c>
      <c r="DP622">
        <v>0</v>
      </c>
      <c r="DQ622">
        <v>0</v>
      </c>
      <c r="DR622">
        <v>10003.66222222222</v>
      </c>
      <c r="DS622">
        <v>0</v>
      </c>
      <c r="DT622">
        <v>0.242856</v>
      </c>
      <c r="DU622">
        <v>0.3345733333333333</v>
      </c>
      <c r="DV622">
        <v>430.4664444444444</v>
      </c>
      <c r="DW622">
        <v>430.0538148148149</v>
      </c>
      <c r="DX622">
        <v>0.1587926666666666</v>
      </c>
      <c r="DY622">
        <v>420.003</v>
      </c>
      <c r="DZ622">
        <v>23.37109629629629</v>
      </c>
      <c r="EA622">
        <v>2.13218925925926</v>
      </c>
      <c r="EB622">
        <v>2.11779962962963</v>
      </c>
      <c r="EC622">
        <v>18.46170740740741</v>
      </c>
      <c r="ED622">
        <v>18.35368518518518</v>
      </c>
      <c r="EE622">
        <v>0.005000780000000001</v>
      </c>
      <c r="EF622">
        <v>0</v>
      </c>
      <c r="EG622">
        <v>0</v>
      </c>
      <c r="EH622">
        <v>0</v>
      </c>
      <c r="EI622">
        <v>295.5592592592592</v>
      </c>
      <c r="EJ622">
        <v>0.005000780000000001</v>
      </c>
      <c r="EK622">
        <v>-14.6962962962963</v>
      </c>
      <c r="EL622">
        <v>-0.7962962962962963</v>
      </c>
      <c r="EM622">
        <v>35.64092592592593</v>
      </c>
      <c r="EN622">
        <v>39.02518518518519</v>
      </c>
      <c r="EO622">
        <v>38.15240740740741</v>
      </c>
      <c r="EP622">
        <v>39.56692592592591</v>
      </c>
      <c r="EQ622">
        <v>38.24503703703704</v>
      </c>
      <c r="ER622">
        <v>0</v>
      </c>
      <c r="ES622">
        <v>0</v>
      </c>
      <c r="ET622">
        <v>0</v>
      </c>
      <c r="EU622">
        <v>1761014112.1</v>
      </c>
      <c r="EV622">
        <v>0</v>
      </c>
      <c r="EW622">
        <v>295.9346153846154</v>
      </c>
      <c r="EX622">
        <v>-13.43931617210191</v>
      </c>
      <c r="EY622">
        <v>0.9059827045053629</v>
      </c>
      <c r="EZ622">
        <v>-15.38846153846154</v>
      </c>
      <c r="FA622">
        <v>15</v>
      </c>
      <c r="FB622">
        <v>1761013932</v>
      </c>
      <c r="FC622" t="s">
        <v>1665</v>
      </c>
      <c r="FD622">
        <v>1761013932</v>
      </c>
      <c r="FE622">
        <v>1761013923</v>
      </c>
      <c r="FF622">
        <v>19</v>
      </c>
      <c r="FG622">
        <v>-0.044</v>
      </c>
      <c r="FH622">
        <v>0.005</v>
      </c>
      <c r="FI622">
        <v>-1.811</v>
      </c>
      <c r="FJ622">
        <v>0.185</v>
      </c>
      <c r="FK622">
        <v>420</v>
      </c>
      <c r="FL622">
        <v>23</v>
      </c>
      <c r="FM622">
        <v>0.59</v>
      </c>
      <c r="FN622">
        <v>0.09</v>
      </c>
      <c r="FO622">
        <v>0.3253464878048781</v>
      </c>
      <c r="FP622">
        <v>0.2280944320557493</v>
      </c>
      <c r="FQ622">
        <v>0.04553073272788015</v>
      </c>
      <c r="FR622">
        <v>1</v>
      </c>
      <c r="FS622">
        <v>296.6058823529411</v>
      </c>
      <c r="FT622">
        <v>-10.47822745280426</v>
      </c>
      <c r="FU622">
        <v>7.279259059598537</v>
      </c>
      <c r="FV622">
        <v>0</v>
      </c>
      <c r="FW622">
        <v>0.1594413658536585</v>
      </c>
      <c r="FX622">
        <v>-0.01067855749128933</v>
      </c>
      <c r="FY622">
        <v>0.001285302977589285</v>
      </c>
      <c r="FZ622">
        <v>1</v>
      </c>
      <c r="GA622">
        <v>2</v>
      </c>
      <c r="GB622">
        <v>3</v>
      </c>
      <c r="GC622" t="s">
        <v>482</v>
      </c>
      <c r="GD622">
        <v>3.10973</v>
      </c>
      <c r="GE622">
        <v>2.72438</v>
      </c>
      <c r="GF622">
        <v>0.0887667</v>
      </c>
      <c r="GG622">
        <v>0.0884771</v>
      </c>
      <c r="GH622">
        <v>0.107203</v>
      </c>
      <c r="GI622">
        <v>0.107732</v>
      </c>
      <c r="GJ622">
        <v>23917.1</v>
      </c>
      <c r="GK622">
        <v>21658.1</v>
      </c>
      <c r="GL622">
        <v>26804.2</v>
      </c>
      <c r="GM622">
        <v>23965.8</v>
      </c>
      <c r="GN622">
        <v>38237.4</v>
      </c>
      <c r="GO622">
        <v>31539</v>
      </c>
      <c r="GP622">
        <v>46785.4</v>
      </c>
      <c r="GQ622">
        <v>37880.6</v>
      </c>
      <c r="GR622">
        <v>1.894</v>
      </c>
      <c r="GS622">
        <v>1.88075</v>
      </c>
      <c r="GT622">
        <v>0.113174</v>
      </c>
      <c r="GU622">
        <v>0</v>
      </c>
      <c r="GV622">
        <v>28.2347</v>
      </c>
      <c r="GW622">
        <v>999.9</v>
      </c>
      <c r="GX622">
        <v>64.09999999999999</v>
      </c>
      <c r="GY622">
        <v>29</v>
      </c>
      <c r="GZ622">
        <v>28.45</v>
      </c>
      <c r="HA622">
        <v>61.551</v>
      </c>
      <c r="HB622">
        <v>20.8253</v>
      </c>
      <c r="HC622">
        <v>1</v>
      </c>
      <c r="HD622">
        <v>0.0164964</v>
      </c>
      <c r="HE622">
        <v>-1.56957</v>
      </c>
      <c r="HF622">
        <v>20.3294</v>
      </c>
      <c r="HG622">
        <v>5.22208</v>
      </c>
      <c r="HH622">
        <v>11.9797</v>
      </c>
      <c r="HI622">
        <v>4.9654</v>
      </c>
      <c r="HJ622">
        <v>3.27598</v>
      </c>
      <c r="HK622">
        <v>9999</v>
      </c>
      <c r="HL622">
        <v>9999</v>
      </c>
      <c r="HM622">
        <v>9999</v>
      </c>
      <c r="HN622">
        <v>999.9</v>
      </c>
      <c r="HO622">
        <v>1.86362</v>
      </c>
      <c r="HP622">
        <v>1.85974</v>
      </c>
      <c r="HQ622">
        <v>1.85806</v>
      </c>
      <c r="HR622">
        <v>1.85944</v>
      </c>
      <c r="HS622">
        <v>1.85959</v>
      </c>
      <c r="HT622">
        <v>1.85806</v>
      </c>
      <c r="HU622">
        <v>1.85714</v>
      </c>
      <c r="HV622">
        <v>1.85209</v>
      </c>
      <c r="HW622">
        <v>0</v>
      </c>
      <c r="HX622">
        <v>0</v>
      </c>
      <c r="HY622">
        <v>0</v>
      </c>
      <c r="HZ622">
        <v>0</v>
      </c>
      <c r="IA622" t="s">
        <v>424</v>
      </c>
      <c r="IB622" t="s">
        <v>425</v>
      </c>
      <c r="IC622" t="s">
        <v>426</v>
      </c>
      <c r="ID622" t="s">
        <v>426</v>
      </c>
      <c r="IE622" t="s">
        <v>426</v>
      </c>
      <c r="IF622" t="s">
        <v>426</v>
      </c>
      <c r="IG622">
        <v>0</v>
      </c>
      <c r="IH622">
        <v>100</v>
      </c>
      <c r="II622">
        <v>100</v>
      </c>
      <c r="IJ622">
        <v>-1.81</v>
      </c>
      <c r="IK622">
        <v>0.1866</v>
      </c>
      <c r="IL622">
        <v>-2.601219500274762</v>
      </c>
      <c r="IM622">
        <v>0.001328113201692861</v>
      </c>
      <c r="IN622">
        <v>1.538283238170363E-06</v>
      </c>
      <c r="IO622">
        <v>-5.795655626708063E-10</v>
      </c>
      <c r="IP622">
        <v>-0.0617216039733722</v>
      </c>
      <c r="IQ622">
        <v>-0.004593102289677449</v>
      </c>
      <c r="IR622">
        <v>0.0008253994458280543</v>
      </c>
      <c r="IS622">
        <v>-7.403632370499484E-06</v>
      </c>
      <c r="IT622">
        <v>2</v>
      </c>
      <c r="IU622">
        <v>1985</v>
      </c>
      <c r="IV622">
        <v>1</v>
      </c>
      <c r="IW622">
        <v>27</v>
      </c>
      <c r="IX622">
        <v>3</v>
      </c>
      <c r="IY622">
        <v>3.2</v>
      </c>
      <c r="IZ622">
        <v>1.13525</v>
      </c>
      <c r="JA622">
        <v>2.61108</v>
      </c>
      <c r="JB622">
        <v>1.49658</v>
      </c>
      <c r="JC622">
        <v>2.34497</v>
      </c>
      <c r="JD622">
        <v>1.54907</v>
      </c>
      <c r="JE622">
        <v>2.35229</v>
      </c>
      <c r="JF622">
        <v>32.7313</v>
      </c>
      <c r="JG622">
        <v>15.1915</v>
      </c>
      <c r="JH622">
        <v>18</v>
      </c>
      <c r="JI622">
        <v>481.686</v>
      </c>
      <c r="JJ622">
        <v>502.476</v>
      </c>
      <c r="JK622">
        <v>30.8587</v>
      </c>
      <c r="JL622">
        <v>27.4534</v>
      </c>
      <c r="JM622">
        <v>29.9999</v>
      </c>
      <c r="JN622">
        <v>27.6705</v>
      </c>
      <c r="JO622">
        <v>27.6571</v>
      </c>
      <c r="JP622">
        <v>22.82</v>
      </c>
      <c r="JQ622">
        <v>21.6854</v>
      </c>
      <c r="JR622">
        <v>79.32980000000001</v>
      </c>
      <c r="JS622">
        <v>30.8191</v>
      </c>
      <c r="JT622">
        <v>420</v>
      </c>
      <c r="JU622">
        <v>23.405</v>
      </c>
      <c r="JV622">
        <v>102.309</v>
      </c>
      <c r="JW622">
        <v>91.3874</v>
      </c>
    </row>
    <row r="623" spans="1:283">
      <c r="A623">
        <v>605</v>
      </c>
      <c r="B623">
        <v>1761014115</v>
      </c>
      <c r="C623">
        <v>4449</v>
      </c>
      <c r="D623" t="s">
        <v>1672</v>
      </c>
      <c r="E623" t="s">
        <v>1673</v>
      </c>
      <c r="F623">
        <v>5</v>
      </c>
      <c r="G623" t="s">
        <v>1603</v>
      </c>
      <c r="H623">
        <v>1761014106.826923</v>
      </c>
      <c r="I623">
        <f>(J623)/1000</f>
        <v>0</v>
      </c>
      <c r="J623">
        <f>1000*DJ623*AH623*(DF623-DG623)/(100*CY623*(1000-AH623*DF623))</f>
        <v>0</v>
      </c>
      <c r="K623">
        <f>DJ623*AH623*(DE623-DD623*(1000-AH623*DG623)/(1000-AH623*DF623))/(100*CY623)</f>
        <v>0</v>
      </c>
      <c r="L623">
        <f>DD623 - IF(AH623&gt;1, K623*CY623*100.0/(AJ623), 0)</f>
        <v>0</v>
      </c>
      <c r="M623">
        <f>((S623-I623/2)*L623-K623)/(S623+I623/2)</f>
        <v>0</v>
      </c>
      <c r="N623">
        <f>M623*(DK623+DL623)/1000.0</f>
        <v>0</v>
      </c>
      <c r="O623">
        <f>(DD623 - IF(AH623&gt;1, K623*CY623*100.0/(AJ623), 0))*(DK623+DL623)/1000.0</f>
        <v>0</v>
      </c>
      <c r="P623">
        <f>2.0/((1/R623-1/Q623)+SIGN(R623)*SQRT((1/R623-1/Q623)*(1/R623-1/Q623) + 4*CZ623/((CZ623+1)*(CZ623+1))*(2*1/R623*1/Q623-1/Q623*1/Q623)))</f>
        <v>0</v>
      </c>
      <c r="Q623">
        <f>IF(LEFT(DA623,1)&lt;&gt;"0",IF(LEFT(DA623,1)="1",3.0,DB623),$D$5+$E$5*(DR623*DK623/($K$5*1000))+$F$5*(DR623*DK623/($K$5*1000))*MAX(MIN(CY623,$J$5),$I$5)*MAX(MIN(CY623,$J$5),$I$5)+$G$5*MAX(MIN(CY623,$J$5),$I$5)*(DR623*DK623/($K$5*1000))+$H$5*(DR623*DK623/($K$5*1000))*(DR623*DK623/($K$5*1000)))</f>
        <v>0</v>
      </c>
      <c r="R623">
        <f>I623*(1000-(1000*0.61365*exp(17.502*V623/(240.97+V623))/(DK623+DL623)+DF623)/2)/(1000*0.61365*exp(17.502*V623/(240.97+V623))/(DK623+DL623)-DF623)</f>
        <v>0</v>
      </c>
      <c r="S623">
        <f>1/((CZ623+1)/(P623/1.6)+1/(Q623/1.37)) + CZ623/((CZ623+1)/(P623/1.6) + CZ623/(Q623/1.37))</f>
        <v>0</v>
      </c>
      <c r="T623">
        <f>(CU623*CX623)</f>
        <v>0</v>
      </c>
      <c r="U623">
        <f>(DM623+(T623+2*0.95*5.67E-8*(((DM623+$B$9)+273)^4-(DM623+273)^4)-44100*I623)/(1.84*29.3*Q623+8*0.95*5.67E-8*(DM623+273)^3))</f>
        <v>0</v>
      </c>
      <c r="V623">
        <f>($C$9*DN623+$D$9*DO623+$E$9*U623)</f>
        <v>0</v>
      </c>
      <c r="W623">
        <f>0.61365*exp(17.502*V623/(240.97+V623))</f>
        <v>0</v>
      </c>
      <c r="X623">
        <f>(Y623/Z623*100)</f>
        <v>0</v>
      </c>
      <c r="Y623">
        <f>DF623*(DK623+DL623)/1000</f>
        <v>0</v>
      </c>
      <c r="Z623">
        <f>0.61365*exp(17.502*DM623/(240.97+DM623))</f>
        <v>0</v>
      </c>
      <c r="AA623">
        <f>(W623-DF623*(DK623+DL623)/1000)</f>
        <v>0</v>
      </c>
      <c r="AB623">
        <f>(-I623*44100)</f>
        <v>0</v>
      </c>
      <c r="AC623">
        <f>2*29.3*Q623*0.92*(DM623-V623)</f>
        <v>0</v>
      </c>
      <c r="AD623">
        <f>2*0.95*5.67E-8*(((DM623+$B$9)+273)^4-(V623+273)^4)</f>
        <v>0</v>
      </c>
      <c r="AE623">
        <f>T623+AD623+AB623+AC623</f>
        <v>0</v>
      </c>
      <c r="AF623">
        <v>1</v>
      </c>
      <c r="AG623">
        <v>0</v>
      </c>
      <c r="AH623">
        <f>IF(AF623*$H$15&gt;=AJ623,1.0,(AJ623/(AJ623-AF623*$H$15)))</f>
        <v>0</v>
      </c>
      <c r="AI623">
        <f>(AH623-1)*100</f>
        <v>0</v>
      </c>
      <c r="AJ623">
        <f>MAX(0,($B$15+$C$15*DR623)/(1+$D$15*DR623)*DK623/(DM623+273)*$E$15)</f>
        <v>0</v>
      </c>
      <c r="AK623" t="s">
        <v>420</v>
      </c>
      <c r="AL623" t="s">
        <v>420</v>
      </c>
      <c r="AM623">
        <v>0</v>
      </c>
      <c r="AN623">
        <v>0</v>
      </c>
      <c r="AO623">
        <f>1-AM623/AN623</f>
        <v>0</v>
      </c>
      <c r="AP623">
        <v>0</v>
      </c>
      <c r="AQ623" t="s">
        <v>420</v>
      </c>
      <c r="AR623" t="s">
        <v>420</v>
      </c>
      <c r="AS623">
        <v>0</v>
      </c>
      <c r="AT623">
        <v>0</v>
      </c>
      <c r="AU623">
        <f>1-AS623/AT623</f>
        <v>0</v>
      </c>
      <c r="AV623">
        <v>0.5</v>
      </c>
      <c r="AW623">
        <f>CV623</f>
        <v>0</v>
      </c>
      <c r="AX623">
        <f>K623</f>
        <v>0</v>
      </c>
      <c r="AY623">
        <f>AU623*AV623*AW623</f>
        <v>0</v>
      </c>
      <c r="AZ623">
        <f>(AX623-AP623)/AW623</f>
        <v>0</v>
      </c>
      <c r="BA623">
        <f>(AN623-AT623)/AT623</f>
        <v>0</v>
      </c>
      <c r="BB623">
        <f>AM623/(AO623+AM623/AT623)</f>
        <v>0</v>
      </c>
      <c r="BC623" t="s">
        <v>420</v>
      </c>
      <c r="BD623">
        <v>0</v>
      </c>
      <c r="BE623">
        <f>IF(BD623&lt;&gt;0, BD623, BB623)</f>
        <v>0</v>
      </c>
      <c r="BF623">
        <f>1-BE623/AT623</f>
        <v>0</v>
      </c>
      <c r="BG623">
        <f>(AT623-AS623)/(AT623-BE623)</f>
        <v>0</v>
      </c>
      <c r="BH623">
        <f>(AN623-AT623)/(AN623-BE623)</f>
        <v>0</v>
      </c>
      <c r="BI623">
        <f>(AT623-AS623)/(AT623-AM623)</f>
        <v>0</v>
      </c>
      <c r="BJ623">
        <f>(AN623-AT623)/(AN623-AM623)</f>
        <v>0</v>
      </c>
      <c r="BK623">
        <f>(BG623*BE623/AS623)</f>
        <v>0</v>
      </c>
      <c r="BL623">
        <f>(1-BK623)</f>
        <v>0</v>
      </c>
      <c r="CU623">
        <f>$B$13*DS623+$C$13*DT623+$F$13*EE623*(1-EH623)</f>
        <v>0</v>
      </c>
      <c r="CV623">
        <f>CU623*CW623</f>
        <v>0</v>
      </c>
      <c r="CW623">
        <f>($B$13*$D$11+$C$13*$D$11+$F$13*((ER623+EJ623)/MAX(ER623+EJ623+ES623, 0.1)*$I$11+ES623/MAX(ER623+EJ623+ES623, 0.1)*$J$11))/($B$13+$C$13+$F$13)</f>
        <v>0</v>
      </c>
      <c r="CX623">
        <f>($B$13*$K$11+$C$13*$K$11+$F$13*((ER623+EJ623)/MAX(ER623+EJ623+ES623, 0.1)*$P$11+ES623/MAX(ER623+EJ623+ES623, 0.1)*$Q$11))/($B$13+$C$13+$F$13)</f>
        <v>0</v>
      </c>
      <c r="CY623">
        <v>2.7</v>
      </c>
      <c r="CZ623">
        <v>0.5</v>
      </c>
      <c r="DA623" t="s">
        <v>421</v>
      </c>
      <c r="DB623">
        <v>2</v>
      </c>
      <c r="DC623">
        <v>1761014106.826923</v>
      </c>
      <c r="DD623">
        <v>420.3441923076923</v>
      </c>
      <c r="DE623">
        <v>420.0143076923077</v>
      </c>
      <c r="DF623">
        <v>23.52915769230769</v>
      </c>
      <c r="DG623">
        <v>23.37078846153846</v>
      </c>
      <c r="DH623">
        <v>422.1541923076924</v>
      </c>
      <c r="DI623">
        <v>23.34252307692308</v>
      </c>
      <c r="DJ623">
        <v>500.0188076923077</v>
      </c>
      <c r="DK623">
        <v>90.6159076923077</v>
      </c>
      <c r="DL623">
        <v>0.03287765</v>
      </c>
      <c r="DM623">
        <v>30.05631923076923</v>
      </c>
      <c r="DN623">
        <v>30.07885384615385</v>
      </c>
      <c r="DO623">
        <v>999.9000000000001</v>
      </c>
      <c r="DP623">
        <v>0</v>
      </c>
      <c r="DQ623">
        <v>0</v>
      </c>
      <c r="DR623">
        <v>10003.87461538462</v>
      </c>
      <c r="DS623">
        <v>0</v>
      </c>
      <c r="DT623">
        <v>0.242856</v>
      </c>
      <c r="DU623">
        <v>0.3299350000000001</v>
      </c>
      <c r="DV623">
        <v>430.4729615384615</v>
      </c>
      <c r="DW623">
        <v>430.0652307692307</v>
      </c>
      <c r="DX623">
        <v>0.1583724230769231</v>
      </c>
      <c r="DY623">
        <v>420.0143076923077</v>
      </c>
      <c r="DZ623">
        <v>23.37078846153846</v>
      </c>
      <c r="EA623">
        <v>2.132116923076923</v>
      </c>
      <c r="EB623">
        <v>2.117766153846154</v>
      </c>
      <c r="EC623">
        <v>18.46117307692307</v>
      </c>
      <c r="ED623">
        <v>18.35343846153846</v>
      </c>
      <c r="EE623">
        <v>0.005000780000000001</v>
      </c>
      <c r="EF623">
        <v>0</v>
      </c>
      <c r="EG623">
        <v>0</v>
      </c>
      <c r="EH623">
        <v>0</v>
      </c>
      <c r="EI623">
        <v>295.1423076923077</v>
      </c>
      <c r="EJ623">
        <v>0.005000780000000001</v>
      </c>
      <c r="EK623">
        <v>-14.34230769230769</v>
      </c>
      <c r="EL623">
        <v>-0.6769230769230768</v>
      </c>
      <c r="EM623">
        <v>35.62476923076922</v>
      </c>
      <c r="EN623">
        <v>38.97334615384615</v>
      </c>
      <c r="EO623">
        <v>38.10542307692307</v>
      </c>
      <c r="EP623">
        <v>39.48534615384615</v>
      </c>
      <c r="EQ623">
        <v>38.19438461538461</v>
      </c>
      <c r="ER623">
        <v>0</v>
      </c>
      <c r="ES623">
        <v>0</v>
      </c>
      <c r="ET623">
        <v>0</v>
      </c>
      <c r="EU623">
        <v>1761014113.9</v>
      </c>
      <c r="EV623">
        <v>0</v>
      </c>
      <c r="EW623">
        <v>296.276</v>
      </c>
      <c r="EX623">
        <v>-26.15384579024619</v>
      </c>
      <c r="EY623">
        <v>-1.646154247045087</v>
      </c>
      <c r="EZ623">
        <v>-15.348</v>
      </c>
      <c r="FA623">
        <v>15</v>
      </c>
      <c r="FB623">
        <v>1761013932</v>
      </c>
      <c r="FC623" t="s">
        <v>1665</v>
      </c>
      <c r="FD623">
        <v>1761013932</v>
      </c>
      <c r="FE623">
        <v>1761013923</v>
      </c>
      <c r="FF623">
        <v>19</v>
      </c>
      <c r="FG623">
        <v>-0.044</v>
      </c>
      <c r="FH623">
        <v>0.005</v>
      </c>
      <c r="FI623">
        <v>-1.811</v>
      </c>
      <c r="FJ623">
        <v>0.185</v>
      </c>
      <c r="FK623">
        <v>420</v>
      </c>
      <c r="FL623">
        <v>23</v>
      </c>
      <c r="FM623">
        <v>0.59</v>
      </c>
      <c r="FN623">
        <v>0.09</v>
      </c>
      <c r="FO623">
        <v>0.3261605</v>
      </c>
      <c r="FP623">
        <v>0.2242661763602253</v>
      </c>
      <c r="FQ623">
        <v>0.04439633777576704</v>
      </c>
      <c r="FR623">
        <v>1</v>
      </c>
      <c r="FS623">
        <v>295.6411764705882</v>
      </c>
      <c r="FT623">
        <v>-15.40718089691569</v>
      </c>
      <c r="FU623">
        <v>7.526858482522236</v>
      </c>
      <c r="FV623">
        <v>0</v>
      </c>
      <c r="FW623">
        <v>0.15899175</v>
      </c>
      <c r="FX623">
        <v>-0.01134231894934318</v>
      </c>
      <c r="FY623">
        <v>0.001313261165001082</v>
      </c>
      <c r="FZ623">
        <v>1</v>
      </c>
      <c r="GA623">
        <v>2</v>
      </c>
      <c r="GB623">
        <v>3</v>
      </c>
      <c r="GC623" t="s">
        <v>482</v>
      </c>
      <c r="GD623">
        <v>3.1094</v>
      </c>
      <c r="GE623">
        <v>2.72474</v>
      </c>
      <c r="GF623">
        <v>0.08877060000000001</v>
      </c>
      <c r="GG623">
        <v>0.0884807</v>
      </c>
      <c r="GH623">
        <v>0.107198</v>
      </c>
      <c r="GI623">
        <v>0.10773</v>
      </c>
      <c r="GJ623">
        <v>23917</v>
      </c>
      <c r="GK623">
        <v>21658.1</v>
      </c>
      <c r="GL623">
        <v>26804.1</v>
      </c>
      <c r="GM623">
        <v>23965.9</v>
      </c>
      <c r="GN623">
        <v>38237.5</v>
      </c>
      <c r="GO623">
        <v>31539</v>
      </c>
      <c r="GP623">
        <v>46785.3</v>
      </c>
      <c r="GQ623">
        <v>37880.6</v>
      </c>
      <c r="GR623">
        <v>1.8936</v>
      </c>
      <c r="GS623">
        <v>1.8812</v>
      </c>
      <c r="GT623">
        <v>0.112839</v>
      </c>
      <c r="GU623">
        <v>0</v>
      </c>
      <c r="GV623">
        <v>28.2334</v>
      </c>
      <c r="GW623">
        <v>999.9</v>
      </c>
      <c r="GX623">
        <v>64.09999999999999</v>
      </c>
      <c r="GY623">
        <v>29</v>
      </c>
      <c r="GZ623">
        <v>28.4489</v>
      </c>
      <c r="HA623">
        <v>61.561</v>
      </c>
      <c r="HB623">
        <v>21.1498</v>
      </c>
      <c r="HC623">
        <v>1</v>
      </c>
      <c r="HD623">
        <v>0.016499</v>
      </c>
      <c r="HE623">
        <v>-1.53981</v>
      </c>
      <c r="HF623">
        <v>20.3296</v>
      </c>
      <c r="HG623">
        <v>5.22178</v>
      </c>
      <c r="HH623">
        <v>11.9796</v>
      </c>
      <c r="HI623">
        <v>4.96535</v>
      </c>
      <c r="HJ623">
        <v>3.276</v>
      </c>
      <c r="HK623">
        <v>9999</v>
      </c>
      <c r="HL623">
        <v>9999</v>
      </c>
      <c r="HM623">
        <v>9999</v>
      </c>
      <c r="HN623">
        <v>999.9</v>
      </c>
      <c r="HO623">
        <v>1.8636</v>
      </c>
      <c r="HP623">
        <v>1.85974</v>
      </c>
      <c r="HQ623">
        <v>1.85804</v>
      </c>
      <c r="HR623">
        <v>1.85944</v>
      </c>
      <c r="HS623">
        <v>1.85959</v>
      </c>
      <c r="HT623">
        <v>1.85806</v>
      </c>
      <c r="HU623">
        <v>1.85714</v>
      </c>
      <c r="HV623">
        <v>1.8521</v>
      </c>
      <c r="HW623">
        <v>0</v>
      </c>
      <c r="HX623">
        <v>0</v>
      </c>
      <c r="HY623">
        <v>0</v>
      </c>
      <c r="HZ623">
        <v>0</v>
      </c>
      <c r="IA623" t="s">
        <v>424</v>
      </c>
      <c r="IB623" t="s">
        <v>425</v>
      </c>
      <c r="IC623" t="s">
        <v>426</v>
      </c>
      <c r="ID623" t="s">
        <v>426</v>
      </c>
      <c r="IE623" t="s">
        <v>426</v>
      </c>
      <c r="IF623" t="s">
        <v>426</v>
      </c>
      <c r="IG623">
        <v>0</v>
      </c>
      <c r="IH623">
        <v>100</v>
      </c>
      <c r="II623">
        <v>100</v>
      </c>
      <c r="IJ623">
        <v>-1.81</v>
      </c>
      <c r="IK623">
        <v>0.1866</v>
      </c>
      <c r="IL623">
        <v>-2.601219500274762</v>
      </c>
      <c r="IM623">
        <v>0.001328113201692861</v>
      </c>
      <c r="IN623">
        <v>1.538283238170363E-06</v>
      </c>
      <c r="IO623">
        <v>-5.795655626708063E-10</v>
      </c>
      <c r="IP623">
        <v>-0.0617216039733722</v>
      </c>
      <c r="IQ623">
        <v>-0.004593102289677449</v>
      </c>
      <c r="IR623">
        <v>0.0008253994458280543</v>
      </c>
      <c r="IS623">
        <v>-7.403632370499484E-06</v>
      </c>
      <c r="IT623">
        <v>2</v>
      </c>
      <c r="IU623">
        <v>1985</v>
      </c>
      <c r="IV623">
        <v>1</v>
      </c>
      <c r="IW623">
        <v>27</v>
      </c>
      <c r="IX623">
        <v>3</v>
      </c>
      <c r="IY623">
        <v>3.2</v>
      </c>
      <c r="IZ623">
        <v>1.13525</v>
      </c>
      <c r="JA623">
        <v>2.61108</v>
      </c>
      <c r="JB623">
        <v>1.49658</v>
      </c>
      <c r="JC623">
        <v>2.34375</v>
      </c>
      <c r="JD623">
        <v>1.54907</v>
      </c>
      <c r="JE623">
        <v>2.44507</v>
      </c>
      <c r="JF623">
        <v>32.7313</v>
      </c>
      <c r="JG623">
        <v>15.2003</v>
      </c>
      <c r="JH623">
        <v>18</v>
      </c>
      <c r="JI623">
        <v>481.456</v>
      </c>
      <c r="JJ623">
        <v>502.765</v>
      </c>
      <c r="JK623">
        <v>30.8281</v>
      </c>
      <c r="JL623">
        <v>27.4523</v>
      </c>
      <c r="JM623">
        <v>29.9999</v>
      </c>
      <c r="JN623">
        <v>27.6705</v>
      </c>
      <c r="JO623">
        <v>27.6559</v>
      </c>
      <c r="JP623">
        <v>22.8223</v>
      </c>
      <c r="JQ623">
        <v>21.6854</v>
      </c>
      <c r="JR623">
        <v>79.32980000000001</v>
      </c>
      <c r="JS623">
        <v>30.8191</v>
      </c>
      <c r="JT623">
        <v>420</v>
      </c>
      <c r="JU623">
        <v>23.41</v>
      </c>
      <c r="JV623">
        <v>102.309</v>
      </c>
      <c r="JW623">
        <v>91.38760000000001</v>
      </c>
    </row>
    <row r="624" spans="1:283">
      <c r="A624">
        <v>606</v>
      </c>
      <c r="B624">
        <v>1761014117</v>
      </c>
      <c r="C624">
        <v>4451</v>
      </c>
      <c r="D624" t="s">
        <v>1674</v>
      </c>
      <c r="E624" t="s">
        <v>1675</v>
      </c>
      <c r="F624">
        <v>5</v>
      </c>
      <c r="G624" t="s">
        <v>1603</v>
      </c>
      <c r="H624">
        <v>1761014108.9</v>
      </c>
      <c r="I624">
        <f>(J624)/1000</f>
        <v>0</v>
      </c>
      <c r="J624">
        <f>1000*DJ624*AH624*(DF624-DG624)/(100*CY624*(1000-AH624*DF624))</f>
        <v>0</v>
      </c>
      <c r="K624">
        <f>DJ624*AH624*(DE624-DD624*(1000-AH624*DG624)/(1000-AH624*DF624))/(100*CY624)</f>
        <v>0</v>
      </c>
      <c r="L624">
        <f>DD624 - IF(AH624&gt;1, K624*CY624*100.0/(AJ624), 0)</f>
        <v>0</v>
      </c>
      <c r="M624">
        <f>((S624-I624/2)*L624-K624)/(S624+I624/2)</f>
        <v>0</v>
      </c>
      <c r="N624">
        <f>M624*(DK624+DL624)/1000.0</f>
        <v>0</v>
      </c>
      <c r="O624">
        <f>(DD624 - IF(AH624&gt;1, K624*CY624*100.0/(AJ624), 0))*(DK624+DL624)/1000.0</f>
        <v>0</v>
      </c>
      <c r="P624">
        <f>2.0/((1/R624-1/Q624)+SIGN(R624)*SQRT((1/R624-1/Q624)*(1/R624-1/Q624) + 4*CZ624/((CZ624+1)*(CZ624+1))*(2*1/R624*1/Q624-1/Q624*1/Q624)))</f>
        <v>0</v>
      </c>
      <c r="Q624">
        <f>IF(LEFT(DA624,1)&lt;&gt;"0",IF(LEFT(DA624,1)="1",3.0,DB624),$D$5+$E$5*(DR624*DK624/($K$5*1000))+$F$5*(DR624*DK624/($K$5*1000))*MAX(MIN(CY624,$J$5),$I$5)*MAX(MIN(CY624,$J$5),$I$5)+$G$5*MAX(MIN(CY624,$J$5),$I$5)*(DR624*DK624/($K$5*1000))+$H$5*(DR624*DK624/($K$5*1000))*(DR624*DK624/($K$5*1000)))</f>
        <v>0</v>
      </c>
      <c r="R624">
        <f>I624*(1000-(1000*0.61365*exp(17.502*V624/(240.97+V624))/(DK624+DL624)+DF624)/2)/(1000*0.61365*exp(17.502*V624/(240.97+V624))/(DK624+DL624)-DF624)</f>
        <v>0</v>
      </c>
      <c r="S624">
        <f>1/((CZ624+1)/(P624/1.6)+1/(Q624/1.37)) + CZ624/((CZ624+1)/(P624/1.6) + CZ624/(Q624/1.37))</f>
        <v>0</v>
      </c>
      <c r="T624">
        <f>(CU624*CX624)</f>
        <v>0</v>
      </c>
      <c r="U624">
        <f>(DM624+(T624+2*0.95*5.67E-8*(((DM624+$B$9)+273)^4-(DM624+273)^4)-44100*I624)/(1.84*29.3*Q624+8*0.95*5.67E-8*(DM624+273)^3))</f>
        <v>0</v>
      </c>
      <c r="V624">
        <f>($C$9*DN624+$D$9*DO624+$E$9*U624)</f>
        <v>0</v>
      </c>
      <c r="W624">
        <f>0.61365*exp(17.502*V624/(240.97+V624))</f>
        <v>0</v>
      </c>
      <c r="X624">
        <f>(Y624/Z624*100)</f>
        <v>0</v>
      </c>
      <c r="Y624">
        <f>DF624*(DK624+DL624)/1000</f>
        <v>0</v>
      </c>
      <c r="Z624">
        <f>0.61365*exp(17.502*DM624/(240.97+DM624))</f>
        <v>0</v>
      </c>
      <c r="AA624">
        <f>(W624-DF624*(DK624+DL624)/1000)</f>
        <v>0</v>
      </c>
      <c r="AB624">
        <f>(-I624*44100)</f>
        <v>0</v>
      </c>
      <c r="AC624">
        <f>2*29.3*Q624*0.92*(DM624-V624)</f>
        <v>0</v>
      </c>
      <c r="AD624">
        <f>2*0.95*5.67E-8*(((DM624+$B$9)+273)^4-(V624+273)^4)</f>
        <v>0</v>
      </c>
      <c r="AE624">
        <f>T624+AD624+AB624+AC624</f>
        <v>0</v>
      </c>
      <c r="AF624">
        <v>1</v>
      </c>
      <c r="AG624">
        <v>0</v>
      </c>
      <c r="AH624">
        <f>IF(AF624*$H$15&gt;=AJ624,1.0,(AJ624/(AJ624-AF624*$H$15)))</f>
        <v>0</v>
      </c>
      <c r="AI624">
        <f>(AH624-1)*100</f>
        <v>0</v>
      </c>
      <c r="AJ624">
        <f>MAX(0,($B$15+$C$15*DR624)/(1+$D$15*DR624)*DK624/(DM624+273)*$E$15)</f>
        <v>0</v>
      </c>
      <c r="AK624" t="s">
        <v>420</v>
      </c>
      <c r="AL624" t="s">
        <v>420</v>
      </c>
      <c r="AM624">
        <v>0</v>
      </c>
      <c r="AN624">
        <v>0</v>
      </c>
      <c r="AO624">
        <f>1-AM624/AN624</f>
        <v>0</v>
      </c>
      <c r="AP624">
        <v>0</v>
      </c>
      <c r="AQ624" t="s">
        <v>420</v>
      </c>
      <c r="AR624" t="s">
        <v>420</v>
      </c>
      <c r="AS624">
        <v>0</v>
      </c>
      <c r="AT624">
        <v>0</v>
      </c>
      <c r="AU624">
        <f>1-AS624/AT624</f>
        <v>0</v>
      </c>
      <c r="AV624">
        <v>0.5</v>
      </c>
      <c r="AW624">
        <f>CV624</f>
        <v>0</v>
      </c>
      <c r="AX624">
        <f>K624</f>
        <v>0</v>
      </c>
      <c r="AY624">
        <f>AU624*AV624*AW624</f>
        <v>0</v>
      </c>
      <c r="AZ624">
        <f>(AX624-AP624)/AW624</f>
        <v>0</v>
      </c>
      <c r="BA624">
        <f>(AN624-AT624)/AT624</f>
        <v>0</v>
      </c>
      <c r="BB624">
        <f>AM624/(AO624+AM624/AT624)</f>
        <v>0</v>
      </c>
      <c r="BC624" t="s">
        <v>420</v>
      </c>
      <c r="BD624">
        <v>0</v>
      </c>
      <c r="BE624">
        <f>IF(BD624&lt;&gt;0, BD624, BB624)</f>
        <v>0</v>
      </c>
      <c r="BF624">
        <f>1-BE624/AT624</f>
        <v>0</v>
      </c>
      <c r="BG624">
        <f>(AT624-AS624)/(AT624-BE624)</f>
        <v>0</v>
      </c>
      <c r="BH624">
        <f>(AN624-AT624)/(AN624-BE624)</f>
        <v>0</v>
      </c>
      <c r="BI624">
        <f>(AT624-AS624)/(AT624-AM624)</f>
        <v>0</v>
      </c>
      <c r="BJ624">
        <f>(AN624-AT624)/(AN624-AM624)</f>
        <v>0</v>
      </c>
      <c r="BK624">
        <f>(BG624*BE624/AS624)</f>
        <v>0</v>
      </c>
      <c r="BL624">
        <f>(1-BK624)</f>
        <v>0</v>
      </c>
      <c r="CU624">
        <f>$B$13*DS624+$C$13*DT624+$F$13*EE624*(1-EH624)</f>
        <v>0</v>
      </c>
      <c r="CV624">
        <f>CU624*CW624</f>
        <v>0</v>
      </c>
      <c r="CW624">
        <f>($B$13*$D$11+$C$13*$D$11+$F$13*((ER624+EJ624)/MAX(ER624+EJ624+ES624, 0.1)*$I$11+ES624/MAX(ER624+EJ624+ES624, 0.1)*$J$11))/($B$13+$C$13+$F$13)</f>
        <v>0</v>
      </c>
      <c r="CX624">
        <f>($B$13*$K$11+$C$13*$K$11+$F$13*((ER624+EJ624)/MAX(ER624+EJ624+ES624, 0.1)*$P$11+ES624/MAX(ER624+EJ624+ES624, 0.1)*$Q$11))/($B$13+$C$13+$F$13)</f>
        <v>0</v>
      </c>
      <c r="CY624">
        <v>2.7</v>
      </c>
      <c r="CZ624">
        <v>0.5</v>
      </c>
      <c r="DA624" t="s">
        <v>421</v>
      </c>
      <c r="DB624">
        <v>2</v>
      </c>
      <c r="DC624">
        <v>1761014108.9</v>
      </c>
      <c r="DD624">
        <v>420.34992</v>
      </c>
      <c r="DE624">
        <v>420.01552</v>
      </c>
      <c r="DF624">
        <v>23.528324</v>
      </c>
      <c r="DG624">
        <v>23.370132</v>
      </c>
      <c r="DH624">
        <v>422.1599200000001</v>
      </c>
      <c r="DI624">
        <v>23.341712</v>
      </c>
      <c r="DJ624">
        <v>500.0111199999999</v>
      </c>
      <c r="DK624">
        <v>90.61558000000001</v>
      </c>
      <c r="DL624">
        <v>0.032916736</v>
      </c>
      <c r="DM624">
        <v>30.051928</v>
      </c>
      <c r="DN624">
        <v>30.074856</v>
      </c>
      <c r="DO624">
        <v>999.9</v>
      </c>
      <c r="DP624">
        <v>0</v>
      </c>
      <c r="DQ624">
        <v>0</v>
      </c>
      <c r="DR624">
        <v>10002.5304</v>
      </c>
      <c r="DS624">
        <v>0</v>
      </c>
      <c r="DT624">
        <v>0.242856</v>
      </c>
      <c r="DU624">
        <v>0.3344605600000001</v>
      </c>
      <c r="DV624">
        <v>430.47836</v>
      </c>
      <c r="DW624">
        <v>430.06616</v>
      </c>
      <c r="DX624">
        <v>0.15819524</v>
      </c>
      <c r="DY624">
        <v>420.01552</v>
      </c>
      <c r="DZ624">
        <v>23.370132</v>
      </c>
      <c r="EA624">
        <v>2.132034</v>
      </c>
      <c r="EB624">
        <v>2.1176992</v>
      </c>
      <c r="EC624">
        <v>18.460552</v>
      </c>
      <c r="ED624">
        <v>18.352932</v>
      </c>
      <c r="EE624">
        <v>0.00500078</v>
      </c>
      <c r="EF624">
        <v>0</v>
      </c>
      <c r="EG624">
        <v>0</v>
      </c>
      <c r="EH624">
        <v>0</v>
      </c>
      <c r="EI624">
        <v>295.42</v>
      </c>
      <c r="EJ624">
        <v>0.00500078</v>
      </c>
      <c r="EK624">
        <v>-14.884</v>
      </c>
      <c r="EL624">
        <v>-0.748</v>
      </c>
      <c r="EM624">
        <v>35.59972</v>
      </c>
      <c r="EN624">
        <v>38.92476</v>
      </c>
      <c r="EO624">
        <v>38.04964</v>
      </c>
      <c r="EP624">
        <v>39.4022</v>
      </c>
      <c r="EQ624">
        <v>38.15216</v>
      </c>
      <c r="ER624">
        <v>0</v>
      </c>
      <c r="ES624">
        <v>0</v>
      </c>
      <c r="ET624">
        <v>0</v>
      </c>
      <c r="EU624">
        <v>1761014115.7</v>
      </c>
      <c r="EV624">
        <v>0</v>
      </c>
      <c r="EW624">
        <v>296.7653846153846</v>
      </c>
      <c r="EX624">
        <v>-27.69572643426311</v>
      </c>
      <c r="EY624">
        <v>-4.14359003195626</v>
      </c>
      <c r="EZ624">
        <v>-15.66923076923077</v>
      </c>
      <c r="FA624">
        <v>15</v>
      </c>
      <c r="FB624">
        <v>1761013932</v>
      </c>
      <c r="FC624" t="s">
        <v>1665</v>
      </c>
      <c r="FD624">
        <v>1761013932</v>
      </c>
      <c r="FE624">
        <v>1761013923</v>
      </c>
      <c r="FF624">
        <v>19</v>
      </c>
      <c r="FG624">
        <v>-0.044</v>
      </c>
      <c r="FH624">
        <v>0.005</v>
      </c>
      <c r="FI624">
        <v>-1.811</v>
      </c>
      <c r="FJ624">
        <v>0.185</v>
      </c>
      <c r="FK624">
        <v>420</v>
      </c>
      <c r="FL624">
        <v>23</v>
      </c>
      <c r="FM624">
        <v>0.59</v>
      </c>
      <c r="FN624">
        <v>0.09</v>
      </c>
      <c r="FO624">
        <v>0.3314745365853659</v>
      </c>
      <c r="FP624">
        <v>0.1395522857142865</v>
      </c>
      <c r="FQ624">
        <v>0.03898613090737153</v>
      </c>
      <c r="FR624">
        <v>1</v>
      </c>
      <c r="FS624">
        <v>296.6882352941176</v>
      </c>
      <c r="FT624">
        <v>-4.922841646508726</v>
      </c>
      <c r="FU624">
        <v>8.319246455761213</v>
      </c>
      <c r="FV624">
        <v>0</v>
      </c>
      <c r="FW624">
        <v>0.1587772439024391</v>
      </c>
      <c r="FX624">
        <v>-0.01078360975609765</v>
      </c>
      <c r="FY624">
        <v>0.001289951006452642</v>
      </c>
      <c r="FZ624">
        <v>1</v>
      </c>
      <c r="GA624">
        <v>2</v>
      </c>
      <c r="GB624">
        <v>3</v>
      </c>
      <c r="GC624" t="s">
        <v>482</v>
      </c>
      <c r="GD624">
        <v>3.10938</v>
      </c>
      <c r="GE624">
        <v>2.72519</v>
      </c>
      <c r="GF624">
        <v>0.0887727</v>
      </c>
      <c r="GG624">
        <v>0.0884597</v>
      </c>
      <c r="GH624">
        <v>0.107193</v>
      </c>
      <c r="GI624">
        <v>0.10772</v>
      </c>
      <c r="GJ624">
        <v>23916.9</v>
      </c>
      <c r="GK624">
        <v>21658.2</v>
      </c>
      <c r="GL624">
        <v>26804.1</v>
      </c>
      <c r="GM624">
        <v>23965.5</v>
      </c>
      <c r="GN624">
        <v>38237.6</v>
      </c>
      <c r="GO624">
        <v>31539.2</v>
      </c>
      <c r="GP624">
        <v>46785.2</v>
      </c>
      <c r="GQ624">
        <v>37880.4</v>
      </c>
      <c r="GR624">
        <v>1.89358</v>
      </c>
      <c r="GS624">
        <v>1.8815</v>
      </c>
      <c r="GT624">
        <v>0.11228</v>
      </c>
      <c r="GU624">
        <v>0</v>
      </c>
      <c r="GV624">
        <v>28.2327</v>
      </c>
      <c r="GW624">
        <v>999.9</v>
      </c>
      <c r="GX624">
        <v>64.09999999999999</v>
      </c>
      <c r="GY624">
        <v>29</v>
      </c>
      <c r="GZ624">
        <v>28.4502</v>
      </c>
      <c r="HA624">
        <v>61.211</v>
      </c>
      <c r="HB624">
        <v>21.0216</v>
      </c>
      <c r="HC624">
        <v>1</v>
      </c>
      <c r="HD624">
        <v>0.016471</v>
      </c>
      <c r="HE624">
        <v>-1.58828</v>
      </c>
      <c r="HF624">
        <v>20.3291</v>
      </c>
      <c r="HG624">
        <v>5.22193</v>
      </c>
      <c r="HH624">
        <v>11.9798</v>
      </c>
      <c r="HI624">
        <v>4.96545</v>
      </c>
      <c r="HJ624">
        <v>3.276</v>
      </c>
      <c r="HK624">
        <v>9999</v>
      </c>
      <c r="HL624">
        <v>9999</v>
      </c>
      <c r="HM624">
        <v>9999</v>
      </c>
      <c r="HN624">
        <v>999.9</v>
      </c>
      <c r="HO624">
        <v>1.86359</v>
      </c>
      <c r="HP624">
        <v>1.85974</v>
      </c>
      <c r="HQ624">
        <v>1.85805</v>
      </c>
      <c r="HR624">
        <v>1.85943</v>
      </c>
      <c r="HS624">
        <v>1.85959</v>
      </c>
      <c r="HT624">
        <v>1.85806</v>
      </c>
      <c r="HU624">
        <v>1.85713</v>
      </c>
      <c r="HV624">
        <v>1.85211</v>
      </c>
      <c r="HW624">
        <v>0</v>
      </c>
      <c r="HX624">
        <v>0</v>
      </c>
      <c r="HY624">
        <v>0</v>
      </c>
      <c r="HZ624">
        <v>0</v>
      </c>
      <c r="IA624" t="s">
        <v>424</v>
      </c>
      <c r="IB624" t="s">
        <v>425</v>
      </c>
      <c r="IC624" t="s">
        <v>426</v>
      </c>
      <c r="ID624" t="s">
        <v>426</v>
      </c>
      <c r="IE624" t="s">
        <v>426</v>
      </c>
      <c r="IF624" t="s">
        <v>426</v>
      </c>
      <c r="IG624">
        <v>0</v>
      </c>
      <c r="IH624">
        <v>100</v>
      </c>
      <c r="II624">
        <v>100</v>
      </c>
      <c r="IJ624">
        <v>-1.81</v>
      </c>
      <c r="IK624">
        <v>0.1866</v>
      </c>
      <c r="IL624">
        <v>-2.601219500274762</v>
      </c>
      <c r="IM624">
        <v>0.001328113201692861</v>
      </c>
      <c r="IN624">
        <v>1.538283238170363E-06</v>
      </c>
      <c r="IO624">
        <v>-5.795655626708063E-10</v>
      </c>
      <c r="IP624">
        <v>-0.0617216039733722</v>
      </c>
      <c r="IQ624">
        <v>-0.004593102289677449</v>
      </c>
      <c r="IR624">
        <v>0.0008253994458280543</v>
      </c>
      <c r="IS624">
        <v>-7.403632370499484E-06</v>
      </c>
      <c r="IT624">
        <v>2</v>
      </c>
      <c r="IU624">
        <v>1985</v>
      </c>
      <c r="IV624">
        <v>1</v>
      </c>
      <c r="IW624">
        <v>27</v>
      </c>
      <c r="IX624">
        <v>3.1</v>
      </c>
      <c r="IY624">
        <v>3.2</v>
      </c>
      <c r="IZ624">
        <v>1.13525</v>
      </c>
      <c r="JA624">
        <v>2.60498</v>
      </c>
      <c r="JB624">
        <v>1.49658</v>
      </c>
      <c r="JC624">
        <v>2.34497</v>
      </c>
      <c r="JD624">
        <v>1.54907</v>
      </c>
      <c r="JE624">
        <v>2.47192</v>
      </c>
      <c r="JF624">
        <v>32.7313</v>
      </c>
      <c r="JG624">
        <v>15.209</v>
      </c>
      <c r="JH624">
        <v>18</v>
      </c>
      <c r="JI624">
        <v>481.437</v>
      </c>
      <c r="JJ624">
        <v>502.963</v>
      </c>
      <c r="JK624">
        <v>30.7998</v>
      </c>
      <c r="JL624">
        <v>27.4523</v>
      </c>
      <c r="JM624">
        <v>29.9999</v>
      </c>
      <c r="JN624">
        <v>27.6699</v>
      </c>
      <c r="JO624">
        <v>27.6558</v>
      </c>
      <c r="JP624">
        <v>22.8264</v>
      </c>
      <c r="JQ624">
        <v>21.6854</v>
      </c>
      <c r="JR624">
        <v>79.32980000000001</v>
      </c>
      <c r="JS624">
        <v>30.7459</v>
      </c>
      <c r="JT624">
        <v>420</v>
      </c>
      <c r="JU624">
        <v>23.4147</v>
      </c>
      <c r="JV624">
        <v>102.309</v>
      </c>
      <c r="JW624">
        <v>91.3867</v>
      </c>
    </row>
    <row r="625" spans="1:283">
      <c r="A625">
        <v>607</v>
      </c>
      <c r="B625">
        <v>1761014119</v>
      </c>
      <c r="C625">
        <v>4453</v>
      </c>
      <c r="D625" t="s">
        <v>1676</v>
      </c>
      <c r="E625" t="s">
        <v>1677</v>
      </c>
      <c r="F625">
        <v>5</v>
      </c>
      <c r="G625" t="s">
        <v>1603</v>
      </c>
      <c r="H625">
        <v>1761014111.0625</v>
      </c>
      <c r="I625">
        <f>(J625)/1000</f>
        <v>0</v>
      </c>
      <c r="J625">
        <f>1000*DJ625*AH625*(DF625-DG625)/(100*CY625*(1000-AH625*DF625))</f>
        <v>0</v>
      </c>
      <c r="K625">
        <f>DJ625*AH625*(DE625-DD625*(1000-AH625*DG625)/(1000-AH625*DF625))/(100*CY625)</f>
        <v>0</v>
      </c>
      <c r="L625">
        <f>DD625 - IF(AH625&gt;1, K625*CY625*100.0/(AJ625), 0)</f>
        <v>0</v>
      </c>
      <c r="M625">
        <f>((S625-I625/2)*L625-K625)/(S625+I625/2)</f>
        <v>0</v>
      </c>
      <c r="N625">
        <f>M625*(DK625+DL625)/1000.0</f>
        <v>0</v>
      </c>
      <c r="O625">
        <f>(DD625 - IF(AH625&gt;1, K625*CY625*100.0/(AJ625), 0))*(DK625+DL625)/1000.0</f>
        <v>0</v>
      </c>
      <c r="P625">
        <f>2.0/((1/R625-1/Q625)+SIGN(R625)*SQRT((1/R625-1/Q625)*(1/R625-1/Q625) + 4*CZ625/((CZ625+1)*(CZ625+1))*(2*1/R625*1/Q625-1/Q625*1/Q625)))</f>
        <v>0</v>
      </c>
      <c r="Q625">
        <f>IF(LEFT(DA625,1)&lt;&gt;"0",IF(LEFT(DA625,1)="1",3.0,DB625),$D$5+$E$5*(DR625*DK625/($K$5*1000))+$F$5*(DR625*DK625/($K$5*1000))*MAX(MIN(CY625,$J$5),$I$5)*MAX(MIN(CY625,$J$5),$I$5)+$G$5*MAX(MIN(CY625,$J$5),$I$5)*(DR625*DK625/($K$5*1000))+$H$5*(DR625*DK625/($K$5*1000))*(DR625*DK625/($K$5*1000)))</f>
        <v>0</v>
      </c>
      <c r="R625">
        <f>I625*(1000-(1000*0.61365*exp(17.502*V625/(240.97+V625))/(DK625+DL625)+DF625)/2)/(1000*0.61365*exp(17.502*V625/(240.97+V625))/(DK625+DL625)-DF625)</f>
        <v>0</v>
      </c>
      <c r="S625">
        <f>1/((CZ625+1)/(P625/1.6)+1/(Q625/1.37)) + CZ625/((CZ625+1)/(P625/1.6) + CZ625/(Q625/1.37))</f>
        <v>0</v>
      </c>
      <c r="T625">
        <f>(CU625*CX625)</f>
        <v>0</v>
      </c>
      <c r="U625">
        <f>(DM625+(T625+2*0.95*5.67E-8*(((DM625+$B$9)+273)^4-(DM625+273)^4)-44100*I625)/(1.84*29.3*Q625+8*0.95*5.67E-8*(DM625+273)^3))</f>
        <v>0</v>
      </c>
      <c r="V625">
        <f>($C$9*DN625+$D$9*DO625+$E$9*U625)</f>
        <v>0</v>
      </c>
      <c r="W625">
        <f>0.61365*exp(17.502*V625/(240.97+V625))</f>
        <v>0</v>
      </c>
      <c r="X625">
        <f>(Y625/Z625*100)</f>
        <v>0</v>
      </c>
      <c r="Y625">
        <f>DF625*(DK625+DL625)/1000</f>
        <v>0</v>
      </c>
      <c r="Z625">
        <f>0.61365*exp(17.502*DM625/(240.97+DM625))</f>
        <v>0</v>
      </c>
      <c r="AA625">
        <f>(W625-DF625*(DK625+DL625)/1000)</f>
        <v>0</v>
      </c>
      <c r="AB625">
        <f>(-I625*44100)</f>
        <v>0</v>
      </c>
      <c r="AC625">
        <f>2*29.3*Q625*0.92*(DM625-V625)</f>
        <v>0</v>
      </c>
      <c r="AD625">
        <f>2*0.95*5.67E-8*(((DM625+$B$9)+273)^4-(V625+273)^4)</f>
        <v>0</v>
      </c>
      <c r="AE625">
        <f>T625+AD625+AB625+AC625</f>
        <v>0</v>
      </c>
      <c r="AF625">
        <v>1</v>
      </c>
      <c r="AG625">
        <v>0</v>
      </c>
      <c r="AH625">
        <f>IF(AF625*$H$15&gt;=AJ625,1.0,(AJ625/(AJ625-AF625*$H$15)))</f>
        <v>0</v>
      </c>
      <c r="AI625">
        <f>(AH625-1)*100</f>
        <v>0</v>
      </c>
      <c r="AJ625">
        <f>MAX(0,($B$15+$C$15*DR625)/(1+$D$15*DR625)*DK625/(DM625+273)*$E$15)</f>
        <v>0</v>
      </c>
      <c r="AK625" t="s">
        <v>420</v>
      </c>
      <c r="AL625" t="s">
        <v>420</v>
      </c>
      <c r="AM625">
        <v>0</v>
      </c>
      <c r="AN625">
        <v>0</v>
      </c>
      <c r="AO625">
        <f>1-AM625/AN625</f>
        <v>0</v>
      </c>
      <c r="AP625">
        <v>0</v>
      </c>
      <c r="AQ625" t="s">
        <v>420</v>
      </c>
      <c r="AR625" t="s">
        <v>420</v>
      </c>
      <c r="AS625">
        <v>0</v>
      </c>
      <c r="AT625">
        <v>0</v>
      </c>
      <c r="AU625">
        <f>1-AS625/AT625</f>
        <v>0</v>
      </c>
      <c r="AV625">
        <v>0.5</v>
      </c>
      <c r="AW625">
        <f>CV625</f>
        <v>0</v>
      </c>
      <c r="AX625">
        <f>K625</f>
        <v>0</v>
      </c>
      <c r="AY625">
        <f>AU625*AV625*AW625</f>
        <v>0</v>
      </c>
      <c r="AZ625">
        <f>(AX625-AP625)/AW625</f>
        <v>0</v>
      </c>
      <c r="BA625">
        <f>(AN625-AT625)/AT625</f>
        <v>0</v>
      </c>
      <c r="BB625">
        <f>AM625/(AO625+AM625/AT625)</f>
        <v>0</v>
      </c>
      <c r="BC625" t="s">
        <v>420</v>
      </c>
      <c r="BD625">
        <v>0</v>
      </c>
      <c r="BE625">
        <f>IF(BD625&lt;&gt;0, BD625, BB625)</f>
        <v>0</v>
      </c>
      <c r="BF625">
        <f>1-BE625/AT625</f>
        <v>0</v>
      </c>
      <c r="BG625">
        <f>(AT625-AS625)/(AT625-BE625)</f>
        <v>0</v>
      </c>
      <c r="BH625">
        <f>(AN625-AT625)/(AN625-BE625)</f>
        <v>0</v>
      </c>
      <c r="BI625">
        <f>(AT625-AS625)/(AT625-AM625)</f>
        <v>0</v>
      </c>
      <c r="BJ625">
        <f>(AN625-AT625)/(AN625-AM625)</f>
        <v>0</v>
      </c>
      <c r="BK625">
        <f>(BG625*BE625/AS625)</f>
        <v>0</v>
      </c>
      <c r="BL625">
        <f>(1-BK625)</f>
        <v>0</v>
      </c>
      <c r="CU625">
        <f>$B$13*DS625+$C$13*DT625+$F$13*EE625*(1-EH625)</f>
        <v>0</v>
      </c>
      <c r="CV625">
        <f>CU625*CW625</f>
        <v>0</v>
      </c>
      <c r="CW625">
        <f>($B$13*$D$11+$C$13*$D$11+$F$13*((ER625+EJ625)/MAX(ER625+EJ625+ES625, 0.1)*$I$11+ES625/MAX(ER625+EJ625+ES625, 0.1)*$J$11))/($B$13+$C$13+$F$13)</f>
        <v>0</v>
      </c>
      <c r="CX625">
        <f>($B$13*$K$11+$C$13*$K$11+$F$13*((ER625+EJ625)/MAX(ER625+EJ625+ES625, 0.1)*$P$11+ES625/MAX(ER625+EJ625+ES625, 0.1)*$Q$11))/($B$13+$C$13+$F$13)</f>
        <v>0</v>
      </c>
      <c r="CY625">
        <v>2.7</v>
      </c>
      <c r="CZ625">
        <v>0.5</v>
      </c>
      <c r="DA625" t="s">
        <v>421</v>
      </c>
      <c r="DB625">
        <v>2</v>
      </c>
      <c r="DC625">
        <v>1761014111.0625</v>
      </c>
      <c r="DD625">
        <v>420.3514583333334</v>
      </c>
      <c r="DE625">
        <v>419.9957916666667</v>
      </c>
      <c r="DF625">
        <v>23.527325</v>
      </c>
      <c r="DG625">
        <v>23.3690375</v>
      </c>
      <c r="DH625">
        <v>422.1614583333333</v>
      </c>
      <c r="DI625">
        <v>23.34073333333333</v>
      </c>
      <c r="DJ625">
        <v>500.0007083333333</v>
      </c>
      <c r="DK625">
        <v>90.61534999999999</v>
      </c>
      <c r="DL625">
        <v>0.032960875</v>
      </c>
      <c r="DM625">
        <v>30.04723749999999</v>
      </c>
      <c r="DN625">
        <v>30.07066666666666</v>
      </c>
      <c r="DO625">
        <v>999.9</v>
      </c>
      <c r="DP625">
        <v>0</v>
      </c>
      <c r="DQ625">
        <v>0</v>
      </c>
      <c r="DR625">
        <v>10002.065</v>
      </c>
      <c r="DS625">
        <v>0</v>
      </c>
      <c r="DT625">
        <v>0.242856</v>
      </c>
      <c r="DU625">
        <v>0.355774</v>
      </c>
      <c r="DV625">
        <v>430.4795416666666</v>
      </c>
      <c r="DW625">
        <v>430.0454583333333</v>
      </c>
      <c r="DX625">
        <v>0.15829725</v>
      </c>
      <c r="DY625">
        <v>419.9957916666667</v>
      </c>
      <c r="DZ625">
        <v>23.3690375</v>
      </c>
      <c r="EA625">
        <v>2.131937916666667</v>
      </c>
      <c r="EB625">
        <v>2.117594166666667</v>
      </c>
      <c r="EC625">
        <v>18.45983333333333</v>
      </c>
      <c r="ED625">
        <v>18.35214583333333</v>
      </c>
      <c r="EE625">
        <v>0.00500078</v>
      </c>
      <c r="EF625">
        <v>0</v>
      </c>
      <c r="EG625">
        <v>0</v>
      </c>
      <c r="EH625">
        <v>0</v>
      </c>
      <c r="EI625">
        <v>294.9208333333333</v>
      </c>
      <c r="EJ625">
        <v>0.00500078</v>
      </c>
      <c r="EK625">
        <v>-14.67916666666667</v>
      </c>
      <c r="EL625">
        <v>-0.6458333333333334</v>
      </c>
      <c r="EM625">
        <v>35.56741666666667</v>
      </c>
      <c r="EN625">
        <v>38.86954166666666</v>
      </c>
      <c r="EO625">
        <v>37.93191666666667</v>
      </c>
      <c r="EP625">
        <v>39.32258333333333</v>
      </c>
      <c r="EQ625">
        <v>38.12208333333333</v>
      </c>
      <c r="ER625">
        <v>0</v>
      </c>
      <c r="ES625">
        <v>0</v>
      </c>
      <c r="ET625">
        <v>0</v>
      </c>
      <c r="EU625">
        <v>1761014118.1</v>
      </c>
      <c r="EV625">
        <v>0</v>
      </c>
      <c r="EW625">
        <v>296.1230769230769</v>
      </c>
      <c r="EX625">
        <v>-10.42735051513202</v>
      </c>
      <c r="EY625">
        <v>-14.30427351589398</v>
      </c>
      <c r="EZ625">
        <v>-15.56923076923077</v>
      </c>
      <c r="FA625">
        <v>15</v>
      </c>
      <c r="FB625">
        <v>1761013932</v>
      </c>
      <c r="FC625" t="s">
        <v>1665</v>
      </c>
      <c r="FD625">
        <v>1761013932</v>
      </c>
      <c r="FE625">
        <v>1761013923</v>
      </c>
      <c r="FF625">
        <v>19</v>
      </c>
      <c r="FG625">
        <v>-0.044</v>
      </c>
      <c r="FH625">
        <v>0.005</v>
      </c>
      <c r="FI625">
        <v>-1.811</v>
      </c>
      <c r="FJ625">
        <v>0.185</v>
      </c>
      <c r="FK625">
        <v>420</v>
      </c>
      <c r="FL625">
        <v>23</v>
      </c>
      <c r="FM625">
        <v>0.59</v>
      </c>
      <c r="FN625">
        <v>0.09</v>
      </c>
      <c r="FO625">
        <v>0.34764485</v>
      </c>
      <c r="FP625">
        <v>0.2324977035647273</v>
      </c>
      <c r="FQ625">
        <v>0.0470597413335167</v>
      </c>
      <c r="FR625">
        <v>1</v>
      </c>
      <c r="FS625">
        <v>296.4470588235294</v>
      </c>
      <c r="FT625">
        <v>-2.316271870304707</v>
      </c>
      <c r="FU625">
        <v>8.008974205231855</v>
      </c>
      <c r="FV625">
        <v>0</v>
      </c>
      <c r="FW625">
        <v>0.158400975</v>
      </c>
      <c r="FX625">
        <v>-0.004464821763602363</v>
      </c>
      <c r="FY625">
        <v>0.0008453777997883561</v>
      </c>
      <c r="FZ625">
        <v>1</v>
      </c>
      <c r="GA625">
        <v>2</v>
      </c>
      <c r="GB625">
        <v>3</v>
      </c>
      <c r="GC625" t="s">
        <v>482</v>
      </c>
      <c r="GD625">
        <v>3.10964</v>
      </c>
      <c r="GE625">
        <v>2.72496</v>
      </c>
      <c r="GF625">
        <v>0.0887662</v>
      </c>
      <c r="GG625">
        <v>0.08846569999999999</v>
      </c>
      <c r="GH625">
        <v>0.107192</v>
      </c>
      <c r="GI625">
        <v>0.107715</v>
      </c>
      <c r="GJ625">
        <v>23917</v>
      </c>
      <c r="GK625">
        <v>21658</v>
      </c>
      <c r="GL625">
        <v>26804</v>
      </c>
      <c r="GM625">
        <v>23965.4</v>
      </c>
      <c r="GN625">
        <v>38237.6</v>
      </c>
      <c r="GO625">
        <v>31539.3</v>
      </c>
      <c r="GP625">
        <v>46785.1</v>
      </c>
      <c r="GQ625">
        <v>37880.4</v>
      </c>
      <c r="GR625">
        <v>1.8939</v>
      </c>
      <c r="GS625">
        <v>1.8812</v>
      </c>
      <c r="GT625">
        <v>0.112057</v>
      </c>
      <c r="GU625">
        <v>0</v>
      </c>
      <c r="GV625">
        <v>28.2327</v>
      </c>
      <c r="GW625">
        <v>999.9</v>
      </c>
      <c r="GX625">
        <v>64.09999999999999</v>
      </c>
      <c r="GY625">
        <v>29</v>
      </c>
      <c r="GZ625">
        <v>28.4499</v>
      </c>
      <c r="HA625">
        <v>61.251</v>
      </c>
      <c r="HB625">
        <v>20.8934</v>
      </c>
      <c r="HC625">
        <v>1</v>
      </c>
      <c r="HD625">
        <v>0.0164558</v>
      </c>
      <c r="HE625">
        <v>-1.52529</v>
      </c>
      <c r="HF625">
        <v>20.3295</v>
      </c>
      <c r="HG625">
        <v>5.22208</v>
      </c>
      <c r="HH625">
        <v>11.9798</v>
      </c>
      <c r="HI625">
        <v>4.96565</v>
      </c>
      <c r="HJ625">
        <v>3.276</v>
      </c>
      <c r="HK625">
        <v>9999</v>
      </c>
      <c r="HL625">
        <v>9999</v>
      </c>
      <c r="HM625">
        <v>9999</v>
      </c>
      <c r="HN625">
        <v>999.9</v>
      </c>
      <c r="HO625">
        <v>1.86359</v>
      </c>
      <c r="HP625">
        <v>1.85974</v>
      </c>
      <c r="HQ625">
        <v>1.85805</v>
      </c>
      <c r="HR625">
        <v>1.85943</v>
      </c>
      <c r="HS625">
        <v>1.85959</v>
      </c>
      <c r="HT625">
        <v>1.85806</v>
      </c>
      <c r="HU625">
        <v>1.85713</v>
      </c>
      <c r="HV625">
        <v>1.85211</v>
      </c>
      <c r="HW625">
        <v>0</v>
      </c>
      <c r="HX625">
        <v>0</v>
      </c>
      <c r="HY625">
        <v>0</v>
      </c>
      <c r="HZ625">
        <v>0</v>
      </c>
      <c r="IA625" t="s">
        <v>424</v>
      </c>
      <c r="IB625" t="s">
        <v>425</v>
      </c>
      <c r="IC625" t="s">
        <v>426</v>
      </c>
      <c r="ID625" t="s">
        <v>426</v>
      </c>
      <c r="IE625" t="s">
        <v>426</v>
      </c>
      <c r="IF625" t="s">
        <v>426</v>
      </c>
      <c r="IG625">
        <v>0</v>
      </c>
      <c r="IH625">
        <v>100</v>
      </c>
      <c r="II625">
        <v>100</v>
      </c>
      <c r="IJ625">
        <v>-1.81</v>
      </c>
      <c r="IK625">
        <v>0.1865</v>
      </c>
      <c r="IL625">
        <v>-2.601219500274762</v>
      </c>
      <c r="IM625">
        <v>0.001328113201692861</v>
      </c>
      <c r="IN625">
        <v>1.538283238170363E-06</v>
      </c>
      <c r="IO625">
        <v>-5.795655626708063E-10</v>
      </c>
      <c r="IP625">
        <v>-0.0617216039733722</v>
      </c>
      <c r="IQ625">
        <v>-0.004593102289677449</v>
      </c>
      <c r="IR625">
        <v>0.0008253994458280543</v>
      </c>
      <c r="IS625">
        <v>-7.403632370499484E-06</v>
      </c>
      <c r="IT625">
        <v>2</v>
      </c>
      <c r="IU625">
        <v>1985</v>
      </c>
      <c r="IV625">
        <v>1</v>
      </c>
      <c r="IW625">
        <v>27</v>
      </c>
      <c r="IX625">
        <v>3.1</v>
      </c>
      <c r="IY625">
        <v>3.3</v>
      </c>
      <c r="IZ625">
        <v>1.13525</v>
      </c>
      <c r="JA625">
        <v>2.61353</v>
      </c>
      <c r="JB625">
        <v>1.49658</v>
      </c>
      <c r="JC625">
        <v>2.34497</v>
      </c>
      <c r="JD625">
        <v>1.54907</v>
      </c>
      <c r="JE625">
        <v>2.34253</v>
      </c>
      <c r="JF625">
        <v>32.7313</v>
      </c>
      <c r="JG625">
        <v>15.1827</v>
      </c>
      <c r="JH625">
        <v>18</v>
      </c>
      <c r="JI625">
        <v>481.616</v>
      </c>
      <c r="JJ625">
        <v>502.763</v>
      </c>
      <c r="JK625">
        <v>30.775</v>
      </c>
      <c r="JL625">
        <v>27.4523</v>
      </c>
      <c r="JM625">
        <v>29.9999</v>
      </c>
      <c r="JN625">
        <v>27.6687</v>
      </c>
      <c r="JO625">
        <v>27.6558</v>
      </c>
      <c r="JP625">
        <v>22.8222</v>
      </c>
      <c r="JQ625">
        <v>21.6854</v>
      </c>
      <c r="JR625">
        <v>79.32980000000001</v>
      </c>
      <c r="JS625">
        <v>30.7459</v>
      </c>
      <c r="JT625">
        <v>420</v>
      </c>
      <c r="JU625">
        <v>23.4164</v>
      </c>
      <c r="JV625">
        <v>102.308</v>
      </c>
      <c r="JW625">
        <v>91.3865</v>
      </c>
    </row>
    <row r="626" spans="1:283">
      <c r="A626">
        <v>608</v>
      </c>
      <c r="B626">
        <v>1761014121</v>
      </c>
      <c r="C626">
        <v>4455</v>
      </c>
      <c r="D626" t="s">
        <v>1678</v>
      </c>
      <c r="E626" t="s">
        <v>1679</v>
      </c>
      <c r="F626">
        <v>5</v>
      </c>
      <c r="G626" t="s">
        <v>1603</v>
      </c>
      <c r="H626">
        <v>1761014113.326087</v>
      </c>
      <c r="I626">
        <f>(J626)/1000</f>
        <v>0</v>
      </c>
      <c r="J626">
        <f>1000*DJ626*AH626*(DF626-DG626)/(100*CY626*(1000-AH626*DF626))</f>
        <v>0</v>
      </c>
      <c r="K626">
        <f>DJ626*AH626*(DE626-DD626*(1000-AH626*DG626)/(1000-AH626*DF626))/(100*CY626)</f>
        <v>0</v>
      </c>
      <c r="L626">
        <f>DD626 - IF(AH626&gt;1, K626*CY626*100.0/(AJ626), 0)</f>
        <v>0</v>
      </c>
      <c r="M626">
        <f>((S626-I626/2)*L626-K626)/(S626+I626/2)</f>
        <v>0</v>
      </c>
      <c r="N626">
        <f>M626*(DK626+DL626)/1000.0</f>
        <v>0</v>
      </c>
      <c r="O626">
        <f>(DD626 - IF(AH626&gt;1, K626*CY626*100.0/(AJ626), 0))*(DK626+DL626)/1000.0</f>
        <v>0</v>
      </c>
      <c r="P626">
        <f>2.0/((1/R626-1/Q626)+SIGN(R626)*SQRT((1/R626-1/Q626)*(1/R626-1/Q626) + 4*CZ626/((CZ626+1)*(CZ626+1))*(2*1/R626*1/Q626-1/Q626*1/Q626)))</f>
        <v>0</v>
      </c>
      <c r="Q626">
        <f>IF(LEFT(DA626,1)&lt;&gt;"0",IF(LEFT(DA626,1)="1",3.0,DB626),$D$5+$E$5*(DR626*DK626/($K$5*1000))+$F$5*(DR626*DK626/($K$5*1000))*MAX(MIN(CY626,$J$5),$I$5)*MAX(MIN(CY626,$J$5),$I$5)+$G$5*MAX(MIN(CY626,$J$5),$I$5)*(DR626*DK626/($K$5*1000))+$H$5*(DR626*DK626/($K$5*1000))*(DR626*DK626/($K$5*1000)))</f>
        <v>0</v>
      </c>
      <c r="R626">
        <f>I626*(1000-(1000*0.61365*exp(17.502*V626/(240.97+V626))/(DK626+DL626)+DF626)/2)/(1000*0.61365*exp(17.502*V626/(240.97+V626))/(DK626+DL626)-DF626)</f>
        <v>0</v>
      </c>
      <c r="S626">
        <f>1/((CZ626+1)/(P626/1.6)+1/(Q626/1.37)) + CZ626/((CZ626+1)/(P626/1.6) + CZ626/(Q626/1.37))</f>
        <v>0</v>
      </c>
      <c r="T626">
        <f>(CU626*CX626)</f>
        <v>0</v>
      </c>
      <c r="U626">
        <f>(DM626+(T626+2*0.95*5.67E-8*(((DM626+$B$9)+273)^4-(DM626+273)^4)-44100*I626)/(1.84*29.3*Q626+8*0.95*5.67E-8*(DM626+273)^3))</f>
        <v>0</v>
      </c>
      <c r="V626">
        <f>($C$9*DN626+$D$9*DO626+$E$9*U626)</f>
        <v>0</v>
      </c>
      <c r="W626">
        <f>0.61365*exp(17.502*V626/(240.97+V626))</f>
        <v>0</v>
      </c>
      <c r="X626">
        <f>(Y626/Z626*100)</f>
        <v>0</v>
      </c>
      <c r="Y626">
        <f>DF626*(DK626+DL626)/1000</f>
        <v>0</v>
      </c>
      <c r="Z626">
        <f>0.61365*exp(17.502*DM626/(240.97+DM626))</f>
        <v>0</v>
      </c>
      <c r="AA626">
        <f>(W626-DF626*(DK626+DL626)/1000)</f>
        <v>0</v>
      </c>
      <c r="AB626">
        <f>(-I626*44100)</f>
        <v>0</v>
      </c>
      <c r="AC626">
        <f>2*29.3*Q626*0.92*(DM626-V626)</f>
        <v>0</v>
      </c>
      <c r="AD626">
        <f>2*0.95*5.67E-8*(((DM626+$B$9)+273)^4-(V626+273)^4)</f>
        <v>0</v>
      </c>
      <c r="AE626">
        <f>T626+AD626+AB626+AC626</f>
        <v>0</v>
      </c>
      <c r="AF626">
        <v>1</v>
      </c>
      <c r="AG626">
        <v>0</v>
      </c>
      <c r="AH626">
        <f>IF(AF626*$H$15&gt;=AJ626,1.0,(AJ626/(AJ626-AF626*$H$15)))</f>
        <v>0</v>
      </c>
      <c r="AI626">
        <f>(AH626-1)*100</f>
        <v>0</v>
      </c>
      <c r="AJ626">
        <f>MAX(0,($B$15+$C$15*DR626)/(1+$D$15*DR626)*DK626/(DM626+273)*$E$15)</f>
        <v>0</v>
      </c>
      <c r="AK626" t="s">
        <v>420</v>
      </c>
      <c r="AL626" t="s">
        <v>420</v>
      </c>
      <c r="AM626">
        <v>0</v>
      </c>
      <c r="AN626">
        <v>0</v>
      </c>
      <c r="AO626">
        <f>1-AM626/AN626</f>
        <v>0</v>
      </c>
      <c r="AP626">
        <v>0</v>
      </c>
      <c r="AQ626" t="s">
        <v>420</v>
      </c>
      <c r="AR626" t="s">
        <v>420</v>
      </c>
      <c r="AS626">
        <v>0</v>
      </c>
      <c r="AT626">
        <v>0</v>
      </c>
      <c r="AU626">
        <f>1-AS626/AT626</f>
        <v>0</v>
      </c>
      <c r="AV626">
        <v>0.5</v>
      </c>
      <c r="AW626">
        <f>CV626</f>
        <v>0</v>
      </c>
      <c r="AX626">
        <f>K626</f>
        <v>0</v>
      </c>
      <c r="AY626">
        <f>AU626*AV626*AW626</f>
        <v>0</v>
      </c>
      <c r="AZ626">
        <f>(AX626-AP626)/AW626</f>
        <v>0</v>
      </c>
      <c r="BA626">
        <f>(AN626-AT626)/AT626</f>
        <v>0</v>
      </c>
      <c r="BB626">
        <f>AM626/(AO626+AM626/AT626)</f>
        <v>0</v>
      </c>
      <c r="BC626" t="s">
        <v>420</v>
      </c>
      <c r="BD626">
        <v>0</v>
      </c>
      <c r="BE626">
        <f>IF(BD626&lt;&gt;0, BD626, BB626)</f>
        <v>0</v>
      </c>
      <c r="BF626">
        <f>1-BE626/AT626</f>
        <v>0</v>
      </c>
      <c r="BG626">
        <f>(AT626-AS626)/(AT626-BE626)</f>
        <v>0</v>
      </c>
      <c r="BH626">
        <f>(AN626-AT626)/(AN626-BE626)</f>
        <v>0</v>
      </c>
      <c r="BI626">
        <f>(AT626-AS626)/(AT626-AM626)</f>
        <v>0</v>
      </c>
      <c r="BJ626">
        <f>(AN626-AT626)/(AN626-AM626)</f>
        <v>0</v>
      </c>
      <c r="BK626">
        <f>(BG626*BE626/AS626)</f>
        <v>0</v>
      </c>
      <c r="BL626">
        <f>(1-BK626)</f>
        <v>0</v>
      </c>
      <c r="CU626">
        <f>$B$13*DS626+$C$13*DT626+$F$13*EE626*(1-EH626)</f>
        <v>0</v>
      </c>
      <c r="CV626">
        <f>CU626*CW626</f>
        <v>0</v>
      </c>
      <c r="CW626">
        <f>($B$13*$D$11+$C$13*$D$11+$F$13*((ER626+EJ626)/MAX(ER626+EJ626+ES626, 0.1)*$I$11+ES626/MAX(ER626+EJ626+ES626, 0.1)*$J$11))/($B$13+$C$13+$F$13)</f>
        <v>0</v>
      </c>
      <c r="CX626">
        <f>($B$13*$K$11+$C$13*$K$11+$F$13*((ER626+EJ626)/MAX(ER626+EJ626+ES626, 0.1)*$P$11+ES626/MAX(ER626+EJ626+ES626, 0.1)*$Q$11))/($B$13+$C$13+$F$13)</f>
        <v>0</v>
      </c>
      <c r="CY626">
        <v>2.7</v>
      </c>
      <c r="CZ626">
        <v>0.5</v>
      </c>
      <c r="DA626" t="s">
        <v>421</v>
      </c>
      <c r="DB626">
        <v>2</v>
      </c>
      <c r="DC626">
        <v>1761014113.326087</v>
      </c>
      <c r="DD626">
        <v>420.3491739130434</v>
      </c>
      <c r="DE626">
        <v>419.9879130434783</v>
      </c>
      <c r="DF626">
        <v>23.52638260869565</v>
      </c>
      <c r="DG626">
        <v>23.36797391304348</v>
      </c>
      <c r="DH626">
        <v>422.1591739130435</v>
      </c>
      <c r="DI626">
        <v>23.33980869565217</v>
      </c>
      <c r="DJ626">
        <v>499.986347826087</v>
      </c>
      <c r="DK626">
        <v>90.61520869565219</v>
      </c>
      <c r="DL626">
        <v>0.03299492608695653</v>
      </c>
      <c r="DM626">
        <v>30.04242173913043</v>
      </c>
      <c r="DN626">
        <v>30.06734347826087</v>
      </c>
      <c r="DO626">
        <v>999.9000000000003</v>
      </c>
      <c r="DP626">
        <v>0</v>
      </c>
      <c r="DQ626">
        <v>0</v>
      </c>
      <c r="DR626">
        <v>10001.88173913043</v>
      </c>
      <c r="DS626">
        <v>0</v>
      </c>
      <c r="DT626">
        <v>0.2428559999999999</v>
      </c>
      <c r="DU626">
        <v>0.361349347826087</v>
      </c>
      <c r="DV626">
        <v>430.4767826086957</v>
      </c>
      <c r="DW626">
        <v>430.0369130434783</v>
      </c>
      <c r="DX626">
        <v>0.1584252173913043</v>
      </c>
      <c r="DY626">
        <v>419.9879130434783</v>
      </c>
      <c r="DZ626">
        <v>23.36797391304348</v>
      </c>
      <c r="EA626">
        <v>2.131848695652173</v>
      </c>
      <c r="EB626">
        <v>2.117493478260869</v>
      </c>
      <c r="EC626">
        <v>18.45917826086956</v>
      </c>
      <c r="ED626">
        <v>18.35139130434783</v>
      </c>
      <c r="EE626">
        <v>0.005000779999999999</v>
      </c>
      <c r="EF626">
        <v>0</v>
      </c>
      <c r="EG626">
        <v>0</v>
      </c>
      <c r="EH626">
        <v>0</v>
      </c>
      <c r="EI626">
        <v>294.7</v>
      </c>
      <c r="EJ626">
        <v>0.005000779999999999</v>
      </c>
      <c r="EK626">
        <v>-14.75217391304348</v>
      </c>
      <c r="EL626">
        <v>-0.8217391304347825</v>
      </c>
      <c r="EM626">
        <v>35.53504347826087</v>
      </c>
      <c r="EN626">
        <v>38.81226086956521</v>
      </c>
      <c r="EO626">
        <v>37.87734782608695</v>
      </c>
      <c r="EP626">
        <v>39.24152173913044</v>
      </c>
      <c r="EQ626">
        <v>38.08391304347826</v>
      </c>
      <c r="ER626">
        <v>0</v>
      </c>
      <c r="ES626">
        <v>0</v>
      </c>
      <c r="ET626">
        <v>0</v>
      </c>
      <c r="EU626">
        <v>1761014119.9</v>
      </c>
      <c r="EV626">
        <v>0</v>
      </c>
      <c r="EW626">
        <v>296.068</v>
      </c>
      <c r="EX626">
        <v>-5.89999974904783</v>
      </c>
      <c r="EY626">
        <v>33.26923036003952</v>
      </c>
      <c r="EZ626">
        <v>-16.252</v>
      </c>
      <c r="FA626">
        <v>15</v>
      </c>
      <c r="FB626">
        <v>1761013932</v>
      </c>
      <c r="FC626" t="s">
        <v>1665</v>
      </c>
      <c r="FD626">
        <v>1761013932</v>
      </c>
      <c r="FE626">
        <v>1761013923</v>
      </c>
      <c r="FF626">
        <v>19</v>
      </c>
      <c r="FG626">
        <v>-0.044</v>
      </c>
      <c r="FH626">
        <v>0.005</v>
      </c>
      <c r="FI626">
        <v>-1.811</v>
      </c>
      <c r="FJ626">
        <v>0.185</v>
      </c>
      <c r="FK626">
        <v>420</v>
      </c>
      <c r="FL626">
        <v>23</v>
      </c>
      <c r="FM626">
        <v>0.59</v>
      </c>
      <c r="FN626">
        <v>0.09</v>
      </c>
      <c r="FO626">
        <v>0.3464630975609756</v>
      </c>
      <c r="FP626">
        <v>0.2400434634146346</v>
      </c>
      <c r="FQ626">
        <v>0.04640189165183388</v>
      </c>
      <c r="FR626">
        <v>1</v>
      </c>
      <c r="FS626">
        <v>296.5911764705883</v>
      </c>
      <c r="FT626">
        <v>-5.156607983635744</v>
      </c>
      <c r="FU626">
        <v>8.059753595965679</v>
      </c>
      <c r="FV626">
        <v>0</v>
      </c>
      <c r="FW626">
        <v>0.1584516585365854</v>
      </c>
      <c r="FX626">
        <v>-0.0006020487804876309</v>
      </c>
      <c r="FY626">
        <v>0.0008965511319401851</v>
      </c>
      <c r="FZ626">
        <v>1</v>
      </c>
      <c r="GA626">
        <v>2</v>
      </c>
      <c r="GB626">
        <v>3</v>
      </c>
      <c r="GC626" t="s">
        <v>482</v>
      </c>
      <c r="GD626">
        <v>3.10961</v>
      </c>
      <c r="GE626">
        <v>2.7245</v>
      </c>
      <c r="GF626">
        <v>0.088765</v>
      </c>
      <c r="GG626">
        <v>0.0884757</v>
      </c>
      <c r="GH626">
        <v>0.107189</v>
      </c>
      <c r="GI626">
        <v>0.107712</v>
      </c>
      <c r="GJ626">
        <v>23917</v>
      </c>
      <c r="GK626">
        <v>21657.9</v>
      </c>
      <c r="GL626">
        <v>26804</v>
      </c>
      <c r="GM626">
        <v>23965.6</v>
      </c>
      <c r="GN626">
        <v>38237.8</v>
      </c>
      <c r="GO626">
        <v>31539.5</v>
      </c>
      <c r="GP626">
        <v>46785.2</v>
      </c>
      <c r="GQ626">
        <v>37880.4</v>
      </c>
      <c r="GR626">
        <v>1.8942</v>
      </c>
      <c r="GS626">
        <v>1.881</v>
      </c>
      <c r="GT626">
        <v>0.112019</v>
      </c>
      <c r="GU626">
        <v>0</v>
      </c>
      <c r="GV626">
        <v>28.2327</v>
      </c>
      <c r="GW626">
        <v>999.9</v>
      </c>
      <c r="GX626">
        <v>64.09999999999999</v>
      </c>
      <c r="GY626">
        <v>29</v>
      </c>
      <c r="GZ626">
        <v>28.4481</v>
      </c>
      <c r="HA626">
        <v>61.591</v>
      </c>
      <c r="HB626">
        <v>21.1258</v>
      </c>
      <c r="HC626">
        <v>1</v>
      </c>
      <c r="HD626">
        <v>0.0164583</v>
      </c>
      <c r="HE626">
        <v>-1.56911</v>
      </c>
      <c r="HF626">
        <v>20.3291</v>
      </c>
      <c r="HG626">
        <v>5.22178</v>
      </c>
      <c r="HH626">
        <v>11.9797</v>
      </c>
      <c r="HI626">
        <v>4.9654</v>
      </c>
      <c r="HJ626">
        <v>3.27598</v>
      </c>
      <c r="HK626">
        <v>9999</v>
      </c>
      <c r="HL626">
        <v>9999</v>
      </c>
      <c r="HM626">
        <v>9999</v>
      </c>
      <c r="HN626">
        <v>999.9</v>
      </c>
      <c r="HO626">
        <v>1.86359</v>
      </c>
      <c r="HP626">
        <v>1.85974</v>
      </c>
      <c r="HQ626">
        <v>1.85804</v>
      </c>
      <c r="HR626">
        <v>1.85942</v>
      </c>
      <c r="HS626">
        <v>1.85959</v>
      </c>
      <c r="HT626">
        <v>1.85806</v>
      </c>
      <c r="HU626">
        <v>1.85714</v>
      </c>
      <c r="HV626">
        <v>1.85211</v>
      </c>
      <c r="HW626">
        <v>0</v>
      </c>
      <c r="HX626">
        <v>0</v>
      </c>
      <c r="HY626">
        <v>0</v>
      </c>
      <c r="HZ626">
        <v>0</v>
      </c>
      <c r="IA626" t="s">
        <v>424</v>
      </c>
      <c r="IB626" t="s">
        <v>425</v>
      </c>
      <c r="IC626" t="s">
        <v>426</v>
      </c>
      <c r="ID626" t="s">
        <v>426</v>
      </c>
      <c r="IE626" t="s">
        <v>426</v>
      </c>
      <c r="IF626" t="s">
        <v>426</v>
      </c>
      <c r="IG626">
        <v>0</v>
      </c>
      <c r="IH626">
        <v>100</v>
      </c>
      <c r="II626">
        <v>100</v>
      </c>
      <c r="IJ626">
        <v>-1.81</v>
      </c>
      <c r="IK626">
        <v>0.1865</v>
      </c>
      <c r="IL626">
        <v>-2.601219500274762</v>
      </c>
      <c r="IM626">
        <v>0.001328113201692861</v>
      </c>
      <c r="IN626">
        <v>1.538283238170363E-06</v>
      </c>
      <c r="IO626">
        <v>-5.795655626708063E-10</v>
      </c>
      <c r="IP626">
        <v>-0.0617216039733722</v>
      </c>
      <c r="IQ626">
        <v>-0.004593102289677449</v>
      </c>
      <c r="IR626">
        <v>0.0008253994458280543</v>
      </c>
      <c r="IS626">
        <v>-7.403632370499484E-06</v>
      </c>
      <c r="IT626">
        <v>2</v>
      </c>
      <c r="IU626">
        <v>1985</v>
      </c>
      <c r="IV626">
        <v>1</v>
      </c>
      <c r="IW626">
        <v>27</v>
      </c>
      <c r="IX626">
        <v>3.1</v>
      </c>
      <c r="IY626">
        <v>3.3</v>
      </c>
      <c r="IZ626">
        <v>1.13525</v>
      </c>
      <c r="JA626">
        <v>2.60986</v>
      </c>
      <c r="JB626">
        <v>1.49658</v>
      </c>
      <c r="JC626">
        <v>2.34497</v>
      </c>
      <c r="JD626">
        <v>1.54907</v>
      </c>
      <c r="JE626">
        <v>2.46216</v>
      </c>
      <c r="JF626">
        <v>32.7313</v>
      </c>
      <c r="JG626">
        <v>15.2003</v>
      </c>
      <c r="JH626">
        <v>18</v>
      </c>
      <c r="JI626">
        <v>481.784</v>
      </c>
      <c r="JJ626">
        <v>502.63</v>
      </c>
      <c r="JK626">
        <v>30.7432</v>
      </c>
      <c r="JL626">
        <v>27.4523</v>
      </c>
      <c r="JM626">
        <v>29.9999</v>
      </c>
      <c r="JN626">
        <v>27.6681</v>
      </c>
      <c r="JO626">
        <v>27.6558</v>
      </c>
      <c r="JP626">
        <v>22.8254</v>
      </c>
      <c r="JQ626">
        <v>21.6854</v>
      </c>
      <c r="JR626">
        <v>79.32980000000001</v>
      </c>
      <c r="JS626">
        <v>30.6863</v>
      </c>
      <c r="JT626">
        <v>420</v>
      </c>
      <c r="JU626">
        <v>23.4235</v>
      </c>
      <c r="JV626">
        <v>102.308</v>
      </c>
      <c r="JW626">
        <v>91.3867</v>
      </c>
    </row>
    <row r="627" spans="1:283">
      <c r="A627">
        <v>609</v>
      </c>
      <c r="B627">
        <v>1761014123</v>
      </c>
      <c r="C627">
        <v>4457</v>
      </c>
      <c r="D627" t="s">
        <v>1680</v>
      </c>
      <c r="E627" t="s">
        <v>1681</v>
      </c>
      <c r="F627">
        <v>5</v>
      </c>
      <c r="G627" t="s">
        <v>1603</v>
      </c>
      <c r="H627">
        <v>1761014115</v>
      </c>
      <c r="I627">
        <f>(J627)/1000</f>
        <v>0</v>
      </c>
      <c r="J627">
        <f>1000*DJ627*AH627*(DF627-DG627)/(100*CY627*(1000-AH627*DF627))</f>
        <v>0</v>
      </c>
      <c r="K627">
        <f>DJ627*AH627*(DE627-DD627*(1000-AH627*DG627)/(1000-AH627*DF627))/(100*CY627)</f>
        <v>0</v>
      </c>
      <c r="L627">
        <f>DD627 - IF(AH627&gt;1, K627*CY627*100.0/(AJ627), 0)</f>
        <v>0</v>
      </c>
      <c r="M627">
        <f>((S627-I627/2)*L627-K627)/(S627+I627/2)</f>
        <v>0</v>
      </c>
      <c r="N627">
        <f>M627*(DK627+DL627)/1000.0</f>
        <v>0</v>
      </c>
      <c r="O627">
        <f>(DD627 - IF(AH627&gt;1, K627*CY627*100.0/(AJ627), 0))*(DK627+DL627)/1000.0</f>
        <v>0</v>
      </c>
      <c r="P627">
        <f>2.0/((1/R627-1/Q627)+SIGN(R627)*SQRT((1/R627-1/Q627)*(1/R627-1/Q627) + 4*CZ627/((CZ627+1)*(CZ627+1))*(2*1/R627*1/Q627-1/Q627*1/Q627)))</f>
        <v>0</v>
      </c>
      <c r="Q627">
        <f>IF(LEFT(DA627,1)&lt;&gt;"0",IF(LEFT(DA627,1)="1",3.0,DB627),$D$5+$E$5*(DR627*DK627/($K$5*1000))+$F$5*(DR627*DK627/($K$5*1000))*MAX(MIN(CY627,$J$5),$I$5)*MAX(MIN(CY627,$J$5),$I$5)+$G$5*MAX(MIN(CY627,$J$5),$I$5)*(DR627*DK627/($K$5*1000))+$H$5*(DR627*DK627/($K$5*1000))*(DR627*DK627/($K$5*1000)))</f>
        <v>0</v>
      </c>
      <c r="R627">
        <f>I627*(1000-(1000*0.61365*exp(17.502*V627/(240.97+V627))/(DK627+DL627)+DF627)/2)/(1000*0.61365*exp(17.502*V627/(240.97+V627))/(DK627+DL627)-DF627)</f>
        <v>0</v>
      </c>
      <c r="S627">
        <f>1/((CZ627+1)/(P627/1.6)+1/(Q627/1.37)) + CZ627/((CZ627+1)/(P627/1.6) + CZ627/(Q627/1.37))</f>
        <v>0</v>
      </c>
      <c r="T627">
        <f>(CU627*CX627)</f>
        <v>0</v>
      </c>
      <c r="U627">
        <f>(DM627+(T627+2*0.95*5.67E-8*(((DM627+$B$9)+273)^4-(DM627+273)^4)-44100*I627)/(1.84*29.3*Q627+8*0.95*5.67E-8*(DM627+273)^3))</f>
        <v>0</v>
      </c>
      <c r="V627">
        <f>($C$9*DN627+$D$9*DO627+$E$9*U627)</f>
        <v>0</v>
      </c>
      <c r="W627">
        <f>0.61365*exp(17.502*V627/(240.97+V627))</f>
        <v>0</v>
      </c>
      <c r="X627">
        <f>(Y627/Z627*100)</f>
        <v>0</v>
      </c>
      <c r="Y627">
        <f>DF627*(DK627+DL627)/1000</f>
        <v>0</v>
      </c>
      <c r="Z627">
        <f>0.61365*exp(17.502*DM627/(240.97+DM627))</f>
        <v>0</v>
      </c>
      <c r="AA627">
        <f>(W627-DF627*(DK627+DL627)/1000)</f>
        <v>0</v>
      </c>
      <c r="AB627">
        <f>(-I627*44100)</f>
        <v>0</v>
      </c>
      <c r="AC627">
        <f>2*29.3*Q627*0.92*(DM627-V627)</f>
        <v>0</v>
      </c>
      <c r="AD627">
        <f>2*0.95*5.67E-8*(((DM627+$B$9)+273)^4-(V627+273)^4)</f>
        <v>0</v>
      </c>
      <c r="AE627">
        <f>T627+AD627+AB627+AC627</f>
        <v>0</v>
      </c>
      <c r="AF627">
        <v>1</v>
      </c>
      <c r="AG627">
        <v>0</v>
      </c>
      <c r="AH627">
        <f>IF(AF627*$H$15&gt;=AJ627,1.0,(AJ627/(AJ627-AF627*$H$15)))</f>
        <v>0</v>
      </c>
      <c r="AI627">
        <f>(AH627-1)*100</f>
        <v>0</v>
      </c>
      <c r="AJ627">
        <f>MAX(0,($B$15+$C$15*DR627)/(1+$D$15*DR627)*DK627/(DM627+273)*$E$15)</f>
        <v>0</v>
      </c>
      <c r="AK627" t="s">
        <v>420</v>
      </c>
      <c r="AL627" t="s">
        <v>420</v>
      </c>
      <c r="AM627">
        <v>0</v>
      </c>
      <c r="AN627">
        <v>0</v>
      </c>
      <c r="AO627">
        <f>1-AM627/AN627</f>
        <v>0</v>
      </c>
      <c r="AP627">
        <v>0</v>
      </c>
      <c r="AQ627" t="s">
        <v>420</v>
      </c>
      <c r="AR627" t="s">
        <v>420</v>
      </c>
      <c r="AS627">
        <v>0</v>
      </c>
      <c r="AT627">
        <v>0</v>
      </c>
      <c r="AU627">
        <f>1-AS627/AT627</f>
        <v>0</v>
      </c>
      <c r="AV627">
        <v>0.5</v>
      </c>
      <c r="AW627">
        <f>CV627</f>
        <v>0</v>
      </c>
      <c r="AX627">
        <f>K627</f>
        <v>0</v>
      </c>
      <c r="AY627">
        <f>AU627*AV627*AW627</f>
        <v>0</v>
      </c>
      <c r="AZ627">
        <f>(AX627-AP627)/AW627</f>
        <v>0</v>
      </c>
      <c r="BA627">
        <f>(AN627-AT627)/AT627</f>
        <v>0</v>
      </c>
      <c r="BB627">
        <f>AM627/(AO627+AM627/AT627)</f>
        <v>0</v>
      </c>
      <c r="BC627" t="s">
        <v>420</v>
      </c>
      <c r="BD627">
        <v>0</v>
      </c>
      <c r="BE627">
        <f>IF(BD627&lt;&gt;0, BD627, BB627)</f>
        <v>0</v>
      </c>
      <c r="BF627">
        <f>1-BE627/AT627</f>
        <v>0</v>
      </c>
      <c r="BG627">
        <f>(AT627-AS627)/(AT627-BE627)</f>
        <v>0</v>
      </c>
      <c r="BH627">
        <f>(AN627-AT627)/(AN627-BE627)</f>
        <v>0</v>
      </c>
      <c r="BI627">
        <f>(AT627-AS627)/(AT627-AM627)</f>
        <v>0</v>
      </c>
      <c r="BJ627">
        <f>(AN627-AT627)/(AN627-AM627)</f>
        <v>0</v>
      </c>
      <c r="BK627">
        <f>(BG627*BE627/AS627)</f>
        <v>0</v>
      </c>
      <c r="BL627">
        <f>(1-BK627)</f>
        <v>0</v>
      </c>
      <c r="CU627">
        <f>$B$13*DS627+$C$13*DT627+$F$13*EE627*(1-EH627)</f>
        <v>0</v>
      </c>
      <c r="CV627">
        <f>CU627*CW627</f>
        <v>0</v>
      </c>
      <c r="CW627">
        <f>($B$13*$D$11+$C$13*$D$11+$F$13*((ER627+EJ627)/MAX(ER627+EJ627+ES627, 0.1)*$I$11+ES627/MAX(ER627+EJ627+ES627, 0.1)*$J$11))/($B$13+$C$13+$F$13)</f>
        <v>0</v>
      </c>
      <c r="CX627">
        <f>($B$13*$K$11+$C$13*$K$11+$F$13*((ER627+EJ627)/MAX(ER627+EJ627+ES627, 0.1)*$P$11+ES627/MAX(ER627+EJ627+ES627, 0.1)*$Q$11))/($B$13+$C$13+$F$13)</f>
        <v>0</v>
      </c>
      <c r="CY627">
        <v>2.7</v>
      </c>
      <c r="CZ627">
        <v>0.5</v>
      </c>
      <c r="DA627" t="s">
        <v>421</v>
      </c>
      <c r="DB627">
        <v>2</v>
      </c>
      <c r="DC627">
        <v>1761014115</v>
      </c>
      <c r="DD627">
        <v>420.3509999999999</v>
      </c>
      <c r="DE627">
        <v>419.9902083333333</v>
      </c>
      <c r="DF627">
        <v>23.52568333333333</v>
      </c>
      <c r="DG627">
        <v>23.3672375</v>
      </c>
      <c r="DH627">
        <v>422.161</v>
      </c>
      <c r="DI627">
        <v>23.339125</v>
      </c>
      <c r="DJ627">
        <v>499.9859583333334</v>
      </c>
      <c r="DK627">
        <v>90.61502916666666</v>
      </c>
      <c r="DL627">
        <v>0.03298467083333333</v>
      </c>
      <c r="DM627">
        <v>30.03853333333333</v>
      </c>
      <c r="DN627">
        <v>30.06526666666667</v>
      </c>
      <c r="DO627">
        <v>999.9</v>
      </c>
      <c r="DP627">
        <v>0</v>
      </c>
      <c r="DQ627">
        <v>0</v>
      </c>
      <c r="DR627">
        <v>10002.24708333333</v>
      </c>
      <c r="DS627">
        <v>0</v>
      </c>
      <c r="DT627">
        <v>0.242856</v>
      </c>
      <c r="DU627">
        <v>0.3608995833333333</v>
      </c>
      <c r="DV627">
        <v>430.4783333333333</v>
      </c>
      <c r="DW627">
        <v>430.0389166666667</v>
      </c>
      <c r="DX627">
        <v>0.1584537083333333</v>
      </c>
      <c r="DY627">
        <v>419.9902083333333</v>
      </c>
      <c r="DZ627">
        <v>23.3672375</v>
      </c>
      <c r="EA627">
        <v>2.13178125</v>
      </c>
      <c r="EB627">
        <v>2.117422916666667</v>
      </c>
      <c r="EC627">
        <v>18.45867083333333</v>
      </c>
      <c r="ED627">
        <v>18.3508625</v>
      </c>
      <c r="EE627">
        <v>0.00500078</v>
      </c>
      <c r="EF627">
        <v>0</v>
      </c>
      <c r="EG627">
        <v>0</v>
      </c>
      <c r="EH627">
        <v>0</v>
      </c>
      <c r="EI627">
        <v>294.7625</v>
      </c>
      <c r="EJ627">
        <v>0.00500078</v>
      </c>
      <c r="EK627">
        <v>-14.6875</v>
      </c>
      <c r="EL627">
        <v>-0.65</v>
      </c>
      <c r="EM627">
        <v>35.51275</v>
      </c>
      <c r="EN627">
        <v>38.78104166666667</v>
      </c>
      <c r="EO627">
        <v>37.88508333333333</v>
      </c>
      <c r="EP627">
        <v>39.18720833333333</v>
      </c>
      <c r="EQ627">
        <v>38.07525</v>
      </c>
      <c r="ER627">
        <v>0</v>
      </c>
      <c r="ES627">
        <v>0</v>
      </c>
      <c r="ET627">
        <v>0</v>
      </c>
      <c r="EU627">
        <v>1761014121.7</v>
      </c>
      <c r="EV627">
        <v>0</v>
      </c>
      <c r="EW627">
        <v>295.4423076923077</v>
      </c>
      <c r="EX627">
        <v>6.58119699256894</v>
      </c>
      <c r="EY627">
        <v>33.8427346955996</v>
      </c>
      <c r="EZ627">
        <v>-15.35769230769231</v>
      </c>
      <c r="FA627">
        <v>15</v>
      </c>
      <c r="FB627">
        <v>1761013932</v>
      </c>
      <c r="FC627" t="s">
        <v>1665</v>
      </c>
      <c r="FD627">
        <v>1761013932</v>
      </c>
      <c r="FE627">
        <v>1761013923</v>
      </c>
      <c r="FF627">
        <v>19</v>
      </c>
      <c r="FG627">
        <v>-0.044</v>
      </c>
      <c r="FH627">
        <v>0.005</v>
      </c>
      <c r="FI627">
        <v>-1.811</v>
      </c>
      <c r="FJ627">
        <v>0.185</v>
      </c>
      <c r="FK627">
        <v>420</v>
      </c>
      <c r="FL627">
        <v>23</v>
      </c>
      <c r="FM627">
        <v>0.59</v>
      </c>
      <c r="FN627">
        <v>0.09</v>
      </c>
      <c r="FO627">
        <v>0.349233275</v>
      </c>
      <c r="FP627">
        <v>0.1379069155722315</v>
      </c>
      <c r="FQ627">
        <v>0.04482944936254933</v>
      </c>
      <c r="FR627">
        <v>1</v>
      </c>
      <c r="FS627">
        <v>296.4470588235294</v>
      </c>
      <c r="FT627">
        <v>-11.28495022355546</v>
      </c>
      <c r="FU627">
        <v>7.928809542500417</v>
      </c>
      <c r="FV627">
        <v>0</v>
      </c>
      <c r="FW627">
        <v>0.1585444</v>
      </c>
      <c r="FX627">
        <v>0.001914371482175996</v>
      </c>
      <c r="FY627">
        <v>0.0009384963985013493</v>
      </c>
      <c r="FZ627">
        <v>1</v>
      </c>
      <c r="GA627">
        <v>2</v>
      </c>
      <c r="GB627">
        <v>3</v>
      </c>
      <c r="GC627" t="s">
        <v>482</v>
      </c>
      <c r="GD627">
        <v>3.10953</v>
      </c>
      <c r="GE627">
        <v>2.72451</v>
      </c>
      <c r="GF627">
        <v>0.0887743</v>
      </c>
      <c r="GG627">
        <v>0.0884699</v>
      </c>
      <c r="GH627">
        <v>0.107183</v>
      </c>
      <c r="GI627">
        <v>0.107711</v>
      </c>
      <c r="GJ627">
        <v>23916.9</v>
      </c>
      <c r="GK627">
        <v>21658</v>
      </c>
      <c r="GL627">
        <v>26804.1</v>
      </c>
      <c r="GM627">
        <v>23965.5</v>
      </c>
      <c r="GN627">
        <v>38238.2</v>
      </c>
      <c r="GO627">
        <v>31539.4</v>
      </c>
      <c r="GP627">
        <v>46785.3</v>
      </c>
      <c r="GQ627">
        <v>37880.3</v>
      </c>
      <c r="GR627">
        <v>1.894</v>
      </c>
      <c r="GS627">
        <v>1.88115</v>
      </c>
      <c r="GT627">
        <v>0.111461</v>
      </c>
      <c r="GU627">
        <v>0</v>
      </c>
      <c r="GV627">
        <v>28.2327</v>
      </c>
      <c r="GW627">
        <v>999.9</v>
      </c>
      <c r="GX627">
        <v>64.09999999999999</v>
      </c>
      <c r="GY627">
        <v>29</v>
      </c>
      <c r="GZ627">
        <v>28.4482</v>
      </c>
      <c r="HA627">
        <v>61.181</v>
      </c>
      <c r="HB627">
        <v>20.9696</v>
      </c>
      <c r="HC627">
        <v>1</v>
      </c>
      <c r="HD627">
        <v>0.0162703</v>
      </c>
      <c r="HE627">
        <v>-1.54053</v>
      </c>
      <c r="HF627">
        <v>20.3293</v>
      </c>
      <c r="HG627">
        <v>5.22178</v>
      </c>
      <c r="HH627">
        <v>11.9797</v>
      </c>
      <c r="HI627">
        <v>4.96525</v>
      </c>
      <c r="HJ627">
        <v>3.27598</v>
      </c>
      <c r="HK627">
        <v>9999</v>
      </c>
      <c r="HL627">
        <v>9999</v>
      </c>
      <c r="HM627">
        <v>9999</v>
      </c>
      <c r="HN627">
        <v>999.9</v>
      </c>
      <c r="HO627">
        <v>1.8636</v>
      </c>
      <c r="HP627">
        <v>1.85974</v>
      </c>
      <c r="HQ627">
        <v>1.85804</v>
      </c>
      <c r="HR627">
        <v>1.85943</v>
      </c>
      <c r="HS627">
        <v>1.85959</v>
      </c>
      <c r="HT627">
        <v>1.85806</v>
      </c>
      <c r="HU627">
        <v>1.85714</v>
      </c>
      <c r="HV627">
        <v>1.85211</v>
      </c>
      <c r="HW627">
        <v>0</v>
      </c>
      <c r="HX627">
        <v>0</v>
      </c>
      <c r="HY627">
        <v>0</v>
      </c>
      <c r="HZ627">
        <v>0</v>
      </c>
      <c r="IA627" t="s">
        <v>424</v>
      </c>
      <c r="IB627" t="s">
        <v>425</v>
      </c>
      <c r="IC627" t="s">
        <v>426</v>
      </c>
      <c r="ID627" t="s">
        <v>426</v>
      </c>
      <c r="IE627" t="s">
        <v>426</v>
      </c>
      <c r="IF627" t="s">
        <v>426</v>
      </c>
      <c r="IG627">
        <v>0</v>
      </c>
      <c r="IH627">
        <v>100</v>
      </c>
      <c r="II627">
        <v>100</v>
      </c>
      <c r="IJ627">
        <v>-1.81</v>
      </c>
      <c r="IK627">
        <v>0.1864</v>
      </c>
      <c r="IL627">
        <v>-2.601219500274762</v>
      </c>
      <c r="IM627">
        <v>0.001328113201692861</v>
      </c>
      <c r="IN627">
        <v>1.538283238170363E-06</v>
      </c>
      <c r="IO627">
        <v>-5.795655626708063E-10</v>
      </c>
      <c r="IP627">
        <v>-0.0617216039733722</v>
      </c>
      <c r="IQ627">
        <v>-0.004593102289677449</v>
      </c>
      <c r="IR627">
        <v>0.0008253994458280543</v>
      </c>
      <c r="IS627">
        <v>-7.403632370499484E-06</v>
      </c>
      <c r="IT627">
        <v>2</v>
      </c>
      <c r="IU627">
        <v>1985</v>
      </c>
      <c r="IV627">
        <v>1</v>
      </c>
      <c r="IW627">
        <v>27</v>
      </c>
      <c r="IX627">
        <v>3.2</v>
      </c>
      <c r="IY627">
        <v>3.3</v>
      </c>
      <c r="IZ627">
        <v>1.13525</v>
      </c>
      <c r="JA627">
        <v>2.6062</v>
      </c>
      <c r="JB627">
        <v>1.49658</v>
      </c>
      <c r="JC627">
        <v>2.34497</v>
      </c>
      <c r="JD627">
        <v>1.54907</v>
      </c>
      <c r="JE627">
        <v>2.4646</v>
      </c>
      <c r="JF627">
        <v>32.7313</v>
      </c>
      <c r="JG627">
        <v>15.2003</v>
      </c>
      <c r="JH627">
        <v>18</v>
      </c>
      <c r="JI627">
        <v>481.668</v>
      </c>
      <c r="JJ627">
        <v>502.727</v>
      </c>
      <c r="JK627">
        <v>30.7201</v>
      </c>
      <c r="JL627">
        <v>27.4517</v>
      </c>
      <c r="JM627">
        <v>29.9999</v>
      </c>
      <c r="JN627">
        <v>27.6681</v>
      </c>
      <c r="JO627">
        <v>27.6554</v>
      </c>
      <c r="JP627">
        <v>22.823</v>
      </c>
      <c r="JQ627">
        <v>21.6854</v>
      </c>
      <c r="JR627">
        <v>79.32980000000001</v>
      </c>
      <c r="JS627">
        <v>30.6863</v>
      </c>
      <c r="JT627">
        <v>420</v>
      </c>
      <c r="JU627">
        <v>23.4276</v>
      </c>
      <c r="JV627">
        <v>102.309</v>
      </c>
      <c r="JW627">
        <v>91.38639999999999</v>
      </c>
    </row>
    <row r="628" spans="1:283">
      <c r="A628">
        <v>610</v>
      </c>
      <c r="B628">
        <v>1761014125</v>
      </c>
      <c r="C628">
        <v>4459</v>
      </c>
      <c r="D628" t="s">
        <v>1682</v>
      </c>
      <c r="E628" t="s">
        <v>1683</v>
      </c>
      <c r="F628">
        <v>5</v>
      </c>
      <c r="G628" t="s">
        <v>1603</v>
      </c>
      <c r="H628">
        <v>1761014117</v>
      </c>
      <c r="I628">
        <f>(J628)/1000</f>
        <v>0</v>
      </c>
      <c r="J628">
        <f>1000*DJ628*AH628*(DF628-DG628)/(100*CY628*(1000-AH628*DF628))</f>
        <v>0</v>
      </c>
      <c r="K628">
        <f>DJ628*AH628*(DE628-DD628*(1000-AH628*DG628)/(1000-AH628*DF628))/(100*CY628)</f>
        <v>0</v>
      </c>
      <c r="L628">
        <f>DD628 - IF(AH628&gt;1, K628*CY628*100.0/(AJ628), 0)</f>
        <v>0</v>
      </c>
      <c r="M628">
        <f>((S628-I628/2)*L628-K628)/(S628+I628/2)</f>
        <v>0</v>
      </c>
      <c r="N628">
        <f>M628*(DK628+DL628)/1000.0</f>
        <v>0</v>
      </c>
      <c r="O628">
        <f>(DD628 - IF(AH628&gt;1, K628*CY628*100.0/(AJ628), 0))*(DK628+DL628)/1000.0</f>
        <v>0</v>
      </c>
      <c r="P628">
        <f>2.0/((1/R628-1/Q628)+SIGN(R628)*SQRT((1/R628-1/Q628)*(1/R628-1/Q628) + 4*CZ628/((CZ628+1)*(CZ628+1))*(2*1/R628*1/Q628-1/Q628*1/Q628)))</f>
        <v>0</v>
      </c>
      <c r="Q628">
        <f>IF(LEFT(DA628,1)&lt;&gt;"0",IF(LEFT(DA628,1)="1",3.0,DB628),$D$5+$E$5*(DR628*DK628/($K$5*1000))+$F$5*(DR628*DK628/($K$5*1000))*MAX(MIN(CY628,$J$5),$I$5)*MAX(MIN(CY628,$J$5),$I$5)+$G$5*MAX(MIN(CY628,$J$5),$I$5)*(DR628*DK628/($K$5*1000))+$H$5*(DR628*DK628/($K$5*1000))*(DR628*DK628/($K$5*1000)))</f>
        <v>0</v>
      </c>
      <c r="R628">
        <f>I628*(1000-(1000*0.61365*exp(17.502*V628/(240.97+V628))/(DK628+DL628)+DF628)/2)/(1000*0.61365*exp(17.502*V628/(240.97+V628))/(DK628+DL628)-DF628)</f>
        <v>0</v>
      </c>
      <c r="S628">
        <f>1/((CZ628+1)/(P628/1.6)+1/(Q628/1.37)) + CZ628/((CZ628+1)/(P628/1.6) + CZ628/(Q628/1.37))</f>
        <v>0</v>
      </c>
      <c r="T628">
        <f>(CU628*CX628)</f>
        <v>0</v>
      </c>
      <c r="U628">
        <f>(DM628+(T628+2*0.95*5.67E-8*(((DM628+$B$9)+273)^4-(DM628+273)^4)-44100*I628)/(1.84*29.3*Q628+8*0.95*5.67E-8*(DM628+273)^3))</f>
        <v>0</v>
      </c>
      <c r="V628">
        <f>($C$9*DN628+$D$9*DO628+$E$9*U628)</f>
        <v>0</v>
      </c>
      <c r="W628">
        <f>0.61365*exp(17.502*V628/(240.97+V628))</f>
        <v>0</v>
      </c>
      <c r="X628">
        <f>(Y628/Z628*100)</f>
        <v>0</v>
      </c>
      <c r="Y628">
        <f>DF628*(DK628+DL628)/1000</f>
        <v>0</v>
      </c>
      <c r="Z628">
        <f>0.61365*exp(17.502*DM628/(240.97+DM628))</f>
        <v>0</v>
      </c>
      <c r="AA628">
        <f>(W628-DF628*(DK628+DL628)/1000)</f>
        <v>0</v>
      </c>
      <c r="AB628">
        <f>(-I628*44100)</f>
        <v>0</v>
      </c>
      <c r="AC628">
        <f>2*29.3*Q628*0.92*(DM628-V628)</f>
        <v>0</v>
      </c>
      <c r="AD628">
        <f>2*0.95*5.67E-8*(((DM628+$B$9)+273)^4-(V628+273)^4)</f>
        <v>0</v>
      </c>
      <c r="AE628">
        <f>T628+AD628+AB628+AC628</f>
        <v>0</v>
      </c>
      <c r="AF628">
        <v>1</v>
      </c>
      <c r="AG628">
        <v>0</v>
      </c>
      <c r="AH628">
        <f>IF(AF628*$H$15&gt;=AJ628,1.0,(AJ628/(AJ628-AF628*$H$15)))</f>
        <v>0</v>
      </c>
      <c r="AI628">
        <f>(AH628-1)*100</f>
        <v>0</v>
      </c>
      <c r="AJ628">
        <f>MAX(0,($B$15+$C$15*DR628)/(1+$D$15*DR628)*DK628/(DM628+273)*$E$15)</f>
        <v>0</v>
      </c>
      <c r="AK628" t="s">
        <v>420</v>
      </c>
      <c r="AL628" t="s">
        <v>420</v>
      </c>
      <c r="AM628">
        <v>0</v>
      </c>
      <c r="AN628">
        <v>0</v>
      </c>
      <c r="AO628">
        <f>1-AM628/AN628</f>
        <v>0</v>
      </c>
      <c r="AP628">
        <v>0</v>
      </c>
      <c r="AQ628" t="s">
        <v>420</v>
      </c>
      <c r="AR628" t="s">
        <v>420</v>
      </c>
      <c r="AS628">
        <v>0</v>
      </c>
      <c r="AT628">
        <v>0</v>
      </c>
      <c r="AU628">
        <f>1-AS628/AT628</f>
        <v>0</v>
      </c>
      <c r="AV628">
        <v>0.5</v>
      </c>
      <c r="AW628">
        <f>CV628</f>
        <v>0</v>
      </c>
      <c r="AX628">
        <f>K628</f>
        <v>0</v>
      </c>
      <c r="AY628">
        <f>AU628*AV628*AW628</f>
        <v>0</v>
      </c>
      <c r="AZ628">
        <f>(AX628-AP628)/AW628</f>
        <v>0</v>
      </c>
      <c r="BA628">
        <f>(AN628-AT628)/AT628</f>
        <v>0</v>
      </c>
      <c r="BB628">
        <f>AM628/(AO628+AM628/AT628)</f>
        <v>0</v>
      </c>
      <c r="BC628" t="s">
        <v>420</v>
      </c>
      <c r="BD628">
        <v>0</v>
      </c>
      <c r="BE628">
        <f>IF(BD628&lt;&gt;0, BD628, BB628)</f>
        <v>0</v>
      </c>
      <c r="BF628">
        <f>1-BE628/AT628</f>
        <v>0</v>
      </c>
      <c r="BG628">
        <f>(AT628-AS628)/(AT628-BE628)</f>
        <v>0</v>
      </c>
      <c r="BH628">
        <f>(AN628-AT628)/(AN628-BE628)</f>
        <v>0</v>
      </c>
      <c r="BI628">
        <f>(AT628-AS628)/(AT628-AM628)</f>
        <v>0</v>
      </c>
      <c r="BJ628">
        <f>(AN628-AT628)/(AN628-AM628)</f>
        <v>0</v>
      </c>
      <c r="BK628">
        <f>(BG628*BE628/AS628)</f>
        <v>0</v>
      </c>
      <c r="BL628">
        <f>(1-BK628)</f>
        <v>0</v>
      </c>
      <c r="CU628">
        <f>$B$13*DS628+$C$13*DT628+$F$13*EE628*(1-EH628)</f>
        <v>0</v>
      </c>
      <c r="CV628">
        <f>CU628*CW628</f>
        <v>0</v>
      </c>
      <c r="CW628">
        <f>($B$13*$D$11+$C$13*$D$11+$F$13*((ER628+EJ628)/MAX(ER628+EJ628+ES628, 0.1)*$I$11+ES628/MAX(ER628+EJ628+ES628, 0.1)*$J$11))/($B$13+$C$13+$F$13)</f>
        <v>0</v>
      </c>
      <c r="CX628">
        <f>($B$13*$K$11+$C$13*$K$11+$F$13*((ER628+EJ628)/MAX(ER628+EJ628+ES628, 0.1)*$P$11+ES628/MAX(ER628+EJ628+ES628, 0.1)*$Q$11))/($B$13+$C$13+$F$13)</f>
        <v>0</v>
      </c>
      <c r="CY628">
        <v>2.7</v>
      </c>
      <c r="CZ628">
        <v>0.5</v>
      </c>
      <c r="DA628" t="s">
        <v>421</v>
      </c>
      <c r="DB628">
        <v>2</v>
      </c>
      <c r="DC628">
        <v>1761014117</v>
      </c>
      <c r="DD628">
        <v>420.3567499999999</v>
      </c>
      <c r="DE628">
        <v>419.9917916666666</v>
      </c>
      <c r="DF628">
        <v>23.52464583333333</v>
      </c>
      <c r="DG628">
        <v>23.366375</v>
      </c>
      <c r="DH628">
        <v>422.16675</v>
      </c>
      <c r="DI628">
        <v>23.3381125</v>
      </c>
      <c r="DJ628">
        <v>500.00175</v>
      </c>
      <c r="DK628">
        <v>90.61480416666666</v>
      </c>
      <c r="DL628">
        <v>0.03301448749999999</v>
      </c>
      <c r="DM628">
        <v>30.033475</v>
      </c>
      <c r="DN628">
        <v>30.06230416666667</v>
      </c>
      <c r="DO628">
        <v>999.9</v>
      </c>
      <c r="DP628">
        <v>0</v>
      </c>
      <c r="DQ628">
        <v>0</v>
      </c>
      <c r="DR628">
        <v>9999.095416666667</v>
      </c>
      <c r="DS628">
        <v>0</v>
      </c>
      <c r="DT628">
        <v>0.242856</v>
      </c>
      <c r="DU628">
        <v>0.3650957083333333</v>
      </c>
      <c r="DV628">
        <v>430.4837916666667</v>
      </c>
      <c r="DW628">
        <v>430.040125</v>
      </c>
      <c r="DX628">
        <v>0.1582794583333333</v>
      </c>
      <c r="DY628">
        <v>419.9917916666666</v>
      </c>
      <c r="DZ628">
        <v>23.366375</v>
      </c>
      <c r="EA628">
        <v>2.1316825</v>
      </c>
      <c r="EB628">
        <v>2.117339583333333</v>
      </c>
      <c r="EC628">
        <v>18.45792916666667</v>
      </c>
      <c r="ED628">
        <v>18.35023333333333</v>
      </c>
      <c r="EE628">
        <v>0.00500078</v>
      </c>
      <c r="EF628">
        <v>0</v>
      </c>
      <c r="EG628">
        <v>0</v>
      </c>
      <c r="EH628">
        <v>0</v>
      </c>
      <c r="EI628">
        <v>295.225</v>
      </c>
      <c r="EJ628">
        <v>0.00500078</v>
      </c>
      <c r="EK628">
        <v>-14.88333333333333</v>
      </c>
      <c r="EL628">
        <v>-0.7875</v>
      </c>
      <c r="EM628">
        <v>35.49195833333334</v>
      </c>
      <c r="EN628">
        <v>38.73416666666667</v>
      </c>
      <c r="EO628">
        <v>37.866875</v>
      </c>
      <c r="EP628">
        <v>39.12470833333333</v>
      </c>
      <c r="EQ628">
        <v>38.03875</v>
      </c>
      <c r="ER628">
        <v>0</v>
      </c>
      <c r="ES628">
        <v>0</v>
      </c>
      <c r="ET628">
        <v>0</v>
      </c>
      <c r="EU628">
        <v>1761014124.1</v>
      </c>
      <c r="EV628">
        <v>0</v>
      </c>
      <c r="EW628">
        <v>295.9807692307692</v>
      </c>
      <c r="EX628">
        <v>40.36581229055813</v>
      </c>
      <c r="EY628">
        <v>-22.81709410458206</v>
      </c>
      <c r="EZ628">
        <v>-15.5</v>
      </c>
      <c r="FA628">
        <v>15</v>
      </c>
      <c r="FB628">
        <v>1761013932</v>
      </c>
      <c r="FC628" t="s">
        <v>1665</v>
      </c>
      <c r="FD628">
        <v>1761013932</v>
      </c>
      <c r="FE628">
        <v>1761013923</v>
      </c>
      <c r="FF628">
        <v>19</v>
      </c>
      <c r="FG628">
        <v>-0.044</v>
      </c>
      <c r="FH628">
        <v>0.005</v>
      </c>
      <c r="FI628">
        <v>-1.811</v>
      </c>
      <c r="FJ628">
        <v>0.185</v>
      </c>
      <c r="FK628">
        <v>420</v>
      </c>
      <c r="FL628">
        <v>23</v>
      </c>
      <c r="FM628">
        <v>0.59</v>
      </c>
      <c r="FN628">
        <v>0.09</v>
      </c>
      <c r="FO628">
        <v>0.358162487804878</v>
      </c>
      <c r="FP628">
        <v>0.1255975818815332</v>
      </c>
      <c r="FQ628">
        <v>0.04260554622325077</v>
      </c>
      <c r="FR628">
        <v>1</v>
      </c>
      <c r="FS628">
        <v>296.3441176470588</v>
      </c>
      <c r="FT628">
        <v>-0.8479754734898308</v>
      </c>
      <c r="FU628">
        <v>7.459545451238993</v>
      </c>
      <c r="FV628">
        <v>1</v>
      </c>
      <c r="FW628">
        <v>0.158503</v>
      </c>
      <c r="FX628">
        <v>0.0003563623693383279</v>
      </c>
      <c r="FY628">
        <v>0.000960418226988488</v>
      </c>
      <c r="FZ628">
        <v>1</v>
      </c>
      <c r="GA628">
        <v>3</v>
      </c>
      <c r="GB628">
        <v>3</v>
      </c>
      <c r="GC628" t="s">
        <v>545</v>
      </c>
      <c r="GD628">
        <v>3.10951</v>
      </c>
      <c r="GE628">
        <v>2.72484</v>
      </c>
      <c r="GF628">
        <v>0.0887734</v>
      </c>
      <c r="GG628">
        <v>0.08846859999999999</v>
      </c>
      <c r="GH628">
        <v>0.107179</v>
      </c>
      <c r="GI628">
        <v>0.107709</v>
      </c>
      <c r="GJ628">
        <v>23917</v>
      </c>
      <c r="GK628">
        <v>21658</v>
      </c>
      <c r="GL628">
        <v>26804.2</v>
      </c>
      <c r="GM628">
        <v>23965.4</v>
      </c>
      <c r="GN628">
        <v>38238.4</v>
      </c>
      <c r="GO628">
        <v>31539.5</v>
      </c>
      <c r="GP628">
        <v>46785.3</v>
      </c>
      <c r="GQ628">
        <v>37880.3</v>
      </c>
      <c r="GR628">
        <v>1.89373</v>
      </c>
      <c r="GS628">
        <v>1.88137</v>
      </c>
      <c r="GT628">
        <v>0.110492</v>
      </c>
      <c r="GU628">
        <v>0</v>
      </c>
      <c r="GV628">
        <v>28.2327</v>
      </c>
      <c r="GW628">
        <v>999.9</v>
      </c>
      <c r="GX628">
        <v>64.09999999999999</v>
      </c>
      <c r="GY628">
        <v>29</v>
      </c>
      <c r="GZ628">
        <v>28.4515</v>
      </c>
      <c r="HA628">
        <v>61.821</v>
      </c>
      <c r="HB628">
        <v>20.9495</v>
      </c>
      <c r="HC628">
        <v>1</v>
      </c>
      <c r="HD628">
        <v>0.0159629</v>
      </c>
      <c r="HE628">
        <v>-1.50908</v>
      </c>
      <c r="HF628">
        <v>20.3296</v>
      </c>
      <c r="HG628">
        <v>5.22193</v>
      </c>
      <c r="HH628">
        <v>11.9797</v>
      </c>
      <c r="HI628">
        <v>4.96535</v>
      </c>
      <c r="HJ628">
        <v>3.276</v>
      </c>
      <c r="HK628">
        <v>9999</v>
      </c>
      <c r="HL628">
        <v>9999</v>
      </c>
      <c r="HM628">
        <v>9999</v>
      </c>
      <c r="HN628">
        <v>999.9</v>
      </c>
      <c r="HO628">
        <v>1.86363</v>
      </c>
      <c r="HP628">
        <v>1.85974</v>
      </c>
      <c r="HQ628">
        <v>1.85804</v>
      </c>
      <c r="HR628">
        <v>1.85944</v>
      </c>
      <c r="HS628">
        <v>1.85959</v>
      </c>
      <c r="HT628">
        <v>1.85806</v>
      </c>
      <c r="HU628">
        <v>1.85714</v>
      </c>
      <c r="HV628">
        <v>1.85211</v>
      </c>
      <c r="HW628">
        <v>0</v>
      </c>
      <c r="HX628">
        <v>0</v>
      </c>
      <c r="HY628">
        <v>0</v>
      </c>
      <c r="HZ628">
        <v>0</v>
      </c>
      <c r="IA628" t="s">
        <v>424</v>
      </c>
      <c r="IB628" t="s">
        <v>425</v>
      </c>
      <c r="IC628" t="s">
        <v>426</v>
      </c>
      <c r="ID628" t="s">
        <v>426</v>
      </c>
      <c r="IE628" t="s">
        <v>426</v>
      </c>
      <c r="IF628" t="s">
        <v>426</v>
      </c>
      <c r="IG628">
        <v>0</v>
      </c>
      <c r="IH628">
        <v>100</v>
      </c>
      <c r="II628">
        <v>100</v>
      </c>
      <c r="IJ628">
        <v>-1.81</v>
      </c>
      <c r="IK628">
        <v>0.1864</v>
      </c>
      <c r="IL628">
        <v>-2.601219500274762</v>
      </c>
      <c r="IM628">
        <v>0.001328113201692861</v>
      </c>
      <c r="IN628">
        <v>1.538283238170363E-06</v>
      </c>
      <c r="IO628">
        <v>-5.795655626708063E-10</v>
      </c>
      <c r="IP628">
        <v>-0.0617216039733722</v>
      </c>
      <c r="IQ628">
        <v>-0.004593102289677449</v>
      </c>
      <c r="IR628">
        <v>0.0008253994458280543</v>
      </c>
      <c r="IS628">
        <v>-7.403632370499484E-06</v>
      </c>
      <c r="IT628">
        <v>2</v>
      </c>
      <c r="IU628">
        <v>1985</v>
      </c>
      <c r="IV628">
        <v>1</v>
      </c>
      <c r="IW628">
        <v>27</v>
      </c>
      <c r="IX628">
        <v>3.2</v>
      </c>
      <c r="IY628">
        <v>3.4</v>
      </c>
      <c r="IZ628">
        <v>1.13525</v>
      </c>
      <c r="JA628">
        <v>2.61841</v>
      </c>
      <c r="JB628">
        <v>1.49658</v>
      </c>
      <c r="JC628">
        <v>2.34375</v>
      </c>
      <c r="JD628">
        <v>1.54907</v>
      </c>
      <c r="JE628">
        <v>2.35474</v>
      </c>
      <c r="JF628">
        <v>32.7313</v>
      </c>
      <c r="JG628">
        <v>15.1827</v>
      </c>
      <c r="JH628">
        <v>18</v>
      </c>
      <c r="JI628">
        <v>481.51</v>
      </c>
      <c r="JJ628">
        <v>502.866</v>
      </c>
      <c r="JK628">
        <v>30.6948</v>
      </c>
      <c r="JL628">
        <v>27.4505</v>
      </c>
      <c r="JM628">
        <v>29.9999</v>
      </c>
      <c r="JN628">
        <v>27.6681</v>
      </c>
      <c r="JO628">
        <v>27.6542</v>
      </c>
      <c r="JP628">
        <v>22.8253</v>
      </c>
      <c r="JQ628">
        <v>21.6854</v>
      </c>
      <c r="JR628">
        <v>79.32980000000001</v>
      </c>
      <c r="JS628">
        <v>30.6863</v>
      </c>
      <c r="JT628">
        <v>420</v>
      </c>
      <c r="JU628">
        <v>23.4309</v>
      </c>
      <c r="JV628">
        <v>102.309</v>
      </c>
      <c r="JW628">
        <v>91.38630000000001</v>
      </c>
    </row>
    <row r="629" spans="1:283">
      <c r="A629">
        <v>611</v>
      </c>
      <c r="B629">
        <v>1761014127</v>
      </c>
      <c r="C629">
        <v>4461</v>
      </c>
      <c r="D629" t="s">
        <v>1684</v>
      </c>
      <c r="E629" t="s">
        <v>1685</v>
      </c>
      <c r="F629">
        <v>5</v>
      </c>
      <c r="G629" t="s">
        <v>1603</v>
      </c>
      <c r="H629">
        <v>1761014119</v>
      </c>
      <c r="I629">
        <f>(J629)/1000</f>
        <v>0</v>
      </c>
      <c r="J629">
        <f>1000*DJ629*AH629*(DF629-DG629)/(100*CY629*(1000-AH629*DF629))</f>
        <v>0</v>
      </c>
      <c r="K629">
        <f>DJ629*AH629*(DE629-DD629*(1000-AH629*DG629)/(1000-AH629*DF629))/(100*CY629)</f>
        <v>0</v>
      </c>
      <c r="L629">
        <f>DD629 - IF(AH629&gt;1, K629*CY629*100.0/(AJ629), 0)</f>
        <v>0</v>
      </c>
      <c r="M629">
        <f>((S629-I629/2)*L629-K629)/(S629+I629/2)</f>
        <v>0</v>
      </c>
      <c r="N629">
        <f>M629*(DK629+DL629)/1000.0</f>
        <v>0</v>
      </c>
      <c r="O629">
        <f>(DD629 - IF(AH629&gt;1, K629*CY629*100.0/(AJ629), 0))*(DK629+DL629)/1000.0</f>
        <v>0</v>
      </c>
      <c r="P629">
        <f>2.0/((1/R629-1/Q629)+SIGN(R629)*SQRT((1/R629-1/Q629)*(1/R629-1/Q629) + 4*CZ629/((CZ629+1)*(CZ629+1))*(2*1/R629*1/Q629-1/Q629*1/Q629)))</f>
        <v>0</v>
      </c>
      <c r="Q629">
        <f>IF(LEFT(DA629,1)&lt;&gt;"0",IF(LEFT(DA629,1)="1",3.0,DB629),$D$5+$E$5*(DR629*DK629/($K$5*1000))+$F$5*(DR629*DK629/($K$5*1000))*MAX(MIN(CY629,$J$5),$I$5)*MAX(MIN(CY629,$J$5),$I$5)+$G$5*MAX(MIN(CY629,$J$5),$I$5)*(DR629*DK629/($K$5*1000))+$H$5*(DR629*DK629/($K$5*1000))*(DR629*DK629/($K$5*1000)))</f>
        <v>0</v>
      </c>
      <c r="R629">
        <f>I629*(1000-(1000*0.61365*exp(17.502*V629/(240.97+V629))/(DK629+DL629)+DF629)/2)/(1000*0.61365*exp(17.502*V629/(240.97+V629))/(DK629+DL629)-DF629)</f>
        <v>0</v>
      </c>
      <c r="S629">
        <f>1/((CZ629+1)/(P629/1.6)+1/(Q629/1.37)) + CZ629/((CZ629+1)/(P629/1.6) + CZ629/(Q629/1.37))</f>
        <v>0</v>
      </c>
      <c r="T629">
        <f>(CU629*CX629)</f>
        <v>0</v>
      </c>
      <c r="U629">
        <f>(DM629+(T629+2*0.95*5.67E-8*(((DM629+$B$9)+273)^4-(DM629+273)^4)-44100*I629)/(1.84*29.3*Q629+8*0.95*5.67E-8*(DM629+273)^3))</f>
        <v>0</v>
      </c>
      <c r="V629">
        <f>($C$9*DN629+$D$9*DO629+$E$9*U629)</f>
        <v>0</v>
      </c>
      <c r="W629">
        <f>0.61365*exp(17.502*V629/(240.97+V629))</f>
        <v>0</v>
      </c>
      <c r="X629">
        <f>(Y629/Z629*100)</f>
        <v>0</v>
      </c>
      <c r="Y629">
        <f>DF629*(DK629+DL629)/1000</f>
        <v>0</v>
      </c>
      <c r="Z629">
        <f>0.61365*exp(17.502*DM629/(240.97+DM629))</f>
        <v>0</v>
      </c>
      <c r="AA629">
        <f>(W629-DF629*(DK629+DL629)/1000)</f>
        <v>0</v>
      </c>
      <c r="AB629">
        <f>(-I629*44100)</f>
        <v>0</v>
      </c>
      <c r="AC629">
        <f>2*29.3*Q629*0.92*(DM629-V629)</f>
        <v>0</v>
      </c>
      <c r="AD629">
        <f>2*0.95*5.67E-8*(((DM629+$B$9)+273)^4-(V629+273)^4)</f>
        <v>0</v>
      </c>
      <c r="AE629">
        <f>T629+AD629+AB629+AC629</f>
        <v>0</v>
      </c>
      <c r="AF629">
        <v>1</v>
      </c>
      <c r="AG629">
        <v>0</v>
      </c>
      <c r="AH629">
        <f>IF(AF629*$H$15&gt;=AJ629,1.0,(AJ629/(AJ629-AF629*$H$15)))</f>
        <v>0</v>
      </c>
      <c r="AI629">
        <f>(AH629-1)*100</f>
        <v>0</v>
      </c>
      <c r="AJ629">
        <f>MAX(0,($B$15+$C$15*DR629)/(1+$D$15*DR629)*DK629/(DM629+273)*$E$15)</f>
        <v>0</v>
      </c>
      <c r="AK629" t="s">
        <v>420</v>
      </c>
      <c r="AL629" t="s">
        <v>420</v>
      </c>
      <c r="AM629">
        <v>0</v>
      </c>
      <c r="AN629">
        <v>0</v>
      </c>
      <c r="AO629">
        <f>1-AM629/AN629</f>
        <v>0</v>
      </c>
      <c r="AP629">
        <v>0</v>
      </c>
      <c r="AQ629" t="s">
        <v>420</v>
      </c>
      <c r="AR629" t="s">
        <v>420</v>
      </c>
      <c r="AS629">
        <v>0</v>
      </c>
      <c r="AT629">
        <v>0</v>
      </c>
      <c r="AU629">
        <f>1-AS629/AT629</f>
        <v>0</v>
      </c>
      <c r="AV629">
        <v>0.5</v>
      </c>
      <c r="AW629">
        <f>CV629</f>
        <v>0</v>
      </c>
      <c r="AX629">
        <f>K629</f>
        <v>0</v>
      </c>
      <c r="AY629">
        <f>AU629*AV629*AW629</f>
        <v>0</v>
      </c>
      <c r="AZ629">
        <f>(AX629-AP629)/AW629</f>
        <v>0</v>
      </c>
      <c r="BA629">
        <f>(AN629-AT629)/AT629</f>
        <v>0</v>
      </c>
      <c r="BB629">
        <f>AM629/(AO629+AM629/AT629)</f>
        <v>0</v>
      </c>
      <c r="BC629" t="s">
        <v>420</v>
      </c>
      <c r="BD629">
        <v>0</v>
      </c>
      <c r="BE629">
        <f>IF(BD629&lt;&gt;0, BD629, BB629)</f>
        <v>0</v>
      </c>
      <c r="BF629">
        <f>1-BE629/AT629</f>
        <v>0</v>
      </c>
      <c r="BG629">
        <f>(AT629-AS629)/(AT629-BE629)</f>
        <v>0</v>
      </c>
      <c r="BH629">
        <f>(AN629-AT629)/(AN629-BE629)</f>
        <v>0</v>
      </c>
      <c r="BI629">
        <f>(AT629-AS629)/(AT629-AM629)</f>
        <v>0</v>
      </c>
      <c r="BJ629">
        <f>(AN629-AT629)/(AN629-AM629)</f>
        <v>0</v>
      </c>
      <c r="BK629">
        <f>(BG629*BE629/AS629)</f>
        <v>0</v>
      </c>
      <c r="BL629">
        <f>(1-BK629)</f>
        <v>0</v>
      </c>
      <c r="CU629">
        <f>$B$13*DS629+$C$13*DT629+$F$13*EE629*(1-EH629)</f>
        <v>0</v>
      </c>
      <c r="CV629">
        <f>CU629*CW629</f>
        <v>0</v>
      </c>
      <c r="CW629">
        <f>($B$13*$D$11+$C$13*$D$11+$F$13*((ER629+EJ629)/MAX(ER629+EJ629+ES629, 0.1)*$I$11+ES629/MAX(ER629+EJ629+ES629, 0.1)*$J$11))/($B$13+$C$13+$F$13)</f>
        <v>0</v>
      </c>
      <c r="CX629">
        <f>($B$13*$K$11+$C$13*$K$11+$F$13*((ER629+EJ629)/MAX(ER629+EJ629+ES629, 0.1)*$P$11+ES629/MAX(ER629+EJ629+ES629, 0.1)*$Q$11))/($B$13+$C$13+$F$13)</f>
        <v>0</v>
      </c>
      <c r="CY629">
        <v>2.7</v>
      </c>
      <c r="CZ629">
        <v>0.5</v>
      </c>
      <c r="DA629" t="s">
        <v>421</v>
      </c>
      <c r="DB629">
        <v>2</v>
      </c>
      <c r="DC629">
        <v>1761014119</v>
      </c>
      <c r="DD629">
        <v>420.357125</v>
      </c>
      <c r="DE629">
        <v>419.99075</v>
      </c>
      <c r="DF629">
        <v>23.52335833333333</v>
      </c>
      <c r="DG629">
        <v>23.36515416666667</v>
      </c>
      <c r="DH629">
        <v>422.1670833333333</v>
      </c>
      <c r="DI629">
        <v>23.33685</v>
      </c>
      <c r="DJ629">
        <v>499.9943333333333</v>
      </c>
      <c r="DK629">
        <v>90.61495000000001</v>
      </c>
      <c r="DL629">
        <v>0.033085125</v>
      </c>
      <c r="DM629">
        <v>30.02817916666666</v>
      </c>
      <c r="DN629">
        <v>30.05820416666667</v>
      </c>
      <c r="DO629">
        <v>999.9</v>
      </c>
      <c r="DP629">
        <v>0</v>
      </c>
      <c r="DQ629">
        <v>0</v>
      </c>
      <c r="DR629">
        <v>9994.878333333334</v>
      </c>
      <c r="DS629">
        <v>0</v>
      </c>
      <c r="DT629">
        <v>0.242856</v>
      </c>
      <c r="DU629">
        <v>0.3664130416666667</v>
      </c>
      <c r="DV629">
        <v>430.4835833333333</v>
      </c>
      <c r="DW629">
        <v>430.0385416666666</v>
      </c>
      <c r="DX629">
        <v>0.1582112083333333</v>
      </c>
      <c r="DY629">
        <v>419.99075</v>
      </c>
      <c r="DZ629">
        <v>23.36515416666667</v>
      </c>
      <c r="EA629">
        <v>2.131569166666667</v>
      </c>
      <c r="EB629">
        <v>2.1172325</v>
      </c>
      <c r="EC629">
        <v>18.45707916666667</v>
      </c>
      <c r="ED629">
        <v>18.349425</v>
      </c>
      <c r="EE629">
        <v>0.00500078</v>
      </c>
      <c r="EF629">
        <v>0</v>
      </c>
      <c r="EG629">
        <v>0</v>
      </c>
      <c r="EH629">
        <v>0</v>
      </c>
      <c r="EI629">
        <v>294.1208333333333</v>
      </c>
      <c r="EJ629">
        <v>0.00500078</v>
      </c>
      <c r="EK629">
        <v>-14.05833333333333</v>
      </c>
      <c r="EL629">
        <v>-0.6291666666666668</v>
      </c>
      <c r="EM629">
        <v>35.46858333333333</v>
      </c>
      <c r="EN629">
        <v>38.68729166666666</v>
      </c>
      <c r="EO629">
        <v>37.84608333333333</v>
      </c>
      <c r="EP629">
        <v>39.06220833333333</v>
      </c>
      <c r="EQ629">
        <v>38.0205</v>
      </c>
      <c r="ER629">
        <v>0</v>
      </c>
      <c r="ES629">
        <v>0</v>
      </c>
      <c r="ET629">
        <v>0</v>
      </c>
      <c r="EU629">
        <v>1761014125.9</v>
      </c>
      <c r="EV629">
        <v>0</v>
      </c>
      <c r="EW629">
        <v>295.7520000000001</v>
      </c>
      <c r="EX629">
        <v>-16.66153810494419</v>
      </c>
      <c r="EY629">
        <v>-15.79230775224155</v>
      </c>
      <c r="EZ629">
        <v>-15.252</v>
      </c>
      <c r="FA629">
        <v>15</v>
      </c>
      <c r="FB629">
        <v>1761013932</v>
      </c>
      <c r="FC629" t="s">
        <v>1665</v>
      </c>
      <c r="FD629">
        <v>1761013932</v>
      </c>
      <c r="FE629">
        <v>1761013923</v>
      </c>
      <c r="FF629">
        <v>19</v>
      </c>
      <c r="FG629">
        <v>-0.044</v>
      </c>
      <c r="FH629">
        <v>0.005</v>
      </c>
      <c r="FI629">
        <v>-1.811</v>
      </c>
      <c r="FJ629">
        <v>0.185</v>
      </c>
      <c r="FK629">
        <v>420</v>
      </c>
      <c r="FL629">
        <v>23</v>
      </c>
      <c r="FM629">
        <v>0.59</v>
      </c>
      <c r="FN629">
        <v>0.09</v>
      </c>
      <c r="FO629">
        <v>0.368981125</v>
      </c>
      <c r="FP629">
        <v>0.06535682926829138</v>
      </c>
      <c r="FQ629">
        <v>0.03971318546351293</v>
      </c>
      <c r="FR629">
        <v>1</v>
      </c>
      <c r="FS629">
        <v>296.0705882352941</v>
      </c>
      <c r="FT629">
        <v>-3.611917397516686</v>
      </c>
      <c r="FU629">
        <v>8.028021857724161</v>
      </c>
      <c r="FV629">
        <v>0</v>
      </c>
      <c r="FW629">
        <v>0.158308775</v>
      </c>
      <c r="FX629">
        <v>0.0005021651031891532</v>
      </c>
      <c r="FY629">
        <v>0.0009458882726701934</v>
      </c>
      <c r="FZ629">
        <v>1</v>
      </c>
      <c r="GA629">
        <v>2</v>
      </c>
      <c r="GB629">
        <v>3</v>
      </c>
      <c r="GC629" t="s">
        <v>482</v>
      </c>
      <c r="GD629">
        <v>3.10944</v>
      </c>
      <c r="GE629">
        <v>2.72485</v>
      </c>
      <c r="GF629">
        <v>0.0887664</v>
      </c>
      <c r="GG629">
        <v>0.08847430000000001</v>
      </c>
      <c r="GH629">
        <v>0.107173</v>
      </c>
      <c r="GI629">
        <v>0.107703</v>
      </c>
      <c r="GJ629">
        <v>23917.2</v>
      </c>
      <c r="GK629">
        <v>21657.9</v>
      </c>
      <c r="GL629">
        <v>26804.2</v>
      </c>
      <c r="GM629">
        <v>23965.5</v>
      </c>
      <c r="GN629">
        <v>38238.7</v>
      </c>
      <c r="GO629">
        <v>31539.7</v>
      </c>
      <c r="GP629">
        <v>46785.4</v>
      </c>
      <c r="GQ629">
        <v>37880.2</v>
      </c>
      <c r="GR629">
        <v>1.89358</v>
      </c>
      <c r="GS629">
        <v>1.88148</v>
      </c>
      <c r="GT629">
        <v>0.110529</v>
      </c>
      <c r="GU629">
        <v>0</v>
      </c>
      <c r="GV629">
        <v>28.2327</v>
      </c>
      <c r="GW629">
        <v>999.9</v>
      </c>
      <c r="GX629">
        <v>64.09999999999999</v>
      </c>
      <c r="GY629">
        <v>29</v>
      </c>
      <c r="GZ629">
        <v>28.4477</v>
      </c>
      <c r="HA629">
        <v>61.831</v>
      </c>
      <c r="HB629">
        <v>21.1619</v>
      </c>
      <c r="HC629">
        <v>1</v>
      </c>
      <c r="HD629">
        <v>0.0159324</v>
      </c>
      <c r="HE629">
        <v>-1.56844</v>
      </c>
      <c r="HF629">
        <v>20.329</v>
      </c>
      <c r="HG629">
        <v>5.22163</v>
      </c>
      <c r="HH629">
        <v>11.9798</v>
      </c>
      <c r="HI629">
        <v>4.9652</v>
      </c>
      <c r="HJ629">
        <v>3.276</v>
      </c>
      <c r="HK629">
        <v>9999</v>
      </c>
      <c r="HL629">
        <v>9999</v>
      </c>
      <c r="HM629">
        <v>9999</v>
      </c>
      <c r="HN629">
        <v>999.9</v>
      </c>
      <c r="HO629">
        <v>1.86362</v>
      </c>
      <c r="HP629">
        <v>1.85974</v>
      </c>
      <c r="HQ629">
        <v>1.85802</v>
      </c>
      <c r="HR629">
        <v>1.85943</v>
      </c>
      <c r="HS629">
        <v>1.85959</v>
      </c>
      <c r="HT629">
        <v>1.85806</v>
      </c>
      <c r="HU629">
        <v>1.85713</v>
      </c>
      <c r="HV629">
        <v>1.8521</v>
      </c>
      <c r="HW629">
        <v>0</v>
      </c>
      <c r="HX629">
        <v>0</v>
      </c>
      <c r="HY629">
        <v>0</v>
      </c>
      <c r="HZ629">
        <v>0</v>
      </c>
      <c r="IA629" t="s">
        <v>424</v>
      </c>
      <c r="IB629" t="s">
        <v>425</v>
      </c>
      <c r="IC629" t="s">
        <v>426</v>
      </c>
      <c r="ID629" t="s">
        <v>426</v>
      </c>
      <c r="IE629" t="s">
        <v>426</v>
      </c>
      <c r="IF629" t="s">
        <v>426</v>
      </c>
      <c r="IG629">
        <v>0</v>
      </c>
      <c r="IH629">
        <v>100</v>
      </c>
      <c r="II629">
        <v>100</v>
      </c>
      <c r="IJ629">
        <v>-1.81</v>
      </c>
      <c r="IK629">
        <v>0.1863</v>
      </c>
      <c r="IL629">
        <v>-2.601219500274762</v>
      </c>
      <c r="IM629">
        <v>0.001328113201692861</v>
      </c>
      <c r="IN629">
        <v>1.538283238170363E-06</v>
      </c>
      <c r="IO629">
        <v>-5.795655626708063E-10</v>
      </c>
      <c r="IP629">
        <v>-0.0617216039733722</v>
      </c>
      <c r="IQ629">
        <v>-0.004593102289677449</v>
      </c>
      <c r="IR629">
        <v>0.0008253994458280543</v>
      </c>
      <c r="IS629">
        <v>-7.403632370499484E-06</v>
      </c>
      <c r="IT629">
        <v>2</v>
      </c>
      <c r="IU629">
        <v>1985</v>
      </c>
      <c r="IV629">
        <v>1</v>
      </c>
      <c r="IW629">
        <v>27</v>
      </c>
      <c r="IX629">
        <v>3.2</v>
      </c>
      <c r="IY629">
        <v>3.4</v>
      </c>
      <c r="IZ629">
        <v>1.13525</v>
      </c>
      <c r="JA629">
        <v>2.60742</v>
      </c>
      <c r="JB629">
        <v>1.49658</v>
      </c>
      <c r="JC629">
        <v>2.34497</v>
      </c>
      <c r="JD629">
        <v>1.54907</v>
      </c>
      <c r="JE629">
        <v>2.46094</v>
      </c>
      <c r="JF629">
        <v>32.7313</v>
      </c>
      <c r="JG629">
        <v>15.2003</v>
      </c>
      <c r="JH629">
        <v>18</v>
      </c>
      <c r="JI629">
        <v>481.415</v>
      </c>
      <c r="JJ629">
        <v>502.926</v>
      </c>
      <c r="JK629">
        <v>30.671</v>
      </c>
      <c r="JL629">
        <v>27.4499</v>
      </c>
      <c r="JM629">
        <v>30</v>
      </c>
      <c r="JN629">
        <v>27.6669</v>
      </c>
      <c r="JO629">
        <v>27.6535</v>
      </c>
      <c r="JP629">
        <v>22.8228</v>
      </c>
      <c r="JQ629">
        <v>21.6854</v>
      </c>
      <c r="JR629">
        <v>79.32980000000001</v>
      </c>
      <c r="JS629">
        <v>30.6415</v>
      </c>
      <c r="JT629">
        <v>420</v>
      </c>
      <c r="JU629">
        <v>23.4418</v>
      </c>
      <c r="JV629">
        <v>102.309</v>
      </c>
      <c r="JW629">
        <v>91.3865</v>
      </c>
    </row>
    <row r="630" spans="1:283">
      <c r="A630">
        <v>612</v>
      </c>
      <c r="B630">
        <v>1761014129</v>
      </c>
      <c r="C630">
        <v>4463</v>
      </c>
      <c r="D630" t="s">
        <v>1686</v>
      </c>
      <c r="E630" t="s">
        <v>1687</v>
      </c>
      <c r="F630">
        <v>5</v>
      </c>
      <c r="G630" t="s">
        <v>1603</v>
      </c>
      <c r="H630">
        <v>1761014121</v>
      </c>
      <c r="I630">
        <f>(J630)/1000</f>
        <v>0</v>
      </c>
      <c r="J630">
        <f>1000*DJ630*AH630*(DF630-DG630)/(100*CY630*(1000-AH630*DF630))</f>
        <v>0</v>
      </c>
      <c r="K630">
        <f>DJ630*AH630*(DE630-DD630*(1000-AH630*DG630)/(1000-AH630*DF630))/(100*CY630)</f>
        <v>0</v>
      </c>
      <c r="L630">
        <f>DD630 - IF(AH630&gt;1, K630*CY630*100.0/(AJ630), 0)</f>
        <v>0</v>
      </c>
      <c r="M630">
        <f>((S630-I630/2)*L630-K630)/(S630+I630/2)</f>
        <v>0</v>
      </c>
      <c r="N630">
        <f>M630*(DK630+DL630)/1000.0</f>
        <v>0</v>
      </c>
      <c r="O630">
        <f>(DD630 - IF(AH630&gt;1, K630*CY630*100.0/(AJ630), 0))*(DK630+DL630)/1000.0</f>
        <v>0</v>
      </c>
      <c r="P630">
        <f>2.0/((1/R630-1/Q630)+SIGN(R630)*SQRT((1/R630-1/Q630)*(1/R630-1/Q630) + 4*CZ630/((CZ630+1)*(CZ630+1))*(2*1/R630*1/Q630-1/Q630*1/Q630)))</f>
        <v>0</v>
      </c>
      <c r="Q630">
        <f>IF(LEFT(DA630,1)&lt;&gt;"0",IF(LEFT(DA630,1)="1",3.0,DB630),$D$5+$E$5*(DR630*DK630/($K$5*1000))+$F$5*(DR630*DK630/($K$5*1000))*MAX(MIN(CY630,$J$5),$I$5)*MAX(MIN(CY630,$J$5),$I$5)+$G$5*MAX(MIN(CY630,$J$5),$I$5)*(DR630*DK630/($K$5*1000))+$H$5*(DR630*DK630/($K$5*1000))*(DR630*DK630/($K$5*1000)))</f>
        <v>0</v>
      </c>
      <c r="R630">
        <f>I630*(1000-(1000*0.61365*exp(17.502*V630/(240.97+V630))/(DK630+DL630)+DF630)/2)/(1000*0.61365*exp(17.502*V630/(240.97+V630))/(DK630+DL630)-DF630)</f>
        <v>0</v>
      </c>
      <c r="S630">
        <f>1/((CZ630+1)/(P630/1.6)+1/(Q630/1.37)) + CZ630/((CZ630+1)/(P630/1.6) + CZ630/(Q630/1.37))</f>
        <v>0</v>
      </c>
      <c r="T630">
        <f>(CU630*CX630)</f>
        <v>0</v>
      </c>
      <c r="U630">
        <f>(DM630+(T630+2*0.95*5.67E-8*(((DM630+$B$9)+273)^4-(DM630+273)^4)-44100*I630)/(1.84*29.3*Q630+8*0.95*5.67E-8*(DM630+273)^3))</f>
        <v>0</v>
      </c>
      <c r="V630">
        <f>($C$9*DN630+$D$9*DO630+$E$9*U630)</f>
        <v>0</v>
      </c>
      <c r="W630">
        <f>0.61365*exp(17.502*V630/(240.97+V630))</f>
        <v>0</v>
      </c>
      <c r="X630">
        <f>(Y630/Z630*100)</f>
        <v>0</v>
      </c>
      <c r="Y630">
        <f>DF630*(DK630+DL630)/1000</f>
        <v>0</v>
      </c>
      <c r="Z630">
        <f>0.61365*exp(17.502*DM630/(240.97+DM630))</f>
        <v>0</v>
      </c>
      <c r="AA630">
        <f>(W630-DF630*(DK630+DL630)/1000)</f>
        <v>0</v>
      </c>
      <c r="AB630">
        <f>(-I630*44100)</f>
        <v>0</v>
      </c>
      <c r="AC630">
        <f>2*29.3*Q630*0.92*(DM630-V630)</f>
        <v>0</v>
      </c>
      <c r="AD630">
        <f>2*0.95*5.67E-8*(((DM630+$B$9)+273)^4-(V630+273)^4)</f>
        <v>0</v>
      </c>
      <c r="AE630">
        <f>T630+AD630+AB630+AC630</f>
        <v>0</v>
      </c>
      <c r="AF630">
        <v>1</v>
      </c>
      <c r="AG630">
        <v>0</v>
      </c>
      <c r="AH630">
        <f>IF(AF630*$H$15&gt;=AJ630,1.0,(AJ630/(AJ630-AF630*$H$15)))</f>
        <v>0</v>
      </c>
      <c r="AI630">
        <f>(AH630-1)*100</f>
        <v>0</v>
      </c>
      <c r="AJ630">
        <f>MAX(0,($B$15+$C$15*DR630)/(1+$D$15*DR630)*DK630/(DM630+273)*$E$15)</f>
        <v>0</v>
      </c>
      <c r="AK630" t="s">
        <v>420</v>
      </c>
      <c r="AL630" t="s">
        <v>420</v>
      </c>
      <c r="AM630">
        <v>0</v>
      </c>
      <c r="AN630">
        <v>0</v>
      </c>
      <c r="AO630">
        <f>1-AM630/AN630</f>
        <v>0</v>
      </c>
      <c r="AP630">
        <v>0</v>
      </c>
      <c r="AQ630" t="s">
        <v>420</v>
      </c>
      <c r="AR630" t="s">
        <v>420</v>
      </c>
      <c r="AS630">
        <v>0</v>
      </c>
      <c r="AT630">
        <v>0</v>
      </c>
      <c r="AU630">
        <f>1-AS630/AT630</f>
        <v>0</v>
      </c>
      <c r="AV630">
        <v>0.5</v>
      </c>
      <c r="AW630">
        <f>CV630</f>
        <v>0</v>
      </c>
      <c r="AX630">
        <f>K630</f>
        <v>0</v>
      </c>
      <c r="AY630">
        <f>AU630*AV630*AW630</f>
        <v>0</v>
      </c>
      <c r="AZ630">
        <f>(AX630-AP630)/AW630</f>
        <v>0</v>
      </c>
      <c r="BA630">
        <f>(AN630-AT630)/AT630</f>
        <v>0</v>
      </c>
      <c r="BB630">
        <f>AM630/(AO630+AM630/AT630)</f>
        <v>0</v>
      </c>
      <c r="BC630" t="s">
        <v>420</v>
      </c>
      <c r="BD630">
        <v>0</v>
      </c>
      <c r="BE630">
        <f>IF(BD630&lt;&gt;0, BD630, BB630)</f>
        <v>0</v>
      </c>
      <c r="BF630">
        <f>1-BE630/AT630</f>
        <v>0</v>
      </c>
      <c r="BG630">
        <f>(AT630-AS630)/(AT630-BE630)</f>
        <v>0</v>
      </c>
      <c r="BH630">
        <f>(AN630-AT630)/(AN630-BE630)</f>
        <v>0</v>
      </c>
      <c r="BI630">
        <f>(AT630-AS630)/(AT630-AM630)</f>
        <v>0</v>
      </c>
      <c r="BJ630">
        <f>(AN630-AT630)/(AN630-AM630)</f>
        <v>0</v>
      </c>
      <c r="BK630">
        <f>(BG630*BE630/AS630)</f>
        <v>0</v>
      </c>
      <c r="BL630">
        <f>(1-BK630)</f>
        <v>0</v>
      </c>
      <c r="CU630">
        <f>$B$13*DS630+$C$13*DT630+$F$13*EE630*(1-EH630)</f>
        <v>0</v>
      </c>
      <c r="CV630">
        <f>CU630*CW630</f>
        <v>0</v>
      </c>
      <c r="CW630">
        <f>($B$13*$D$11+$C$13*$D$11+$F$13*((ER630+EJ630)/MAX(ER630+EJ630+ES630, 0.1)*$I$11+ES630/MAX(ER630+EJ630+ES630, 0.1)*$J$11))/($B$13+$C$13+$F$13)</f>
        <v>0</v>
      </c>
      <c r="CX630">
        <f>($B$13*$K$11+$C$13*$K$11+$F$13*((ER630+EJ630)/MAX(ER630+EJ630+ES630, 0.1)*$P$11+ES630/MAX(ER630+EJ630+ES630, 0.1)*$Q$11))/($B$13+$C$13+$F$13)</f>
        <v>0</v>
      </c>
      <c r="CY630">
        <v>2.7</v>
      </c>
      <c r="CZ630">
        <v>0.5</v>
      </c>
      <c r="DA630" t="s">
        <v>421</v>
      </c>
      <c r="DB630">
        <v>2</v>
      </c>
      <c r="DC630">
        <v>1761014121</v>
      </c>
      <c r="DD630">
        <v>420.3530833333334</v>
      </c>
      <c r="DE630">
        <v>419.9915</v>
      </c>
      <c r="DF630">
        <v>23.52187916666666</v>
      </c>
      <c r="DG630">
        <v>23.36379583333333</v>
      </c>
      <c r="DH630">
        <v>422.1630416666667</v>
      </c>
      <c r="DI630">
        <v>23.3354</v>
      </c>
      <c r="DJ630">
        <v>499.9621666666667</v>
      </c>
      <c r="DK630">
        <v>90.61523749999999</v>
      </c>
      <c r="DL630">
        <v>0.03320106666666667</v>
      </c>
      <c r="DM630">
        <v>30.022525</v>
      </c>
      <c r="DN630">
        <v>30.05337916666667</v>
      </c>
      <c r="DO630">
        <v>999.9</v>
      </c>
      <c r="DP630">
        <v>0</v>
      </c>
      <c r="DQ630">
        <v>0</v>
      </c>
      <c r="DR630">
        <v>9989.404166666667</v>
      </c>
      <c r="DS630">
        <v>0</v>
      </c>
      <c r="DT630">
        <v>0.242856</v>
      </c>
      <c r="DU630">
        <v>0.3616053333333333</v>
      </c>
      <c r="DV630">
        <v>430.4787916666667</v>
      </c>
      <c r="DW630">
        <v>430.0387083333333</v>
      </c>
      <c r="DX630">
        <v>0.158085125</v>
      </c>
      <c r="DY630">
        <v>419.9915</v>
      </c>
      <c r="DZ630">
        <v>23.36379583333333</v>
      </c>
      <c r="EA630">
        <v>2.13144125</v>
      </c>
      <c r="EB630">
        <v>2.117117083333333</v>
      </c>
      <c r="EC630">
        <v>18.456125</v>
      </c>
      <c r="ED630">
        <v>18.34855</v>
      </c>
      <c r="EE630">
        <v>0.00500078</v>
      </c>
      <c r="EF630">
        <v>0</v>
      </c>
      <c r="EG630">
        <v>0</v>
      </c>
      <c r="EH630">
        <v>0</v>
      </c>
      <c r="EI630">
        <v>294.9416666666667</v>
      </c>
      <c r="EJ630">
        <v>0.00500078</v>
      </c>
      <c r="EK630">
        <v>-14.50833333333333</v>
      </c>
      <c r="EL630">
        <v>-0.3916666666666666</v>
      </c>
      <c r="EM630">
        <v>35.445125</v>
      </c>
      <c r="EN630">
        <v>38.64825</v>
      </c>
      <c r="EO630">
        <v>37.82008333333333</v>
      </c>
      <c r="EP630">
        <v>39.00229166666666</v>
      </c>
      <c r="EQ630">
        <v>37.97883333333333</v>
      </c>
      <c r="ER630">
        <v>0</v>
      </c>
      <c r="ES630">
        <v>0</v>
      </c>
      <c r="ET630">
        <v>0</v>
      </c>
      <c r="EU630">
        <v>1761014127.7</v>
      </c>
      <c r="EV630">
        <v>0</v>
      </c>
      <c r="EW630">
        <v>295.7461538461538</v>
      </c>
      <c r="EX630">
        <v>-17.55897409616133</v>
      </c>
      <c r="EY630">
        <v>-3.870085415735792</v>
      </c>
      <c r="EZ630">
        <v>-15.86923076923077</v>
      </c>
      <c r="FA630">
        <v>15</v>
      </c>
      <c r="FB630">
        <v>1761013932</v>
      </c>
      <c r="FC630" t="s">
        <v>1665</v>
      </c>
      <c r="FD630">
        <v>1761013932</v>
      </c>
      <c r="FE630">
        <v>1761013923</v>
      </c>
      <c r="FF630">
        <v>19</v>
      </c>
      <c r="FG630">
        <v>-0.044</v>
      </c>
      <c r="FH630">
        <v>0.005</v>
      </c>
      <c r="FI630">
        <v>-1.811</v>
      </c>
      <c r="FJ630">
        <v>0.185</v>
      </c>
      <c r="FK630">
        <v>420</v>
      </c>
      <c r="FL630">
        <v>23</v>
      </c>
      <c r="FM630">
        <v>0.59</v>
      </c>
      <c r="FN630">
        <v>0.09</v>
      </c>
      <c r="FO630">
        <v>0.3646597073170732</v>
      </c>
      <c r="FP630">
        <v>0.01145084320557534</v>
      </c>
      <c r="FQ630">
        <v>0.04130173765271685</v>
      </c>
      <c r="FR630">
        <v>1</v>
      </c>
      <c r="FS630">
        <v>295.0029411764705</v>
      </c>
      <c r="FT630">
        <v>-8.194041168996453</v>
      </c>
      <c r="FU630">
        <v>8.256743600166637</v>
      </c>
      <c r="FV630">
        <v>0</v>
      </c>
      <c r="FW630">
        <v>0.1581559756097561</v>
      </c>
      <c r="FX630">
        <v>-0.0004825296167247708</v>
      </c>
      <c r="FY630">
        <v>0.0009945630119660449</v>
      </c>
      <c r="FZ630">
        <v>1</v>
      </c>
      <c r="GA630">
        <v>2</v>
      </c>
      <c r="GB630">
        <v>3</v>
      </c>
      <c r="GC630" t="s">
        <v>482</v>
      </c>
      <c r="GD630">
        <v>3.10938</v>
      </c>
      <c r="GE630">
        <v>2.72497</v>
      </c>
      <c r="GF630">
        <v>0.088764</v>
      </c>
      <c r="GG630">
        <v>0.0884837</v>
      </c>
      <c r="GH630">
        <v>0.107167</v>
      </c>
      <c r="GI630">
        <v>0.107703</v>
      </c>
      <c r="GJ630">
        <v>23917.2</v>
      </c>
      <c r="GK630">
        <v>21657.8</v>
      </c>
      <c r="GL630">
        <v>26804.2</v>
      </c>
      <c r="GM630">
        <v>23965.6</v>
      </c>
      <c r="GN630">
        <v>38239</v>
      </c>
      <c r="GO630">
        <v>31539.6</v>
      </c>
      <c r="GP630">
        <v>46785.4</v>
      </c>
      <c r="GQ630">
        <v>37880.2</v>
      </c>
      <c r="GR630">
        <v>1.89325</v>
      </c>
      <c r="GS630">
        <v>1.88165</v>
      </c>
      <c r="GT630">
        <v>0.110753</v>
      </c>
      <c r="GU630">
        <v>0</v>
      </c>
      <c r="GV630">
        <v>28.2327</v>
      </c>
      <c r="GW630">
        <v>999.9</v>
      </c>
      <c r="GX630">
        <v>64.09999999999999</v>
      </c>
      <c r="GY630">
        <v>29</v>
      </c>
      <c r="GZ630">
        <v>28.4487</v>
      </c>
      <c r="HA630">
        <v>61.091</v>
      </c>
      <c r="HB630">
        <v>20.9495</v>
      </c>
      <c r="HC630">
        <v>1</v>
      </c>
      <c r="HD630">
        <v>0.0160137</v>
      </c>
      <c r="HE630">
        <v>-1.55195</v>
      </c>
      <c r="HF630">
        <v>20.3291</v>
      </c>
      <c r="HG630">
        <v>5.22163</v>
      </c>
      <c r="HH630">
        <v>11.98</v>
      </c>
      <c r="HI630">
        <v>4.9653</v>
      </c>
      <c r="HJ630">
        <v>3.276</v>
      </c>
      <c r="HK630">
        <v>9999</v>
      </c>
      <c r="HL630">
        <v>9999</v>
      </c>
      <c r="HM630">
        <v>9999</v>
      </c>
      <c r="HN630">
        <v>999.9</v>
      </c>
      <c r="HO630">
        <v>1.86359</v>
      </c>
      <c r="HP630">
        <v>1.85974</v>
      </c>
      <c r="HQ630">
        <v>1.858</v>
      </c>
      <c r="HR630">
        <v>1.85942</v>
      </c>
      <c r="HS630">
        <v>1.85959</v>
      </c>
      <c r="HT630">
        <v>1.85806</v>
      </c>
      <c r="HU630">
        <v>1.85713</v>
      </c>
      <c r="HV630">
        <v>1.8521</v>
      </c>
      <c r="HW630">
        <v>0</v>
      </c>
      <c r="HX630">
        <v>0</v>
      </c>
      <c r="HY630">
        <v>0</v>
      </c>
      <c r="HZ630">
        <v>0</v>
      </c>
      <c r="IA630" t="s">
        <v>424</v>
      </c>
      <c r="IB630" t="s">
        <v>425</v>
      </c>
      <c r="IC630" t="s">
        <v>426</v>
      </c>
      <c r="ID630" t="s">
        <v>426</v>
      </c>
      <c r="IE630" t="s">
        <v>426</v>
      </c>
      <c r="IF630" t="s">
        <v>426</v>
      </c>
      <c r="IG630">
        <v>0</v>
      </c>
      <c r="IH630">
        <v>100</v>
      </c>
      <c r="II630">
        <v>100</v>
      </c>
      <c r="IJ630">
        <v>-1.811</v>
      </c>
      <c r="IK630">
        <v>0.1863</v>
      </c>
      <c r="IL630">
        <v>-2.601219500274762</v>
      </c>
      <c r="IM630">
        <v>0.001328113201692861</v>
      </c>
      <c r="IN630">
        <v>1.538283238170363E-06</v>
      </c>
      <c r="IO630">
        <v>-5.795655626708063E-10</v>
      </c>
      <c r="IP630">
        <v>-0.0617216039733722</v>
      </c>
      <c r="IQ630">
        <v>-0.004593102289677449</v>
      </c>
      <c r="IR630">
        <v>0.0008253994458280543</v>
      </c>
      <c r="IS630">
        <v>-7.403632370499484E-06</v>
      </c>
      <c r="IT630">
        <v>2</v>
      </c>
      <c r="IU630">
        <v>1985</v>
      </c>
      <c r="IV630">
        <v>1</v>
      </c>
      <c r="IW630">
        <v>27</v>
      </c>
      <c r="IX630">
        <v>3.3</v>
      </c>
      <c r="IY630">
        <v>3.4</v>
      </c>
      <c r="IZ630">
        <v>1.13525</v>
      </c>
      <c r="JA630">
        <v>2.60742</v>
      </c>
      <c r="JB630">
        <v>1.49658</v>
      </c>
      <c r="JC630">
        <v>2.34497</v>
      </c>
      <c r="JD630">
        <v>1.54907</v>
      </c>
      <c r="JE630">
        <v>2.41211</v>
      </c>
      <c r="JF630">
        <v>32.7313</v>
      </c>
      <c r="JG630">
        <v>15.2003</v>
      </c>
      <c r="JH630">
        <v>18</v>
      </c>
      <c r="JI630">
        <v>481.219</v>
      </c>
      <c r="JJ630">
        <v>503.043</v>
      </c>
      <c r="JK630">
        <v>30.6531</v>
      </c>
      <c r="JL630">
        <v>27.4499</v>
      </c>
      <c r="JM630">
        <v>30</v>
      </c>
      <c r="JN630">
        <v>27.6658</v>
      </c>
      <c r="JO630">
        <v>27.6535</v>
      </c>
      <c r="JP630">
        <v>22.8211</v>
      </c>
      <c r="JQ630">
        <v>21.6854</v>
      </c>
      <c r="JR630">
        <v>79.32980000000001</v>
      </c>
      <c r="JS630">
        <v>30.6415</v>
      </c>
      <c r="JT630">
        <v>420</v>
      </c>
      <c r="JU630">
        <v>23.4434</v>
      </c>
      <c r="JV630">
        <v>102.309</v>
      </c>
      <c r="JW630">
        <v>91.3865</v>
      </c>
    </row>
    <row r="631" spans="1:283">
      <c r="A631">
        <v>613</v>
      </c>
      <c r="B631">
        <v>1761014131</v>
      </c>
      <c r="C631">
        <v>4465</v>
      </c>
      <c r="D631" t="s">
        <v>1688</v>
      </c>
      <c r="E631" t="s">
        <v>1689</v>
      </c>
      <c r="F631">
        <v>5</v>
      </c>
      <c r="G631" t="s">
        <v>1603</v>
      </c>
      <c r="H631">
        <v>1761014123</v>
      </c>
      <c r="I631">
        <f>(J631)/1000</f>
        <v>0</v>
      </c>
      <c r="J631">
        <f>1000*DJ631*AH631*(DF631-DG631)/(100*CY631*(1000-AH631*DF631))</f>
        <v>0</v>
      </c>
      <c r="K631">
        <f>DJ631*AH631*(DE631-DD631*(1000-AH631*DG631)/(1000-AH631*DF631))/(100*CY631)</f>
        <v>0</v>
      </c>
      <c r="L631">
        <f>DD631 - IF(AH631&gt;1, K631*CY631*100.0/(AJ631), 0)</f>
        <v>0</v>
      </c>
      <c r="M631">
        <f>((S631-I631/2)*L631-K631)/(S631+I631/2)</f>
        <v>0</v>
      </c>
      <c r="N631">
        <f>M631*(DK631+DL631)/1000.0</f>
        <v>0</v>
      </c>
      <c r="O631">
        <f>(DD631 - IF(AH631&gt;1, K631*CY631*100.0/(AJ631), 0))*(DK631+DL631)/1000.0</f>
        <v>0</v>
      </c>
      <c r="P631">
        <f>2.0/((1/R631-1/Q631)+SIGN(R631)*SQRT((1/R631-1/Q631)*(1/R631-1/Q631) + 4*CZ631/((CZ631+1)*(CZ631+1))*(2*1/R631*1/Q631-1/Q631*1/Q631)))</f>
        <v>0</v>
      </c>
      <c r="Q631">
        <f>IF(LEFT(DA631,1)&lt;&gt;"0",IF(LEFT(DA631,1)="1",3.0,DB631),$D$5+$E$5*(DR631*DK631/($K$5*1000))+$F$5*(DR631*DK631/($K$5*1000))*MAX(MIN(CY631,$J$5),$I$5)*MAX(MIN(CY631,$J$5),$I$5)+$G$5*MAX(MIN(CY631,$J$5),$I$5)*(DR631*DK631/($K$5*1000))+$H$5*(DR631*DK631/($K$5*1000))*(DR631*DK631/($K$5*1000)))</f>
        <v>0</v>
      </c>
      <c r="R631">
        <f>I631*(1000-(1000*0.61365*exp(17.502*V631/(240.97+V631))/(DK631+DL631)+DF631)/2)/(1000*0.61365*exp(17.502*V631/(240.97+V631))/(DK631+DL631)-DF631)</f>
        <v>0</v>
      </c>
      <c r="S631">
        <f>1/((CZ631+1)/(P631/1.6)+1/(Q631/1.37)) + CZ631/((CZ631+1)/(P631/1.6) + CZ631/(Q631/1.37))</f>
        <v>0</v>
      </c>
      <c r="T631">
        <f>(CU631*CX631)</f>
        <v>0</v>
      </c>
      <c r="U631">
        <f>(DM631+(T631+2*0.95*5.67E-8*(((DM631+$B$9)+273)^4-(DM631+273)^4)-44100*I631)/(1.84*29.3*Q631+8*0.95*5.67E-8*(DM631+273)^3))</f>
        <v>0</v>
      </c>
      <c r="V631">
        <f>($C$9*DN631+$D$9*DO631+$E$9*U631)</f>
        <v>0</v>
      </c>
      <c r="W631">
        <f>0.61365*exp(17.502*V631/(240.97+V631))</f>
        <v>0</v>
      </c>
      <c r="X631">
        <f>(Y631/Z631*100)</f>
        <v>0</v>
      </c>
      <c r="Y631">
        <f>DF631*(DK631+DL631)/1000</f>
        <v>0</v>
      </c>
      <c r="Z631">
        <f>0.61365*exp(17.502*DM631/(240.97+DM631))</f>
        <v>0</v>
      </c>
      <c r="AA631">
        <f>(W631-DF631*(DK631+DL631)/1000)</f>
        <v>0</v>
      </c>
      <c r="AB631">
        <f>(-I631*44100)</f>
        <v>0</v>
      </c>
      <c r="AC631">
        <f>2*29.3*Q631*0.92*(DM631-V631)</f>
        <v>0</v>
      </c>
      <c r="AD631">
        <f>2*0.95*5.67E-8*(((DM631+$B$9)+273)^4-(V631+273)^4)</f>
        <v>0</v>
      </c>
      <c r="AE631">
        <f>T631+AD631+AB631+AC631</f>
        <v>0</v>
      </c>
      <c r="AF631">
        <v>1</v>
      </c>
      <c r="AG631">
        <v>0</v>
      </c>
      <c r="AH631">
        <f>IF(AF631*$H$15&gt;=AJ631,1.0,(AJ631/(AJ631-AF631*$H$15)))</f>
        <v>0</v>
      </c>
      <c r="AI631">
        <f>(AH631-1)*100</f>
        <v>0</v>
      </c>
      <c r="AJ631">
        <f>MAX(0,($B$15+$C$15*DR631)/(1+$D$15*DR631)*DK631/(DM631+273)*$E$15)</f>
        <v>0</v>
      </c>
      <c r="AK631" t="s">
        <v>420</v>
      </c>
      <c r="AL631" t="s">
        <v>420</v>
      </c>
      <c r="AM631">
        <v>0</v>
      </c>
      <c r="AN631">
        <v>0</v>
      </c>
      <c r="AO631">
        <f>1-AM631/AN631</f>
        <v>0</v>
      </c>
      <c r="AP631">
        <v>0</v>
      </c>
      <c r="AQ631" t="s">
        <v>420</v>
      </c>
      <c r="AR631" t="s">
        <v>420</v>
      </c>
      <c r="AS631">
        <v>0</v>
      </c>
      <c r="AT631">
        <v>0</v>
      </c>
      <c r="AU631">
        <f>1-AS631/AT631</f>
        <v>0</v>
      </c>
      <c r="AV631">
        <v>0.5</v>
      </c>
      <c r="AW631">
        <f>CV631</f>
        <v>0</v>
      </c>
      <c r="AX631">
        <f>K631</f>
        <v>0</v>
      </c>
      <c r="AY631">
        <f>AU631*AV631*AW631</f>
        <v>0</v>
      </c>
      <c r="AZ631">
        <f>(AX631-AP631)/AW631</f>
        <v>0</v>
      </c>
      <c r="BA631">
        <f>(AN631-AT631)/AT631</f>
        <v>0</v>
      </c>
      <c r="BB631">
        <f>AM631/(AO631+AM631/AT631)</f>
        <v>0</v>
      </c>
      <c r="BC631" t="s">
        <v>420</v>
      </c>
      <c r="BD631">
        <v>0</v>
      </c>
      <c r="BE631">
        <f>IF(BD631&lt;&gt;0, BD631, BB631)</f>
        <v>0</v>
      </c>
      <c r="BF631">
        <f>1-BE631/AT631</f>
        <v>0</v>
      </c>
      <c r="BG631">
        <f>(AT631-AS631)/(AT631-BE631)</f>
        <v>0</v>
      </c>
      <c r="BH631">
        <f>(AN631-AT631)/(AN631-BE631)</f>
        <v>0</v>
      </c>
      <c r="BI631">
        <f>(AT631-AS631)/(AT631-AM631)</f>
        <v>0</v>
      </c>
      <c r="BJ631">
        <f>(AN631-AT631)/(AN631-AM631)</f>
        <v>0</v>
      </c>
      <c r="BK631">
        <f>(BG631*BE631/AS631)</f>
        <v>0</v>
      </c>
      <c r="BL631">
        <f>(1-BK631)</f>
        <v>0</v>
      </c>
      <c r="CU631">
        <f>$B$13*DS631+$C$13*DT631+$F$13*EE631*(1-EH631)</f>
        <v>0</v>
      </c>
      <c r="CV631">
        <f>CU631*CW631</f>
        <v>0</v>
      </c>
      <c r="CW631">
        <f>($B$13*$D$11+$C$13*$D$11+$F$13*((ER631+EJ631)/MAX(ER631+EJ631+ES631, 0.1)*$I$11+ES631/MAX(ER631+EJ631+ES631, 0.1)*$J$11))/($B$13+$C$13+$F$13)</f>
        <v>0</v>
      </c>
      <c r="CX631">
        <f>($B$13*$K$11+$C$13*$K$11+$F$13*((ER631+EJ631)/MAX(ER631+EJ631+ES631, 0.1)*$P$11+ES631/MAX(ER631+EJ631+ES631, 0.1)*$Q$11))/($B$13+$C$13+$F$13)</f>
        <v>0</v>
      </c>
      <c r="CY631">
        <v>2.7</v>
      </c>
      <c r="CZ631">
        <v>0.5</v>
      </c>
      <c r="DA631" t="s">
        <v>421</v>
      </c>
      <c r="DB631">
        <v>2</v>
      </c>
      <c r="DC631">
        <v>1761014123</v>
      </c>
      <c r="DD631">
        <v>420.349</v>
      </c>
      <c r="DE631">
        <v>419.9954583333333</v>
      </c>
      <c r="DF631">
        <v>23.52039583333334</v>
      </c>
      <c r="DG631">
        <v>23.36257916666667</v>
      </c>
      <c r="DH631">
        <v>422.1589999999999</v>
      </c>
      <c r="DI631">
        <v>23.33395416666667</v>
      </c>
      <c r="DJ631">
        <v>499.966</v>
      </c>
      <c r="DK631">
        <v>90.61537500000001</v>
      </c>
      <c r="DL631">
        <v>0.03319773333333333</v>
      </c>
      <c r="DM631">
        <v>30.01661666666666</v>
      </c>
      <c r="DN631">
        <v>30.04771666666666</v>
      </c>
      <c r="DO631">
        <v>999.9</v>
      </c>
      <c r="DP631">
        <v>0</v>
      </c>
      <c r="DQ631">
        <v>0</v>
      </c>
      <c r="DR631">
        <v>9995.704166666668</v>
      </c>
      <c r="DS631">
        <v>0</v>
      </c>
      <c r="DT631">
        <v>0.242856</v>
      </c>
      <c r="DU631">
        <v>0.3535245</v>
      </c>
      <c r="DV631">
        <v>430.4739166666666</v>
      </c>
      <c r="DW631">
        <v>430.0422916666666</v>
      </c>
      <c r="DX631">
        <v>0.157821875</v>
      </c>
      <c r="DY631">
        <v>419.9954583333333</v>
      </c>
      <c r="DZ631">
        <v>23.36257916666667</v>
      </c>
      <c r="EA631">
        <v>2.131310833333333</v>
      </c>
      <c r="EB631">
        <v>2.11701</v>
      </c>
      <c r="EC631">
        <v>18.45514166666667</v>
      </c>
      <c r="ED631">
        <v>18.34774166666667</v>
      </c>
      <c r="EE631">
        <v>0.00500078</v>
      </c>
      <c r="EF631">
        <v>0</v>
      </c>
      <c r="EG631">
        <v>0</v>
      </c>
      <c r="EH631">
        <v>0</v>
      </c>
      <c r="EI631">
        <v>295.7666666666667</v>
      </c>
      <c r="EJ631">
        <v>0.00500078</v>
      </c>
      <c r="EK631">
        <v>-15.00833333333333</v>
      </c>
      <c r="EL631">
        <v>-0.5708333333333333</v>
      </c>
      <c r="EM631">
        <v>35.41904166666666</v>
      </c>
      <c r="EN631">
        <v>38.60654166666666</v>
      </c>
      <c r="EO631">
        <v>37.80970833333333</v>
      </c>
      <c r="EP631">
        <v>38.94758333333333</v>
      </c>
      <c r="EQ631">
        <v>37.95020833333333</v>
      </c>
      <c r="ER631">
        <v>0</v>
      </c>
      <c r="ES631">
        <v>0</v>
      </c>
      <c r="ET631">
        <v>0</v>
      </c>
      <c r="EU631">
        <v>1761014130.1</v>
      </c>
      <c r="EV631">
        <v>0</v>
      </c>
      <c r="EW631">
        <v>295.0538461538462</v>
      </c>
      <c r="EX631">
        <v>-6.509401583290938</v>
      </c>
      <c r="EY631">
        <v>-26.12649541922155</v>
      </c>
      <c r="EZ631">
        <v>-16.17692307692308</v>
      </c>
      <c r="FA631">
        <v>15</v>
      </c>
      <c r="FB631">
        <v>1761013932</v>
      </c>
      <c r="FC631" t="s">
        <v>1665</v>
      </c>
      <c r="FD631">
        <v>1761013932</v>
      </c>
      <c r="FE631">
        <v>1761013923</v>
      </c>
      <c r="FF631">
        <v>19</v>
      </c>
      <c r="FG631">
        <v>-0.044</v>
      </c>
      <c r="FH631">
        <v>0.005</v>
      </c>
      <c r="FI631">
        <v>-1.811</v>
      </c>
      <c r="FJ631">
        <v>0.185</v>
      </c>
      <c r="FK631">
        <v>420</v>
      </c>
      <c r="FL631">
        <v>23</v>
      </c>
      <c r="FM631">
        <v>0.59</v>
      </c>
      <c r="FN631">
        <v>0.09</v>
      </c>
      <c r="FO631">
        <v>0.349756575</v>
      </c>
      <c r="FP631">
        <v>-0.1455126866791741</v>
      </c>
      <c r="FQ631">
        <v>0.05317036379078457</v>
      </c>
      <c r="FR631">
        <v>1</v>
      </c>
      <c r="FS631">
        <v>294.8147058823529</v>
      </c>
      <c r="FT631">
        <v>9.517188838327254</v>
      </c>
      <c r="FU631">
        <v>8.265702786850831</v>
      </c>
      <c r="FV631">
        <v>0</v>
      </c>
      <c r="FW631">
        <v>0.15777905</v>
      </c>
      <c r="FX631">
        <v>-0.005714656660412911</v>
      </c>
      <c r="FY631">
        <v>0.001366328144151324</v>
      </c>
      <c r="FZ631">
        <v>1</v>
      </c>
      <c r="GA631">
        <v>2</v>
      </c>
      <c r="GB631">
        <v>3</v>
      </c>
      <c r="GC631" t="s">
        <v>482</v>
      </c>
      <c r="GD631">
        <v>3.10961</v>
      </c>
      <c r="GE631">
        <v>2.72502</v>
      </c>
      <c r="GF631">
        <v>0.08876680000000001</v>
      </c>
      <c r="GG631">
        <v>0.0884791</v>
      </c>
      <c r="GH631">
        <v>0.107167</v>
      </c>
      <c r="GI631">
        <v>0.107705</v>
      </c>
      <c r="GJ631">
        <v>23917.1</v>
      </c>
      <c r="GK631">
        <v>21657.9</v>
      </c>
      <c r="GL631">
        <v>26804.1</v>
      </c>
      <c r="GM631">
        <v>23965.6</v>
      </c>
      <c r="GN631">
        <v>38239</v>
      </c>
      <c r="GO631">
        <v>31539.6</v>
      </c>
      <c r="GP631">
        <v>46785.4</v>
      </c>
      <c r="GQ631">
        <v>37880.3</v>
      </c>
      <c r="GR631">
        <v>1.8939</v>
      </c>
      <c r="GS631">
        <v>1.88115</v>
      </c>
      <c r="GT631">
        <v>0.109933</v>
      </c>
      <c r="GU631">
        <v>0</v>
      </c>
      <c r="GV631">
        <v>28.2322</v>
      </c>
      <c r="GW631">
        <v>999.9</v>
      </c>
      <c r="GX631">
        <v>64.09999999999999</v>
      </c>
      <c r="GY631">
        <v>29</v>
      </c>
      <c r="GZ631">
        <v>28.4474</v>
      </c>
      <c r="HA631">
        <v>60.921</v>
      </c>
      <c r="HB631">
        <v>21.0497</v>
      </c>
      <c r="HC631">
        <v>1</v>
      </c>
      <c r="HD631">
        <v>0.0160442</v>
      </c>
      <c r="HE631">
        <v>-1.59229</v>
      </c>
      <c r="HF631">
        <v>20.3288</v>
      </c>
      <c r="HG631">
        <v>5.22193</v>
      </c>
      <c r="HH631">
        <v>11.9798</v>
      </c>
      <c r="HI631">
        <v>4.96545</v>
      </c>
      <c r="HJ631">
        <v>3.276</v>
      </c>
      <c r="HK631">
        <v>9999</v>
      </c>
      <c r="HL631">
        <v>9999</v>
      </c>
      <c r="HM631">
        <v>9999</v>
      </c>
      <c r="HN631">
        <v>999.9</v>
      </c>
      <c r="HO631">
        <v>1.86359</v>
      </c>
      <c r="HP631">
        <v>1.85974</v>
      </c>
      <c r="HQ631">
        <v>1.85803</v>
      </c>
      <c r="HR631">
        <v>1.85942</v>
      </c>
      <c r="HS631">
        <v>1.85959</v>
      </c>
      <c r="HT631">
        <v>1.85806</v>
      </c>
      <c r="HU631">
        <v>1.85713</v>
      </c>
      <c r="HV631">
        <v>1.8521</v>
      </c>
      <c r="HW631">
        <v>0</v>
      </c>
      <c r="HX631">
        <v>0</v>
      </c>
      <c r="HY631">
        <v>0</v>
      </c>
      <c r="HZ631">
        <v>0</v>
      </c>
      <c r="IA631" t="s">
        <v>424</v>
      </c>
      <c r="IB631" t="s">
        <v>425</v>
      </c>
      <c r="IC631" t="s">
        <v>426</v>
      </c>
      <c r="ID631" t="s">
        <v>426</v>
      </c>
      <c r="IE631" t="s">
        <v>426</v>
      </c>
      <c r="IF631" t="s">
        <v>426</v>
      </c>
      <c r="IG631">
        <v>0</v>
      </c>
      <c r="IH631">
        <v>100</v>
      </c>
      <c r="II631">
        <v>100</v>
      </c>
      <c r="IJ631">
        <v>-1.81</v>
      </c>
      <c r="IK631">
        <v>0.1863</v>
      </c>
      <c r="IL631">
        <v>-2.601219500274762</v>
      </c>
      <c r="IM631">
        <v>0.001328113201692861</v>
      </c>
      <c r="IN631">
        <v>1.538283238170363E-06</v>
      </c>
      <c r="IO631">
        <v>-5.795655626708063E-10</v>
      </c>
      <c r="IP631">
        <v>-0.0617216039733722</v>
      </c>
      <c r="IQ631">
        <v>-0.004593102289677449</v>
      </c>
      <c r="IR631">
        <v>0.0008253994458280543</v>
      </c>
      <c r="IS631">
        <v>-7.403632370499484E-06</v>
      </c>
      <c r="IT631">
        <v>2</v>
      </c>
      <c r="IU631">
        <v>1985</v>
      </c>
      <c r="IV631">
        <v>1</v>
      </c>
      <c r="IW631">
        <v>27</v>
      </c>
      <c r="IX631">
        <v>3.3</v>
      </c>
      <c r="IY631">
        <v>3.5</v>
      </c>
      <c r="IZ631">
        <v>1.13525</v>
      </c>
      <c r="JA631">
        <v>2.61475</v>
      </c>
      <c r="JB631">
        <v>1.49658</v>
      </c>
      <c r="JC631">
        <v>2.34497</v>
      </c>
      <c r="JD631">
        <v>1.54907</v>
      </c>
      <c r="JE631">
        <v>2.39258</v>
      </c>
      <c r="JF631">
        <v>32.7313</v>
      </c>
      <c r="JG631">
        <v>15.1827</v>
      </c>
      <c r="JH631">
        <v>18</v>
      </c>
      <c r="JI631">
        <v>481.593</v>
      </c>
      <c r="JJ631">
        <v>502.71</v>
      </c>
      <c r="JK631">
        <v>30.6333</v>
      </c>
      <c r="JL631">
        <v>27.4499</v>
      </c>
      <c r="JM631">
        <v>30.0001</v>
      </c>
      <c r="JN631">
        <v>27.6658</v>
      </c>
      <c r="JO631">
        <v>27.6535</v>
      </c>
      <c r="JP631">
        <v>22.8223</v>
      </c>
      <c r="JQ631">
        <v>21.6854</v>
      </c>
      <c r="JR631">
        <v>79.32980000000001</v>
      </c>
      <c r="JS631">
        <v>30.6091</v>
      </c>
      <c r="JT631">
        <v>420</v>
      </c>
      <c r="JU631">
        <v>23.4479</v>
      </c>
      <c r="JV631">
        <v>102.309</v>
      </c>
      <c r="JW631">
        <v>91.3866</v>
      </c>
    </row>
    <row r="632" spans="1:283">
      <c r="A632">
        <v>614</v>
      </c>
      <c r="B632">
        <v>1761014133</v>
      </c>
      <c r="C632">
        <v>4467</v>
      </c>
      <c r="D632" t="s">
        <v>1690</v>
      </c>
      <c r="E632" t="s">
        <v>1691</v>
      </c>
      <c r="F632">
        <v>5</v>
      </c>
      <c r="G632" t="s">
        <v>1603</v>
      </c>
      <c r="H632">
        <v>1761014125</v>
      </c>
      <c r="I632">
        <f>(J632)/1000</f>
        <v>0</v>
      </c>
      <c r="J632">
        <f>1000*DJ632*AH632*(DF632-DG632)/(100*CY632*(1000-AH632*DF632))</f>
        <v>0</v>
      </c>
      <c r="K632">
        <f>DJ632*AH632*(DE632-DD632*(1000-AH632*DG632)/(1000-AH632*DF632))/(100*CY632)</f>
        <v>0</v>
      </c>
      <c r="L632">
        <f>DD632 - IF(AH632&gt;1, K632*CY632*100.0/(AJ632), 0)</f>
        <v>0</v>
      </c>
      <c r="M632">
        <f>((S632-I632/2)*L632-K632)/(S632+I632/2)</f>
        <v>0</v>
      </c>
      <c r="N632">
        <f>M632*(DK632+DL632)/1000.0</f>
        <v>0</v>
      </c>
      <c r="O632">
        <f>(DD632 - IF(AH632&gt;1, K632*CY632*100.0/(AJ632), 0))*(DK632+DL632)/1000.0</f>
        <v>0</v>
      </c>
      <c r="P632">
        <f>2.0/((1/R632-1/Q632)+SIGN(R632)*SQRT((1/R632-1/Q632)*(1/R632-1/Q632) + 4*CZ632/((CZ632+1)*(CZ632+1))*(2*1/R632*1/Q632-1/Q632*1/Q632)))</f>
        <v>0</v>
      </c>
      <c r="Q632">
        <f>IF(LEFT(DA632,1)&lt;&gt;"0",IF(LEFT(DA632,1)="1",3.0,DB632),$D$5+$E$5*(DR632*DK632/($K$5*1000))+$F$5*(DR632*DK632/($K$5*1000))*MAX(MIN(CY632,$J$5),$I$5)*MAX(MIN(CY632,$J$5),$I$5)+$G$5*MAX(MIN(CY632,$J$5),$I$5)*(DR632*DK632/($K$5*1000))+$H$5*(DR632*DK632/($K$5*1000))*(DR632*DK632/($K$5*1000)))</f>
        <v>0</v>
      </c>
      <c r="R632">
        <f>I632*(1000-(1000*0.61365*exp(17.502*V632/(240.97+V632))/(DK632+DL632)+DF632)/2)/(1000*0.61365*exp(17.502*V632/(240.97+V632))/(DK632+DL632)-DF632)</f>
        <v>0</v>
      </c>
      <c r="S632">
        <f>1/((CZ632+1)/(P632/1.6)+1/(Q632/1.37)) + CZ632/((CZ632+1)/(P632/1.6) + CZ632/(Q632/1.37))</f>
        <v>0</v>
      </c>
      <c r="T632">
        <f>(CU632*CX632)</f>
        <v>0</v>
      </c>
      <c r="U632">
        <f>(DM632+(T632+2*0.95*5.67E-8*(((DM632+$B$9)+273)^4-(DM632+273)^4)-44100*I632)/(1.84*29.3*Q632+8*0.95*5.67E-8*(DM632+273)^3))</f>
        <v>0</v>
      </c>
      <c r="V632">
        <f>($C$9*DN632+$D$9*DO632+$E$9*U632)</f>
        <v>0</v>
      </c>
      <c r="W632">
        <f>0.61365*exp(17.502*V632/(240.97+V632))</f>
        <v>0</v>
      </c>
      <c r="X632">
        <f>(Y632/Z632*100)</f>
        <v>0</v>
      </c>
      <c r="Y632">
        <f>DF632*(DK632+DL632)/1000</f>
        <v>0</v>
      </c>
      <c r="Z632">
        <f>0.61365*exp(17.502*DM632/(240.97+DM632))</f>
        <v>0</v>
      </c>
      <c r="AA632">
        <f>(W632-DF632*(DK632+DL632)/1000)</f>
        <v>0</v>
      </c>
      <c r="AB632">
        <f>(-I632*44100)</f>
        <v>0</v>
      </c>
      <c r="AC632">
        <f>2*29.3*Q632*0.92*(DM632-V632)</f>
        <v>0</v>
      </c>
      <c r="AD632">
        <f>2*0.95*5.67E-8*(((DM632+$B$9)+273)^4-(V632+273)^4)</f>
        <v>0</v>
      </c>
      <c r="AE632">
        <f>T632+AD632+AB632+AC632</f>
        <v>0</v>
      </c>
      <c r="AF632">
        <v>1</v>
      </c>
      <c r="AG632">
        <v>0</v>
      </c>
      <c r="AH632">
        <f>IF(AF632*$H$15&gt;=AJ632,1.0,(AJ632/(AJ632-AF632*$H$15)))</f>
        <v>0</v>
      </c>
      <c r="AI632">
        <f>(AH632-1)*100</f>
        <v>0</v>
      </c>
      <c r="AJ632">
        <f>MAX(0,($B$15+$C$15*DR632)/(1+$D$15*DR632)*DK632/(DM632+273)*$E$15)</f>
        <v>0</v>
      </c>
      <c r="AK632" t="s">
        <v>420</v>
      </c>
      <c r="AL632" t="s">
        <v>420</v>
      </c>
      <c r="AM632">
        <v>0</v>
      </c>
      <c r="AN632">
        <v>0</v>
      </c>
      <c r="AO632">
        <f>1-AM632/AN632</f>
        <v>0</v>
      </c>
      <c r="AP632">
        <v>0</v>
      </c>
      <c r="AQ632" t="s">
        <v>420</v>
      </c>
      <c r="AR632" t="s">
        <v>420</v>
      </c>
      <c r="AS632">
        <v>0</v>
      </c>
      <c r="AT632">
        <v>0</v>
      </c>
      <c r="AU632">
        <f>1-AS632/AT632</f>
        <v>0</v>
      </c>
      <c r="AV632">
        <v>0.5</v>
      </c>
      <c r="AW632">
        <f>CV632</f>
        <v>0</v>
      </c>
      <c r="AX632">
        <f>K632</f>
        <v>0</v>
      </c>
      <c r="AY632">
        <f>AU632*AV632*AW632</f>
        <v>0</v>
      </c>
      <c r="AZ632">
        <f>(AX632-AP632)/AW632</f>
        <v>0</v>
      </c>
      <c r="BA632">
        <f>(AN632-AT632)/AT632</f>
        <v>0</v>
      </c>
      <c r="BB632">
        <f>AM632/(AO632+AM632/AT632)</f>
        <v>0</v>
      </c>
      <c r="BC632" t="s">
        <v>420</v>
      </c>
      <c r="BD632">
        <v>0</v>
      </c>
      <c r="BE632">
        <f>IF(BD632&lt;&gt;0, BD632, BB632)</f>
        <v>0</v>
      </c>
      <c r="BF632">
        <f>1-BE632/AT632</f>
        <v>0</v>
      </c>
      <c r="BG632">
        <f>(AT632-AS632)/(AT632-BE632)</f>
        <v>0</v>
      </c>
      <c r="BH632">
        <f>(AN632-AT632)/(AN632-BE632)</f>
        <v>0</v>
      </c>
      <c r="BI632">
        <f>(AT632-AS632)/(AT632-AM632)</f>
        <v>0</v>
      </c>
      <c r="BJ632">
        <f>(AN632-AT632)/(AN632-AM632)</f>
        <v>0</v>
      </c>
      <c r="BK632">
        <f>(BG632*BE632/AS632)</f>
        <v>0</v>
      </c>
      <c r="BL632">
        <f>(1-BK632)</f>
        <v>0</v>
      </c>
      <c r="CU632">
        <f>$B$13*DS632+$C$13*DT632+$F$13*EE632*(1-EH632)</f>
        <v>0</v>
      </c>
      <c r="CV632">
        <f>CU632*CW632</f>
        <v>0</v>
      </c>
      <c r="CW632">
        <f>($B$13*$D$11+$C$13*$D$11+$F$13*((ER632+EJ632)/MAX(ER632+EJ632+ES632, 0.1)*$I$11+ES632/MAX(ER632+EJ632+ES632, 0.1)*$J$11))/($B$13+$C$13+$F$13)</f>
        <v>0</v>
      </c>
      <c r="CX632">
        <f>($B$13*$K$11+$C$13*$K$11+$F$13*((ER632+EJ632)/MAX(ER632+EJ632+ES632, 0.1)*$P$11+ES632/MAX(ER632+EJ632+ES632, 0.1)*$Q$11))/($B$13+$C$13+$F$13)</f>
        <v>0</v>
      </c>
      <c r="CY632">
        <v>2.7</v>
      </c>
      <c r="CZ632">
        <v>0.5</v>
      </c>
      <c r="DA632" t="s">
        <v>421</v>
      </c>
      <c r="DB632">
        <v>2</v>
      </c>
      <c r="DC632">
        <v>1761014125</v>
      </c>
      <c r="DD632">
        <v>420.3465833333333</v>
      </c>
      <c r="DE632">
        <v>419.9994583333334</v>
      </c>
      <c r="DF632">
        <v>23.51908333333333</v>
      </c>
      <c r="DG632">
        <v>23.3616625</v>
      </c>
      <c r="DH632">
        <v>422.1565833333333</v>
      </c>
      <c r="DI632">
        <v>23.33267083333333</v>
      </c>
      <c r="DJ632">
        <v>500.0132083333333</v>
      </c>
      <c r="DK632">
        <v>90.61552916666669</v>
      </c>
      <c r="DL632">
        <v>0.03309269583333333</v>
      </c>
      <c r="DM632">
        <v>30.01053333333333</v>
      </c>
      <c r="DN632">
        <v>30.04182083333333</v>
      </c>
      <c r="DO632">
        <v>999.9</v>
      </c>
      <c r="DP632">
        <v>0</v>
      </c>
      <c r="DQ632">
        <v>0</v>
      </c>
      <c r="DR632">
        <v>10004.04</v>
      </c>
      <c r="DS632">
        <v>0</v>
      </c>
      <c r="DT632">
        <v>0.242856</v>
      </c>
      <c r="DU632">
        <v>0.3471527083333333</v>
      </c>
      <c r="DV632">
        <v>430.4709166666667</v>
      </c>
      <c r="DW632">
        <v>430.046</v>
      </c>
      <c r="DX632">
        <v>0.1574202916666667</v>
      </c>
      <c r="DY632">
        <v>419.9994583333334</v>
      </c>
      <c r="DZ632">
        <v>23.3616625</v>
      </c>
      <c r="EA632">
        <v>2.131195</v>
      </c>
      <c r="EB632">
        <v>2.116930833333333</v>
      </c>
      <c r="EC632">
        <v>18.45427916666667</v>
      </c>
      <c r="ED632">
        <v>18.34714583333333</v>
      </c>
      <c r="EE632">
        <v>0.00500078</v>
      </c>
      <c r="EF632">
        <v>0</v>
      </c>
      <c r="EG632">
        <v>0</v>
      </c>
      <c r="EH632">
        <v>0</v>
      </c>
      <c r="EI632">
        <v>294.325</v>
      </c>
      <c r="EJ632">
        <v>0.00500078</v>
      </c>
      <c r="EK632">
        <v>-14.6375</v>
      </c>
      <c r="EL632">
        <v>-0.475</v>
      </c>
      <c r="EM632">
        <v>35.395625</v>
      </c>
      <c r="EN632">
        <v>38.56745833333333</v>
      </c>
      <c r="EO632">
        <v>37.77845833333333</v>
      </c>
      <c r="EP632">
        <v>38.89033333333333</v>
      </c>
      <c r="EQ632">
        <v>37.91375</v>
      </c>
      <c r="ER632">
        <v>0</v>
      </c>
      <c r="ES632">
        <v>0</v>
      </c>
      <c r="ET632">
        <v>0</v>
      </c>
      <c r="EU632">
        <v>1761014131.9</v>
      </c>
      <c r="EV632">
        <v>0</v>
      </c>
      <c r="EW632">
        <v>294.332</v>
      </c>
      <c r="EX632">
        <v>-27.23076900509412</v>
      </c>
      <c r="EY632">
        <v>-15.50769189960625</v>
      </c>
      <c r="EZ632">
        <v>-16.128</v>
      </c>
      <c r="FA632">
        <v>15</v>
      </c>
      <c r="FB632">
        <v>1761013932</v>
      </c>
      <c r="FC632" t="s">
        <v>1665</v>
      </c>
      <c r="FD632">
        <v>1761013932</v>
      </c>
      <c r="FE632">
        <v>1761013923</v>
      </c>
      <c r="FF632">
        <v>19</v>
      </c>
      <c r="FG632">
        <v>-0.044</v>
      </c>
      <c r="FH632">
        <v>0.005</v>
      </c>
      <c r="FI632">
        <v>-1.811</v>
      </c>
      <c r="FJ632">
        <v>0.185</v>
      </c>
      <c r="FK632">
        <v>420</v>
      </c>
      <c r="FL632">
        <v>23</v>
      </c>
      <c r="FM632">
        <v>0.59</v>
      </c>
      <c r="FN632">
        <v>0.09</v>
      </c>
      <c r="FO632">
        <v>0.3456651463414634</v>
      </c>
      <c r="FP632">
        <v>-0.1788652891986055</v>
      </c>
      <c r="FQ632">
        <v>0.05395186567743644</v>
      </c>
      <c r="FR632">
        <v>1</v>
      </c>
      <c r="FS632">
        <v>295.1588235294118</v>
      </c>
      <c r="FT632">
        <v>-10.34988529039545</v>
      </c>
      <c r="FU632">
        <v>7.856549072067153</v>
      </c>
      <c r="FV632">
        <v>0</v>
      </c>
      <c r="FW632">
        <v>0.1575314878048781</v>
      </c>
      <c r="FX632">
        <v>-0.009047142857142722</v>
      </c>
      <c r="FY632">
        <v>0.00158775978280723</v>
      </c>
      <c r="FZ632">
        <v>1</v>
      </c>
      <c r="GA632">
        <v>2</v>
      </c>
      <c r="GB632">
        <v>3</v>
      </c>
      <c r="GC632" t="s">
        <v>482</v>
      </c>
      <c r="GD632">
        <v>3.10975</v>
      </c>
      <c r="GE632">
        <v>2.72461</v>
      </c>
      <c r="GF632">
        <v>0.0887717</v>
      </c>
      <c r="GG632">
        <v>0.08846850000000001</v>
      </c>
      <c r="GH632">
        <v>0.107162</v>
      </c>
      <c r="GI632">
        <v>0.107702</v>
      </c>
      <c r="GJ632">
        <v>23917</v>
      </c>
      <c r="GK632">
        <v>21658.1</v>
      </c>
      <c r="GL632">
        <v>26804.1</v>
      </c>
      <c r="GM632">
        <v>23965.6</v>
      </c>
      <c r="GN632">
        <v>38239</v>
      </c>
      <c r="GO632">
        <v>31539.7</v>
      </c>
      <c r="GP632">
        <v>46785.2</v>
      </c>
      <c r="GQ632">
        <v>37880.2</v>
      </c>
      <c r="GR632">
        <v>1.89438</v>
      </c>
      <c r="GS632">
        <v>1.8809</v>
      </c>
      <c r="GT632">
        <v>0.109226</v>
      </c>
      <c r="GU632">
        <v>0</v>
      </c>
      <c r="GV632">
        <v>28.231</v>
      </c>
      <c r="GW632">
        <v>999.9</v>
      </c>
      <c r="GX632">
        <v>64.09999999999999</v>
      </c>
      <c r="GY632">
        <v>29</v>
      </c>
      <c r="GZ632">
        <v>28.4508</v>
      </c>
      <c r="HA632">
        <v>61.321</v>
      </c>
      <c r="HB632">
        <v>21.0337</v>
      </c>
      <c r="HC632">
        <v>1</v>
      </c>
      <c r="HD632">
        <v>0.0160747</v>
      </c>
      <c r="HE632">
        <v>-1.59276</v>
      </c>
      <c r="HF632">
        <v>20.329</v>
      </c>
      <c r="HG632">
        <v>5.22178</v>
      </c>
      <c r="HH632">
        <v>11.9798</v>
      </c>
      <c r="HI632">
        <v>4.96545</v>
      </c>
      <c r="HJ632">
        <v>3.276</v>
      </c>
      <c r="HK632">
        <v>9999</v>
      </c>
      <c r="HL632">
        <v>9999</v>
      </c>
      <c r="HM632">
        <v>9999</v>
      </c>
      <c r="HN632">
        <v>999.9</v>
      </c>
      <c r="HO632">
        <v>1.86359</v>
      </c>
      <c r="HP632">
        <v>1.85974</v>
      </c>
      <c r="HQ632">
        <v>1.85805</v>
      </c>
      <c r="HR632">
        <v>1.8594</v>
      </c>
      <c r="HS632">
        <v>1.85959</v>
      </c>
      <c r="HT632">
        <v>1.85806</v>
      </c>
      <c r="HU632">
        <v>1.85714</v>
      </c>
      <c r="HV632">
        <v>1.8521</v>
      </c>
      <c r="HW632">
        <v>0</v>
      </c>
      <c r="HX632">
        <v>0</v>
      </c>
      <c r="HY632">
        <v>0</v>
      </c>
      <c r="HZ632">
        <v>0</v>
      </c>
      <c r="IA632" t="s">
        <v>424</v>
      </c>
      <c r="IB632" t="s">
        <v>425</v>
      </c>
      <c r="IC632" t="s">
        <v>426</v>
      </c>
      <c r="ID632" t="s">
        <v>426</v>
      </c>
      <c r="IE632" t="s">
        <v>426</v>
      </c>
      <c r="IF632" t="s">
        <v>426</v>
      </c>
      <c r="IG632">
        <v>0</v>
      </c>
      <c r="IH632">
        <v>100</v>
      </c>
      <c r="II632">
        <v>100</v>
      </c>
      <c r="IJ632">
        <v>-1.81</v>
      </c>
      <c r="IK632">
        <v>0.1863</v>
      </c>
      <c r="IL632">
        <v>-2.601219500274762</v>
      </c>
      <c r="IM632">
        <v>0.001328113201692861</v>
      </c>
      <c r="IN632">
        <v>1.538283238170363E-06</v>
      </c>
      <c r="IO632">
        <v>-5.795655626708063E-10</v>
      </c>
      <c r="IP632">
        <v>-0.0617216039733722</v>
      </c>
      <c r="IQ632">
        <v>-0.004593102289677449</v>
      </c>
      <c r="IR632">
        <v>0.0008253994458280543</v>
      </c>
      <c r="IS632">
        <v>-7.403632370499484E-06</v>
      </c>
      <c r="IT632">
        <v>2</v>
      </c>
      <c r="IU632">
        <v>1985</v>
      </c>
      <c r="IV632">
        <v>1</v>
      </c>
      <c r="IW632">
        <v>27</v>
      </c>
      <c r="IX632">
        <v>3.4</v>
      </c>
      <c r="IY632">
        <v>3.5</v>
      </c>
      <c r="IZ632">
        <v>1.13525</v>
      </c>
      <c r="JA632">
        <v>2.60742</v>
      </c>
      <c r="JB632">
        <v>1.49658</v>
      </c>
      <c r="JC632">
        <v>2.34497</v>
      </c>
      <c r="JD632">
        <v>1.54907</v>
      </c>
      <c r="JE632">
        <v>2.46948</v>
      </c>
      <c r="JF632">
        <v>32.7313</v>
      </c>
      <c r="JG632">
        <v>15.2003</v>
      </c>
      <c r="JH632">
        <v>18</v>
      </c>
      <c r="JI632">
        <v>481.867</v>
      </c>
      <c r="JJ632">
        <v>502.54</v>
      </c>
      <c r="JK632">
        <v>30.62</v>
      </c>
      <c r="JL632">
        <v>27.4499</v>
      </c>
      <c r="JM632">
        <v>30.0001</v>
      </c>
      <c r="JN632">
        <v>27.6658</v>
      </c>
      <c r="JO632">
        <v>27.653</v>
      </c>
      <c r="JP632">
        <v>22.8233</v>
      </c>
      <c r="JQ632">
        <v>21.4143</v>
      </c>
      <c r="JR632">
        <v>79.32980000000001</v>
      </c>
      <c r="JS632">
        <v>30.6091</v>
      </c>
      <c r="JT632">
        <v>420</v>
      </c>
      <c r="JU632">
        <v>23.4537</v>
      </c>
      <c r="JV632">
        <v>102.309</v>
      </c>
      <c r="JW632">
        <v>91.3865</v>
      </c>
    </row>
    <row r="633" spans="1:283">
      <c r="A633">
        <v>615</v>
      </c>
      <c r="B633">
        <v>1761014135</v>
      </c>
      <c r="C633">
        <v>4469</v>
      </c>
      <c r="D633" t="s">
        <v>1692</v>
      </c>
      <c r="E633" t="s">
        <v>1693</v>
      </c>
      <c r="F633">
        <v>5</v>
      </c>
      <c r="G633" t="s">
        <v>1603</v>
      </c>
      <c r="H633">
        <v>1761014127</v>
      </c>
      <c r="I633">
        <f>(J633)/1000</f>
        <v>0</v>
      </c>
      <c r="J633">
        <f>1000*DJ633*AH633*(DF633-DG633)/(100*CY633*(1000-AH633*DF633))</f>
        <v>0</v>
      </c>
      <c r="K633">
        <f>DJ633*AH633*(DE633-DD633*(1000-AH633*DG633)/(1000-AH633*DF633))/(100*CY633)</f>
        <v>0</v>
      </c>
      <c r="L633">
        <f>DD633 - IF(AH633&gt;1, K633*CY633*100.0/(AJ633), 0)</f>
        <v>0</v>
      </c>
      <c r="M633">
        <f>((S633-I633/2)*L633-K633)/(S633+I633/2)</f>
        <v>0</v>
      </c>
      <c r="N633">
        <f>M633*(DK633+DL633)/1000.0</f>
        <v>0</v>
      </c>
      <c r="O633">
        <f>(DD633 - IF(AH633&gt;1, K633*CY633*100.0/(AJ633), 0))*(DK633+DL633)/1000.0</f>
        <v>0</v>
      </c>
      <c r="P633">
        <f>2.0/((1/R633-1/Q633)+SIGN(R633)*SQRT((1/R633-1/Q633)*(1/R633-1/Q633) + 4*CZ633/((CZ633+1)*(CZ633+1))*(2*1/R633*1/Q633-1/Q633*1/Q633)))</f>
        <v>0</v>
      </c>
      <c r="Q633">
        <f>IF(LEFT(DA633,1)&lt;&gt;"0",IF(LEFT(DA633,1)="1",3.0,DB633),$D$5+$E$5*(DR633*DK633/($K$5*1000))+$F$5*(DR633*DK633/($K$5*1000))*MAX(MIN(CY633,$J$5),$I$5)*MAX(MIN(CY633,$J$5),$I$5)+$G$5*MAX(MIN(CY633,$J$5),$I$5)*(DR633*DK633/($K$5*1000))+$H$5*(DR633*DK633/($K$5*1000))*(DR633*DK633/($K$5*1000)))</f>
        <v>0</v>
      </c>
      <c r="R633">
        <f>I633*(1000-(1000*0.61365*exp(17.502*V633/(240.97+V633))/(DK633+DL633)+DF633)/2)/(1000*0.61365*exp(17.502*V633/(240.97+V633))/(DK633+DL633)-DF633)</f>
        <v>0</v>
      </c>
      <c r="S633">
        <f>1/((CZ633+1)/(P633/1.6)+1/(Q633/1.37)) + CZ633/((CZ633+1)/(P633/1.6) + CZ633/(Q633/1.37))</f>
        <v>0</v>
      </c>
      <c r="T633">
        <f>(CU633*CX633)</f>
        <v>0</v>
      </c>
      <c r="U633">
        <f>(DM633+(T633+2*0.95*5.67E-8*(((DM633+$B$9)+273)^4-(DM633+273)^4)-44100*I633)/(1.84*29.3*Q633+8*0.95*5.67E-8*(DM633+273)^3))</f>
        <v>0</v>
      </c>
      <c r="V633">
        <f>($C$9*DN633+$D$9*DO633+$E$9*U633)</f>
        <v>0</v>
      </c>
      <c r="W633">
        <f>0.61365*exp(17.502*V633/(240.97+V633))</f>
        <v>0</v>
      </c>
      <c r="X633">
        <f>(Y633/Z633*100)</f>
        <v>0</v>
      </c>
      <c r="Y633">
        <f>DF633*(DK633+DL633)/1000</f>
        <v>0</v>
      </c>
      <c r="Z633">
        <f>0.61365*exp(17.502*DM633/(240.97+DM633))</f>
        <v>0</v>
      </c>
      <c r="AA633">
        <f>(W633-DF633*(DK633+DL633)/1000)</f>
        <v>0</v>
      </c>
      <c r="AB633">
        <f>(-I633*44100)</f>
        <v>0</v>
      </c>
      <c r="AC633">
        <f>2*29.3*Q633*0.92*(DM633-V633)</f>
        <v>0</v>
      </c>
      <c r="AD633">
        <f>2*0.95*5.67E-8*(((DM633+$B$9)+273)^4-(V633+273)^4)</f>
        <v>0</v>
      </c>
      <c r="AE633">
        <f>T633+AD633+AB633+AC633</f>
        <v>0</v>
      </c>
      <c r="AF633">
        <v>1</v>
      </c>
      <c r="AG633">
        <v>0</v>
      </c>
      <c r="AH633">
        <f>IF(AF633*$H$15&gt;=AJ633,1.0,(AJ633/(AJ633-AF633*$H$15)))</f>
        <v>0</v>
      </c>
      <c r="AI633">
        <f>(AH633-1)*100</f>
        <v>0</v>
      </c>
      <c r="AJ633">
        <f>MAX(0,($B$15+$C$15*DR633)/(1+$D$15*DR633)*DK633/(DM633+273)*$E$15)</f>
        <v>0</v>
      </c>
      <c r="AK633" t="s">
        <v>420</v>
      </c>
      <c r="AL633" t="s">
        <v>420</v>
      </c>
      <c r="AM633">
        <v>0</v>
      </c>
      <c r="AN633">
        <v>0</v>
      </c>
      <c r="AO633">
        <f>1-AM633/AN633</f>
        <v>0</v>
      </c>
      <c r="AP633">
        <v>0</v>
      </c>
      <c r="AQ633" t="s">
        <v>420</v>
      </c>
      <c r="AR633" t="s">
        <v>420</v>
      </c>
      <c r="AS633">
        <v>0</v>
      </c>
      <c r="AT633">
        <v>0</v>
      </c>
      <c r="AU633">
        <f>1-AS633/AT633</f>
        <v>0</v>
      </c>
      <c r="AV633">
        <v>0.5</v>
      </c>
      <c r="AW633">
        <f>CV633</f>
        <v>0</v>
      </c>
      <c r="AX633">
        <f>K633</f>
        <v>0</v>
      </c>
      <c r="AY633">
        <f>AU633*AV633*AW633</f>
        <v>0</v>
      </c>
      <c r="AZ633">
        <f>(AX633-AP633)/AW633</f>
        <v>0</v>
      </c>
      <c r="BA633">
        <f>(AN633-AT633)/AT633</f>
        <v>0</v>
      </c>
      <c r="BB633">
        <f>AM633/(AO633+AM633/AT633)</f>
        <v>0</v>
      </c>
      <c r="BC633" t="s">
        <v>420</v>
      </c>
      <c r="BD633">
        <v>0</v>
      </c>
      <c r="BE633">
        <f>IF(BD633&lt;&gt;0, BD633, BB633)</f>
        <v>0</v>
      </c>
      <c r="BF633">
        <f>1-BE633/AT633</f>
        <v>0</v>
      </c>
      <c r="BG633">
        <f>(AT633-AS633)/(AT633-BE633)</f>
        <v>0</v>
      </c>
      <c r="BH633">
        <f>(AN633-AT633)/(AN633-BE633)</f>
        <v>0</v>
      </c>
      <c r="BI633">
        <f>(AT633-AS633)/(AT633-AM633)</f>
        <v>0</v>
      </c>
      <c r="BJ633">
        <f>(AN633-AT633)/(AN633-AM633)</f>
        <v>0</v>
      </c>
      <c r="BK633">
        <f>(BG633*BE633/AS633)</f>
        <v>0</v>
      </c>
      <c r="BL633">
        <f>(1-BK633)</f>
        <v>0</v>
      </c>
      <c r="CU633">
        <f>$B$13*DS633+$C$13*DT633+$F$13*EE633*(1-EH633)</f>
        <v>0</v>
      </c>
      <c r="CV633">
        <f>CU633*CW633</f>
        <v>0</v>
      </c>
      <c r="CW633">
        <f>($B$13*$D$11+$C$13*$D$11+$F$13*((ER633+EJ633)/MAX(ER633+EJ633+ES633, 0.1)*$I$11+ES633/MAX(ER633+EJ633+ES633, 0.1)*$J$11))/($B$13+$C$13+$F$13)</f>
        <v>0</v>
      </c>
      <c r="CX633">
        <f>($B$13*$K$11+$C$13*$K$11+$F$13*((ER633+EJ633)/MAX(ER633+EJ633+ES633, 0.1)*$P$11+ES633/MAX(ER633+EJ633+ES633, 0.1)*$Q$11))/($B$13+$C$13+$F$13)</f>
        <v>0</v>
      </c>
      <c r="CY633">
        <v>2.7</v>
      </c>
      <c r="CZ633">
        <v>0.5</v>
      </c>
      <c r="DA633" t="s">
        <v>421</v>
      </c>
      <c r="DB633">
        <v>2</v>
      </c>
      <c r="DC633">
        <v>1761014127</v>
      </c>
      <c r="DD633">
        <v>420.3469166666667</v>
      </c>
      <c r="DE633">
        <v>420.0000416666667</v>
      </c>
      <c r="DF633">
        <v>23.51774583333333</v>
      </c>
      <c r="DG633">
        <v>23.36081666666666</v>
      </c>
      <c r="DH633">
        <v>422.1569166666666</v>
      </c>
      <c r="DI633">
        <v>23.3313625</v>
      </c>
      <c r="DJ633">
        <v>500.0201666666667</v>
      </c>
      <c r="DK633">
        <v>90.6155375</v>
      </c>
      <c r="DL633">
        <v>0.03304317916666667</v>
      </c>
      <c r="DM633">
        <v>30.00406666666667</v>
      </c>
      <c r="DN633">
        <v>30.03558749999999</v>
      </c>
      <c r="DO633">
        <v>999.9</v>
      </c>
      <c r="DP633">
        <v>0</v>
      </c>
      <c r="DQ633">
        <v>0</v>
      </c>
      <c r="DR633">
        <v>10002.26166666667</v>
      </c>
      <c r="DS633">
        <v>0</v>
      </c>
      <c r="DT633">
        <v>0.242856</v>
      </c>
      <c r="DU633">
        <v>0.3468691666666666</v>
      </c>
      <c r="DV633">
        <v>430.4705833333334</v>
      </c>
      <c r="DW633">
        <v>430.0462083333334</v>
      </c>
      <c r="DX633">
        <v>0.156928875</v>
      </c>
      <c r="DY633">
        <v>420.0000416666667</v>
      </c>
      <c r="DZ633">
        <v>23.36081666666666</v>
      </c>
      <c r="EA633">
        <v>2.131074166666667</v>
      </c>
      <c r="EB633">
        <v>2.116854583333333</v>
      </c>
      <c r="EC633">
        <v>18.453375</v>
      </c>
      <c r="ED633">
        <v>18.34657083333333</v>
      </c>
      <c r="EE633">
        <v>0.00500078</v>
      </c>
      <c r="EF633">
        <v>0</v>
      </c>
      <c r="EG633">
        <v>0</v>
      </c>
      <c r="EH633">
        <v>0</v>
      </c>
      <c r="EI633">
        <v>292.9333333333333</v>
      </c>
      <c r="EJ633">
        <v>0.00500078</v>
      </c>
      <c r="EK633">
        <v>-13.4</v>
      </c>
      <c r="EL633">
        <v>-0.3791666666666667</v>
      </c>
      <c r="EM633">
        <v>35.377375</v>
      </c>
      <c r="EN633">
        <v>38.52841666666666</v>
      </c>
      <c r="EO633">
        <v>37.76541666666666</v>
      </c>
      <c r="EP633">
        <v>38.83829166666667</v>
      </c>
      <c r="EQ633">
        <v>37.87983333333333</v>
      </c>
      <c r="ER633">
        <v>0</v>
      </c>
      <c r="ES633">
        <v>0</v>
      </c>
      <c r="ET633">
        <v>0</v>
      </c>
      <c r="EU633">
        <v>1761014133.7</v>
      </c>
      <c r="EV633">
        <v>0</v>
      </c>
      <c r="EW633">
        <v>293.4923076923077</v>
      </c>
      <c r="EX633">
        <v>-38.78290597740705</v>
      </c>
      <c r="EY633">
        <v>6.502564407302344</v>
      </c>
      <c r="EZ633">
        <v>-14.95384615384615</v>
      </c>
      <c r="FA633">
        <v>15</v>
      </c>
      <c r="FB633">
        <v>1761013932</v>
      </c>
      <c r="FC633" t="s">
        <v>1665</v>
      </c>
      <c r="FD633">
        <v>1761013932</v>
      </c>
      <c r="FE633">
        <v>1761013923</v>
      </c>
      <c r="FF633">
        <v>19</v>
      </c>
      <c r="FG633">
        <v>-0.044</v>
      </c>
      <c r="FH633">
        <v>0.005</v>
      </c>
      <c r="FI633">
        <v>-1.811</v>
      </c>
      <c r="FJ633">
        <v>0.185</v>
      </c>
      <c r="FK633">
        <v>420</v>
      </c>
      <c r="FL633">
        <v>23</v>
      </c>
      <c r="FM633">
        <v>0.59</v>
      </c>
      <c r="FN633">
        <v>0.09</v>
      </c>
      <c r="FO633">
        <v>0.3550972</v>
      </c>
      <c r="FP633">
        <v>-0.1448747842401502</v>
      </c>
      <c r="FQ633">
        <v>0.05696808104728471</v>
      </c>
      <c r="FR633">
        <v>1</v>
      </c>
      <c r="FS633">
        <v>294.7970588235294</v>
      </c>
      <c r="FT633">
        <v>-37.80443079726826</v>
      </c>
      <c r="FU633">
        <v>8.160395221618272</v>
      </c>
      <c r="FV633">
        <v>0</v>
      </c>
      <c r="FW633">
        <v>0.1571995</v>
      </c>
      <c r="FX633">
        <v>-0.015787564727955</v>
      </c>
      <c r="FY633">
        <v>0.001866743005879492</v>
      </c>
      <c r="FZ633">
        <v>1</v>
      </c>
      <c r="GA633">
        <v>2</v>
      </c>
      <c r="GB633">
        <v>3</v>
      </c>
      <c r="GC633" t="s">
        <v>482</v>
      </c>
      <c r="GD633">
        <v>3.10967</v>
      </c>
      <c r="GE633">
        <v>2.72448</v>
      </c>
      <c r="GF633">
        <v>0.0887728</v>
      </c>
      <c r="GG633">
        <v>0.0884621</v>
      </c>
      <c r="GH633">
        <v>0.107154</v>
      </c>
      <c r="GI633">
        <v>0.107693</v>
      </c>
      <c r="GJ633">
        <v>23916.9</v>
      </c>
      <c r="GK633">
        <v>21658.2</v>
      </c>
      <c r="GL633">
        <v>26804</v>
      </c>
      <c r="GM633">
        <v>23965.5</v>
      </c>
      <c r="GN633">
        <v>38239.3</v>
      </c>
      <c r="GO633">
        <v>31540</v>
      </c>
      <c r="GP633">
        <v>46785.1</v>
      </c>
      <c r="GQ633">
        <v>37880.2</v>
      </c>
      <c r="GR633">
        <v>1.89382</v>
      </c>
      <c r="GS633">
        <v>1.8813</v>
      </c>
      <c r="GT633">
        <v>0.109114</v>
      </c>
      <c r="GU633">
        <v>0</v>
      </c>
      <c r="GV633">
        <v>28.2303</v>
      </c>
      <c r="GW633">
        <v>999.9</v>
      </c>
      <c r="GX633">
        <v>64.09999999999999</v>
      </c>
      <c r="GY633">
        <v>29</v>
      </c>
      <c r="GZ633">
        <v>28.4473</v>
      </c>
      <c r="HA633">
        <v>61.511</v>
      </c>
      <c r="HB633">
        <v>20.8654</v>
      </c>
      <c r="HC633">
        <v>1</v>
      </c>
      <c r="HD633">
        <v>0.0160518</v>
      </c>
      <c r="HE633">
        <v>-1.58844</v>
      </c>
      <c r="HF633">
        <v>20.329</v>
      </c>
      <c r="HG633">
        <v>5.22193</v>
      </c>
      <c r="HH633">
        <v>11.98</v>
      </c>
      <c r="HI633">
        <v>4.9655</v>
      </c>
      <c r="HJ633">
        <v>3.276</v>
      </c>
      <c r="HK633">
        <v>9999</v>
      </c>
      <c r="HL633">
        <v>9999</v>
      </c>
      <c r="HM633">
        <v>9999</v>
      </c>
      <c r="HN633">
        <v>999.9</v>
      </c>
      <c r="HO633">
        <v>1.86358</v>
      </c>
      <c r="HP633">
        <v>1.85974</v>
      </c>
      <c r="HQ633">
        <v>1.85805</v>
      </c>
      <c r="HR633">
        <v>1.85941</v>
      </c>
      <c r="HS633">
        <v>1.85959</v>
      </c>
      <c r="HT633">
        <v>1.85806</v>
      </c>
      <c r="HU633">
        <v>1.85713</v>
      </c>
      <c r="HV633">
        <v>1.85211</v>
      </c>
      <c r="HW633">
        <v>0</v>
      </c>
      <c r="HX633">
        <v>0</v>
      </c>
      <c r="HY633">
        <v>0</v>
      </c>
      <c r="HZ633">
        <v>0</v>
      </c>
      <c r="IA633" t="s">
        <v>424</v>
      </c>
      <c r="IB633" t="s">
        <v>425</v>
      </c>
      <c r="IC633" t="s">
        <v>426</v>
      </c>
      <c r="ID633" t="s">
        <v>426</v>
      </c>
      <c r="IE633" t="s">
        <v>426</v>
      </c>
      <c r="IF633" t="s">
        <v>426</v>
      </c>
      <c r="IG633">
        <v>0</v>
      </c>
      <c r="IH633">
        <v>100</v>
      </c>
      <c r="II633">
        <v>100</v>
      </c>
      <c r="IJ633">
        <v>-1.81</v>
      </c>
      <c r="IK633">
        <v>0.1862</v>
      </c>
      <c r="IL633">
        <v>-2.601219500274762</v>
      </c>
      <c r="IM633">
        <v>0.001328113201692861</v>
      </c>
      <c r="IN633">
        <v>1.538283238170363E-06</v>
      </c>
      <c r="IO633">
        <v>-5.795655626708063E-10</v>
      </c>
      <c r="IP633">
        <v>-0.0617216039733722</v>
      </c>
      <c r="IQ633">
        <v>-0.004593102289677449</v>
      </c>
      <c r="IR633">
        <v>0.0008253994458280543</v>
      </c>
      <c r="IS633">
        <v>-7.403632370499484E-06</v>
      </c>
      <c r="IT633">
        <v>2</v>
      </c>
      <c r="IU633">
        <v>1985</v>
      </c>
      <c r="IV633">
        <v>1</v>
      </c>
      <c r="IW633">
        <v>27</v>
      </c>
      <c r="IX633">
        <v>3.4</v>
      </c>
      <c r="IY633">
        <v>3.5</v>
      </c>
      <c r="IZ633">
        <v>1.13525</v>
      </c>
      <c r="JA633">
        <v>2.6123</v>
      </c>
      <c r="JB633">
        <v>1.49658</v>
      </c>
      <c r="JC633">
        <v>2.34497</v>
      </c>
      <c r="JD633">
        <v>1.54907</v>
      </c>
      <c r="JE633">
        <v>2.3584</v>
      </c>
      <c r="JF633">
        <v>32.7313</v>
      </c>
      <c r="JG633">
        <v>15.1915</v>
      </c>
      <c r="JH633">
        <v>18</v>
      </c>
      <c r="JI633">
        <v>481.549</v>
      </c>
      <c r="JJ633">
        <v>502.796</v>
      </c>
      <c r="JK633">
        <v>30.6063</v>
      </c>
      <c r="JL633">
        <v>27.4487</v>
      </c>
      <c r="JM633">
        <v>30.0001</v>
      </c>
      <c r="JN633">
        <v>27.6658</v>
      </c>
      <c r="JO633">
        <v>27.6519</v>
      </c>
      <c r="JP633">
        <v>22.8252</v>
      </c>
      <c r="JQ633">
        <v>21.4143</v>
      </c>
      <c r="JR633">
        <v>79.32980000000001</v>
      </c>
      <c r="JS633">
        <v>30.6091</v>
      </c>
      <c r="JT633">
        <v>420</v>
      </c>
      <c r="JU633">
        <v>23.46</v>
      </c>
      <c r="JV633">
        <v>102.308</v>
      </c>
      <c r="JW633">
        <v>91.38630000000001</v>
      </c>
    </row>
    <row r="634" spans="1:283">
      <c r="A634">
        <v>616</v>
      </c>
      <c r="B634">
        <v>1761014137</v>
      </c>
      <c r="C634">
        <v>4471</v>
      </c>
      <c r="D634" t="s">
        <v>1694</v>
      </c>
      <c r="E634" t="s">
        <v>1695</v>
      </c>
      <c r="F634">
        <v>5</v>
      </c>
      <c r="G634" t="s">
        <v>1603</v>
      </c>
      <c r="H634">
        <v>1761014129</v>
      </c>
      <c r="I634">
        <f>(J634)/1000</f>
        <v>0</v>
      </c>
      <c r="J634">
        <f>1000*DJ634*AH634*(DF634-DG634)/(100*CY634*(1000-AH634*DF634))</f>
        <v>0</v>
      </c>
      <c r="K634">
        <f>DJ634*AH634*(DE634-DD634*(1000-AH634*DG634)/(1000-AH634*DF634))/(100*CY634)</f>
        <v>0</v>
      </c>
      <c r="L634">
        <f>DD634 - IF(AH634&gt;1, K634*CY634*100.0/(AJ634), 0)</f>
        <v>0</v>
      </c>
      <c r="M634">
        <f>((S634-I634/2)*L634-K634)/(S634+I634/2)</f>
        <v>0</v>
      </c>
      <c r="N634">
        <f>M634*(DK634+DL634)/1000.0</f>
        <v>0</v>
      </c>
      <c r="O634">
        <f>(DD634 - IF(AH634&gt;1, K634*CY634*100.0/(AJ634), 0))*(DK634+DL634)/1000.0</f>
        <v>0</v>
      </c>
      <c r="P634">
        <f>2.0/((1/R634-1/Q634)+SIGN(R634)*SQRT((1/R634-1/Q634)*(1/R634-1/Q634) + 4*CZ634/((CZ634+1)*(CZ634+1))*(2*1/R634*1/Q634-1/Q634*1/Q634)))</f>
        <v>0</v>
      </c>
      <c r="Q634">
        <f>IF(LEFT(DA634,1)&lt;&gt;"0",IF(LEFT(DA634,1)="1",3.0,DB634),$D$5+$E$5*(DR634*DK634/($K$5*1000))+$F$5*(DR634*DK634/($K$5*1000))*MAX(MIN(CY634,$J$5),$I$5)*MAX(MIN(CY634,$J$5),$I$5)+$G$5*MAX(MIN(CY634,$J$5),$I$5)*(DR634*DK634/($K$5*1000))+$H$5*(DR634*DK634/($K$5*1000))*(DR634*DK634/($K$5*1000)))</f>
        <v>0</v>
      </c>
      <c r="R634">
        <f>I634*(1000-(1000*0.61365*exp(17.502*V634/(240.97+V634))/(DK634+DL634)+DF634)/2)/(1000*0.61365*exp(17.502*V634/(240.97+V634))/(DK634+DL634)-DF634)</f>
        <v>0</v>
      </c>
      <c r="S634">
        <f>1/((CZ634+1)/(P634/1.6)+1/(Q634/1.37)) + CZ634/((CZ634+1)/(P634/1.6) + CZ634/(Q634/1.37))</f>
        <v>0</v>
      </c>
      <c r="T634">
        <f>(CU634*CX634)</f>
        <v>0</v>
      </c>
      <c r="U634">
        <f>(DM634+(T634+2*0.95*5.67E-8*(((DM634+$B$9)+273)^4-(DM634+273)^4)-44100*I634)/(1.84*29.3*Q634+8*0.95*5.67E-8*(DM634+273)^3))</f>
        <v>0</v>
      </c>
      <c r="V634">
        <f>($C$9*DN634+$D$9*DO634+$E$9*U634)</f>
        <v>0</v>
      </c>
      <c r="W634">
        <f>0.61365*exp(17.502*V634/(240.97+V634))</f>
        <v>0</v>
      </c>
      <c r="X634">
        <f>(Y634/Z634*100)</f>
        <v>0</v>
      </c>
      <c r="Y634">
        <f>DF634*(DK634+DL634)/1000</f>
        <v>0</v>
      </c>
      <c r="Z634">
        <f>0.61365*exp(17.502*DM634/(240.97+DM634))</f>
        <v>0</v>
      </c>
      <c r="AA634">
        <f>(W634-DF634*(DK634+DL634)/1000)</f>
        <v>0</v>
      </c>
      <c r="AB634">
        <f>(-I634*44100)</f>
        <v>0</v>
      </c>
      <c r="AC634">
        <f>2*29.3*Q634*0.92*(DM634-V634)</f>
        <v>0</v>
      </c>
      <c r="AD634">
        <f>2*0.95*5.67E-8*(((DM634+$B$9)+273)^4-(V634+273)^4)</f>
        <v>0</v>
      </c>
      <c r="AE634">
        <f>T634+AD634+AB634+AC634</f>
        <v>0</v>
      </c>
      <c r="AF634">
        <v>1</v>
      </c>
      <c r="AG634">
        <v>0</v>
      </c>
      <c r="AH634">
        <f>IF(AF634*$H$15&gt;=AJ634,1.0,(AJ634/(AJ634-AF634*$H$15)))</f>
        <v>0</v>
      </c>
      <c r="AI634">
        <f>(AH634-1)*100</f>
        <v>0</v>
      </c>
      <c r="AJ634">
        <f>MAX(0,($B$15+$C$15*DR634)/(1+$D$15*DR634)*DK634/(DM634+273)*$E$15)</f>
        <v>0</v>
      </c>
      <c r="AK634" t="s">
        <v>420</v>
      </c>
      <c r="AL634" t="s">
        <v>420</v>
      </c>
      <c r="AM634">
        <v>0</v>
      </c>
      <c r="AN634">
        <v>0</v>
      </c>
      <c r="AO634">
        <f>1-AM634/AN634</f>
        <v>0</v>
      </c>
      <c r="AP634">
        <v>0</v>
      </c>
      <c r="AQ634" t="s">
        <v>420</v>
      </c>
      <c r="AR634" t="s">
        <v>420</v>
      </c>
      <c r="AS634">
        <v>0</v>
      </c>
      <c r="AT634">
        <v>0</v>
      </c>
      <c r="AU634">
        <f>1-AS634/AT634</f>
        <v>0</v>
      </c>
      <c r="AV634">
        <v>0.5</v>
      </c>
      <c r="AW634">
        <f>CV634</f>
        <v>0</v>
      </c>
      <c r="AX634">
        <f>K634</f>
        <v>0</v>
      </c>
      <c r="AY634">
        <f>AU634*AV634*AW634</f>
        <v>0</v>
      </c>
      <c r="AZ634">
        <f>(AX634-AP634)/AW634</f>
        <v>0</v>
      </c>
      <c r="BA634">
        <f>(AN634-AT634)/AT634</f>
        <v>0</v>
      </c>
      <c r="BB634">
        <f>AM634/(AO634+AM634/AT634)</f>
        <v>0</v>
      </c>
      <c r="BC634" t="s">
        <v>420</v>
      </c>
      <c r="BD634">
        <v>0</v>
      </c>
      <c r="BE634">
        <f>IF(BD634&lt;&gt;0, BD634, BB634)</f>
        <v>0</v>
      </c>
      <c r="BF634">
        <f>1-BE634/AT634</f>
        <v>0</v>
      </c>
      <c r="BG634">
        <f>(AT634-AS634)/(AT634-BE634)</f>
        <v>0</v>
      </c>
      <c r="BH634">
        <f>(AN634-AT634)/(AN634-BE634)</f>
        <v>0</v>
      </c>
      <c r="BI634">
        <f>(AT634-AS634)/(AT634-AM634)</f>
        <v>0</v>
      </c>
      <c r="BJ634">
        <f>(AN634-AT634)/(AN634-AM634)</f>
        <v>0</v>
      </c>
      <c r="BK634">
        <f>(BG634*BE634/AS634)</f>
        <v>0</v>
      </c>
      <c r="BL634">
        <f>(1-BK634)</f>
        <v>0</v>
      </c>
      <c r="CU634">
        <f>$B$13*DS634+$C$13*DT634+$F$13*EE634*(1-EH634)</f>
        <v>0</v>
      </c>
      <c r="CV634">
        <f>CU634*CW634</f>
        <v>0</v>
      </c>
      <c r="CW634">
        <f>($B$13*$D$11+$C$13*$D$11+$F$13*((ER634+EJ634)/MAX(ER634+EJ634+ES634, 0.1)*$I$11+ES634/MAX(ER634+EJ634+ES634, 0.1)*$J$11))/($B$13+$C$13+$F$13)</f>
        <v>0</v>
      </c>
      <c r="CX634">
        <f>($B$13*$K$11+$C$13*$K$11+$F$13*((ER634+EJ634)/MAX(ER634+EJ634+ES634, 0.1)*$P$11+ES634/MAX(ER634+EJ634+ES634, 0.1)*$Q$11))/($B$13+$C$13+$F$13)</f>
        <v>0</v>
      </c>
      <c r="CY634">
        <v>2.7</v>
      </c>
      <c r="CZ634">
        <v>0.5</v>
      </c>
      <c r="DA634" t="s">
        <v>421</v>
      </c>
      <c r="DB634">
        <v>2</v>
      </c>
      <c r="DC634">
        <v>1761014129</v>
      </c>
      <c r="DD634">
        <v>420.3487083333334</v>
      </c>
      <c r="DE634">
        <v>419.9909166666666</v>
      </c>
      <c r="DF634">
        <v>23.51619166666667</v>
      </c>
      <c r="DG634">
        <v>23.36024583333333</v>
      </c>
      <c r="DH634">
        <v>422.1587083333333</v>
      </c>
      <c r="DI634">
        <v>23.32984166666666</v>
      </c>
      <c r="DJ634">
        <v>500.0055</v>
      </c>
      <c r="DK634">
        <v>90.61553333333332</v>
      </c>
      <c r="DL634">
        <v>0.03304247916666667</v>
      </c>
      <c r="DM634">
        <v>29.99718333333334</v>
      </c>
      <c r="DN634">
        <v>30.0291875</v>
      </c>
      <c r="DO634">
        <v>999.9</v>
      </c>
      <c r="DP634">
        <v>0</v>
      </c>
      <c r="DQ634">
        <v>0</v>
      </c>
      <c r="DR634">
        <v>9998.304166666667</v>
      </c>
      <c r="DS634">
        <v>0</v>
      </c>
      <c r="DT634">
        <v>0.242856</v>
      </c>
      <c r="DU634">
        <v>0.35784025</v>
      </c>
      <c r="DV634">
        <v>430.47175</v>
      </c>
      <c r="DW634">
        <v>430.036625</v>
      </c>
      <c r="DX634">
        <v>0.1559403333333333</v>
      </c>
      <c r="DY634">
        <v>419.9909166666666</v>
      </c>
      <c r="DZ634">
        <v>23.36024583333333</v>
      </c>
      <c r="EA634">
        <v>2.130933333333333</v>
      </c>
      <c r="EB634">
        <v>2.116803333333333</v>
      </c>
      <c r="EC634">
        <v>18.4523125</v>
      </c>
      <c r="ED634">
        <v>18.34618333333333</v>
      </c>
      <c r="EE634">
        <v>0.00500078</v>
      </c>
      <c r="EF634">
        <v>0</v>
      </c>
      <c r="EG634">
        <v>0</v>
      </c>
      <c r="EH634">
        <v>0</v>
      </c>
      <c r="EI634">
        <v>292.0666666666667</v>
      </c>
      <c r="EJ634">
        <v>0.00500078</v>
      </c>
      <c r="EK634">
        <v>-14.83333333333333</v>
      </c>
      <c r="EL634">
        <v>-0.5666666666666667</v>
      </c>
      <c r="EM634">
        <v>35.36433333333333</v>
      </c>
      <c r="EN634">
        <v>38.49191666666667</v>
      </c>
      <c r="EO634">
        <v>37.72891666666666</v>
      </c>
      <c r="EP634">
        <v>38.78620833333333</v>
      </c>
      <c r="EQ634">
        <v>37.86420833333333</v>
      </c>
      <c r="ER634">
        <v>0</v>
      </c>
      <c r="ES634">
        <v>0</v>
      </c>
      <c r="ET634">
        <v>0</v>
      </c>
      <c r="EU634">
        <v>1761014136.1</v>
      </c>
      <c r="EV634">
        <v>0</v>
      </c>
      <c r="EW634">
        <v>292.4038461538461</v>
      </c>
      <c r="EX634">
        <v>-40.50256418675058</v>
      </c>
      <c r="EY634">
        <v>20.79316289535141</v>
      </c>
      <c r="EZ634">
        <v>-16.19230769230769</v>
      </c>
      <c r="FA634">
        <v>15</v>
      </c>
      <c r="FB634">
        <v>1761013932</v>
      </c>
      <c r="FC634" t="s">
        <v>1665</v>
      </c>
      <c r="FD634">
        <v>1761013932</v>
      </c>
      <c r="FE634">
        <v>1761013923</v>
      </c>
      <c r="FF634">
        <v>19</v>
      </c>
      <c r="FG634">
        <v>-0.044</v>
      </c>
      <c r="FH634">
        <v>0.005</v>
      </c>
      <c r="FI634">
        <v>-1.811</v>
      </c>
      <c r="FJ634">
        <v>0.185</v>
      </c>
      <c r="FK634">
        <v>420</v>
      </c>
      <c r="FL634">
        <v>23</v>
      </c>
      <c r="FM634">
        <v>0.59</v>
      </c>
      <c r="FN634">
        <v>0.09</v>
      </c>
      <c r="FO634">
        <v>0.362362</v>
      </c>
      <c r="FP634">
        <v>-0.06830387456445998</v>
      </c>
      <c r="FQ634">
        <v>0.05956828497471845</v>
      </c>
      <c r="FR634">
        <v>1</v>
      </c>
      <c r="FS634">
        <v>293.3411764705882</v>
      </c>
      <c r="FT634">
        <v>-26.68907558293943</v>
      </c>
      <c r="FU634">
        <v>7.139456135451391</v>
      </c>
      <c r="FV634">
        <v>0</v>
      </c>
      <c r="FW634">
        <v>0.1569677804878049</v>
      </c>
      <c r="FX634">
        <v>-0.01845236236933775</v>
      </c>
      <c r="FY634">
        <v>0.002034546183139275</v>
      </c>
      <c r="FZ634">
        <v>1</v>
      </c>
      <c r="GA634">
        <v>2</v>
      </c>
      <c r="GB634">
        <v>3</v>
      </c>
      <c r="GC634" t="s">
        <v>482</v>
      </c>
      <c r="GD634">
        <v>3.10942</v>
      </c>
      <c r="GE634">
        <v>2.72448</v>
      </c>
      <c r="GF634">
        <v>0.0887627</v>
      </c>
      <c r="GG634">
        <v>0.08846900000000001</v>
      </c>
      <c r="GH634">
        <v>0.107149</v>
      </c>
      <c r="GI634">
        <v>0.107716</v>
      </c>
      <c r="GJ634">
        <v>23917.1</v>
      </c>
      <c r="GK634">
        <v>21658</v>
      </c>
      <c r="GL634">
        <v>26804</v>
      </c>
      <c r="GM634">
        <v>23965.5</v>
      </c>
      <c r="GN634">
        <v>38239.6</v>
      </c>
      <c r="GO634">
        <v>31539.1</v>
      </c>
      <c r="GP634">
        <v>46785.2</v>
      </c>
      <c r="GQ634">
        <v>37880.1</v>
      </c>
      <c r="GR634">
        <v>1.89365</v>
      </c>
      <c r="GS634">
        <v>1.88153</v>
      </c>
      <c r="GT634">
        <v>0.108927</v>
      </c>
      <c r="GU634">
        <v>0</v>
      </c>
      <c r="GV634">
        <v>28.2298</v>
      </c>
      <c r="GW634">
        <v>999.9</v>
      </c>
      <c r="GX634">
        <v>64.09999999999999</v>
      </c>
      <c r="GY634">
        <v>29</v>
      </c>
      <c r="GZ634">
        <v>28.45</v>
      </c>
      <c r="HA634">
        <v>61.371</v>
      </c>
      <c r="HB634">
        <v>21.1258</v>
      </c>
      <c r="HC634">
        <v>1</v>
      </c>
      <c r="HD634">
        <v>0.0160544</v>
      </c>
      <c r="HE634">
        <v>-1.64401</v>
      </c>
      <c r="HF634">
        <v>20.3283</v>
      </c>
      <c r="HG634">
        <v>5.22223</v>
      </c>
      <c r="HH634">
        <v>11.9798</v>
      </c>
      <c r="HI634">
        <v>4.9655</v>
      </c>
      <c r="HJ634">
        <v>3.276</v>
      </c>
      <c r="HK634">
        <v>9999</v>
      </c>
      <c r="HL634">
        <v>9999</v>
      </c>
      <c r="HM634">
        <v>9999</v>
      </c>
      <c r="HN634">
        <v>999.9</v>
      </c>
      <c r="HO634">
        <v>1.86359</v>
      </c>
      <c r="HP634">
        <v>1.85974</v>
      </c>
      <c r="HQ634">
        <v>1.85804</v>
      </c>
      <c r="HR634">
        <v>1.85942</v>
      </c>
      <c r="HS634">
        <v>1.85959</v>
      </c>
      <c r="HT634">
        <v>1.85806</v>
      </c>
      <c r="HU634">
        <v>1.85714</v>
      </c>
      <c r="HV634">
        <v>1.8521</v>
      </c>
      <c r="HW634">
        <v>0</v>
      </c>
      <c r="HX634">
        <v>0</v>
      </c>
      <c r="HY634">
        <v>0</v>
      </c>
      <c r="HZ634">
        <v>0</v>
      </c>
      <c r="IA634" t="s">
        <v>424</v>
      </c>
      <c r="IB634" t="s">
        <v>425</v>
      </c>
      <c r="IC634" t="s">
        <v>426</v>
      </c>
      <c r="ID634" t="s">
        <v>426</v>
      </c>
      <c r="IE634" t="s">
        <v>426</v>
      </c>
      <c r="IF634" t="s">
        <v>426</v>
      </c>
      <c r="IG634">
        <v>0</v>
      </c>
      <c r="IH634">
        <v>100</v>
      </c>
      <c r="II634">
        <v>100</v>
      </c>
      <c r="IJ634">
        <v>-1.81</v>
      </c>
      <c r="IK634">
        <v>0.1863</v>
      </c>
      <c r="IL634">
        <v>-2.601219500274762</v>
      </c>
      <c r="IM634">
        <v>0.001328113201692861</v>
      </c>
      <c r="IN634">
        <v>1.538283238170363E-06</v>
      </c>
      <c r="IO634">
        <v>-5.795655626708063E-10</v>
      </c>
      <c r="IP634">
        <v>-0.0617216039733722</v>
      </c>
      <c r="IQ634">
        <v>-0.004593102289677449</v>
      </c>
      <c r="IR634">
        <v>0.0008253994458280543</v>
      </c>
      <c r="IS634">
        <v>-7.403632370499484E-06</v>
      </c>
      <c r="IT634">
        <v>2</v>
      </c>
      <c r="IU634">
        <v>1985</v>
      </c>
      <c r="IV634">
        <v>1</v>
      </c>
      <c r="IW634">
        <v>27</v>
      </c>
      <c r="IX634">
        <v>3.4</v>
      </c>
      <c r="IY634">
        <v>3.6</v>
      </c>
      <c r="IZ634">
        <v>1.13525</v>
      </c>
      <c r="JA634">
        <v>2.61475</v>
      </c>
      <c r="JB634">
        <v>1.49658</v>
      </c>
      <c r="JC634">
        <v>2.34497</v>
      </c>
      <c r="JD634">
        <v>1.54907</v>
      </c>
      <c r="JE634">
        <v>2.44019</v>
      </c>
      <c r="JF634">
        <v>32.7313</v>
      </c>
      <c r="JG634">
        <v>15.1915</v>
      </c>
      <c r="JH634">
        <v>18</v>
      </c>
      <c r="JI634">
        <v>481.44</v>
      </c>
      <c r="JJ634">
        <v>502.939</v>
      </c>
      <c r="JK634">
        <v>30.5943</v>
      </c>
      <c r="JL634">
        <v>27.4476</v>
      </c>
      <c r="JM634">
        <v>30.0001</v>
      </c>
      <c r="JN634">
        <v>27.6646</v>
      </c>
      <c r="JO634">
        <v>27.6512</v>
      </c>
      <c r="JP634">
        <v>22.8243</v>
      </c>
      <c r="JQ634">
        <v>21.4143</v>
      </c>
      <c r="JR634">
        <v>79.32980000000001</v>
      </c>
      <c r="JS634">
        <v>30.597</v>
      </c>
      <c r="JT634">
        <v>420</v>
      </c>
      <c r="JU634">
        <v>23.4693</v>
      </c>
      <c r="JV634">
        <v>102.308</v>
      </c>
      <c r="JW634">
        <v>91.3861</v>
      </c>
    </row>
    <row r="635" spans="1:283">
      <c r="A635">
        <v>617</v>
      </c>
      <c r="B635">
        <v>1761014139</v>
      </c>
      <c r="C635">
        <v>4473</v>
      </c>
      <c r="D635" t="s">
        <v>1696</v>
      </c>
      <c r="E635" t="s">
        <v>1697</v>
      </c>
      <c r="F635">
        <v>5</v>
      </c>
      <c r="G635" t="s">
        <v>1603</v>
      </c>
      <c r="H635">
        <v>1761014131</v>
      </c>
      <c r="I635">
        <f>(J635)/1000</f>
        <v>0</v>
      </c>
      <c r="J635">
        <f>1000*DJ635*AH635*(DF635-DG635)/(100*CY635*(1000-AH635*DF635))</f>
        <v>0</v>
      </c>
      <c r="K635">
        <f>DJ635*AH635*(DE635-DD635*(1000-AH635*DG635)/(1000-AH635*DF635))/(100*CY635)</f>
        <v>0</v>
      </c>
      <c r="L635">
        <f>DD635 - IF(AH635&gt;1, K635*CY635*100.0/(AJ635), 0)</f>
        <v>0</v>
      </c>
      <c r="M635">
        <f>((S635-I635/2)*L635-K635)/(S635+I635/2)</f>
        <v>0</v>
      </c>
      <c r="N635">
        <f>M635*(DK635+DL635)/1000.0</f>
        <v>0</v>
      </c>
      <c r="O635">
        <f>(DD635 - IF(AH635&gt;1, K635*CY635*100.0/(AJ635), 0))*(DK635+DL635)/1000.0</f>
        <v>0</v>
      </c>
      <c r="P635">
        <f>2.0/((1/R635-1/Q635)+SIGN(R635)*SQRT((1/R635-1/Q635)*(1/R635-1/Q635) + 4*CZ635/((CZ635+1)*(CZ635+1))*(2*1/R635*1/Q635-1/Q635*1/Q635)))</f>
        <v>0</v>
      </c>
      <c r="Q635">
        <f>IF(LEFT(DA635,1)&lt;&gt;"0",IF(LEFT(DA635,1)="1",3.0,DB635),$D$5+$E$5*(DR635*DK635/($K$5*1000))+$F$5*(DR635*DK635/($K$5*1000))*MAX(MIN(CY635,$J$5),$I$5)*MAX(MIN(CY635,$J$5),$I$5)+$G$5*MAX(MIN(CY635,$J$5),$I$5)*(DR635*DK635/($K$5*1000))+$H$5*(DR635*DK635/($K$5*1000))*(DR635*DK635/($K$5*1000)))</f>
        <v>0</v>
      </c>
      <c r="R635">
        <f>I635*(1000-(1000*0.61365*exp(17.502*V635/(240.97+V635))/(DK635+DL635)+DF635)/2)/(1000*0.61365*exp(17.502*V635/(240.97+V635))/(DK635+DL635)-DF635)</f>
        <v>0</v>
      </c>
      <c r="S635">
        <f>1/((CZ635+1)/(P635/1.6)+1/(Q635/1.37)) + CZ635/((CZ635+1)/(P635/1.6) + CZ635/(Q635/1.37))</f>
        <v>0</v>
      </c>
      <c r="T635">
        <f>(CU635*CX635)</f>
        <v>0</v>
      </c>
      <c r="U635">
        <f>(DM635+(T635+2*0.95*5.67E-8*(((DM635+$B$9)+273)^4-(DM635+273)^4)-44100*I635)/(1.84*29.3*Q635+8*0.95*5.67E-8*(DM635+273)^3))</f>
        <v>0</v>
      </c>
      <c r="V635">
        <f>($C$9*DN635+$D$9*DO635+$E$9*U635)</f>
        <v>0</v>
      </c>
      <c r="W635">
        <f>0.61365*exp(17.502*V635/(240.97+V635))</f>
        <v>0</v>
      </c>
      <c r="X635">
        <f>(Y635/Z635*100)</f>
        <v>0</v>
      </c>
      <c r="Y635">
        <f>DF635*(DK635+DL635)/1000</f>
        <v>0</v>
      </c>
      <c r="Z635">
        <f>0.61365*exp(17.502*DM635/(240.97+DM635))</f>
        <v>0</v>
      </c>
      <c r="AA635">
        <f>(W635-DF635*(DK635+DL635)/1000)</f>
        <v>0</v>
      </c>
      <c r="AB635">
        <f>(-I635*44100)</f>
        <v>0</v>
      </c>
      <c r="AC635">
        <f>2*29.3*Q635*0.92*(DM635-V635)</f>
        <v>0</v>
      </c>
      <c r="AD635">
        <f>2*0.95*5.67E-8*(((DM635+$B$9)+273)^4-(V635+273)^4)</f>
        <v>0</v>
      </c>
      <c r="AE635">
        <f>T635+AD635+AB635+AC635</f>
        <v>0</v>
      </c>
      <c r="AF635">
        <v>1</v>
      </c>
      <c r="AG635">
        <v>0</v>
      </c>
      <c r="AH635">
        <f>IF(AF635*$H$15&gt;=AJ635,1.0,(AJ635/(AJ635-AF635*$H$15)))</f>
        <v>0</v>
      </c>
      <c r="AI635">
        <f>(AH635-1)*100</f>
        <v>0</v>
      </c>
      <c r="AJ635">
        <f>MAX(0,($B$15+$C$15*DR635)/(1+$D$15*DR635)*DK635/(DM635+273)*$E$15)</f>
        <v>0</v>
      </c>
      <c r="AK635" t="s">
        <v>420</v>
      </c>
      <c r="AL635" t="s">
        <v>420</v>
      </c>
      <c r="AM635">
        <v>0</v>
      </c>
      <c r="AN635">
        <v>0</v>
      </c>
      <c r="AO635">
        <f>1-AM635/AN635</f>
        <v>0</v>
      </c>
      <c r="AP635">
        <v>0</v>
      </c>
      <c r="AQ635" t="s">
        <v>420</v>
      </c>
      <c r="AR635" t="s">
        <v>420</v>
      </c>
      <c r="AS635">
        <v>0</v>
      </c>
      <c r="AT635">
        <v>0</v>
      </c>
      <c r="AU635">
        <f>1-AS635/AT635</f>
        <v>0</v>
      </c>
      <c r="AV635">
        <v>0.5</v>
      </c>
      <c r="AW635">
        <f>CV635</f>
        <v>0</v>
      </c>
      <c r="AX635">
        <f>K635</f>
        <v>0</v>
      </c>
      <c r="AY635">
        <f>AU635*AV635*AW635</f>
        <v>0</v>
      </c>
      <c r="AZ635">
        <f>(AX635-AP635)/AW635</f>
        <v>0</v>
      </c>
      <c r="BA635">
        <f>(AN635-AT635)/AT635</f>
        <v>0</v>
      </c>
      <c r="BB635">
        <f>AM635/(AO635+AM635/AT635)</f>
        <v>0</v>
      </c>
      <c r="BC635" t="s">
        <v>420</v>
      </c>
      <c r="BD635">
        <v>0</v>
      </c>
      <c r="BE635">
        <f>IF(BD635&lt;&gt;0, BD635, BB635)</f>
        <v>0</v>
      </c>
      <c r="BF635">
        <f>1-BE635/AT635</f>
        <v>0</v>
      </c>
      <c r="BG635">
        <f>(AT635-AS635)/(AT635-BE635)</f>
        <v>0</v>
      </c>
      <c r="BH635">
        <f>(AN635-AT635)/(AN635-BE635)</f>
        <v>0</v>
      </c>
      <c r="BI635">
        <f>(AT635-AS635)/(AT635-AM635)</f>
        <v>0</v>
      </c>
      <c r="BJ635">
        <f>(AN635-AT635)/(AN635-AM635)</f>
        <v>0</v>
      </c>
      <c r="BK635">
        <f>(BG635*BE635/AS635)</f>
        <v>0</v>
      </c>
      <c r="BL635">
        <f>(1-BK635)</f>
        <v>0</v>
      </c>
      <c r="CU635">
        <f>$B$13*DS635+$C$13*DT635+$F$13*EE635*(1-EH635)</f>
        <v>0</v>
      </c>
      <c r="CV635">
        <f>CU635*CW635</f>
        <v>0</v>
      </c>
      <c r="CW635">
        <f>($B$13*$D$11+$C$13*$D$11+$F$13*((ER635+EJ635)/MAX(ER635+EJ635+ES635, 0.1)*$I$11+ES635/MAX(ER635+EJ635+ES635, 0.1)*$J$11))/($B$13+$C$13+$F$13)</f>
        <v>0</v>
      </c>
      <c r="CX635">
        <f>($B$13*$K$11+$C$13*$K$11+$F$13*((ER635+EJ635)/MAX(ER635+EJ635+ES635, 0.1)*$P$11+ES635/MAX(ER635+EJ635+ES635, 0.1)*$Q$11))/($B$13+$C$13+$F$13)</f>
        <v>0</v>
      </c>
      <c r="CY635">
        <v>2.7</v>
      </c>
      <c r="CZ635">
        <v>0.5</v>
      </c>
      <c r="DA635" t="s">
        <v>421</v>
      </c>
      <c r="DB635">
        <v>2</v>
      </c>
      <c r="DC635">
        <v>1761014131</v>
      </c>
      <c r="DD635">
        <v>420.3394583333333</v>
      </c>
      <c r="DE635">
        <v>419.9914583333334</v>
      </c>
      <c r="DF635">
        <v>23.51447916666666</v>
      </c>
      <c r="DG635">
        <v>23.36141666666667</v>
      </c>
      <c r="DH635">
        <v>422.1495</v>
      </c>
      <c r="DI635">
        <v>23.3281625</v>
      </c>
      <c r="DJ635">
        <v>500.0020416666666</v>
      </c>
      <c r="DK635">
        <v>90.61582083333332</v>
      </c>
      <c r="DL635">
        <v>0.03305243333333333</v>
      </c>
      <c r="DM635">
        <v>29.98993333333333</v>
      </c>
      <c r="DN635">
        <v>30.02271666666667</v>
      </c>
      <c r="DO635">
        <v>999.9</v>
      </c>
      <c r="DP635">
        <v>0</v>
      </c>
      <c r="DQ635">
        <v>0</v>
      </c>
      <c r="DR635">
        <v>9996.767083333334</v>
      </c>
      <c r="DS635">
        <v>0</v>
      </c>
      <c r="DT635">
        <v>0.242856</v>
      </c>
      <c r="DU635">
        <v>0.3480581250000001</v>
      </c>
      <c r="DV635">
        <v>430.4614999999999</v>
      </c>
      <c r="DW635">
        <v>430.0376666666666</v>
      </c>
      <c r="DX635">
        <v>0.1530607916666667</v>
      </c>
      <c r="DY635">
        <v>419.9914583333334</v>
      </c>
      <c r="DZ635">
        <v>23.36141666666667</v>
      </c>
      <c r="EA635">
        <v>2.130784583333333</v>
      </c>
      <c r="EB635">
        <v>2.116915833333334</v>
      </c>
      <c r="EC635">
        <v>18.4512</v>
      </c>
      <c r="ED635">
        <v>18.34702916666667</v>
      </c>
      <c r="EE635">
        <v>0.00500078</v>
      </c>
      <c r="EF635">
        <v>0</v>
      </c>
      <c r="EG635">
        <v>0</v>
      </c>
      <c r="EH635">
        <v>0</v>
      </c>
      <c r="EI635">
        <v>292.2125</v>
      </c>
      <c r="EJ635">
        <v>0.00500078</v>
      </c>
      <c r="EK635">
        <v>-16.14166666666667</v>
      </c>
      <c r="EL635">
        <v>-0.8958333333333334</v>
      </c>
      <c r="EM635">
        <v>35.34870833333333</v>
      </c>
      <c r="EN635">
        <v>38.45283333333333</v>
      </c>
      <c r="EO635">
        <v>37.72370833333333</v>
      </c>
      <c r="EP635">
        <v>38.73408333333333</v>
      </c>
      <c r="EQ635">
        <v>37.83554166666666</v>
      </c>
      <c r="ER635">
        <v>0</v>
      </c>
      <c r="ES635">
        <v>0</v>
      </c>
      <c r="ET635">
        <v>0</v>
      </c>
      <c r="EU635">
        <v>1761014137.9</v>
      </c>
      <c r="EV635">
        <v>0</v>
      </c>
      <c r="EW635">
        <v>291.9</v>
      </c>
      <c r="EX635">
        <v>-14.1230770101202</v>
      </c>
      <c r="EY635">
        <v>11.08461570285945</v>
      </c>
      <c r="EZ635">
        <v>-16.168</v>
      </c>
      <c r="FA635">
        <v>15</v>
      </c>
      <c r="FB635">
        <v>1761013932</v>
      </c>
      <c r="FC635" t="s">
        <v>1665</v>
      </c>
      <c r="FD635">
        <v>1761013932</v>
      </c>
      <c r="FE635">
        <v>1761013923</v>
      </c>
      <c r="FF635">
        <v>19</v>
      </c>
      <c r="FG635">
        <v>-0.044</v>
      </c>
      <c r="FH635">
        <v>0.005</v>
      </c>
      <c r="FI635">
        <v>-1.811</v>
      </c>
      <c r="FJ635">
        <v>0.185</v>
      </c>
      <c r="FK635">
        <v>420</v>
      </c>
      <c r="FL635">
        <v>23</v>
      </c>
      <c r="FM635">
        <v>0.59</v>
      </c>
      <c r="FN635">
        <v>0.09</v>
      </c>
      <c r="FO635">
        <v>0.3472382</v>
      </c>
      <c r="FP635">
        <v>-0.03634651407129524</v>
      </c>
      <c r="FQ635">
        <v>0.05950560261992142</v>
      </c>
      <c r="FR635">
        <v>1</v>
      </c>
      <c r="FS635">
        <v>293.1794117647058</v>
      </c>
      <c r="FT635">
        <v>-24.69518708962057</v>
      </c>
      <c r="FU635">
        <v>7.114516204946738</v>
      </c>
      <c r="FV635">
        <v>0</v>
      </c>
      <c r="FW635">
        <v>0.15472915</v>
      </c>
      <c r="FX635">
        <v>-0.04832649906191405</v>
      </c>
      <c r="FY635">
        <v>0.006086904597371311</v>
      </c>
      <c r="FZ635">
        <v>1</v>
      </c>
      <c r="GA635">
        <v>2</v>
      </c>
      <c r="GB635">
        <v>3</v>
      </c>
      <c r="GC635" t="s">
        <v>482</v>
      </c>
      <c r="GD635">
        <v>3.10941</v>
      </c>
      <c r="GE635">
        <v>2.72451</v>
      </c>
      <c r="GF635">
        <v>0.0887609</v>
      </c>
      <c r="GG635">
        <v>0.0884838</v>
      </c>
      <c r="GH635">
        <v>0.107147</v>
      </c>
      <c r="GI635">
        <v>0.107775</v>
      </c>
      <c r="GJ635">
        <v>23917.2</v>
      </c>
      <c r="GK635">
        <v>21657.8</v>
      </c>
      <c r="GL635">
        <v>26804.1</v>
      </c>
      <c r="GM635">
        <v>23965.6</v>
      </c>
      <c r="GN635">
        <v>38239.8</v>
      </c>
      <c r="GO635">
        <v>31536.9</v>
      </c>
      <c r="GP635">
        <v>46785.3</v>
      </c>
      <c r="GQ635">
        <v>37880</v>
      </c>
      <c r="GR635">
        <v>1.89377</v>
      </c>
      <c r="GS635">
        <v>1.88165</v>
      </c>
      <c r="GT635">
        <v>0.108629</v>
      </c>
      <c r="GU635">
        <v>0</v>
      </c>
      <c r="GV635">
        <v>28.2286</v>
      </c>
      <c r="GW635">
        <v>999.9</v>
      </c>
      <c r="GX635">
        <v>64.09999999999999</v>
      </c>
      <c r="GY635">
        <v>29</v>
      </c>
      <c r="GZ635">
        <v>28.448</v>
      </c>
      <c r="HA635">
        <v>61.321</v>
      </c>
      <c r="HB635">
        <v>21.0256</v>
      </c>
      <c r="HC635">
        <v>1</v>
      </c>
      <c r="HD635">
        <v>0.0160798</v>
      </c>
      <c r="HE635">
        <v>-1.66198</v>
      </c>
      <c r="HF635">
        <v>20.3282</v>
      </c>
      <c r="HG635">
        <v>5.22238</v>
      </c>
      <c r="HH635">
        <v>11.9797</v>
      </c>
      <c r="HI635">
        <v>4.9655</v>
      </c>
      <c r="HJ635">
        <v>3.27598</v>
      </c>
      <c r="HK635">
        <v>9999</v>
      </c>
      <c r="HL635">
        <v>9999</v>
      </c>
      <c r="HM635">
        <v>9999</v>
      </c>
      <c r="HN635">
        <v>999.9</v>
      </c>
      <c r="HO635">
        <v>1.8636</v>
      </c>
      <c r="HP635">
        <v>1.85974</v>
      </c>
      <c r="HQ635">
        <v>1.85804</v>
      </c>
      <c r="HR635">
        <v>1.85942</v>
      </c>
      <c r="HS635">
        <v>1.85959</v>
      </c>
      <c r="HT635">
        <v>1.85806</v>
      </c>
      <c r="HU635">
        <v>1.85714</v>
      </c>
      <c r="HV635">
        <v>1.8521</v>
      </c>
      <c r="HW635">
        <v>0</v>
      </c>
      <c r="HX635">
        <v>0</v>
      </c>
      <c r="HY635">
        <v>0</v>
      </c>
      <c r="HZ635">
        <v>0</v>
      </c>
      <c r="IA635" t="s">
        <v>424</v>
      </c>
      <c r="IB635" t="s">
        <v>425</v>
      </c>
      <c r="IC635" t="s">
        <v>426</v>
      </c>
      <c r="ID635" t="s">
        <v>426</v>
      </c>
      <c r="IE635" t="s">
        <v>426</v>
      </c>
      <c r="IF635" t="s">
        <v>426</v>
      </c>
      <c r="IG635">
        <v>0</v>
      </c>
      <c r="IH635">
        <v>100</v>
      </c>
      <c r="II635">
        <v>100</v>
      </c>
      <c r="IJ635">
        <v>-1.811</v>
      </c>
      <c r="IK635">
        <v>0.1862</v>
      </c>
      <c r="IL635">
        <v>-2.601219500274762</v>
      </c>
      <c r="IM635">
        <v>0.001328113201692861</v>
      </c>
      <c r="IN635">
        <v>1.538283238170363E-06</v>
      </c>
      <c r="IO635">
        <v>-5.795655626708063E-10</v>
      </c>
      <c r="IP635">
        <v>-0.0617216039733722</v>
      </c>
      <c r="IQ635">
        <v>-0.004593102289677449</v>
      </c>
      <c r="IR635">
        <v>0.0008253994458280543</v>
      </c>
      <c r="IS635">
        <v>-7.403632370499484E-06</v>
      </c>
      <c r="IT635">
        <v>2</v>
      </c>
      <c r="IU635">
        <v>1985</v>
      </c>
      <c r="IV635">
        <v>1</v>
      </c>
      <c r="IW635">
        <v>27</v>
      </c>
      <c r="IX635">
        <v>3.5</v>
      </c>
      <c r="IY635">
        <v>3.6</v>
      </c>
      <c r="IZ635">
        <v>1.13525</v>
      </c>
      <c r="JA635">
        <v>2.60864</v>
      </c>
      <c r="JB635">
        <v>1.49658</v>
      </c>
      <c r="JC635">
        <v>2.34375</v>
      </c>
      <c r="JD635">
        <v>1.54907</v>
      </c>
      <c r="JE635">
        <v>2.47314</v>
      </c>
      <c r="JF635">
        <v>32.7313</v>
      </c>
      <c r="JG635">
        <v>15.2003</v>
      </c>
      <c r="JH635">
        <v>18</v>
      </c>
      <c r="JI635">
        <v>481.503</v>
      </c>
      <c r="JJ635">
        <v>503.022</v>
      </c>
      <c r="JK635">
        <v>30.5889</v>
      </c>
      <c r="JL635">
        <v>27.4476</v>
      </c>
      <c r="JM635">
        <v>30.0001</v>
      </c>
      <c r="JN635">
        <v>27.6634</v>
      </c>
      <c r="JO635">
        <v>27.6512</v>
      </c>
      <c r="JP635">
        <v>22.822</v>
      </c>
      <c r="JQ635">
        <v>21.4143</v>
      </c>
      <c r="JR635">
        <v>79.32980000000001</v>
      </c>
      <c r="JS635">
        <v>30.597</v>
      </c>
      <c r="JT635">
        <v>420</v>
      </c>
      <c r="JU635">
        <v>23.474</v>
      </c>
      <c r="JV635">
        <v>102.309</v>
      </c>
      <c r="JW635">
        <v>91.3862</v>
      </c>
    </row>
    <row r="636" spans="1:283">
      <c r="A636">
        <v>618</v>
      </c>
      <c r="B636">
        <v>1761014141</v>
      </c>
      <c r="C636">
        <v>4475</v>
      </c>
      <c r="D636" t="s">
        <v>1698</v>
      </c>
      <c r="E636" t="s">
        <v>1699</v>
      </c>
      <c r="F636">
        <v>5</v>
      </c>
      <c r="G636" t="s">
        <v>1603</v>
      </c>
      <c r="H636">
        <v>1761014133</v>
      </c>
      <c r="I636">
        <f>(J636)/1000</f>
        <v>0</v>
      </c>
      <c r="J636">
        <f>1000*DJ636*AH636*(DF636-DG636)/(100*CY636*(1000-AH636*DF636))</f>
        <v>0</v>
      </c>
      <c r="K636">
        <f>DJ636*AH636*(DE636-DD636*(1000-AH636*DG636)/(1000-AH636*DF636))/(100*CY636)</f>
        <v>0</v>
      </c>
      <c r="L636">
        <f>DD636 - IF(AH636&gt;1, K636*CY636*100.0/(AJ636), 0)</f>
        <v>0</v>
      </c>
      <c r="M636">
        <f>((S636-I636/2)*L636-K636)/(S636+I636/2)</f>
        <v>0</v>
      </c>
      <c r="N636">
        <f>M636*(DK636+DL636)/1000.0</f>
        <v>0</v>
      </c>
      <c r="O636">
        <f>(DD636 - IF(AH636&gt;1, K636*CY636*100.0/(AJ636), 0))*(DK636+DL636)/1000.0</f>
        <v>0</v>
      </c>
      <c r="P636">
        <f>2.0/((1/R636-1/Q636)+SIGN(R636)*SQRT((1/R636-1/Q636)*(1/R636-1/Q636) + 4*CZ636/((CZ636+1)*(CZ636+1))*(2*1/R636*1/Q636-1/Q636*1/Q636)))</f>
        <v>0</v>
      </c>
      <c r="Q636">
        <f>IF(LEFT(DA636,1)&lt;&gt;"0",IF(LEFT(DA636,1)="1",3.0,DB636),$D$5+$E$5*(DR636*DK636/($K$5*1000))+$F$5*(DR636*DK636/($K$5*1000))*MAX(MIN(CY636,$J$5),$I$5)*MAX(MIN(CY636,$J$5),$I$5)+$G$5*MAX(MIN(CY636,$J$5),$I$5)*(DR636*DK636/($K$5*1000))+$H$5*(DR636*DK636/($K$5*1000))*(DR636*DK636/($K$5*1000)))</f>
        <v>0</v>
      </c>
      <c r="R636">
        <f>I636*(1000-(1000*0.61365*exp(17.502*V636/(240.97+V636))/(DK636+DL636)+DF636)/2)/(1000*0.61365*exp(17.502*V636/(240.97+V636))/(DK636+DL636)-DF636)</f>
        <v>0</v>
      </c>
      <c r="S636">
        <f>1/((CZ636+1)/(P636/1.6)+1/(Q636/1.37)) + CZ636/((CZ636+1)/(P636/1.6) + CZ636/(Q636/1.37))</f>
        <v>0</v>
      </c>
      <c r="T636">
        <f>(CU636*CX636)</f>
        <v>0</v>
      </c>
      <c r="U636">
        <f>(DM636+(T636+2*0.95*5.67E-8*(((DM636+$B$9)+273)^4-(DM636+273)^4)-44100*I636)/(1.84*29.3*Q636+8*0.95*5.67E-8*(DM636+273)^3))</f>
        <v>0</v>
      </c>
      <c r="V636">
        <f>($C$9*DN636+$D$9*DO636+$E$9*U636)</f>
        <v>0</v>
      </c>
      <c r="W636">
        <f>0.61365*exp(17.502*V636/(240.97+V636))</f>
        <v>0</v>
      </c>
      <c r="X636">
        <f>(Y636/Z636*100)</f>
        <v>0</v>
      </c>
      <c r="Y636">
        <f>DF636*(DK636+DL636)/1000</f>
        <v>0</v>
      </c>
      <c r="Z636">
        <f>0.61365*exp(17.502*DM636/(240.97+DM636))</f>
        <v>0</v>
      </c>
      <c r="AA636">
        <f>(W636-DF636*(DK636+DL636)/1000)</f>
        <v>0</v>
      </c>
      <c r="AB636">
        <f>(-I636*44100)</f>
        <v>0</v>
      </c>
      <c r="AC636">
        <f>2*29.3*Q636*0.92*(DM636-V636)</f>
        <v>0</v>
      </c>
      <c r="AD636">
        <f>2*0.95*5.67E-8*(((DM636+$B$9)+273)^4-(V636+273)^4)</f>
        <v>0</v>
      </c>
      <c r="AE636">
        <f>T636+AD636+AB636+AC636</f>
        <v>0</v>
      </c>
      <c r="AF636">
        <v>1</v>
      </c>
      <c r="AG636">
        <v>0</v>
      </c>
      <c r="AH636">
        <f>IF(AF636*$H$15&gt;=AJ636,1.0,(AJ636/(AJ636-AF636*$H$15)))</f>
        <v>0</v>
      </c>
      <c r="AI636">
        <f>(AH636-1)*100</f>
        <v>0</v>
      </c>
      <c r="AJ636">
        <f>MAX(0,($B$15+$C$15*DR636)/(1+$D$15*DR636)*DK636/(DM636+273)*$E$15)</f>
        <v>0</v>
      </c>
      <c r="AK636" t="s">
        <v>420</v>
      </c>
      <c r="AL636" t="s">
        <v>420</v>
      </c>
      <c r="AM636">
        <v>0</v>
      </c>
      <c r="AN636">
        <v>0</v>
      </c>
      <c r="AO636">
        <f>1-AM636/AN636</f>
        <v>0</v>
      </c>
      <c r="AP636">
        <v>0</v>
      </c>
      <c r="AQ636" t="s">
        <v>420</v>
      </c>
      <c r="AR636" t="s">
        <v>420</v>
      </c>
      <c r="AS636">
        <v>0</v>
      </c>
      <c r="AT636">
        <v>0</v>
      </c>
      <c r="AU636">
        <f>1-AS636/AT636</f>
        <v>0</v>
      </c>
      <c r="AV636">
        <v>0.5</v>
      </c>
      <c r="AW636">
        <f>CV636</f>
        <v>0</v>
      </c>
      <c r="AX636">
        <f>K636</f>
        <v>0</v>
      </c>
      <c r="AY636">
        <f>AU636*AV636*AW636</f>
        <v>0</v>
      </c>
      <c r="AZ636">
        <f>(AX636-AP636)/AW636</f>
        <v>0</v>
      </c>
      <c r="BA636">
        <f>(AN636-AT636)/AT636</f>
        <v>0</v>
      </c>
      <c r="BB636">
        <f>AM636/(AO636+AM636/AT636)</f>
        <v>0</v>
      </c>
      <c r="BC636" t="s">
        <v>420</v>
      </c>
      <c r="BD636">
        <v>0</v>
      </c>
      <c r="BE636">
        <f>IF(BD636&lt;&gt;0, BD636, BB636)</f>
        <v>0</v>
      </c>
      <c r="BF636">
        <f>1-BE636/AT636</f>
        <v>0</v>
      </c>
      <c r="BG636">
        <f>(AT636-AS636)/(AT636-BE636)</f>
        <v>0</v>
      </c>
      <c r="BH636">
        <f>(AN636-AT636)/(AN636-BE636)</f>
        <v>0</v>
      </c>
      <c r="BI636">
        <f>(AT636-AS636)/(AT636-AM636)</f>
        <v>0</v>
      </c>
      <c r="BJ636">
        <f>(AN636-AT636)/(AN636-AM636)</f>
        <v>0</v>
      </c>
      <c r="BK636">
        <f>(BG636*BE636/AS636)</f>
        <v>0</v>
      </c>
      <c r="BL636">
        <f>(1-BK636)</f>
        <v>0</v>
      </c>
      <c r="CU636">
        <f>$B$13*DS636+$C$13*DT636+$F$13*EE636*(1-EH636)</f>
        <v>0</v>
      </c>
      <c r="CV636">
        <f>CU636*CW636</f>
        <v>0</v>
      </c>
      <c r="CW636">
        <f>($B$13*$D$11+$C$13*$D$11+$F$13*((ER636+EJ636)/MAX(ER636+EJ636+ES636, 0.1)*$I$11+ES636/MAX(ER636+EJ636+ES636, 0.1)*$J$11))/($B$13+$C$13+$F$13)</f>
        <v>0</v>
      </c>
      <c r="CX636">
        <f>($B$13*$K$11+$C$13*$K$11+$F$13*((ER636+EJ636)/MAX(ER636+EJ636+ES636, 0.1)*$P$11+ES636/MAX(ER636+EJ636+ES636, 0.1)*$Q$11))/($B$13+$C$13+$F$13)</f>
        <v>0</v>
      </c>
      <c r="CY636">
        <v>2.7</v>
      </c>
      <c r="CZ636">
        <v>0.5</v>
      </c>
      <c r="DA636" t="s">
        <v>421</v>
      </c>
      <c r="DB636">
        <v>2</v>
      </c>
      <c r="DC636">
        <v>1761014133</v>
      </c>
      <c r="DD636">
        <v>420.3314166666667</v>
      </c>
      <c r="DE636">
        <v>420.0054166666666</v>
      </c>
      <c r="DF636">
        <v>23.513075</v>
      </c>
      <c r="DG636">
        <v>23.36479166666666</v>
      </c>
      <c r="DH636">
        <v>422.1415416666667</v>
      </c>
      <c r="DI636">
        <v>23.3267875</v>
      </c>
      <c r="DJ636">
        <v>499.9990416666666</v>
      </c>
      <c r="DK636">
        <v>90.6162375</v>
      </c>
      <c r="DL636">
        <v>0.033025725</v>
      </c>
      <c r="DM636">
        <v>29.98260833333333</v>
      </c>
      <c r="DN636">
        <v>30.01664583333333</v>
      </c>
      <c r="DO636">
        <v>999.9</v>
      </c>
      <c r="DP636">
        <v>0</v>
      </c>
      <c r="DQ636">
        <v>0</v>
      </c>
      <c r="DR636">
        <v>9998.827083333332</v>
      </c>
      <c r="DS636">
        <v>0</v>
      </c>
      <c r="DT636">
        <v>0.242856</v>
      </c>
      <c r="DU636">
        <v>0.3260715416666667</v>
      </c>
      <c r="DV636">
        <v>430.4526666666666</v>
      </c>
      <c r="DW636">
        <v>430.0535</v>
      </c>
      <c r="DX636">
        <v>0.14828</v>
      </c>
      <c r="DY636">
        <v>420.0054166666666</v>
      </c>
      <c r="DZ636">
        <v>23.36479166666666</v>
      </c>
      <c r="EA636">
        <v>2.130666666666666</v>
      </c>
      <c r="EB636">
        <v>2.11723125</v>
      </c>
      <c r="EC636">
        <v>18.45031666666667</v>
      </c>
      <c r="ED636">
        <v>18.34940416666667</v>
      </c>
      <c r="EE636">
        <v>0.00500078</v>
      </c>
      <c r="EF636">
        <v>0</v>
      </c>
      <c r="EG636">
        <v>0</v>
      </c>
      <c r="EH636">
        <v>0</v>
      </c>
      <c r="EI636">
        <v>291.6125</v>
      </c>
      <c r="EJ636">
        <v>0.00500078</v>
      </c>
      <c r="EK636">
        <v>-15.16666666666667</v>
      </c>
      <c r="EL636">
        <v>-0.7458333333333335</v>
      </c>
      <c r="EM636">
        <v>35.32525</v>
      </c>
      <c r="EN636">
        <v>38.41641666666666</v>
      </c>
      <c r="EO636">
        <v>37.666375</v>
      </c>
      <c r="EP636">
        <v>38.679375</v>
      </c>
      <c r="EQ636">
        <v>37.8095</v>
      </c>
      <c r="ER636">
        <v>0</v>
      </c>
      <c r="ES636">
        <v>0</v>
      </c>
      <c r="ET636">
        <v>0</v>
      </c>
      <c r="EU636">
        <v>1761014139.7</v>
      </c>
      <c r="EV636">
        <v>0</v>
      </c>
      <c r="EW636">
        <v>291.3423076923077</v>
      </c>
      <c r="EX636">
        <v>18.92307713657107</v>
      </c>
      <c r="EY636">
        <v>-4.379486935449931</v>
      </c>
      <c r="EZ636">
        <v>-15.40384615384615</v>
      </c>
      <c r="FA636">
        <v>15</v>
      </c>
      <c r="FB636">
        <v>1761013932</v>
      </c>
      <c r="FC636" t="s">
        <v>1665</v>
      </c>
      <c r="FD636">
        <v>1761013932</v>
      </c>
      <c r="FE636">
        <v>1761013923</v>
      </c>
      <c r="FF636">
        <v>19</v>
      </c>
      <c r="FG636">
        <v>-0.044</v>
      </c>
      <c r="FH636">
        <v>0.005</v>
      </c>
      <c r="FI636">
        <v>-1.811</v>
      </c>
      <c r="FJ636">
        <v>0.185</v>
      </c>
      <c r="FK636">
        <v>420</v>
      </c>
      <c r="FL636">
        <v>23</v>
      </c>
      <c r="FM636">
        <v>0.59</v>
      </c>
      <c r="FN636">
        <v>0.09</v>
      </c>
      <c r="FO636">
        <v>0.3378370975609756</v>
      </c>
      <c r="FP636">
        <v>-0.1617464529616724</v>
      </c>
      <c r="FQ636">
        <v>0.06625942665959897</v>
      </c>
      <c r="FR636">
        <v>1</v>
      </c>
      <c r="FS636">
        <v>292.6617647058824</v>
      </c>
      <c r="FT636">
        <v>-19.85790673615698</v>
      </c>
      <c r="FU636">
        <v>6.922427944769013</v>
      </c>
      <c r="FV636">
        <v>0</v>
      </c>
      <c r="FW636">
        <v>0.1520993902439025</v>
      </c>
      <c r="FX636">
        <v>-0.07864816724738671</v>
      </c>
      <c r="FY636">
        <v>0.01024014851235209</v>
      </c>
      <c r="FZ636">
        <v>1</v>
      </c>
      <c r="GA636">
        <v>2</v>
      </c>
      <c r="GB636">
        <v>3</v>
      </c>
      <c r="GC636" t="s">
        <v>482</v>
      </c>
      <c r="GD636">
        <v>3.1096</v>
      </c>
      <c r="GE636">
        <v>2.7244</v>
      </c>
      <c r="GF636">
        <v>0.08877210000000001</v>
      </c>
      <c r="GG636">
        <v>0.08848549999999999</v>
      </c>
      <c r="GH636">
        <v>0.107154</v>
      </c>
      <c r="GI636">
        <v>0.107818</v>
      </c>
      <c r="GJ636">
        <v>23917</v>
      </c>
      <c r="GK636">
        <v>21657.8</v>
      </c>
      <c r="GL636">
        <v>26804.1</v>
      </c>
      <c r="GM636">
        <v>23965.6</v>
      </c>
      <c r="GN636">
        <v>38239.4</v>
      </c>
      <c r="GO636">
        <v>31535.3</v>
      </c>
      <c r="GP636">
        <v>46785.2</v>
      </c>
      <c r="GQ636">
        <v>37879.9</v>
      </c>
      <c r="GR636">
        <v>1.89382</v>
      </c>
      <c r="GS636">
        <v>1.88157</v>
      </c>
      <c r="GT636">
        <v>0.108294</v>
      </c>
      <c r="GU636">
        <v>0</v>
      </c>
      <c r="GV636">
        <v>28.2268</v>
      </c>
      <c r="GW636">
        <v>999.9</v>
      </c>
      <c r="GX636">
        <v>64.09999999999999</v>
      </c>
      <c r="GY636">
        <v>29</v>
      </c>
      <c r="GZ636">
        <v>28.4481</v>
      </c>
      <c r="HA636">
        <v>61.961</v>
      </c>
      <c r="HB636">
        <v>20.9095</v>
      </c>
      <c r="HC636">
        <v>1</v>
      </c>
      <c r="HD636">
        <v>0.0160467</v>
      </c>
      <c r="HE636">
        <v>-1.68528</v>
      </c>
      <c r="HF636">
        <v>20.3275</v>
      </c>
      <c r="HG636">
        <v>5.21924</v>
      </c>
      <c r="HH636">
        <v>11.9797</v>
      </c>
      <c r="HI636">
        <v>4.9649</v>
      </c>
      <c r="HJ636">
        <v>3.27538</v>
      </c>
      <c r="HK636">
        <v>9999</v>
      </c>
      <c r="HL636">
        <v>9999</v>
      </c>
      <c r="HM636">
        <v>9999</v>
      </c>
      <c r="HN636">
        <v>999.9</v>
      </c>
      <c r="HO636">
        <v>1.86359</v>
      </c>
      <c r="HP636">
        <v>1.85974</v>
      </c>
      <c r="HQ636">
        <v>1.85804</v>
      </c>
      <c r="HR636">
        <v>1.8594</v>
      </c>
      <c r="HS636">
        <v>1.85959</v>
      </c>
      <c r="HT636">
        <v>1.85806</v>
      </c>
      <c r="HU636">
        <v>1.85713</v>
      </c>
      <c r="HV636">
        <v>1.85209</v>
      </c>
      <c r="HW636">
        <v>0</v>
      </c>
      <c r="HX636">
        <v>0</v>
      </c>
      <c r="HY636">
        <v>0</v>
      </c>
      <c r="HZ636">
        <v>0</v>
      </c>
      <c r="IA636" t="s">
        <v>424</v>
      </c>
      <c r="IB636" t="s">
        <v>425</v>
      </c>
      <c r="IC636" t="s">
        <v>426</v>
      </c>
      <c r="ID636" t="s">
        <v>426</v>
      </c>
      <c r="IE636" t="s">
        <v>426</v>
      </c>
      <c r="IF636" t="s">
        <v>426</v>
      </c>
      <c r="IG636">
        <v>0</v>
      </c>
      <c r="IH636">
        <v>100</v>
      </c>
      <c r="II636">
        <v>100</v>
      </c>
      <c r="IJ636">
        <v>-1.81</v>
      </c>
      <c r="IK636">
        <v>0.1863</v>
      </c>
      <c r="IL636">
        <v>-2.601219500274762</v>
      </c>
      <c r="IM636">
        <v>0.001328113201692861</v>
      </c>
      <c r="IN636">
        <v>1.538283238170363E-06</v>
      </c>
      <c r="IO636">
        <v>-5.795655626708063E-10</v>
      </c>
      <c r="IP636">
        <v>-0.0617216039733722</v>
      </c>
      <c r="IQ636">
        <v>-0.004593102289677449</v>
      </c>
      <c r="IR636">
        <v>0.0008253994458280543</v>
      </c>
      <c r="IS636">
        <v>-7.403632370499484E-06</v>
      </c>
      <c r="IT636">
        <v>2</v>
      </c>
      <c r="IU636">
        <v>1985</v>
      </c>
      <c r="IV636">
        <v>1</v>
      </c>
      <c r="IW636">
        <v>27</v>
      </c>
      <c r="IX636">
        <v>3.5</v>
      </c>
      <c r="IY636">
        <v>3.6</v>
      </c>
      <c r="IZ636">
        <v>1.13525</v>
      </c>
      <c r="JA636">
        <v>2.61475</v>
      </c>
      <c r="JB636">
        <v>1.49658</v>
      </c>
      <c r="JC636">
        <v>2.34497</v>
      </c>
      <c r="JD636">
        <v>1.54907</v>
      </c>
      <c r="JE636">
        <v>2.34131</v>
      </c>
      <c r="JF636">
        <v>32.7313</v>
      </c>
      <c r="JG636">
        <v>15.1827</v>
      </c>
      <c r="JH636">
        <v>18</v>
      </c>
      <c r="JI636">
        <v>481.531</v>
      </c>
      <c r="JJ636">
        <v>502.972</v>
      </c>
      <c r="JK636">
        <v>30.585</v>
      </c>
      <c r="JL636">
        <v>27.4476</v>
      </c>
      <c r="JM636">
        <v>30.0001</v>
      </c>
      <c r="JN636">
        <v>27.6634</v>
      </c>
      <c r="JO636">
        <v>27.6512</v>
      </c>
      <c r="JP636">
        <v>22.8221</v>
      </c>
      <c r="JQ636">
        <v>21.4143</v>
      </c>
      <c r="JR636">
        <v>79.32980000000001</v>
      </c>
      <c r="JS636">
        <v>31.1329</v>
      </c>
      <c r="JT636">
        <v>420</v>
      </c>
      <c r="JU636">
        <v>23.4147</v>
      </c>
      <c r="JV636">
        <v>102.309</v>
      </c>
      <c r="JW636">
        <v>91.3861</v>
      </c>
    </row>
    <row r="637" spans="1:283">
      <c r="A637">
        <v>619</v>
      </c>
      <c r="B637">
        <v>1761014143</v>
      </c>
      <c r="C637">
        <v>4477</v>
      </c>
      <c r="D637" t="s">
        <v>1700</v>
      </c>
      <c r="E637" t="s">
        <v>1701</v>
      </c>
      <c r="F637">
        <v>5</v>
      </c>
      <c r="G637" t="s">
        <v>1603</v>
      </c>
      <c r="H637">
        <v>1761014135</v>
      </c>
      <c r="I637">
        <f>(J637)/1000</f>
        <v>0</v>
      </c>
      <c r="J637">
        <f>1000*DJ637*AH637*(DF637-DG637)/(100*CY637*(1000-AH637*DF637))</f>
        <v>0</v>
      </c>
      <c r="K637">
        <f>DJ637*AH637*(DE637-DD637*(1000-AH637*DG637)/(1000-AH637*DF637))/(100*CY637)</f>
        <v>0</v>
      </c>
      <c r="L637">
        <f>DD637 - IF(AH637&gt;1, K637*CY637*100.0/(AJ637), 0)</f>
        <v>0</v>
      </c>
      <c r="M637">
        <f>((S637-I637/2)*L637-K637)/(S637+I637/2)</f>
        <v>0</v>
      </c>
      <c r="N637">
        <f>M637*(DK637+DL637)/1000.0</f>
        <v>0</v>
      </c>
      <c r="O637">
        <f>(DD637 - IF(AH637&gt;1, K637*CY637*100.0/(AJ637), 0))*(DK637+DL637)/1000.0</f>
        <v>0</v>
      </c>
      <c r="P637">
        <f>2.0/((1/R637-1/Q637)+SIGN(R637)*SQRT((1/R637-1/Q637)*(1/R637-1/Q637) + 4*CZ637/((CZ637+1)*(CZ637+1))*(2*1/R637*1/Q637-1/Q637*1/Q637)))</f>
        <v>0</v>
      </c>
      <c r="Q637">
        <f>IF(LEFT(DA637,1)&lt;&gt;"0",IF(LEFT(DA637,1)="1",3.0,DB637),$D$5+$E$5*(DR637*DK637/($K$5*1000))+$F$5*(DR637*DK637/($K$5*1000))*MAX(MIN(CY637,$J$5),$I$5)*MAX(MIN(CY637,$J$5),$I$5)+$G$5*MAX(MIN(CY637,$J$5),$I$5)*(DR637*DK637/($K$5*1000))+$H$5*(DR637*DK637/($K$5*1000))*(DR637*DK637/($K$5*1000)))</f>
        <v>0</v>
      </c>
      <c r="R637">
        <f>I637*(1000-(1000*0.61365*exp(17.502*V637/(240.97+V637))/(DK637+DL637)+DF637)/2)/(1000*0.61365*exp(17.502*V637/(240.97+V637))/(DK637+DL637)-DF637)</f>
        <v>0</v>
      </c>
      <c r="S637">
        <f>1/((CZ637+1)/(P637/1.6)+1/(Q637/1.37)) + CZ637/((CZ637+1)/(P637/1.6) + CZ637/(Q637/1.37))</f>
        <v>0</v>
      </c>
      <c r="T637">
        <f>(CU637*CX637)</f>
        <v>0</v>
      </c>
      <c r="U637">
        <f>(DM637+(T637+2*0.95*5.67E-8*(((DM637+$B$9)+273)^4-(DM637+273)^4)-44100*I637)/(1.84*29.3*Q637+8*0.95*5.67E-8*(DM637+273)^3))</f>
        <v>0</v>
      </c>
      <c r="V637">
        <f>($C$9*DN637+$D$9*DO637+$E$9*U637)</f>
        <v>0</v>
      </c>
      <c r="W637">
        <f>0.61365*exp(17.502*V637/(240.97+V637))</f>
        <v>0</v>
      </c>
      <c r="X637">
        <f>(Y637/Z637*100)</f>
        <v>0</v>
      </c>
      <c r="Y637">
        <f>DF637*(DK637+DL637)/1000</f>
        <v>0</v>
      </c>
      <c r="Z637">
        <f>0.61365*exp(17.502*DM637/(240.97+DM637))</f>
        <v>0</v>
      </c>
      <c r="AA637">
        <f>(W637-DF637*(DK637+DL637)/1000)</f>
        <v>0</v>
      </c>
      <c r="AB637">
        <f>(-I637*44100)</f>
        <v>0</v>
      </c>
      <c r="AC637">
        <f>2*29.3*Q637*0.92*(DM637-V637)</f>
        <v>0</v>
      </c>
      <c r="AD637">
        <f>2*0.95*5.67E-8*(((DM637+$B$9)+273)^4-(V637+273)^4)</f>
        <v>0</v>
      </c>
      <c r="AE637">
        <f>T637+AD637+AB637+AC637</f>
        <v>0</v>
      </c>
      <c r="AF637">
        <v>1</v>
      </c>
      <c r="AG637">
        <v>0</v>
      </c>
      <c r="AH637">
        <f>IF(AF637*$H$15&gt;=AJ637,1.0,(AJ637/(AJ637-AF637*$H$15)))</f>
        <v>0</v>
      </c>
      <c r="AI637">
        <f>(AH637-1)*100</f>
        <v>0</v>
      </c>
      <c r="AJ637">
        <f>MAX(0,($B$15+$C$15*DR637)/(1+$D$15*DR637)*DK637/(DM637+273)*$E$15)</f>
        <v>0</v>
      </c>
      <c r="AK637" t="s">
        <v>420</v>
      </c>
      <c r="AL637" t="s">
        <v>420</v>
      </c>
      <c r="AM637">
        <v>0</v>
      </c>
      <c r="AN637">
        <v>0</v>
      </c>
      <c r="AO637">
        <f>1-AM637/AN637</f>
        <v>0</v>
      </c>
      <c r="AP637">
        <v>0</v>
      </c>
      <c r="AQ637" t="s">
        <v>420</v>
      </c>
      <c r="AR637" t="s">
        <v>420</v>
      </c>
      <c r="AS637">
        <v>0</v>
      </c>
      <c r="AT637">
        <v>0</v>
      </c>
      <c r="AU637">
        <f>1-AS637/AT637</f>
        <v>0</v>
      </c>
      <c r="AV637">
        <v>0.5</v>
      </c>
      <c r="AW637">
        <f>CV637</f>
        <v>0</v>
      </c>
      <c r="AX637">
        <f>K637</f>
        <v>0</v>
      </c>
      <c r="AY637">
        <f>AU637*AV637*AW637</f>
        <v>0</v>
      </c>
      <c r="AZ637">
        <f>(AX637-AP637)/AW637</f>
        <v>0</v>
      </c>
      <c r="BA637">
        <f>(AN637-AT637)/AT637</f>
        <v>0</v>
      </c>
      <c r="BB637">
        <f>AM637/(AO637+AM637/AT637)</f>
        <v>0</v>
      </c>
      <c r="BC637" t="s">
        <v>420</v>
      </c>
      <c r="BD637">
        <v>0</v>
      </c>
      <c r="BE637">
        <f>IF(BD637&lt;&gt;0, BD637, BB637)</f>
        <v>0</v>
      </c>
      <c r="BF637">
        <f>1-BE637/AT637</f>
        <v>0</v>
      </c>
      <c r="BG637">
        <f>(AT637-AS637)/(AT637-BE637)</f>
        <v>0</v>
      </c>
      <c r="BH637">
        <f>(AN637-AT637)/(AN637-BE637)</f>
        <v>0</v>
      </c>
      <c r="BI637">
        <f>(AT637-AS637)/(AT637-AM637)</f>
        <v>0</v>
      </c>
      <c r="BJ637">
        <f>(AN637-AT637)/(AN637-AM637)</f>
        <v>0</v>
      </c>
      <c r="BK637">
        <f>(BG637*BE637/AS637)</f>
        <v>0</v>
      </c>
      <c r="BL637">
        <f>(1-BK637)</f>
        <v>0</v>
      </c>
      <c r="CU637">
        <f>$B$13*DS637+$C$13*DT637+$F$13*EE637*(1-EH637)</f>
        <v>0</v>
      </c>
      <c r="CV637">
        <f>CU637*CW637</f>
        <v>0</v>
      </c>
      <c r="CW637">
        <f>($B$13*$D$11+$C$13*$D$11+$F$13*((ER637+EJ637)/MAX(ER637+EJ637+ES637, 0.1)*$I$11+ES637/MAX(ER637+EJ637+ES637, 0.1)*$J$11))/($B$13+$C$13+$F$13)</f>
        <v>0</v>
      </c>
      <c r="CX637">
        <f>($B$13*$K$11+$C$13*$K$11+$F$13*((ER637+EJ637)/MAX(ER637+EJ637+ES637, 0.1)*$P$11+ES637/MAX(ER637+EJ637+ES637, 0.1)*$Q$11))/($B$13+$C$13+$F$13)</f>
        <v>0</v>
      </c>
      <c r="CY637">
        <v>2.7</v>
      </c>
      <c r="CZ637">
        <v>0.5</v>
      </c>
      <c r="DA637" t="s">
        <v>421</v>
      </c>
      <c r="DB637">
        <v>2</v>
      </c>
      <c r="DC637">
        <v>1761014135</v>
      </c>
      <c r="DD637">
        <v>420.3316666666666</v>
      </c>
      <c r="DE637">
        <v>420.0122083333333</v>
      </c>
      <c r="DF637">
        <v>23.5125</v>
      </c>
      <c r="DG637">
        <v>23.3692375</v>
      </c>
      <c r="DH637">
        <v>422.1417916666666</v>
      </c>
      <c r="DI637">
        <v>23.32622083333333</v>
      </c>
      <c r="DJ637">
        <v>499.99625</v>
      </c>
      <c r="DK637">
        <v>90.61658749999999</v>
      </c>
      <c r="DL637">
        <v>0.03293954166666666</v>
      </c>
      <c r="DM637">
        <v>29.97525833333333</v>
      </c>
      <c r="DN637">
        <v>30.01065</v>
      </c>
      <c r="DO637">
        <v>999.9</v>
      </c>
      <c r="DP637">
        <v>0</v>
      </c>
      <c r="DQ637">
        <v>0</v>
      </c>
      <c r="DR637">
        <v>10003.1275</v>
      </c>
      <c r="DS637">
        <v>0</v>
      </c>
      <c r="DT637">
        <v>0.242856</v>
      </c>
      <c r="DU637">
        <v>0.3195585833333334</v>
      </c>
      <c r="DV637">
        <v>430.4526250000001</v>
      </c>
      <c r="DW637">
        <v>430.062375</v>
      </c>
      <c r="DX637">
        <v>0.143259375</v>
      </c>
      <c r="DY637">
        <v>420.0122083333333</v>
      </c>
      <c r="DZ637">
        <v>23.3692375</v>
      </c>
      <c r="EA637">
        <v>2.1306225</v>
      </c>
      <c r="EB637">
        <v>2.117641666666667</v>
      </c>
      <c r="EC637">
        <v>18.44998333333333</v>
      </c>
      <c r="ED637">
        <v>18.35249583333333</v>
      </c>
      <c r="EE637">
        <v>0.00500078</v>
      </c>
      <c r="EF637">
        <v>0</v>
      </c>
      <c r="EG637">
        <v>0</v>
      </c>
      <c r="EH637">
        <v>0</v>
      </c>
      <c r="EI637">
        <v>293.2</v>
      </c>
      <c r="EJ637">
        <v>0.00500078</v>
      </c>
      <c r="EK637">
        <v>-16.92083333333333</v>
      </c>
      <c r="EL637">
        <v>-0.85</v>
      </c>
      <c r="EM637">
        <v>35.30175</v>
      </c>
      <c r="EN637">
        <v>38.38516666666666</v>
      </c>
      <c r="EO637">
        <v>37.64291666666666</v>
      </c>
      <c r="EP637">
        <v>38.62470833333333</v>
      </c>
      <c r="EQ637">
        <v>37.78345833333334</v>
      </c>
      <c r="ER637">
        <v>0</v>
      </c>
      <c r="ES637">
        <v>0</v>
      </c>
      <c r="ET637">
        <v>0</v>
      </c>
      <c r="EU637">
        <v>1761014142.1</v>
      </c>
      <c r="EV637">
        <v>0</v>
      </c>
      <c r="EW637">
        <v>293.7538461538462</v>
      </c>
      <c r="EX637">
        <v>16.02051311779628</v>
      </c>
      <c r="EY637">
        <v>-22.19145272673151</v>
      </c>
      <c r="EZ637">
        <v>-17.64230769230769</v>
      </c>
      <c r="FA637">
        <v>15</v>
      </c>
      <c r="FB637">
        <v>1761013932</v>
      </c>
      <c r="FC637" t="s">
        <v>1665</v>
      </c>
      <c r="FD637">
        <v>1761013932</v>
      </c>
      <c r="FE637">
        <v>1761013923</v>
      </c>
      <c r="FF637">
        <v>19</v>
      </c>
      <c r="FG637">
        <v>-0.044</v>
      </c>
      <c r="FH637">
        <v>0.005</v>
      </c>
      <c r="FI637">
        <v>-1.811</v>
      </c>
      <c r="FJ637">
        <v>0.185</v>
      </c>
      <c r="FK637">
        <v>420</v>
      </c>
      <c r="FL637">
        <v>23</v>
      </c>
      <c r="FM637">
        <v>0.59</v>
      </c>
      <c r="FN637">
        <v>0.09</v>
      </c>
      <c r="FO637">
        <v>0.335758275</v>
      </c>
      <c r="FP637">
        <v>-0.2558981425891189</v>
      </c>
      <c r="FQ637">
        <v>0.06764914410951091</v>
      </c>
      <c r="FR637">
        <v>1</v>
      </c>
      <c r="FS637">
        <v>293.4676470588235</v>
      </c>
      <c r="FT637">
        <v>-3.323147326011251</v>
      </c>
      <c r="FU637">
        <v>7.466502472346077</v>
      </c>
      <c r="FV637">
        <v>0</v>
      </c>
      <c r="FW637">
        <v>0.146605675</v>
      </c>
      <c r="FX637">
        <v>-0.1303928893058168</v>
      </c>
      <c r="FY637">
        <v>0.01491606636883113</v>
      </c>
      <c r="FZ637">
        <v>0</v>
      </c>
      <c r="GA637">
        <v>1</v>
      </c>
      <c r="GB637">
        <v>3</v>
      </c>
      <c r="GC637" t="s">
        <v>459</v>
      </c>
      <c r="GD637">
        <v>3.10951</v>
      </c>
      <c r="GE637">
        <v>2.72444</v>
      </c>
      <c r="GF637">
        <v>0.0887733</v>
      </c>
      <c r="GG637">
        <v>0.0884741</v>
      </c>
      <c r="GH637">
        <v>0.107177</v>
      </c>
      <c r="GI637">
        <v>0.107827</v>
      </c>
      <c r="GJ637">
        <v>23916.9</v>
      </c>
      <c r="GK637">
        <v>21658</v>
      </c>
      <c r="GL637">
        <v>26804.1</v>
      </c>
      <c r="GM637">
        <v>23965.5</v>
      </c>
      <c r="GN637">
        <v>38238.5</v>
      </c>
      <c r="GO637">
        <v>31534.9</v>
      </c>
      <c r="GP637">
        <v>46785.3</v>
      </c>
      <c r="GQ637">
        <v>37879.8</v>
      </c>
      <c r="GR637">
        <v>1.8937</v>
      </c>
      <c r="GS637">
        <v>1.8816</v>
      </c>
      <c r="GT637">
        <v>0.107735</v>
      </c>
      <c r="GU637">
        <v>0</v>
      </c>
      <c r="GV637">
        <v>28.2251</v>
      </c>
      <c r="GW637">
        <v>999.9</v>
      </c>
      <c r="GX637">
        <v>64.09999999999999</v>
      </c>
      <c r="GY637">
        <v>29</v>
      </c>
      <c r="GZ637">
        <v>28.4454</v>
      </c>
      <c r="HA637">
        <v>61.701</v>
      </c>
      <c r="HB637">
        <v>21.1458</v>
      </c>
      <c r="HC637">
        <v>1</v>
      </c>
      <c r="HD637">
        <v>0.016565</v>
      </c>
      <c r="HE637">
        <v>-2.91334</v>
      </c>
      <c r="HF637">
        <v>20.3043</v>
      </c>
      <c r="HG637">
        <v>5.21819</v>
      </c>
      <c r="HH637">
        <v>11.9798</v>
      </c>
      <c r="HI637">
        <v>4.9648</v>
      </c>
      <c r="HJ637">
        <v>3.27525</v>
      </c>
      <c r="HK637">
        <v>9999</v>
      </c>
      <c r="HL637">
        <v>9999</v>
      </c>
      <c r="HM637">
        <v>9999</v>
      </c>
      <c r="HN637">
        <v>999.9</v>
      </c>
      <c r="HO637">
        <v>1.86359</v>
      </c>
      <c r="HP637">
        <v>1.85974</v>
      </c>
      <c r="HQ637">
        <v>1.85804</v>
      </c>
      <c r="HR637">
        <v>1.8594</v>
      </c>
      <c r="HS637">
        <v>1.85959</v>
      </c>
      <c r="HT637">
        <v>1.85806</v>
      </c>
      <c r="HU637">
        <v>1.85714</v>
      </c>
      <c r="HV637">
        <v>1.85208</v>
      </c>
      <c r="HW637">
        <v>0</v>
      </c>
      <c r="HX637">
        <v>0</v>
      </c>
      <c r="HY637">
        <v>0</v>
      </c>
      <c r="HZ637">
        <v>0</v>
      </c>
      <c r="IA637" t="s">
        <v>424</v>
      </c>
      <c r="IB637" t="s">
        <v>425</v>
      </c>
      <c r="IC637" t="s">
        <v>426</v>
      </c>
      <c r="ID637" t="s">
        <v>426</v>
      </c>
      <c r="IE637" t="s">
        <v>426</v>
      </c>
      <c r="IF637" t="s">
        <v>426</v>
      </c>
      <c r="IG637">
        <v>0</v>
      </c>
      <c r="IH637">
        <v>100</v>
      </c>
      <c r="II637">
        <v>100</v>
      </c>
      <c r="IJ637">
        <v>-1.81</v>
      </c>
      <c r="IK637">
        <v>0.1863</v>
      </c>
      <c r="IL637">
        <v>-2.601219500274762</v>
      </c>
      <c r="IM637">
        <v>0.001328113201692861</v>
      </c>
      <c r="IN637">
        <v>1.538283238170363E-06</v>
      </c>
      <c r="IO637">
        <v>-5.795655626708063E-10</v>
      </c>
      <c r="IP637">
        <v>-0.0617216039733722</v>
      </c>
      <c r="IQ637">
        <v>-0.004593102289677449</v>
      </c>
      <c r="IR637">
        <v>0.0008253994458280543</v>
      </c>
      <c r="IS637">
        <v>-7.403632370499484E-06</v>
      </c>
      <c r="IT637">
        <v>2</v>
      </c>
      <c r="IU637">
        <v>1985</v>
      </c>
      <c r="IV637">
        <v>1</v>
      </c>
      <c r="IW637">
        <v>27</v>
      </c>
      <c r="IX637">
        <v>3.5</v>
      </c>
      <c r="IY637">
        <v>3.7</v>
      </c>
      <c r="IZ637">
        <v>1.13525</v>
      </c>
      <c r="JA637">
        <v>2.61108</v>
      </c>
      <c r="JB637">
        <v>1.49658</v>
      </c>
      <c r="JC637">
        <v>2.34497</v>
      </c>
      <c r="JD637">
        <v>1.54907</v>
      </c>
      <c r="JE637">
        <v>2.44873</v>
      </c>
      <c r="JF637">
        <v>32.7313</v>
      </c>
      <c r="JG637">
        <v>15.1477</v>
      </c>
      <c r="JH637">
        <v>18</v>
      </c>
      <c r="JI637">
        <v>481.46</v>
      </c>
      <c r="JJ637">
        <v>502.989</v>
      </c>
      <c r="JK637">
        <v>30.6297</v>
      </c>
      <c r="JL637">
        <v>27.4476</v>
      </c>
      <c r="JM637">
        <v>30.0005</v>
      </c>
      <c r="JN637">
        <v>27.6634</v>
      </c>
      <c r="JO637">
        <v>27.6512</v>
      </c>
      <c r="JP637">
        <v>22.8244</v>
      </c>
      <c r="JQ637">
        <v>21.4143</v>
      </c>
      <c r="JR637">
        <v>79.32980000000001</v>
      </c>
      <c r="JS637">
        <v>31.1329</v>
      </c>
      <c r="JT637">
        <v>420</v>
      </c>
      <c r="JU637">
        <v>23.4029</v>
      </c>
      <c r="JV637">
        <v>102.309</v>
      </c>
      <c r="JW637">
        <v>91.3858</v>
      </c>
    </row>
    <row r="638" spans="1:283">
      <c r="A638">
        <v>620</v>
      </c>
      <c r="B638">
        <v>1761014145</v>
      </c>
      <c r="C638">
        <v>4479</v>
      </c>
      <c r="D638" t="s">
        <v>1702</v>
      </c>
      <c r="E638" t="s">
        <v>1703</v>
      </c>
      <c r="F638">
        <v>5</v>
      </c>
      <c r="G638" t="s">
        <v>1603</v>
      </c>
      <c r="H638">
        <v>1761014137</v>
      </c>
      <c r="I638">
        <f>(J638)/1000</f>
        <v>0</v>
      </c>
      <c r="J638">
        <f>1000*DJ638*AH638*(DF638-DG638)/(100*CY638*(1000-AH638*DF638))</f>
        <v>0</v>
      </c>
      <c r="K638">
        <f>DJ638*AH638*(DE638-DD638*(1000-AH638*DG638)/(1000-AH638*DF638))/(100*CY638)</f>
        <v>0</v>
      </c>
      <c r="L638">
        <f>DD638 - IF(AH638&gt;1, K638*CY638*100.0/(AJ638), 0)</f>
        <v>0</v>
      </c>
      <c r="M638">
        <f>((S638-I638/2)*L638-K638)/(S638+I638/2)</f>
        <v>0</v>
      </c>
      <c r="N638">
        <f>M638*(DK638+DL638)/1000.0</f>
        <v>0</v>
      </c>
      <c r="O638">
        <f>(DD638 - IF(AH638&gt;1, K638*CY638*100.0/(AJ638), 0))*(DK638+DL638)/1000.0</f>
        <v>0</v>
      </c>
      <c r="P638">
        <f>2.0/((1/R638-1/Q638)+SIGN(R638)*SQRT((1/R638-1/Q638)*(1/R638-1/Q638) + 4*CZ638/((CZ638+1)*(CZ638+1))*(2*1/R638*1/Q638-1/Q638*1/Q638)))</f>
        <v>0</v>
      </c>
      <c r="Q638">
        <f>IF(LEFT(DA638,1)&lt;&gt;"0",IF(LEFT(DA638,1)="1",3.0,DB638),$D$5+$E$5*(DR638*DK638/($K$5*1000))+$F$5*(DR638*DK638/($K$5*1000))*MAX(MIN(CY638,$J$5),$I$5)*MAX(MIN(CY638,$J$5),$I$5)+$G$5*MAX(MIN(CY638,$J$5),$I$5)*(DR638*DK638/($K$5*1000))+$H$5*(DR638*DK638/($K$5*1000))*(DR638*DK638/($K$5*1000)))</f>
        <v>0</v>
      </c>
      <c r="R638">
        <f>I638*(1000-(1000*0.61365*exp(17.502*V638/(240.97+V638))/(DK638+DL638)+DF638)/2)/(1000*0.61365*exp(17.502*V638/(240.97+V638))/(DK638+DL638)-DF638)</f>
        <v>0</v>
      </c>
      <c r="S638">
        <f>1/((CZ638+1)/(P638/1.6)+1/(Q638/1.37)) + CZ638/((CZ638+1)/(P638/1.6) + CZ638/(Q638/1.37))</f>
        <v>0</v>
      </c>
      <c r="T638">
        <f>(CU638*CX638)</f>
        <v>0</v>
      </c>
      <c r="U638">
        <f>(DM638+(T638+2*0.95*5.67E-8*(((DM638+$B$9)+273)^4-(DM638+273)^4)-44100*I638)/(1.84*29.3*Q638+8*0.95*5.67E-8*(DM638+273)^3))</f>
        <v>0</v>
      </c>
      <c r="V638">
        <f>($C$9*DN638+$D$9*DO638+$E$9*U638)</f>
        <v>0</v>
      </c>
      <c r="W638">
        <f>0.61365*exp(17.502*V638/(240.97+V638))</f>
        <v>0</v>
      </c>
      <c r="X638">
        <f>(Y638/Z638*100)</f>
        <v>0</v>
      </c>
      <c r="Y638">
        <f>DF638*(DK638+DL638)/1000</f>
        <v>0</v>
      </c>
      <c r="Z638">
        <f>0.61365*exp(17.502*DM638/(240.97+DM638))</f>
        <v>0</v>
      </c>
      <c r="AA638">
        <f>(W638-DF638*(DK638+DL638)/1000)</f>
        <v>0</v>
      </c>
      <c r="AB638">
        <f>(-I638*44100)</f>
        <v>0</v>
      </c>
      <c r="AC638">
        <f>2*29.3*Q638*0.92*(DM638-V638)</f>
        <v>0</v>
      </c>
      <c r="AD638">
        <f>2*0.95*5.67E-8*(((DM638+$B$9)+273)^4-(V638+273)^4)</f>
        <v>0</v>
      </c>
      <c r="AE638">
        <f>T638+AD638+AB638+AC638</f>
        <v>0</v>
      </c>
      <c r="AF638">
        <v>1</v>
      </c>
      <c r="AG638">
        <v>0</v>
      </c>
      <c r="AH638">
        <f>IF(AF638*$H$15&gt;=AJ638,1.0,(AJ638/(AJ638-AF638*$H$15)))</f>
        <v>0</v>
      </c>
      <c r="AI638">
        <f>(AH638-1)*100</f>
        <v>0</v>
      </c>
      <c r="AJ638">
        <f>MAX(0,($B$15+$C$15*DR638)/(1+$D$15*DR638)*DK638/(DM638+273)*$E$15)</f>
        <v>0</v>
      </c>
      <c r="AK638" t="s">
        <v>420</v>
      </c>
      <c r="AL638" t="s">
        <v>420</v>
      </c>
      <c r="AM638">
        <v>0</v>
      </c>
      <c r="AN638">
        <v>0</v>
      </c>
      <c r="AO638">
        <f>1-AM638/AN638</f>
        <v>0</v>
      </c>
      <c r="AP638">
        <v>0</v>
      </c>
      <c r="AQ638" t="s">
        <v>420</v>
      </c>
      <c r="AR638" t="s">
        <v>420</v>
      </c>
      <c r="AS638">
        <v>0</v>
      </c>
      <c r="AT638">
        <v>0</v>
      </c>
      <c r="AU638">
        <f>1-AS638/AT638</f>
        <v>0</v>
      </c>
      <c r="AV638">
        <v>0.5</v>
      </c>
      <c r="AW638">
        <f>CV638</f>
        <v>0</v>
      </c>
      <c r="AX638">
        <f>K638</f>
        <v>0</v>
      </c>
      <c r="AY638">
        <f>AU638*AV638*AW638</f>
        <v>0</v>
      </c>
      <c r="AZ638">
        <f>(AX638-AP638)/AW638</f>
        <v>0</v>
      </c>
      <c r="BA638">
        <f>(AN638-AT638)/AT638</f>
        <v>0</v>
      </c>
      <c r="BB638">
        <f>AM638/(AO638+AM638/AT638)</f>
        <v>0</v>
      </c>
      <c r="BC638" t="s">
        <v>420</v>
      </c>
      <c r="BD638">
        <v>0</v>
      </c>
      <c r="BE638">
        <f>IF(BD638&lt;&gt;0, BD638, BB638)</f>
        <v>0</v>
      </c>
      <c r="BF638">
        <f>1-BE638/AT638</f>
        <v>0</v>
      </c>
      <c r="BG638">
        <f>(AT638-AS638)/(AT638-BE638)</f>
        <v>0</v>
      </c>
      <c r="BH638">
        <f>(AN638-AT638)/(AN638-BE638)</f>
        <v>0</v>
      </c>
      <c r="BI638">
        <f>(AT638-AS638)/(AT638-AM638)</f>
        <v>0</v>
      </c>
      <c r="BJ638">
        <f>(AN638-AT638)/(AN638-AM638)</f>
        <v>0</v>
      </c>
      <c r="BK638">
        <f>(BG638*BE638/AS638)</f>
        <v>0</v>
      </c>
      <c r="BL638">
        <f>(1-BK638)</f>
        <v>0</v>
      </c>
      <c r="CU638">
        <f>$B$13*DS638+$C$13*DT638+$F$13*EE638*(1-EH638)</f>
        <v>0</v>
      </c>
      <c r="CV638">
        <f>CU638*CW638</f>
        <v>0</v>
      </c>
      <c r="CW638">
        <f>($B$13*$D$11+$C$13*$D$11+$F$13*((ER638+EJ638)/MAX(ER638+EJ638+ES638, 0.1)*$I$11+ES638/MAX(ER638+EJ638+ES638, 0.1)*$J$11))/($B$13+$C$13+$F$13)</f>
        <v>0</v>
      </c>
      <c r="CX638">
        <f>($B$13*$K$11+$C$13*$K$11+$F$13*((ER638+EJ638)/MAX(ER638+EJ638+ES638, 0.1)*$P$11+ES638/MAX(ER638+EJ638+ES638, 0.1)*$Q$11))/($B$13+$C$13+$F$13)</f>
        <v>0</v>
      </c>
      <c r="CY638">
        <v>2.7</v>
      </c>
      <c r="CZ638">
        <v>0.5</v>
      </c>
      <c r="DA638" t="s">
        <v>421</v>
      </c>
      <c r="DB638">
        <v>2</v>
      </c>
      <c r="DC638">
        <v>1761014137</v>
      </c>
      <c r="DD638">
        <v>420.3325416666667</v>
      </c>
      <c r="DE638">
        <v>420.0047916666667</v>
      </c>
      <c r="DF638">
        <v>23.51312083333333</v>
      </c>
      <c r="DG638">
        <v>23.37407916666666</v>
      </c>
      <c r="DH638">
        <v>422.1427083333333</v>
      </c>
      <c r="DI638">
        <v>23.32683333333334</v>
      </c>
      <c r="DJ638">
        <v>500.015375</v>
      </c>
      <c r="DK638">
        <v>90.61684583333334</v>
      </c>
      <c r="DL638">
        <v>0.03283585416666666</v>
      </c>
      <c r="DM638">
        <v>29.96806666666667</v>
      </c>
      <c r="DN638">
        <v>30.00307083333333</v>
      </c>
      <c r="DO638">
        <v>999.9</v>
      </c>
      <c r="DP638">
        <v>0</v>
      </c>
      <c r="DQ638">
        <v>0</v>
      </c>
      <c r="DR638">
        <v>10008.44333333333</v>
      </c>
      <c r="DS638">
        <v>0</v>
      </c>
      <c r="DT638">
        <v>0.242856</v>
      </c>
      <c r="DU638">
        <v>0.3278720416666667</v>
      </c>
      <c r="DV638">
        <v>430.4538333333333</v>
      </c>
      <c r="DW638">
        <v>430.0569166666667</v>
      </c>
      <c r="DX638">
        <v>0.1390403333333333</v>
      </c>
      <c r="DY638">
        <v>420.0047916666667</v>
      </c>
      <c r="DZ638">
        <v>23.37407916666666</v>
      </c>
      <c r="EA638">
        <v>2.130685</v>
      </c>
      <c r="EB638">
        <v>2.118085833333333</v>
      </c>
      <c r="EC638">
        <v>18.45045416666666</v>
      </c>
      <c r="ED638">
        <v>18.35584583333333</v>
      </c>
      <c r="EE638">
        <v>0.00500078</v>
      </c>
      <c r="EF638">
        <v>0</v>
      </c>
      <c r="EG638">
        <v>0</v>
      </c>
      <c r="EH638">
        <v>0</v>
      </c>
      <c r="EI638">
        <v>293.1166666666666</v>
      </c>
      <c r="EJ638">
        <v>0.00500078</v>
      </c>
      <c r="EK638">
        <v>-17.4125</v>
      </c>
      <c r="EL638">
        <v>-0.8958333333333334</v>
      </c>
      <c r="EM638">
        <v>35.27833333333333</v>
      </c>
      <c r="EN638">
        <v>38.34608333333333</v>
      </c>
      <c r="EO638">
        <v>37.598625</v>
      </c>
      <c r="EP638">
        <v>38.57525</v>
      </c>
      <c r="EQ638">
        <v>37.77045833333333</v>
      </c>
      <c r="ER638">
        <v>0</v>
      </c>
      <c r="ES638">
        <v>0</v>
      </c>
      <c r="ET638">
        <v>0</v>
      </c>
      <c r="EU638">
        <v>1761014143.9</v>
      </c>
      <c r="EV638">
        <v>0</v>
      </c>
      <c r="EW638">
        <v>293.116</v>
      </c>
      <c r="EX638">
        <v>49.12307709509651</v>
      </c>
      <c r="EY638">
        <v>-48.93846136992268</v>
      </c>
      <c r="EZ638">
        <v>-17.532</v>
      </c>
      <c r="FA638">
        <v>15</v>
      </c>
      <c r="FB638">
        <v>1761013932</v>
      </c>
      <c r="FC638" t="s">
        <v>1665</v>
      </c>
      <c r="FD638">
        <v>1761013932</v>
      </c>
      <c r="FE638">
        <v>1761013923</v>
      </c>
      <c r="FF638">
        <v>19</v>
      </c>
      <c r="FG638">
        <v>-0.044</v>
      </c>
      <c r="FH638">
        <v>0.005</v>
      </c>
      <c r="FI638">
        <v>-1.811</v>
      </c>
      <c r="FJ638">
        <v>0.185</v>
      </c>
      <c r="FK638">
        <v>420</v>
      </c>
      <c r="FL638">
        <v>23</v>
      </c>
      <c r="FM638">
        <v>0.59</v>
      </c>
      <c r="FN638">
        <v>0.09</v>
      </c>
      <c r="FO638">
        <v>0.3349066829268293</v>
      </c>
      <c r="FP638">
        <v>-0.1373945853658533</v>
      </c>
      <c r="FQ638">
        <v>0.06575101305106201</v>
      </c>
      <c r="FR638">
        <v>1</v>
      </c>
      <c r="FS638">
        <v>293.5117647058823</v>
      </c>
      <c r="FT638">
        <v>7.529411833733461</v>
      </c>
      <c r="FU638">
        <v>7.587984491979339</v>
      </c>
      <c r="FV638">
        <v>0</v>
      </c>
      <c r="FW638">
        <v>0.144224243902439</v>
      </c>
      <c r="FX638">
        <v>-0.1414050731707316</v>
      </c>
      <c r="FY638">
        <v>0.01589255994173019</v>
      </c>
      <c r="FZ638">
        <v>0</v>
      </c>
      <c r="GA638">
        <v>1</v>
      </c>
      <c r="GB638">
        <v>3</v>
      </c>
      <c r="GC638" t="s">
        <v>459</v>
      </c>
      <c r="GD638">
        <v>3.10952</v>
      </c>
      <c r="GE638">
        <v>2.72474</v>
      </c>
      <c r="GF638">
        <v>0.0887679</v>
      </c>
      <c r="GG638">
        <v>0.088467</v>
      </c>
      <c r="GH638">
        <v>0.107201</v>
      </c>
      <c r="GI638">
        <v>0.107834</v>
      </c>
      <c r="GJ638">
        <v>23917</v>
      </c>
      <c r="GK638">
        <v>21658</v>
      </c>
      <c r="GL638">
        <v>26804</v>
      </c>
      <c r="GM638">
        <v>23965.4</v>
      </c>
      <c r="GN638">
        <v>38237.5</v>
      </c>
      <c r="GO638">
        <v>31534.6</v>
      </c>
      <c r="GP638">
        <v>46785.4</v>
      </c>
      <c r="GQ638">
        <v>37879.8</v>
      </c>
      <c r="GR638">
        <v>1.89385</v>
      </c>
      <c r="GS638">
        <v>1.88165</v>
      </c>
      <c r="GT638">
        <v>0.107065</v>
      </c>
      <c r="GU638">
        <v>0</v>
      </c>
      <c r="GV638">
        <v>28.2233</v>
      </c>
      <c r="GW638">
        <v>999.9</v>
      </c>
      <c r="GX638">
        <v>64.09999999999999</v>
      </c>
      <c r="GY638">
        <v>29</v>
      </c>
      <c r="GZ638">
        <v>28.4489</v>
      </c>
      <c r="HA638">
        <v>61.381</v>
      </c>
      <c r="HB638">
        <v>20.9215</v>
      </c>
      <c r="HC638">
        <v>1</v>
      </c>
      <c r="HD638">
        <v>0.0181911</v>
      </c>
      <c r="HE638">
        <v>-3.68269</v>
      </c>
      <c r="HF638">
        <v>20.2921</v>
      </c>
      <c r="HG638">
        <v>5.22118</v>
      </c>
      <c r="HH638">
        <v>11.98</v>
      </c>
      <c r="HI638">
        <v>4.9654</v>
      </c>
      <c r="HJ638">
        <v>3.27585</v>
      </c>
      <c r="HK638">
        <v>9999</v>
      </c>
      <c r="HL638">
        <v>9999</v>
      </c>
      <c r="HM638">
        <v>9999</v>
      </c>
      <c r="HN638">
        <v>999.9</v>
      </c>
      <c r="HO638">
        <v>1.8636</v>
      </c>
      <c r="HP638">
        <v>1.85974</v>
      </c>
      <c r="HQ638">
        <v>1.85804</v>
      </c>
      <c r="HR638">
        <v>1.8594</v>
      </c>
      <c r="HS638">
        <v>1.85959</v>
      </c>
      <c r="HT638">
        <v>1.85806</v>
      </c>
      <c r="HU638">
        <v>1.85713</v>
      </c>
      <c r="HV638">
        <v>1.85209</v>
      </c>
      <c r="HW638">
        <v>0</v>
      </c>
      <c r="HX638">
        <v>0</v>
      </c>
      <c r="HY638">
        <v>0</v>
      </c>
      <c r="HZ638">
        <v>0</v>
      </c>
      <c r="IA638" t="s">
        <v>424</v>
      </c>
      <c r="IB638" t="s">
        <v>425</v>
      </c>
      <c r="IC638" t="s">
        <v>426</v>
      </c>
      <c r="ID638" t="s">
        <v>426</v>
      </c>
      <c r="IE638" t="s">
        <v>426</v>
      </c>
      <c r="IF638" t="s">
        <v>426</v>
      </c>
      <c r="IG638">
        <v>0</v>
      </c>
      <c r="IH638">
        <v>100</v>
      </c>
      <c r="II638">
        <v>100</v>
      </c>
      <c r="IJ638">
        <v>-1.81</v>
      </c>
      <c r="IK638">
        <v>0.1865</v>
      </c>
      <c r="IL638">
        <v>-2.601219500274762</v>
      </c>
      <c r="IM638">
        <v>0.001328113201692861</v>
      </c>
      <c r="IN638">
        <v>1.538283238170363E-06</v>
      </c>
      <c r="IO638">
        <v>-5.795655626708063E-10</v>
      </c>
      <c r="IP638">
        <v>-0.0617216039733722</v>
      </c>
      <c r="IQ638">
        <v>-0.004593102289677449</v>
      </c>
      <c r="IR638">
        <v>0.0008253994458280543</v>
      </c>
      <c r="IS638">
        <v>-7.403632370499484E-06</v>
      </c>
      <c r="IT638">
        <v>2</v>
      </c>
      <c r="IU638">
        <v>1985</v>
      </c>
      <c r="IV638">
        <v>1</v>
      </c>
      <c r="IW638">
        <v>27</v>
      </c>
      <c r="IX638">
        <v>3.5</v>
      </c>
      <c r="IY638">
        <v>3.7</v>
      </c>
      <c r="IZ638">
        <v>1.13525</v>
      </c>
      <c r="JA638">
        <v>2.6062</v>
      </c>
      <c r="JB638">
        <v>1.49658</v>
      </c>
      <c r="JC638">
        <v>2.34497</v>
      </c>
      <c r="JD638">
        <v>1.54907</v>
      </c>
      <c r="JE638">
        <v>2.42676</v>
      </c>
      <c r="JF638">
        <v>32.7313</v>
      </c>
      <c r="JG638">
        <v>15.174</v>
      </c>
      <c r="JH638">
        <v>18</v>
      </c>
      <c r="JI638">
        <v>481.546</v>
      </c>
      <c r="JJ638">
        <v>503.014</v>
      </c>
      <c r="JK638">
        <v>30.8349</v>
      </c>
      <c r="JL638">
        <v>27.4476</v>
      </c>
      <c r="JM638">
        <v>30.0016</v>
      </c>
      <c r="JN638">
        <v>27.6634</v>
      </c>
      <c r="JO638">
        <v>27.6501</v>
      </c>
      <c r="JP638">
        <v>22.8254</v>
      </c>
      <c r="JQ638">
        <v>21.4143</v>
      </c>
      <c r="JR638">
        <v>79.32980000000001</v>
      </c>
      <c r="JS638">
        <v>31.1329</v>
      </c>
      <c r="JT638">
        <v>420</v>
      </c>
      <c r="JU638">
        <v>23.3864</v>
      </c>
      <c r="JV638">
        <v>102.309</v>
      </c>
      <c r="JW638">
        <v>91.3857</v>
      </c>
    </row>
    <row r="639" spans="1:283">
      <c r="A639">
        <v>621</v>
      </c>
      <c r="B639">
        <v>1761014147</v>
      </c>
      <c r="C639">
        <v>4481</v>
      </c>
      <c r="D639" t="s">
        <v>1704</v>
      </c>
      <c r="E639" t="s">
        <v>1705</v>
      </c>
      <c r="F639">
        <v>5</v>
      </c>
      <c r="G639" t="s">
        <v>1603</v>
      </c>
      <c r="H639">
        <v>1761014139</v>
      </c>
      <c r="I639">
        <f>(J639)/1000</f>
        <v>0</v>
      </c>
      <c r="J639">
        <f>1000*DJ639*AH639*(DF639-DG639)/(100*CY639*(1000-AH639*DF639))</f>
        <v>0</v>
      </c>
      <c r="K639">
        <f>DJ639*AH639*(DE639-DD639*(1000-AH639*DG639)/(1000-AH639*DF639))/(100*CY639)</f>
        <v>0</v>
      </c>
      <c r="L639">
        <f>DD639 - IF(AH639&gt;1, K639*CY639*100.0/(AJ639), 0)</f>
        <v>0</v>
      </c>
      <c r="M639">
        <f>((S639-I639/2)*L639-K639)/(S639+I639/2)</f>
        <v>0</v>
      </c>
      <c r="N639">
        <f>M639*(DK639+DL639)/1000.0</f>
        <v>0</v>
      </c>
      <c r="O639">
        <f>(DD639 - IF(AH639&gt;1, K639*CY639*100.0/(AJ639), 0))*(DK639+DL639)/1000.0</f>
        <v>0</v>
      </c>
      <c r="P639">
        <f>2.0/((1/R639-1/Q639)+SIGN(R639)*SQRT((1/R639-1/Q639)*(1/R639-1/Q639) + 4*CZ639/((CZ639+1)*(CZ639+1))*(2*1/R639*1/Q639-1/Q639*1/Q639)))</f>
        <v>0</v>
      </c>
      <c r="Q639">
        <f>IF(LEFT(DA639,1)&lt;&gt;"0",IF(LEFT(DA639,1)="1",3.0,DB639),$D$5+$E$5*(DR639*DK639/($K$5*1000))+$F$5*(DR639*DK639/($K$5*1000))*MAX(MIN(CY639,$J$5),$I$5)*MAX(MIN(CY639,$J$5),$I$5)+$G$5*MAX(MIN(CY639,$J$5),$I$5)*(DR639*DK639/($K$5*1000))+$H$5*(DR639*DK639/($K$5*1000))*(DR639*DK639/($K$5*1000)))</f>
        <v>0</v>
      </c>
      <c r="R639">
        <f>I639*(1000-(1000*0.61365*exp(17.502*V639/(240.97+V639))/(DK639+DL639)+DF639)/2)/(1000*0.61365*exp(17.502*V639/(240.97+V639))/(DK639+DL639)-DF639)</f>
        <v>0</v>
      </c>
      <c r="S639">
        <f>1/((CZ639+1)/(P639/1.6)+1/(Q639/1.37)) + CZ639/((CZ639+1)/(P639/1.6) + CZ639/(Q639/1.37))</f>
        <v>0</v>
      </c>
      <c r="T639">
        <f>(CU639*CX639)</f>
        <v>0</v>
      </c>
      <c r="U639">
        <f>(DM639+(T639+2*0.95*5.67E-8*(((DM639+$B$9)+273)^4-(DM639+273)^4)-44100*I639)/(1.84*29.3*Q639+8*0.95*5.67E-8*(DM639+273)^3))</f>
        <v>0</v>
      </c>
      <c r="V639">
        <f>($C$9*DN639+$D$9*DO639+$E$9*U639)</f>
        <v>0</v>
      </c>
      <c r="W639">
        <f>0.61365*exp(17.502*V639/(240.97+V639))</f>
        <v>0</v>
      </c>
      <c r="X639">
        <f>(Y639/Z639*100)</f>
        <v>0</v>
      </c>
      <c r="Y639">
        <f>DF639*(DK639+DL639)/1000</f>
        <v>0</v>
      </c>
      <c r="Z639">
        <f>0.61365*exp(17.502*DM639/(240.97+DM639))</f>
        <v>0</v>
      </c>
      <c r="AA639">
        <f>(W639-DF639*(DK639+DL639)/1000)</f>
        <v>0</v>
      </c>
      <c r="AB639">
        <f>(-I639*44100)</f>
        <v>0</v>
      </c>
      <c r="AC639">
        <f>2*29.3*Q639*0.92*(DM639-V639)</f>
        <v>0</v>
      </c>
      <c r="AD639">
        <f>2*0.95*5.67E-8*(((DM639+$B$9)+273)^4-(V639+273)^4)</f>
        <v>0</v>
      </c>
      <c r="AE639">
        <f>T639+AD639+AB639+AC639</f>
        <v>0</v>
      </c>
      <c r="AF639">
        <v>1</v>
      </c>
      <c r="AG639">
        <v>0</v>
      </c>
      <c r="AH639">
        <f>IF(AF639*$H$15&gt;=AJ639,1.0,(AJ639/(AJ639-AF639*$H$15)))</f>
        <v>0</v>
      </c>
      <c r="AI639">
        <f>(AH639-1)*100</f>
        <v>0</v>
      </c>
      <c r="AJ639">
        <f>MAX(0,($B$15+$C$15*DR639)/(1+$D$15*DR639)*DK639/(DM639+273)*$E$15)</f>
        <v>0</v>
      </c>
      <c r="AK639" t="s">
        <v>420</v>
      </c>
      <c r="AL639" t="s">
        <v>420</v>
      </c>
      <c r="AM639">
        <v>0</v>
      </c>
      <c r="AN639">
        <v>0</v>
      </c>
      <c r="AO639">
        <f>1-AM639/AN639</f>
        <v>0</v>
      </c>
      <c r="AP639">
        <v>0</v>
      </c>
      <c r="AQ639" t="s">
        <v>420</v>
      </c>
      <c r="AR639" t="s">
        <v>420</v>
      </c>
      <c r="AS639">
        <v>0</v>
      </c>
      <c r="AT639">
        <v>0</v>
      </c>
      <c r="AU639">
        <f>1-AS639/AT639</f>
        <v>0</v>
      </c>
      <c r="AV639">
        <v>0.5</v>
      </c>
      <c r="AW639">
        <f>CV639</f>
        <v>0</v>
      </c>
      <c r="AX639">
        <f>K639</f>
        <v>0</v>
      </c>
      <c r="AY639">
        <f>AU639*AV639*AW639</f>
        <v>0</v>
      </c>
      <c r="AZ639">
        <f>(AX639-AP639)/AW639</f>
        <v>0</v>
      </c>
      <c r="BA639">
        <f>(AN639-AT639)/AT639</f>
        <v>0</v>
      </c>
      <c r="BB639">
        <f>AM639/(AO639+AM639/AT639)</f>
        <v>0</v>
      </c>
      <c r="BC639" t="s">
        <v>420</v>
      </c>
      <c r="BD639">
        <v>0</v>
      </c>
      <c r="BE639">
        <f>IF(BD639&lt;&gt;0, BD639, BB639)</f>
        <v>0</v>
      </c>
      <c r="BF639">
        <f>1-BE639/AT639</f>
        <v>0</v>
      </c>
      <c r="BG639">
        <f>(AT639-AS639)/(AT639-BE639)</f>
        <v>0</v>
      </c>
      <c r="BH639">
        <f>(AN639-AT639)/(AN639-BE639)</f>
        <v>0</v>
      </c>
      <c r="BI639">
        <f>(AT639-AS639)/(AT639-AM639)</f>
        <v>0</v>
      </c>
      <c r="BJ639">
        <f>(AN639-AT639)/(AN639-AM639)</f>
        <v>0</v>
      </c>
      <c r="BK639">
        <f>(BG639*BE639/AS639)</f>
        <v>0</v>
      </c>
      <c r="BL639">
        <f>(1-BK639)</f>
        <v>0</v>
      </c>
      <c r="CU639">
        <f>$B$13*DS639+$C$13*DT639+$F$13*EE639*(1-EH639)</f>
        <v>0</v>
      </c>
      <c r="CV639">
        <f>CU639*CW639</f>
        <v>0</v>
      </c>
      <c r="CW639">
        <f>($B$13*$D$11+$C$13*$D$11+$F$13*((ER639+EJ639)/MAX(ER639+EJ639+ES639, 0.1)*$I$11+ES639/MAX(ER639+EJ639+ES639, 0.1)*$J$11))/($B$13+$C$13+$F$13)</f>
        <v>0</v>
      </c>
      <c r="CX639">
        <f>($B$13*$K$11+$C$13*$K$11+$F$13*((ER639+EJ639)/MAX(ER639+EJ639+ES639, 0.1)*$P$11+ES639/MAX(ER639+EJ639+ES639, 0.1)*$Q$11))/($B$13+$C$13+$F$13)</f>
        <v>0</v>
      </c>
      <c r="CY639">
        <v>2.7</v>
      </c>
      <c r="CZ639">
        <v>0.5</v>
      </c>
      <c r="DA639" t="s">
        <v>421</v>
      </c>
      <c r="DB639">
        <v>2</v>
      </c>
      <c r="DC639">
        <v>1761014139</v>
      </c>
      <c r="DD639">
        <v>420.3324166666667</v>
      </c>
      <c r="DE639">
        <v>419.9899583333334</v>
      </c>
      <c r="DF639">
        <v>23.51485416666666</v>
      </c>
      <c r="DG639">
        <v>23.37927916666667</v>
      </c>
      <c r="DH639">
        <v>422.1425833333333</v>
      </c>
      <c r="DI639">
        <v>23.328525</v>
      </c>
      <c r="DJ639">
        <v>500.0215833333334</v>
      </c>
      <c r="DK639">
        <v>90.61708749999998</v>
      </c>
      <c r="DL639">
        <v>0.0328034125</v>
      </c>
      <c r="DM639">
        <v>29.96152916666667</v>
      </c>
      <c r="DN639">
        <v>29.99493333333334</v>
      </c>
      <c r="DO639">
        <v>999.9</v>
      </c>
      <c r="DP639">
        <v>0</v>
      </c>
      <c r="DQ639">
        <v>0</v>
      </c>
      <c r="DR639">
        <v>10007.66416666667</v>
      </c>
      <c r="DS639">
        <v>0</v>
      </c>
      <c r="DT639">
        <v>0.242856</v>
      </c>
      <c r="DU639">
        <v>0.3426094583333334</v>
      </c>
      <c r="DV639">
        <v>430.4545000000001</v>
      </c>
      <c r="DW639">
        <v>430.0439583333334</v>
      </c>
      <c r="DX639">
        <v>0.1355711666666667</v>
      </c>
      <c r="DY639">
        <v>419.9899583333334</v>
      </c>
      <c r="DZ639">
        <v>23.37927916666667</v>
      </c>
      <c r="EA639">
        <v>2.130847083333333</v>
      </c>
      <c r="EB639">
        <v>2.118562083333333</v>
      </c>
      <c r="EC639">
        <v>18.45166666666666</v>
      </c>
      <c r="ED639">
        <v>18.35943333333333</v>
      </c>
      <c r="EE639">
        <v>0.00500078</v>
      </c>
      <c r="EF639">
        <v>0</v>
      </c>
      <c r="EG639">
        <v>0</v>
      </c>
      <c r="EH639">
        <v>0</v>
      </c>
      <c r="EI639">
        <v>292.0333333333333</v>
      </c>
      <c r="EJ639">
        <v>0.00500078</v>
      </c>
      <c r="EK639">
        <v>-16.92083333333333</v>
      </c>
      <c r="EL639">
        <v>-0.6124999999999999</v>
      </c>
      <c r="EM639">
        <v>35.25495833333333</v>
      </c>
      <c r="EN639">
        <v>38.31483333333333</v>
      </c>
      <c r="EO639">
        <v>37.56995833333333</v>
      </c>
      <c r="EP639">
        <v>38.52575</v>
      </c>
      <c r="EQ639">
        <v>37.75745833333333</v>
      </c>
      <c r="ER639">
        <v>0</v>
      </c>
      <c r="ES639">
        <v>0</v>
      </c>
      <c r="ET639">
        <v>0</v>
      </c>
      <c r="EU639">
        <v>1761014145.7</v>
      </c>
      <c r="EV639">
        <v>0</v>
      </c>
      <c r="EW639">
        <v>292.6076923076923</v>
      </c>
      <c r="EX639">
        <v>29.60683805837454</v>
      </c>
      <c r="EY639">
        <v>-42.35897447587588</v>
      </c>
      <c r="EZ639">
        <v>-17.27692307692308</v>
      </c>
      <c r="FA639">
        <v>15</v>
      </c>
      <c r="FB639">
        <v>1761013932</v>
      </c>
      <c r="FC639" t="s">
        <v>1665</v>
      </c>
      <c r="FD639">
        <v>1761013932</v>
      </c>
      <c r="FE639">
        <v>1761013923</v>
      </c>
      <c r="FF639">
        <v>19</v>
      </c>
      <c r="FG639">
        <v>-0.044</v>
      </c>
      <c r="FH639">
        <v>0.005</v>
      </c>
      <c r="FI639">
        <v>-1.811</v>
      </c>
      <c r="FJ639">
        <v>0.185</v>
      </c>
      <c r="FK639">
        <v>420</v>
      </c>
      <c r="FL639">
        <v>23</v>
      </c>
      <c r="FM639">
        <v>0.59</v>
      </c>
      <c r="FN639">
        <v>0.09</v>
      </c>
      <c r="FO639">
        <v>0.3304673</v>
      </c>
      <c r="FP639">
        <v>0.144270168855534</v>
      </c>
      <c r="FQ639">
        <v>0.06271295282842293</v>
      </c>
      <c r="FR639">
        <v>1</v>
      </c>
      <c r="FS639">
        <v>292.8264705882353</v>
      </c>
      <c r="FT639">
        <v>11.89457619736335</v>
      </c>
      <c r="FU639">
        <v>6.989921686994164</v>
      </c>
      <c r="FV639">
        <v>0</v>
      </c>
      <c r="FW639">
        <v>0.13994365</v>
      </c>
      <c r="FX639">
        <v>-0.1454702814258914</v>
      </c>
      <c r="FY639">
        <v>0.0159457530263547</v>
      </c>
      <c r="FZ639">
        <v>0</v>
      </c>
      <c r="GA639">
        <v>1</v>
      </c>
      <c r="GB639">
        <v>3</v>
      </c>
      <c r="GC639" t="s">
        <v>459</v>
      </c>
      <c r="GD639">
        <v>3.10958</v>
      </c>
      <c r="GE639">
        <v>2.72437</v>
      </c>
      <c r="GF639">
        <v>0.088767</v>
      </c>
      <c r="GG639">
        <v>0.0884698</v>
      </c>
      <c r="GH639">
        <v>0.107226</v>
      </c>
      <c r="GI639">
        <v>0.107844</v>
      </c>
      <c r="GJ639">
        <v>23917</v>
      </c>
      <c r="GK639">
        <v>21657.8</v>
      </c>
      <c r="GL639">
        <v>26804</v>
      </c>
      <c r="GM639">
        <v>23965.3</v>
      </c>
      <c r="GN639">
        <v>38236.2</v>
      </c>
      <c r="GO639">
        <v>31534.3</v>
      </c>
      <c r="GP639">
        <v>46785.2</v>
      </c>
      <c r="GQ639">
        <v>37879.8</v>
      </c>
      <c r="GR639">
        <v>1.89433</v>
      </c>
      <c r="GS639">
        <v>1.88153</v>
      </c>
      <c r="GT639">
        <v>0.106916</v>
      </c>
      <c r="GU639">
        <v>0</v>
      </c>
      <c r="GV639">
        <v>28.2203</v>
      </c>
      <c r="GW639">
        <v>999.9</v>
      </c>
      <c r="GX639">
        <v>64.09999999999999</v>
      </c>
      <c r="GY639">
        <v>29</v>
      </c>
      <c r="GZ639">
        <v>28.4493</v>
      </c>
      <c r="HA639">
        <v>61.241</v>
      </c>
      <c r="HB639">
        <v>21.0216</v>
      </c>
      <c r="HC639">
        <v>1</v>
      </c>
      <c r="HD639">
        <v>0.0185086</v>
      </c>
      <c r="HE639">
        <v>-3.04416</v>
      </c>
      <c r="HF639">
        <v>20.306</v>
      </c>
      <c r="HG639">
        <v>5.21924</v>
      </c>
      <c r="HH639">
        <v>11.9798</v>
      </c>
      <c r="HI639">
        <v>4.96505</v>
      </c>
      <c r="HJ639">
        <v>3.27533</v>
      </c>
      <c r="HK639">
        <v>9999</v>
      </c>
      <c r="HL639">
        <v>9999</v>
      </c>
      <c r="HM639">
        <v>9999</v>
      </c>
      <c r="HN639">
        <v>999.9</v>
      </c>
      <c r="HO639">
        <v>1.86361</v>
      </c>
      <c r="HP639">
        <v>1.85974</v>
      </c>
      <c r="HQ639">
        <v>1.85804</v>
      </c>
      <c r="HR639">
        <v>1.85941</v>
      </c>
      <c r="HS639">
        <v>1.85959</v>
      </c>
      <c r="HT639">
        <v>1.85806</v>
      </c>
      <c r="HU639">
        <v>1.85713</v>
      </c>
      <c r="HV639">
        <v>1.8521</v>
      </c>
      <c r="HW639">
        <v>0</v>
      </c>
      <c r="HX639">
        <v>0</v>
      </c>
      <c r="HY639">
        <v>0</v>
      </c>
      <c r="HZ639">
        <v>0</v>
      </c>
      <c r="IA639" t="s">
        <v>424</v>
      </c>
      <c r="IB639" t="s">
        <v>425</v>
      </c>
      <c r="IC639" t="s">
        <v>426</v>
      </c>
      <c r="ID639" t="s">
        <v>426</v>
      </c>
      <c r="IE639" t="s">
        <v>426</v>
      </c>
      <c r="IF639" t="s">
        <v>426</v>
      </c>
      <c r="IG639">
        <v>0</v>
      </c>
      <c r="IH639">
        <v>100</v>
      </c>
      <c r="II639">
        <v>100</v>
      </c>
      <c r="IJ639">
        <v>-1.81</v>
      </c>
      <c r="IK639">
        <v>0.1867</v>
      </c>
      <c r="IL639">
        <v>-2.601219500274762</v>
      </c>
      <c r="IM639">
        <v>0.001328113201692861</v>
      </c>
      <c r="IN639">
        <v>1.538283238170363E-06</v>
      </c>
      <c r="IO639">
        <v>-5.795655626708063E-10</v>
      </c>
      <c r="IP639">
        <v>-0.0617216039733722</v>
      </c>
      <c r="IQ639">
        <v>-0.004593102289677449</v>
      </c>
      <c r="IR639">
        <v>0.0008253994458280543</v>
      </c>
      <c r="IS639">
        <v>-7.403632370499484E-06</v>
      </c>
      <c r="IT639">
        <v>2</v>
      </c>
      <c r="IU639">
        <v>1985</v>
      </c>
      <c r="IV639">
        <v>1</v>
      </c>
      <c r="IW639">
        <v>27</v>
      </c>
      <c r="IX639">
        <v>3.6</v>
      </c>
      <c r="IY639">
        <v>3.7</v>
      </c>
      <c r="IZ639">
        <v>1.13525</v>
      </c>
      <c r="JA639">
        <v>2.61475</v>
      </c>
      <c r="JB639">
        <v>1.49658</v>
      </c>
      <c r="JC639">
        <v>2.34497</v>
      </c>
      <c r="JD639">
        <v>1.54907</v>
      </c>
      <c r="JE639">
        <v>2.37915</v>
      </c>
      <c r="JF639">
        <v>32.7313</v>
      </c>
      <c r="JG639">
        <v>15.1652</v>
      </c>
      <c r="JH639">
        <v>18</v>
      </c>
      <c r="JI639">
        <v>481.815</v>
      </c>
      <c r="JJ639">
        <v>502.92</v>
      </c>
      <c r="JK639">
        <v>31.0553</v>
      </c>
      <c r="JL639">
        <v>27.4464</v>
      </c>
      <c r="JM639">
        <v>30.0013</v>
      </c>
      <c r="JN639">
        <v>27.6628</v>
      </c>
      <c r="JO639">
        <v>27.649</v>
      </c>
      <c r="JP639">
        <v>22.8245</v>
      </c>
      <c r="JQ639">
        <v>21.4143</v>
      </c>
      <c r="JR639">
        <v>79.32980000000001</v>
      </c>
      <c r="JS639">
        <v>31.1496</v>
      </c>
      <c r="JT639">
        <v>420</v>
      </c>
      <c r="JU639">
        <v>23.3695</v>
      </c>
      <c r="JV639">
        <v>102.308</v>
      </c>
      <c r="JW639">
        <v>91.3853</v>
      </c>
    </row>
    <row r="640" spans="1:283">
      <c r="A640">
        <v>622</v>
      </c>
      <c r="B640">
        <v>1761014149</v>
      </c>
      <c r="C640">
        <v>4483</v>
      </c>
      <c r="D640" t="s">
        <v>1706</v>
      </c>
      <c r="E640" t="s">
        <v>1707</v>
      </c>
      <c r="F640">
        <v>5</v>
      </c>
      <c r="G640" t="s">
        <v>1603</v>
      </c>
      <c r="H640">
        <v>1761014141</v>
      </c>
      <c r="I640">
        <f>(J640)/1000</f>
        <v>0</v>
      </c>
      <c r="J640">
        <f>1000*DJ640*AH640*(DF640-DG640)/(100*CY640*(1000-AH640*DF640))</f>
        <v>0</v>
      </c>
      <c r="K640">
        <f>DJ640*AH640*(DE640-DD640*(1000-AH640*DG640)/(1000-AH640*DF640))/(100*CY640)</f>
        <v>0</v>
      </c>
      <c r="L640">
        <f>DD640 - IF(AH640&gt;1, K640*CY640*100.0/(AJ640), 0)</f>
        <v>0</v>
      </c>
      <c r="M640">
        <f>((S640-I640/2)*L640-K640)/(S640+I640/2)</f>
        <v>0</v>
      </c>
      <c r="N640">
        <f>M640*(DK640+DL640)/1000.0</f>
        <v>0</v>
      </c>
      <c r="O640">
        <f>(DD640 - IF(AH640&gt;1, K640*CY640*100.0/(AJ640), 0))*(DK640+DL640)/1000.0</f>
        <v>0</v>
      </c>
      <c r="P640">
        <f>2.0/((1/R640-1/Q640)+SIGN(R640)*SQRT((1/R640-1/Q640)*(1/R640-1/Q640) + 4*CZ640/((CZ640+1)*(CZ640+1))*(2*1/R640*1/Q640-1/Q640*1/Q640)))</f>
        <v>0</v>
      </c>
      <c r="Q640">
        <f>IF(LEFT(DA640,1)&lt;&gt;"0",IF(LEFT(DA640,1)="1",3.0,DB640),$D$5+$E$5*(DR640*DK640/($K$5*1000))+$F$5*(DR640*DK640/($K$5*1000))*MAX(MIN(CY640,$J$5),$I$5)*MAX(MIN(CY640,$J$5),$I$5)+$G$5*MAX(MIN(CY640,$J$5),$I$5)*(DR640*DK640/($K$5*1000))+$H$5*(DR640*DK640/($K$5*1000))*(DR640*DK640/($K$5*1000)))</f>
        <v>0</v>
      </c>
      <c r="R640">
        <f>I640*(1000-(1000*0.61365*exp(17.502*V640/(240.97+V640))/(DK640+DL640)+DF640)/2)/(1000*0.61365*exp(17.502*V640/(240.97+V640))/(DK640+DL640)-DF640)</f>
        <v>0</v>
      </c>
      <c r="S640">
        <f>1/((CZ640+1)/(P640/1.6)+1/(Q640/1.37)) + CZ640/((CZ640+1)/(P640/1.6) + CZ640/(Q640/1.37))</f>
        <v>0</v>
      </c>
      <c r="T640">
        <f>(CU640*CX640)</f>
        <v>0</v>
      </c>
      <c r="U640">
        <f>(DM640+(T640+2*0.95*5.67E-8*(((DM640+$B$9)+273)^4-(DM640+273)^4)-44100*I640)/(1.84*29.3*Q640+8*0.95*5.67E-8*(DM640+273)^3))</f>
        <v>0</v>
      </c>
      <c r="V640">
        <f>($C$9*DN640+$D$9*DO640+$E$9*U640)</f>
        <v>0</v>
      </c>
      <c r="W640">
        <f>0.61365*exp(17.502*V640/(240.97+V640))</f>
        <v>0</v>
      </c>
      <c r="X640">
        <f>(Y640/Z640*100)</f>
        <v>0</v>
      </c>
      <c r="Y640">
        <f>DF640*(DK640+DL640)/1000</f>
        <v>0</v>
      </c>
      <c r="Z640">
        <f>0.61365*exp(17.502*DM640/(240.97+DM640))</f>
        <v>0</v>
      </c>
      <c r="AA640">
        <f>(W640-DF640*(DK640+DL640)/1000)</f>
        <v>0</v>
      </c>
      <c r="AB640">
        <f>(-I640*44100)</f>
        <v>0</v>
      </c>
      <c r="AC640">
        <f>2*29.3*Q640*0.92*(DM640-V640)</f>
        <v>0</v>
      </c>
      <c r="AD640">
        <f>2*0.95*5.67E-8*(((DM640+$B$9)+273)^4-(V640+273)^4)</f>
        <v>0</v>
      </c>
      <c r="AE640">
        <f>T640+AD640+AB640+AC640</f>
        <v>0</v>
      </c>
      <c r="AF640">
        <v>1</v>
      </c>
      <c r="AG640">
        <v>0</v>
      </c>
      <c r="AH640">
        <f>IF(AF640*$H$15&gt;=AJ640,1.0,(AJ640/(AJ640-AF640*$H$15)))</f>
        <v>0</v>
      </c>
      <c r="AI640">
        <f>(AH640-1)*100</f>
        <v>0</v>
      </c>
      <c r="AJ640">
        <f>MAX(0,($B$15+$C$15*DR640)/(1+$D$15*DR640)*DK640/(DM640+273)*$E$15)</f>
        <v>0</v>
      </c>
      <c r="AK640" t="s">
        <v>420</v>
      </c>
      <c r="AL640" t="s">
        <v>420</v>
      </c>
      <c r="AM640">
        <v>0</v>
      </c>
      <c r="AN640">
        <v>0</v>
      </c>
      <c r="AO640">
        <f>1-AM640/AN640</f>
        <v>0</v>
      </c>
      <c r="AP640">
        <v>0</v>
      </c>
      <c r="AQ640" t="s">
        <v>420</v>
      </c>
      <c r="AR640" t="s">
        <v>420</v>
      </c>
      <c r="AS640">
        <v>0</v>
      </c>
      <c r="AT640">
        <v>0</v>
      </c>
      <c r="AU640">
        <f>1-AS640/AT640</f>
        <v>0</v>
      </c>
      <c r="AV640">
        <v>0.5</v>
      </c>
      <c r="AW640">
        <f>CV640</f>
        <v>0</v>
      </c>
      <c r="AX640">
        <f>K640</f>
        <v>0</v>
      </c>
      <c r="AY640">
        <f>AU640*AV640*AW640</f>
        <v>0</v>
      </c>
      <c r="AZ640">
        <f>(AX640-AP640)/AW640</f>
        <v>0</v>
      </c>
      <c r="BA640">
        <f>(AN640-AT640)/AT640</f>
        <v>0</v>
      </c>
      <c r="BB640">
        <f>AM640/(AO640+AM640/AT640)</f>
        <v>0</v>
      </c>
      <c r="BC640" t="s">
        <v>420</v>
      </c>
      <c r="BD640">
        <v>0</v>
      </c>
      <c r="BE640">
        <f>IF(BD640&lt;&gt;0, BD640, BB640)</f>
        <v>0</v>
      </c>
      <c r="BF640">
        <f>1-BE640/AT640</f>
        <v>0</v>
      </c>
      <c r="BG640">
        <f>(AT640-AS640)/(AT640-BE640)</f>
        <v>0</v>
      </c>
      <c r="BH640">
        <f>(AN640-AT640)/(AN640-BE640)</f>
        <v>0</v>
      </c>
      <c r="BI640">
        <f>(AT640-AS640)/(AT640-AM640)</f>
        <v>0</v>
      </c>
      <c r="BJ640">
        <f>(AN640-AT640)/(AN640-AM640)</f>
        <v>0</v>
      </c>
      <c r="BK640">
        <f>(BG640*BE640/AS640)</f>
        <v>0</v>
      </c>
      <c r="BL640">
        <f>(1-BK640)</f>
        <v>0</v>
      </c>
      <c r="CU640">
        <f>$B$13*DS640+$C$13*DT640+$F$13*EE640*(1-EH640)</f>
        <v>0</v>
      </c>
      <c r="CV640">
        <f>CU640*CW640</f>
        <v>0</v>
      </c>
      <c r="CW640">
        <f>($B$13*$D$11+$C$13*$D$11+$F$13*((ER640+EJ640)/MAX(ER640+EJ640+ES640, 0.1)*$I$11+ES640/MAX(ER640+EJ640+ES640, 0.1)*$J$11))/($B$13+$C$13+$F$13)</f>
        <v>0</v>
      </c>
      <c r="CX640">
        <f>($B$13*$K$11+$C$13*$K$11+$F$13*((ER640+EJ640)/MAX(ER640+EJ640+ES640, 0.1)*$P$11+ES640/MAX(ER640+EJ640+ES640, 0.1)*$Q$11))/($B$13+$C$13+$F$13)</f>
        <v>0</v>
      </c>
      <c r="CY640">
        <v>2.7</v>
      </c>
      <c r="CZ640">
        <v>0.5</v>
      </c>
      <c r="DA640" t="s">
        <v>421</v>
      </c>
      <c r="DB640">
        <v>2</v>
      </c>
      <c r="DC640">
        <v>1761014141</v>
      </c>
      <c r="DD640">
        <v>420.3302083333334</v>
      </c>
      <c r="DE640">
        <v>419.9847083333333</v>
      </c>
      <c r="DF640">
        <v>23.5177375</v>
      </c>
      <c r="DG640">
        <v>23.38465416666667</v>
      </c>
      <c r="DH640">
        <v>422.140375</v>
      </c>
      <c r="DI640">
        <v>23.33134583333333</v>
      </c>
      <c r="DJ640">
        <v>499.995875</v>
      </c>
      <c r="DK640">
        <v>90.61720833333334</v>
      </c>
      <c r="DL640">
        <v>0.03277065416666667</v>
      </c>
      <c r="DM640">
        <v>29.95620416666667</v>
      </c>
      <c r="DN640">
        <v>29.9879125</v>
      </c>
      <c r="DO640">
        <v>999.9</v>
      </c>
      <c r="DP640">
        <v>0</v>
      </c>
      <c r="DQ640">
        <v>0</v>
      </c>
      <c r="DR640">
        <v>10004.2775</v>
      </c>
      <c r="DS640">
        <v>0</v>
      </c>
      <c r="DT640">
        <v>0.242856</v>
      </c>
      <c r="DU640">
        <v>0.3456777083333333</v>
      </c>
      <c r="DV640">
        <v>430.4535</v>
      </c>
      <c r="DW640">
        <v>430.0409583333333</v>
      </c>
      <c r="DX640">
        <v>0.1330807916666667</v>
      </c>
      <c r="DY640">
        <v>419.9847083333333</v>
      </c>
      <c r="DZ640">
        <v>23.38465416666667</v>
      </c>
      <c r="EA640">
        <v>2.131111666666667</v>
      </c>
      <c r="EB640">
        <v>2.119051666666667</v>
      </c>
      <c r="EC640">
        <v>18.45364166666667</v>
      </c>
      <c r="ED640">
        <v>18.36312083333333</v>
      </c>
      <c r="EE640">
        <v>0.00500078</v>
      </c>
      <c r="EF640">
        <v>0</v>
      </c>
      <c r="EG640">
        <v>0</v>
      </c>
      <c r="EH640">
        <v>0</v>
      </c>
      <c r="EI640">
        <v>293.5666666666667</v>
      </c>
      <c r="EJ640">
        <v>0.00500078</v>
      </c>
      <c r="EK640">
        <v>-16.775</v>
      </c>
      <c r="EL640">
        <v>-0.6083333333333334</v>
      </c>
      <c r="EM640">
        <v>35.23675</v>
      </c>
      <c r="EN640">
        <v>38.27579166666666</v>
      </c>
      <c r="EO640">
        <v>37.51529166666666</v>
      </c>
      <c r="EP640">
        <v>38.478875</v>
      </c>
      <c r="EQ640">
        <v>37.741875</v>
      </c>
      <c r="ER640">
        <v>0</v>
      </c>
      <c r="ES640">
        <v>0</v>
      </c>
      <c r="ET640">
        <v>0</v>
      </c>
      <c r="EU640">
        <v>1761014148.1</v>
      </c>
      <c r="EV640">
        <v>0</v>
      </c>
      <c r="EW640">
        <v>293.8346153846154</v>
      </c>
      <c r="EX640">
        <v>36.22222261493538</v>
      </c>
      <c r="EY640">
        <v>-16.19829074860456</v>
      </c>
      <c r="EZ640">
        <v>-17.53076923076923</v>
      </c>
      <c r="FA640">
        <v>15</v>
      </c>
      <c r="FB640">
        <v>1761013932</v>
      </c>
      <c r="FC640" t="s">
        <v>1665</v>
      </c>
      <c r="FD640">
        <v>1761013932</v>
      </c>
      <c r="FE640">
        <v>1761013923</v>
      </c>
      <c r="FF640">
        <v>19</v>
      </c>
      <c r="FG640">
        <v>-0.044</v>
      </c>
      <c r="FH640">
        <v>0.005</v>
      </c>
      <c r="FI640">
        <v>-1.811</v>
      </c>
      <c r="FJ640">
        <v>0.185</v>
      </c>
      <c r="FK640">
        <v>420</v>
      </c>
      <c r="FL640">
        <v>23</v>
      </c>
      <c r="FM640">
        <v>0.59</v>
      </c>
      <c r="FN640">
        <v>0.09</v>
      </c>
      <c r="FO640">
        <v>0.3326974878048781</v>
      </c>
      <c r="FP640">
        <v>0.165062634146342</v>
      </c>
      <c r="FQ640">
        <v>0.062376784619515</v>
      </c>
      <c r="FR640">
        <v>1</v>
      </c>
      <c r="FS640">
        <v>293.6235294117647</v>
      </c>
      <c r="FT640">
        <v>5.368984168114768</v>
      </c>
      <c r="FU640">
        <v>6.642247087152204</v>
      </c>
      <c r="FV640">
        <v>0</v>
      </c>
      <c r="FW640">
        <v>0.1385449756097561</v>
      </c>
      <c r="FX640">
        <v>-0.1284349547038322</v>
      </c>
      <c r="FY640">
        <v>0.0153581867331763</v>
      </c>
      <c r="FZ640">
        <v>0</v>
      </c>
      <c r="GA640">
        <v>1</v>
      </c>
      <c r="GB640">
        <v>3</v>
      </c>
      <c r="GC640" t="s">
        <v>459</v>
      </c>
      <c r="GD640">
        <v>3.1096</v>
      </c>
      <c r="GE640">
        <v>2.7241</v>
      </c>
      <c r="GF640">
        <v>0.0887677</v>
      </c>
      <c r="GG640">
        <v>0.088474</v>
      </c>
      <c r="GH640">
        <v>0.107252</v>
      </c>
      <c r="GI640">
        <v>0.107843</v>
      </c>
      <c r="GJ640">
        <v>23917</v>
      </c>
      <c r="GK640">
        <v>21657.7</v>
      </c>
      <c r="GL640">
        <v>26804</v>
      </c>
      <c r="GM640">
        <v>23965.3</v>
      </c>
      <c r="GN640">
        <v>38235</v>
      </c>
      <c r="GO640">
        <v>31534.2</v>
      </c>
      <c r="GP640">
        <v>46785.1</v>
      </c>
      <c r="GQ640">
        <v>37879.7</v>
      </c>
      <c r="GR640">
        <v>1.89435</v>
      </c>
      <c r="GS640">
        <v>1.88143</v>
      </c>
      <c r="GT640">
        <v>0.107326</v>
      </c>
      <c r="GU640">
        <v>0</v>
      </c>
      <c r="GV640">
        <v>28.2173</v>
      </c>
      <c r="GW640">
        <v>999.9</v>
      </c>
      <c r="GX640">
        <v>64.09999999999999</v>
      </c>
      <c r="GY640">
        <v>29</v>
      </c>
      <c r="GZ640">
        <v>28.4503</v>
      </c>
      <c r="HA640">
        <v>61.611</v>
      </c>
      <c r="HB640">
        <v>21.1098</v>
      </c>
      <c r="HC640">
        <v>1</v>
      </c>
      <c r="HD640">
        <v>0.0174187</v>
      </c>
      <c r="HE640">
        <v>-2.76452</v>
      </c>
      <c r="HF640">
        <v>20.3117</v>
      </c>
      <c r="HG640">
        <v>5.21909</v>
      </c>
      <c r="HH640">
        <v>11.9798</v>
      </c>
      <c r="HI640">
        <v>4.96505</v>
      </c>
      <c r="HJ640">
        <v>3.2753</v>
      </c>
      <c r="HK640">
        <v>9999</v>
      </c>
      <c r="HL640">
        <v>9999</v>
      </c>
      <c r="HM640">
        <v>9999</v>
      </c>
      <c r="HN640">
        <v>999.9</v>
      </c>
      <c r="HO640">
        <v>1.86363</v>
      </c>
      <c r="HP640">
        <v>1.85974</v>
      </c>
      <c r="HQ640">
        <v>1.85805</v>
      </c>
      <c r="HR640">
        <v>1.85942</v>
      </c>
      <c r="HS640">
        <v>1.85959</v>
      </c>
      <c r="HT640">
        <v>1.85806</v>
      </c>
      <c r="HU640">
        <v>1.85715</v>
      </c>
      <c r="HV640">
        <v>1.8521</v>
      </c>
      <c r="HW640">
        <v>0</v>
      </c>
      <c r="HX640">
        <v>0</v>
      </c>
      <c r="HY640">
        <v>0</v>
      </c>
      <c r="HZ640">
        <v>0</v>
      </c>
      <c r="IA640" t="s">
        <v>424</v>
      </c>
      <c r="IB640" t="s">
        <v>425</v>
      </c>
      <c r="IC640" t="s">
        <v>426</v>
      </c>
      <c r="ID640" t="s">
        <v>426</v>
      </c>
      <c r="IE640" t="s">
        <v>426</v>
      </c>
      <c r="IF640" t="s">
        <v>426</v>
      </c>
      <c r="IG640">
        <v>0</v>
      </c>
      <c r="IH640">
        <v>100</v>
      </c>
      <c r="II640">
        <v>100</v>
      </c>
      <c r="IJ640">
        <v>-1.81</v>
      </c>
      <c r="IK640">
        <v>0.1869</v>
      </c>
      <c r="IL640">
        <v>-2.601219500274762</v>
      </c>
      <c r="IM640">
        <v>0.001328113201692861</v>
      </c>
      <c r="IN640">
        <v>1.538283238170363E-06</v>
      </c>
      <c r="IO640">
        <v>-5.795655626708063E-10</v>
      </c>
      <c r="IP640">
        <v>-0.0617216039733722</v>
      </c>
      <c r="IQ640">
        <v>-0.004593102289677449</v>
      </c>
      <c r="IR640">
        <v>0.0008253994458280543</v>
      </c>
      <c r="IS640">
        <v>-7.403632370499484E-06</v>
      </c>
      <c r="IT640">
        <v>2</v>
      </c>
      <c r="IU640">
        <v>1985</v>
      </c>
      <c r="IV640">
        <v>1</v>
      </c>
      <c r="IW640">
        <v>27</v>
      </c>
      <c r="IX640">
        <v>3.6</v>
      </c>
      <c r="IY640">
        <v>3.8</v>
      </c>
      <c r="IZ640">
        <v>1.13525</v>
      </c>
      <c r="JA640">
        <v>2.60986</v>
      </c>
      <c r="JB640">
        <v>1.49658</v>
      </c>
      <c r="JC640">
        <v>2.34497</v>
      </c>
      <c r="JD640">
        <v>1.54907</v>
      </c>
      <c r="JE640">
        <v>2.4707</v>
      </c>
      <c r="JF640">
        <v>32.7313</v>
      </c>
      <c r="JG640">
        <v>15.1827</v>
      </c>
      <c r="JH640">
        <v>18</v>
      </c>
      <c r="JI640">
        <v>481.821</v>
      </c>
      <c r="JJ640">
        <v>502.852</v>
      </c>
      <c r="JK640">
        <v>31.1405</v>
      </c>
      <c r="JL640">
        <v>27.4453</v>
      </c>
      <c r="JM640">
        <v>30.0002</v>
      </c>
      <c r="JN640">
        <v>27.6616</v>
      </c>
      <c r="JO640">
        <v>27.6488</v>
      </c>
      <c r="JP640">
        <v>22.8246</v>
      </c>
      <c r="JQ640">
        <v>21.4143</v>
      </c>
      <c r="JR640">
        <v>79.32980000000001</v>
      </c>
      <c r="JS640">
        <v>31.1496</v>
      </c>
      <c r="JT640">
        <v>420</v>
      </c>
      <c r="JU640">
        <v>23.356</v>
      </c>
      <c r="JV640">
        <v>102.308</v>
      </c>
      <c r="JW640">
        <v>91.3853</v>
      </c>
    </row>
    <row r="641" spans="1:283">
      <c r="A641">
        <v>623</v>
      </c>
      <c r="B641">
        <v>1761014151</v>
      </c>
      <c r="C641">
        <v>4485</v>
      </c>
      <c r="D641" t="s">
        <v>1708</v>
      </c>
      <c r="E641" t="s">
        <v>1709</v>
      </c>
      <c r="F641">
        <v>5</v>
      </c>
      <c r="G641" t="s">
        <v>1603</v>
      </c>
      <c r="H641">
        <v>1761014143</v>
      </c>
      <c r="I641">
        <f>(J641)/1000</f>
        <v>0</v>
      </c>
      <c r="J641">
        <f>1000*DJ641*AH641*(DF641-DG641)/(100*CY641*(1000-AH641*DF641))</f>
        <v>0</v>
      </c>
      <c r="K641">
        <f>DJ641*AH641*(DE641-DD641*(1000-AH641*DG641)/(1000-AH641*DF641))/(100*CY641)</f>
        <v>0</v>
      </c>
      <c r="L641">
        <f>DD641 - IF(AH641&gt;1, K641*CY641*100.0/(AJ641), 0)</f>
        <v>0</v>
      </c>
      <c r="M641">
        <f>((S641-I641/2)*L641-K641)/(S641+I641/2)</f>
        <v>0</v>
      </c>
      <c r="N641">
        <f>M641*(DK641+DL641)/1000.0</f>
        <v>0</v>
      </c>
      <c r="O641">
        <f>(DD641 - IF(AH641&gt;1, K641*CY641*100.0/(AJ641), 0))*(DK641+DL641)/1000.0</f>
        <v>0</v>
      </c>
      <c r="P641">
        <f>2.0/((1/R641-1/Q641)+SIGN(R641)*SQRT((1/R641-1/Q641)*(1/R641-1/Q641) + 4*CZ641/((CZ641+1)*(CZ641+1))*(2*1/R641*1/Q641-1/Q641*1/Q641)))</f>
        <v>0</v>
      </c>
      <c r="Q641">
        <f>IF(LEFT(DA641,1)&lt;&gt;"0",IF(LEFT(DA641,1)="1",3.0,DB641),$D$5+$E$5*(DR641*DK641/($K$5*1000))+$F$5*(DR641*DK641/($K$5*1000))*MAX(MIN(CY641,$J$5),$I$5)*MAX(MIN(CY641,$J$5),$I$5)+$G$5*MAX(MIN(CY641,$J$5),$I$5)*(DR641*DK641/($K$5*1000))+$H$5*(DR641*DK641/($K$5*1000))*(DR641*DK641/($K$5*1000)))</f>
        <v>0</v>
      </c>
      <c r="R641">
        <f>I641*(1000-(1000*0.61365*exp(17.502*V641/(240.97+V641))/(DK641+DL641)+DF641)/2)/(1000*0.61365*exp(17.502*V641/(240.97+V641))/(DK641+DL641)-DF641)</f>
        <v>0</v>
      </c>
      <c r="S641">
        <f>1/((CZ641+1)/(P641/1.6)+1/(Q641/1.37)) + CZ641/((CZ641+1)/(P641/1.6) + CZ641/(Q641/1.37))</f>
        <v>0</v>
      </c>
      <c r="T641">
        <f>(CU641*CX641)</f>
        <v>0</v>
      </c>
      <c r="U641">
        <f>(DM641+(T641+2*0.95*5.67E-8*(((DM641+$B$9)+273)^4-(DM641+273)^4)-44100*I641)/(1.84*29.3*Q641+8*0.95*5.67E-8*(DM641+273)^3))</f>
        <v>0</v>
      </c>
      <c r="V641">
        <f>($C$9*DN641+$D$9*DO641+$E$9*U641)</f>
        <v>0</v>
      </c>
      <c r="W641">
        <f>0.61365*exp(17.502*V641/(240.97+V641))</f>
        <v>0</v>
      </c>
      <c r="X641">
        <f>(Y641/Z641*100)</f>
        <v>0</v>
      </c>
      <c r="Y641">
        <f>DF641*(DK641+DL641)/1000</f>
        <v>0</v>
      </c>
      <c r="Z641">
        <f>0.61365*exp(17.502*DM641/(240.97+DM641))</f>
        <v>0</v>
      </c>
      <c r="AA641">
        <f>(W641-DF641*(DK641+DL641)/1000)</f>
        <v>0</v>
      </c>
      <c r="AB641">
        <f>(-I641*44100)</f>
        <v>0</v>
      </c>
      <c r="AC641">
        <f>2*29.3*Q641*0.92*(DM641-V641)</f>
        <v>0</v>
      </c>
      <c r="AD641">
        <f>2*0.95*5.67E-8*(((DM641+$B$9)+273)^4-(V641+273)^4)</f>
        <v>0</v>
      </c>
      <c r="AE641">
        <f>T641+AD641+AB641+AC641</f>
        <v>0</v>
      </c>
      <c r="AF641">
        <v>1</v>
      </c>
      <c r="AG641">
        <v>0</v>
      </c>
      <c r="AH641">
        <f>IF(AF641*$H$15&gt;=AJ641,1.0,(AJ641/(AJ641-AF641*$H$15)))</f>
        <v>0</v>
      </c>
      <c r="AI641">
        <f>(AH641-1)*100</f>
        <v>0</v>
      </c>
      <c r="AJ641">
        <f>MAX(0,($B$15+$C$15*DR641)/(1+$D$15*DR641)*DK641/(DM641+273)*$E$15)</f>
        <v>0</v>
      </c>
      <c r="AK641" t="s">
        <v>420</v>
      </c>
      <c r="AL641" t="s">
        <v>420</v>
      </c>
      <c r="AM641">
        <v>0</v>
      </c>
      <c r="AN641">
        <v>0</v>
      </c>
      <c r="AO641">
        <f>1-AM641/AN641</f>
        <v>0</v>
      </c>
      <c r="AP641">
        <v>0</v>
      </c>
      <c r="AQ641" t="s">
        <v>420</v>
      </c>
      <c r="AR641" t="s">
        <v>420</v>
      </c>
      <c r="AS641">
        <v>0</v>
      </c>
      <c r="AT641">
        <v>0</v>
      </c>
      <c r="AU641">
        <f>1-AS641/AT641</f>
        <v>0</v>
      </c>
      <c r="AV641">
        <v>0.5</v>
      </c>
      <c r="AW641">
        <f>CV641</f>
        <v>0</v>
      </c>
      <c r="AX641">
        <f>K641</f>
        <v>0</v>
      </c>
      <c r="AY641">
        <f>AU641*AV641*AW641</f>
        <v>0</v>
      </c>
      <c r="AZ641">
        <f>(AX641-AP641)/AW641</f>
        <v>0</v>
      </c>
      <c r="BA641">
        <f>(AN641-AT641)/AT641</f>
        <v>0</v>
      </c>
      <c r="BB641">
        <f>AM641/(AO641+AM641/AT641)</f>
        <v>0</v>
      </c>
      <c r="BC641" t="s">
        <v>420</v>
      </c>
      <c r="BD641">
        <v>0</v>
      </c>
      <c r="BE641">
        <f>IF(BD641&lt;&gt;0, BD641, BB641)</f>
        <v>0</v>
      </c>
      <c r="BF641">
        <f>1-BE641/AT641</f>
        <v>0</v>
      </c>
      <c r="BG641">
        <f>(AT641-AS641)/(AT641-BE641)</f>
        <v>0</v>
      </c>
      <c r="BH641">
        <f>(AN641-AT641)/(AN641-BE641)</f>
        <v>0</v>
      </c>
      <c r="BI641">
        <f>(AT641-AS641)/(AT641-AM641)</f>
        <v>0</v>
      </c>
      <c r="BJ641">
        <f>(AN641-AT641)/(AN641-AM641)</f>
        <v>0</v>
      </c>
      <c r="BK641">
        <f>(BG641*BE641/AS641)</f>
        <v>0</v>
      </c>
      <c r="BL641">
        <f>(1-BK641)</f>
        <v>0</v>
      </c>
      <c r="CU641">
        <f>$B$13*DS641+$C$13*DT641+$F$13*EE641*(1-EH641)</f>
        <v>0</v>
      </c>
      <c r="CV641">
        <f>CU641*CW641</f>
        <v>0</v>
      </c>
      <c r="CW641">
        <f>($B$13*$D$11+$C$13*$D$11+$F$13*((ER641+EJ641)/MAX(ER641+EJ641+ES641, 0.1)*$I$11+ES641/MAX(ER641+EJ641+ES641, 0.1)*$J$11))/($B$13+$C$13+$F$13)</f>
        <v>0</v>
      </c>
      <c r="CX641">
        <f>($B$13*$K$11+$C$13*$K$11+$F$13*((ER641+EJ641)/MAX(ER641+EJ641+ES641, 0.1)*$P$11+ES641/MAX(ER641+EJ641+ES641, 0.1)*$Q$11))/($B$13+$C$13+$F$13)</f>
        <v>0</v>
      </c>
      <c r="CY641">
        <v>2.7</v>
      </c>
      <c r="CZ641">
        <v>0.5</v>
      </c>
      <c r="DA641" t="s">
        <v>421</v>
      </c>
      <c r="DB641">
        <v>2</v>
      </c>
      <c r="DC641">
        <v>1761014143</v>
      </c>
      <c r="DD641">
        <v>420.3264166666666</v>
      </c>
      <c r="DE641">
        <v>419.9914583333334</v>
      </c>
      <c r="DF641">
        <v>23.52172916666667</v>
      </c>
      <c r="DG641">
        <v>23.39015416666667</v>
      </c>
      <c r="DH641">
        <v>422.1365833333334</v>
      </c>
      <c r="DI641">
        <v>23.33525</v>
      </c>
      <c r="DJ641">
        <v>499.9877083333333</v>
      </c>
      <c r="DK641">
        <v>90.61737916666668</v>
      </c>
      <c r="DL641">
        <v>0.0327194625</v>
      </c>
      <c r="DM641">
        <v>29.95233333333333</v>
      </c>
      <c r="DN641">
        <v>29.98225416666667</v>
      </c>
      <c r="DO641">
        <v>999.9</v>
      </c>
      <c r="DP641">
        <v>0</v>
      </c>
      <c r="DQ641">
        <v>0</v>
      </c>
      <c r="DR641">
        <v>10003.73416666667</v>
      </c>
      <c r="DS641">
        <v>0</v>
      </c>
      <c r="DT641">
        <v>0.242856</v>
      </c>
      <c r="DU641">
        <v>0.3351046666666666</v>
      </c>
      <c r="DV641">
        <v>430.4514166666667</v>
      </c>
      <c r="DW641">
        <v>430.0503333333334</v>
      </c>
      <c r="DX641">
        <v>0.1315730833333333</v>
      </c>
      <c r="DY641">
        <v>419.9914583333334</v>
      </c>
      <c r="DZ641">
        <v>23.39015416666667</v>
      </c>
      <c r="EA641">
        <v>2.131477916666667</v>
      </c>
      <c r="EB641">
        <v>2.11955375</v>
      </c>
      <c r="EC641">
        <v>18.456375</v>
      </c>
      <c r="ED641">
        <v>18.3669</v>
      </c>
      <c r="EE641">
        <v>0.00500078</v>
      </c>
      <c r="EF641">
        <v>0</v>
      </c>
      <c r="EG641">
        <v>0</v>
      </c>
      <c r="EH641">
        <v>0</v>
      </c>
      <c r="EI641">
        <v>294.9041666666666</v>
      </c>
      <c r="EJ641">
        <v>0.00500078</v>
      </c>
      <c r="EK641">
        <v>-17.3875</v>
      </c>
      <c r="EL641">
        <v>-0.5</v>
      </c>
      <c r="EM641">
        <v>35.208125</v>
      </c>
      <c r="EN641">
        <v>38.24454166666666</v>
      </c>
      <c r="EO641">
        <v>37.54658333333333</v>
      </c>
      <c r="EP641">
        <v>38.42416666666666</v>
      </c>
      <c r="EQ641">
        <v>37.72108333333333</v>
      </c>
      <c r="ER641">
        <v>0</v>
      </c>
      <c r="ES641">
        <v>0</v>
      </c>
      <c r="ET641">
        <v>0</v>
      </c>
      <c r="EU641">
        <v>1761014149.9</v>
      </c>
      <c r="EV641">
        <v>0</v>
      </c>
      <c r="EW641">
        <v>295.784</v>
      </c>
      <c r="EX641">
        <v>14.33076984720168</v>
      </c>
      <c r="EY641">
        <v>18.43076898492061</v>
      </c>
      <c r="EZ641">
        <v>-18.652</v>
      </c>
      <c r="FA641">
        <v>15</v>
      </c>
      <c r="FB641">
        <v>1761013932</v>
      </c>
      <c r="FC641" t="s">
        <v>1665</v>
      </c>
      <c r="FD641">
        <v>1761013932</v>
      </c>
      <c r="FE641">
        <v>1761013923</v>
      </c>
      <c r="FF641">
        <v>19</v>
      </c>
      <c r="FG641">
        <v>-0.044</v>
      </c>
      <c r="FH641">
        <v>0.005</v>
      </c>
      <c r="FI641">
        <v>-1.811</v>
      </c>
      <c r="FJ641">
        <v>0.185</v>
      </c>
      <c r="FK641">
        <v>420</v>
      </c>
      <c r="FL641">
        <v>23</v>
      </c>
      <c r="FM641">
        <v>0.59</v>
      </c>
      <c r="FN641">
        <v>0.09</v>
      </c>
      <c r="FO641">
        <v>0.341851875</v>
      </c>
      <c r="FP641">
        <v>-0.02556678799249518</v>
      </c>
      <c r="FQ641">
        <v>0.05684474168741886</v>
      </c>
      <c r="FR641">
        <v>1</v>
      </c>
      <c r="FS641">
        <v>293.5088235294118</v>
      </c>
      <c r="FT641">
        <v>27.19480538354279</v>
      </c>
      <c r="FU641">
        <v>6.585204791449442</v>
      </c>
      <c r="FV641">
        <v>0</v>
      </c>
      <c r="FW641">
        <v>0.136298625</v>
      </c>
      <c r="FX641">
        <v>-0.08088244277673572</v>
      </c>
      <c r="FY641">
        <v>0.01398447292300911</v>
      </c>
      <c r="FZ641">
        <v>1</v>
      </c>
      <c r="GA641">
        <v>2</v>
      </c>
      <c r="GB641">
        <v>3</v>
      </c>
      <c r="GC641" t="s">
        <v>482</v>
      </c>
      <c r="GD641">
        <v>3.10967</v>
      </c>
      <c r="GE641">
        <v>2.72433</v>
      </c>
      <c r="GF641">
        <v>0.0887723</v>
      </c>
      <c r="GG641">
        <v>0.08847289999999999</v>
      </c>
      <c r="GH641">
        <v>0.107272</v>
      </c>
      <c r="GI641">
        <v>0.107837</v>
      </c>
      <c r="GJ641">
        <v>23916.8</v>
      </c>
      <c r="GK641">
        <v>21657.8</v>
      </c>
      <c r="GL641">
        <v>26804</v>
      </c>
      <c r="GM641">
        <v>23965.4</v>
      </c>
      <c r="GN641">
        <v>38234</v>
      </c>
      <c r="GO641">
        <v>31534.4</v>
      </c>
      <c r="GP641">
        <v>46784.9</v>
      </c>
      <c r="GQ641">
        <v>37879.6</v>
      </c>
      <c r="GR641">
        <v>1.89403</v>
      </c>
      <c r="GS641">
        <v>1.88157</v>
      </c>
      <c r="GT641">
        <v>0.107512</v>
      </c>
      <c r="GU641">
        <v>0</v>
      </c>
      <c r="GV641">
        <v>28.2149</v>
      </c>
      <c r="GW641">
        <v>999.9</v>
      </c>
      <c r="GX641">
        <v>64.09999999999999</v>
      </c>
      <c r="GY641">
        <v>29</v>
      </c>
      <c r="GZ641">
        <v>28.4487</v>
      </c>
      <c r="HA641">
        <v>61.351</v>
      </c>
      <c r="HB641">
        <v>20.8774</v>
      </c>
      <c r="HC641">
        <v>1</v>
      </c>
      <c r="HD641">
        <v>0.0170783</v>
      </c>
      <c r="HE641">
        <v>-2.5874</v>
      </c>
      <c r="HF641">
        <v>20.3153</v>
      </c>
      <c r="HG641">
        <v>5.22163</v>
      </c>
      <c r="HH641">
        <v>11.9798</v>
      </c>
      <c r="HI641">
        <v>4.96545</v>
      </c>
      <c r="HJ641">
        <v>3.27595</v>
      </c>
      <c r="HK641">
        <v>9999</v>
      </c>
      <c r="HL641">
        <v>9999</v>
      </c>
      <c r="HM641">
        <v>9999</v>
      </c>
      <c r="HN641">
        <v>999.9</v>
      </c>
      <c r="HO641">
        <v>1.86364</v>
      </c>
      <c r="HP641">
        <v>1.85974</v>
      </c>
      <c r="HQ641">
        <v>1.85805</v>
      </c>
      <c r="HR641">
        <v>1.8594</v>
      </c>
      <c r="HS641">
        <v>1.85959</v>
      </c>
      <c r="HT641">
        <v>1.85806</v>
      </c>
      <c r="HU641">
        <v>1.85715</v>
      </c>
      <c r="HV641">
        <v>1.8521</v>
      </c>
      <c r="HW641">
        <v>0</v>
      </c>
      <c r="HX641">
        <v>0</v>
      </c>
      <c r="HY641">
        <v>0</v>
      </c>
      <c r="HZ641">
        <v>0</v>
      </c>
      <c r="IA641" t="s">
        <v>424</v>
      </c>
      <c r="IB641" t="s">
        <v>425</v>
      </c>
      <c r="IC641" t="s">
        <v>426</v>
      </c>
      <c r="ID641" t="s">
        <v>426</v>
      </c>
      <c r="IE641" t="s">
        <v>426</v>
      </c>
      <c r="IF641" t="s">
        <v>426</v>
      </c>
      <c r="IG641">
        <v>0</v>
      </c>
      <c r="IH641">
        <v>100</v>
      </c>
      <c r="II641">
        <v>100</v>
      </c>
      <c r="IJ641">
        <v>-1.81</v>
      </c>
      <c r="IK641">
        <v>0.187</v>
      </c>
      <c r="IL641">
        <v>-2.601219500274762</v>
      </c>
      <c r="IM641">
        <v>0.001328113201692861</v>
      </c>
      <c r="IN641">
        <v>1.538283238170363E-06</v>
      </c>
      <c r="IO641">
        <v>-5.795655626708063E-10</v>
      </c>
      <c r="IP641">
        <v>-0.0617216039733722</v>
      </c>
      <c r="IQ641">
        <v>-0.004593102289677449</v>
      </c>
      <c r="IR641">
        <v>0.0008253994458280543</v>
      </c>
      <c r="IS641">
        <v>-7.403632370499484E-06</v>
      </c>
      <c r="IT641">
        <v>2</v>
      </c>
      <c r="IU641">
        <v>1985</v>
      </c>
      <c r="IV641">
        <v>1</v>
      </c>
      <c r="IW641">
        <v>27</v>
      </c>
      <c r="IX641">
        <v>3.6</v>
      </c>
      <c r="IY641">
        <v>3.8</v>
      </c>
      <c r="IZ641">
        <v>1.13525</v>
      </c>
      <c r="JA641">
        <v>2.60742</v>
      </c>
      <c r="JB641">
        <v>1.49658</v>
      </c>
      <c r="JC641">
        <v>2.34497</v>
      </c>
      <c r="JD641">
        <v>1.54907</v>
      </c>
      <c r="JE641">
        <v>2.40356</v>
      </c>
      <c r="JF641">
        <v>32.7313</v>
      </c>
      <c r="JG641">
        <v>15.1827</v>
      </c>
      <c r="JH641">
        <v>18</v>
      </c>
      <c r="JI641">
        <v>481.628</v>
      </c>
      <c r="JJ641">
        <v>502.952</v>
      </c>
      <c r="JK641">
        <v>31.1793</v>
      </c>
      <c r="JL641">
        <v>27.4453</v>
      </c>
      <c r="JM641">
        <v>29.9999</v>
      </c>
      <c r="JN641">
        <v>27.6611</v>
      </c>
      <c r="JO641">
        <v>27.6488</v>
      </c>
      <c r="JP641">
        <v>22.825</v>
      </c>
      <c r="JQ641">
        <v>21.4143</v>
      </c>
      <c r="JR641">
        <v>79.32980000000001</v>
      </c>
      <c r="JS641">
        <v>31.1745</v>
      </c>
      <c r="JT641">
        <v>420</v>
      </c>
      <c r="JU641">
        <v>23.3418</v>
      </c>
      <c r="JV641">
        <v>102.308</v>
      </c>
      <c r="JW641">
        <v>91.3853</v>
      </c>
    </row>
    <row r="642" spans="1:283">
      <c r="A642">
        <v>624</v>
      </c>
      <c r="B642">
        <v>1761014153</v>
      </c>
      <c r="C642">
        <v>4487</v>
      </c>
      <c r="D642" t="s">
        <v>1710</v>
      </c>
      <c r="E642" t="s">
        <v>1711</v>
      </c>
      <c r="F642">
        <v>5</v>
      </c>
      <c r="G642" t="s">
        <v>1603</v>
      </c>
      <c r="H642">
        <v>1761014145</v>
      </c>
      <c r="I642">
        <f>(J642)/1000</f>
        <v>0</v>
      </c>
      <c r="J642">
        <f>1000*DJ642*AH642*(DF642-DG642)/(100*CY642*(1000-AH642*DF642))</f>
        <v>0</v>
      </c>
      <c r="K642">
        <f>DJ642*AH642*(DE642-DD642*(1000-AH642*DG642)/(1000-AH642*DF642))/(100*CY642)</f>
        <v>0</v>
      </c>
      <c r="L642">
        <f>DD642 - IF(AH642&gt;1, K642*CY642*100.0/(AJ642), 0)</f>
        <v>0</v>
      </c>
      <c r="M642">
        <f>((S642-I642/2)*L642-K642)/(S642+I642/2)</f>
        <v>0</v>
      </c>
      <c r="N642">
        <f>M642*(DK642+DL642)/1000.0</f>
        <v>0</v>
      </c>
      <c r="O642">
        <f>(DD642 - IF(AH642&gt;1, K642*CY642*100.0/(AJ642), 0))*(DK642+DL642)/1000.0</f>
        <v>0</v>
      </c>
      <c r="P642">
        <f>2.0/((1/R642-1/Q642)+SIGN(R642)*SQRT((1/R642-1/Q642)*(1/R642-1/Q642) + 4*CZ642/((CZ642+1)*(CZ642+1))*(2*1/R642*1/Q642-1/Q642*1/Q642)))</f>
        <v>0</v>
      </c>
      <c r="Q642">
        <f>IF(LEFT(DA642,1)&lt;&gt;"0",IF(LEFT(DA642,1)="1",3.0,DB642),$D$5+$E$5*(DR642*DK642/($K$5*1000))+$F$5*(DR642*DK642/($K$5*1000))*MAX(MIN(CY642,$J$5),$I$5)*MAX(MIN(CY642,$J$5),$I$5)+$G$5*MAX(MIN(CY642,$J$5),$I$5)*(DR642*DK642/($K$5*1000))+$H$5*(DR642*DK642/($K$5*1000))*(DR642*DK642/($K$5*1000)))</f>
        <v>0</v>
      </c>
      <c r="R642">
        <f>I642*(1000-(1000*0.61365*exp(17.502*V642/(240.97+V642))/(DK642+DL642)+DF642)/2)/(1000*0.61365*exp(17.502*V642/(240.97+V642))/(DK642+DL642)-DF642)</f>
        <v>0</v>
      </c>
      <c r="S642">
        <f>1/((CZ642+1)/(P642/1.6)+1/(Q642/1.37)) + CZ642/((CZ642+1)/(P642/1.6) + CZ642/(Q642/1.37))</f>
        <v>0</v>
      </c>
      <c r="T642">
        <f>(CU642*CX642)</f>
        <v>0</v>
      </c>
      <c r="U642">
        <f>(DM642+(T642+2*0.95*5.67E-8*(((DM642+$B$9)+273)^4-(DM642+273)^4)-44100*I642)/(1.84*29.3*Q642+8*0.95*5.67E-8*(DM642+273)^3))</f>
        <v>0</v>
      </c>
      <c r="V642">
        <f>($C$9*DN642+$D$9*DO642+$E$9*U642)</f>
        <v>0</v>
      </c>
      <c r="W642">
        <f>0.61365*exp(17.502*V642/(240.97+V642))</f>
        <v>0</v>
      </c>
      <c r="X642">
        <f>(Y642/Z642*100)</f>
        <v>0</v>
      </c>
      <c r="Y642">
        <f>DF642*(DK642+DL642)/1000</f>
        <v>0</v>
      </c>
      <c r="Z642">
        <f>0.61365*exp(17.502*DM642/(240.97+DM642))</f>
        <v>0</v>
      </c>
      <c r="AA642">
        <f>(W642-DF642*(DK642+DL642)/1000)</f>
        <v>0</v>
      </c>
      <c r="AB642">
        <f>(-I642*44100)</f>
        <v>0</v>
      </c>
      <c r="AC642">
        <f>2*29.3*Q642*0.92*(DM642-V642)</f>
        <v>0</v>
      </c>
      <c r="AD642">
        <f>2*0.95*5.67E-8*(((DM642+$B$9)+273)^4-(V642+273)^4)</f>
        <v>0</v>
      </c>
      <c r="AE642">
        <f>T642+AD642+AB642+AC642</f>
        <v>0</v>
      </c>
      <c r="AF642">
        <v>1</v>
      </c>
      <c r="AG642">
        <v>0</v>
      </c>
      <c r="AH642">
        <f>IF(AF642*$H$15&gt;=AJ642,1.0,(AJ642/(AJ642-AF642*$H$15)))</f>
        <v>0</v>
      </c>
      <c r="AI642">
        <f>(AH642-1)*100</f>
        <v>0</v>
      </c>
      <c r="AJ642">
        <f>MAX(0,($B$15+$C$15*DR642)/(1+$D$15*DR642)*DK642/(DM642+273)*$E$15)</f>
        <v>0</v>
      </c>
      <c r="AK642" t="s">
        <v>420</v>
      </c>
      <c r="AL642" t="s">
        <v>420</v>
      </c>
      <c r="AM642">
        <v>0</v>
      </c>
      <c r="AN642">
        <v>0</v>
      </c>
      <c r="AO642">
        <f>1-AM642/AN642</f>
        <v>0</v>
      </c>
      <c r="AP642">
        <v>0</v>
      </c>
      <c r="AQ642" t="s">
        <v>420</v>
      </c>
      <c r="AR642" t="s">
        <v>420</v>
      </c>
      <c r="AS642">
        <v>0</v>
      </c>
      <c r="AT642">
        <v>0</v>
      </c>
      <c r="AU642">
        <f>1-AS642/AT642</f>
        <v>0</v>
      </c>
      <c r="AV642">
        <v>0.5</v>
      </c>
      <c r="AW642">
        <f>CV642</f>
        <v>0</v>
      </c>
      <c r="AX642">
        <f>K642</f>
        <v>0</v>
      </c>
      <c r="AY642">
        <f>AU642*AV642*AW642</f>
        <v>0</v>
      </c>
      <c r="AZ642">
        <f>(AX642-AP642)/AW642</f>
        <v>0</v>
      </c>
      <c r="BA642">
        <f>(AN642-AT642)/AT642</f>
        <v>0</v>
      </c>
      <c r="BB642">
        <f>AM642/(AO642+AM642/AT642)</f>
        <v>0</v>
      </c>
      <c r="BC642" t="s">
        <v>420</v>
      </c>
      <c r="BD642">
        <v>0</v>
      </c>
      <c r="BE642">
        <f>IF(BD642&lt;&gt;0, BD642, BB642)</f>
        <v>0</v>
      </c>
      <c r="BF642">
        <f>1-BE642/AT642</f>
        <v>0</v>
      </c>
      <c r="BG642">
        <f>(AT642-AS642)/(AT642-BE642)</f>
        <v>0</v>
      </c>
      <c r="BH642">
        <f>(AN642-AT642)/(AN642-BE642)</f>
        <v>0</v>
      </c>
      <c r="BI642">
        <f>(AT642-AS642)/(AT642-AM642)</f>
        <v>0</v>
      </c>
      <c r="BJ642">
        <f>(AN642-AT642)/(AN642-AM642)</f>
        <v>0</v>
      </c>
      <c r="BK642">
        <f>(BG642*BE642/AS642)</f>
        <v>0</v>
      </c>
      <c r="BL642">
        <f>(1-BK642)</f>
        <v>0</v>
      </c>
      <c r="CU642">
        <f>$B$13*DS642+$C$13*DT642+$F$13*EE642*(1-EH642)</f>
        <v>0</v>
      </c>
      <c r="CV642">
        <f>CU642*CW642</f>
        <v>0</v>
      </c>
      <c r="CW642">
        <f>($B$13*$D$11+$C$13*$D$11+$F$13*((ER642+EJ642)/MAX(ER642+EJ642+ES642, 0.1)*$I$11+ES642/MAX(ER642+EJ642+ES642, 0.1)*$J$11))/($B$13+$C$13+$F$13)</f>
        <v>0</v>
      </c>
      <c r="CX642">
        <f>($B$13*$K$11+$C$13*$K$11+$F$13*((ER642+EJ642)/MAX(ER642+EJ642+ES642, 0.1)*$P$11+ES642/MAX(ER642+EJ642+ES642, 0.1)*$Q$11))/($B$13+$C$13+$F$13)</f>
        <v>0</v>
      </c>
      <c r="CY642">
        <v>2.7</v>
      </c>
      <c r="CZ642">
        <v>0.5</v>
      </c>
      <c r="DA642" t="s">
        <v>421</v>
      </c>
      <c r="DB642">
        <v>2</v>
      </c>
      <c r="DC642">
        <v>1761014145</v>
      </c>
      <c r="DD642">
        <v>420.3286666666667</v>
      </c>
      <c r="DE642">
        <v>419.9990833333333</v>
      </c>
      <c r="DF642">
        <v>23.5266375</v>
      </c>
      <c r="DG642">
        <v>23.39544583333334</v>
      </c>
      <c r="DH642">
        <v>422.1388333333334</v>
      </c>
      <c r="DI642">
        <v>23.34005833333333</v>
      </c>
      <c r="DJ642">
        <v>499.9991666666667</v>
      </c>
      <c r="DK642">
        <v>90.61743333333334</v>
      </c>
      <c r="DL642">
        <v>0.03269145416666666</v>
      </c>
      <c r="DM642">
        <v>29.95014166666667</v>
      </c>
      <c r="DN642">
        <v>29.97732083333333</v>
      </c>
      <c r="DO642">
        <v>999.9</v>
      </c>
      <c r="DP642">
        <v>0</v>
      </c>
      <c r="DQ642">
        <v>0</v>
      </c>
      <c r="DR642">
        <v>10006.47</v>
      </c>
      <c r="DS642">
        <v>0</v>
      </c>
      <c r="DT642">
        <v>0.242856</v>
      </c>
      <c r="DU642">
        <v>0.3297526666666666</v>
      </c>
      <c r="DV642">
        <v>430.4558749999999</v>
      </c>
      <c r="DW642">
        <v>430.0604583333333</v>
      </c>
      <c r="DX642">
        <v>0.13119375</v>
      </c>
      <c r="DY642">
        <v>419.9990833333333</v>
      </c>
      <c r="DZ642">
        <v>23.39544583333334</v>
      </c>
      <c r="EA642">
        <v>2.131924166666667</v>
      </c>
      <c r="EB642">
        <v>2.120034583333334</v>
      </c>
      <c r="EC642">
        <v>18.45972083333333</v>
      </c>
      <c r="ED642">
        <v>18.3705125</v>
      </c>
      <c r="EE642">
        <v>0.00500078</v>
      </c>
      <c r="EF642">
        <v>0</v>
      </c>
      <c r="EG642">
        <v>0</v>
      </c>
      <c r="EH642">
        <v>0</v>
      </c>
      <c r="EI642">
        <v>294.9708333333333</v>
      </c>
      <c r="EJ642">
        <v>0.00500078</v>
      </c>
      <c r="EK642">
        <v>-17.5125</v>
      </c>
      <c r="EL642">
        <v>-0.6375000000000001</v>
      </c>
      <c r="EM642">
        <v>35.17691666666666</v>
      </c>
      <c r="EN642">
        <v>38.21070833333334</v>
      </c>
      <c r="EO642">
        <v>37.47112499999999</v>
      </c>
      <c r="EP642">
        <v>38.38254166666667</v>
      </c>
      <c r="EQ642">
        <v>37.70025</v>
      </c>
      <c r="ER642">
        <v>0</v>
      </c>
      <c r="ES642">
        <v>0</v>
      </c>
      <c r="ET642">
        <v>0</v>
      </c>
      <c r="EU642">
        <v>1761014151.7</v>
      </c>
      <c r="EV642">
        <v>0</v>
      </c>
      <c r="EW642">
        <v>295.5076923076923</v>
      </c>
      <c r="EX642">
        <v>-9.914529413437528</v>
      </c>
      <c r="EY642">
        <v>13.6717945977868</v>
      </c>
      <c r="EZ642">
        <v>-18.45769230769231</v>
      </c>
      <c r="FA642">
        <v>15</v>
      </c>
      <c r="FB642">
        <v>1761013932</v>
      </c>
      <c r="FC642" t="s">
        <v>1665</v>
      </c>
      <c r="FD642">
        <v>1761013932</v>
      </c>
      <c r="FE642">
        <v>1761013923</v>
      </c>
      <c r="FF642">
        <v>19</v>
      </c>
      <c r="FG642">
        <v>-0.044</v>
      </c>
      <c r="FH642">
        <v>0.005</v>
      </c>
      <c r="FI642">
        <v>-1.811</v>
      </c>
      <c r="FJ642">
        <v>0.185</v>
      </c>
      <c r="FK642">
        <v>420</v>
      </c>
      <c r="FL642">
        <v>23</v>
      </c>
      <c r="FM642">
        <v>0.59</v>
      </c>
      <c r="FN642">
        <v>0.09</v>
      </c>
      <c r="FO642">
        <v>0.3458155853658537</v>
      </c>
      <c r="FP642">
        <v>-0.04489003484320517</v>
      </c>
      <c r="FQ642">
        <v>0.05517102866186715</v>
      </c>
      <c r="FR642">
        <v>1</v>
      </c>
      <c r="FS642">
        <v>294.0764705882352</v>
      </c>
      <c r="FT642">
        <v>24.88922870371653</v>
      </c>
      <c r="FU642">
        <v>6.714998962968224</v>
      </c>
      <c r="FV642">
        <v>0</v>
      </c>
      <c r="FW642">
        <v>0.1362853170731707</v>
      </c>
      <c r="FX642">
        <v>-0.04443863414634134</v>
      </c>
      <c r="FY642">
        <v>0.01360740804773317</v>
      </c>
      <c r="FZ642">
        <v>1</v>
      </c>
      <c r="GA642">
        <v>2</v>
      </c>
      <c r="GB642">
        <v>3</v>
      </c>
      <c r="GC642" t="s">
        <v>482</v>
      </c>
      <c r="GD642">
        <v>3.10962</v>
      </c>
      <c r="GE642">
        <v>2.72442</v>
      </c>
      <c r="GF642">
        <v>0.0887771</v>
      </c>
      <c r="GG642">
        <v>0.0884736</v>
      </c>
      <c r="GH642">
        <v>0.107284</v>
      </c>
      <c r="GI642">
        <v>0.107836</v>
      </c>
      <c r="GJ642">
        <v>23916.8</v>
      </c>
      <c r="GK642">
        <v>21657.7</v>
      </c>
      <c r="GL642">
        <v>26804</v>
      </c>
      <c r="GM642">
        <v>23965.2</v>
      </c>
      <c r="GN642">
        <v>38233.6</v>
      </c>
      <c r="GO642">
        <v>31534.4</v>
      </c>
      <c r="GP642">
        <v>46785.1</v>
      </c>
      <c r="GQ642">
        <v>37879.6</v>
      </c>
      <c r="GR642">
        <v>1.89393</v>
      </c>
      <c r="GS642">
        <v>1.88157</v>
      </c>
      <c r="GT642">
        <v>0.107735</v>
      </c>
      <c r="GU642">
        <v>0</v>
      </c>
      <c r="GV642">
        <v>28.2125</v>
      </c>
      <c r="GW642">
        <v>999.9</v>
      </c>
      <c r="GX642">
        <v>64.09999999999999</v>
      </c>
      <c r="GY642">
        <v>29</v>
      </c>
      <c r="GZ642">
        <v>28.4481</v>
      </c>
      <c r="HA642">
        <v>61.541</v>
      </c>
      <c r="HB642">
        <v>20.9776</v>
      </c>
      <c r="HC642">
        <v>1</v>
      </c>
      <c r="HD642">
        <v>0.0169334</v>
      </c>
      <c r="HE642">
        <v>-2.47698</v>
      </c>
      <c r="HF642">
        <v>20.3174</v>
      </c>
      <c r="HG642">
        <v>5.22163</v>
      </c>
      <c r="HH642">
        <v>11.9798</v>
      </c>
      <c r="HI642">
        <v>4.96555</v>
      </c>
      <c r="HJ642">
        <v>3.27598</v>
      </c>
      <c r="HK642">
        <v>9999</v>
      </c>
      <c r="HL642">
        <v>9999</v>
      </c>
      <c r="HM642">
        <v>9999</v>
      </c>
      <c r="HN642">
        <v>999.9</v>
      </c>
      <c r="HO642">
        <v>1.86363</v>
      </c>
      <c r="HP642">
        <v>1.85974</v>
      </c>
      <c r="HQ642">
        <v>1.85805</v>
      </c>
      <c r="HR642">
        <v>1.85941</v>
      </c>
      <c r="HS642">
        <v>1.85959</v>
      </c>
      <c r="HT642">
        <v>1.85806</v>
      </c>
      <c r="HU642">
        <v>1.85714</v>
      </c>
      <c r="HV642">
        <v>1.8521</v>
      </c>
      <c r="HW642">
        <v>0</v>
      </c>
      <c r="HX642">
        <v>0</v>
      </c>
      <c r="HY642">
        <v>0</v>
      </c>
      <c r="HZ642">
        <v>0</v>
      </c>
      <c r="IA642" t="s">
        <v>424</v>
      </c>
      <c r="IB642" t="s">
        <v>425</v>
      </c>
      <c r="IC642" t="s">
        <v>426</v>
      </c>
      <c r="ID642" t="s">
        <v>426</v>
      </c>
      <c r="IE642" t="s">
        <v>426</v>
      </c>
      <c r="IF642" t="s">
        <v>426</v>
      </c>
      <c r="IG642">
        <v>0</v>
      </c>
      <c r="IH642">
        <v>100</v>
      </c>
      <c r="II642">
        <v>100</v>
      </c>
      <c r="IJ642">
        <v>-1.81</v>
      </c>
      <c r="IK642">
        <v>0.1872</v>
      </c>
      <c r="IL642">
        <v>-2.601219500274762</v>
      </c>
      <c r="IM642">
        <v>0.001328113201692861</v>
      </c>
      <c r="IN642">
        <v>1.538283238170363E-06</v>
      </c>
      <c r="IO642">
        <v>-5.795655626708063E-10</v>
      </c>
      <c r="IP642">
        <v>-0.0617216039733722</v>
      </c>
      <c r="IQ642">
        <v>-0.004593102289677449</v>
      </c>
      <c r="IR642">
        <v>0.0008253994458280543</v>
      </c>
      <c r="IS642">
        <v>-7.403632370499484E-06</v>
      </c>
      <c r="IT642">
        <v>2</v>
      </c>
      <c r="IU642">
        <v>1985</v>
      </c>
      <c r="IV642">
        <v>1</v>
      </c>
      <c r="IW642">
        <v>27</v>
      </c>
      <c r="IX642">
        <v>3.7</v>
      </c>
      <c r="IY642">
        <v>3.8</v>
      </c>
      <c r="IZ642">
        <v>1.13525</v>
      </c>
      <c r="JA642">
        <v>2.61475</v>
      </c>
      <c r="JB642">
        <v>1.49658</v>
      </c>
      <c r="JC642">
        <v>2.34497</v>
      </c>
      <c r="JD642">
        <v>1.54907</v>
      </c>
      <c r="JE642">
        <v>2.3938</v>
      </c>
      <c r="JF642">
        <v>32.7313</v>
      </c>
      <c r="JG642">
        <v>15.174</v>
      </c>
      <c r="JH642">
        <v>18</v>
      </c>
      <c r="JI642">
        <v>481.571</v>
      </c>
      <c r="JJ642">
        <v>502.952</v>
      </c>
      <c r="JK642">
        <v>31.202</v>
      </c>
      <c r="JL642">
        <v>27.4453</v>
      </c>
      <c r="JM642">
        <v>29.9998</v>
      </c>
      <c r="JN642">
        <v>27.6611</v>
      </c>
      <c r="JO642">
        <v>27.6488</v>
      </c>
      <c r="JP642">
        <v>22.8247</v>
      </c>
      <c r="JQ642">
        <v>21.4143</v>
      </c>
      <c r="JR642">
        <v>79.32980000000001</v>
      </c>
      <c r="JS642">
        <v>31.1745</v>
      </c>
      <c r="JT642">
        <v>420</v>
      </c>
      <c r="JU642">
        <v>23.3286</v>
      </c>
      <c r="JV642">
        <v>102.308</v>
      </c>
      <c r="JW642">
        <v>91.38509999999999</v>
      </c>
    </row>
    <row r="643" spans="1:283">
      <c r="A643">
        <v>625</v>
      </c>
      <c r="B643">
        <v>1761014155</v>
      </c>
      <c r="C643">
        <v>4489</v>
      </c>
      <c r="D643" t="s">
        <v>1712</v>
      </c>
      <c r="E643" t="s">
        <v>1713</v>
      </c>
      <c r="F643">
        <v>5</v>
      </c>
      <c r="G643" t="s">
        <v>1603</v>
      </c>
      <c r="H643">
        <v>1761014147</v>
      </c>
      <c r="I643">
        <f>(J643)/1000</f>
        <v>0</v>
      </c>
      <c r="J643">
        <f>1000*DJ643*AH643*(DF643-DG643)/(100*CY643*(1000-AH643*DF643))</f>
        <v>0</v>
      </c>
      <c r="K643">
        <f>DJ643*AH643*(DE643-DD643*(1000-AH643*DG643)/(1000-AH643*DF643))/(100*CY643)</f>
        <v>0</v>
      </c>
      <c r="L643">
        <f>DD643 - IF(AH643&gt;1, K643*CY643*100.0/(AJ643), 0)</f>
        <v>0</v>
      </c>
      <c r="M643">
        <f>((S643-I643/2)*L643-K643)/(S643+I643/2)</f>
        <v>0</v>
      </c>
      <c r="N643">
        <f>M643*(DK643+DL643)/1000.0</f>
        <v>0</v>
      </c>
      <c r="O643">
        <f>(DD643 - IF(AH643&gt;1, K643*CY643*100.0/(AJ643), 0))*(DK643+DL643)/1000.0</f>
        <v>0</v>
      </c>
      <c r="P643">
        <f>2.0/((1/R643-1/Q643)+SIGN(R643)*SQRT((1/R643-1/Q643)*(1/R643-1/Q643) + 4*CZ643/((CZ643+1)*(CZ643+1))*(2*1/R643*1/Q643-1/Q643*1/Q643)))</f>
        <v>0</v>
      </c>
      <c r="Q643">
        <f>IF(LEFT(DA643,1)&lt;&gt;"0",IF(LEFT(DA643,1)="1",3.0,DB643),$D$5+$E$5*(DR643*DK643/($K$5*1000))+$F$5*(DR643*DK643/($K$5*1000))*MAX(MIN(CY643,$J$5),$I$5)*MAX(MIN(CY643,$J$5),$I$5)+$G$5*MAX(MIN(CY643,$J$5),$I$5)*(DR643*DK643/($K$5*1000))+$H$5*(DR643*DK643/($K$5*1000))*(DR643*DK643/($K$5*1000)))</f>
        <v>0</v>
      </c>
      <c r="R643">
        <f>I643*(1000-(1000*0.61365*exp(17.502*V643/(240.97+V643))/(DK643+DL643)+DF643)/2)/(1000*0.61365*exp(17.502*V643/(240.97+V643))/(DK643+DL643)-DF643)</f>
        <v>0</v>
      </c>
      <c r="S643">
        <f>1/((CZ643+1)/(P643/1.6)+1/(Q643/1.37)) + CZ643/((CZ643+1)/(P643/1.6) + CZ643/(Q643/1.37))</f>
        <v>0</v>
      </c>
      <c r="T643">
        <f>(CU643*CX643)</f>
        <v>0</v>
      </c>
      <c r="U643">
        <f>(DM643+(T643+2*0.95*5.67E-8*(((DM643+$B$9)+273)^4-(DM643+273)^4)-44100*I643)/(1.84*29.3*Q643+8*0.95*5.67E-8*(DM643+273)^3))</f>
        <v>0</v>
      </c>
      <c r="V643">
        <f>($C$9*DN643+$D$9*DO643+$E$9*U643)</f>
        <v>0</v>
      </c>
      <c r="W643">
        <f>0.61365*exp(17.502*V643/(240.97+V643))</f>
        <v>0</v>
      </c>
      <c r="X643">
        <f>(Y643/Z643*100)</f>
        <v>0</v>
      </c>
      <c r="Y643">
        <f>DF643*(DK643+DL643)/1000</f>
        <v>0</v>
      </c>
      <c r="Z643">
        <f>0.61365*exp(17.502*DM643/(240.97+DM643))</f>
        <v>0</v>
      </c>
      <c r="AA643">
        <f>(W643-DF643*(DK643+DL643)/1000)</f>
        <v>0</v>
      </c>
      <c r="AB643">
        <f>(-I643*44100)</f>
        <v>0</v>
      </c>
      <c r="AC643">
        <f>2*29.3*Q643*0.92*(DM643-V643)</f>
        <v>0</v>
      </c>
      <c r="AD643">
        <f>2*0.95*5.67E-8*(((DM643+$B$9)+273)^4-(V643+273)^4)</f>
        <v>0</v>
      </c>
      <c r="AE643">
        <f>T643+AD643+AB643+AC643</f>
        <v>0</v>
      </c>
      <c r="AF643">
        <v>1</v>
      </c>
      <c r="AG643">
        <v>0</v>
      </c>
      <c r="AH643">
        <f>IF(AF643*$H$15&gt;=AJ643,1.0,(AJ643/(AJ643-AF643*$H$15)))</f>
        <v>0</v>
      </c>
      <c r="AI643">
        <f>(AH643-1)*100</f>
        <v>0</v>
      </c>
      <c r="AJ643">
        <f>MAX(0,($B$15+$C$15*DR643)/(1+$D$15*DR643)*DK643/(DM643+273)*$E$15)</f>
        <v>0</v>
      </c>
      <c r="AK643" t="s">
        <v>420</v>
      </c>
      <c r="AL643" t="s">
        <v>420</v>
      </c>
      <c r="AM643">
        <v>0</v>
      </c>
      <c r="AN643">
        <v>0</v>
      </c>
      <c r="AO643">
        <f>1-AM643/AN643</f>
        <v>0</v>
      </c>
      <c r="AP643">
        <v>0</v>
      </c>
      <c r="AQ643" t="s">
        <v>420</v>
      </c>
      <c r="AR643" t="s">
        <v>420</v>
      </c>
      <c r="AS643">
        <v>0</v>
      </c>
      <c r="AT643">
        <v>0</v>
      </c>
      <c r="AU643">
        <f>1-AS643/AT643</f>
        <v>0</v>
      </c>
      <c r="AV643">
        <v>0.5</v>
      </c>
      <c r="AW643">
        <f>CV643</f>
        <v>0</v>
      </c>
      <c r="AX643">
        <f>K643</f>
        <v>0</v>
      </c>
      <c r="AY643">
        <f>AU643*AV643*AW643</f>
        <v>0</v>
      </c>
      <c r="AZ643">
        <f>(AX643-AP643)/AW643</f>
        <v>0</v>
      </c>
      <c r="BA643">
        <f>(AN643-AT643)/AT643</f>
        <v>0</v>
      </c>
      <c r="BB643">
        <f>AM643/(AO643+AM643/AT643)</f>
        <v>0</v>
      </c>
      <c r="BC643" t="s">
        <v>420</v>
      </c>
      <c r="BD643">
        <v>0</v>
      </c>
      <c r="BE643">
        <f>IF(BD643&lt;&gt;0, BD643, BB643)</f>
        <v>0</v>
      </c>
      <c r="BF643">
        <f>1-BE643/AT643</f>
        <v>0</v>
      </c>
      <c r="BG643">
        <f>(AT643-AS643)/(AT643-BE643)</f>
        <v>0</v>
      </c>
      <c r="BH643">
        <f>(AN643-AT643)/(AN643-BE643)</f>
        <v>0</v>
      </c>
      <c r="BI643">
        <f>(AT643-AS643)/(AT643-AM643)</f>
        <v>0</v>
      </c>
      <c r="BJ643">
        <f>(AN643-AT643)/(AN643-AM643)</f>
        <v>0</v>
      </c>
      <c r="BK643">
        <f>(BG643*BE643/AS643)</f>
        <v>0</v>
      </c>
      <c r="BL643">
        <f>(1-BK643)</f>
        <v>0</v>
      </c>
      <c r="CU643">
        <f>$B$13*DS643+$C$13*DT643+$F$13*EE643*(1-EH643)</f>
        <v>0</v>
      </c>
      <c r="CV643">
        <f>CU643*CW643</f>
        <v>0</v>
      </c>
      <c r="CW643">
        <f>($B$13*$D$11+$C$13*$D$11+$F$13*((ER643+EJ643)/MAX(ER643+EJ643+ES643, 0.1)*$I$11+ES643/MAX(ER643+EJ643+ES643, 0.1)*$J$11))/($B$13+$C$13+$F$13)</f>
        <v>0</v>
      </c>
      <c r="CX643">
        <f>($B$13*$K$11+$C$13*$K$11+$F$13*((ER643+EJ643)/MAX(ER643+EJ643+ES643, 0.1)*$P$11+ES643/MAX(ER643+EJ643+ES643, 0.1)*$Q$11))/($B$13+$C$13+$F$13)</f>
        <v>0</v>
      </c>
      <c r="CY643">
        <v>2.7</v>
      </c>
      <c r="CZ643">
        <v>0.5</v>
      </c>
      <c r="DA643" t="s">
        <v>421</v>
      </c>
      <c r="DB643">
        <v>2</v>
      </c>
      <c r="DC643">
        <v>1761014147</v>
      </c>
      <c r="DD643">
        <v>420.341</v>
      </c>
      <c r="DE643">
        <v>419.9977083333333</v>
      </c>
      <c r="DF643">
        <v>23.53228333333333</v>
      </c>
      <c r="DG643">
        <v>23.39912083333333</v>
      </c>
      <c r="DH643">
        <v>422.1510833333334</v>
      </c>
      <c r="DI643">
        <v>23.3455875</v>
      </c>
      <c r="DJ643">
        <v>500.0059166666667</v>
      </c>
      <c r="DK643">
        <v>90.61728749999999</v>
      </c>
      <c r="DL643">
        <v>0.03269207083333333</v>
      </c>
      <c r="DM643">
        <v>29.94970833333333</v>
      </c>
      <c r="DN643">
        <v>29.97365</v>
      </c>
      <c r="DO643">
        <v>999.9</v>
      </c>
      <c r="DP643">
        <v>0</v>
      </c>
      <c r="DQ643">
        <v>0</v>
      </c>
      <c r="DR643">
        <v>10006.18291666667</v>
      </c>
      <c r="DS643">
        <v>0</v>
      </c>
      <c r="DT643">
        <v>0.242856</v>
      </c>
      <c r="DU643">
        <v>0.3434435833333334</v>
      </c>
      <c r="DV643">
        <v>430.471</v>
      </c>
      <c r="DW643">
        <v>430.0607083333333</v>
      </c>
      <c r="DX643">
        <v>0.1331659583333333</v>
      </c>
      <c r="DY643">
        <v>419.9977083333333</v>
      </c>
      <c r="DZ643">
        <v>23.39912083333333</v>
      </c>
      <c r="EA643">
        <v>2.1324325</v>
      </c>
      <c r="EB643">
        <v>2.120364166666667</v>
      </c>
      <c r="EC643">
        <v>18.463525</v>
      </c>
      <c r="ED643">
        <v>18.37299583333333</v>
      </c>
      <c r="EE643">
        <v>0.00500078</v>
      </c>
      <c r="EF643">
        <v>0</v>
      </c>
      <c r="EG643">
        <v>0</v>
      </c>
      <c r="EH643">
        <v>0</v>
      </c>
      <c r="EI643">
        <v>294.5333333333334</v>
      </c>
      <c r="EJ643">
        <v>0.00500078</v>
      </c>
      <c r="EK643">
        <v>-17.86666666666666</v>
      </c>
      <c r="EL643">
        <v>-0.6000000000000001</v>
      </c>
      <c r="EM643">
        <v>35.15866666666667</v>
      </c>
      <c r="EN643">
        <v>38.17945833333334</v>
      </c>
      <c r="EO643">
        <v>37.434625</v>
      </c>
      <c r="EP643">
        <v>38.34091666666666</v>
      </c>
      <c r="EQ643">
        <v>37.67679166666667</v>
      </c>
      <c r="ER643">
        <v>0</v>
      </c>
      <c r="ES643">
        <v>0</v>
      </c>
      <c r="ET643">
        <v>0</v>
      </c>
      <c r="EU643">
        <v>1761014154.1</v>
      </c>
      <c r="EV643">
        <v>0</v>
      </c>
      <c r="EW643">
        <v>295.5923076923077</v>
      </c>
      <c r="EX643">
        <v>-16.75213633706074</v>
      </c>
      <c r="EY643">
        <v>5.148717702179688</v>
      </c>
      <c r="EZ643">
        <v>-19.88461538461538</v>
      </c>
      <c r="FA643">
        <v>15</v>
      </c>
      <c r="FB643">
        <v>1761013932</v>
      </c>
      <c r="FC643" t="s">
        <v>1665</v>
      </c>
      <c r="FD643">
        <v>1761013932</v>
      </c>
      <c r="FE643">
        <v>1761013923</v>
      </c>
      <c r="FF643">
        <v>19</v>
      </c>
      <c r="FG643">
        <v>-0.044</v>
      </c>
      <c r="FH643">
        <v>0.005</v>
      </c>
      <c r="FI643">
        <v>-1.811</v>
      </c>
      <c r="FJ643">
        <v>0.185</v>
      </c>
      <c r="FK643">
        <v>420</v>
      </c>
      <c r="FL643">
        <v>23</v>
      </c>
      <c r="FM643">
        <v>0.59</v>
      </c>
      <c r="FN643">
        <v>0.09</v>
      </c>
      <c r="FO643">
        <v>0.3446549</v>
      </c>
      <c r="FP643">
        <v>0.1425156022514068</v>
      </c>
      <c r="FQ643">
        <v>0.05346748283807645</v>
      </c>
      <c r="FR643">
        <v>1</v>
      </c>
      <c r="FS643">
        <v>294.0117647058823</v>
      </c>
      <c r="FT643">
        <v>12.23223856620815</v>
      </c>
      <c r="FU643">
        <v>6.816578609877294</v>
      </c>
      <c r="FV643">
        <v>0</v>
      </c>
      <c r="FW643">
        <v>0.135416225</v>
      </c>
      <c r="FX643">
        <v>0.03908795121951197</v>
      </c>
      <c r="FY643">
        <v>0.0129196870424316</v>
      </c>
      <c r="FZ643">
        <v>1</v>
      </c>
      <c r="GA643">
        <v>2</v>
      </c>
      <c r="GB643">
        <v>3</v>
      </c>
      <c r="GC643" t="s">
        <v>482</v>
      </c>
      <c r="GD643">
        <v>3.10942</v>
      </c>
      <c r="GE643">
        <v>2.72459</v>
      </c>
      <c r="GF643">
        <v>0.0887718</v>
      </c>
      <c r="GG643">
        <v>0.0884757</v>
      </c>
      <c r="GH643">
        <v>0.107292</v>
      </c>
      <c r="GI643">
        <v>0.107841</v>
      </c>
      <c r="GJ643">
        <v>23916.9</v>
      </c>
      <c r="GK643">
        <v>21657.6</v>
      </c>
      <c r="GL643">
        <v>26804</v>
      </c>
      <c r="GM643">
        <v>23965.2</v>
      </c>
      <c r="GN643">
        <v>38233.5</v>
      </c>
      <c r="GO643">
        <v>31534.4</v>
      </c>
      <c r="GP643">
        <v>46785.3</v>
      </c>
      <c r="GQ643">
        <v>37879.8</v>
      </c>
      <c r="GR643">
        <v>1.89365</v>
      </c>
      <c r="GS643">
        <v>1.8816</v>
      </c>
      <c r="GT643">
        <v>0.108257</v>
      </c>
      <c r="GU643">
        <v>0</v>
      </c>
      <c r="GV643">
        <v>28.2107</v>
      </c>
      <c r="GW643">
        <v>999.9</v>
      </c>
      <c r="GX643">
        <v>64.09999999999999</v>
      </c>
      <c r="GY643">
        <v>29</v>
      </c>
      <c r="GZ643">
        <v>28.451</v>
      </c>
      <c r="HA643">
        <v>61.521</v>
      </c>
      <c r="HB643">
        <v>21.1378</v>
      </c>
      <c r="HC643">
        <v>1</v>
      </c>
      <c r="HD643">
        <v>0.0167937</v>
      </c>
      <c r="HE643">
        <v>-2.3909</v>
      </c>
      <c r="HF643">
        <v>20.3186</v>
      </c>
      <c r="HG643">
        <v>5.22163</v>
      </c>
      <c r="HH643">
        <v>11.98</v>
      </c>
      <c r="HI643">
        <v>4.96555</v>
      </c>
      <c r="HJ643">
        <v>3.276</v>
      </c>
      <c r="HK643">
        <v>9999</v>
      </c>
      <c r="HL643">
        <v>9999</v>
      </c>
      <c r="HM643">
        <v>9999</v>
      </c>
      <c r="HN643">
        <v>999.9</v>
      </c>
      <c r="HO643">
        <v>1.86363</v>
      </c>
      <c r="HP643">
        <v>1.85974</v>
      </c>
      <c r="HQ643">
        <v>1.85804</v>
      </c>
      <c r="HR643">
        <v>1.85942</v>
      </c>
      <c r="HS643">
        <v>1.85959</v>
      </c>
      <c r="HT643">
        <v>1.85806</v>
      </c>
      <c r="HU643">
        <v>1.85715</v>
      </c>
      <c r="HV643">
        <v>1.8521</v>
      </c>
      <c r="HW643">
        <v>0</v>
      </c>
      <c r="HX643">
        <v>0</v>
      </c>
      <c r="HY643">
        <v>0</v>
      </c>
      <c r="HZ643">
        <v>0</v>
      </c>
      <c r="IA643" t="s">
        <v>424</v>
      </c>
      <c r="IB643" t="s">
        <v>425</v>
      </c>
      <c r="IC643" t="s">
        <v>426</v>
      </c>
      <c r="ID643" t="s">
        <v>426</v>
      </c>
      <c r="IE643" t="s">
        <v>426</v>
      </c>
      <c r="IF643" t="s">
        <v>426</v>
      </c>
      <c r="IG643">
        <v>0</v>
      </c>
      <c r="IH643">
        <v>100</v>
      </c>
      <c r="II643">
        <v>100</v>
      </c>
      <c r="IJ643">
        <v>-1.81</v>
      </c>
      <c r="IK643">
        <v>0.1872</v>
      </c>
      <c r="IL643">
        <v>-2.601219500274762</v>
      </c>
      <c r="IM643">
        <v>0.001328113201692861</v>
      </c>
      <c r="IN643">
        <v>1.538283238170363E-06</v>
      </c>
      <c r="IO643">
        <v>-5.795655626708063E-10</v>
      </c>
      <c r="IP643">
        <v>-0.0617216039733722</v>
      </c>
      <c r="IQ643">
        <v>-0.004593102289677449</v>
      </c>
      <c r="IR643">
        <v>0.0008253994458280543</v>
      </c>
      <c r="IS643">
        <v>-7.403632370499484E-06</v>
      </c>
      <c r="IT643">
        <v>2</v>
      </c>
      <c r="IU643">
        <v>1985</v>
      </c>
      <c r="IV643">
        <v>1</v>
      </c>
      <c r="IW643">
        <v>27</v>
      </c>
      <c r="IX643">
        <v>3.7</v>
      </c>
      <c r="IY643">
        <v>3.9</v>
      </c>
      <c r="IZ643">
        <v>1.13525</v>
      </c>
      <c r="JA643">
        <v>2.60864</v>
      </c>
      <c r="JB643">
        <v>1.49658</v>
      </c>
      <c r="JC643">
        <v>2.34497</v>
      </c>
      <c r="JD643">
        <v>1.54907</v>
      </c>
      <c r="JE643">
        <v>2.46826</v>
      </c>
      <c r="JF643">
        <v>32.7313</v>
      </c>
      <c r="JG643">
        <v>15.1827</v>
      </c>
      <c r="JH643">
        <v>18</v>
      </c>
      <c r="JI643">
        <v>481.412</v>
      </c>
      <c r="JJ643">
        <v>502.96</v>
      </c>
      <c r="JK643">
        <v>31.2169</v>
      </c>
      <c r="JL643">
        <v>27.4453</v>
      </c>
      <c r="JM643">
        <v>29.9997</v>
      </c>
      <c r="JN643">
        <v>27.6611</v>
      </c>
      <c r="JO643">
        <v>27.6478</v>
      </c>
      <c r="JP643">
        <v>22.8254</v>
      </c>
      <c r="JQ643">
        <v>21.4143</v>
      </c>
      <c r="JR643">
        <v>79.32980000000001</v>
      </c>
      <c r="JS643">
        <v>31.1745</v>
      </c>
      <c r="JT643">
        <v>420</v>
      </c>
      <c r="JU643">
        <v>23.3155</v>
      </c>
      <c r="JV643">
        <v>102.309</v>
      </c>
      <c r="JW643">
        <v>91.3853</v>
      </c>
    </row>
    <row r="644" spans="1:283">
      <c r="A644">
        <v>626</v>
      </c>
      <c r="B644">
        <v>1761014157</v>
      </c>
      <c r="C644">
        <v>4491</v>
      </c>
      <c r="D644" t="s">
        <v>1714</v>
      </c>
      <c r="E644" t="s">
        <v>1715</v>
      </c>
      <c r="F644">
        <v>5</v>
      </c>
      <c r="G644" t="s">
        <v>1603</v>
      </c>
      <c r="H644">
        <v>1761014149</v>
      </c>
      <c r="I644">
        <f>(J644)/1000</f>
        <v>0</v>
      </c>
      <c r="J644">
        <f>1000*DJ644*AH644*(DF644-DG644)/(100*CY644*(1000-AH644*DF644))</f>
        <v>0</v>
      </c>
      <c r="K644">
        <f>DJ644*AH644*(DE644-DD644*(1000-AH644*DG644)/(1000-AH644*DF644))/(100*CY644)</f>
        <v>0</v>
      </c>
      <c r="L644">
        <f>DD644 - IF(AH644&gt;1, K644*CY644*100.0/(AJ644), 0)</f>
        <v>0</v>
      </c>
      <c r="M644">
        <f>((S644-I644/2)*L644-K644)/(S644+I644/2)</f>
        <v>0</v>
      </c>
      <c r="N644">
        <f>M644*(DK644+DL644)/1000.0</f>
        <v>0</v>
      </c>
      <c r="O644">
        <f>(DD644 - IF(AH644&gt;1, K644*CY644*100.0/(AJ644), 0))*(DK644+DL644)/1000.0</f>
        <v>0</v>
      </c>
      <c r="P644">
        <f>2.0/((1/R644-1/Q644)+SIGN(R644)*SQRT((1/R644-1/Q644)*(1/R644-1/Q644) + 4*CZ644/((CZ644+1)*(CZ644+1))*(2*1/R644*1/Q644-1/Q644*1/Q644)))</f>
        <v>0</v>
      </c>
      <c r="Q644">
        <f>IF(LEFT(DA644,1)&lt;&gt;"0",IF(LEFT(DA644,1)="1",3.0,DB644),$D$5+$E$5*(DR644*DK644/($K$5*1000))+$F$5*(DR644*DK644/($K$5*1000))*MAX(MIN(CY644,$J$5),$I$5)*MAX(MIN(CY644,$J$5),$I$5)+$G$5*MAX(MIN(CY644,$J$5),$I$5)*(DR644*DK644/($K$5*1000))+$H$5*(DR644*DK644/($K$5*1000))*(DR644*DK644/($K$5*1000)))</f>
        <v>0</v>
      </c>
      <c r="R644">
        <f>I644*(1000-(1000*0.61365*exp(17.502*V644/(240.97+V644))/(DK644+DL644)+DF644)/2)/(1000*0.61365*exp(17.502*V644/(240.97+V644))/(DK644+DL644)-DF644)</f>
        <v>0</v>
      </c>
      <c r="S644">
        <f>1/((CZ644+1)/(P644/1.6)+1/(Q644/1.37)) + CZ644/((CZ644+1)/(P644/1.6) + CZ644/(Q644/1.37))</f>
        <v>0</v>
      </c>
      <c r="T644">
        <f>(CU644*CX644)</f>
        <v>0</v>
      </c>
      <c r="U644">
        <f>(DM644+(T644+2*0.95*5.67E-8*(((DM644+$B$9)+273)^4-(DM644+273)^4)-44100*I644)/(1.84*29.3*Q644+8*0.95*5.67E-8*(DM644+273)^3))</f>
        <v>0</v>
      </c>
      <c r="V644">
        <f>($C$9*DN644+$D$9*DO644+$E$9*U644)</f>
        <v>0</v>
      </c>
      <c r="W644">
        <f>0.61365*exp(17.502*V644/(240.97+V644))</f>
        <v>0</v>
      </c>
      <c r="X644">
        <f>(Y644/Z644*100)</f>
        <v>0</v>
      </c>
      <c r="Y644">
        <f>DF644*(DK644+DL644)/1000</f>
        <v>0</v>
      </c>
      <c r="Z644">
        <f>0.61365*exp(17.502*DM644/(240.97+DM644))</f>
        <v>0</v>
      </c>
      <c r="AA644">
        <f>(W644-DF644*(DK644+DL644)/1000)</f>
        <v>0</v>
      </c>
      <c r="AB644">
        <f>(-I644*44100)</f>
        <v>0</v>
      </c>
      <c r="AC644">
        <f>2*29.3*Q644*0.92*(DM644-V644)</f>
        <v>0</v>
      </c>
      <c r="AD644">
        <f>2*0.95*5.67E-8*(((DM644+$B$9)+273)^4-(V644+273)^4)</f>
        <v>0</v>
      </c>
      <c r="AE644">
        <f>T644+AD644+AB644+AC644</f>
        <v>0</v>
      </c>
      <c r="AF644">
        <v>1</v>
      </c>
      <c r="AG644">
        <v>0</v>
      </c>
      <c r="AH644">
        <f>IF(AF644*$H$15&gt;=AJ644,1.0,(AJ644/(AJ644-AF644*$H$15)))</f>
        <v>0</v>
      </c>
      <c r="AI644">
        <f>(AH644-1)*100</f>
        <v>0</v>
      </c>
      <c r="AJ644">
        <f>MAX(0,($B$15+$C$15*DR644)/(1+$D$15*DR644)*DK644/(DM644+273)*$E$15)</f>
        <v>0</v>
      </c>
      <c r="AK644" t="s">
        <v>420</v>
      </c>
      <c r="AL644" t="s">
        <v>420</v>
      </c>
      <c r="AM644">
        <v>0</v>
      </c>
      <c r="AN644">
        <v>0</v>
      </c>
      <c r="AO644">
        <f>1-AM644/AN644</f>
        <v>0</v>
      </c>
      <c r="AP644">
        <v>0</v>
      </c>
      <c r="AQ644" t="s">
        <v>420</v>
      </c>
      <c r="AR644" t="s">
        <v>420</v>
      </c>
      <c r="AS644">
        <v>0</v>
      </c>
      <c r="AT644">
        <v>0</v>
      </c>
      <c r="AU644">
        <f>1-AS644/AT644</f>
        <v>0</v>
      </c>
      <c r="AV644">
        <v>0.5</v>
      </c>
      <c r="AW644">
        <f>CV644</f>
        <v>0</v>
      </c>
      <c r="AX644">
        <f>K644</f>
        <v>0</v>
      </c>
      <c r="AY644">
        <f>AU644*AV644*AW644</f>
        <v>0</v>
      </c>
      <c r="AZ644">
        <f>(AX644-AP644)/AW644</f>
        <v>0</v>
      </c>
      <c r="BA644">
        <f>(AN644-AT644)/AT644</f>
        <v>0</v>
      </c>
      <c r="BB644">
        <f>AM644/(AO644+AM644/AT644)</f>
        <v>0</v>
      </c>
      <c r="BC644" t="s">
        <v>420</v>
      </c>
      <c r="BD644">
        <v>0</v>
      </c>
      <c r="BE644">
        <f>IF(BD644&lt;&gt;0, BD644, BB644)</f>
        <v>0</v>
      </c>
      <c r="BF644">
        <f>1-BE644/AT644</f>
        <v>0</v>
      </c>
      <c r="BG644">
        <f>(AT644-AS644)/(AT644-BE644)</f>
        <v>0</v>
      </c>
      <c r="BH644">
        <f>(AN644-AT644)/(AN644-BE644)</f>
        <v>0</v>
      </c>
      <c r="BI644">
        <f>(AT644-AS644)/(AT644-AM644)</f>
        <v>0</v>
      </c>
      <c r="BJ644">
        <f>(AN644-AT644)/(AN644-AM644)</f>
        <v>0</v>
      </c>
      <c r="BK644">
        <f>(BG644*BE644/AS644)</f>
        <v>0</v>
      </c>
      <c r="BL644">
        <f>(1-BK644)</f>
        <v>0</v>
      </c>
      <c r="CU644">
        <f>$B$13*DS644+$C$13*DT644+$F$13*EE644*(1-EH644)</f>
        <v>0</v>
      </c>
      <c r="CV644">
        <f>CU644*CW644</f>
        <v>0</v>
      </c>
      <c r="CW644">
        <f>($B$13*$D$11+$C$13*$D$11+$F$13*((ER644+EJ644)/MAX(ER644+EJ644+ES644, 0.1)*$I$11+ES644/MAX(ER644+EJ644+ES644, 0.1)*$J$11))/($B$13+$C$13+$F$13)</f>
        <v>0</v>
      </c>
      <c r="CX644">
        <f>($B$13*$K$11+$C$13*$K$11+$F$13*((ER644+EJ644)/MAX(ER644+EJ644+ES644, 0.1)*$P$11+ES644/MAX(ER644+EJ644+ES644, 0.1)*$Q$11))/($B$13+$C$13+$F$13)</f>
        <v>0</v>
      </c>
      <c r="CY644">
        <v>2.7</v>
      </c>
      <c r="CZ644">
        <v>0.5</v>
      </c>
      <c r="DA644" t="s">
        <v>421</v>
      </c>
      <c r="DB644">
        <v>2</v>
      </c>
      <c r="DC644">
        <v>1761014149</v>
      </c>
      <c r="DD644">
        <v>420.3477083333333</v>
      </c>
      <c r="DE644">
        <v>419.99175</v>
      </c>
      <c r="DF644">
        <v>23.53800416666667</v>
      </c>
      <c r="DG644">
        <v>23.40077083333333</v>
      </c>
      <c r="DH644">
        <v>422.1576666666667</v>
      </c>
      <c r="DI644">
        <v>23.35118333333333</v>
      </c>
      <c r="DJ644">
        <v>499.99375</v>
      </c>
      <c r="DK644">
        <v>90.61704999999999</v>
      </c>
      <c r="DL644">
        <v>0.032717825</v>
      </c>
      <c r="DM644">
        <v>29.95075833333333</v>
      </c>
      <c r="DN644">
        <v>29.97223333333333</v>
      </c>
      <c r="DO644">
        <v>999.9</v>
      </c>
      <c r="DP644">
        <v>0</v>
      </c>
      <c r="DQ644">
        <v>0</v>
      </c>
      <c r="DR644">
        <v>10004.82791666667</v>
      </c>
      <c r="DS644">
        <v>0</v>
      </c>
      <c r="DT644">
        <v>0.242856</v>
      </c>
      <c r="DU644">
        <v>0.3560041249999999</v>
      </c>
      <c r="DV644">
        <v>430.4803333333334</v>
      </c>
      <c r="DW644">
        <v>430.0553333333334</v>
      </c>
      <c r="DX644">
        <v>0.1372383333333333</v>
      </c>
      <c r="DY644">
        <v>419.99175</v>
      </c>
      <c r="DZ644">
        <v>23.40077083333333</v>
      </c>
      <c r="EA644">
        <v>2.132945416666667</v>
      </c>
      <c r="EB644">
        <v>2.12050875</v>
      </c>
      <c r="EC644">
        <v>18.4673625</v>
      </c>
      <c r="ED644">
        <v>18.37407916666666</v>
      </c>
      <c r="EE644">
        <v>0.00500078</v>
      </c>
      <c r="EF644">
        <v>0</v>
      </c>
      <c r="EG644">
        <v>0</v>
      </c>
      <c r="EH644">
        <v>0</v>
      </c>
      <c r="EI644">
        <v>295.0833333333333</v>
      </c>
      <c r="EJ644">
        <v>0.00500078</v>
      </c>
      <c r="EK644">
        <v>-19.025</v>
      </c>
      <c r="EL644">
        <v>-0.6749999999999999</v>
      </c>
      <c r="EM644">
        <v>35.137875</v>
      </c>
      <c r="EN644">
        <v>38.14558333333333</v>
      </c>
      <c r="EO644">
        <v>37.38258333333334</v>
      </c>
      <c r="EP644">
        <v>38.29929166666667</v>
      </c>
      <c r="EQ644">
        <v>37.65595833333333</v>
      </c>
      <c r="ER644">
        <v>0</v>
      </c>
      <c r="ES644">
        <v>0</v>
      </c>
      <c r="ET644">
        <v>0</v>
      </c>
      <c r="EU644">
        <v>1761014155.9</v>
      </c>
      <c r="EV644">
        <v>0</v>
      </c>
      <c r="EW644">
        <v>294.644</v>
      </c>
      <c r="EX644">
        <v>-13.7923076672668</v>
      </c>
      <c r="EY644">
        <v>-3.061538590340927</v>
      </c>
      <c r="EZ644">
        <v>-19.528</v>
      </c>
      <c r="FA644">
        <v>15</v>
      </c>
      <c r="FB644">
        <v>1761013932</v>
      </c>
      <c r="FC644" t="s">
        <v>1665</v>
      </c>
      <c r="FD644">
        <v>1761013932</v>
      </c>
      <c r="FE644">
        <v>1761013923</v>
      </c>
      <c r="FF644">
        <v>19</v>
      </c>
      <c r="FG644">
        <v>-0.044</v>
      </c>
      <c r="FH644">
        <v>0.005</v>
      </c>
      <c r="FI644">
        <v>-1.811</v>
      </c>
      <c r="FJ644">
        <v>0.185</v>
      </c>
      <c r="FK644">
        <v>420</v>
      </c>
      <c r="FL644">
        <v>23</v>
      </c>
      <c r="FM644">
        <v>0.59</v>
      </c>
      <c r="FN644">
        <v>0.09</v>
      </c>
      <c r="FO644">
        <v>0.3399078048780488</v>
      </c>
      <c r="FP644">
        <v>0.2298220348432067</v>
      </c>
      <c r="FQ644">
        <v>0.04740841343733045</v>
      </c>
      <c r="FR644">
        <v>1</v>
      </c>
      <c r="FS644">
        <v>295.0441176470588</v>
      </c>
      <c r="FT644">
        <v>4.826585408401456</v>
      </c>
      <c r="FU644">
        <v>6.166426707510625</v>
      </c>
      <c r="FV644">
        <v>0</v>
      </c>
      <c r="FW644">
        <v>0.1356536341463414</v>
      </c>
      <c r="FX644">
        <v>0.07286939372822319</v>
      </c>
      <c r="FY644">
        <v>0.01279122641339891</v>
      </c>
      <c r="FZ644">
        <v>1</v>
      </c>
      <c r="GA644">
        <v>2</v>
      </c>
      <c r="GB644">
        <v>3</v>
      </c>
      <c r="GC644" t="s">
        <v>482</v>
      </c>
      <c r="GD644">
        <v>3.10944</v>
      </c>
      <c r="GE644">
        <v>2.72478</v>
      </c>
      <c r="GF644">
        <v>0.0887763</v>
      </c>
      <c r="GG644">
        <v>0.0884871</v>
      </c>
      <c r="GH644">
        <v>0.107293</v>
      </c>
      <c r="GI644">
        <v>0.107839</v>
      </c>
      <c r="GJ644">
        <v>23916.9</v>
      </c>
      <c r="GK644">
        <v>21657.4</v>
      </c>
      <c r="GL644">
        <v>26804.1</v>
      </c>
      <c r="GM644">
        <v>23965.3</v>
      </c>
      <c r="GN644">
        <v>38233.4</v>
      </c>
      <c r="GO644">
        <v>31534.4</v>
      </c>
      <c r="GP644">
        <v>46785.2</v>
      </c>
      <c r="GQ644">
        <v>37879.8</v>
      </c>
      <c r="GR644">
        <v>1.89363</v>
      </c>
      <c r="GS644">
        <v>1.88155</v>
      </c>
      <c r="GT644">
        <v>0.109039</v>
      </c>
      <c r="GU644">
        <v>0</v>
      </c>
      <c r="GV644">
        <v>28.2094</v>
      </c>
      <c r="GW644">
        <v>999.9</v>
      </c>
      <c r="GX644">
        <v>64.09999999999999</v>
      </c>
      <c r="GY644">
        <v>29</v>
      </c>
      <c r="GZ644">
        <v>28.4491</v>
      </c>
      <c r="HA644">
        <v>61.291</v>
      </c>
      <c r="HB644">
        <v>20.8974</v>
      </c>
      <c r="HC644">
        <v>1</v>
      </c>
      <c r="HD644">
        <v>0.0166819</v>
      </c>
      <c r="HE644">
        <v>-2.29677</v>
      </c>
      <c r="HF644">
        <v>20.3194</v>
      </c>
      <c r="HG644">
        <v>5.22178</v>
      </c>
      <c r="HH644">
        <v>11.98</v>
      </c>
      <c r="HI644">
        <v>4.96555</v>
      </c>
      <c r="HJ644">
        <v>3.276</v>
      </c>
      <c r="HK644">
        <v>9999</v>
      </c>
      <c r="HL644">
        <v>9999</v>
      </c>
      <c r="HM644">
        <v>9999</v>
      </c>
      <c r="HN644">
        <v>999.9</v>
      </c>
      <c r="HO644">
        <v>1.86363</v>
      </c>
      <c r="HP644">
        <v>1.85974</v>
      </c>
      <c r="HQ644">
        <v>1.85804</v>
      </c>
      <c r="HR644">
        <v>1.85941</v>
      </c>
      <c r="HS644">
        <v>1.85959</v>
      </c>
      <c r="HT644">
        <v>1.85806</v>
      </c>
      <c r="HU644">
        <v>1.85715</v>
      </c>
      <c r="HV644">
        <v>1.8521</v>
      </c>
      <c r="HW644">
        <v>0</v>
      </c>
      <c r="HX644">
        <v>0</v>
      </c>
      <c r="HY644">
        <v>0</v>
      </c>
      <c r="HZ644">
        <v>0</v>
      </c>
      <c r="IA644" t="s">
        <v>424</v>
      </c>
      <c r="IB644" t="s">
        <v>425</v>
      </c>
      <c r="IC644" t="s">
        <v>426</v>
      </c>
      <c r="ID644" t="s">
        <v>426</v>
      </c>
      <c r="IE644" t="s">
        <v>426</v>
      </c>
      <c r="IF644" t="s">
        <v>426</v>
      </c>
      <c r="IG644">
        <v>0</v>
      </c>
      <c r="IH644">
        <v>100</v>
      </c>
      <c r="II644">
        <v>100</v>
      </c>
      <c r="IJ644">
        <v>-1.81</v>
      </c>
      <c r="IK644">
        <v>0.1872</v>
      </c>
      <c r="IL644">
        <v>-2.601219500274762</v>
      </c>
      <c r="IM644">
        <v>0.001328113201692861</v>
      </c>
      <c r="IN644">
        <v>1.538283238170363E-06</v>
      </c>
      <c r="IO644">
        <v>-5.795655626708063E-10</v>
      </c>
      <c r="IP644">
        <v>-0.0617216039733722</v>
      </c>
      <c r="IQ644">
        <v>-0.004593102289677449</v>
      </c>
      <c r="IR644">
        <v>0.0008253994458280543</v>
      </c>
      <c r="IS644">
        <v>-7.403632370499484E-06</v>
      </c>
      <c r="IT644">
        <v>2</v>
      </c>
      <c r="IU644">
        <v>1985</v>
      </c>
      <c r="IV644">
        <v>1</v>
      </c>
      <c r="IW644">
        <v>27</v>
      </c>
      <c r="IX644">
        <v>3.8</v>
      </c>
      <c r="IY644">
        <v>3.9</v>
      </c>
      <c r="IZ644">
        <v>1.13525</v>
      </c>
      <c r="JA644">
        <v>2.60864</v>
      </c>
      <c r="JB644">
        <v>1.49658</v>
      </c>
      <c r="JC644">
        <v>2.34375</v>
      </c>
      <c r="JD644">
        <v>1.54907</v>
      </c>
      <c r="JE644">
        <v>2.3938</v>
      </c>
      <c r="JF644">
        <v>32.7313</v>
      </c>
      <c r="JG644">
        <v>15.1827</v>
      </c>
      <c r="JH644">
        <v>18</v>
      </c>
      <c r="JI644">
        <v>481.394</v>
      </c>
      <c r="JJ644">
        <v>502.916</v>
      </c>
      <c r="JK644">
        <v>31.2244</v>
      </c>
      <c r="JL644">
        <v>27.4447</v>
      </c>
      <c r="JM644">
        <v>29.9997</v>
      </c>
      <c r="JN644">
        <v>27.6605</v>
      </c>
      <c r="JO644">
        <v>27.6466</v>
      </c>
      <c r="JP644">
        <v>22.8215</v>
      </c>
      <c r="JQ644">
        <v>21.4143</v>
      </c>
      <c r="JR644">
        <v>79.32980000000001</v>
      </c>
      <c r="JS644">
        <v>31.1934</v>
      </c>
      <c r="JT644">
        <v>420</v>
      </c>
      <c r="JU644">
        <v>23.3064</v>
      </c>
      <c r="JV644">
        <v>102.309</v>
      </c>
      <c r="JW644">
        <v>91.3854</v>
      </c>
    </row>
    <row r="645" spans="1:283">
      <c r="A645">
        <v>627</v>
      </c>
      <c r="B645">
        <v>1761014159</v>
      </c>
      <c r="C645">
        <v>4493</v>
      </c>
      <c r="D645" t="s">
        <v>1716</v>
      </c>
      <c r="E645" t="s">
        <v>1717</v>
      </c>
      <c r="F645">
        <v>5</v>
      </c>
      <c r="G645" t="s">
        <v>1603</v>
      </c>
      <c r="H645">
        <v>1761014151</v>
      </c>
      <c r="I645">
        <f>(J645)/1000</f>
        <v>0</v>
      </c>
      <c r="J645">
        <f>1000*DJ645*AH645*(DF645-DG645)/(100*CY645*(1000-AH645*DF645))</f>
        <v>0</v>
      </c>
      <c r="K645">
        <f>DJ645*AH645*(DE645-DD645*(1000-AH645*DG645)/(1000-AH645*DF645))/(100*CY645)</f>
        <v>0</v>
      </c>
      <c r="L645">
        <f>DD645 - IF(AH645&gt;1, K645*CY645*100.0/(AJ645), 0)</f>
        <v>0</v>
      </c>
      <c r="M645">
        <f>((S645-I645/2)*L645-K645)/(S645+I645/2)</f>
        <v>0</v>
      </c>
      <c r="N645">
        <f>M645*(DK645+DL645)/1000.0</f>
        <v>0</v>
      </c>
      <c r="O645">
        <f>(DD645 - IF(AH645&gt;1, K645*CY645*100.0/(AJ645), 0))*(DK645+DL645)/1000.0</f>
        <v>0</v>
      </c>
      <c r="P645">
        <f>2.0/((1/R645-1/Q645)+SIGN(R645)*SQRT((1/R645-1/Q645)*(1/R645-1/Q645) + 4*CZ645/((CZ645+1)*(CZ645+1))*(2*1/R645*1/Q645-1/Q645*1/Q645)))</f>
        <v>0</v>
      </c>
      <c r="Q645">
        <f>IF(LEFT(DA645,1)&lt;&gt;"0",IF(LEFT(DA645,1)="1",3.0,DB645),$D$5+$E$5*(DR645*DK645/($K$5*1000))+$F$5*(DR645*DK645/($K$5*1000))*MAX(MIN(CY645,$J$5),$I$5)*MAX(MIN(CY645,$J$5),$I$5)+$G$5*MAX(MIN(CY645,$J$5),$I$5)*(DR645*DK645/($K$5*1000))+$H$5*(DR645*DK645/($K$5*1000))*(DR645*DK645/($K$5*1000)))</f>
        <v>0</v>
      </c>
      <c r="R645">
        <f>I645*(1000-(1000*0.61365*exp(17.502*V645/(240.97+V645))/(DK645+DL645)+DF645)/2)/(1000*0.61365*exp(17.502*V645/(240.97+V645))/(DK645+DL645)-DF645)</f>
        <v>0</v>
      </c>
      <c r="S645">
        <f>1/((CZ645+1)/(P645/1.6)+1/(Q645/1.37)) + CZ645/((CZ645+1)/(P645/1.6) + CZ645/(Q645/1.37))</f>
        <v>0</v>
      </c>
      <c r="T645">
        <f>(CU645*CX645)</f>
        <v>0</v>
      </c>
      <c r="U645">
        <f>(DM645+(T645+2*0.95*5.67E-8*(((DM645+$B$9)+273)^4-(DM645+273)^4)-44100*I645)/(1.84*29.3*Q645+8*0.95*5.67E-8*(DM645+273)^3))</f>
        <v>0</v>
      </c>
      <c r="V645">
        <f>($C$9*DN645+$D$9*DO645+$E$9*U645)</f>
        <v>0</v>
      </c>
      <c r="W645">
        <f>0.61365*exp(17.502*V645/(240.97+V645))</f>
        <v>0</v>
      </c>
      <c r="X645">
        <f>(Y645/Z645*100)</f>
        <v>0</v>
      </c>
      <c r="Y645">
        <f>DF645*(DK645+DL645)/1000</f>
        <v>0</v>
      </c>
      <c r="Z645">
        <f>0.61365*exp(17.502*DM645/(240.97+DM645))</f>
        <v>0</v>
      </c>
      <c r="AA645">
        <f>(W645-DF645*(DK645+DL645)/1000)</f>
        <v>0</v>
      </c>
      <c r="AB645">
        <f>(-I645*44100)</f>
        <v>0</v>
      </c>
      <c r="AC645">
        <f>2*29.3*Q645*0.92*(DM645-V645)</f>
        <v>0</v>
      </c>
      <c r="AD645">
        <f>2*0.95*5.67E-8*(((DM645+$B$9)+273)^4-(V645+273)^4)</f>
        <v>0</v>
      </c>
      <c r="AE645">
        <f>T645+AD645+AB645+AC645</f>
        <v>0</v>
      </c>
      <c r="AF645">
        <v>1</v>
      </c>
      <c r="AG645">
        <v>0</v>
      </c>
      <c r="AH645">
        <f>IF(AF645*$H$15&gt;=AJ645,1.0,(AJ645/(AJ645-AF645*$H$15)))</f>
        <v>0</v>
      </c>
      <c r="AI645">
        <f>(AH645-1)*100</f>
        <v>0</v>
      </c>
      <c r="AJ645">
        <f>MAX(0,($B$15+$C$15*DR645)/(1+$D$15*DR645)*DK645/(DM645+273)*$E$15)</f>
        <v>0</v>
      </c>
      <c r="AK645" t="s">
        <v>420</v>
      </c>
      <c r="AL645" t="s">
        <v>420</v>
      </c>
      <c r="AM645">
        <v>0</v>
      </c>
      <c r="AN645">
        <v>0</v>
      </c>
      <c r="AO645">
        <f>1-AM645/AN645</f>
        <v>0</v>
      </c>
      <c r="AP645">
        <v>0</v>
      </c>
      <c r="AQ645" t="s">
        <v>420</v>
      </c>
      <c r="AR645" t="s">
        <v>420</v>
      </c>
      <c r="AS645">
        <v>0</v>
      </c>
      <c r="AT645">
        <v>0</v>
      </c>
      <c r="AU645">
        <f>1-AS645/AT645</f>
        <v>0</v>
      </c>
      <c r="AV645">
        <v>0.5</v>
      </c>
      <c r="AW645">
        <f>CV645</f>
        <v>0</v>
      </c>
      <c r="AX645">
        <f>K645</f>
        <v>0</v>
      </c>
      <c r="AY645">
        <f>AU645*AV645*AW645</f>
        <v>0</v>
      </c>
      <c r="AZ645">
        <f>(AX645-AP645)/AW645</f>
        <v>0</v>
      </c>
      <c r="BA645">
        <f>(AN645-AT645)/AT645</f>
        <v>0</v>
      </c>
      <c r="BB645">
        <f>AM645/(AO645+AM645/AT645)</f>
        <v>0</v>
      </c>
      <c r="BC645" t="s">
        <v>420</v>
      </c>
      <c r="BD645">
        <v>0</v>
      </c>
      <c r="BE645">
        <f>IF(BD645&lt;&gt;0, BD645, BB645)</f>
        <v>0</v>
      </c>
      <c r="BF645">
        <f>1-BE645/AT645</f>
        <v>0</v>
      </c>
      <c r="BG645">
        <f>(AT645-AS645)/(AT645-BE645)</f>
        <v>0</v>
      </c>
      <c r="BH645">
        <f>(AN645-AT645)/(AN645-BE645)</f>
        <v>0</v>
      </c>
      <c r="BI645">
        <f>(AT645-AS645)/(AT645-AM645)</f>
        <v>0</v>
      </c>
      <c r="BJ645">
        <f>(AN645-AT645)/(AN645-AM645)</f>
        <v>0</v>
      </c>
      <c r="BK645">
        <f>(BG645*BE645/AS645)</f>
        <v>0</v>
      </c>
      <c r="BL645">
        <f>(1-BK645)</f>
        <v>0</v>
      </c>
      <c r="CU645">
        <f>$B$13*DS645+$C$13*DT645+$F$13*EE645*(1-EH645)</f>
        <v>0</v>
      </c>
      <c r="CV645">
        <f>CU645*CW645</f>
        <v>0</v>
      </c>
      <c r="CW645">
        <f>($B$13*$D$11+$C$13*$D$11+$F$13*((ER645+EJ645)/MAX(ER645+EJ645+ES645, 0.1)*$I$11+ES645/MAX(ER645+EJ645+ES645, 0.1)*$J$11))/($B$13+$C$13+$F$13)</f>
        <v>0</v>
      </c>
      <c r="CX645">
        <f>($B$13*$K$11+$C$13*$K$11+$F$13*((ER645+EJ645)/MAX(ER645+EJ645+ES645, 0.1)*$P$11+ES645/MAX(ER645+EJ645+ES645, 0.1)*$Q$11))/($B$13+$C$13+$F$13)</f>
        <v>0</v>
      </c>
      <c r="CY645">
        <v>2.7</v>
      </c>
      <c r="CZ645">
        <v>0.5</v>
      </c>
      <c r="DA645" t="s">
        <v>421</v>
      </c>
      <c r="DB645">
        <v>2</v>
      </c>
      <c r="DC645">
        <v>1761014151</v>
      </c>
      <c r="DD645">
        <v>420.3510833333333</v>
      </c>
      <c r="DE645">
        <v>419.9937083333334</v>
      </c>
      <c r="DF645">
        <v>23.5432375</v>
      </c>
      <c r="DG645">
        <v>23.4014375</v>
      </c>
      <c r="DH645">
        <v>422.161</v>
      </c>
      <c r="DI645">
        <v>23.35630833333333</v>
      </c>
      <c r="DJ645">
        <v>500.0037083333333</v>
      </c>
      <c r="DK645">
        <v>90.61665833333332</v>
      </c>
      <c r="DL645">
        <v>0.03277087916666667</v>
      </c>
      <c r="DM645">
        <v>29.9532375</v>
      </c>
      <c r="DN645">
        <v>29.9727375</v>
      </c>
      <c r="DO645">
        <v>999.9</v>
      </c>
      <c r="DP645">
        <v>0</v>
      </c>
      <c r="DQ645">
        <v>0</v>
      </c>
      <c r="DR645">
        <v>10003.96125</v>
      </c>
      <c r="DS645">
        <v>0</v>
      </c>
      <c r="DT645">
        <v>0.242856</v>
      </c>
      <c r="DU645">
        <v>0.3574320833333333</v>
      </c>
      <c r="DV645">
        <v>430.4860833333333</v>
      </c>
      <c r="DW645">
        <v>430.057625</v>
      </c>
      <c r="DX645">
        <v>0.141807375</v>
      </c>
      <c r="DY645">
        <v>419.9937083333334</v>
      </c>
      <c r="DZ645">
        <v>23.4014375</v>
      </c>
      <c r="EA645">
        <v>2.133410416666667</v>
      </c>
      <c r="EB645">
        <v>2.120560416666667</v>
      </c>
      <c r="EC645">
        <v>18.47084583333333</v>
      </c>
      <c r="ED645">
        <v>18.37446666666667</v>
      </c>
      <c r="EE645">
        <v>0.00500078</v>
      </c>
      <c r="EF645">
        <v>0</v>
      </c>
      <c r="EG645">
        <v>0</v>
      </c>
      <c r="EH645">
        <v>0</v>
      </c>
      <c r="EI645">
        <v>295.3375</v>
      </c>
      <c r="EJ645">
        <v>0.00500078</v>
      </c>
      <c r="EK645">
        <v>-18.7375</v>
      </c>
      <c r="EL645">
        <v>-0.6083333333333334</v>
      </c>
      <c r="EM645">
        <v>35.10925</v>
      </c>
      <c r="EN645">
        <v>38.11433333333333</v>
      </c>
      <c r="EO645">
        <v>37.33833333333333</v>
      </c>
      <c r="EP645">
        <v>38.25504166666666</v>
      </c>
      <c r="EQ645">
        <v>37.62995833333333</v>
      </c>
      <c r="ER645">
        <v>0</v>
      </c>
      <c r="ES645">
        <v>0</v>
      </c>
      <c r="ET645">
        <v>0</v>
      </c>
      <c r="EU645">
        <v>1761014157.7</v>
      </c>
      <c r="EV645">
        <v>0</v>
      </c>
      <c r="EW645">
        <v>294.9692307692308</v>
      </c>
      <c r="EX645">
        <v>9.223931625219402</v>
      </c>
      <c r="EY645">
        <v>-23.05299183098009</v>
      </c>
      <c r="EZ645">
        <v>-19.10384615384615</v>
      </c>
      <c r="FA645">
        <v>15</v>
      </c>
      <c r="FB645">
        <v>1761013932</v>
      </c>
      <c r="FC645" t="s">
        <v>1665</v>
      </c>
      <c r="FD645">
        <v>1761013932</v>
      </c>
      <c r="FE645">
        <v>1761013923</v>
      </c>
      <c r="FF645">
        <v>19</v>
      </c>
      <c r="FG645">
        <v>-0.044</v>
      </c>
      <c r="FH645">
        <v>0.005</v>
      </c>
      <c r="FI645">
        <v>-1.811</v>
      </c>
      <c r="FJ645">
        <v>0.185</v>
      </c>
      <c r="FK645">
        <v>420</v>
      </c>
      <c r="FL645">
        <v>23</v>
      </c>
      <c r="FM645">
        <v>0.59</v>
      </c>
      <c r="FN645">
        <v>0.09</v>
      </c>
      <c r="FO645">
        <v>0.34187625</v>
      </c>
      <c r="FP645">
        <v>0.1894788292682923</v>
      </c>
      <c r="FQ645">
        <v>0.0421971286077323</v>
      </c>
      <c r="FR645">
        <v>1</v>
      </c>
      <c r="FS645">
        <v>295.6029411764706</v>
      </c>
      <c r="FT645">
        <v>-2.644766924678994</v>
      </c>
      <c r="FU645">
        <v>6.726002452909144</v>
      </c>
      <c r="FV645">
        <v>0</v>
      </c>
      <c r="FW645">
        <v>0.13682685</v>
      </c>
      <c r="FX645">
        <v>0.1378528705440898</v>
      </c>
      <c r="FY645">
        <v>0.01380524410242354</v>
      </c>
      <c r="FZ645">
        <v>0</v>
      </c>
      <c r="GA645">
        <v>1</v>
      </c>
      <c r="GB645">
        <v>3</v>
      </c>
      <c r="GC645" t="s">
        <v>459</v>
      </c>
      <c r="GD645">
        <v>3.10955</v>
      </c>
      <c r="GE645">
        <v>2.72477</v>
      </c>
      <c r="GF645">
        <v>0.0887795</v>
      </c>
      <c r="GG645">
        <v>0.08848250000000001</v>
      </c>
      <c r="GH645">
        <v>0.107299</v>
      </c>
      <c r="GI645">
        <v>0.107835</v>
      </c>
      <c r="GJ645">
        <v>23916.9</v>
      </c>
      <c r="GK645">
        <v>21657.5</v>
      </c>
      <c r="GL645">
        <v>26804.3</v>
      </c>
      <c r="GM645">
        <v>23965.3</v>
      </c>
      <c r="GN645">
        <v>38233.1</v>
      </c>
      <c r="GO645">
        <v>31534.4</v>
      </c>
      <c r="GP645">
        <v>46785.3</v>
      </c>
      <c r="GQ645">
        <v>37879.6</v>
      </c>
      <c r="GR645">
        <v>1.89393</v>
      </c>
      <c r="GS645">
        <v>1.88127</v>
      </c>
      <c r="GT645">
        <v>0.109673</v>
      </c>
      <c r="GU645">
        <v>0</v>
      </c>
      <c r="GV645">
        <v>28.2075</v>
      </c>
      <c r="GW645">
        <v>999.9</v>
      </c>
      <c r="GX645">
        <v>64.09999999999999</v>
      </c>
      <c r="GY645">
        <v>29</v>
      </c>
      <c r="GZ645">
        <v>28.4491</v>
      </c>
      <c r="HA645">
        <v>61.151</v>
      </c>
      <c r="HB645">
        <v>21.0737</v>
      </c>
      <c r="HC645">
        <v>1</v>
      </c>
      <c r="HD645">
        <v>0.0164914</v>
      </c>
      <c r="HE645">
        <v>-2.25925</v>
      </c>
      <c r="HF645">
        <v>20.3181</v>
      </c>
      <c r="HG645">
        <v>5.22193</v>
      </c>
      <c r="HH645">
        <v>11.9798</v>
      </c>
      <c r="HI645">
        <v>4.9656</v>
      </c>
      <c r="HJ645">
        <v>3.27598</v>
      </c>
      <c r="HK645">
        <v>9999</v>
      </c>
      <c r="HL645">
        <v>9999</v>
      </c>
      <c r="HM645">
        <v>9999</v>
      </c>
      <c r="HN645">
        <v>999.9</v>
      </c>
      <c r="HO645">
        <v>1.86364</v>
      </c>
      <c r="HP645">
        <v>1.85974</v>
      </c>
      <c r="HQ645">
        <v>1.85805</v>
      </c>
      <c r="HR645">
        <v>1.85941</v>
      </c>
      <c r="HS645">
        <v>1.85959</v>
      </c>
      <c r="HT645">
        <v>1.85806</v>
      </c>
      <c r="HU645">
        <v>1.85714</v>
      </c>
      <c r="HV645">
        <v>1.8521</v>
      </c>
      <c r="HW645">
        <v>0</v>
      </c>
      <c r="HX645">
        <v>0</v>
      </c>
      <c r="HY645">
        <v>0</v>
      </c>
      <c r="HZ645">
        <v>0</v>
      </c>
      <c r="IA645" t="s">
        <v>424</v>
      </c>
      <c r="IB645" t="s">
        <v>425</v>
      </c>
      <c r="IC645" t="s">
        <v>426</v>
      </c>
      <c r="ID645" t="s">
        <v>426</v>
      </c>
      <c r="IE645" t="s">
        <v>426</v>
      </c>
      <c r="IF645" t="s">
        <v>426</v>
      </c>
      <c r="IG645">
        <v>0</v>
      </c>
      <c r="IH645">
        <v>100</v>
      </c>
      <c r="II645">
        <v>100</v>
      </c>
      <c r="IJ645">
        <v>-1.809</v>
      </c>
      <c r="IK645">
        <v>0.1872</v>
      </c>
      <c r="IL645">
        <v>-2.601219500274762</v>
      </c>
      <c r="IM645">
        <v>0.001328113201692861</v>
      </c>
      <c r="IN645">
        <v>1.538283238170363E-06</v>
      </c>
      <c r="IO645">
        <v>-5.795655626708063E-10</v>
      </c>
      <c r="IP645">
        <v>-0.0617216039733722</v>
      </c>
      <c r="IQ645">
        <v>-0.004593102289677449</v>
      </c>
      <c r="IR645">
        <v>0.0008253994458280543</v>
      </c>
      <c r="IS645">
        <v>-7.403632370499484E-06</v>
      </c>
      <c r="IT645">
        <v>2</v>
      </c>
      <c r="IU645">
        <v>1985</v>
      </c>
      <c r="IV645">
        <v>1</v>
      </c>
      <c r="IW645">
        <v>27</v>
      </c>
      <c r="IX645">
        <v>3.8</v>
      </c>
      <c r="IY645">
        <v>3.9</v>
      </c>
      <c r="IZ645">
        <v>1.13525</v>
      </c>
      <c r="JA645">
        <v>2.61597</v>
      </c>
      <c r="JB645">
        <v>1.49658</v>
      </c>
      <c r="JC645">
        <v>2.34497</v>
      </c>
      <c r="JD645">
        <v>1.54907</v>
      </c>
      <c r="JE645">
        <v>2.42065</v>
      </c>
      <c r="JF645">
        <v>32.7313</v>
      </c>
      <c r="JG645">
        <v>15.174</v>
      </c>
      <c r="JH645">
        <v>18</v>
      </c>
      <c r="JI645">
        <v>481.558</v>
      </c>
      <c r="JJ645">
        <v>502.732</v>
      </c>
      <c r="JK645">
        <v>31.2258</v>
      </c>
      <c r="JL645">
        <v>27.4435</v>
      </c>
      <c r="JM645">
        <v>29.9998</v>
      </c>
      <c r="JN645">
        <v>27.6593</v>
      </c>
      <c r="JO645">
        <v>27.6465</v>
      </c>
      <c r="JP645">
        <v>22.8236</v>
      </c>
      <c r="JQ645">
        <v>21.4143</v>
      </c>
      <c r="JR645">
        <v>79.32980000000001</v>
      </c>
      <c r="JS645">
        <v>31.1934</v>
      </c>
      <c r="JT645">
        <v>420</v>
      </c>
      <c r="JU645">
        <v>23.2899</v>
      </c>
      <c r="JV645">
        <v>102.309</v>
      </c>
      <c r="JW645">
        <v>91.38509999999999</v>
      </c>
    </row>
    <row r="646" spans="1:283">
      <c r="A646">
        <v>628</v>
      </c>
      <c r="B646">
        <v>1761014161</v>
      </c>
      <c r="C646">
        <v>4495</v>
      </c>
      <c r="D646" t="s">
        <v>1718</v>
      </c>
      <c r="E646" t="s">
        <v>1719</v>
      </c>
      <c r="F646">
        <v>5</v>
      </c>
      <c r="G646" t="s">
        <v>1603</v>
      </c>
      <c r="H646">
        <v>1761014153</v>
      </c>
      <c r="I646">
        <f>(J646)/1000</f>
        <v>0</v>
      </c>
      <c r="J646">
        <f>1000*DJ646*AH646*(DF646-DG646)/(100*CY646*(1000-AH646*DF646))</f>
        <v>0</v>
      </c>
      <c r="K646">
        <f>DJ646*AH646*(DE646-DD646*(1000-AH646*DG646)/(1000-AH646*DF646))/(100*CY646)</f>
        <v>0</v>
      </c>
      <c r="L646">
        <f>DD646 - IF(AH646&gt;1, K646*CY646*100.0/(AJ646), 0)</f>
        <v>0</v>
      </c>
      <c r="M646">
        <f>((S646-I646/2)*L646-K646)/(S646+I646/2)</f>
        <v>0</v>
      </c>
      <c r="N646">
        <f>M646*(DK646+DL646)/1000.0</f>
        <v>0</v>
      </c>
      <c r="O646">
        <f>(DD646 - IF(AH646&gt;1, K646*CY646*100.0/(AJ646), 0))*(DK646+DL646)/1000.0</f>
        <v>0</v>
      </c>
      <c r="P646">
        <f>2.0/((1/R646-1/Q646)+SIGN(R646)*SQRT((1/R646-1/Q646)*(1/R646-1/Q646) + 4*CZ646/((CZ646+1)*(CZ646+1))*(2*1/R646*1/Q646-1/Q646*1/Q646)))</f>
        <v>0</v>
      </c>
      <c r="Q646">
        <f>IF(LEFT(DA646,1)&lt;&gt;"0",IF(LEFT(DA646,1)="1",3.0,DB646),$D$5+$E$5*(DR646*DK646/($K$5*1000))+$F$5*(DR646*DK646/($K$5*1000))*MAX(MIN(CY646,$J$5),$I$5)*MAX(MIN(CY646,$J$5),$I$5)+$G$5*MAX(MIN(CY646,$J$5),$I$5)*(DR646*DK646/($K$5*1000))+$H$5*(DR646*DK646/($K$5*1000))*(DR646*DK646/($K$5*1000)))</f>
        <v>0</v>
      </c>
      <c r="R646">
        <f>I646*(1000-(1000*0.61365*exp(17.502*V646/(240.97+V646))/(DK646+DL646)+DF646)/2)/(1000*0.61365*exp(17.502*V646/(240.97+V646))/(DK646+DL646)-DF646)</f>
        <v>0</v>
      </c>
      <c r="S646">
        <f>1/((CZ646+1)/(P646/1.6)+1/(Q646/1.37)) + CZ646/((CZ646+1)/(P646/1.6) + CZ646/(Q646/1.37))</f>
        <v>0</v>
      </c>
      <c r="T646">
        <f>(CU646*CX646)</f>
        <v>0</v>
      </c>
      <c r="U646">
        <f>(DM646+(T646+2*0.95*5.67E-8*(((DM646+$B$9)+273)^4-(DM646+273)^4)-44100*I646)/(1.84*29.3*Q646+8*0.95*5.67E-8*(DM646+273)^3))</f>
        <v>0</v>
      </c>
      <c r="V646">
        <f>($C$9*DN646+$D$9*DO646+$E$9*U646)</f>
        <v>0</v>
      </c>
      <c r="W646">
        <f>0.61365*exp(17.502*V646/(240.97+V646))</f>
        <v>0</v>
      </c>
      <c r="X646">
        <f>(Y646/Z646*100)</f>
        <v>0</v>
      </c>
      <c r="Y646">
        <f>DF646*(DK646+DL646)/1000</f>
        <v>0</v>
      </c>
      <c r="Z646">
        <f>0.61365*exp(17.502*DM646/(240.97+DM646))</f>
        <v>0</v>
      </c>
      <c r="AA646">
        <f>(W646-DF646*(DK646+DL646)/1000)</f>
        <v>0</v>
      </c>
      <c r="AB646">
        <f>(-I646*44100)</f>
        <v>0</v>
      </c>
      <c r="AC646">
        <f>2*29.3*Q646*0.92*(DM646-V646)</f>
        <v>0</v>
      </c>
      <c r="AD646">
        <f>2*0.95*5.67E-8*(((DM646+$B$9)+273)^4-(V646+273)^4)</f>
        <v>0</v>
      </c>
      <c r="AE646">
        <f>T646+AD646+AB646+AC646</f>
        <v>0</v>
      </c>
      <c r="AF646">
        <v>1</v>
      </c>
      <c r="AG646">
        <v>0</v>
      </c>
      <c r="AH646">
        <f>IF(AF646*$H$15&gt;=AJ646,1.0,(AJ646/(AJ646-AF646*$H$15)))</f>
        <v>0</v>
      </c>
      <c r="AI646">
        <f>(AH646-1)*100</f>
        <v>0</v>
      </c>
      <c r="AJ646">
        <f>MAX(0,($B$15+$C$15*DR646)/(1+$D$15*DR646)*DK646/(DM646+273)*$E$15)</f>
        <v>0</v>
      </c>
      <c r="AK646" t="s">
        <v>420</v>
      </c>
      <c r="AL646" t="s">
        <v>420</v>
      </c>
      <c r="AM646">
        <v>0</v>
      </c>
      <c r="AN646">
        <v>0</v>
      </c>
      <c r="AO646">
        <f>1-AM646/AN646</f>
        <v>0</v>
      </c>
      <c r="AP646">
        <v>0</v>
      </c>
      <c r="AQ646" t="s">
        <v>420</v>
      </c>
      <c r="AR646" t="s">
        <v>420</v>
      </c>
      <c r="AS646">
        <v>0</v>
      </c>
      <c r="AT646">
        <v>0</v>
      </c>
      <c r="AU646">
        <f>1-AS646/AT646</f>
        <v>0</v>
      </c>
      <c r="AV646">
        <v>0.5</v>
      </c>
      <c r="AW646">
        <f>CV646</f>
        <v>0</v>
      </c>
      <c r="AX646">
        <f>K646</f>
        <v>0</v>
      </c>
      <c r="AY646">
        <f>AU646*AV646*AW646</f>
        <v>0</v>
      </c>
      <c r="AZ646">
        <f>(AX646-AP646)/AW646</f>
        <v>0</v>
      </c>
      <c r="BA646">
        <f>(AN646-AT646)/AT646</f>
        <v>0</v>
      </c>
      <c r="BB646">
        <f>AM646/(AO646+AM646/AT646)</f>
        <v>0</v>
      </c>
      <c r="BC646" t="s">
        <v>420</v>
      </c>
      <c r="BD646">
        <v>0</v>
      </c>
      <c r="BE646">
        <f>IF(BD646&lt;&gt;0, BD646, BB646)</f>
        <v>0</v>
      </c>
      <c r="BF646">
        <f>1-BE646/AT646</f>
        <v>0</v>
      </c>
      <c r="BG646">
        <f>(AT646-AS646)/(AT646-BE646)</f>
        <v>0</v>
      </c>
      <c r="BH646">
        <f>(AN646-AT646)/(AN646-BE646)</f>
        <v>0</v>
      </c>
      <c r="BI646">
        <f>(AT646-AS646)/(AT646-AM646)</f>
        <v>0</v>
      </c>
      <c r="BJ646">
        <f>(AN646-AT646)/(AN646-AM646)</f>
        <v>0</v>
      </c>
      <c r="BK646">
        <f>(BG646*BE646/AS646)</f>
        <v>0</v>
      </c>
      <c r="BL646">
        <f>(1-BK646)</f>
        <v>0</v>
      </c>
      <c r="CU646">
        <f>$B$13*DS646+$C$13*DT646+$F$13*EE646*(1-EH646)</f>
        <v>0</v>
      </c>
      <c r="CV646">
        <f>CU646*CW646</f>
        <v>0</v>
      </c>
      <c r="CW646">
        <f>($B$13*$D$11+$C$13*$D$11+$F$13*((ER646+EJ646)/MAX(ER646+EJ646+ES646, 0.1)*$I$11+ES646/MAX(ER646+EJ646+ES646, 0.1)*$J$11))/($B$13+$C$13+$F$13)</f>
        <v>0</v>
      </c>
      <c r="CX646">
        <f>($B$13*$K$11+$C$13*$K$11+$F$13*((ER646+EJ646)/MAX(ER646+EJ646+ES646, 0.1)*$P$11+ES646/MAX(ER646+EJ646+ES646, 0.1)*$Q$11))/($B$13+$C$13+$F$13)</f>
        <v>0</v>
      </c>
      <c r="CY646">
        <v>2.7</v>
      </c>
      <c r="CZ646">
        <v>0.5</v>
      </c>
      <c r="DA646" t="s">
        <v>421</v>
      </c>
      <c r="DB646">
        <v>2</v>
      </c>
      <c r="DC646">
        <v>1761014153</v>
      </c>
      <c r="DD646">
        <v>420.3594583333333</v>
      </c>
      <c r="DE646">
        <v>420.0034166666667</v>
      </c>
      <c r="DF646">
        <v>23.54784166666667</v>
      </c>
      <c r="DG646">
        <v>23.4016625</v>
      </c>
      <c r="DH646">
        <v>422.1693333333333</v>
      </c>
      <c r="DI646">
        <v>23.3608125</v>
      </c>
      <c r="DJ646">
        <v>500.0125416666667</v>
      </c>
      <c r="DK646">
        <v>90.61632083333332</v>
      </c>
      <c r="DL646">
        <v>0.0328128</v>
      </c>
      <c r="DM646">
        <v>29.95675833333333</v>
      </c>
      <c r="DN646">
        <v>29.97567083333333</v>
      </c>
      <c r="DO646">
        <v>999.9</v>
      </c>
      <c r="DP646">
        <v>0</v>
      </c>
      <c r="DQ646">
        <v>0</v>
      </c>
      <c r="DR646">
        <v>10003.09875</v>
      </c>
      <c r="DS646">
        <v>0</v>
      </c>
      <c r="DT646">
        <v>0.242856</v>
      </c>
      <c r="DU646">
        <v>0.3560969583333333</v>
      </c>
      <c r="DV646">
        <v>430.4966666666667</v>
      </c>
      <c r="DW646">
        <v>430.0676666666666</v>
      </c>
      <c r="DX646">
        <v>0.1461832083333333</v>
      </c>
      <c r="DY646">
        <v>420.0034166666667</v>
      </c>
      <c r="DZ646">
        <v>23.4016625</v>
      </c>
      <c r="EA646">
        <v>2.13382</v>
      </c>
      <c r="EB646">
        <v>2.1205725</v>
      </c>
      <c r="EC646">
        <v>18.47390416666667</v>
      </c>
      <c r="ED646">
        <v>18.37455833333333</v>
      </c>
      <c r="EE646">
        <v>0.00500078</v>
      </c>
      <c r="EF646">
        <v>0</v>
      </c>
      <c r="EG646">
        <v>0</v>
      </c>
      <c r="EH646">
        <v>0</v>
      </c>
      <c r="EI646">
        <v>294.625</v>
      </c>
      <c r="EJ646">
        <v>0.00500078</v>
      </c>
      <c r="EK646">
        <v>-18.64583333333333</v>
      </c>
      <c r="EL646">
        <v>-0.775</v>
      </c>
      <c r="EM646">
        <v>35.08841666666667</v>
      </c>
      <c r="EN646">
        <v>38.08566666666667</v>
      </c>
      <c r="EO646">
        <v>37.283625</v>
      </c>
      <c r="EP646">
        <v>38.21591666666666</v>
      </c>
      <c r="EQ646">
        <v>37.609125</v>
      </c>
      <c r="ER646">
        <v>0</v>
      </c>
      <c r="ES646">
        <v>0</v>
      </c>
      <c r="ET646">
        <v>0</v>
      </c>
      <c r="EU646">
        <v>1761014160.1</v>
      </c>
      <c r="EV646">
        <v>0</v>
      </c>
      <c r="EW646">
        <v>294.3538461538461</v>
      </c>
      <c r="EX646">
        <v>-2.940171101520352</v>
      </c>
      <c r="EY646">
        <v>-44.40341907453568</v>
      </c>
      <c r="EZ646">
        <v>-19.04615384615385</v>
      </c>
      <c r="FA646">
        <v>15</v>
      </c>
      <c r="FB646">
        <v>1761013932</v>
      </c>
      <c r="FC646" t="s">
        <v>1665</v>
      </c>
      <c r="FD646">
        <v>1761013932</v>
      </c>
      <c r="FE646">
        <v>1761013923</v>
      </c>
      <c r="FF646">
        <v>19</v>
      </c>
      <c r="FG646">
        <v>-0.044</v>
      </c>
      <c r="FH646">
        <v>0.005</v>
      </c>
      <c r="FI646">
        <v>-1.811</v>
      </c>
      <c r="FJ646">
        <v>0.185</v>
      </c>
      <c r="FK646">
        <v>420</v>
      </c>
      <c r="FL646">
        <v>23</v>
      </c>
      <c r="FM646">
        <v>0.59</v>
      </c>
      <c r="FN646">
        <v>0.09</v>
      </c>
      <c r="FO646">
        <v>0.3486737804878048</v>
      </c>
      <c r="FP646">
        <v>0.08296710104529645</v>
      </c>
      <c r="FQ646">
        <v>0.03179313589326199</v>
      </c>
      <c r="FR646">
        <v>1</v>
      </c>
      <c r="FS646">
        <v>295.1088235294118</v>
      </c>
      <c r="FT646">
        <v>-16.08403354918954</v>
      </c>
      <c r="FU646">
        <v>7.140043155540154</v>
      </c>
      <c r="FV646">
        <v>0</v>
      </c>
      <c r="FW646">
        <v>0.1389236341463415</v>
      </c>
      <c r="FX646">
        <v>0.1407144041811844</v>
      </c>
      <c r="FY646">
        <v>0.01425530492398908</v>
      </c>
      <c r="FZ646">
        <v>0</v>
      </c>
      <c r="GA646">
        <v>1</v>
      </c>
      <c r="GB646">
        <v>3</v>
      </c>
      <c r="GC646" t="s">
        <v>459</v>
      </c>
      <c r="GD646">
        <v>3.10953</v>
      </c>
      <c r="GE646">
        <v>2.72479</v>
      </c>
      <c r="GF646">
        <v>0.08877699999999999</v>
      </c>
      <c r="GG646">
        <v>0.088475</v>
      </c>
      <c r="GH646">
        <v>0.107306</v>
      </c>
      <c r="GI646">
        <v>0.107836</v>
      </c>
      <c r="GJ646">
        <v>23917</v>
      </c>
      <c r="GK646">
        <v>21657.7</v>
      </c>
      <c r="GL646">
        <v>26804.3</v>
      </c>
      <c r="GM646">
        <v>23965.2</v>
      </c>
      <c r="GN646">
        <v>38233</v>
      </c>
      <c r="GO646">
        <v>31534.5</v>
      </c>
      <c r="GP646">
        <v>46785.5</v>
      </c>
      <c r="GQ646">
        <v>37879.7</v>
      </c>
      <c r="GR646">
        <v>1.89398</v>
      </c>
      <c r="GS646">
        <v>1.8814</v>
      </c>
      <c r="GT646">
        <v>0.110045</v>
      </c>
      <c r="GU646">
        <v>0</v>
      </c>
      <c r="GV646">
        <v>28.2063</v>
      </c>
      <c r="GW646">
        <v>999.9</v>
      </c>
      <c r="GX646">
        <v>64.09999999999999</v>
      </c>
      <c r="GY646">
        <v>29</v>
      </c>
      <c r="GZ646">
        <v>28.4497</v>
      </c>
      <c r="HA646">
        <v>61.401</v>
      </c>
      <c r="HB646">
        <v>21.0657</v>
      </c>
      <c r="HC646">
        <v>1</v>
      </c>
      <c r="HD646">
        <v>0.0164304</v>
      </c>
      <c r="HE646">
        <v>-2.21406</v>
      </c>
      <c r="HF646">
        <v>20.3192</v>
      </c>
      <c r="HG646">
        <v>5.22178</v>
      </c>
      <c r="HH646">
        <v>11.9798</v>
      </c>
      <c r="HI646">
        <v>4.9654</v>
      </c>
      <c r="HJ646">
        <v>3.27595</v>
      </c>
      <c r="HK646">
        <v>9999</v>
      </c>
      <c r="HL646">
        <v>9999</v>
      </c>
      <c r="HM646">
        <v>9999</v>
      </c>
      <c r="HN646">
        <v>999.9</v>
      </c>
      <c r="HO646">
        <v>1.86363</v>
      </c>
      <c r="HP646">
        <v>1.85974</v>
      </c>
      <c r="HQ646">
        <v>1.85804</v>
      </c>
      <c r="HR646">
        <v>1.8594</v>
      </c>
      <c r="HS646">
        <v>1.85959</v>
      </c>
      <c r="HT646">
        <v>1.85806</v>
      </c>
      <c r="HU646">
        <v>1.85715</v>
      </c>
      <c r="HV646">
        <v>1.85211</v>
      </c>
      <c r="HW646">
        <v>0</v>
      </c>
      <c r="HX646">
        <v>0</v>
      </c>
      <c r="HY646">
        <v>0</v>
      </c>
      <c r="HZ646">
        <v>0</v>
      </c>
      <c r="IA646" t="s">
        <v>424</v>
      </c>
      <c r="IB646" t="s">
        <v>425</v>
      </c>
      <c r="IC646" t="s">
        <v>426</v>
      </c>
      <c r="ID646" t="s">
        <v>426</v>
      </c>
      <c r="IE646" t="s">
        <v>426</v>
      </c>
      <c r="IF646" t="s">
        <v>426</v>
      </c>
      <c r="IG646">
        <v>0</v>
      </c>
      <c r="IH646">
        <v>100</v>
      </c>
      <c r="II646">
        <v>100</v>
      </c>
      <c r="IJ646">
        <v>-1.81</v>
      </c>
      <c r="IK646">
        <v>0.1873</v>
      </c>
      <c r="IL646">
        <v>-2.601219500274762</v>
      </c>
      <c r="IM646">
        <v>0.001328113201692861</v>
      </c>
      <c r="IN646">
        <v>1.538283238170363E-06</v>
      </c>
      <c r="IO646">
        <v>-5.795655626708063E-10</v>
      </c>
      <c r="IP646">
        <v>-0.0617216039733722</v>
      </c>
      <c r="IQ646">
        <v>-0.004593102289677449</v>
      </c>
      <c r="IR646">
        <v>0.0008253994458280543</v>
      </c>
      <c r="IS646">
        <v>-7.403632370499484E-06</v>
      </c>
      <c r="IT646">
        <v>2</v>
      </c>
      <c r="IU646">
        <v>1985</v>
      </c>
      <c r="IV646">
        <v>1</v>
      </c>
      <c r="IW646">
        <v>27</v>
      </c>
      <c r="IX646">
        <v>3.8</v>
      </c>
      <c r="IY646">
        <v>4</v>
      </c>
      <c r="IZ646">
        <v>1.13525</v>
      </c>
      <c r="JA646">
        <v>2.6062</v>
      </c>
      <c r="JB646">
        <v>1.49658</v>
      </c>
      <c r="JC646">
        <v>2.34497</v>
      </c>
      <c r="JD646">
        <v>1.54907</v>
      </c>
      <c r="JE646">
        <v>2.46338</v>
      </c>
      <c r="JF646">
        <v>32.7313</v>
      </c>
      <c r="JG646">
        <v>15.1827</v>
      </c>
      <c r="JH646">
        <v>18</v>
      </c>
      <c r="JI646">
        <v>481.582</v>
      </c>
      <c r="JJ646">
        <v>502.815</v>
      </c>
      <c r="JK646">
        <v>31.2271</v>
      </c>
      <c r="JL646">
        <v>27.443</v>
      </c>
      <c r="JM646">
        <v>29.9999</v>
      </c>
      <c r="JN646">
        <v>27.6588</v>
      </c>
      <c r="JO646">
        <v>27.6465</v>
      </c>
      <c r="JP646">
        <v>22.8228</v>
      </c>
      <c r="JQ646">
        <v>21.4143</v>
      </c>
      <c r="JR646">
        <v>79.32980000000001</v>
      </c>
      <c r="JS646">
        <v>31.1982</v>
      </c>
      <c r="JT646">
        <v>420</v>
      </c>
      <c r="JU646">
        <v>23.279</v>
      </c>
      <c r="JV646">
        <v>102.309</v>
      </c>
      <c r="JW646">
        <v>91.3852</v>
      </c>
    </row>
    <row r="647" spans="1:283">
      <c r="A647">
        <v>629</v>
      </c>
      <c r="B647">
        <v>1761014163</v>
      </c>
      <c r="C647">
        <v>4497</v>
      </c>
      <c r="D647" t="s">
        <v>1720</v>
      </c>
      <c r="E647" t="s">
        <v>1721</v>
      </c>
      <c r="F647">
        <v>5</v>
      </c>
      <c r="G647" t="s">
        <v>1603</v>
      </c>
      <c r="H647">
        <v>1761014155</v>
      </c>
      <c r="I647">
        <f>(J647)/1000</f>
        <v>0</v>
      </c>
      <c r="J647">
        <f>1000*DJ647*AH647*(DF647-DG647)/(100*CY647*(1000-AH647*DF647))</f>
        <v>0</v>
      </c>
      <c r="K647">
        <f>DJ647*AH647*(DE647-DD647*(1000-AH647*DG647)/(1000-AH647*DF647))/(100*CY647)</f>
        <v>0</v>
      </c>
      <c r="L647">
        <f>DD647 - IF(AH647&gt;1, K647*CY647*100.0/(AJ647), 0)</f>
        <v>0</v>
      </c>
      <c r="M647">
        <f>((S647-I647/2)*L647-K647)/(S647+I647/2)</f>
        <v>0</v>
      </c>
      <c r="N647">
        <f>M647*(DK647+DL647)/1000.0</f>
        <v>0</v>
      </c>
      <c r="O647">
        <f>(DD647 - IF(AH647&gt;1, K647*CY647*100.0/(AJ647), 0))*(DK647+DL647)/1000.0</f>
        <v>0</v>
      </c>
      <c r="P647">
        <f>2.0/((1/R647-1/Q647)+SIGN(R647)*SQRT((1/R647-1/Q647)*(1/R647-1/Q647) + 4*CZ647/((CZ647+1)*(CZ647+1))*(2*1/R647*1/Q647-1/Q647*1/Q647)))</f>
        <v>0</v>
      </c>
      <c r="Q647">
        <f>IF(LEFT(DA647,1)&lt;&gt;"0",IF(LEFT(DA647,1)="1",3.0,DB647),$D$5+$E$5*(DR647*DK647/($K$5*1000))+$F$5*(DR647*DK647/($K$5*1000))*MAX(MIN(CY647,$J$5),$I$5)*MAX(MIN(CY647,$J$5),$I$5)+$G$5*MAX(MIN(CY647,$J$5),$I$5)*(DR647*DK647/($K$5*1000))+$H$5*(DR647*DK647/($K$5*1000))*(DR647*DK647/($K$5*1000)))</f>
        <v>0</v>
      </c>
      <c r="R647">
        <f>I647*(1000-(1000*0.61365*exp(17.502*V647/(240.97+V647))/(DK647+DL647)+DF647)/2)/(1000*0.61365*exp(17.502*V647/(240.97+V647))/(DK647+DL647)-DF647)</f>
        <v>0</v>
      </c>
      <c r="S647">
        <f>1/((CZ647+1)/(P647/1.6)+1/(Q647/1.37)) + CZ647/((CZ647+1)/(P647/1.6) + CZ647/(Q647/1.37))</f>
        <v>0</v>
      </c>
      <c r="T647">
        <f>(CU647*CX647)</f>
        <v>0</v>
      </c>
      <c r="U647">
        <f>(DM647+(T647+2*0.95*5.67E-8*(((DM647+$B$9)+273)^4-(DM647+273)^4)-44100*I647)/(1.84*29.3*Q647+8*0.95*5.67E-8*(DM647+273)^3))</f>
        <v>0</v>
      </c>
      <c r="V647">
        <f>($C$9*DN647+$D$9*DO647+$E$9*U647)</f>
        <v>0</v>
      </c>
      <c r="W647">
        <f>0.61365*exp(17.502*V647/(240.97+V647))</f>
        <v>0</v>
      </c>
      <c r="X647">
        <f>(Y647/Z647*100)</f>
        <v>0</v>
      </c>
      <c r="Y647">
        <f>DF647*(DK647+DL647)/1000</f>
        <v>0</v>
      </c>
      <c r="Z647">
        <f>0.61365*exp(17.502*DM647/(240.97+DM647))</f>
        <v>0</v>
      </c>
      <c r="AA647">
        <f>(W647-DF647*(DK647+DL647)/1000)</f>
        <v>0</v>
      </c>
      <c r="AB647">
        <f>(-I647*44100)</f>
        <v>0</v>
      </c>
      <c r="AC647">
        <f>2*29.3*Q647*0.92*(DM647-V647)</f>
        <v>0</v>
      </c>
      <c r="AD647">
        <f>2*0.95*5.67E-8*(((DM647+$B$9)+273)^4-(V647+273)^4)</f>
        <v>0</v>
      </c>
      <c r="AE647">
        <f>T647+AD647+AB647+AC647</f>
        <v>0</v>
      </c>
      <c r="AF647">
        <v>1</v>
      </c>
      <c r="AG647">
        <v>0</v>
      </c>
      <c r="AH647">
        <f>IF(AF647*$H$15&gt;=AJ647,1.0,(AJ647/(AJ647-AF647*$H$15)))</f>
        <v>0</v>
      </c>
      <c r="AI647">
        <f>(AH647-1)*100</f>
        <v>0</v>
      </c>
      <c r="AJ647">
        <f>MAX(0,($B$15+$C$15*DR647)/(1+$D$15*DR647)*DK647/(DM647+273)*$E$15)</f>
        <v>0</v>
      </c>
      <c r="AK647" t="s">
        <v>420</v>
      </c>
      <c r="AL647" t="s">
        <v>420</v>
      </c>
      <c r="AM647">
        <v>0</v>
      </c>
      <c r="AN647">
        <v>0</v>
      </c>
      <c r="AO647">
        <f>1-AM647/AN647</f>
        <v>0</v>
      </c>
      <c r="AP647">
        <v>0</v>
      </c>
      <c r="AQ647" t="s">
        <v>420</v>
      </c>
      <c r="AR647" t="s">
        <v>420</v>
      </c>
      <c r="AS647">
        <v>0</v>
      </c>
      <c r="AT647">
        <v>0</v>
      </c>
      <c r="AU647">
        <f>1-AS647/AT647</f>
        <v>0</v>
      </c>
      <c r="AV647">
        <v>0.5</v>
      </c>
      <c r="AW647">
        <f>CV647</f>
        <v>0</v>
      </c>
      <c r="AX647">
        <f>K647</f>
        <v>0</v>
      </c>
      <c r="AY647">
        <f>AU647*AV647*AW647</f>
        <v>0</v>
      </c>
      <c r="AZ647">
        <f>(AX647-AP647)/AW647</f>
        <v>0</v>
      </c>
      <c r="BA647">
        <f>(AN647-AT647)/AT647</f>
        <v>0</v>
      </c>
      <c r="BB647">
        <f>AM647/(AO647+AM647/AT647)</f>
        <v>0</v>
      </c>
      <c r="BC647" t="s">
        <v>420</v>
      </c>
      <c r="BD647">
        <v>0</v>
      </c>
      <c r="BE647">
        <f>IF(BD647&lt;&gt;0, BD647, BB647)</f>
        <v>0</v>
      </c>
      <c r="BF647">
        <f>1-BE647/AT647</f>
        <v>0</v>
      </c>
      <c r="BG647">
        <f>(AT647-AS647)/(AT647-BE647)</f>
        <v>0</v>
      </c>
      <c r="BH647">
        <f>(AN647-AT647)/(AN647-BE647)</f>
        <v>0</v>
      </c>
      <c r="BI647">
        <f>(AT647-AS647)/(AT647-AM647)</f>
        <v>0</v>
      </c>
      <c r="BJ647">
        <f>(AN647-AT647)/(AN647-AM647)</f>
        <v>0</v>
      </c>
      <c r="BK647">
        <f>(BG647*BE647/AS647)</f>
        <v>0</v>
      </c>
      <c r="BL647">
        <f>(1-BK647)</f>
        <v>0</v>
      </c>
      <c r="CU647">
        <f>$B$13*DS647+$C$13*DT647+$F$13*EE647*(1-EH647)</f>
        <v>0</v>
      </c>
      <c r="CV647">
        <f>CU647*CW647</f>
        <v>0</v>
      </c>
      <c r="CW647">
        <f>($B$13*$D$11+$C$13*$D$11+$F$13*((ER647+EJ647)/MAX(ER647+EJ647+ES647, 0.1)*$I$11+ES647/MAX(ER647+EJ647+ES647, 0.1)*$J$11))/($B$13+$C$13+$F$13)</f>
        <v>0</v>
      </c>
      <c r="CX647">
        <f>($B$13*$K$11+$C$13*$K$11+$F$13*((ER647+EJ647)/MAX(ER647+EJ647+ES647, 0.1)*$P$11+ES647/MAX(ER647+EJ647+ES647, 0.1)*$Q$11))/($B$13+$C$13+$F$13)</f>
        <v>0</v>
      </c>
      <c r="CY647">
        <v>2.7</v>
      </c>
      <c r="CZ647">
        <v>0.5</v>
      </c>
      <c r="DA647" t="s">
        <v>421</v>
      </c>
      <c r="DB647">
        <v>2</v>
      </c>
      <c r="DC647">
        <v>1761014155</v>
      </c>
      <c r="DD647">
        <v>420.366</v>
      </c>
      <c r="DE647">
        <v>420.0089583333333</v>
      </c>
      <c r="DF647">
        <v>23.551625</v>
      </c>
      <c r="DG647">
        <v>23.40145416666667</v>
      </c>
      <c r="DH647">
        <v>422.1758333333334</v>
      </c>
      <c r="DI647">
        <v>23.3645125</v>
      </c>
      <c r="DJ647">
        <v>499.9986249999999</v>
      </c>
      <c r="DK647">
        <v>90.61627500000002</v>
      </c>
      <c r="DL647">
        <v>0.03282892916666667</v>
      </c>
      <c r="DM647">
        <v>29.96064166666666</v>
      </c>
      <c r="DN647">
        <v>29.98018333333333</v>
      </c>
      <c r="DO647">
        <v>999.9</v>
      </c>
      <c r="DP647">
        <v>0</v>
      </c>
      <c r="DQ647">
        <v>0</v>
      </c>
      <c r="DR647">
        <v>10003.33625</v>
      </c>
      <c r="DS647">
        <v>0</v>
      </c>
      <c r="DT647">
        <v>0.242856</v>
      </c>
      <c r="DU647">
        <v>0.3570214166666667</v>
      </c>
      <c r="DV647">
        <v>430.5050416666666</v>
      </c>
      <c r="DW647">
        <v>430.0732916666666</v>
      </c>
      <c r="DX647">
        <v>0.1501718333333333</v>
      </c>
      <c r="DY647">
        <v>420.0089583333333</v>
      </c>
      <c r="DZ647">
        <v>23.40145416666667</v>
      </c>
      <c r="EA647">
        <v>2.134161666666667</v>
      </c>
      <c r="EB647">
        <v>2.120552916666667</v>
      </c>
      <c r="EC647">
        <v>18.4764625</v>
      </c>
      <c r="ED647">
        <v>18.3744125</v>
      </c>
      <c r="EE647">
        <v>0.00500078</v>
      </c>
      <c r="EF647">
        <v>0</v>
      </c>
      <c r="EG647">
        <v>0</v>
      </c>
      <c r="EH647">
        <v>0</v>
      </c>
      <c r="EI647">
        <v>296.7666666666667</v>
      </c>
      <c r="EJ647">
        <v>0.00500078</v>
      </c>
      <c r="EK647">
        <v>-19.40416666666667</v>
      </c>
      <c r="EL647">
        <v>-0.9125000000000001</v>
      </c>
      <c r="EM647">
        <v>35.06754166666666</v>
      </c>
      <c r="EN647">
        <v>38.05441666666666</v>
      </c>
      <c r="EO647">
        <v>37.23933333333333</v>
      </c>
      <c r="EP647">
        <v>38.17691666666666</v>
      </c>
      <c r="EQ647">
        <v>37.57004166666667</v>
      </c>
      <c r="ER647">
        <v>0</v>
      </c>
      <c r="ES647">
        <v>0</v>
      </c>
      <c r="ET647">
        <v>0</v>
      </c>
      <c r="EU647">
        <v>1761014161.9</v>
      </c>
      <c r="EV647">
        <v>0</v>
      </c>
      <c r="EW647">
        <v>296.14</v>
      </c>
      <c r="EX647">
        <v>11.83076907173036</v>
      </c>
      <c r="EY647">
        <v>-47.27692333894841</v>
      </c>
      <c r="EZ647">
        <v>-21.188</v>
      </c>
      <c r="FA647">
        <v>15</v>
      </c>
      <c r="FB647">
        <v>1761013932</v>
      </c>
      <c r="FC647" t="s">
        <v>1665</v>
      </c>
      <c r="FD647">
        <v>1761013932</v>
      </c>
      <c r="FE647">
        <v>1761013923</v>
      </c>
      <c r="FF647">
        <v>19</v>
      </c>
      <c r="FG647">
        <v>-0.044</v>
      </c>
      <c r="FH647">
        <v>0.005</v>
      </c>
      <c r="FI647">
        <v>-1.811</v>
      </c>
      <c r="FJ647">
        <v>0.185</v>
      </c>
      <c r="FK647">
        <v>420</v>
      </c>
      <c r="FL647">
        <v>23</v>
      </c>
      <c r="FM647">
        <v>0.59</v>
      </c>
      <c r="FN647">
        <v>0.09</v>
      </c>
      <c r="FO647">
        <v>0.36031955</v>
      </c>
      <c r="FP647">
        <v>-0.004428675422139602</v>
      </c>
      <c r="FQ647">
        <v>0.02255538353026833</v>
      </c>
      <c r="FR647">
        <v>1</v>
      </c>
      <c r="FS647">
        <v>295.2588235294118</v>
      </c>
      <c r="FT647">
        <v>3.012986936289047</v>
      </c>
      <c r="FU647">
        <v>6.863934630801563</v>
      </c>
      <c r="FV647">
        <v>0</v>
      </c>
      <c r="FW647">
        <v>0.144632775</v>
      </c>
      <c r="FX647">
        <v>0.1238422626641648</v>
      </c>
      <c r="FY647">
        <v>0.01245983738354458</v>
      </c>
      <c r="FZ647">
        <v>0</v>
      </c>
      <c r="GA647">
        <v>1</v>
      </c>
      <c r="GB647">
        <v>3</v>
      </c>
      <c r="GC647" t="s">
        <v>459</v>
      </c>
      <c r="GD647">
        <v>3.10967</v>
      </c>
      <c r="GE647">
        <v>2.72467</v>
      </c>
      <c r="GF647">
        <v>0.0887777</v>
      </c>
      <c r="GG647">
        <v>0.08847099999999999</v>
      </c>
      <c r="GH647">
        <v>0.107308</v>
      </c>
      <c r="GI647">
        <v>0.107835</v>
      </c>
      <c r="GJ647">
        <v>23917.1</v>
      </c>
      <c r="GK647">
        <v>21657.8</v>
      </c>
      <c r="GL647">
        <v>26804.4</v>
      </c>
      <c r="GM647">
        <v>23965.2</v>
      </c>
      <c r="GN647">
        <v>38233.1</v>
      </c>
      <c r="GO647">
        <v>31534.6</v>
      </c>
      <c r="GP647">
        <v>46785.8</v>
      </c>
      <c r="GQ647">
        <v>37879.8</v>
      </c>
      <c r="GR647">
        <v>1.89417</v>
      </c>
      <c r="GS647">
        <v>1.8814</v>
      </c>
      <c r="GT647">
        <v>0.110157</v>
      </c>
      <c r="GU647">
        <v>0</v>
      </c>
      <c r="GV647">
        <v>28.2057</v>
      </c>
      <c r="GW647">
        <v>999.9</v>
      </c>
      <c r="GX647">
        <v>64.09999999999999</v>
      </c>
      <c r="GY647">
        <v>29</v>
      </c>
      <c r="GZ647">
        <v>28.4445</v>
      </c>
      <c r="HA647">
        <v>61.381</v>
      </c>
      <c r="HB647">
        <v>20.8734</v>
      </c>
      <c r="HC647">
        <v>1</v>
      </c>
      <c r="HD647">
        <v>0.016466</v>
      </c>
      <c r="HE647">
        <v>-2.17936</v>
      </c>
      <c r="HF647">
        <v>20.3219</v>
      </c>
      <c r="HG647">
        <v>5.22193</v>
      </c>
      <c r="HH647">
        <v>11.9798</v>
      </c>
      <c r="HI647">
        <v>4.96535</v>
      </c>
      <c r="HJ647">
        <v>3.27595</v>
      </c>
      <c r="HK647">
        <v>9999</v>
      </c>
      <c r="HL647">
        <v>9999</v>
      </c>
      <c r="HM647">
        <v>9999</v>
      </c>
      <c r="HN647">
        <v>999.9</v>
      </c>
      <c r="HO647">
        <v>1.86364</v>
      </c>
      <c r="HP647">
        <v>1.85974</v>
      </c>
      <c r="HQ647">
        <v>1.85802</v>
      </c>
      <c r="HR647">
        <v>1.85939</v>
      </c>
      <c r="HS647">
        <v>1.85959</v>
      </c>
      <c r="HT647">
        <v>1.85806</v>
      </c>
      <c r="HU647">
        <v>1.85715</v>
      </c>
      <c r="HV647">
        <v>1.85211</v>
      </c>
      <c r="HW647">
        <v>0</v>
      </c>
      <c r="HX647">
        <v>0</v>
      </c>
      <c r="HY647">
        <v>0</v>
      </c>
      <c r="HZ647">
        <v>0</v>
      </c>
      <c r="IA647" t="s">
        <v>424</v>
      </c>
      <c r="IB647" t="s">
        <v>425</v>
      </c>
      <c r="IC647" t="s">
        <v>426</v>
      </c>
      <c r="ID647" t="s">
        <v>426</v>
      </c>
      <c r="IE647" t="s">
        <v>426</v>
      </c>
      <c r="IF647" t="s">
        <v>426</v>
      </c>
      <c r="IG647">
        <v>0</v>
      </c>
      <c r="IH647">
        <v>100</v>
      </c>
      <c r="II647">
        <v>100</v>
      </c>
      <c r="IJ647">
        <v>-1.81</v>
      </c>
      <c r="IK647">
        <v>0.1873</v>
      </c>
      <c r="IL647">
        <v>-2.601219500274762</v>
      </c>
      <c r="IM647">
        <v>0.001328113201692861</v>
      </c>
      <c r="IN647">
        <v>1.538283238170363E-06</v>
      </c>
      <c r="IO647">
        <v>-5.795655626708063E-10</v>
      </c>
      <c r="IP647">
        <v>-0.0617216039733722</v>
      </c>
      <c r="IQ647">
        <v>-0.004593102289677449</v>
      </c>
      <c r="IR647">
        <v>0.0008253994458280543</v>
      </c>
      <c r="IS647">
        <v>-7.403632370499484E-06</v>
      </c>
      <c r="IT647">
        <v>2</v>
      </c>
      <c r="IU647">
        <v>1985</v>
      </c>
      <c r="IV647">
        <v>1</v>
      </c>
      <c r="IW647">
        <v>27</v>
      </c>
      <c r="IX647">
        <v>3.9</v>
      </c>
      <c r="IY647">
        <v>4</v>
      </c>
      <c r="IZ647">
        <v>1.13525</v>
      </c>
      <c r="JA647">
        <v>2.61475</v>
      </c>
      <c r="JB647">
        <v>1.49658</v>
      </c>
      <c r="JC647">
        <v>2.34497</v>
      </c>
      <c r="JD647">
        <v>1.54907</v>
      </c>
      <c r="JE647">
        <v>2.34863</v>
      </c>
      <c r="JF647">
        <v>32.7313</v>
      </c>
      <c r="JG647">
        <v>15.174</v>
      </c>
      <c r="JH647">
        <v>18</v>
      </c>
      <c r="JI647">
        <v>481.697</v>
      </c>
      <c r="JJ647">
        <v>502.815</v>
      </c>
      <c r="JK647">
        <v>31.2246</v>
      </c>
      <c r="JL647">
        <v>27.443</v>
      </c>
      <c r="JM647">
        <v>29.9999</v>
      </c>
      <c r="JN647">
        <v>27.6588</v>
      </c>
      <c r="JO647">
        <v>27.6465</v>
      </c>
      <c r="JP647">
        <v>22.8251</v>
      </c>
      <c r="JQ647">
        <v>21.6918</v>
      </c>
      <c r="JR647">
        <v>79.32980000000001</v>
      </c>
      <c r="JS647">
        <v>31.1982</v>
      </c>
      <c r="JT647">
        <v>420</v>
      </c>
      <c r="JU647">
        <v>23.2658</v>
      </c>
      <c r="JV647">
        <v>102.31</v>
      </c>
      <c r="JW647">
        <v>91.3854</v>
      </c>
    </row>
    <row r="648" spans="1:283">
      <c r="A648">
        <v>630</v>
      </c>
      <c r="B648">
        <v>1761014165</v>
      </c>
      <c r="C648">
        <v>4499</v>
      </c>
      <c r="D648" t="s">
        <v>1722</v>
      </c>
      <c r="E648" t="s">
        <v>1723</v>
      </c>
      <c r="F648">
        <v>5</v>
      </c>
      <c r="G648" t="s">
        <v>1603</v>
      </c>
      <c r="H648">
        <v>1761014157</v>
      </c>
      <c r="I648">
        <f>(J648)/1000</f>
        <v>0</v>
      </c>
      <c r="J648">
        <f>1000*DJ648*AH648*(DF648-DG648)/(100*CY648*(1000-AH648*DF648))</f>
        <v>0</v>
      </c>
      <c r="K648">
        <f>DJ648*AH648*(DE648-DD648*(1000-AH648*DG648)/(1000-AH648*DF648))/(100*CY648)</f>
        <v>0</v>
      </c>
      <c r="L648">
        <f>DD648 - IF(AH648&gt;1, K648*CY648*100.0/(AJ648), 0)</f>
        <v>0</v>
      </c>
      <c r="M648">
        <f>((S648-I648/2)*L648-K648)/(S648+I648/2)</f>
        <v>0</v>
      </c>
      <c r="N648">
        <f>M648*(DK648+DL648)/1000.0</f>
        <v>0</v>
      </c>
      <c r="O648">
        <f>(DD648 - IF(AH648&gt;1, K648*CY648*100.0/(AJ648), 0))*(DK648+DL648)/1000.0</f>
        <v>0</v>
      </c>
      <c r="P648">
        <f>2.0/((1/R648-1/Q648)+SIGN(R648)*SQRT((1/R648-1/Q648)*(1/R648-1/Q648) + 4*CZ648/((CZ648+1)*(CZ648+1))*(2*1/R648*1/Q648-1/Q648*1/Q648)))</f>
        <v>0</v>
      </c>
      <c r="Q648">
        <f>IF(LEFT(DA648,1)&lt;&gt;"0",IF(LEFT(DA648,1)="1",3.0,DB648),$D$5+$E$5*(DR648*DK648/($K$5*1000))+$F$5*(DR648*DK648/($K$5*1000))*MAX(MIN(CY648,$J$5),$I$5)*MAX(MIN(CY648,$J$5),$I$5)+$G$5*MAX(MIN(CY648,$J$5),$I$5)*(DR648*DK648/($K$5*1000))+$H$5*(DR648*DK648/($K$5*1000))*(DR648*DK648/($K$5*1000)))</f>
        <v>0</v>
      </c>
      <c r="R648">
        <f>I648*(1000-(1000*0.61365*exp(17.502*V648/(240.97+V648))/(DK648+DL648)+DF648)/2)/(1000*0.61365*exp(17.502*V648/(240.97+V648))/(DK648+DL648)-DF648)</f>
        <v>0</v>
      </c>
      <c r="S648">
        <f>1/((CZ648+1)/(P648/1.6)+1/(Q648/1.37)) + CZ648/((CZ648+1)/(P648/1.6) + CZ648/(Q648/1.37))</f>
        <v>0</v>
      </c>
      <c r="T648">
        <f>(CU648*CX648)</f>
        <v>0</v>
      </c>
      <c r="U648">
        <f>(DM648+(T648+2*0.95*5.67E-8*(((DM648+$B$9)+273)^4-(DM648+273)^4)-44100*I648)/(1.84*29.3*Q648+8*0.95*5.67E-8*(DM648+273)^3))</f>
        <v>0</v>
      </c>
      <c r="V648">
        <f>($C$9*DN648+$D$9*DO648+$E$9*U648)</f>
        <v>0</v>
      </c>
      <c r="W648">
        <f>0.61365*exp(17.502*V648/(240.97+V648))</f>
        <v>0</v>
      </c>
      <c r="X648">
        <f>(Y648/Z648*100)</f>
        <v>0</v>
      </c>
      <c r="Y648">
        <f>DF648*(DK648+DL648)/1000</f>
        <v>0</v>
      </c>
      <c r="Z648">
        <f>0.61365*exp(17.502*DM648/(240.97+DM648))</f>
        <v>0</v>
      </c>
      <c r="AA648">
        <f>(W648-DF648*(DK648+DL648)/1000)</f>
        <v>0</v>
      </c>
      <c r="AB648">
        <f>(-I648*44100)</f>
        <v>0</v>
      </c>
      <c r="AC648">
        <f>2*29.3*Q648*0.92*(DM648-V648)</f>
        <v>0</v>
      </c>
      <c r="AD648">
        <f>2*0.95*5.67E-8*(((DM648+$B$9)+273)^4-(V648+273)^4)</f>
        <v>0</v>
      </c>
      <c r="AE648">
        <f>T648+AD648+AB648+AC648</f>
        <v>0</v>
      </c>
      <c r="AF648">
        <v>1</v>
      </c>
      <c r="AG648">
        <v>0</v>
      </c>
      <c r="AH648">
        <f>IF(AF648*$H$15&gt;=AJ648,1.0,(AJ648/(AJ648-AF648*$H$15)))</f>
        <v>0</v>
      </c>
      <c r="AI648">
        <f>(AH648-1)*100</f>
        <v>0</v>
      </c>
      <c r="AJ648">
        <f>MAX(0,($B$15+$C$15*DR648)/(1+$D$15*DR648)*DK648/(DM648+273)*$E$15)</f>
        <v>0</v>
      </c>
      <c r="AK648" t="s">
        <v>420</v>
      </c>
      <c r="AL648" t="s">
        <v>420</v>
      </c>
      <c r="AM648">
        <v>0</v>
      </c>
      <c r="AN648">
        <v>0</v>
      </c>
      <c r="AO648">
        <f>1-AM648/AN648</f>
        <v>0</v>
      </c>
      <c r="AP648">
        <v>0</v>
      </c>
      <c r="AQ648" t="s">
        <v>420</v>
      </c>
      <c r="AR648" t="s">
        <v>420</v>
      </c>
      <c r="AS648">
        <v>0</v>
      </c>
      <c r="AT648">
        <v>0</v>
      </c>
      <c r="AU648">
        <f>1-AS648/AT648</f>
        <v>0</v>
      </c>
      <c r="AV648">
        <v>0.5</v>
      </c>
      <c r="AW648">
        <f>CV648</f>
        <v>0</v>
      </c>
      <c r="AX648">
        <f>K648</f>
        <v>0</v>
      </c>
      <c r="AY648">
        <f>AU648*AV648*AW648</f>
        <v>0</v>
      </c>
      <c r="AZ648">
        <f>(AX648-AP648)/AW648</f>
        <v>0</v>
      </c>
      <c r="BA648">
        <f>(AN648-AT648)/AT648</f>
        <v>0</v>
      </c>
      <c r="BB648">
        <f>AM648/(AO648+AM648/AT648)</f>
        <v>0</v>
      </c>
      <c r="BC648" t="s">
        <v>420</v>
      </c>
      <c r="BD648">
        <v>0</v>
      </c>
      <c r="BE648">
        <f>IF(BD648&lt;&gt;0, BD648, BB648)</f>
        <v>0</v>
      </c>
      <c r="BF648">
        <f>1-BE648/AT648</f>
        <v>0</v>
      </c>
      <c r="BG648">
        <f>(AT648-AS648)/(AT648-BE648)</f>
        <v>0</v>
      </c>
      <c r="BH648">
        <f>(AN648-AT648)/(AN648-BE648)</f>
        <v>0</v>
      </c>
      <c r="BI648">
        <f>(AT648-AS648)/(AT648-AM648)</f>
        <v>0</v>
      </c>
      <c r="BJ648">
        <f>(AN648-AT648)/(AN648-AM648)</f>
        <v>0</v>
      </c>
      <c r="BK648">
        <f>(BG648*BE648/AS648)</f>
        <v>0</v>
      </c>
      <c r="BL648">
        <f>(1-BK648)</f>
        <v>0</v>
      </c>
      <c r="CU648">
        <f>$B$13*DS648+$C$13*DT648+$F$13*EE648*(1-EH648)</f>
        <v>0</v>
      </c>
      <c r="CV648">
        <f>CU648*CW648</f>
        <v>0</v>
      </c>
      <c r="CW648">
        <f>($B$13*$D$11+$C$13*$D$11+$F$13*((ER648+EJ648)/MAX(ER648+EJ648+ES648, 0.1)*$I$11+ES648/MAX(ER648+EJ648+ES648, 0.1)*$J$11))/($B$13+$C$13+$F$13)</f>
        <v>0</v>
      </c>
      <c r="CX648">
        <f>($B$13*$K$11+$C$13*$K$11+$F$13*((ER648+EJ648)/MAX(ER648+EJ648+ES648, 0.1)*$P$11+ES648/MAX(ER648+EJ648+ES648, 0.1)*$Q$11))/($B$13+$C$13+$F$13)</f>
        <v>0</v>
      </c>
      <c r="CY648">
        <v>2.7</v>
      </c>
      <c r="CZ648">
        <v>0.5</v>
      </c>
      <c r="DA648" t="s">
        <v>421</v>
      </c>
      <c r="DB648">
        <v>2</v>
      </c>
      <c r="DC648">
        <v>1761014157</v>
      </c>
      <c r="DD648">
        <v>420.369875</v>
      </c>
      <c r="DE648">
        <v>420.0059166666667</v>
      </c>
      <c r="DF648">
        <v>23.55429583333333</v>
      </c>
      <c r="DG648">
        <v>23.40103333333333</v>
      </c>
      <c r="DH648">
        <v>422.1797083333333</v>
      </c>
      <c r="DI648">
        <v>23.36712083333333</v>
      </c>
      <c r="DJ648">
        <v>499.9987083333334</v>
      </c>
      <c r="DK648">
        <v>90.61639166666664</v>
      </c>
      <c r="DL648">
        <v>0.03286775</v>
      </c>
      <c r="DM648">
        <v>29.96444583333333</v>
      </c>
      <c r="DN648">
        <v>29.98502083333333</v>
      </c>
      <c r="DO648">
        <v>999.9</v>
      </c>
      <c r="DP648">
        <v>0</v>
      </c>
      <c r="DQ648">
        <v>0</v>
      </c>
      <c r="DR648">
        <v>10002.11125</v>
      </c>
      <c r="DS648">
        <v>0</v>
      </c>
      <c r="DT648">
        <v>0.242856</v>
      </c>
      <c r="DU648">
        <v>0.363946375</v>
      </c>
      <c r="DV648">
        <v>430.51025</v>
      </c>
      <c r="DW648">
        <v>430.0699583333333</v>
      </c>
      <c r="DX648">
        <v>0.1532665</v>
      </c>
      <c r="DY648">
        <v>420.0059166666667</v>
      </c>
      <c r="DZ648">
        <v>23.40103333333333</v>
      </c>
      <c r="EA648">
        <v>2.13440625</v>
      </c>
      <c r="EB648">
        <v>2.120517083333333</v>
      </c>
      <c r="EC648">
        <v>18.47829166666667</v>
      </c>
      <c r="ED648">
        <v>18.37414583333333</v>
      </c>
      <c r="EE648">
        <v>0.00500078</v>
      </c>
      <c r="EF648">
        <v>0</v>
      </c>
      <c r="EG648">
        <v>0</v>
      </c>
      <c r="EH648">
        <v>0</v>
      </c>
      <c r="EI648">
        <v>296.9916666666667</v>
      </c>
      <c r="EJ648">
        <v>0.00500078</v>
      </c>
      <c r="EK648">
        <v>-19.8625</v>
      </c>
      <c r="EL648">
        <v>-0.8249999999999998</v>
      </c>
      <c r="EM648">
        <v>35.038875</v>
      </c>
      <c r="EN648">
        <v>38.02833333333334</v>
      </c>
      <c r="EO648">
        <v>37.18983333333333</v>
      </c>
      <c r="EP648">
        <v>38.13520833333333</v>
      </c>
      <c r="EQ648">
        <v>37.53879166666667</v>
      </c>
      <c r="ER648">
        <v>0</v>
      </c>
      <c r="ES648">
        <v>0</v>
      </c>
      <c r="ET648">
        <v>0</v>
      </c>
      <c r="EU648">
        <v>1761014163.7</v>
      </c>
      <c r="EV648">
        <v>0</v>
      </c>
      <c r="EW648">
        <v>296.3692307692308</v>
      </c>
      <c r="EX648">
        <v>28.24615372438985</v>
      </c>
      <c r="EY648">
        <v>-21.1965815622875</v>
      </c>
      <c r="EZ648">
        <v>-21.2</v>
      </c>
      <c r="FA648">
        <v>15</v>
      </c>
      <c r="FB648">
        <v>1761013932</v>
      </c>
      <c r="FC648" t="s">
        <v>1665</v>
      </c>
      <c r="FD648">
        <v>1761013932</v>
      </c>
      <c r="FE648">
        <v>1761013923</v>
      </c>
      <c r="FF648">
        <v>19</v>
      </c>
      <c r="FG648">
        <v>-0.044</v>
      </c>
      <c r="FH648">
        <v>0.005</v>
      </c>
      <c r="FI648">
        <v>-1.811</v>
      </c>
      <c r="FJ648">
        <v>0.185</v>
      </c>
      <c r="FK648">
        <v>420</v>
      </c>
      <c r="FL648">
        <v>23</v>
      </c>
      <c r="FM648">
        <v>0.59</v>
      </c>
      <c r="FN648">
        <v>0.09</v>
      </c>
      <c r="FO648">
        <v>0.3633415609756098</v>
      </c>
      <c r="FP648">
        <v>0.05973809059233474</v>
      </c>
      <c r="FQ648">
        <v>0.02590831373681634</v>
      </c>
      <c r="FR648">
        <v>1</v>
      </c>
      <c r="FS648">
        <v>295.7205882352941</v>
      </c>
      <c r="FT648">
        <v>17.51718869815576</v>
      </c>
      <c r="FU648">
        <v>7.240847342833195</v>
      </c>
      <c r="FV648">
        <v>0</v>
      </c>
      <c r="FW648">
        <v>0.1468672926829268</v>
      </c>
      <c r="FX648">
        <v>0.1108848501742157</v>
      </c>
      <c r="FY648">
        <v>0.01158260410764076</v>
      </c>
      <c r="FZ648">
        <v>0</v>
      </c>
      <c r="GA648">
        <v>1</v>
      </c>
      <c r="GB648">
        <v>3</v>
      </c>
      <c r="GC648" t="s">
        <v>459</v>
      </c>
      <c r="GD648">
        <v>3.10955</v>
      </c>
      <c r="GE648">
        <v>2.72442</v>
      </c>
      <c r="GF648">
        <v>0.08877350000000001</v>
      </c>
      <c r="GG648">
        <v>0.0884692</v>
      </c>
      <c r="GH648">
        <v>0.107311</v>
      </c>
      <c r="GI648">
        <v>0.107833</v>
      </c>
      <c r="GJ648">
        <v>23917.4</v>
      </c>
      <c r="GK648">
        <v>21657.8</v>
      </c>
      <c r="GL648">
        <v>26804.6</v>
      </c>
      <c r="GM648">
        <v>23965.2</v>
      </c>
      <c r="GN648">
        <v>38233.2</v>
      </c>
      <c r="GO648">
        <v>31534.9</v>
      </c>
      <c r="GP648">
        <v>46786.1</v>
      </c>
      <c r="GQ648">
        <v>37880.1</v>
      </c>
      <c r="GR648">
        <v>1.89408</v>
      </c>
      <c r="GS648">
        <v>1.88127</v>
      </c>
      <c r="GT648">
        <v>0.110231</v>
      </c>
      <c r="GU648">
        <v>0</v>
      </c>
      <c r="GV648">
        <v>28.2045</v>
      </c>
      <c r="GW648">
        <v>999.9</v>
      </c>
      <c r="GX648">
        <v>64.09999999999999</v>
      </c>
      <c r="GY648">
        <v>29</v>
      </c>
      <c r="GZ648">
        <v>28.4525</v>
      </c>
      <c r="HA648">
        <v>61.061</v>
      </c>
      <c r="HB648">
        <v>21.1178</v>
      </c>
      <c r="HC648">
        <v>1</v>
      </c>
      <c r="HD648">
        <v>0.0164685</v>
      </c>
      <c r="HE648">
        <v>-2.16381</v>
      </c>
      <c r="HF648">
        <v>20.3228</v>
      </c>
      <c r="HG648">
        <v>5.22223</v>
      </c>
      <c r="HH648">
        <v>11.9798</v>
      </c>
      <c r="HI648">
        <v>4.9655</v>
      </c>
      <c r="HJ648">
        <v>3.2759</v>
      </c>
      <c r="HK648">
        <v>9999</v>
      </c>
      <c r="HL648">
        <v>9999</v>
      </c>
      <c r="HM648">
        <v>9999</v>
      </c>
      <c r="HN648">
        <v>999.9</v>
      </c>
      <c r="HO648">
        <v>1.86362</v>
      </c>
      <c r="HP648">
        <v>1.85974</v>
      </c>
      <c r="HQ648">
        <v>1.85803</v>
      </c>
      <c r="HR648">
        <v>1.8594</v>
      </c>
      <c r="HS648">
        <v>1.85959</v>
      </c>
      <c r="HT648">
        <v>1.85806</v>
      </c>
      <c r="HU648">
        <v>1.85714</v>
      </c>
      <c r="HV648">
        <v>1.8521</v>
      </c>
      <c r="HW648">
        <v>0</v>
      </c>
      <c r="HX648">
        <v>0</v>
      </c>
      <c r="HY648">
        <v>0</v>
      </c>
      <c r="HZ648">
        <v>0</v>
      </c>
      <c r="IA648" t="s">
        <v>424</v>
      </c>
      <c r="IB648" t="s">
        <v>425</v>
      </c>
      <c r="IC648" t="s">
        <v>426</v>
      </c>
      <c r="ID648" t="s">
        <v>426</v>
      </c>
      <c r="IE648" t="s">
        <v>426</v>
      </c>
      <c r="IF648" t="s">
        <v>426</v>
      </c>
      <c r="IG648">
        <v>0</v>
      </c>
      <c r="IH648">
        <v>100</v>
      </c>
      <c r="II648">
        <v>100</v>
      </c>
      <c r="IJ648">
        <v>-1.81</v>
      </c>
      <c r="IK648">
        <v>0.1873</v>
      </c>
      <c r="IL648">
        <v>-2.601219500274762</v>
      </c>
      <c r="IM648">
        <v>0.001328113201692861</v>
      </c>
      <c r="IN648">
        <v>1.538283238170363E-06</v>
      </c>
      <c r="IO648">
        <v>-5.795655626708063E-10</v>
      </c>
      <c r="IP648">
        <v>-0.0617216039733722</v>
      </c>
      <c r="IQ648">
        <v>-0.004593102289677449</v>
      </c>
      <c r="IR648">
        <v>0.0008253994458280543</v>
      </c>
      <c r="IS648">
        <v>-7.403632370499484E-06</v>
      </c>
      <c r="IT648">
        <v>2</v>
      </c>
      <c r="IU648">
        <v>1985</v>
      </c>
      <c r="IV648">
        <v>1</v>
      </c>
      <c r="IW648">
        <v>27</v>
      </c>
      <c r="IX648">
        <v>3.9</v>
      </c>
      <c r="IY648">
        <v>4</v>
      </c>
      <c r="IZ648">
        <v>1.13525</v>
      </c>
      <c r="JA648">
        <v>2.6123</v>
      </c>
      <c r="JB648">
        <v>1.49658</v>
      </c>
      <c r="JC648">
        <v>2.34497</v>
      </c>
      <c r="JD648">
        <v>1.54907</v>
      </c>
      <c r="JE648">
        <v>2.4353</v>
      </c>
      <c r="JF648">
        <v>32.7313</v>
      </c>
      <c r="JG648">
        <v>15.1915</v>
      </c>
      <c r="JH648">
        <v>18</v>
      </c>
      <c r="JI648">
        <v>481.64</v>
      </c>
      <c r="JJ648">
        <v>502.723</v>
      </c>
      <c r="JK648">
        <v>31.2203</v>
      </c>
      <c r="JL648">
        <v>27.443</v>
      </c>
      <c r="JM648">
        <v>29.9999</v>
      </c>
      <c r="JN648">
        <v>27.6588</v>
      </c>
      <c r="JO648">
        <v>27.6455</v>
      </c>
      <c r="JP648">
        <v>22.8241</v>
      </c>
      <c r="JQ648">
        <v>21.6918</v>
      </c>
      <c r="JR648">
        <v>79.32980000000001</v>
      </c>
      <c r="JS648">
        <v>31.1982</v>
      </c>
      <c r="JT648">
        <v>420</v>
      </c>
      <c r="JU648">
        <v>23.252</v>
      </c>
      <c r="JV648">
        <v>102.31</v>
      </c>
      <c r="JW648">
        <v>91.3858</v>
      </c>
    </row>
    <row r="649" spans="1:283">
      <c r="A649">
        <v>631</v>
      </c>
      <c r="B649">
        <v>1761014362.1</v>
      </c>
      <c r="C649">
        <v>4696.099999904633</v>
      </c>
      <c r="D649" t="s">
        <v>1724</v>
      </c>
      <c r="E649" t="s">
        <v>1725</v>
      </c>
      <c r="F649">
        <v>5</v>
      </c>
      <c r="G649" t="s">
        <v>1726</v>
      </c>
      <c r="H649">
        <v>1761014354.099999</v>
      </c>
      <c r="I649">
        <f>(J649)/1000</f>
        <v>0</v>
      </c>
      <c r="J649">
        <f>1000*DJ649*AH649*(DF649-DG649)/(100*CY649*(1000-AH649*DF649))</f>
        <v>0</v>
      </c>
      <c r="K649">
        <f>DJ649*AH649*(DE649-DD649*(1000-AH649*DG649)/(1000-AH649*DF649))/(100*CY649)</f>
        <v>0</v>
      </c>
      <c r="L649">
        <f>DD649 - IF(AH649&gt;1, K649*CY649*100.0/(AJ649), 0)</f>
        <v>0</v>
      </c>
      <c r="M649">
        <f>((S649-I649/2)*L649-K649)/(S649+I649/2)</f>
        <v>0</v>
      </c>
      <c r="N649">
        <f>M649*(DK649+DL649)/1000.0</f>
        <v>0</v>
      </c>
      <c r="O649">
        <f>(DD649 - IF(AH649&gt;1, K649*CY649*100.0/(AJ649), 0))*(DK649+DL649)/1000.0</f>
        <v>0</v>
      </c>
      <c r="P649">
        <f>2.0/((1/R649-1/Q649)+SIGN(R649)*SQRT((1/R649-1/Q649)*(1/R649-1/Q649) + 4*CZ649/((CZ649+1)*(CZ649+1))*(2*1/R649*1/Q649-1/Q649*1/Q649)))</f>
        <v>0</v>
      </c>
      <c r="Q649">
        <f>IF(LEFT(DA649,1)&lt;&gt;"0",IF(LEFT(DA649,1)="1",3.0,DB649),$D$5+$E$5*(DR649*DK649/($K$5*1000))+$F$5*(DR649*DK649/($K$5*1000))*MAX(MIN(CY649,$J$5),$I$5)*MAX(MIN(CY649,$J$5),$I$5)+$G$5*MAX(MIN(CY649,$J$5),$I$5)*(DR649*DK649/($K$5*1000))+$H$5*(DR649*DK649/($K$5*1000))*(DR649*DK649/($K$5*1000)))</f>
        <v>0</v>
      </c>
      <c r="R649">
        <f>I649*(1000-(1000*0.61365*exp(17.502*V649/(240.97+V649))/(DK649+DL649)+DF649)/2)/(1000*0.61365*exp(17.502*V649/(240.97+V649))/(DK649+DL649)-DF649)</f>
        <v>0</v>
      </c>
      <c r="S649">
        <f>1/((CZ649+1)/(P649/1.6)+1/(Q649/1.37)) + CZ649/((CZ649+1)/(P649/1.6) + CZ649/(Q649/1.37))</f>
        <v>0</v>
      </c>
      <c r="T649">
        <f>(CU649*CX649)</f>
        <v>0</v>
      </c>
      <c r="U649">
        <f>(DM649+(T649+2*0.95*5.67E-8*(((DM649+$B$9)+273)^4-(DM649+273)^4)-44100*I649)/(1.84*29.3*Q649+8*0.95*5.67E-8*(DM649+273)^3))</f>
        <v>0</v>
      </c>
      <c r="V649">
        <f>($C$9*DN649+$D$9*DO649+$E$9*U649)</f>
        <v>0</v>
      </c>
      <c r="W649">
        <f>0.61365*exp(17.502*V649/(240.97+V649))</f>
        <v>0</v>
      </c>
      <c r="X649">
        <f>(Y649/Z649*100)</f>
        <v>0</v>
      </c>
      <c r="Y649">
        <f>DF649*(DK649+DL649)/1000</f>
        <v>0</v>
      </c>
      <c r="Z649">
        <f>0.61365*exp(17.502*DM649/(240.97+DM649))</f>
        <v>0</v>
      </c>
      <c r="AA649">
        <f>(W649-DF649*(DK649+DL649)/1000)</f>
        <v>0</v>
      </c>
      <c r="AB649">
        <f>(-I649*44100)</f>
        <v>0</v>
      </c>
      <c r="AC649">
        <f>2*29.3*Q649*0.92*(DM649-V649)</f>
        <v>0</v>
      </c>
      <c r="AD649">
        <f>2*0.95*5.67E-8*(((DM649+$B$9)+273)^4-(V649+273)^4)</f>
        <v>0</v>
      </c>
      <c r="AE649">
        <f>T649+AD649+AB649+AC649</f>
        <v>0</v>
      </c>
      <c r="AF649">
        <v>1</v>
      </c>
      <c r="AG649">
        <v>0</v>
      </c>
      <c r="AH649">
        <f>IF(AF649*$H$15&gt;=AJ649,1.0,(AJ649/(AJ649-AF649*$H$15)))</f>
        <v>0</v>
      </c>
      <c r="AI649">
        <f>(AH649-1)*100</f>
        <v>0</v>
      </c>
      <c r="AJ649">
        <f>MAX(0,($B$15+$C$15*DR649)/(1+$D$15*DR649)*DK649/(DM649+273)*$E$15)</f>
        <v>0</v>
      </c>
      <c r="AK649" t="s">
        <v>420</v>
      </c>
      <c r="AL649" t="s">
        <v>420</v>
      </c>
      <c r="AM649">
        <v>0</v>
      </c>
      <c r="AN649">
        <v>0</v>
      </c>
      <c r="AO649">
        <f>1-AM649/AN649</f>
        <v>0</v>
      </c>
      <c r="AP649">
        <v>0</v>
      </c>
      <c r="AQ649" t="s">
        <v>420</v>
      </c>
      <c r="AR649" t="s">
        <v>420</v>
      </c>
      <c r="AS649">
        <v>0</v>
      </c>
      <c r="AT649">
        <v>0</v>
      </c>
      <c r="AU649">
        <f>1-AS649/AT649</f>
        <v>0</v>
      </c>
      <c r="AV649">
        <v>0.5</v>
      </c>
      <c r="AW649">
        <f>CV649</f>
        <v>0</v>
      </c>
      <c r="AX649">
        <f>K649</f>
        <v>0</v>
      </c>
      <c r="AY649">
        <f>AU649*AV649*AW649</f>
        <v>0</v>
      </c>
      <c r="AZ649">
        <f>(AX649-AP649)/AW649</f>
        <v>0</v>
      </c>
      <c r="BA649">
        <f>(AN649-AT649)/AT649</f>
        <v>0</v>
      </c>
      <c r="BB649">
        <f>AM649/(AO649+AM649/AT649)</f>
        <v>0</v>
      </c>
      <c r="BC649" t="s">
        <v>420</v>
      </c>
      <c r="BD649">
        <v>0</v>
      </c>
      <c r="BE649">
        <f>IF(BD649&lt;&gt;0, BD649, BB649)</f>
        <v>0</v>
      </c>
      <c r="BF649">
        <f>1-BE649/AT649</f>
        <v>0</v>
      </c>
      <c r="BG649">
        <f>(AT649-AS649)/(AT649-BE649)</f>
        <v>0</v>
      </c>
      <c r="BH649">
        <f>(AN649-AT649)/(AN649-BE649)</f>
        <v>0</v>
      </c>
      <c r="BI649">
        <f>(AT649-AS649)/(AT649-AM649)</f>
        <v>0</v>
      </c>
      <c r="BJ649">
        <f>(AN649-AT649)/(AN649-AM649)</f>
        <v>0</v>
      </c>
      <c r="BK649">
        <f>(BG649*BE649/AS649)</f>
        <v>0</v>
      </c>
      <c r="BL649">
        <f>(1-BK649)</f>
        <v>0</v>
      </c>
      <c r="CU649">
        <f>$B$13*DS649+$C$13*DT649+$F$13*EE649*(1-EH649)</f>
        <v>0</v>
      </c>
      <c r="CV649">
        <f>CU649*CW649</f>
        <v>0</v>
      </c>
      <c r="CW649">
        <f>($B$13*$D$11+$C$13*$D$11+$F$13*((ER649+EJ649)/MAX(ER649+EJ649+ES649, 0.1)*$I$11+ES649/MAX(ER649+EJ649+ES649, 0.1)*$J$11))/($B$13+$C$13+$F$13)</f>
        <v>0</v>
      </c>
      <c r="CX649">
        <f>($B$13*$K$11+$C$13*$K$11+$F$13*((ER649+EJ649)/MAX(ER649+EJ649+ES649, 0.1)*$P$11+ES649/MAX(ER649+EJ649+ES649, 0.1)*$Q$11))/($B$13+$C$13+$F$13)</f>
        <v>0</v>
      </c>
      <c r="CY649">
        <v>1.91</v>
      </c>
      <c r="CZ649">
        <v>0.5</v>
      </c>
      <c r="DA649" t="s">
        <v>421</v>
      </c>
      <c r="DB649">
        <v>2</v>
      </c>
      <c r="DC649">
        <v>1761014354.099999</v>
      </c>
      <c r="DD649">
        <v>420.4194516129032</v>
      </c>
      <c r="DE649">
        <v>420.0065806451613</v>
      </c>
      <c r="DF649">
        <v>23.65532258064516</v>
      </c>
      <c r="DG649">
        <v>23.55857741935483</v>
      </c>
      <c r="DH649">
        <v>422.2322258064517</v>
      </c>
      <c r="DI649">
        <v>23.46653225806452</v>
      </c>
      <c r="DJ649">
        <v>499.9920645161291</v>
      </c>
      <c r="DK649">
        <v>90.62385806451613</v>
      </c>
      <c r="DL649">
        <v>0.03306290322580645</v>
      </c>
      <c r="DM649">
        <v>29.93325483870968</v>
      </c>
      <c r="DN649">
        <v>29.98789677419355</v>
      </c>
      <c r="DO649">
        <v>999.9000000000003</v>
      </c>
      <c r="DP649">
        <v>0</v>
      </c>
      <c r="DQ649">
        <v>0</v>
      </c>
      <c r="DR649">
        <v>9998.97451612903</v>
      </c>
      <c r="DS649">
        <v>0</v>
      </c>
      <c r="DT649">
        <v>0.2428559999999999</v>
      </c>
      <c r="DU649">
        <v>0.4129018387096774</v>
      </c>
      <c r="DV649">
        <v>430.6055161290321</v>
      </c>
      <c r="DW649">
        <v>430.1400967741936</v>
      </c>
      <c r="DX649">
        <v>0.09674686129032257</v>
      </c>
      <c r="DY649">
        <v>420.0065806451613</v>
      </c>
      <c r="DZ649">
        <v>23.55857741935483</v>
      </c>
      <c r="EA649">
        <v>2.143736129032258</v>
      </c>
      <c r="EB649">
        <v>2.134969032258065</v>
      </c>
      <c r="EC649">
        <v>18.54792258064516</v>
      </c>
      <c r="ED649">
        <v>18.4825</v>
      </c>
      <c r="EE649">
        <v>0.005000780000000002</v>
      </c>
      <c r="EF649">
        <v>0</v>
      </c>
      <c r="EG649">
        <v>0</v>
      </c>
      <c r="EH649">
        <v>0</v>
      </c>
      <c r="EI649">
        <v>200.0645161290322</v>
      </c>
      <c r="EJ649">
        <v>0.005000780000000002</v>
      </c>
      <c r="EK649">
        <v>-10.5741935483871</v>
      </c>
      <c r="EL649">
        <v>0.1935483870967742</v>
      </c>
      <c r="EM649">
        <v>36.0823870967742</v>
      </c>
      <c r="EN649">
        <v>40.61877419354838</v>
      </c>
      <c r="EO649">
        <v>38.94541935483871</v>
      </c>
      <c r="EP649">
        <v>41.70341935483869</v>
      </c>
      <c r="EQ649">
        <v>39.34248387096773</v>
      </c>
      <c r="ER649">
        <v>0</v>
      </c>
      <c r="ES649">
        <v>0</v>
      </c>
      <c r="ET649">
        <v>0</v>
      </c>
      <c r="EU649">
        <v>1761014361.1</v>
      </c>
      <c r="EV649">
        <v>0</v>
      </c>
      <c r="EW649">
        <v>200.28</v>
      </c>
      <c r="EX649">
        <v>9.700000300468568</v>
      </c>
      <c r="EY649">
        <v>12.92307735749724</v>
      </c>
      <c r="EZ649">
        <v>-10.348</v>
      </c>
      <c r="FA649">
        <v>15</v>
      </c>
      <c r="FB649">
        <v>1761014194.6</v>
      </c>
      <c r="FC649" t="s">
        <v>1727</v>
      </c>
      <c r="FD649">
        <v>1761014192.6</v>
      </c>
      <c r="FE649">
        <v>1761014194.6</v>
      </c>
      <c r="FF649">
        <v>20</v>
      </c>
      <c r="FG649">
        <v>-0.003</v>
      </c>
      <c r="FH649">
        <v>-0.001</v>
      </c>
      <c r="FI649">
        <v>-1.814</v>
      </c>
      <c r="FJ649">
        <v>0.179</v>
      </c>
      <c r="FK649">
        <v>420</v>
      </c>
      <c r="FL649">
        <v>23</v>
      </c>
      <c r="FM649">
        <v>0.62</v>
      </c>
      <c r="FN649">
        <v>0.22</v>
      </c>
      <c r="FO649">
        <v>0.418051125</v>
      </c>
      <c r="FP649">
        <v>-0.05172446904315272</v>
      </c>
      <c r="FQ649">
        <v>0.03935794218336847</v>
      </c>
      <c r="FR649">
        <v>1</v>
      </c>
      <c r="FS649">
        <v>199.2970588235294</v>
      </c>
      <c r="FT649">
        <v>30.29335370534853</v>
      </c>
      <c r="FU649">
        <v>7.556550928678789</v>
      </c>
      <c r="FV649">
        <v>0</v>
      </c>
      <c r="FW649">
        <v>0.09271908</v>
      </c>
      <c r="FX649">
        <v>0.1225225666041274</v>
      </c>
      <c r="FY649">
        <v>0.02117445134570433</v>
      </c>
      <c r="FZ649">
        <v>0</v>
      </c>
      <c r="GA649">
        <v>1</v>
      </c>
      <c r="GB649">
        <v>3</v>
      </c>
      <c r="GC649" t="s">
        <v>459</v>
      </c>
      <c r="GD649">
        <v>3.10965</v>
      </c>
      <c r="GE649">
        <v>2.725</v>
      </c>
      <c r="GF649">
        <v>0.0888019</v>
      </c>
      <c r="GG649">
        <v>0.0885051</v>
      </c>
      <c r="GH649">
        <v>0.10759</v>
      </c>
      <c r="GI649">
        <v>0.108041</v>
      </c>
      <c r="GJ649">
        <v>23917.5</v>
      </c>
      <c r="GK649">
        <v>21655.6</v>
      </c>
      <c r="GL649">
        <v>26805.4</v>
      </c>
      <c r="GM649">
        <v>23963.6</v>
      </c>
      <c r="GN649">
        <v>38222.1</v>
      </c>
      <c r="GO649">
        <v>31524</v>
      </c>
      <c r="GP649">
        <v>46787.5</v>
      </c>
      <c r="GQ649">
        <v>37876</v>
      </c>
      <c r="GR649">
        <v>1.8946</v>
      </c>
      <c r="GS649">
        <v>1.88232</v>
      </c>
      <c r="GT649">
        <v>0.105072</v>
      </c>
      <c r="GU649">
        <v>0</v>
      </c>
      <c r="GV649">
        <v>28.2293</v>
      </c>
      <c r="GW649">
        <v>999.9</v>
      </c>
      <c r="GX649">
        <v>64.09999999999999</v>
      </c>
      <c r="GY649">
        <v>28.9</v>
      </c>
      <c r="GZ649">
        <v>28.2822</v>
      </c>
      <c r="HA649">
        <v>61.3083</v>
      </c>
      <c r="HB649">
        <v>21.1018</v>
      </c>
      <c r="HC649">
        <v>1</v>
      </c>
      <c r="HD649">
        <v>0.0191362</v>
      </c>
      <c r="HE649">
        <v>-3.82063</v>
      </c>
      <c r="HF649">
        <v>20.2896</v>
      </c>
      <c r="HG649">
        <v>5.21939</v>
      </c>
      <c r="HH649">
        <v>11.9798</v>
      </c>
      <c r="HI649">
        <v>4.9655</v>
      </c>
      <c r="HJ649">
        <v>3.27598</v>
      </c>
      <c r="HK649">
        <v>9999</v>
      </c>
      <c r="HL649">
        <v>9999</v>
      </c>
      <c r="HM649">
        <v>9999</v>
      </c>
      <c r="HN649">
        <v>999.9</v>
      </c>
      <c r="HO649">
        <v>1.86361</v>
      </c>
      <c r="HP649">
        <v>1.85974</v>
      </c>
      <c r="HQ649">
        <v>1.85803</v>
      </c>
      <c r="HR649">
        <v>1.85943</v>
      </c>
      <c r="HS649">
        <v>1.85959</v>
      </c>
      <c r="HT649">
        <v>1.85806</v>
      </c>
      <c r="HU649">
        <v>1.85713</v>
      </c>
      <c r="HV649">
        <v>1.85208</v>
      </c>
      <c r="HW649">
        <v>0</v>
      </c>
      <c r="HX649">
        <v>0</v>
      </c>
      <c r="HY649">
        <v>0</v>
      </c>
      <c r="HZ649">
        <v>0</v>
      </c>
      <c r="IA649" t="s">
        <v>424</v>
      </c>
      <c r="IB649" t="s">
        <v>425</v>
      </c>
      <c r="IC649" t="s">
        <v>426</v>
      </c>
      <c r="ID649" t="s">
        <v>426</v>
      </c>
      <c r="IE649" t="s">
        <v>426</v>
      </c>
      <c r="IF649" t="s">
        <v>426</v>
      </c>
      <c r="IG649">
        <v>0</v>
      </c>
      <c r="IH649">
        <v>100</v>
      </c>
      <c r="II649">
        <v>100</v>
      </c>
      <c r="IJ649">
        <v>-1.813</v>
      </c>
      <c r="IK649">
        <v>0.1885</v>
      </c>
      <c r="IL649">
        <v>-2.604145233131235</v>
      </c>
      <c r="IM649">
        <v>0.001328113201692861</v>
      </c>
      <c r="IN649">
        <v>1.538283238170363E-06</v>
      </c>
      <c r="IO649">
        <v>-5.795655626708063E-10</v>
      </c>
      <c r="IP649">
        <v>-0.06228719509320726</v>
      </c>
      <c r="IQ649">
        <v>-0.004593102289677449</v>
      </c>
      <c r="IR649">
        <v>0.0008253994458280543</v>
      </c>
      <c r="IS649">
        <v>-7.403632370499484E-06</v>
      </c>
      <c r="IT649">
        <v>2</v>
      </c>
      <c r="IU649">
        <v>1985</v>
      </c>
      <c r="IV649">
        <v>1</v>
      </c>
      <c r="IW649">
        <v>27</v>
      </c>
      <c r="IX649">
        <v>2.8</v>
      </c>
      <c r="IY649">
        <v>2.8</v>
      </c>
      <c r="IZ649">
        <v>1.13525</v>
      </c>
      <c r="JA649">
        <v>2.60986</v>
      </c>
      <c r="JB649">
        <v>1.49658</v>
      </c>
      <c r="JC649">
        <v>2.34497</v>
      </c>
      <c r="JD649">
        <v>1.54907</v>
      </c>
      <c r="JE649">
        <v>2.39868</v>
      </c>
      <c r="JF649">
        <v>32.7313</v>
      </c>
      <c r="JG649">
        <v>15.1302</v>
      </c>
      <c r="JH649">
        <v>18</v>
      </c>
      <c r="JI649">
        <v>481.636</v>
      </c>
      <c r="JJ649">
        <v>503.064</v>
      </c>
      <c r="JK649">
        <v>31.0153</v>
      </c>
      <c r="JL649">
        <v>27.408</v>
      </c>
      <c r="JM649">
        <v>30.0038</v>
      </c>
      <c r="JN649">
        <v>27.6191</v>
      </c>
      <c r="JO649">
        <v>27.6047</v>
      </c>
      <c r="JP649">
        <v>22.8268</v>
      </c>
      <c r="JQ649">
        <v>21.6042</v>
      </c>
      <c r="JR649">
        <v>78.95950000000001</v>
      </c>
      <c r="JS649">
        <v>31.1832</v>
      </c>
      <c r="JT649">
        <v>420</v>
      </c>
      <c r="JU649">
        <v>23.3001</v>
      </c>
      <c r="JV649">
        <v>102.314</v>
      </c>
      <c r="JW649">
        <v>91.37730000000001</v>
      </c>
    </row>
    <row r="650" spans="1:283">
      <c r="A650">
        <v>632</v>
      </c>
      <c r="B650">
        <v>1761014364.1</v>
      </c>
      <c r="C650">
        <v>4698.099999904633</v>
      </c>
      <c r="D650" t="s">
        <v>1728</v>
      </c>
      <c r="E650" t="s">
        <v>1729</v>
      </c>
      <c r="F650">
        <v>5</v>
      </c>
      <c r="G650" t="s">
        <v>1726</v>
      </c>
      <c r="H650">
        <v>1761014356.151724</v>
      </c>
      <c r="I650">
        <f>(J650)/1000</f>
        <v>0</v>
      </c>
      <c r="J650">
        <f>1000*DJ650*AH650*(DF650-DG650)/(100*CY650*(1000-AH650*DF650))</f>
        <v>0</v>
      </c>
      <c r="K650">
        <f>DJ650*AH650*(DE650-DD650*(1000-AH650*DG650)/(1000-AH650*DF650))/(100*CY650)</f>
        <v>0</v>
      </c>
      <c r="L650">
        <f>DD650 - IF(AH650&gt;1, K650*CY650*100.0/(AJ650), 0)</f>
        <v>0</v>
      </c>
      <c r="M650">
        <f>((S650-I650/2)*L650-K650)/(S650+I650/2)</f>
        <v>0</v>
      </c>
      <c r="N650">
        <f>M650*(DK650+DL650)/1000.0</f>
        <v>0</v>
      </c>
      <c r="O650">
        <f>(DD650 - IF(AH650&gt;1, K650*CY650*100.0/(AJ650), 0))*(DK650+DL650)/1000.0</f>
        <v>0</v>
      </c>
      <c r="P650">
        <f>2.0/((1/R650-1/Q650)+SIGN(R650)*SQRT((1/R650-1/Q650)*(1/R650-1/Q650) + 4*CZ650/((CZ650+1)*(CZ650+1))*(2*1/R650*1/Q650-1/Q650*1/Q650)))</f>
        <v>0</v>
      </c>
      <c r="Q650">
        <f>IF(LEFT(DA650,1)&lt;&gt;"0",IF(LEFT(DA650,1)="1",3.0,DB650),$D$5+$E$5*(DR650*DK650/($K$5*1000))+$F$5*(DR650*DK650/($K$5*1000))*MAX(MIN(CY650,$J$5),$I$5)*MAX(MIN(CY650,$J$5),$I$5)+$G$5*MAX(MIN(CY650,$J$5),$I$5)*(DR650*DK650/($K$5*1000))+$H$5*(DR650*DK650/($K$5*1000))*(DR650*DK650/($K$5*1000)))</f>
        <v>0</v>
      </c>
      <c r="R650">
        <f>I650*(1000-(1000*0.61365*exp(17.502*V650/(240.97+V650))/(DK650+DL650)+DF650)/2)/(1000*0.61365*exp(17.502*V650/(240.97+V650))/(DK650+DL650)-DF650)</f>
        <v>0</v>
      </c>
      <c r="S650">
        <f>1/((CZ650+1)/(P650/1.6)+1/(Q650/1.37)) + CZ650/((CZ650+1)/(P650/1.6) + CZ650/(Q650/1.37))</f>
        <v>0</v>
      </c>
      <c r="T650">
        <f>(CU650*CX650)</f>
        <v>0</v>
      </c>
      <c r="U650">
        <f>(DM650+(T650+2*0.95*5.67E-8*(((DM650+$B$9)+273)^4-(DM650+273)^4)-44100*I650)/(1.84*29.3*Q650+8*0.95*5.67E-8*(DM650+273)^3))</f>
        <v>0</v>
      </c>
      <c r="V650">
        <f>($C$9*DN650+$D$9*DO650+$E$9*U650)</f>
        <v>0</v>
      </c>
      <c r="W650">
        <f>0.61365*exp(17.502*V650/(240.97+V650))</f>
        <v>0</v>
      </c>
      <c r="X650">
        <f>(Y650/Z650*100)</f>
        <v>0</v>
      </c>
      <c r="Y650">
        <f>DF650*(DK650+DL650)/1000</f>
        <v>0</v>
      </c>
      <c r="Z650">
        <f>0.61365*exp(17.502*DM650/(240.97+DM650))</f>
        <v>0</v>
      </c>
      <c r="AA650">
        <f>(W650-DF650*(DK650+DL650)/1000)</f>
        <v>0</v>
      </c>
      <c r="AB650">
        <f>(-I650*44100)</f>
        <v>0</v>
      </c>
      <c r="AC650">
        <f>2*29.3*Q650*0.92*(DM650-V650)</f>
        <v>0</v>
      </c>
      <c r="AD650">
        <f>2*0.95*5.67E-8*(((DM650+$B$9)+273)^4-(V650+273)^4)</f>
        <v>0</v>
      </c>
      <c r="AE650">
        <f>T650+AD650+AB650+AC650</f>
        <v>0</v>
      </c>
      <c r="AF650">
        <v>1</v>
      </c>
      <c r="AG650">
        <v>0</v>
      </c>
      <c r="AH650">
        <f>IF(AF650*$H$15&gt;=AJ650,1.0,(AJ650/(AJ650-AF650*$H$15)))</f>
        <v>0</v>
      </c>
      <c r="AI650">
        <f>(AH650-1)*100</f>
        <v>0</v>
      </c>
      <c r="AJ650">
        <f>MAX(0,($B$15+$C$15*DR650)/(1+$D$15*DR650)*DK650/(DM650+273)*$E$15)</f>
        <v>0</v>
      </c>
      <c r="AK650" t="s">
        <v>420</v>
      </c>
      <c r="AL650" t="s">
        <v>420</v>
      </c>
      <c r="AM650">
        <v>0</v>
      </c>
      <c r="AN650">
        <v>0</v>
      </c>
      <c r="AO650">
        <f>1-AM650/AN650</f>
        <v>0</v>
      </c>
      <c r="AP650">
        <v>0</v>
      </c>
      <c r="AQ650" t="s">
        <v>420</v>
      </c>
      <c r="AR650" t="s">
        <v>420</v>
      </c>
      <c r="AS650">
        <v>0</v>
      </c>
      <c r="AT650">
        <v>0</v>
      </c>
      <c r="AU650">
        <f>1-AS650/AT650</f>
        <v>0</v>
      </c>
      <c r="AV650">
        <v>0.5</v>
      </c>
      <c r="AW650">
        <f>CV650</f>
        <v>0</v>
      </c>
      <c r="AX650">
        <f>K650</f>
        <v>0</v>
      </c>
      <c r="AY650">
        <f>AU650*AV650*AW650</f>
        <v>0</v>
      </c>
      <c r="AZ650">
        <f>(AX650-AP650)/AW650</f>
        <v>0</v>
      </c>
      <c r="BA650">
        <f>(AN650-AT650)/AT650</f>
        <v>0</v>
      </c>
      <c r="BB650">
        <f>AM650/(AO650+AM650/AT650)</f>
        <v>0</v>
      </c>
      <c r="BC650" t="s">
        <v>420</v>
      </c>
      <c r="BD650">
        <v>0</v>
      </c>
      <c r="BE650">
        <f>IF(BD650&lt;&gt;0, BD650, BB650)</f>
        <v>0</v>
      </c>
      <c r="BF650">
        <f>1-BE650/AT650</f>
        <v>0</v>
      </c>
      <c r="BG650">
        <f>(AT650-AS650)/(AT650-BE650)</f>
        <v>0</v>
      </c>
      <c r="BH650">
        <f>(AN650-AT650)/(AN650-BE650)</f>
        <v>0</v>
      </c>
      <c r="BI650">
        <f>(AT650-AS650)/(AT650-AM650)</f>
        <v>0</v>
      </c>
      <c r="BJ650">
        <f>(AN650-AT650)/(AN650-AM650)</f>
        <v>0</v>
      </c>
      <c r="BK650">
        <f>(BG650*BE650/AS650)</f>
        <v>0</v>
      </c>
      <c r="BL650">
        <f>(1-BK650)</f>
        <v>0</v>
      </c>
      <c r="CU650">
        <f>$B$13*DS650+$C$13*DT650+$F$13*EE650*(1-EH650)</f>
        <v>0</v>
      </c>
      <c r="CV650">
        <f>CU650*CW650</f>
        <v>0</v>
      </c>
      <c r="CW650">
        <f>($B$13*$D$11+$C$13*$D$11+$F$13*((ER650+EJ650)/MAX(ER650+EJ650+ES650, 0.1)*$I$11+ES650/MAX(ER650+EJ650+ES650, 0.1)*$J$11))/($B$13+$C$13+$F$13)</f>
        <v>0</v>
      </c>
      <c r="CX650">
        <f>($B$13*$K$11+$C$13*$K$11+$F$13*((ER650+EJ650)/MAX(ER650+EJ650+ES650, 0.1)*$P$11+ES650/MAX(ER650+EJ650+ES650, 0.1)*$Q$11))/($B$13+$C$13+$F$13)</f>
        <v>0</v>
      </c>
      <c r="CY650">
        <v>1.91</v>
      </c>
      <c r="CZ650">
        <v>0.5</v>
      </c>
      <c r="DA650" t="s">
        <v>421</v>
      </c>
      <c r="DB650">
        <v>2</v>
      </c>
      <c r="DC650">
        <v>1761014356.151724</v>
      </c>
      <c r="DD650">
        <v>420.4201724137931</v>
      </c>
      <c r="DE650">
        <v>420.0173793103448</v>
      </c>
      <c r="DF650">
        <v>23.65219655172413</v>
      </c>
      <c r="DG650">
        <v>23.54240344827586</v>
      </c>
      <c r="DH650">
        <v>422.2328620689655</v>
      </c>
      <c r="DI650">
        <v>23.46347931034483</v>
      </c>
      <c r="DJ650">
        <v>499.9942068965518</v>
      </c>
      <c r="DK650">
        <v>90.62374827586204</v>
      </c>
      <c r="DL650">
        <v>0.03310085862068966</v>
      </c>
      <c r="DM650">
        <v>29.92333448275862</v>
      </c>
      <c r="DN650">
        <v>29.97639655172414</v>
      </c>
      <c r="DO650">
        <v>999.9000000000002</v>
      </c>
      <c r="DP650">
        <v>0</v>
      </c>
      <c r="DQ650">
        <v>0</v>
      </c>
      <c r="DR650">
        <v>9999.266551724138</v>
      </c>
      <c r="DS650">
        <v>0</v>
      </c>
      <c r="DT650">
        <v>0.242856</v>
      </c>
      <c r="DU650">
        <v>0.4027825172413793</v>
      </c>
      <c r="DV650">
        <v>430.6048275862069</v>
      </c>
      <c r="DW650">
        <v>430.144</v>
      </c>
      <c r="DX650">
        <v>0.1097949965517242</v>
      </c>
      <c r="DY650">
        <v>420.0173793103448</v>
      </c>
      <c r="DZ650">
        <v>23.54240344827586</v>
      </c>
      <c r="EA650">
        <v>2.143450689655172</v>
      </c>
      <c r="EB650">
        <v>2.133501034482758</v>
      </c>
      <c r="EC650">
        <v>18.5458</v>
      </c>
      <c r="ED650">
        <v>18.47150689655172</v>
      </c>
      <c r="EE650">
        <v>0.005000780000000002</v>
      </c>
      <c r="EF650">
        <v>0</v>
      </c>
      <c r="EG650">
        <v>0</v>
      </c>
      <c r="EH650">
        <v>0</v>
      </c>
      <c r="EI650">
        <v>199.9827586206896</v>
      </c>
      <c r="EJ650">
        <v>0.005000780000000002</v>
      </c>
      <c r="EK650">
        <v>-10.98620689655172</v>
      </c>
      <c r="EL650">
        <v>-0.03103448275862067</v>
      </c>
      <c r="EM650">
        <v>36.09244827586207</v>
      </c>
      <c r="EN650">
        <v>40.63562068965516</v>
      </c>
      <c r="EO650">
        <v>39.01920689655172</v>
      </c>
      <c r="EP650">
        <v>41.73034482758619</v>
      </c>
      <c r="EQ650">
        <v>39.34882758620689</v>
      </c>
      <c r="ER650">
        <v>0</v>
      </c>
      <c r="ES650">
        <v>0</v>
      </c>
      <c r="ET650">
        <v>0</v>
      </c>
      <c r="EU650">
        <v>1761014362.9</v>
      </c>
      <c r="EV650">
        <v>0</v>
      </c>
      <c r="EW650">
        <v>199.4576923076923</v>
      </c>
      <c r="EX650">
        <v>-20.5094015964571</v>
      </c>
      <c r="EY650">
        <v>35.69230816088927</v>
      </c>
      <c r="EZ650">
        <v>-10.01538461538462</v>
      </c>
      <c r="FA650">
        <v>15</v>
      </c>
      <c r="FB650">
        <v>1761014194.6</v>
      </c>
      <c r="FC650" t="s">
        <v>1727</v>
      </c>
      <c r="FD650">
        <v>1761014192.6</v>
      </c>
      <c r="FE650">
        <v>1761014194.6</v>
      </c>
      <c r="FF650">
        <v>20</v>
      </c>
      <c r="FG650">
        <v>-0.003</v>
      </c>
      <c r="FH650">
        <v>-0.001</v>
      </c>
      <c r="FI650">
        <v>-1.814</v>
      </c>
      <c r="FJ650">
        <v>0.179</v>
      </c>
      <c r="FK650">
        <v>420</v>
      </c>
      <c r="FL650">
        <v>23</v>
      </c>
      <c r="FM650">
        <v>0.62</v>
      </c>
      <c r="FN650">
        <v>0.22</v>
      </c>
      <c r="FO650">
        <v>0.4102485365853659</v>
      </c>
      <c r="FP650">
        <v>-0.1269957700348439</v>
      </c>
      <c r="FQ650">
        <v>0.04256857258880853</v>
      </c>
      <c r="FR650">
        <v>1</v>
      </c>
      <c r="FS650">
        <v>199.7764705882353</v>
      </c>
      <c r="FT650">
        <v>-6.362108382001021</v>
      </c>
      <c r="FU650">
        <v>6.650699159333437</v>
      </c>
      <c r="FV650">
        <v>0</v>
      </c>
      <c r="FW650">
        <v>0.1050654975609756</v>
      </c>
      <c r="FX650">
        <v>0.2991322557491288</v>
      </c>
      <c r="FY650">
        <v>0.03891264989839258</v>
      </c>
      <c r="FZ650">
        <v>0</v>
      </c>
      <c r="GA650">
        <v>1</v>
      </c>
      <c r="GB650">
        <v>3</v>
      </c>
      <c r="GC650" t="s">
        <v>459</v>
      </c>
      <c r="GD650">
        <v>3.10942</v>
      </c>
      <c r="GE650">
        <v>2.72519</v>
      </c>
      <c r="GF650">
        <v>0.0888094</v>
      </c>
      <c r="GG650">
        <v>0.0885008</v>
      </c>
      <c r="GH650">
        <v>0.107545</v>
      </c>
      <c r="GI650">
        <v>0.107879</v>
      </c>
      <c r="GJ650">
        <v>23917.2</v>
      </c>
      <c r="GK650">
        <v>21655.5</v>
      </c>
      <c r="GL650">
        <v>26805.3</v>
      </c>
      <c r="GM650">
        <v>23963.4</v>
      </c>
      <c r="GN650">
        <v>38223.9</v>
      </c>
      <c r="GO650">
        <v>31529.6</v>
      </c>
      <c r="GP650">
        <v>46787.3</v>
      </c>
      <c r="GQ650">
        <v>37875.7</v>
      </c>
      <c r="GR650">
        <v>1.89455</v>
      </c>
      <c r="GS650">
        <v>1.88242</v>
      </c>
      <c r="GT650">
        <v>0.105739</v>
      </c>
      <c r="GU650">
        <v>0</v>
      </c>
      <c r="GV650">
        <v>28.2251</v>
      </c>
      <c r="GW650">
        <v>999.9</v>
      </c>
      <c r="GX650">
        <v>64.09999999999999</v>
      </c>
      <c r="GY650">
        <v>28.9</v>
      </c>
      <c r="GZ650">
        <v>28.2838</v>
      </c>
      <c r="HA650">
        <v>61.5883</v>
      </c>
      <c r="HB650">
        <v>21.0978</v>
      </c>
      <c r="HC650">
        <v>1</v>
      </c>
      <c r="HD650">
        <v>0.0169309</v>
      </c>
      <c r="HE650">
        <v>-3.28092</v>
      </c>
      <c r="HF650">
        <v>20.303</v>
      </c>
      <c r="HG650">
        <v>5.21939</v>
      </c>
      <c r="HH650">
        <v>11.9797</v>
      </c>
      <c r="HI650">
        <v>4.9655</v>
      </c>
      <c r="HJ650">
        <v>3.27598</v>
      </c>
      <c r="HK650">
        <v>9999</v>
      </c>
      <c r="HL650">
        <v>9999</v>
      </c>
      <c r="HM650">
        <v>9999</v>
      </c>
      <c r="HN650">
        <v>999.9</v>
      </c>
      <c r="HO650">
        <v>1.8636</v>
      </c>
      <c r="HP650">
        <v>1.85974</v>
      </c>
      <c r="HQ650">
        <v>1.85804</v>
      </c>
      <c r="HR650">
        <v>1.85943</v>
      </c>
      <c r="HS650">
        <v>1.85959</v>
      </c>
      <c r="HT650">
        <v>1.85806</v>
      </c>
      <c r="HU650">
        <v>1.85713</v>
      </c>
      <c r="HV650">
        <v>1.85208</v>
      </c>
      <c r="HW650">
        <v>0</v>
      </c>
      <c r="HX650">
        <v>0</v>
      </c>
      <c r="HY650">
        <v>0</v>
      </c>
      <c r="HZ650">
        <v>0</v>
      </c>
      <c r="IA650" t="s">
        <v>424</v>
      </c>
      <c r="IB650" t="s">
        <v>425</v>
      </c>
      <c r="IC650" t="s">
        <v>426</v>
      </c>
      <c r="ID650" t="s">
        <v>426</v>
      </c>
      <c r="IE650" t="s">
        <v>426</v>
      </c>
      <c r="IF650" t="s">
        <v>426</v>
      </c>
      <c r="IG650">
        <v>0</v>
      </c>
      <c r="IH650">
        <v>100</v>
      </c>
      <c r="II650">
        <v>100</v>
      </c>
      <c r="IJ650">
        <v>-1.813</v>
      </c>
      <c r="IK650">
        <v>0.1882</v>
      </c>
      <c r="IL650">
        <v>-2.604145233131235</v>
      </c>
      <c r="IM650">
        <v>0.001328113201692861</v>
      </c>
      <c r="IN650">
        <v>1.538283238170363E-06</v>
      </c>
      <c r="IO650">
        <v>-5.795655626708063E-10</v>
      </c>
      <c r="IP650">
        <v>-0.06228719509320726</v>
      </c>
      <c r="IQ650">
        <v>-0.004593102289677449</v>
      </c>
      <c r="IR650">
        <v>0.0008253994458280543</v>
      </c>
      <c r="IS650">
        <v>-7.403632370499484E-06</v>
      </c>
      <c r="IT650">
        <v>2</v>
      </c>
      <c r="IU650">
        <v>1985</v>
      </c>
      <c r="IV650">
        <v>1</v>
      </c>
      <c r="IW650">
        <v>27</v>
      </c>
      <c r="IX650">
        <v>2.9</v>
      </c>
      <c r="IY650">
        <v>2.8</v>
      </c>
      <c r="IZ650">
        <v>1.13525</v>
      </c>
      <c r="JA650">
        <v>2.61353</v>
      </c>
      <c r="JB650">
        <v>1.49658</v>
      </c>
      <c r="JC650">
        <v>2.34497</v>
      </c>
      <c r="JD650">
        <v>1.54907</v>
      </c>
      <c r="JE650">
        <v>2.40967</v>
      </c>
      <c r="JF650">
        <v>32.7313</v>
      </c>
      <c r="JG650">
        <v>15.139</v>
      </c>
      <c r="JH650">
        <v>18</v>
      </c>
      <c r="JI650">
        <v>481.608</v>
      </c>
      <c r="JJ650">
        <v>503.131</v>
      </c>
      <c r="JK650">
        <v>31.1737</v>
      </c>
      <c r="JL650">
        <v>27.408</v>
      </c>
      <c r="JM650">
        <v>30.0009</v>
      </c>
      <c r="JN650">
        <v>27.6191</v>
      </c>
      <c r="JO650">
        <v>27.6047</v>
      </c>
      <c r="JP650">
        <v>22.8243</v>
      </c>
      <c r="JQ650">
        <v>21.6042</v>
      </c>
      <c r="JR650">
        <v>78.95950000000001</v>
      </c>
      <c r="JS650">
        <v>31.1832</v>
      </c>
      <c r="JT650">
        <v>420</v>
      </c>
      <c r="JU650">
        <v>23.2975</v>
      </c>
      <c r="JV650">
        <v>102.313</v>
      </c>
      <c r="JW650">
        <v>91.3767</v>
      </c>
    </row>
    <row r="651" spans="1:283">
      <c r="A651">
        <v>633</v>
      </c>
      <c r="B651">
        <v>1761014366.1</v>
      </c>
      <c r="C651">
        <v>4700.099999904633</v>
      </c>
      <c r="D651" t="s">
        <v>1730</v>
      </c>
      <c r="E651" t="s">
        <v>1731</v>
      </c>
      <c r="F651">
        <v>5</v>
      </c>
      <c r="G651" t="s">
        <v>1726</v>
      </c>
      <c r="H651">
        <v>1761014358.010714</v>
      </c>
      <c r="I651">
        <f>(J651)/1000</f>
        <v>0</v>
      </c>
      <c r="J651">
        <f>1000*DJ651*AH651*(DF651-DG651)/(100*CY651*(1000-AH651*DF651))</f>
        <v>0</v>
      </c>
      <c r="K651">
        <f>DJ651*AH651*(DE651-DD651*(1000-AH651*DG651)/(1000-AH651*DF651))/(100*CY651)</f>
        <v>0</v>
      </c>
      <c r="L651">
        <f>DD651 - IF(AH651&gt;1, K651*CY651*100.0/(AJ651), 0)</f>
        <v>0</v>
      </c>
      <c r="M651">
        <f>((S651-I651/2)*L651-K651)/(S651+I651/2)</f>
        <v>0</v>
      </c>
      <c r="N651">
        <f>M651*(DK651+DL651)/1000.0</f>
        <v>0</v>
      </c>
      <c r="O651">
        <f>(DD651 - IF(AH651&gt;1, K651*CY651*100.0/(AJ651), 0))*(DK651+DL651)/1000.0</f>
        <v>0</v>
      </c>
      <c r="P651">
        <f>2.0/((1/R651-1/Q651)+SIGN(R651)*SQRT((1/R651-1/Q651)*(1/R651-1/Q651) + 4*CZ651/((CZ651+1)*(CZ651+1))*(2*1/R651*1/Q651-1/Q651*1/Q651)))</f>
        <v>0</v>
      </c>
      <c r="Q651">
        <f>IF(LEFT(DA651,1)&lt;&gt;"0",IF(LEFT(DA651,1)="1",3.0,DB651),$D$5+$E$5*(DR651*DK651/($K$5*1000))+$F$5*(DR651*DK651/($K$5*1000))*MAX(MIN(CY651,$J$5),$I$5)*MAX(MIN(CY651,$J$5),$I$5)+$G$5*MAX(MIN(CY651,$J$5),$I$5)*(DR651*DK651/($K$5*1000))+$H$5*(DR651*DK651/($K$5*1000))*(DR651*DK651/($K$5*1000)))</f>
        <v>0</v>
      </c>
      <c r="R651">
        <f>I651*(1000-(1000*0.61365*exp(17.502*V651/(240.97+V651))/(DK651+DL651)+DF651)/2)/(1000*0.61365*exp(17.502*V651/(240.97+V651))/(DK651+DL651)-DF651)</f>
        <v>0</v>
      </c>
      <c r="S651">
        <f>1/((CZ651+1)/(P651/1.6)+1/(Q651/1.37)) + CZ651/((CZ651+1)/(P651/1.6) + CZ651/(Q651/1.37))</f>
        <v>0</v>
      </c>
      <c r="T651">
        <f>(CU651*CX651)</f>
        <v>0</v>
      </c>
      <c r="U651">
        <f>(DM651+(T651+2*0.95*5.67E-8*(((DM651+$B$9)+273)^4-(DM651+273)^4)-44100*I651)/(1.84*29.3*Q651+8*0.95*5.67E-8*(DM651+273)^3))</f>
        <v>0</v>
      </c>
      <c r="V651">
        <f>($C$9*DN651+$D$9*DO651+$E$9*U651)</f>
        <v>0</v>
      </c>
      <c r="W651">
        <f>0.61365*exp(17.502*V651/(240.97+V651))</f>
        <v>0</v>
      </c>
      <c r="X651">
        <f>(Y651/Z651*100)</f>
        <v>0</v>
      </c>
      <c r="Y651">
        <f>DF651*(DK651+DL651)/1000</f>
        <v>0</v>
      </c>
      <c r="Z651">
        <f>0.61365*exp(17.502*DM651/(240.97+DM651))</f>
        <v>0</v>
      </c>
      <c r="AA651">
        <f>(W651-DF651*(DK651+DL651)/1000)</f>
        <v>0</v>
      </c>
      <c r="AB651">
        <f>(-I651*44100)</f>
        <v>0</v>
      </c>
      <c r="AC651">
        <f>2*29.3*Q651*0.92*(DM651-V651)</f>
        <v>0</v>
      </c>
      <c r="AD651">
        <f>2*0.95*5.67E-8*(((DM651+$B$9)+273)^4-(V651+273)^4)</f>
        <v>0</v>
      </c>
      <c r="AE651">
        <f>T651+AD651+AB651+AC651</f>
        <v>0</v>
      </c>
      <c r="AF651">
        <v>1</v>
      </c>
      <c r="AG651">
        <v>0</v>
      </c>
      <c r="AH651">
        <f>IF(AF651*$H$15&gt;=AJ651,1.0,(AJ651/(AJ651-AF651*$H$15)))</f>
        <v>0</v>
      </c>
      <c r="AI651">
        <f>(AH651-1)*100</f>
        <v>0</v>
      </c>
      <c r="AJ651">
        <f>MAX(0,($B$15+$C$15*DR651)/(1+$D$15*DR651)*DK651/(DM651+273)*$E$15)</f>
        <v>0</v>
      </c>
      <c r="AK651" t="s">
        <v>420</v>
      </c>
      <c r="AL651" t="s">
        <v>420</v>
      </c>
      <c r="AM651">
        <v>0</v>
      </c>
      <c r="AN651">
        <v>0</v>
      </c>
      <c r="AO651">
        <f>1-AM651/AN651</f>
        <v>0</v>
      </c>
      <c r="AP651">
        <v>0</v>
      </c>
      <c r="AQ651" t="s">
        <v>420</v>
      </c>
      <c r="AR651" t="s">
        <v>420</v>
      </c>
      <c r="AS651">
        <v>0</v>
      </c>
      <c r="AT651">
        <v>0</v>
      </c>
      <c r="AU651">
        <f>1-AS651/AT651</f>
        <v>0</v>
      </c>
      <c r="AV651">
        <v>0.5</v>
      </c>
      <c r="AW651">
        <f>CV651</f>
        <v>0</v>
      </c>
      <c r="AX651">
        <f>K651</f>
        <v>0</v>
      </c>
      <c r="AY651">
        <f>AU651*AV651*AW651</f>
        <v>0</v>
      </c>
      <c r="AZ651">
        <f>(AX651-AP651)/AW651</f>
        <v>0</v>
      </c>
      <c r="BA651">
        <f>(AN651-AT651)/AT651</f>
        <v>0</v>
      </c>
      <c r="BB651">
        <f>AM651/(AO651+AM651/AT651)</f>
        <v>0</v>
      </c>
      <c r="BC651" t="s">
        <v>420</v>
      </c>
      <c r="BD651">
        <v>0</v>
      </c>
      <c r="BE651">
        <f>IF(BD651&lt;&gt;0, BD651, BB651)</f>
        <v>0</v>
      </c>
      <c r="BF651">
        <f>1-BE651/AT651</f>
        <v>0</v>
      </c>
      <c r="BG651">
        <f>(AT651-AS651)/(AT651-BE651)</f>
        <v>0</v>
      </c>
      <c r="BH651">
        <f>(AN651-AT651)/(AN651-BE651)</f>
        <v>0</v>
      </c>
      <c r="BI651">
        <f>(AT651-AS651)/(AT651-AM651)</f>
        <v>0</v>
      </c>
      <c r="BJ651">
        <f>(AN651-AT651)/(AN651-AM651)</f>
        <v>0</v>
      </c>
      <c r="BK651">
        <f>(BG651*BE651/AS651)</f>
        <v>0</v>
      </c>
      <c r="BL651">
        <f>(1-BK651)</f>
        <v>0</v>
      </c>
      <c r="CU651">
        <f>$B$13*DS651+$C$13*DT651+$F$13*EE651*(1-EH651)</f>
        <v>0</v>
      </c>
      <c r="CV651">
        <f>CU651*CW651</f>
        <v>0</v>
      </c>
      <c r="CW651">
        <f>($B$13*$D$11+$C$13*$D$11+$F$13*((ER651+EJ651)/MAX(ER651+EJ651+ES651, 0.1)*$I$11+ES651/MAX(ER651+EJ651+ES651, 0.1)*$J$11))/($B$13+$C$13+$F$13)</f>
        <v>0</v>
      </c>
      <c r="CX651">
        <f>($B$13*$K$11+$C$13*$K$11+$F$13*((ER651+EJ651)/MAX(ER651+EJ651+ES651, 0.1)*$P$11+ES651/MAX(ER651+EJ651+ES651, 0.1)*$Q$11))/($B$13+$C$13+$F$13)</f>
        <v>0</v>
      </c>
      <c r="CY651">
        <v>1.91</v>
      </c>
      <c r="CZ651">
        <v>0.5</v>
      </c>
      <c r="DA651" t="s">
        <v>421</v>
      </c>
      <c r="DB651">
        <v>2</v>
      </c>
      <c r="DC651">
        <v>1761014358.010714</v>
      </c>
      <c r="DD651">
        <v>420.4242857142857</v>
      </c>
      <c r="DE651">
        <v>420.0188928571428</v>
      </c>
      <c r="DF651">
        <v>23.64777142857143</v>
      </c>
      <c r="DG651">
        <v>23.52034642857143</v>
      </c>
      <c r="DH651">
        <v>422.2369285714286</v>
      </c>
      <c r="DI651">
        <v>23.45914642857143</v>
      </c>
      <c r="DJ651">
        <v>499.9996071428572</v>
      </c>
      <c r="DK651">
        <v>90.62354285714287</v>
      </c>
      <c r="DL651">
        <v>0.03313769285714286</v>
      </c>
      <c r="DM651">
        <v>29.91729285714285</v>
      </c>
      <c r="DN651">
        <v>29.96792857142858</v>
      </c>
      <c r="DO651">
        <v>999.9000000000002</v>
      </c>
      <c r="DP651">
        <v>0</v>
      </c>
      <c r="DQ651">
        <v>0</v>
      </c>
      <c r="DR651">
        <v>10000.71607142857</v>
      </c>
      <c r="DS651">
        <v>0</v>
      </c>
      <c r="DT651">
        <v>0.242856</v>
      </c>
      <c r="DU651">
        <v>0.40537475</v>
      </c>
      <c r="DV651">
        <v>430.6071071428572</v>
      </c>
      <c r="DW651">
        <v>430.1358571428572</v>
      </c>
      <c r="DX651">
        <v>0.1274234642857143</v>
      </c>
      <c r="DY651">
        <v>420.0188928571428</v>
      </c>
      <c r="DZ651">
        <v>23.52034642857143</v>
      </c>
      <c r="EA651">
        <v>2.143044642857143</v>
      </c>
      <c r="EB651">
        <v>2.1314975</v>
      </c>
      <c r="EC651">
        <v>18.54277142857143</v>
      </c>
      <c r="ED651">
        <v>18.45648214285714</v>
      </c>
      <c r="EE651">
        <v>0.005000780000000002</v>
      </c>
      <c r="EF651">
        <v>0</v>
      </c>
      <c r="EG651">
        <v>0</v>
      </c>
      <c r="EH651">
        <v>0</v>
      </c>
      <c r="EI651">
        <v>200.2714285714286</v>
      </c>
      <c r="EJ651">
        <v>0.005000780000000002</v>
      </c>
      <c r="EK651">
        <v>-10.51785714285714</v>
      </c>
      <c r="EL651">
        <v>0.2928571428571428</v>
      </c>
      <c r="EM651">
        <v>36.1025</v>
      </c>
      <c r="EN651">
        <v>40.64714285714285</v>
      </c>
      <c r="EO651">
        <v>38.944</v>
      </c>
      <c r="EP651">
        <v>41.74971428571428</v>
      </c>
      <c r="EQ651">
        <v>39.37914285714285</v>
      </c>
      <c r="ER651">
        <v>0</v>
      </c>
      <c r="ES651">
        <v>0</v>
      </c>
      <c r="ET651">
        <v>0</v>
      </c>
      <c r="EU651">
        <v>1761014365.3</v>
      </c>
      <c r="EV651">
        <v>0</v>
      </c>
      <c r="EW651">
        <v>199.9769230769231</v>
      </c>
      <c r="EX651">
        <v>-1.866666684543247</v>
      </c>
      <c r="EY651">
        <v>9.312820854984029</v>
      </c>
      <c r="EZ651">
        <v>-9.561538461538463</v>
      </c>
      <c r="FA651">
        <v>15</v>
      </c>
      <c r="FB651">
        <v>1761014194.6</v>
      </c>
      <c r="FC651" t="s">
        <v>1727</v>
      </c>
      <c r="FD651">
        <v>1761014192.6</v>
      </c>
      <c r="FE651">
        <v>1761014194.6</v>
      </c>
      <c r="FF651">
        <v>20</v>
      </c>
      <c r="FG651">
        <v>-0.003</v>
      </c>
      <c r="FH651">
        <v>-0.001</v>
      </c>
      <c r="FI651">
        <v>-1.814</v>
      </c>
      <c r="FJ651">
        <v>0.179</v>
      </c>
      <c r="FK651">
        <v>420</v>
      </c>
      <c r="FL651">
        <v>23</v>
      </c>
      <c r="FM651">
        <v>0.62</v>
      </c>
      <c r="FN651">
        <v>0.22</v>
      </c>
      <c r="FO651">
        <v>0.408123775</v>
      </c>
      <c r="FP651">
        <v>-0.09242378611632476</v>
      </c>
      <c r="FQ651">
        <v>0.04253614502601728</v>
      </c>
      <c r="FR651">
        <v>1</v>
      </c>
      <c r="FS651">
        <v>199.3588235294118</v>
      </c>
      <c r="FT651">
        <v>-4.800611187360835</v>
      </c>
      <c r="FU651">
        <v>7.147526007485503</v>
      </c>
      <c r="FV651">
        <v>0</v>
      </c>
      <c r="FW651">
        <v>0.11604146</v>
      </c>
      <c r="FX651">
        <v>0.4411067909943714</v>
      </c>
      <c r="FY651">
        <v>0.05034172306571757</v>
      </c>
      <c r="FZ651">
        <v>0</v>
      </c>
      <c r="GA651">
        <v>1</v>
      </c>
      <c r="GB651">
        <v>3</v>
      </c>
      <c r="GC651" t="s">
        <v>459</v>
      </c>
      <c r="GD651">
        <v>3.1097</v>
      </c>
      <c r="GE651">
        <v>2.72501</v>
      </c>
      <c r="GF651">
        <v>0.0888084</v>
      </c>
      <c r="GG651">
        <v>0.08849659999999999</v>
      </c>
      <c r="GH651">
        <v>0.107477</v>
      </c>
      <c r="GI651">
        <v>0.107725</v>
      </c>
      <c r="GJ651">
        <v>23917.1</v>
      </c>
      <c r="GK651">
        <v>21655.5</v>
      </c>
      <c r="GL651">
        <v>26805.2</v>
      </c>
      <c r="GM651">
        <v>23963.3</v>
      </c>
      <c r="GN651">
        <v>38226.7</v>
      </c>
      <c r="GO651">
        <v>31534.9</v>
      </c>
      <c r="GP651">
        <v>46787.1</v>
      </c>
      <c r="GQ651">
        <v>37875.5</v>
      </c>
      <c r="GR651">
        <v>1.8948</v>
      </c>
      <c r="GS651">
        <v>1.88207</v>
      </c>
      <c r="GT651">
        <v>0.106357</v>
      </c>
      <c r="GU651">
        <v>0</v>
      </c>
      <c r="GV651">
        <v>28.2215</v>
      </c>
      <c r="GW651">
        <v>999.9</v>
      </c>
      <c r="GX651">
        <v>64.09999999999999</v>
      </c>
      <c r="GY651">
        <v>28.9</v>
      </c>
      <c r="GZ651">
        <v>28.2822</v>
      </c>
      <c r="HA651">
        <v>61.2383</v>
      </c>
      <c r="HB651">
        <v>20.9215</v>
      </c>
      <c r="HC651">
        <v>1</v>
      </c>
      <c r="HD651">
        <v>0.0154853</v>
      </c>
      <c r="HE651">
        <v>-2.95461</v>
      </c>
      <c r="HF651">
        <v>20.3096</v>
      </c>
      <c r="HG651">
        <v>5.21879</v>
      </c>
      <c r="HH651">
        <v>11.9798</v>
      </c>
      <c r="HI651">
        <v>4.9653</v>
      </c>
      <c r="HJ651">
        <v>3.276</v>
      </c>
      <c r="HK651">
        <v>9999</v>
      </c>
      <c r="HL651">
        <v>9999</v>
      </c>
      <c r="HM651">
        <v>9999</v>
      </c>
      <c r="HN651">
        <v>999.9</v>
      </c>
      <c r="HO651">
        <v>1.86359</v>
      </c>
      <c r="HP651">
        <v>1.85974</v>
      </c>
      <c r="HQ651">
        <v>1.85804</v>
      </c>
      <c r="HR651">
        <v>1.85944</v>
      </c>
      <c r="HS651">
        <v>1.85959</v>
      </c>
      <c r="HT651">
        <v>1.85806</v>
      </c>
      <c r="HU651">
        <v>1.85714</v>
      </c>
      <c r="HV651">
        <v>1.8521</v>
      </c>
      <c r="HW651">
        <v>0</v>
      </c>
      <c r="HX651">
        <v>0</v>
      </c>
      <c r="HY651">
        <v>0</v>
      </c>
      <c r="HZ651">
        <v>0</v>
      </c>
      <c r="IA651" t="s">
        <v>424</v>
      </c>
      <c r="IB651" t="s">
        <v>425</v>
      </c>
      <c r="IC651" t="s">
        <v>426</v>
      </c>
      <c r="ID651" t="s">
        <v>426</v>
      </c>
      <c r="IE651" t="s">
        <v>426</v>
      </c>
      <c r="IF651" t="s">
        <v>426</v>
      </c>
      <c r="IG651">
        <v>0</v>
      </c>
      <c r="IH651">
        <v>100</v>
      </c>
      <c r="II651">
        <v>100</v>
      </c>
      <c r="IJ651">
        <v>-1.813</v>
      </c>
      <c r="IK651">
        <v>0.1878</v>
      </c>
      <c r="IL651">
        <v>-2.604145233131235</v>
      </c>
      <c r="IM651">
        <v>0.001328113201692861</v>
      </c>
      <c r="IN651">
        <v>1.538283238170363E-06</v>
      </c>
      <c r="IO651">
        <v>-5.795655626708063E-10</v>
      </c>
      <c r="IP651">
        <v>-0.06228719509320726</v>
      </c>
      <c r="IQ651">
        <v>-0.004593102289677449</v>
      </c>
      <c r="IR651">
        <v>0.0008253994458280543</v>
      </c>
      <c r="IS651">
        <v>-7.403632370499484E-06</v>
      </c>
      <c r="IT651">
        <v>2</v>
      </c>
      <c r="IU651">
        <v>1985</v>
      </c>
      <c r="IV651">
        <v>1</v>
      </c>
      <c r="IW651">
        <v>27</v>
      </c>
      <c r="IX651">
        <v>2.9</v>
      </c>
      <c r="IY651">
        <v>2.9</v>
      </c>
      <c r="IZ651">
        <v>1.13525</v>
      </c>
      <c r="JA651">
        <v>2.60742</v>
      </c>
      <c r="JB651">
        <v>1.49658</v>
      </c>
      <c r="JC651">
        <v>2.34497</v>
      </c>
      <c r="JD651">
        <v>1.54907</v>
      </c>
      <c r="JE651">
        <v>2.46948</v>
      </c>
      <c r="JF651">
        <v>32.7091</v>
      </c>
      <c r="JG651">
        <v>15.1565</v>
      </c>
      <c r="JH651">
        <v>18</v>
      </c>
      <c r="JI651">
        <v>481.747</v>
      </c>
      <c r="JJ651">
        <v>502.898</v>
      </c>
      <c r="JK651">
        <v>31.2424</v>
      </c>
      <c r="JL651">
        <v>27.408</v>
      </c>
      <c r="JM651">
        <v>29.9996</v>
      </c>
      <c r="JN651">
        <v>27.6184</v>
      </c>
      <c r="JO651">
        <v>27.6047</v>
      </c>
      <c r="JP651">
        <v>22.8257</v>
      </c>
      <c r="JQ651">
        <v>21.6042</v>
      </c>
      <c r="JR651">
        <v>78.95950000000001</v>
      </c>
      <c r="JS651">
        <v>31.2202</v>
      </c>
      <c r="JT651">
        <v>420</v>
      </c>
      <c r="JU651">
        <v>23.2935</v>
      </c>
      <c r="JV651">
        <v>102.313</v>
      </c>
      <c r="JW651">
        <v>91.37609999999999</v>
      </c>
    </row>
    <row r="652" spans="1:283">
      <c r="A652">
        <v>634</v>
      </c>
      <c r="B652">
        <v>1761014368.1</v>
      </c>
      <c r="C652">
        <v>4702.099999904633</v>
      </c>
      <c r="D652" t="s">
        <v>1732</v>
      </c>
      <c r="E652" t="s">
        <v>1733</v>
      </c>
      <c r="F652">
        <v>5</v>
      </c>
      <c r="G652" t="s">
        <v>1726</v>
      </c>
      <c r="H652">
        <v>1761014359.933333</v>
      </c>
      <c r="I652">
        <f>(J652)/1000</f>
        <v>0</v>
      </c>
      <c r="J652">
        <f>1000*DJ652*AH652*(DF652-DG652)/(100*CY652*(1000-AH652*DF652))</f>
        <v>0</v>
      </c>
      <c r="K652">
        <f>DJ652*AH652*(DE652-DD652*(1000-AH652*DG652)/(1000-AH652*DF652))/(100*CY652)</f>
        <v>0</v>
      </c>
      <c r="L652">
        <f>DD652 - IF(AH652&gt;1, K652*CY652*100.0/(AJ652), 0)</f>
        <v>0</v>
      </c>
      <c r="M652">
        <f>((S652-I652/2)*L652-K652)/(S652+I652/2)</f>
        <v>0</v>
      </c>
      <c r="N652">
        <f>M652*(DK652+DL652)/1000.0</f>
        <v>0</v>
      </c>
      <c r="O652">
        <f>(DD652 - IF(AH652&gt;1, K652*CY652*100.0/(AJ652), 0))*(DK652+DL652)/1000.0</f>
        <v>0</v>
      </c>
      <c r="P652">
        <f>2.0/((1/R652-1/Q652)+SIGN(R652)*SQRT((1/R652-1/Q652)*(1/R652-1/Q652) + 4*CZ652/((CZ652+1)*(CZ652+1))*(2*1/R652*1/Q652-1/Q652*1/Q652)))</f>
        <v>0</v>
      </c>
      <c r="Q652">
        <f>IF(LEFT(DA652,1)&lt;&gt;"0",IF(LEFT(DA652,1)="1",3.0,DB652),$D$5+$E$5*(DR652*DK652/($K$5*1000))+$F$5*(DR652*DK652/($K$5*1000))*MAX(MIN(CY652,$J$5),$I$5)*MAX(MIN(CY652,$J$5),$I$5)+$G$5*MAX(MIN(CY652,$J$5),$I$5)*(DR652*DK652/($K$5*1000))+$H$5*(DR652*DK652/($K$5*1000))*(DR652*DK652/($K$5*1000)))</f>
        <v>0</v>
      </c>
      <c r="R652">
        <f>I652*(1000-(1000*0.61365*exp(17.502*V652/(240.97+V652))/(DK652+DL652)+DF652)/2)/(1000*0.61365*exp(17.502*V652/(240.97+V652))/(DK652+DL652)-DF652)</f>
        <v>0</v>
      </c>
      <c r="S652">
        <f>1/((CZ652+1)/(P652/1.6)+1/(Q652/1.37)) + CZ652/((CZ652+1)/(P652/1.6) + CZ652/(Q652/1.37))</f>
        <v>0</v>
      </c>
      <c r="T652">
        <f>(CU652*CX652)</f>
        <v>0</v>
      </c>
      <c r="U652">
        <f>(DM652+(T652+2*0.95*5.67E-8*(((DM652+$B$9)+273)^4-(DM652+273)^4)-44100*I652)/(1.84*29.3*Q652+8*0.95*5.67E-8*(DM652+273)^3))</f>
        <v>0</v>
      </c>
      <c r="V652">
        <f>($C$9*DN652+$D$9*DO652+$E$9*U652)</f>
        <v>0</v>
      </c>
      <c r="W652">
        <f>0.61365*exp(17.502*V652/(240.97+V652))</f>
        <v>0</v>
      </c>
      <c r="X652">
        <f>(Y652/Z652*100)</f>
        <v>0</v>
      </c>
      <c r="Y652">
        <f>DF652*(DK652+DL652)/1000</f>
        <v>0</v>
      </c>
      <c r="Z652">
        <f>0.61365*exp(17.502*DM652/(240.97+DM652))</f>
        <v>0</v>
      </c>
      <c r="AA652">
        <f>(W652-DF652*(DK652+DL652)/1000)</f>
        <v>0</v>
      </c>
      <c r="AB652">
        <f>(-I652*44100)</f>
        <v>0</v>
      </c>
      <c r="AC652">
        <f>2*29.3*Q652*0.92*(DM652-V652)</f>
        <v>0</v>
      </c>
      <c r="AD652">
        <f>2*0.95*5.67E-8*(((DM652+$B$9)+273)^4-(V652+273)^4)</f>
        <v>0</v>
      </c>
      <c r="AE652">
        <f>T652+AD652+AB652+AC652</f>
        <v>0</v>
      </c>
      <c r="AF652">
        <v>1</v>
      </c>
      <c r="AG652">
        <v>0</v>
      </c>
      <c r="AH652">
        <f>IF(AF652*$H$15&gt;=AJ652,1.0,(AJ652/(AJ652-AF652*$H$15)))</f>
        <v>0</v>
      </c>
      <c r="AI652">
        <f>(AH652-1)*100</f>
        <v>0</v>
      </c>
      <c r="AJ652">
        <f>MAX(0,($B$15+$C$15*DR652)/(1+$D$15*DR652)*DK652/(DM652+273)*$E$15)</f>
        <v>0</v>
      </c>
      <c r="AK652" t="s">
        <v>420</v>
      </c>
      <c r="AL652" t="s">
        <v>420</v>
      </c>
      <c r="AM652">
        <v>0</v>
      </c>
      <c r="AN652">
        <v>0</v>
      </c>
      <c r="AO652">
        <f>1-AM652/AN652</f>
        <v>0</v>
      </c>
      <c r="AP652">
        <v>0</v>
      </c>
      <c r="AQ652" t="s">
        <v>420</v>
      </c>
      <c r="AR652" t="s">
        <v>420</v>
      </c>
      <c r="AS652">
        <v>0</v>
      </c>
      <c r="AT652">
        <v>0</v>
      </c>
      <c r="AU652">
        <f>1-AS652/AT652</f>
        <v>0</v>
      </c>
      <c r="AV652">
        <v>0.5</v>
      </c>
      <c r="AW652">
        <f>CV652</f>
        <v>0</v>
      </c>
      <c r="AX652">
        <f>K652</f>
        <v>0</v>
      </c>
      <c r="AY652">
        <f>AU652*AV652*AW652</f>
        <v>0</v>
      </c>
      <c r="AZ652">
        <f>(AX652-AP652)/AW652</f>
        <v>0</v>
      </c>
      <c r="BA652">
        <f>(AN652-AT652)/AT652</f>
        <v>0</v>
      </c>
      <c r="BB652">
        <f>AM652/(AO652+AM652/AT652)</f>
        <v>0</v>
      </c>
      <c r="BC652" t="s">
        <v>420</v>
      </c>
      <c r="BD652">
        <v>0</v>
      </c>
      <c r="BE652">
        <f>IF(BD652&lt;&gt;0, BD652, BB652)</f>
        <v>0</v>
      </c>
      <c r="BF652">
        <f>1-BE652/AT652</f>
        <v>0</v>
      </c>
      <c r="BG652">
        <f>(AT652-AS652)/(AT652-BE652)</f>
        <v>0</v>
      </c>
      <c r="BH652">
        <f>(AN652-AT652)/(AN652-BE652)</f>
        <v>0</v>
      </c>
      <c r="BI652">
        <f>(AT652-AS652)/(AT652-AM652)</f>
        <v>0</v>
      </c>
      <c r="BJ652">
        <f>(AN652-AT652)/(AN652-AM652)</f>
        <v>0</v>
      </c>
      <c r="BK652">
        <f>(BG652*BE652/AS652)</f>
        <v>0</v>
      </c>
      <c r="BL652">
        <f>(1-BK652)</f>
        <v>0</v>
      </c>
      <c r="CU652">
        <f>$B$13*DS652+$C$13*DT652+$F$13*EE652*(1-EH652)</f>
        <v>0</v>
      </c>
      <c r="CV652">
        <f>CU652*CW652</f>
        <v>0</v>
      </c>
      <c r="CW652">
        <f>($B$13*$D$11+$C$13*$D$11+$F$13*((ER652+EJ652)/MAX(ER652+EJ652+ES652, 0.1)*$I$11+ES652/MAX(ER652+EJ652+ES652, 0.1)*$J$11))/($B$13+$C$13+$F$13)</f>
        <v>0</v>
      </c>
      <c r="CX652">
        <f>($B$13*$K$11+$C$13*$K$11+$F$13*((ER652+EJ652)/MAX(ER652+EJ652+ES652, 0.1)*$P$11+ES652/MAX(ER652+EJ652+ES652, 0.1)*$Q$11))/($B$13+$C$13+$F$13)</f>
        <v>0</v>
      </c>
      <c r="CY652">
        <v>1.91</v>
      </c>
      <c r="CZ652">
        <v>0.5</v>
      </c>
      <c r="DA652" t="s">
        <v>421</v>
      </c>
      <c r="DB652">
        <v>2</v>
      </c>
      <c r="DC652">
        <v>1761014359.933333</v>
      </c>
      <c r="DD652">
        <v>420.4257777777778</v>
      </c>
      <c r="DE652">
        <v>420.0084814814815</v>
      </c>
      <c r="DF652">
        <v>23.64052962962963</v>
      </c>
      <c r="DG652">
        <v>23.4922037037037</v>
      </c>
      <c r="DH652">
        <v>422.2384444444445</v>
      </c>
      <c r="DI652">
        <v>23.45205555555556</v>
      </c>
      <c r="DJ652">
        <v>500.0337407407408</v>
      </c>
      <c r="DK652">
        <v>90.62353703703704</v>
      </c>
      <c r="DL652">
        <v>0.03314329999999999</v>
      </c>
      <c r="DM652">
        <v>29.91408888888889</v>
      </c>
      <c r="DN652">
        <v>29.96161851851852</v>
      </c>
      <c r="DO652">
        <v>999.9000000000001</v>
      </c>
      <c r="DP652">
        <v>0</v>
      </c>
      <c r="DQ652">
        <v>0</v>
      </c>
      <c r="DR652">
        <v>10004.07592592592</v>
      </c>
      <c r="DS652">
        <v>0</v>
      </c>
      <c r="DT652">
        <v>0.242856</v>
      </c>
      <c r="DU652">
        <v>0.4173278518518518</v>
      </c>
      <c r="DV652">
        <v>430.6054814814814</v>
      </c>
      <c r="DW652">
        <v>430.1127407407407</v>
      </c>
      <c r="DX652">
        <v>0.1483254296296296</v>
      </c>
      <c r="DY652">
        <v>420.0084814814815</v>
      </c>
      <c r="DZ652">
        <v>23.4922037037037</v>
      </c>
      <c r="EA652">
        <v>2.142388148148148</v>
      </c>
      <c r="EB652">
        <v>2.128946296296296</v>
      </c>
      <c r="EC652">
        <v>18.53787407407408</v>
      </c>
      <c r="ED652">
        <v>18.43734814814815</v>
      </c>
      <c r="EE652">
        <v>0.005000780000000001</v>
      </c>
      <c r="EF652">
        <v>0</v>
      </c>
      <c r="EG652">
        <v>0</v>
      </c>
      <c r="EH652">
        <v>0</v>
      </c>
      <c r="EI652">
        <v>199.7111111111111</v>
      </c>
      <c r="EJ652">
        <v>0.005000780000000001</v>
      </c>
      <c r="EK652">
        <v>-10.04074074074074</v>
      </c>
      <c r="EL652">
        <v>0.3444444444444445</v>
      </c>
      <c r="EM652">
        <v>36.11559259259259</v>
      </c>
      <c r="EN652">
        <v>40.65485185185184</v>
      </c>
      <c r="EO652">
        <v>39.02292592592593</v>
      </c>
      <c r="EP652">
        <v>41.77292592592593</v>
      </c>
      <c r="EQ652">
        <v>39.39551851851852</v>
      </c>
      <c r="ER652">
        <v>0</v>
      </c>
      <c r="ES652">
        <v>0</v>
      </c>
      <c r="ET652">
        <v>0</v>
      </c>
      <c r="EU652">
        <v>1761014367.1</v>
      </c>
      <c r="EV652">
        <v>0</v>
      </c>
      <c r="EW652">
        <v>199.284</v>
      </c>
      <c r="EX652">
        <v>-12.69230773905123</v>
      </c>
      <c r="EY652">
        <v>6.184615717131749</v>
      </c>
      <c r="EZ652">
        <v>-9.708</v>
      </c>
      <c r="FA652">
        <v>15</v>
      </c>
      <c r="FB652">
        <v>1761014194.6</v>
      </c>
      <c r="FC652" t="s">
        <v>1727</v>
      </c>
      <c r="FD652">
        <v>1761014192.6</v>
      </c>
      <c r="FE652">
        <v>1761014194.6</v>
      </c>
      <c r="FF652">
        <v>20</v>
      </c>
      <c r="FG652">
        <v>-0.003</v>
      </c>
      <c r="FH652">
        <v>-0.001</v>
      </c>
      <c r="FI652">
        <v>-1.814</v>
      </c>
      <c r="FJ652">
        <v>0.179</v>
      </c>
      <c r="FK652">
        <v>420</v>
      </c>
      <c r="FL652">
        <v>23</v>
      </c>
      <c r="FM652">
        <v>0.62</v>
      </c>
      <c r="FN652">
        <v>0.22</v>
      </c>
      <c r="FO652">
        <v>0.4092823902439024</v>
      </c>
      <c r="FP652">
        <v>0.005228466898955893</v>
      </c>
      <c r="FQ652">
        <v>0.04271488369145512</v>
      </c>
      <c r="FR652">
        <v>1</v>
      </c>
      <c r="FS652">
        <v>199.3411764705882</v>
      </c>
      <c r="FT652">
        <v>-7.028265872151213</v>
      </c>
      <c r="FU652">
        <v>7.142133379050845</v>
      </c>
      <c r="FV652">
        <v>0</v>
      </c>
      <c r="FW652">
        <v>0.1351611731707317</v>
      </c>
      <c r="FX652">
        <v>0.599993199303136</v>
      </c>
      <c r="FY652">
        <v>0.06432378471155177</v>
      </c>
      <c r="FZ652">
        <v>0</v>
      </c>
      <c r="GA652">
        <v>1</v>
      </c>
      <c r="GB652">
        <v>3</v>
      </c>
      <c r="GC652" t="s">
        <v>459</v>
      </c>
      <c r="GD652">
        <v>3.10946</v>
      </c>
      <c r="GE652">
        <v>2.72491</v>
      </c>
      <c r="GF652">
        <v>0.08879620000000001</v>
      </c>
      <c r="GG652">
        <v>0.08848499999999999</v>
      </c>
      <c r="GH652">
        <v>0.107396</v>
      </c>
      <c r="GI652">
        <v>0.107631</v>
      </c>
      <c r="GJ652">
        <v>23917.2</v>
      </c>
      <c r="GK652">
        <v>21655.6</v>
      </c>
      <c r="GL652">
        <v>26805</v>
      </c>
      <c r="GM652">
        <v>23963.1</v>
      </c>
      <c r="GN652">
        <v>38230.2</v>
      </c>
      <c r="GO652">
        <v>31538.1</v>
      </c>
      <c r="GP652">
        <v>46787</v>
      </c>
      <c r="GQ652">
        <v>37875.4</v>
      </c>
      <c r="GR652">
        <v>1.89447</v>
      </c>
      <c r="GS652">
        <v>1.88242</v>
      </c>
      <c r="GT652">
        <v>0.10689</v>
      </c>
      <c r="GU652">
        <v>0</v>
      </c>
      <c r="GV652">
        <v>28.2178</v>
      </c>
      <c r="GW652">
        <v>999.9</v>
      </c>
      <c r="GX652">
        <v>64.09999999999999</v>
      </c>
      <c r="GY652">
        <v>29</v>
      </c>
      <c r="GZ652">
        <v>28.4496</v>
      </c>
      <c r="HA652">
        <v>61.6983</v>
      </c>
      <c r="HB652">
        <v>21.1619</v>
      </c>
      <c r="HC652">
        <v>1</v>
      </c>
      <c r="HD652">
        <v>0.0147002</v>
      </c>
      <c r="HE652">
        <v>-2.73564</v>
      </c>
      <c r="HF652">
        <v>20.3138</v>
      </c>
      <c r="HG652">
        <v>5.21834</v>
      </c>
      <c r="HH652">
        <v>11.98</v>
      </c>
      <c r="HI652">
        <v>4.9653</v>
      </c>
      <c r="HJ652">
        <v>3.27598</v>
      </c>
      <c r="HK652">
        <v>9999</v>
      </c>
      <c r="HL652">
        <v>9999</v>
      </c>
      <c r="HM652">
        <v>9999</v>
      </c>
      <c r="HN652">
        <v>999.9</v>
      </c>
      <c r="HO652">
        <v>1.86359</v>
      </c>
      <c r="HP652">
        <v>1.85974</v>
      </c>
      <c r="HQ652">
        <v>1.85805</v>
      </c>
      <c r="HR652">
        <v>1.85944</v>
      </c>
      <c r="HS652">
        <v>1.85959</v>
      </c>
      <c r="HT652">
        <v>1.85806</v>
      </c>
      <c r="HU652">
        <v>1.85715</v>
      </c>
      <c r="HV652">
        <v>1.85211</v>
      </c>
      <c r="HW652">
        <v>0</v>
      </c>
      <c r="HX652">
        <v>0</v>
      </c>
      <c r="HY652">
        <v>0</v>
      </c>
      <c r="HZ652">
        <v>0</v>
      </c>
      <c r="IA652" t="s">
        <v>424</v>
      </c>
      <c r="IB652" t="s">
        <v>425</v>
      </c>
      <c r="IC652" t="s">
        <v>426</v>
      </c>
      <c r="ID652" t="s">
        <v>426</v>
      </c>
      <c r="IE652" t="s">
        <v>426</v>
      </c>
      <c r="IF652" t="s">
        <v>426</v>
      </c>
      <c r="IG652">
        <v>0</v>
      </c>
      <c r="IH652">
        <v>100</v>
      </c>
      <c r="II652">
        <v>100</v>
      </c>
      <c r="IJ652">
        <v>-1.813</v>
      </c>
      <c r="IK652">
        <v>0.1872</v>
      </c>
      <c r="IL652">
        <v>-2.604145233131235</v>
      </c>
      <c r="IM652">
        <v>0.001328113201692861</v>
      </c>
      <c r="IN652">
        <v>1.538283238170363E-06</v>
      </c>
      <c r="IO652">
        <v>-5.795655626708063E-10</v>
      </c>
      <c r="IP652">
        <v>-0.06228719509320726</v>
      </c>
      <c r="IQ652">
        <v>-0.004593102289677449</v>
      </c>
      <c r="IR652">
        <v>0.0008253994458280543</v>
      </c>
      <c r="IS652">
        <v>-7.403632370499484E-06</v>
      </c>
      <c r="IT652">
        <v>2</v>
      </c>
      <c r="IU652">
        <v>1985</v>
      </c>
      <c r="IV652">
        <v>1</v>
      </c>
      <c r="IW652">
        <v>27</v>
      </c>
      <c r="IX652">
        <v>2.9</v>
      </c>
      <c r="IY652">
        <v>2.9</v>
      </c>
      <c r="IZ652">
        <v>1.13525</v>
      </c>
      <c r="JA652">
        <v>2.6123</v>
      </c>
      <c r="JB652">
        <v>1.49658</v>
      </c>
      <c r="JC652">
        <v>2.34497</v>
      </c>
      <c r="JD652">
        <v>1.54907</v>
      </c>
      <c r="JE652">
        <v>2.35474</v>
      </c>
      <c r="JF652">
        <v>32.7313</v>
      </c>
      <c r="JG652">
        <v>15.1477</v>
      </c>
      <c r="JH652">
        <v>18</v>
      </c>
      <c r="JI652">
        <v>481.551</v>
      </c>
      <c r="JJ652">
        <v>503.121</v>
      </c>
      <c r="JK652">
        <v>31.2814</v>
      </c>
      <c r="JL652">
        <v>27.408</v>
      </c>
      <c r="JM652">
        <v>29.9991</v>
      </c>
      <c r="JN652">
        <v>27.6173</v>
      </c>
      <c r="JO652">
        <v>27.6036</v>
      </c>
      <c r="JP652">
        <v>22.8266</v>
      </c>
      <c r="JQ652">
        <v>21.6042</v>
      </c>
      <c r="JR652">
        <v>78.95950000000001</v>
      </c>
      <c r="JS652">
        <v>31.2202</v>
      </c>
      <c r="JT652">
        <v>420</v>
      </c>
      <c r="JU652">
        <v>23.3032</v>
      </c>
      <c r="JV652">
        <v>102.312</v>
      </c>
      <c r="JW652">
        <v>91.37569999999999</v>
      </c>
    </row>
    <row r="653" spans="1:283">
      <c r="A653">
        <v>635</v>
      </c>
      <c r="B653">
        <v>1761014370.1</v>
      </c>
      <c r="C653">
        <v>4704.099999904633</v>
      </c>
      <c r="D653" t="s">
        <v>1734</v>
      </c>
      <c r="E653" t="s">
        <v>1735</v>
      </c>
      <c r="F653">
        <v>5</v>
      </c>
      <c r="G653" t="s">
        <v>1726</v>
      </c>
      <c r="H653">
        <v>1761014361.926923</v>
      </c>
      <c r="I653">
        <f>(J653)/1000</f>
        <v>0</v>
      </c>
      <c r="J653">
        <f>1000*DJ653*AH653*(DF653-DG653)/(100*CY653*(1000-AH653*DF653))</f>
        <v>0</v>
      </c>
      <c r="K653">
        <f>DJ653*AH653*(DE653-DD653*(1000-AH653*DG653)/(1000-AH653*DF653))/(100*CY653)</f>
        <v>0</v>
      </c>
      <c r="L653">
        <f>DD653 - IF(AH653&gt;1, K653*CY653*100.0/(AJ653), 0)</f>
        <v>0</v>
      </c>
      <c r="M653">
        <f>((S653-I653/2)*L653-K653)/(S653+I653/2)</f>
        <v>0</v>
      </c>
      <c r="N653">
        <f>M653*(DK653+DL653)/1000.0</f>
        <v>0</v>
      </c>
      <c r="O653">
        <f>(DD653 - IF(AH653&gt;1, K653*CY653*100.0/(AJ653), 0))*(DK653+DL653)/1000.0</f>
        <v>0</v>
      </c>
      <c r="P653">
        <f>2.0/((1/R653-1/Q653)+SIGN(R653)*SQRT((1/R653-1/Q653)*(1/R653-1/Q653) + 4*CZ653/((CZ653+1)*(CZ653+1))*(2*1/R653*1/Q653-1/Q653*1/Q653)))</f>
        <v>0</v>
      </c>
      <c r="Q653">
        <f>IF(LEFT(DA653,1)&lt;&gt;"0",IF(LEFT(DA653,1)="1",3.0,DB653),$D$5+$E$5*(DR653*DK653/($K$5*1000))+$F$5*(DR653*DK653/($K$5*1000))*MAX(MIN(CY653,$J$5),$I$5)*MAX(MIN(CY653,$J$5),$I$5)+$G$5*MAX(MIN(CY653,$J$5),$I$5)*(DR653*DK653/($K$5*1000))+$H$5*(DR653*DK653/($K$5*1000))*(DR653*DK653/($K$5*1000)))</f>
        <v>0</v>
      </c>
      <c r="R653">
        <f>I653*(1000-(1000*0.61365*exp(17.502*V653/(240.97+V653))/(DK653+DL653)+DF653)/2)/(1000*0.61365*exp(17.502*V653/(240.97+V653))/(DK653+DL653)-DF653)</f>
        <v>0</v>
      </c>
      <c r="S653">
        <f>1/((CZ653+1)/(P653/1.6)+1/(Q653/1.37)) + CZ653/((CZ653+1)/(P653/1.6) + CZ653/(Q653/1.37))</f>
        <v>0</v>
      </c>
      <c r="T653">
        <f>(CU653*CX653)</f>
        <v>0</v>
      </c>
      <c r="U653">
        <f>(DM653+(T653+2*0.95*5.67E-8*(((DM653+$B$9)+273)^4-(DM653+273)^4)-44100*I653)/(1.84*29.3*Q653+8*0.95*5.67E-8*(DM653+273)^3))</f>
        <v>0</v>
      </c>
      <c r="V653">
        <f>($C$9*DN653+$D$9*DO653+$E$9*U653)</f>
        <v>0</v>
      </c>
      <c r="W653">
        <f>0.61365*exp(17.502*V653/(240.97+V653))</f>
        <v>0</v>
      </c>
      <c r="X653">
        <f>(Y653/Z653*100)</f>
        <v>0</v>
      </c>
      <c r="Y653">
        <f>DF653*(DK653+DL653)/1000</f>
        <v>0</v>
      </c>
      <c r="Z653">
        <f>0.61365*exp(17.502*DM653/(240.97+DM653))</f>
        <v>0</v>
      </c>
      <c r="AA653">
        <f>(W653-DF653*(DK653+DL653)/1000)</f>
        <v>0</v>
      </c>
      <c r="AB653">
        <f>(-I653*44100)</f>
        <v>0</v>
      </c>
      <c r="AC653">
        <f>2*29.3*Q653*0.92*(DM653-V653)</f>
        <v>0</v>
      </c>
      <c r="AD653">
        <f>2*0.95*5.67E-8*(((DM653+$B$9)+273)^4-(V653+273)^4)</f>
        <v>0</v>
      </c>
      <c r="AE653">
        <f>T653+AD653+AB653+AC653</f>
        <v>0</v>
      </c>
      <c r="AF653">
        <v>1</v>
      </c>
      <c r="AG653">
        <v>0</v>
      </c>
      <c r="AH653">
        <f>IF(AF653*$H$15&gt;=AJ653,1.0,(AJ653/(AJ653-AF653*$H$15)))</f>
        <v>0</v>
      </c>
      <c r="AI653">
        <f>(AH653-1)*100</f>
        <v>0</v>
      </c>
      <c r="AJ653">
        <f>MAX(0,($B$15+$C$15*DR653)/(1+$D$15*DR653)*DK653/(DM653+273)*$E$15)</f>
        <v>0</v>
      </c>
      <c r="AK653" t="s">
        <v>420</v>
      </c>
      <c r="AL653" t="s">
        <v>420</v>
      </c>
      <c r="AM653">
        <v>0</v>
      </c>
      <c r="AN653">
        <v>0</v>
      </c>
      <c r="AO653">
        <f>1-AM653/AN653</f>
        <v>0</v>
      </c>
      <c r="AP653">
        <v>0</v>
      </c>
      <c r="AQ653" t="s">
        <v>420</v>
      </c>
      <c r="AR653" t="s">
        <v>420</v>
      </c>
      <c r="AS653">
        <v>0</v>
      </c>
      <c r="AT653">
        <v>0</v>
      </c>
      <c r="AU653">
        <f>1-AS653/AT653</f>
        <v>0</v>
      </c>
      <c r="AV653">
        <v>0.5</v>
      </c>
      <c r="AW653">
        <f>CV653</f>
        <v>0</v>
      </c>
      <c r="AX653">
        <f>K653</f>
        <v>0</v>
      </c>
      <c r="AY653">
        <f>AU653*AV653*AW653</f>
        <v>0</v>
      </c>
      <c r="AZ653">
        <f>(AX653-AP653)/AW653</f>
        <v>0</v>
      </c>
      <c r="BA653">
        <f>(AN653-AT653)/AT653</f>
        <v>0</v>
      </c>
      <c r="BB653">
        <f>AM653/(AO653+AM653/AT653)</f>
        <v>0</v>
      </c>
      <c r="BC653" t="s">
        <v>420</v>
      </c>
      <c r="BD653">
        <v>0</v>
      </c>
      <c r="BE653">
        <f>IF(BD653&lt;&gt;0, BD653, BB653)</f>
        <v>0</v>
      </c>
      <c r="BF653">
        <f>1-BE653/AT653</f>
        <v>0</v>
      </c>
      <c r="BG653">
        <f>(AT653-AS653)/(AT653-BE653)</f>
        <v>0</v>
      </c>
      <c r="BH653">
        <f>(AN653-AT653)/(AN653-BE653)</f>
        <v>0</v>
      </c>
      <c r="BI653">
        <f>(AT653-AS653)/(AT653-AM653)</f>
        <v>0</v>
      </c>
      <c r="BJ653">
        <f>(AN653-AT653)/(AN653-AM653)</f>
        <v>0</v>
      </c>
      <c r="BK653">
        <f>(BG653*BE653/AS653)</f>
        <v>0</v>
      </c>
      <c r="BL653">
        <f>(1-BK653)</f>
        <v>0</v>
      </c>
      <c r="CU653">
        <f>$B$13*DS653+$C$13*DT653+$F$13*EE653*(1-EH653)</f>
        <v>0</v>
      </c>
      <c r="CV653">
        <f>CU653*CW653</f>
        <v>0</v>
      </c>
      <c r="CW653">
        <f>($B$13*$D$11+$C$13*$D$11+$F$13*((ER653+EJ653)/MAX(ER653+EJ653+ES653, 0.1)*$I$11+ES653/MAX(ER653+EJ653+ES653, 0.1)*$J$11))/($B$13+$C$13+$F$13)</f>
        <v>0</v>
      </c>
      <c r="CX653">
        <f>($B$13*$K$11+$C$13*$K$11+$F$13*((ER653+EJ653)/MAX(ER653+EJ653+ES653, 0.1)*$P$11+ES653/MAX(ER653+EJ653+ES653, 0.1)*$Q$11))/($B$13+$C$13+$F$13)</f>
        <v>0</v>
      </c>
      <c r="CY653">
        <v>1.91</v>
      </c>
      <c r="CZ653">
        <v>0.5</v>
      </c>
      <c r="DA653" t="s">
        <v>421</v>
      </c>
      <c r="DB653">
        <v>2</v>
      </c>
      <c r="DC653">
        <v>1761014361.926923</v>
      </c>
      <c r="DD653">
        <v>420.4226153846154</v>
      </c>
      <c r="DE653">
        <v>420.0012692307692</v>
      </c>
      <c r="DF653">
        <v>23.62966923076923</v>
      </c>
      <c r="DG653">
        <v>23.45956153846154</v>
      </c>
      <c r="DH653">
        <v>422.2353461538462</v>
      </c>
      <c r="DI653">
        <v>23.44142307692308</v>
      </c>
      <c r="DJ653">
        <v>500.0425000000001</v>
      </c>
      <c r="DK653">
        <v>90.62363076923076</v>
      </c>
      <c r="DL653">
        <v>0.03319056923076923</v>
      </c>
      <c r="DM653">
        <v>29.91358076923077</v>
      </c>
      <c r="DN653">
        <v>29.95834615384615</v>
      </c>
      <c r="DO653">
        <v>999.9000000000001</v>
      </c>
      <c r="DP653">
        <v>0</v>
      </c>
      <c r="DQ653">
        <v>0</v>
      </c>
      <c r="DR653">
        <v>10004.68923076923</v>
      </c>
      <c r="DS653">
        <v>0</v>
      </c>
      <c r="DT653">
        <v>0.242856</v>
      </c>
      <c r="DU653">
        <v>0.4214124615384615</v>
      </c>
      <c r="DV653">
        <v>430.5974615384615</v>
      </c>
      <c r="DW653">
        <v>430.0909615384616</v>
      </c>
      <c r="DX653">
        <v>0.1701079192307692</v>
      </c>
      <c r="DY653">
        <v>420.0012692307692</v>
      </c>
      <c r="DZ653">
        <v>23.45956153846154</v>
      </c>
      <c r="EA653">
        <v>2.141405384615385</v>
      </c>
      <c r="EB653">
        <v>2.125989615384615</v>
      </c>
      <c r="EC653">
        <v>18.53054615384615</v>
      </c>
      <c r="ED653">
        <v>18.41515769230769</v>
      </c>
      <c r="EE653">
        <v>0.005000780000000001</v>
      </c>
      <c r="EF653">
        <v>0</v>
      </c>
      <c r="EG653">
        <v>0</v>
      </c>
      <c r="EH653">
        <v>0</v>
      </c>
      <c r="EI653">
        <v>200.9653846153846</v>
      </c>
      <c r="EJ653">
        <v>0.005000780000000001</v>
      </c>
      <c r="EK653">
        <v>-10.70384615384615</v>
      </c>
      <c r="EL653">
        <v>0.3653846153846154</v>
      </c>
      <c r="EM653">
        <v>36.13442307692308</v>
      </c>
      <c r="EN653">
        <v>40.67042307692308</v>
      </c>
      <c r="EO653">
        <v>38.89638461538462</v>
      </c>
      <c r="EP653">
        <v>41.7955</v>
      </c>
      <c r="EQ653">
        <v>39.40596153846153</v>
      </c>
      <c r="ER653">
        <v>0</v>
      </c>
      <c r="ES653">
        <v>0</v>
      </c>
      <c r="ET653">
        <v>0</v>
      </c>
      <c r="EU653">
        <v>1761014368.9</v>
      </c>
      <c r="EV653">
        <v>0</v>
      </c>
      <c r="EW653">
        <v>199.5384615384615</v>
      </c>
      <c r="EX653">
        <v>-34.19487202243261</v>
      </c>
      <c r="EY653">
        <v>6.926496019390566</v>
      </c>
      <c r="EZ653">
        <v>-10.1</v>
      </c>
      <c r="FA653">
        <v>15</v>
      </c>
      <c r="FB653">
        <v>1761014194.6</v>
      </c>
      <c r="FC653" t="s">
        <v>1727</v>
      </c>
      <c r="FD653">
        <v>1761014192.6</v>
      </c>
      <c r="FE653">
        <v>1761014194.6</v>
      </c>
      <c r="FF653">
        <v>20</v>
      </c>
      <c r="FG653">
        <v>-0.003</v>
      </c>
      <c r="FH653">
        <v>-0.001</v>
      </c>
      <c r="FI653">
        <v>-1.814</v>
      </c>
      <c r="FJ653">
        <v>0.179</v>
      </c>
      <c r="FK653">
        <v>420</v>
      </c>
      <c r="FL653">
        <v>23</v>
      </c>
      <c r="FM653">
        <v>0.62</v>
      </c>
      <c r="FN653">
        <v>0.22</v>
      </c>
      <c r="FO653">
        <v>0.410156975</v>
      </c>
      <c r="FP653">
        <v>0.1575212420262647</v>
      </c>
      <c r="FQ653">
        <v>0.04531442463139496</v>
      </c>
      <c r="FR653">
        <v>1</v>
      </c>
      <c r="FS653">
        <v>199.7911764705882</v>
      </c>
      <c r="FT653">
        <v>-6.455309423485375</v>
      </c>
      <c r="FU653">
        <v>7.139878382843737</v>
      </c>
      <c r="FV653">
        <v>0</v>
      </c>
      <c r="FW653">
        <v>0.148801565</v>
      </c>
      <c r="FX653">
        <v>0.6831521831144467</v>
      </c>
      <c r="FY653">
        <v>0.06877349359797913</v>
      </c>
      <c r="FZ653">
        <v>0</v>
      </c>
      <c r="GA653">
        <v>1</v>
      </c>
      <c r="GB653">
        <v>3</v>
      </c>
      <c r="GC653" t="s">
        <v>459</v>
      </c>
      <c r="GD653">
        <v>3.1093</v>
      </c>
      <c r="GE653">
        <v>2.72522</v>
      </c>
      <c r="GF653">
        <v>0.088798</v>
      </c>
      <c r="GG653">
        <v>0.08848689999999999</v>
      </c>
      <c r="GH653">
        <v>0.107311</v>
      </c>
      <c r="GI653">
        <v>0.107585</v>
      </c>
      <c r="GJ653">
        <v>23917.2</v>
      </c>
      <c r="GK653">
        <v>21655.6</v>
      </c>
      <c r="GL653">
        <v>26805</v>
      </c>
      <c r="GM653">
        <v>23963.1</v>
      </c>
      <c r="GN653">
        <v>38233.8</v>
      </c>
      <c r="GO653">
        <v>31539.7</v>
      </c>
      <c r="GP653">
        <v>46786.9</v>
      </c>
      <c r="GQ653">
        <v>37875.3</v>
      </c>
      <c r="GR653">
        <v>1.89417</v>
      </c>
      <c r="GS653">
        <v>1.88267</v>
      </c>
      <c r="GT653">
        <v>0.107687</v>
      </c>
      <c r="GU653">
        <v>0</v>
      </c>
      <c r="GV653">
        <v>28.2148</v>
      </c>
      <c r="GW653">
        <v>999.9</v>
      </c>
      <c r="GX653">
        <v>64.09999999999999</v>
      </c>
      <c r="GY653">
        <v>28.9</v>
      </c>
      <c r="GZ653">
        <v>28.2837</v>
      </c>
      <c r="HA653">
        <v>60.9583</v>
      </c>
      <c r="HB653">
        <v>21.1138</v>
      </c>
      <c r="HC653">
        <v>1</v>
      </c>
      <c r="HD653">
        <v>0.0140396</v>
      </c>
      <c r="HE653">
        <v>-2.56644</v>
      </c>
      <c r="HF653">
        <v>20.3169</v>
      </c>
      <c r="HG653">
        <v>5.21879</v>
      </c>
      <c r="HH653">
        <v>11.98</v>
      </c>
      <c r="HI653">
        <v>4.96555</v>
      </c>
      <c r="HJ653">
        <v>3.27598</v>
      </c>
      <c r="HK653">
        <v>9999</v>
      </c>
      <c r="HL653">
        <v>9999</v>
      </c>
      <c r="HM653">
        <v>9999</v>
      </c>
      <c r="HN653">
        <v>999.9</v>
      </c>
      <c r="HO653">
        <v>1.8636</v>
      </c>
      <c r="HP653">
        <v>1.85974</v>
      </c>
      <c r="HQ653">
        <v>1.85804</v>
      </c>
      <c r="HR653">
        <v>1.85944</v>
      </c>
      <c r="HS653">
        <v>1.85959</v>
      </c>
      <c r="HT653">
        <v>1.85806</v>
      </c>
      <c r="HU653">
        <v>1.85715</v>
      </c>
      <c r="HV653">
        <v>1.85211</v>
      </c>
      <c r="HW653">
        <v>0</v>
      </c>
      <c r="HX653">
        <v>0</v>
      </c>
      <c r="HY653">
        <v>0</v>
      </c>
      <c r="HZ653">
        <v>0</v>
      </c>
      <c r="IA653" t="s">
        <v>424</v>
      </c>
      <c r="IB653" t="s">
        <v>425</v>
      </c>
      <c r="IC653" t="s">
        <v>426</v>
      </c>
      <c r="ID653" t="s">
        <v>426</v>
      </c>
      <c r="IE653" t="s">
        <v>426</v>
      </c>
      <c r="IF653" t="s">
        <v>426</v>
      </c>
      <c r="IG653">
        <v>0</v>
      </c>
      <c r="IH653">
        <v>100</v>
      </c>
      <c r="II653">
        <v>100</v>
      </c>
      <c r="IJ653">
        <v>-1.813</v>
      </c>
      <c r="IK653">
        <v>0.1866</v>
      </c>
      <c r="IL653">
        <v>-2.604145233131235</v>
      </c>
      <c r="IM653">
        <v>0.001328113201692861</v>
      </c>
      <c r="IN653">
        <v>1.538283238170363E-06</v>
      </c>
      <c r="IO653">
        <v>-5.795655626708063E-10</v>
      </c>
      <c r="IP653">
        <v>-0.06228719509320726</v>
      </c>
      <c r="IQ653">
        <v>-0.004593102289677449</v>
      </c>
      <c r="IR653">
        <v>0.0008253994458280543</v>
      </c>
      <c r="IS653">
        <v>-7.403632370499484E-06</v>
      </c>
      <c r="IT653">
        <v>2</v>
      </c>
      <c r="IU653">
        <v>1985</v>
      </c>
      <c r="IV653">
        <v>1</v>
      </c>
      <c r="IW653">
        <v>27</v>
      </c>
      <c r="IX653">
        <v>3</v>
      </c>
      <c r="IY653">
        <v>2.9</v>
      </c>
      <c r="IZ653">
        <v>1.13525</v>
      </c>
      <c r="JA653">
        <v>2.61353</v>
      </c>
      <c r="JB653">
        <v>1.49658</v>
      </c>
      <c r="JC653">
        <v>2.34497</v>
      </c>
      <c r="JD653">
        <v>1.54907</v>
      </c>
      <c r="JE653">
        <v>2.43286</v>
      </c>
      <c r="JF653">
        <v>32.7091</v>
      </c>
      <c r="JG653">
        <v>15.1565</v>
      </c>
      <c r="JH653">
        <v>18</v>
      </c>
      <c r="JI653">
        <v>481.374</v>
      </c>
      <c r="JJ653">
        <v>503.277</v>
      </c>
      <c r="JK653">
        <v>31.3047</v>
      </c>
      <c r="JL653">
        <v>27.408</v>
      </c>
      <c r="JM653">
        <v>29.9989</v>
      </c>
      <c r="JN653">
        <v>27.6167</v>
      </c>
      <c r="JO653">
        <v>27.6024</v>
      </c>
      <c r="JP653">
        <v>22.827</v>
      </c>
      <c r="JQ653">
        <v>21.6042</v>
      </c>
      <c r="JR653">
        <v>78.95950000000001</v>
      </c>
      <c r="JS653">
        <v>31.2202</v>
      </c>
      <c r="JT653">
        <v>420</v>
      </c>
      <c r="JU653">
        <v>23.3089</v>
      </c>
      <c r="JV653">
        <v>102.312</v>
      </c>
      <c r="JW653">
        <v>91.37569999999999</v>
      </c>
    </row>
    <row r="654" spans="1:283">
      <c r="A654">
        <v>636</v>
      </c>
      <c r="B654">
        <v>1761014372.1</v>
      </c>
      <c r="C654">
        <v>4706.099999904633</v>
      </c>
      <c r="D654" t="s">
        <v>1736</v>
      </c>
      <c r="E654" t="s">
        <v>1737</v>
      </c>
      <c r="F654">
        <v>5</v>
      </c>
      <c r="G654" t="s">
        <v>1726</v>
      </c>
      <c r="H654">
        <v>1761014364</v>
      </c>
      <c r="I654">
        <f>(J654)/1000</f>
        <v>0</v>
      </c>
      <c r="J654">
        <f>1000*DJ654*AH654*(DF654-DG654)/(100*CY654*(1000-AH654*DF654))</f>
        <v>0</v>
      </c>
      <c r="K654">
        <f>DJ654*AH654*(DE654-DD654*(1000-AH654*DG654)/(1000-AH654*DF654))/(100*CY654)</f>
        <v>0</v>
      </c>
      <c r="L654">
        <f>DD654 - IF(AH654&gt;1, K654*CY654*100.0/(AJ654), 0)</f>
        <v>0</v>
      </c>
      <c r="M654">
        <f>((S654-I654/2)*L654-K654)/(S654+I654/2)</f>
        <v>0</v>
      </c>
      <c r="N654">
        <f>M654*(DK654+DL654)/1000.0</f>
        <v>0</v>
      </c>
      <c r="O654">
        <f>(DD654 - IF(AH654&gt;1, K654*CY654*100.0/(AJ654), 0))*(DK654+DL654)/1000.0</f>
        <v>0</v>
      </c>
      <c r="P654">
        <f>2.0/((1/R654-1/Q654)+SIGN(R654)*SQRT((1/R654-1/Q654)*(1/R654-1/Q654) + 4*CZ654/((CZ654+1)*(CZ654+1))*(2*1/R654*1/Q654-1/Q654*1/Q654)))</f>
        <v>0</v>
      </c>
      <c r="Q654">
        <f>IF(LEFT(DA654,1)&lt;&gt;"0",IF(LEFT(DA654,1)="1",3.0,DB654),$D$5+$E$5*(DR654*DK654/($K$5*1000))+$F$5*(DR654*DK654/($K$5*1000))*MAX(MIN(CY654,$J$5),$I$5)*MAX(MIN(CY654,$J$5),$I$5)+$G$5*MAX(MIN(CY654,$J$5),$I$5)*(DR654*DK654/($K$5*1000))+$H$5*(DR654*DK654/($K$5*1000))*(DR654*DK654/($K$5*1000)))</f>
        <v>0</v>
      </c>
      <c r="R654">
        <f>I654*(1000-(1000*0.61365*exp(17.502*V654/(240.97+V654))/(DK654+DL654)+DF654)/2)/(1000*0.61365*exp(17.502*V654/(240.97+V654))/(DK654+DL654)-DF654)</f>
        <v>0</v>
      </c>
      <c r="S654">
        <f>1/((CZ654+1)/(P654/1.6)+1/(Q654/1.37)) + CZ654/((CZ654+1)/(P654/1.6) + CZ654/(Q654/1.37))</f>
        <v>0</v>
      </c>
      <c r="T654">
        <f>(CU654*CX654)</f>
        <v>0</v>
      </c>
      <c r="U654">
        <f>(DM654+(T654+2*0.95*5.67E-8*(((DM654+$B$9)+273)^4-(DM654+273)^4)-44100*I654)/(1.84*29.3*Q654+8*0.95*5.67E-8*(DM654+273)^3))</f>
        <v>0</v>
      </c>
      <c r="V654">
        <f>($C$9*DN654+$D$9*DO654+$E$9*U654)</f>
        <v>0</v>
      </c>
      <c r="W654">
        <f>0.61365*exp(17.502*V654/(240.97+V654))</f>
        <v>0</v>
      </c>
      <c r="X654">
        <f>(Y654/Z654*100)</f>
        <v>0</v>
      </c>
      <c r="Y654">
        <f>DF654*(DK654+DL654)/1000</f>
        <v>0</v>
      </c>
      <c r="Z654">
        <f>0.61365*exp(17.502*DM654/(240.97+DM654))</f>
        <v>0</v>
      </c>
      <c r="AA654">
        <f>(W654-DF654*(DK654+DL654)/1000)</f>
        <v>0</v>
      </c>
      <c r="AB654">
        <f>(-I654*44100)</f>
        <v>0</v>
      </c>
      <c r="AC654">
        <f>2*29.3*Q654*0.92*(DM654-V654)</f>
        <v>0</v>
      </c>
      <c r="AD654">
        <f>2*0.95*5.67E-8*(((DM654+$B$9)+273)^4-(V654+273)^4)</f>
        <v>0</v>
      </c>
      <c r="AE654">
        <f>T654+AD654+AB654+AC654</f>
        <v>0</v>
      </c>
      <c r="AF654">
        <v>1</v>
      </c>
      <c r="AG654">
        <v>0</v>
      </c>
      <c r="AH654">
        <f>IF(AF654*$H$15&gt;=AJ654,1.0,(AJ654/(AJ654-AF654*$H$15)))</f>
        <v>0</v>
      </c>
      <c r="AI654">
        <f>(AH654-1)*100</f>
        <v>0</v>
      </c>
      <c r="AJ654">
        <f>MAX(0,($B$15+$C$15*DR654)/(1+$D$15*DR654)*DK654/(DM654+273)*$E$15)</f>
        <v>0</v>
      </c>
      <c r="AK654" t="s">
        <v>420</v>
      </c>
      <c r="AL654" t="s">
        <v>420</v>
      </c>
      <c r="AM654">
        <v>0</v>
      </c>
      <c r="AN654">
        <v>0</v>
      </c>
      <c r="AO654">
        <f>1-AM654/AN654</f>
        <v>0</v>
      </c>
      <c r="AP654">
        <v>0</v>
      </c>
      <c r="AQ654" t="s">
        <v>420</v>
      </c>
      <c r="AR654" t="s">
        <v>420</v>
      </c>
      <c r="AS654">
        <v>0</v>
      </c>
      <c r="AT654">
        <v>0</v>
      </c>
      <c r="AU654">
        <f>1-AS654/AT654</f>
        <v>0</v>
      </c>
      <c r="AV654">
        <v>0.5</v>
      </c>
      <c r="AW654">
        <f>CV654</f>
        <v>0</v>
      </c>
      <c r="AX654">
        <f>K654</f>
        <v>0</v>
      </c>
      <c r="AY654">
        <f>AU654*AV654*AW654</f>
        <v>0</v>
      </c>
      <c r="AZ654">
        <f>(AX654-AP654)/AW654</f>
        <v>0</v>
      </c>
      <c r="BA654">
        <f>(AN654-AT654)/AT654</f>
        <v>0</v>
      </c>
      <c r="BB654">
        <f>AM654/(AO654+AM654/AT654)</f>
        <v>0</v>
      </c>
      <c r="BC654" t="s">
        <v>420</v>
      </c>
      <c r="BD654">
        <v>0</v>
      </c>
      <c r="BE654">
        <f>IF(BD654&lt;&gt;0, BD654, BB654)</f>
        <v>0</v>
      </c>
      <c r="BF654">
        <f>1-BE654/AT654</f>
        <v>0</v>
      </c>
      <c r="BG654">
        <f>(AT654-AS654)/(AT654-BE654)</f>
        <v>0</v>
      </c>
      <c r="BH654">
        <f>(AN654-AT654)/(AN654-BE654)</f>
        <v>0</v>
      </c>
      <c r="BI654">
        <f>(AT654-AS654)/(AT654-AM654)</f>
        <v>0</v>
      </c>
      <c r="BJ654">
        <f>(AN654-AT654)/(AN654-AM654)</f>
        <v>0</v>
      </c>
      <c r="BK654">
        <f>(BG654*BE654/AS654)</f>
        <v>0</v>
      </c>
      <c r="BL654">
        <f>(1-BK654)</f>
        <v>0</v>
      </c>
      <c r="CU654">
        <f>$B$13*DS654+$C$13*DT654+$F$13*EE654*(1-EH654)</f>
        <v>0</v>
      </c>
      <c r="CV654">
        <f>CU654*CW654</f>
        <v>0</v>
      </c>
      <c r="CW654">
        <f>($B$13*$D$11+$C$13*$D$11+$F$13*((ER654+EJ654)/MAX(ER654+EJ654+ES654, 0.1)*$I$11+ES654/MAX(ER654+EJ654+ES654, 0.1)*$J$11))/($B$13+$C$13+$F$13)</f>
        <v>0</v>
      </c>
      <c r="CX654">
        <f>($B$13*$K$11+$C$13*$K$11+$F$13*((ER654+EJ654)/MAX(ER654+EJ654+ES654, 0.1)*$P$11+ES654/MAX(ER654+EJ654+ES654, 0.1)*$Q$11))/($B$13+$C$13+$F$13)</f>
        <v>0</v>
      </c>
      <c r="CY654">
        <v>1.91</v>
      </c>
      <c r="CZ654">
        <v>0.5</v>
      </c>
      <c r="DA654" t="s">
        <v>421</v>
      </c>
      <c r="DB654">
        <v>2</v>
      </c>
      <c r="DC654">
        <v>1761014364</v>
      </c>
      <c r="DD654">
        <v>420.42592</v>
      </c>
      <c r="DE654">
        <v>420.01012</v>
      </c>
      <c r="DF654">
        <v>23.615068</v>
      </c>
      <c r="DG654">
        <v>23.423636</v>
      </c>
      <c r="DH654">
        <v>422.23864</v>
      </c>
      <c r="DI654">
        <v>23.42714</v>
      </c>
      <c r="DJ654">
        <v>500.0279199999999</v>
      </c>
      <c r="DK654">
        <v>90.62368000000001</v>
      </c>
      <c r="DL654">
        <v>0.033241576</v>
      </c>
      <c r="DM654">
        <v>29.915768</v>
      </c>
      <c r="DN654">
        <v>29.957788</v>
      </c>
      <c r="DO654">
        <v>999.9</v>
      </c>
      <c r="DP654">
        <v>0</v>
      </c>
      <c r="DQ654">
        <v>0</v>
      </c>
      <c r="DR654">
        <v>10004.574</v>
      </c>
      <c r="DS654">
        <v>0</v>
      </c>
      <c r="DT654">
        <v>0.242856</v>
      </c>
      <c r="DU654">
        <v>0.41582388</v>
      </c>
      <c r="DV654">
        <v>430.5944</v>
      </c>
      <c r="DW654">
        <v>430.08424</v>
      </c>
      <c r="DX654">
        <v>0.1914292</v>
      </c>
      <c r="DY654">
        <v>420.01012</v>
      </c>
      <c r="DZ654">
        <v>23.423636</v>
      </c>
      <c r="EA654">
        <v>2.140084</v>
      </c>
      <c r="EB654">
        <v>2.1227356</v>
      </c>
      <c r="EC654">
        <v>18.520688</v>
      </c>
      <c r="ED654">
        <v>18.390728</v>
      </c>
      <c r="EE654">
        <v>0.00500078</v>
      </c>
      <c r="EF654">
        <v>0</v>
      </c>
      <c r="EG654">
        <v>0</v>
      </c>
      <c r="EH654">
        <v>0</v>
      </c>
      <c r="EI654">
        <v>200.944</v>
      </c>
      <c r="EJ654">
        <v>0.00500078</v>
      </c>
      <c r="EK654">
        <v>-10.18</v>
      </c>
      <c r="EL654">
        <v>0.428</v>
      </c>
      <c r="EM654">
        <v>36.15488000000001</v>
      </c>
      <c r="EN654">
        <v>40.68472</v>
      </c>
      <c r="EO654">
        <v>38.98724</v>
      </c>
      <c r="EP654">
        <v>41.81727999999999</v>
      </c>
      <c r="EQ654">
        <v>39.43724</v>
      </c>
      <c r="ER654">
        <v>0</v>
      </c>
      <c r="ES654">
        <v>0</v>
      </c>
      <c r="ET654">
        <v>0</v>
      </c>
      <c r="EU654">
        <v>1761014371.3</v>
      </c>
      <c r="EV654">
        <v>0</v>
      </c>
      <c r="EW654">
        <v>199.45</v>
      </c>
      <c r="EX654">
        <v>-16.35897481456349</v>
      </c>
      <c r="EY654">
        <v>-13.03931596936045</v>
      </c>
      <c r="EZ654">
        <v>-9.561538461538463</v>
      </c>
      <c r="FA654">
        <v>15</v>
      </c>
      <c r="FB654">
        <v>1761014194.6</v>
      </c>
      <c r="FC654" t="s">
        <v>1727</v>
      </c>
      <c r="FD654">
        <v>1761014192.6</v>
      </c>
      <c r="FE654">
        <v>1761014194.6</v>
      </c>
      <c r="FF654">
        <v>20</v>
      </c>
      <c r="FG654">
        <v>-0.003</v>
      </c>
      <c r="FH654">
        <v>-0.001</v>
      </c>
      <c r="FI654">
        <v>-1.814</v>
      </c>
      <c r="FJ654">
        <v>0.179</v>
      </c>
      <c r="FK654">
        <v>420</v>
      </c>
      <c r="FL654">
        <v>23</v>
      </c>
      <c r="FM654">
        <v>0.62</v>
      </c>
      <c r="FN654">
        <v>0.22</v>
      </c>
      <c r="FO654">
        <v>0.4168015609756098</v>
      </c>
      <c r="FP654">
        <v>0.06757622299651644</v>
      </c>
      <c r="FQ654">
        <v>0.04033492654290933</v>
      </c>
      <c r="FR654">
        <v>1</v>
      </c>
      <c r="FS654">
        <v>199.2235294117647</v>
      </c>
      <c r="FT654">
        <v>-3.025210201530338</v>
      </c>
      <c r="FU654">
        <v>7.542314312617275</v>
      </c>
      <c r="FV654">
        <v>0</v>
      </c>
      <c r="FW654">
        <v>0.1659226195121951</v>
      </c>
      <c r="FX654">
        <v>0.66335416097561</v>
      </c>
      <c r="FY654">
        <v>0.06883205727694186</v>
      </c>
      <c r="FZ654">
        <v>0</v>
      </c>
      <c r="GA654">
        <v>1</v>
      </c>
      <c r="GB654">
        <v>3</v>
      </c>
      <c r="GC654" t="s">
        <v>459</v>
      </c>
      <c r="GD654">
        <v>3.10963</v>
      </c>
      <c r="GE654">
        <v>2.72506</v>
      </c>
      <c r="GF654">
        <v>0.0888043</v>
      </c>
      <c r="GG654">
        <v>0.0885001</v>
      </c>
      <c r="GH654">
        <v>0.107238</v>
      </c>
      <c r="GI654">
        <v>0.107557</v>
      </c>
      <c r="GJ654">
        <v>23917.2</v>
      </c>
      <c r="GK654">
        <v>21655.4</v>
      </c>
      <c r="GL654">
        <v>26805.2</v>
      </c>
      <c r="GM654">
        <v>23963.2</v>
      </c>
      <c r="GN654">
        <v>38237.1</v>
      </c>
      <c r="GO654">
        <v>31540.7</v>
      </c>
      <c r="GP654">
        <v>46787</v>
      </c>
      <c r="GQ654">
        <v>37875.3</v>
      </c>
      <c r="GR654">
        <v>1.89452</v>
      </c>
      <c r="GS654">
        <v>1.88215</v>
      </c>
      <c r="GT654">
        <v>0.108417</v>
      </c>
      <c r="GU654">
        <v>0</v>
      </c>
      <c r="GV654">
        <v>28.2124</v>
      </c>
      <c r="GW654">
        <v>999.9</v>
      </c>
      <c r="GX654">
        <v>64.09999999999999</v>
      </c>
      <c r="GY654">
        <v>28.9</v>
      </c>
      <c r="GZ654">
        <v>28.2825</v>
      </c>
      <c r="HA654">
        <v>61.4183</v>
      </c>
      <c r="HB654">
        <v>20.9295</v>
      </c>
      <c r="HC654">
        <v>1</v>
      </c>
      <c r="HD654">
        <v>0.0137119</v>
      </c>
      <c r="HE654">
        <v>-2.3894</v>
      </c>
      <c r="HF654">
        <v>20.32</v>
      </c>
      <c r="HG654">
        <v>5.21909</v>
      </c>
      <c r="HH654">
        <v>11.98</v>
      </c>
      <c r="HI654">
        <v>4.9652</v>
      </c>
      <c r="HJ654">
        <v>3.27598</v>
      </c>
      <c r="HK654">
        <v>9999</v>
      </c>
      <c r="HL654">
        <v>9999</v>
      </c>
      <c r="HM654">
        <v>9999</v>
      </c>
      <c r="HN654">
        <v>999.9</v>
      </c>
      <c r="HO654">
        <v>1.86363</v>
      </c>
      <c r="HP654">
        <v>1.85974</v>
      </c>
      <c r="HQ654">
        <v>1.85804</v>
      </c>
      <c r="HR654">
        <v>1.85944</v>
      </c>
      <c r="HS654">
        <v>1.85959</v>
      </c>
      <c r="HT654">
        <v>1.85806</v>
      </c>
      <c r="HU654">
        <v>1.85715</v>
      </c>
      <c r="HV654">
        <v>1.85211</v>
      </c>
      <c r="HW654">
        <v>0</v>
      </c>
      <c r="HX654">
        <v>0</v>
      </c>
      <c r="HY654">
        <v>0</v>
      </c>
      <c r="HZ654">
        <v>0</v>
      </c>
      <c r="IA654" t="s">
        <v>424</v>
      </c>
      <c r="IB654" t="s">
        <v>425</v>
      </c>
      <c r="IC654" t="s">
        <v>426</v>
      </c>
      <c r="ID654" t="s">
        <v>426</v>
      </c>
      <c r="IE654" t="s">
        <v>426</v>
      </c>
      <c r="IF654" t="s">
        <v>426</v>
      </c>
      <c r="IG654">
        <v>0</v>
      </c>
      <c r="IH654">
        <v>100</v>
      </c>
      <c r="II654">
        <v>100</v>
      </c>
      <c r="IJ654">
        <v>-1.812</v>
      </c>
      <c r="IK654">
        <v>0.1861</v>
      </c>
      <c r="IL654">
        <v>-2.604145233131235</v>
      </c>
      <c r="IM654">
        <v>0.001328113201692861</v>
      </c>
      <c r="IN654">
        <v>1.538283238170363E-06</v>
      </c>
      <c r="IO654">
        <v>-5.795655626708063E-10</v>
      </c>
      <c r="IP654">
        <v>-0.06228719509320726</v>
      </c>
      <c r="IQ654">
        <v>-0.004593102289677449</v>
      </c>
      <c r="IR654">
        <v>0.0008253994458280543</v>
      </c>
      <c r="IS654">
        <v>-7.403632370499484E-06</v>
      </c>
      <c r="IT654">
        <v>2</v>
      </c>
      <c r="IU654">
        <v>1985</v>
      </c>
      <c r="IV654">
        <v>1</v>
      </c>
      <c r="IW654">
        <v>27</v>
      </c>
      <c r="IX654">
        <v>3</v>
      </c>
      <c r="IY654">
        <v>3</v>
      </c>
      <c r="IZ654">
        <v>1.13525</v>
      </c>
      <c r="JA654">
        <v>2.60376</v>
      </c>
      <c r="JB654">
        <v>1.49658</v>
      </c>
      <c r="JC654">
        <v>2.34497</v>
      </c>
      <c r="JD654">
        <v>1.54907</v>
      </c>
      <c r="JE654">
        <v>2.44385</v>
      </c>
      <c r="JF654">
        <v>32.7091</v>
      </c>
      <c r="JG654">
        <v>15.1652</v>
      </c>
      <c r="JH654">
        <v>18</v>
      </c>
      <c r="JI654">
        <v>481.576</v>
      </c>
      <c r="JJ654">
        <v>502.927</v>
      </c>
      <c r="JK654">
        <v>31.3149</v>
      </c>
      <c r="JL654">
        <v>27.408</v>
      </c>
      <c r="JM654">
        <v>29.999</v>
      </c>
      <c r="JN654">
        <v>27.6167</v>
      </c>
      <c r="JO654">
        <v>27.6024</v>
      </c>
      <c r="JP654">
        <v>22.8255</v>
      </c>
      <c r="JQ654">
        <v>21.6042</v>
      </c>
      <c r="JR654">
        <v>78.95950000000001</v>
      </c>
      <c r="JS654">
        <v>31.245</v>
      </c>
      <c r="JT654">
        <v>420</v>
      </c>
      <c r="JU654">
        <v>23.3141</v>
      </c>
      <c r="JV654">
        <v>102.313</v>
      </c>
      <c r="JW654">
        <v>91.37569999999999</v>
      </c>
    </row>
    <row r="655" spans="1:283">
      <c r="A655">
        <v>637</v>
      </c>
      <c r="B655">
        <v>1761014374.1</v>
      </c>
      <c r="C655">
        <v>4708.099999904633</v>
      </c>
      <c r="D655" t="s">
        <v>1738</v>
      </c>
      <c r="E655" t="s">
        <v>1739</v>
      </c>
      <c r="F655">
        <v>5</v>
      </c>
      <c r="G655" t="s">
        <v>1726</v>
      </c>
      <c r="H655">
        <v>1761014366.1625</v>
      </c>
      <c r="I655">
        <f>(J655)/1000</f>
        <v>0</v>
      </c>
      <c r="J655">
        <f>1000*DJ655*AH655*(DF655-DG655)/(100*CY655*(1000-AH655*DF655))</f>
        <v>0</v>
      </c>
      <c r="K655">
        <f>DJ655*AH655*(DE655-DD655*(1000-AH655*DG655)/(1000-AH655*DF655))/(100*CY655)</f>
        <v>0</v>
      </c>
      <c r="L655">
        <f>DD655 - IF(AH655&gt;1, K655*CY655*100.0/(AJ655), 0)</f>
        <v>0</v>
      </c>
      <c r="M655">
        <f>((S655-I655/2)*L655-K655)/(S655+I655/2)</f>
        <v>0</v>
      </c>
      <c r="N655">
        <f>M655*(DK655+DL655)/1000.0</f>
        <v>0</v>
      </c>
      <c r="O655">
        <f>(DD655 - IF(AH655&gt;1, K655*CY655*100.0/(AJ655), 0))*(DK655+DL655)/1000.0</f>
        <v>0</v>
      </c>
      <c r="P655">
        <f>2.0/((1/R655-1/Q655)+SIGN(R655)*SQRT((1/R655-1/Q655)*(1/R655-1/Q655) + 4*CZ655/((CZ655+1)*(CZ655+1))*(2*1/R655*1/Q655-1/Q655*1/Q655)))</f>
        <v>0</v>
      </c>
      <c r="Q655">
        <f>IF(LEFT(DA655,1)&lt;&gt;"0",IF(LEFT(DA655,1)="1",3.0,DB655),$D$5+$E$5*(DR655*DK655/($K$5*1000))+$F$5*(DR655*DK655/($K$5*1000))*MAX(MIN(CY655,$J$5),$I$5)*MAX(MIN(CY655,$J$5),$I$5)+$G$5*MAX(MIN(CY655,$J$5),$I$5)*(DR655*DK655/($K$5*1000))+$H$5*(DR655*DK655/($K$5*1000))*(DR655*DK655/($K$5*1000)))</f>
        <v>0</v>
      </c>
      <c r="R655">
        <f>I655*(1000-(1000*0.61365*exp(17.502*V655/(240.97+V655))/(DK655+DL655)+DF655)/2)/(1000*0.61365*exp(17.502*V655/(240.97+V655))/(DK655+DL655)-DF655)</f>
        <v>0</v>
      </c>
      <c r="S655">
        <f>1/((CZ655+1)/(P655/1.6)+1/(Q655/1.37)) + CZ655/((CZ655+1)/(P655/1.6) + CZ655/(Q655/1.37))</f>
        <v>0</v>
      </c>
      <c r="T655">
        <f>(CU655*CX655)</f>
        <v>0</v>
      </c>
      <c r="U655">
        <f>(DM655+(T655+2*0.95*5.67E-8*(((DM655+$B$9)+273)^4-(DM655+273)^4)-44100*I655)/(1.84*29.3*Q655+8*0.95*5.67E-8*(DM655+273)^3))</f>
        <v>0</v>
      </c>
      <c r="V655">
        <f>($C$9*DN655+$D$9*DO655+$E$9*U655)</f>
        <v>0</v>
      </c>
      <c r="W655">
        <f>0.61365*exp(17.502*V655/(240.97+V655))</f>
        <v>0</v>
      </c>
      <c r="X655">
        <f>(Y655/Z655*100)</f>
        <v>0</v>
      </c>
      <c r="Y655">
        <f>DF655*(DK655+DL655)/1000</f>
        <v>0</v>
      </c>
      <c r="Z655">
        <f>0.61365*exp(17.502*DM655/(240.97+DM655))</f>
        <v>0</v>
      </c>
      <c r="AA655">
        <f>(W655-DF655*(DK655+DL655)/1000)</f>
        <v>0</v>
      </c>
      <c r="AB655">
        <f>(-I655*44100)</f>
        <v>0</v>
      </c>
      <c r="AC655">
        <f>2*29.3*Q655*0.92*(DM655-V655)</f>
        <v>0</v>
      </c>
      <c r="AD655">
        <f>2*0.95*5.67E-8*(((DM655+$B$9)+273)^4-(V655+273)^4)</f>
        <v>0</v>
      </c>
      <c r="AE655">
        <f>T655+AD655+AB655+AC655</f>
        <v>0</v>
      </c>
      <c r="AF655">
        <v>1</v>
      </c>
      <c r="AG655">
        <v>0</v>
      </c>
      <c r="AH655">
        <f>IF(AF655*$H$15&gt;=AJ655,1.0,(AJ655/(AJ655-AF655*$H$15)))</f>
        <v>0</v>
      </c>
      <c r="AI655">
        <f>(AH655-1)*100</f>
        <v>0</v>
      </c>
      <c r="AJ655">
        <f>MAX(0,($B$15+$C$15*DR655)/(1+$D$15*DR655)*DK655/(DM655+273)*$E$15)</f>
        <v>0</v>
      </c>
      <c r="AK655" t="s">
        <v>420</v>
      </c>
      <c r="AL655" t="s">
        <v>420</v>
      </c>
      <c r="AM655">
        <v>0</v>
      </c>
      <c r="AN655">
        <v>0</v>
      </c>
      <c r="AO655">
        <f>1-AM655/AN655</f>
        <v>0</v>
      </c>
      <c r="AP655">
        <v>0</v>
      </c>
      <c r="AQ655" t="s">
        <v>420</v>
      </c>
      <c r="AR655" t="s">
        <v>420</v>
      </c>
      <c r="AS655">
        <v>0</v>
      </c>
      <c r="AT655">
        <v>0</v>
      </c>
      <c r="AU655">
        <f>1-AS655/AT655</f>
        <v>0</v>
      </c>
      <c r="AV655">
        <v>0.5</v>
      </c>
      <c r="AW655">
        <f>CV655</f>
        <v>0</v>
      </c>
      <c r="AX655">
        <f>K655</f>
        <v>0</v>
      </c>
      <c r="AY655">
        <f>AU655*AV655*AW655</f>
        <v>0</v>
      </c>
      <c r="AZ655">
        <f>(AX655-AP655)/AW655</f>
        <v>0</v>
      </c>
      <c r="BA655">
        <f>(AN655-AT655)/AT655</f>
        <v>0</v>
      </c>
      <c r="BB655">
        <f>AM655/(AO655+AM655/AT655)</f>
        <v>0</v>
      </c>
      <c r="BC655" t="s">
        <v>420</v>
      </c>
      <c r="BD655">
        <v>0</v>
      </c>
      <c r="BE655">
        <f>IF(BD655&lt;&gt;0, BD655, BB655)</f>
        <v>0</v>
      </c>
      <c r="BF655">
        <f>1-BE655/AT655</f>
        <v>0</v>
      </c>
      <c r="BG655">
        <f>(AT655-AS655)/(AT655-BE655)</f>
        <v>0</v>
      </c>
      <c r="BH655">
        <f>(AN655-AT655)/(AN655-BE655)</f>
        <v>0</v>
      </c>
      <c r="BI655">
        <f>(AT655-AS655)/(AT655-AM655)</f>
        <v>0</v>
      </c>
      <c r="BJ655">
        <f>(AN655-AT655)/(AN655-AM655)</f>
        <v>0</v>
      </c>
      <c r="BK655">
        <f>(BG655*BE655/AS655)</f>
        <v>0</v>
      </c>
      <c r="BL655">
        <f>(1-BK655)</f>
        <v>0</v>
      </c>
      <c r="CU655">
        <f>$B$13*DS655+$C$13*DT655+$F$13*EE655*(1-EH655)</f>
        <v>0</v>
      </c>
      <c r="CV655">
        <f>CU655*CW655</f>
        <v>0</v>
      </c>
      <c r="CW655">
        <f>($B$13*$D$11+$C$13*$D$11+$F$13*((ER655+EJ655)/MAX(ER655+EJ655+ES655, 0.1)*$I$11+ES655/MAX(ER655+EJ655+ES655, 0.1)*$J$11))/($B$13+$C$13+$F$13)</f>
        <v>0</v>
      </c>
      <c r="CX655">
        <f>($B$13*$K$11+$C$13*$K$11+$F$13*((ER655+EJ655)/MAX(ER655+EJ655+ES655, 0.1)*$P$11+ES655/MAX(ER655+EJ655+ES655, 0.1)*$Q$11))/($B$13+$C$13+$F$13)</f>
        <v>0</v>
      </c>
      <c r="CY655">
        <v>1.91</v>
      </c>
      <c r="CZ655">
        <v>0.5</v>
      </c>
      <c r="DA655" t="s">
        <v>421</v>
      </c>
      <c r="DB655">
        <v>2</v>
      </c>
      <c r="DC655">
        <v>1761014366.1625</v>
      </c>
      <c r="DD655">
        <v>420.4316249999999</v>
      </c>
      <c r="DE655">
        <v>420.0259166666667</v>
      </c>
      <c r="DF655">
        <v>23.59667083333333</v>
      </c>
      <c r="DG655">
        <v>23.38727083333333</v>
      </c>
      <c r="DH655">
        <v>422.244375</v>
      </c>
      <c r="DI655">
        <v>23.40913333333333</v>
      </c>
      <c r="DJ655">
        <v>500.0288333333333</v>
      </c>
      <c r="DK655">
        <v>90.62390000000001</v>
      </c>
      <c r="DL655">
        <v>0.03329332083333333</v>
      </c>
      <c r="DM655">
        <v>29.921075</v>
      </c>
      <c r="DN655">
        <v>29.95995833333333</v>
      </c>
      <c r="DO655">
        <v>999.9</v>
      </c>
      <c r="DP655">
        <v>0</v>
      </c>
      <c r="DQ655">
        <v>0</v>
      </c>
      <c r="DR655">
        <v>10000.07708333333</v>
      </c>
      <c r="DS655">
        <v>0</v>
      </c>
      <c r="DT655">
        <v>0.242856</v>
      </c>
      <c r="DU655">
        <v>0.4058125</v>
      </c>
      <c r="DV655">
        <v>430.5921666666666</v>
      </c>
      <c r="DW655">
        <v>430.0843333333334</v>
      </c>
      <c r="DX655">
        <v>0.209399875</v>
      </c>
      <c r="DY655">
        <v>420.0259166666667</v>
      </c>
      <c r="DZ655">
        <v>23.38727083333333</v>
      </c>
      <c r="EA655">
        <v>2.1384225</v>
      </c>
      <c r="EB655">
        <v>2.119445</v>
      </c>
      <c r="EC655">
        <v>18.50827916666666</v>
      </c>
      <c r="ED655">
        <v>18.3660125</v>
      </c>
      <c r="EE655">
        <v>0.00500078</v>
      </c>
      <c r="EF655">
        <v>0</v>
      </c>
      <c r="EG655">
        <v>0</v>
      </c>
      <c r="EH655">
        <v>0</v>
      </c>
      <c r="EI655">
        <v>200.1833333333333</v>
      </c>
      <c r="EJ655">
        <v>0.00500078</v>
      </c>
      <c r="EK655">
        <v>-10.7875</v>
      </c>
      <c r="EL655">
        <v>0.1958333333333333</v>
      </c>
      <c r="EM655">
        <v>36.163875</v>
      </c>
      <c r="EN655">
        <v>40.70283333333333</v>
      </c>
      <c r="EO655">
        <v>38.80704166666666</v>
      </c>
      <c r="EP655">
        <v>41.840875</v>
      </c>
      <c r="EQ655">
        <v>39.471125</v>
      </c>
      <c r="ER655">
        <v>0</v>
      </c>
      <c r="ES655">
        <v>0</v>
      </c>
      <c r="ET655">
        <v>0</v>
      </c>
      <c r="EU655">
        <v>1761014373.1</v>
      </c>
      <c r="EV655">
        <v>0</v>
      </c>
      <c r="EW655">
        <v>199.084</v>
      </c>
      <c r="EX655">
        <v>16.20769172328463</v>
      </c>
      <c r="EY655">
        <v>-35.78461525313246</v>
      </c>
      <c r="EZ655">
        <v>-9.5</v>
      </c>
      <c r="FA655">
        <v>15</v>
      </c>
      <c r="FB655">
        <v>1761014194.6</v>
      </c>
      <c r="FC655" t="s">
        <v>1727</v>
      </c>
      <c r="FD655">
        <v>1761014192.6</v>
      </c>
      <c r="FE655">
        <v>1761014194.6</v>
      </c>
      <c r="FF655">
        <v>20</v>
      </c>
      <c r="FG655">
        <v>-0.003</v>
      </c>
      <c r="FH655">
        <v>-0.001</v>
      </c>
      <c r="FI655">
        <v>-1.814</v>
      </c>
      <c r="FJ655">
        <v>0.179</v>
      </c>
      <c r="FK655">
        <v>420</v>
      </c>
      <c r="FL655">
        <v>23</v>
      </c>
      <c r="FM655">
        <v>0.62</v>
      </c>
      <c r="FN655">
        <v>0.22</v>
      </c>
      <c r="FO655">
        <v>0.4174903</v>
      </c>
      <c r="FP655">
        <v>-0.06983873921200799</v>
      </c>
      <c r="FQ655">
        <v>0.0395917556779186</v>
      </c>
      <c r="FR655">
        <v>1</v>
      </c>
      <c r="FS655">
        <v>199.3911764705882</v>
      </c>
      <c r="FT655">
        <v>-8.863254498781346</v>
      </c>
      <c r="FU655">
        <v>7.453754192156689</v>
      </c>
      <c r="FV655">
        <v>0</v>
      </c>
      <c r="FW655">
        <v>0.1786138625</v>
      </c>
      <c r="FX655">
        <v>0.6083883793621012</v>
      </c>
      <c r="FY655">
        <v>0.06443572558917797</v>
      </c>
      <c r="FZ655">
        <v>0</v>
      </c>
      <c r="GA655">
        <v>1</v>
      </c>
      <c r="GB655">
        <v>3</v>
      </c>
      <c r="GC655" t="s">
        <v>459</v>
      </c>
      <c r="GD655">
        <v>3.10956</v>
      </c>
      <c r="GE655">
        <v>2.72493</v>
      </c>
      <c r="GF655">
        <v>0.0887998</v>
      </c>
      <c r="GG655">
        <v>0.0885007</v>
      </c>
      <c r="GH655">
        <v>0.107176</v>
      </c>
      <c r="GI655">
        <v>0.107541</v>
      </c>
      <c r="GJ655">
        <v>23917.3</v>
      </c>
      <c r="GK655">
        <v>21655.3</v>
      </c>
      <c r="GL655">
        <v>26805.2</v>
      </c>
      <c r="GM655">
        <v>23963.2</v>
      </c>
      <c r="GN655">
        <v>38240.1</v>
      </c>
      <c r="GO655">
        <v>31541.2</v>
      </c>
      <c r="GP655">
        <v>46787.4</v>
      </c>
      <c r="GQ655">
        <v>37875.3</v>
      </c>
      <c r="GR655">
        <v>1.89455</v>
      </c>
      <c r="GS655">
        <v>1.88195</v>
      </c>
      <c r="GT655">
        <v>0.109009</v>
      </c>
      <c r="GU655">
        <v>0</v>
      </c>
      <c r="GV655">
        <v>28.2106</v>
      </c>
      <c r="GW655">
        <v>999.9</v>
      </c>
      <c r="GX655">
        <v>64.09999999999999</v>
      </c>
      <c r="GY655">
        <v>28.9</v>
      </c>
      <c r="GZ655">
        <v>28.2814</v>
      </c>
      <c r="HA655">
        <v>61.3683</v>
      </c>
      <c r="HB655">
        <v>21.2099</v>
      </c>
      <c r="HC655">
        <v>1</v>
      </c>
      <c r="HD655">
        <v>0.0135823</v>
      </c>
      <c r="HE655">
        <v>-2.30408</v>
      </c>
      <c r="HF655">
        <v>20.3224</v>
      </c>
      <c r="HG655">
        <v>5.21819</v>
      </c>
      <c r="HH655">
        <v>11.98</v>
      </c>
      <c r="HI655">
        <v>4.96505</v>
      </c>
      <c r="HJ655">
        <v>3.2759</v>
      </c>
      <c r="HK655">
        <v>9999</v>
      </c>
      <c r="HL655">
        <v>9999</v>
      </c>
      <c r="HM655">
        <v>9999</v>
      </c>
      <c r="HN655">
        <v>999.9</v>
      </c>
      <c r="HO655">
        <v>1.86364</v>
      </c>
      <c r="HP655">
        <v>1.85974</v>
      </c>
      <c r="HQ655">
        <v>1.85805</v>
      </c>
      <c r="HR655">
        <v>1.85944</v>
      </c>
      <c r="HS655">
        <v>1.85959</v>
      </c>
      <c r="HT655">
        <v>1.85806</v>
      </c>
      <c r="HU655">
        <v>1.85715</v>
      </c>
      <c r="HV655">
        <v>1.85211</v>
      </c>
      <c r="HW655">
        <v>0</v>
      </c>
      <c r="HX655">
        <v>0</v>
      </c>
      <c r="HY655">
        <v>0</v>
      </c>
      <c r="HZ655">
        <v>0</v>
      </c>
      <c r="IA655" t="s">
        <v>424</v>
      </c>
      <c r="IB655" t="s">
        <v>425</v>
      </c>
      <c r="IC655" t="s">
        <v>426</v>
      </c>
      <c r="ID655" t="s">
        <v>426</v>
      </c>
      <c r="IE655" t="s">
        <v>426</v>
      </c>
      <c r="IF655" t="s">
        <v>426</v>
      </c>
      <c r="IG655">
        <v>0</v>
      </c>
      <c r="IH655">
        <v>100</v>
      </c>
      <c r="II655">
        <v>100</v>
      </c>
      <c r="IJ655">
        <v>-1.813</v>
      </c>
      <c r="IK655">
        <v>0.1857</v>
      </c>
      <c r="IL655">
        <v>-2.604145233131235</v>
      </c>
      <c r="IM655">
        <v>0.001328113201692861</v>
      </c>
      <c r="IN655">
        <v>1.538283238170363E-06</v>
      </c>
      <c r="IO655">
        <v>-5.795655626708063E-10</v>
      </c>
      <c r="IP655">
        <v>-0.06228719509320726</v>
      </c>
      <c r="IQ655">
        <v>-0.004593102289677449</v>
      </c>
      <c r="IR655">
        <v>0.0008253994458280543</v>
      </c>
      <c r="IS655">
        <v>-7.403632370499484E-06</v>
      </c>
      <c r="IT655">
        <v>2</v>
      </c>
      <c r="IU655">
        <v>1985</v>
      </c>
      <c r="IV655">
        <v>1</v>
      </c>
      <c r="IW655">
        <v>27</v>
      </c>
      <c r="IX655">
        <v>3</v>
      </c>
      <c r="IY655">
        <v>3</v>
      </c>
      <c r="IZ655">
        <v>1.13525</v>
      </c>
      <c r="JA655">
        <v>2.61841</v>
      </c>
      <c r="JB655">
        <v>1.49658</v>
      </c>
      <c r="JC655">
        <v>2.34497</v>
      </c>
      <c r="JD655">
        <v>1.54907</v>
      </c>
      <c r="JE655">
        <v>2.3645</v>
      </c>
      <c r="JF655">
        <v>32.7091</v>
      </c>
      <c r="JG655">
        <v>15.1477</v>
      </c>
      <c r="JH655">
        <v>18</v>
      </c>
      <c r="JI655">
        <v>481.59</v>
      </c>
      <c r="JJ655">
        <v>502.794</v>
      </c>
      <c r="JK655">
        <v>31.3137</v>
      </c>
      <c r="JL655">
        <v>27.408</v>
      </c>
      <c r="JM655">
        <v>29.9993</v>
      </c>
      <c r="JN655">
        <v>27.6167</v>
      </c>
      <c r="JO655">
        <v>27.6024</v>
      </c>
      <c r="JP655">
        <v>22.8239</v>
      </c>
      <c r="JQ655">
        <v>21.6042</v>
      </c>
      <c r="JR655">
        <v>78.95950000000001</v>
      </c>
      <c r="JS655">
        <v>31.245</v>
      </c>
      <c r="JT655">
        <v>420</v>
      </c>
      <c r="JU655">
        <v>23.3198</v>
      </c>
      <c r="JV655">
        <v>102.313</v>
      </c>
      <c r="JW655">
        <v>91.37560000000001</v>
      </c>
    </row>
    <row r="656" spans="1:283">
      <c r="A656">
        <v>638</v>
      </c>
      <c r="B656">
        <v>1761014376.1</v>
      </c>
      <c r="C656">
        <v>4710.099999904633</v>
      </c>
      <c r="D656" t="s">
        <v>1740</v>
      </c>
      <c r="E656" t="s">
        <v>1741</v>
      </c>
      <c r="F656">
        <v>5</v>
      </c>
      <c r="G656" t="s">
        <v>1726</v>
      </c>
      <c r="H656">
        <v>1761014368.426086</v>
      </c>
      <c r="I656">
        <f>(J656)/1000</f>
        <v>0</v>
      </c>
      <c r="J656">
        <f>1000*DJ656*AH656*(DF656-DG656)/(100*CY656*(1000-AH656*DF656))</f>
        <v>0</v>
      </c>
      <c r="K656">
        <f>DJ656*AH656*(DE656-DD656*(1000-AH656*DG656)/(1000-AH656*DF656))/(100*CY656)</f>
        <v>0</v>
      </c>
      <c r="L656">
        <f>DD656 - IF(AH656&gt;1, K656*CY656*100.0/(AJ656), 0)</f>
        <v>0</v>
      </c>
      <c r="M656">
        <f>((S656-I656/2)*L656-K656)/(S656+I656/2)</f>
        <v>0</v>
      </c>
      <c r="N656">
        <f>M656*(DK656+DL656)/1000.0</f>
        <v>0</v>
      </c>
      <c r="O656">
        <f>(DD656 - IF(AH656&gt;1, K656*CY656*100.0/(AJ656), 0))*(DK656+DL656)/1000.0</f>
        <v>0</v>
      </c>
      <c r="P656">
        <f>2.0/((1/R656-1/Q656)+SIGN(R656)*SQRT((1/R656-1/Q656)*(1/R656-1/Q656) + 4*CZ656/((CZ656+1)*(CZ656+1))*(2*1/R656*1/Q656-1/Q656*1/Q656)))</f>
        <v>0</v>
      </c>
      <c r="Q656">
        <f>IF(LEFT(DA656,1)&lt;&gt;"0",IF(LEFT(DA656,1)="1",3.0,DB656),$D$5+$E$5*(DR656*DK656/($K$5*1000))+$F$5*(DR656*DK656/($K$5*1000))*MAX(MIN(CY656,$J$5),$I$5)*MAX(MIN(CY656,$J$5),$I$5)+$G$5*MAX(MIN(CY656,$J$5),$I$5)*(DR656*DK656/($K$5*1000))+$H$5*(DR656*DK656/($K$5*1000))*(DR656*DK656/($K$5*1000)))</f>
        <v>0</v>
      </c>
      <c r="R656">
        <f>I656*(1000-(1000*0.61365*exp(17.502*V656/(240.97+V656))/(DK656+DL656)+DF656)/2)/(1000*0.61365*exp(17.502*V656/(240.97+V656))/(DK656+DL656)-DF656)</f>
        <v>0</v>
      </c>
      <c r="S656">
        <f>1/((CZ656+1)/(P656/1.6)+1/(Q656/1.37)) + CZ656/((CZ656+1)/(P656/1.6) + CZ656/(Q656/1.37))</f>
        <v>0</v>
      </c>
      <c r="T656">
        <f>(CU656*CX656)</f>
        <v>0</v>
      </c>
      <c r="U656">
        <f>(DM656+(T656+2*0.95*5.67E-8*(((DM656+$B$9)+273)^4-(DM656+273)^4)-44100*I656)/(1.84*29.3*Q656+8*0.95*5.67E-8*(DM656+273)^3))</f>
        <v>0</v>
      </c>
      <c r="V656">
        <f>($C$9*DN656+$D$9*DO656+$E$9*U656)</f>
        <v>0</v>
      </c>
      <c r="W656">
        <f>0.61365*exp(17.502*V656/(240.97+V656))</f>
        <v>0</v>
      </c>
      <c r="X656">
        <f>(Y656/Z656*100)</f>
        <v>0</v>
      </c>
      <c r="Y656">
        <f>DF656*(DK656+DL656)/1000</f>
        <v>0</v>
      </c>
      <c r="Z656">
        <f>0.61365*exp(17.502*DM656/(240.97+DM656))</f>
        <v>0</v>
      </c>
      <c r="AA656">
        <f>(W656-DF656*(DK656+DL656)/1000)</f>
        <v>0</v>
      </c>
      <c r="AB656">
        <f>(-I656*44100)</f>
        <v>0</v>
      </c>
      <c r="AC656">
        <f>2*29.3*Q656*0.92*(DM656-V656)</f>
        <v>0</v>
      </c>
      <c r="AD656">
        <f>2*0.95*5.67E-8*(((DM656+$B$9)+273)^4-(V656+273)^4)</f>
        <v>0</v>
      </c>
      <c r="AE656">
        <f>T656+AD656+AB656+AC656</f>
        <v>0</v>
      </c>
      <c r="AF656">
        <v>1</v>
      </c>
      <c r="AG656">
        <v>0</v>
      </c>
      <c r="AH656">
        <f>IF(AF656*$H$15&gt;=AJ656,1.0,(AJ656/(AJ656-AF656*$H$15)))</f>
        <v>0</v>
      </c>
      <c r="AI656">
        <f>(AH656-1)*100</f>
        <v>0</v>
      </c>
      <c r="AJ656">
        <f>MAX(0,($B$15+$C$15*DR656)/(1+$D$15*DR656)*DK656/(DM656+273)*$E$15)</f>
        <v>0</v>
      </c>
      <c r="AK656" t="s">
        <v>420</v>
      </c>
      <c r="AL656" t="s">
        <v>420</v>
      </c>
      <c r="AM656">
        <v>0</v>
      </c>
      <c r="AN656">
        <v>0</v>
      </c>
      <c r="AO656">
        <f>1-AM656/AN656</f>
        <v>0</v>
      </c>
      <c r="AP656">
        <v>0</v>
      </c>
      <c r="AQ656" t="s">
        <v>420</v>
      </c>
      <c r="AR656" t="s">
        <v>420</v>
      </c>
      <c r="AS656">
        <v>0</v>
      </c>
      <c r="AT656">
        <v>0</v>
      </c>
      <c r="AU656">
        <f>1-AS656/AT656</f>
        <v>0</v>
      </c>
      <c r="AV656">
        <v>0.5</v>
      </c>
      <c r="AW656">
        <f>CV656</f>
        <v>0</v>
      </c>
      <c r="AX656">
        <f>K656</f>
        <v>0</v>
      </c>
      <c r="AY656">
        <f>AU656*AV656*AW656</f>
        <v>0</v>
      </c>
      <c r="AZ656">
        <f>(AX656-AP656)/AW656</f>
        <v>0</v>
      </c>
      <c r="BA656">
        <f>(AN656-AT656)/AT656</f>
        <v>0</v>
      </c>
      <c r="BB656">
        <f>AM656/(AO656+AM656/AT656)</f>
        <v>0</v>
      </c>
      <c r="BC656" t="s">
        <v>420</v>
      </c>
      <c r="BD656">
        <v>0</v>
      </c>
      <c r="BE656">
        <f>IF(BD656&lt;&gt;0, BD656, BB656)</f>
        <v>0</v>
      </c>
      <c r="BF656">
        <f>1-BE656/AT656</f>
        <v>0</v>
      </c>
      <c r="BG656">
        <f>(AT656-AS656)/(AT656-BE656)</f>
        <v>0</v>
      </c>
      <c r="BH656">
        <f>(AN656-AT656)/(AN656-BE656)</f>
        <v>0</v>
      </c>
      <c r="BI656">
        <f>(AT656-AS656)/(AT656-AM656)</f>
        <v>0</v>
      </c>
      <c r="BJ656">
        <f>(AN656-AT656)/(AN656-AM656)</f>
        <v>0</v>
      </c>
      <c r="BK656">
        <f>(BG656*BE656/AS656)</f>
        <v>0</v>
      </c>
      <c r="BL656">
        <f>(1-BK656)</f>
        <v>0</v>
      </c>
      <c r="CU656">
        <f>$B$13*DS656+$C$13*DT656+$F$13*EE656*(1-EH656)</f>
        <v>0</v>
      </c>
      <c r="CV656">
        <f>CU656*CW656</f>
        <v>0</v>
      </c>
      <c r="CW656">
        <f>($B$13*$D$11+$C$13*$D$11+$F$13*((ER656+EJ656)/MAX(ER656+EJ656+ES656, 0.1)*$I$11+ES656/MAX(ER656+EJ656+ES656, 0.1)*$J$11))/($B$13+$C$13+$F$13)</f>
        <v>0</v>
      </c>
      <c r="CX656">
        <f>($B$13*$K$11+$C$13*$K$11+$F$13*((ER656+EJ656)/MAX(ER656+EJ656+ES656, 0.1)*$P$11+ES656/MAX(ER656+EJ656+ES656, 0.1)*$Q$11))/($B$13+$C$13+$F$13)</f>
        <v>0</v>
      </c>
      <c r="CY656">
        <v>1.91</v>
      </c>
      <c r="CZ656">
        <v>0.5</v>
      </c>
      <c r="DA656" t="s">
        <v>421</v>
      </c>
      <c r="DB656">
        <v>2</v>
      </c>
      <c r="DC656">
        <v>1761014368.426086</v>
      </c>
      <c r="DD656">
        <v>420.4319565217391</v>
      </c>
      <c r="DE656">
        <v>420.029347826087</v>
      </c>
      <c r="DF656">
        <v>23.57495652173913</v>
      </c>
      <c r="DG656">
        <v>23.35432173913043</v>
      </c>
      <c r="DH656">
        <v>422.244695652174</v>
      </c>
      <c r="DI656">
        <v>23.38788260869565</v>
      </c>
      <c r="DJ656">
        <v>499.9962608695652</v>
      </c>
      <c r="DK656">
        <v>90.62401304347826</v>
      </c>
      <c r="DL656">
        <v>0.03336663043478261</v>
      </c>
      <c r="DM656">
        <v>29.92915652173913</v>
      </c>
      <c r="DN656">
        <v>29.96517391304348</v>
      </c>
      <c r="DO656">
        <v>999.9000000000003</v>
      </c>
      <c r="DP656">
        <v>0</v>
      </c>
      <c r="DQ656">
        <v>0</v>
      </c>
      <c r="DR656">
        <v>9997.525652173912</v>
      </c>
      <c r="DS656">
        <v>0</v>
      </c>
      <c r="DT656">
        <v>0.2428559999999999</v>
      </c>
      <c r="DU656">
        <v>0.4027245217391303</v>
      </c>
      <c r="DV656">
        <v>430.5829565217393</v>
      </c>
      <c r="DW656">
        <v>430.0733043478261</v>
      </c>
      <c r="DX656">
        <v>0.2206310869565217</v>
      </c>
      <c r="DY656">
        <v>420.029347826087</v>
      </c>
      <c r="DZ656">
        <v>23.35432173913043</v>
      </c>
      <c r="EA656">
        <v>2.13645695652174</v>
      </c>
      <c r="EB656">
        <v>2.116461739130435</v>
      </c>
      <c r="EC656">
        <v>18.4936</v>
      </c>
      <c r="ED656">
        <v>18.34358695652174</v>
      </c>
      <c r="EE656">
        <v>0.005000779999999999</v>
      </c>
      <c r="EF656">
        <v>0</v>
      </c>
      <c r="EG656">
        <v>0</v>
      </c>
      <c r="EH656">
        <v>0</v>
      </c>
      <c r="EI656">
        <v>198.9217391304348</v>
      </c>
      <c r="EJ656">
        <v>0.005000779999999999</v>
      </c>
      <c r="EK656">
        <v>-11.01739130434783</v>
      </c>
      <c r="EL656">
        <v>0.1130434782608696</v>
      </c>
      <c r="EM656">
        <v>36.17913043478261</v>
      </c>
      <c r="EN656">
        <v>40.7171304347826</v>
      </c>
      <c r="EO656">
        <v>38.85021739130435</v>
      </c>
      <c r="EP656">
        <v>41.86113043478261</v>
      </c>
      <c r="EQ656">
        <v>39.46713043478261</v>
      </c>
      <c r="ER656">
        <v>0</v>
      </c>
      <c r="ES656">
        <v>0</v>
      </c>
      <c r="ET656">
        <v>0</v>
      </c>
      <c r="EU656">
        <v>1761014374.9</v>
      </c>
      <c r="EV656">
        <v>0</v>
      </c>
      <c r="EW656">
        <v>197.8461538461538</v>
      </c>
      <c r="EX656">
        <v>7.370939533568928</v>
      </c>
      <c r="EY656">
        <v>-21.17606806122835</v>
      </c>
      <c r="EZ656">
        <v>-9.26923076923077</v>
      </c>
      <c r="FA656">
        <v>15</v>
      </c>
      <c r="FB656">
        <v>1761014194.6</v>
      </c>
      <c r="FC656" t="s">
        <v>1727</v>
      </c>
      <c r="FD656">
        <v>1761014192.6</v>
      </c>
      <c r="FE656">
        <v>1761014194.6</v>
      </c>
      <c r="FF656">
        <v>20</v>
      </c>
      <c r="FG656">
        <v>-0.003</v>
      </c>
      <c r="FH656">
        <v>-0.001</v>
      </c>
      <c r="FI656">
        <v>-1.814</v>
      </c>
      <c r="FJ656">
        <v>0.179</v>
      </c>
      <c r="FK656">
        <v>420</v>
      </c>
      <c r="FL656">
        <v>23</v>
      </c>
      <c r="FM656">
        <v>0.62</v>
      </c>
      <c r="FN656">
        <v>0.22</v>
      </c>
      <c r="FO656">
        <v>0.4094192926829268</v>
      </c>
      <c r="FP656">
        <v>-0.0884045017421607</v>
      </c>
      <c r="FQ656">
        <v>0.04019338312200636</v>
      </c>
      <c r="FR656">
        <v>1</v>
      </c>
      <c r="FS656">
        <v>199.7705882352941</v>
      </c>
      <c r="FT656">
        <v>-7.584415735369118</v>
      </c>
      <c r="FU656">
        <v>7.353371752098997</v>
      </c>
      <c r="FV656">
        <v>0</v>
      </c>
      <c r="FW656">
        <v>0.1915494121951219</v>
      </c>
      <c r="FX656">
        <v>0.4266931567944248</v>
      </c>
      <c r="FY656">
        <v>0.05482080885384982</v>
      </c>
      <c r="FZ656">
        <v>0</v>
      </c>
      <c r="GA656">
        <v>1</v>
      </c>
      <c r="GB656">
        <v>3</v>
      </c>
      <c r="GC656" t="s">
        <v>459</v>
      </c>
      <c r="GD656">
        <v>3.10942</v>
      </c>
      <c r="GE656">
        <v>2.72524</v>
      </c>
      <c r="GF656">
        <v>0.0887989</v>
      </c>
      <c r="GG656">
        <v>0.0884977</v>
      </c>
      <c r="GH656">
        <v>0.10712</v>
      </c>
      <c r="GI656">
        <v>0.10753</v>
      </c>
      <c r="GJ656">
        <v>23917.4</v>
      </c>
      <c r="GK656">
        <v>21655.4</v>
      </c>
      <c r="GL656">
        <v>26805.2</v>
      </c>
      <c r="GM656">
        <v>23963.1</v>
      </c>
      <c r="GN656">
        <v>38242.7</v>
      </c>
      <c r="GO656">
        <v>31541.8</v>
      </c>
      <c r="GP656">
        <v>46787.6</v>
      </c>
      <c r="GQ656">
        <v>37875.4</v>
      </c>
      <c r="GR656">
        <v>1.89445</v>
      </c>
      <c r="GS656">
        <v>1.88225</v>
      </c>
      <c r="GT656">
        <v>0.109445</v>
      </c>
      <c r="GU656">
        <v>0</v>
      </c>
      <c r="GV656">
        <v>28.2093</v>
      </c>
      <c r="GW656">
        <v>999.9</v>
      </c>
      <c r="GX656">
        <v>64.09999999999999</v>
      </c>
      <c r="GY656">
        <v>28.9</v>
      </c>
      <c r="GZ656">
        <v>28.2836</v>
      </c>
      <c r="HA656">
        <v>61.2583</v>
      </c>
      <c r="HB656">
        <v>20.9655</v>
      </c>
      <c r="HC656">
        <v>1</v>
      </c>
      <c r="HD656">
        <v>0.0136103</v>
      </c>
      <c r="HE656">
        <v>-2.22301</v>
      </c>
      <c r="HF656">
        <v>20.3235</v>
      </c>
      <c r="HG656">
        <v>5.21774</v>
      </c>
      <c r="HH656">
        <v>11.98</v>
      </c>
      <c r="HI656">
        <v>4.96535</v>
      </c>
      <c r="HJ656">
        <v>3.2759</v>
      </c>
      <c r="HK656">
        <v>9999</v>
      </c>
      <c r="HL656">
        <v>9999</v>
      </c>
      <c r="HM656">
        <v>9999</v>
      </c>
      <c r="HN656">
        <v>999.9</v>
      </c>
      <c r="HO656">
        <v>1.86365</v>
      </c>
      <c r="HP656">
        <v>1.85974</v>
      </c>
      <c r="HQ656">
        <v>1.85804</v>
      </c>
      <c r="HR656">
        <v>1.85944</v>
      </c>
      <c r="HS656">
        <v>1.85959</v>
      </c>
      <c r="HT656">
        <v>1.85806</v>
      </c>
      <c r="HU656">
        <v>1.85714</v>
      </c>
      <c r="HV656">
        <v>1.8521</v>
      </c>
      <c r="HW656">
        <v>0</v>
      </c>
      <c r="HX656">
        <v>0</v>
      </c>
      <c r="HY656">
        <v>0</v>
      </c>
      <c r="HZ656">
        <v>0</v>
      </c>
      <c r="IA656" t="s">
        <v>424</v>
      </c>
      <c r="IB656" t="s">
        <v>425</v>
      </c>
      <c r="IC656" t="s">
        <v>426</v>
      </c>
      <c r="ID656" t="s">
        <v>426</v>
      </c>
      <c r="IE656" t="s">
        <v>426</v>
      </c>
      <c r="IF656" t="s">
        <v>426</v>
      </c>
      <c r="IG656">
        <v>0</v>
      </c>
      <c r="IH656">
        <v>100</v>
      </c>
      <c r="II656">
        <v>100</v>
      </c>
      <c r="IJ656">
        <v>-1.812</v>
      </c>
      <c r="IK656">
        <v>0.1853</v>
      </c>
      <c r="IL656">
        <v>-2.604145233131235</v>
      </c>
      <c r="IM656">
        <v>0.001328113201692861</v>
      </c>
      <c r="IN656">
        <v>1.538283238170363E-06</v>
      </c>
      <c r="IO656">
        <v>-5.795655626708063E-10</v>
      </c>
      <c r="IP656">
        <v>-0.06228719509320726</v>
      </c>
      <c r="IQ656">
        <v>-0.004593102289677449</v>
      </c>
      <c r="IR656">
        <v>0.0008253994458280543</v>
      </c>
      <c r="IS656">
        <v>-7.403632370499484E-06</v>
      </c>
      <c r="IT656">
        <v>2</v>
      </c>
      <c r="IU656">
        <v>1985</v>
      </c>
      <c r="IV656">
        <v>1</v>
      </c>
      <c r="IW656">
        <v>27</v>
      </c>
      <c r="IX656">
        <v>3.1</v>
      </c>
      <c r="IY656">
        <v>3</v>
      </c>
      <c r="IZ656">
        <v>1.13525</v>
      </c>
      <c r="JA656">
        <v>2.60742</v>
      </c>
      <c r="JB656">
        <v>1.49658</v>
      </c>
      <c r="JC656">
        <v>2.34497</v>
      </c>
      <c r="JD656">
        <v>1.54907</v>
      </c>
      <c r="JE656">
        <v>2.48047</v>
      </c>
      <c r="JF656">
        <v>32.7091</v>
      </c>
      <c r="JG656">
        <v>15.1652</v>
      </c>
      <c r="JH656">
        <v>18</v>
      </c>
      <c r="JI656">
        <v>481.532</v>
      </c>
      <c r="JJ656">
        <v>502.994</v>
      </c>
      <c r="JK656">
        <v>31.3107</v>
      </c>
      <c r="JL656">
        <v>27.408</v>
      </c>
      <c r="JM656">
        <v>29.9995</v>
      </c>
      <c r="JN656">
        <v>27.6167</v>
      </c>
      <c r="JO656">
        <v>27.6024</v>
      </c>
      <c r="JP656">
        <v>22.8231</v>
      </c>
      <c r="JQ656">
        <v>21.6042</v>
      </c>
      <c r="JR656">
        <v>78.95950000000001</v>
      </c>
      <c r="JS656">
        <v>31.2543</v>
      </c>
      <c r="JT656">
        <v>420</v>
      </c>
      <c r="JU656">
        <v>23.3299</v>
      </c>
      <c r="JV656">
        <v>102.313</v>
      </c>
      <c r="JW656">
        <v>91.3758</v>
      </c>
    </row>
    <row r="657" spans="1:283">
      <c r="A657">
        <v>639</v>
      </c>
      <c r="B657">
        <v>1761014378.1</v>
      </c>
      <c r="C657">
        <v>4712.099999904633</v>
      </c>
      <c r="D657" t="s">
        <v>1742</v>
      </c>
      <c r="E657" t="s">
        <v>1743</v>
      </c>
      <c r="F657">
        <v>5</v>
      </c>
      <c r="G657" t="s">
        <v>1726</v>
      </c>
      <c r="H657">
        <v>1761014370.1</v>
      </c>
      <c r="I657">
        <f>(J657)/1000</f>
        <v>0</v>
      </c>
      <c r="J657">
        <f>1000*DJ657*AH657*(DF657-DG657)/(100*CY657*(1000-AH657*DF657))</f>
        <v>0</v>
      </c>
      <c r="K657">
        <f>DJ657*AH657*(DE657-DD657*(1000-AH657*DG657)/(1000-AH657*DF657))/(100*CY657)</f>
        <v>0</v>
      </c>
      <c r="L657">
        <f>DD657 - IF(AH657&gt;1, K657*CY657*100.0/(AJ657), 0)</f>
        <v>0</v>
      </c>
      <c r="M657">
        <f>((S657-I657/2)*L657-K657)/(S657+I657/2)</f>
        <v>0</v>
      </c>
      <c r="N657">
        <f>M657*(DK657+DL657)/1000.0</f>
        <v>0</v>
      </c>
      <c r="O657">
        <f>(DD657 - IF(AH657&gt;1, K657*CY657*100.0/(AJ657), 0))*(DK657+DL657)/1000.0</f>
        <v>0</v>
      </c>
      <c r="P657">
        <f>2.0/((1/R657-1/Q657)+SIGN(R657)*SQRT((1/R657-1/Q657)*(1/R657-1/Q657) + 4*CZ657/((CZ657+1)*(CZ657+1))*(2*1/R657*1/Q657-1/Q657*1/Q657)))</f>
        <v>0</v>
      </c>
      <c r="Q657">
        <f>IF(LEFT(DA657,1)&lt;&gt;"0",IF(LEFT(DA657,1)="1",3.0,DB657),$D$5+$E$5*(DR657*DK657/($K$5*1000))+$F$5*(DR657*DK657/($K$5*1000))*MAX(MIN(CY657,$J$5),$I$5)*MAX(MIN(CY657,$J$5),$I$5)+$G$5*MAX(MIN(CY657,$J$5),$I$5)*(DR657*DK657/($K$5*1000))+$H$5*(DR657*DK657/($K$5*1000))*(DR657*DK657/($K$5*1000)))</f>
        <v>0</v>
      </c>
      <c r="R657">
        <f>I657*(1000-(1000*0.61365*exp(17.502*V657/(240.97+V657))/(DK657+DL657)+DF657)/2)/(1000*0.61365*exp(17.502*V657/(240.97+V657))/(DK657+DL657)-DF657)</f>
        <v>0</v>
      </c>
      <c r="S657">
        <f>1/((CZ657+1)/(P657/1.6)+1/(Q657/1.37)) + CZ657/((CZ657+1)/(P657/1.6) + CZ657/(Q657/1.37))</f>
        <v>0</v>
      </c>
      <c r="T657">
        <f>(CU657*CX657)</f>
        <v>0</v>
      </c>
      <c r="U657">
        <f>(DM657+(T657+2*0.95*5.67E-8*(((DM657+$B$9)+273)^4-(DM657+273)^4)-44100*I657)/(1.84*29.3*Q657+8*0.95*5.67E-8*(DM657+273)^3))</f>
        <v>0</v>
      </c>
      <c r="V657">
        <f>($C$9*DN657+$D$9*DO657+$E$9*U657)</f>
        <v>0</v>
      </c>
      <c r="W657">
        <f>0.61365*exp(17.502*V657/(240.97+V657))</f>
        <v>0</v>
      </c>
      <c r="X657">
        <f>(Y657/Z657*100)</f>
        <v>0</v>
      </c>
      <c r="Y657">
        <f>DF657*(DK657+DL657)/1000</f>
        <v>0</v>
      </c>
      <c r="Z657">
        <f>0.61365*exp(17.502*DM657/(240.97+DM657))</f>
        <v>0</v>
      </c>
      <c r="AA657">
        <f>(W657-DF657*(DK657+DL657)/1000)</f>
        <v>0</v>
      </c>
      <c r="AB657">
        <f>(-I657*44100)</f>
        <v>0</v>
      </c>
      <c r="AC657">
        <f>2*29.3*Q657*0.92*(DM657-V657)</f>
        <v>0</v>
      </c>
      <c r="AD657">
        <f>2*0.95*5.67E-8*(((DM657+$B$9)+273)^4-(V657+273)^4)</f>
        <v>0</v>
      </c>
      <c r="AE657">
        <f>T657+AD657+AB657+AC657</f>
        <v>0</v>
      </c>
      <c r="AF657">
        <v>1</v>
      </c>
      <c r="AG657">
        <v>0</v>
      </c>
      <c r="AH657">
        <f>IF(AF657*$H$15&gt;=AJ657,1.0,(AJ657/(AJ657-AF657*$H$15)))</f>
        <v>0</v>
      </c>
      <c r="AI657">
        <f>(AH657-1)*100</f>
        <v>0</v>
      </c>
      <c r="AJ657">
        <f>MAX(0,($B$15+$C$15*DR657)/(1+$D$15*DR657)*DK657/(DM657+273)*$E$15)</f>
        <v>0</v>
      </c>
      <c r="AK657" t="s">
        <v>420</v>
      </c>
      <c r="AL657" t="s">
        <v>420</v>
      </c>
      <c r="AM657">
        <v>0</v>
      </c>
      <c r="AN657">
        <v>0</v>
      </c>
      <c r="AO657">
        <f>1-AM657/AN657</f>
        <v>0</v>
      </c>
      <c r="AP657">
        <v>0</v>
      </c>
      <c r="AQ657" t="s">
        <v>420</v>
      </c>
      <c r="AR657" t="s">
        <v>420</v>
      </c>
      <c r="AS657">
        <v>0</v>
      </c>
      <c r="AT657">
        <v>0</v>
      </c>
      <c r="AU657">
        <f>1-AS657/AT657</f>
        <v>0</v>
      </c>
      <c r="AV657">
        <v>0.5</v>
      </c>
      <c r="AW657">
        <f>CV657</f>
        <v>0</v>
      </c>
      <c r="AX657">
        <f>K657</f>
        <v>0</v>
      </c>
      <c r="AY657">
        <f>AU657*AV657*AW657</f>
        <v>0</v>
      </c>
      <c r="AZ657">
        <f>(AX657-AP657)/AW657</f>
        <v>0</v>
      </c>
      <c r="BA657">
        <f>(AN657-AT657)/AT657</f>
        <v>0</v>
      </c>
      <c r="BB657">
        <f>AM657/(AO657+AM657/AT657)</f>
        <v>0</v>
      </c>
      <c r="BC657" t="s">
        <v>420</v>
      </c>
      <c r="BD657">
        <v>0</v>
      </c>
      <c r="BE657">
        <f>IF(BD657&lt;&gt;0, BD657, BB657)</f>
        <v>0</v>
      </c>
      <c r="BF657">
        <f>1-BE657/AT657</f>
        <v>0</v>
      </c>
      <c r="BG657">
        <f>(AT657-AS657)/(AT657-BE657)</f>
        <v>0</v>
      </c>
      <c r="BH657">
        <f>(AN657-AT657)/(AN657-BE657)</f>
        <v>0</v>
      </c>
      <c r="BI657">
        <f>(AT657-AS657)/(AT657-AM657)</f>
        <v>0</v>
      </c>
      <c r="BJ657">
        <f>(AN657-AT657)/(AN657-AM657)</f>
        <v>0</v>
      </c>
      <c r="BK657">
        <f>(BG657*BE657/AS657)</f>
        <v>0</v>
      </c>
      <c r="BL657">
        <f>(1-BK657)</f>
        <v>0</v>
      </c>
      <c r="CU657">
        <f>$B$13*DS657+$C$13*DT657+$F$13*EE657*(1-EH657)</f>
        <v>0</v>
      </c>
      <c r="CV657">
        <f>CU657*CW657</f>
        <v>0</v>
      </c>
      <c r="CW657">
        <f>($B$13*$D$11+$C$13*$D$11+$F$13*((ER657+EJ657)/MAX(ER657+EJ657+ES657, 0.1)*$I$11+ES657/MAX(ER657+EJ657+ES657, 0.1)*$J$11))/($B$13+$C$13+$F$13)</f>
        <v>0</v>
      </c>
      <c r="CX657">
        <f>($B$13*$K$11+$C$13*$K$11+$F$13*((ER657+EJ657)/MAX(ER657+EJ657+ES657, 0.1)*$P$11+ES657/MAX(ER657+EJ657+ES657, 0.1)*$Q$11))/($B$13+$C$13+$F$13)</f>
        <v>0</v>
      </c>
      <c r="CY657">
        <v>1.91</v>
      </c>
      <c r="CZ657">
        <v>0.5</v>
      </c>
      <c r="DA657" t="s">
        <v>421</v>
      </c>
      <c r="DB657">
        <v>2</v>
      </c>
      <c r="DC657">
        <v>1761014370.1</v>
      </c>
      <c r="DD657">
        <v>420.43</v>
      </c>
      <c r="DE657">
        <v>420.0260833333334</v>
      </c>
      <c r="DF657">
        <v>23.5579375</v>
      </c>
      <c r="DG657">
        <v>23.33699166666667</v>
      </c>
      <c r="DH657">
        <v>422.2427083333333</v>
      </c>
      <c r="DI657">
        <v>23.37122916666667</v>
      </c>
      <c r="DJ657">
        <v>499.9904583333334</v>
      </c>
      <c r="DK657">
        <v>90.62403333333333</v>
      </c>
      <c r="DL657">
        <v>0.03341524583333334</v>
      </c>
      <c r="DM657">
        <v>29.93535416666667</v>
      </c>
      <c r="DN657">
        <v>29.97017083333333</v>
      </c>
      <c r="DO657">
        <v>999.9</v>
      </c>
      <c r="DP657">
        <v>0</v>
      </c>
      <c r="DQ657">
        <v>0</v>
      </c>
      <c r="DR657">
        <v>9996.615416666667</v>
      </c>
      <c r="DS657">
        <v>0</v>
      </c>
      <c r="DT657">
        <v>0.242856</v>
      </c>
      <c r="DU657">
        <v>0.4040247083333333</v>
      </c>
      <c r="DV657">
        <v>430.5734583333333</v>
      </c>
      <c r="DW657">
        <v>430.062375</v>
      </c>
      <c r="DX657">
        <v>0.2209488333333333</v>
      </c>
      <c r="DY657">
        <v>420.0260833333334</v>
      </c>
      <c r="DZ657">
        <v>23.33699166666667</v>
      </c>
      <c r="EA657">
        <v>2.134915833333334</v>
      </c>
      <c r="EB657">
        <v>2.114891666666666</v>
      </c>
      <c r="EC657">
        <v>18.48207916666667</v>
      </c>
      <c r="ED657">
        <v>18.33177083333333</v>
      </c>
      <c r="EE657">
        <v>0.00500078</v>
      </c>
      <c r="EF657">
        <v>0</v>
      </c>
      <c r="EG657">
        <v>0</v>
      </c>
      <c r="EH657">
        <v>0</v>
      </c>
      <c r="EI657">
        <v>198.2958333333333</v>
      </c>
      <c r="EJ657">
        <v>0.00500078</v>
      </c>
      <c r="EK657">
        <v>-10.47916666666667</v>
      </c>
      <c r="EL657">
        <v>0.1666666666666667</v>
      </c>
      <c r="EM657">
        <v>36.18725</v>
      </c>
      <c r="EN657">
        <v>40.72375</v>
      </c>
      <c r="EO657">
        <v>38.786125</v>
      </c>
      <c r="EP657">
        <v>41.87470833333333</v>
      </c>
      <c r="EQ657">
        <v>39.46591666666666</v>
      </c>
      <c r="ER657">
        <v>0</v>
      </c>
      <c r="ES657">
        <v>0</v>
      </c>
      <c r="ET657">
        <v>0</v>
      </c>
      <c r="EU657">
        <v>1761014377.3</v>
      </c>
      <c r="EV657">
        <v>0</v>
      </c>
      <c r="EW657">
        <v>197.6653846153846</v>
      </c>
      <c r="EX657">
        <v>-11.68205197410497</v>
      </c>
      <c r="EY657">
        <v>26.18461566683028</v>
      </c>
      <c r="EZ657">
        <v>-9.011538461538462</v>
      </c>
      <c r="FA657">
        <v>15</v>
      </c>
      <c r="FB657">
        <v>1761014194.6</v>
      </c>
      <c r="FC657" t="s">
        <v>1727</v>
      </c>
      <c r="FD657">
        <v>1761014192.6</v>
      </c>
      <c r="FE657">
        <v>1761014194.6</v>
      </c>
      <c r="FF657">
        <v>20</v>
      </c>
      <c r="FG657">
        <v>-0.003</v>
      </c>
      <c r="FH657">
        <v>-0.001</v>
      </c>
      <c r="FI657">
        <v>-1.814</v>
      </c>
      <c r="FJ657">
        <v>0.179</v>
      </c>
      <c r="FK657">
        <v>420</v>
      </c>
      <c r="FL657">
        <v>23</v>
      </c>
      <c r="FM657">
        <v>0.62</v>
      </c>
      <c r="FN657">
        <v>0.22</v>
      </c>
      <c r="FO657">
        <v>0.4050567</v>
      </c>
      <c r="FP657">
        <v>-0.08434196622889312</v>
      </c>
      <c r="FQ657">
        <v>0.0403719480408117</v>
      </c>
      <c r="FR657">
        <v>1</v>
      </c>
      <c r="FS657">
        <v>198.7970588235294</v>
      </c>
      <c r="FT657">
        <v>-18.7822768198901</v>
      </c>
      <c r="FU657">
        <v>7.727166945041358</v>
      </c>
      <c r="FV657">
        <v>0</v>
      </c>
      <c r="FW657">
        <v>0.2021919975</v>
      </c>
      <c r="FX657">
        <v>0.2469690720450279</v>
      </c>
      <c r="FY657">
        <v>0.04273779746682372</v>
      </c>
      <c r="FZ657">
        <v>0</v>
      </c>
      <c r="GA657">
        <v>1</v>
      </c>
      <c r="GB657">
        <v>3</v>
      </c>
      <c r="GC657" t="s">
        <v>459</v>
      </c>
      <c r="GD657">
        <v>3.10962</v>
      </c>
      <c r="GE657">
        <v>2.72512</v>
      </c>
      <c r="GF657">
        <v>0.0887999</v>
      </c>
      <c r="GG657">
        <v>0.08849369999999999</v>
      </c>
      <c r="GH657">
        <v>0.107077</v>
      </c>
      <c r="GI657">
        <v>0.107518</v>
      </c>
      <c r="GJ657">
        <v>23917.5</v>
      </c>
      <c r="GK657">
        <v>21655.6</v>
      </c>
      <c r="GL657">
        <v>26805.4</v>
      </c>
      <c r="GM657">
        <v>23963.3</v>
      </c>
      <c r="GN657">
        <v>38244.7</v>
      </c>
      <c r="GO657">
        <v>31542.4</v>
      </c>
      <c r="GP657">
        <v>46787.8</v>
      </c>
      <c r="GQ657">
        <v>37875.7</v>
      </c>
      <c r="GR657">
        <v>1.89465</v>
      </c>
      <c r="GS657">
        <v>1.88218</v>
      </c>
      <c r="GT657">
        <v>0.109788</v>
      </c>
      <c r="GU657">
        <v>0</v>
      </c>
      <c r="GV657">
        <v>28.2075</v>
      </c>
      <c r="GW657">
        <v>999.9</v>
      </c>
      <c r="GX657">
        <v>64.09999999999999</v>
      </c>
      <c r="GY657">
        <v>28.9</v>
      </c>
      <c r="GZ657">
        <v>28.2832</v>
      </c>
      <c r="HA657">
        <v>61.6883</v>
      </c>
      <c r="HB657">
        <v>21.0497</v>
      </c>
      <c r="HC657">
        <v>1</v>
      </c>
      <c r="HD657">
        <v>0.0135112</v>
      </c>
      <c r="HE657">
        <v>-2.17169</v>
      </c>
      <c r="HF657">
        <v>20.3234</v>
      </c>
      <c r="HG657">
        <v>5.21789</v>
      </c>
      <c r="HH657">
        <v>11.9798</v>
      </c>
      <c r="HI657">
        <v>4.9655</v>
      </c>
      <c r="HJ657">
        <v>3.27595</v>
      </c>
      <c r="HK657">
        <v>9999</v>
      </c>
      <c r="HL657">
        <v>9999</v>
      </c>
      <c r="HM657">
        <v>9999</v>
      </c>
      <c r="HN657">
        <v>999.9</v>
      </c>
      <c r="HO657">
        <v>1.86366</v>
      </c>
      <c r="HP657">
        <v>1.85974</v>
      </c>
      <c r="HQ657">
        <v>1.85804</v>
      </c>
      <c r="HR657">
        <v>1.85943</v>
      </c>
      <c r="HS657">
        <v>1.85959</v>
      </c>
      <c r="HT657">
        <v>1.85806</v>
      </c>
      <c r="HU657">
        <v>1.85714</v>
      </c>
      <c r="HV657">
        <v>1.8521</v>
      </c>
      <c r="HW657">
        <v>0</v>
      </c>
      <c r="HX657">
        <v>0</v>
      </c>
      <c r="HY657">
        <v>0</v>
      </c>
      <c r="HZ657">
        <v>0</v>
      </c>
      <c r="IA657" t="s">
        <v>424</v>
      </c>
      <c r="IB657" t="s">
        <v>425</v>
      </c>
      <c r="IC657" t="s">
        <v>426</v>
      </c>
      <c r="ID657" t="s">
        <v>426</v>
      </c>
      <c r="IE657" t="s">
        <v>426</v>
      </c>
      <c r="IF657" t="s">
        <v>426</v>
      </c>
      <c r="IG657">
        <v>0</v>
      </c>
      <c r="IH657">
        <v>100</v>
      </c>
      <c r="II657">
        <v>100</v>
      </c>
      <c r="IJ657">
        <v>-1.813</v>
      </c>
      <c r="IK657">
        <v>0.1851</v>
      </c>
      <c r="IL657">
        <v>-2.604145233131235</v>
      </c>
      <c r="IM657">
        <v>0.001328113201692861</v>
      </c>
      <c r="IN657">
        <v>1.538283238170363E-06</v>
      </c>
      <c r="IO657">
        <v>-5.795655626708063E-10</v>
      </c>
      <c r="IP657">
        <v>-0.06228719509320726</v>
      </c>
      <c r="IQ657">
        <v>-0.004593102289677449</v>
      </c>
      <c r="IR657">
        <v>0.0008253994458280543</v>
      </c>
      <c r="IS657">
        <v>-7.403632370499484E-06</v>
      </c>
      <c r="IT657">
        <v>2</v>
      </c>
      <c r="IU657">
        <v>1985</v>
      </c>
      <c r="IV657">
        <v>1</v>
      </c>
      <c r="IW657">
        <v>27</v>
      </c>
      <c r="IX657">
        <v>3.1</v>
      </c>
      <c r="IY657">
        <v>3.1</v>
      </c>
      <c r="IZ657">
        <v>1.13525</v>
      </c>
      <c r="JA657">
        <v>2.60986</v>
      </c>
      <c r="JB657">
        <v>1.49658</v>
      </c>
      <c r="JC657">
        <v>2.34497</v>
      </c>
      <c r="JD657">
        <v>1.54907</v>
      </c>
      <c r="JE657">
        <v>2.39746</v>
      </c>
      <c r="JF657">
        <v>32.7091</v>
      </c>
      <c r="JG657">
        <v>15.1565</v>
      </c>
      <c r="JH657">
        <v>18</v>
      </c>
      <c r="JI657">
        <v>481.648</v>
      </c>
      <c r="JJ657">
        <v>502.944</v>
      </c>
      <c r="JK657">
        <v>31.3029</v>
      </c>
      <c r="JL657">
        <v>27.408</v>
      </c>
      <c r="JM657">
        <v>29.9997</v>
      </c>
      <c r="JN657">
        <v>27.6167</v>
      </c>
      <c r="JO657">
        <v>27.6024</v>
      </c>
      <c r="JP657">
        <v>22.825</v>
      </c>
      <c r="JQ657">
        <v>21.6042</v>
      </c>
      <c r="JR657">
        <v>78.95950000000001</v>
      </c>
      <c r="JS657">
        <v>31.2543</v>
      </c>
      <c r="JT657">
        <v>420</v>
      </c>
      <c r="JU657">
        <v>23.3328</v>
      </c>
      <c r="JV657">
        <v>102.314</v>
      </c>
      <c r="JW657">
        <v>91.3764</v>
      </c>
    </row>
    <row r="658" spans="1:283">
      <c r="A658">
        <v>640</v>
      </c>
      <c r="B658">
        <v>1761014380.1</v>
      </c>
      <c r="C658">
        <v>4714.099999904633</v>
      </c>
      <c r="D658" t="s">
        <v>1744</v>
      </c>
      <c r="E658" t="s">
        <v>1745</v>
      </c>
      <c r="F658">
        <v>5</v>
      </c>
      <c r="G658" t="s">
        <v>1726</v>
      </c>
      <c r="H658">
        <v>1761014372.1</v>
      </c>
      <c r="I658">
        <f>(J658)/1000</f>
        <v>0</v>
      </c>
      <c r="J658">
        <f>1000*DJ658*AH658*(DF658-DG658)/(100*CY658*(1000-AH658*DF658))</f>
        <v>0</v>
      </c>
      <c r="K658">
        <f>DJ658*AH658*(DE658-DD658*(1000-AH658*DG658)/(1000-AH658*DF658))/(100*CY658)</f>
        <v>0</v>
      </c>
      <c r="L658">
        <f>DD658 - IF(AH658&gt;1, K658*CY658*100.0/(AJ658), 0)</f>
        <v>0</v>
      </c>
      <c r="M658">
        <f>((S658-I658/2)*L658-K658)/(S658+I658/2)</f>
        <v>0</v>
      </c>
      <c r="N658">
        <f>M658*(DK658+DL658)/1000.0</f>
        <v>0</v>
      </c>
      <c r="O658">
        <f>(DD658 - IF(AH658&gt;1, K658*CY658*100.0/(AJ658), 0))*(DK658+DL658)/1000.0</f>
        <v>0</v>
      </c>
      <c r="P658">
        <f>2.0/((1/R658-1/Q658)+SIGN(R658)*SQRT((1/R658-1/Q658)*(1/R658-1/Q658) + 4*CZ658/((CZ658+1)*(CZ658+1))*(2*1/R658*1/Q658-1/Q658*1/Q658)))</f>
        <v>0</v>
      </c>
      <c r="Q658">
        <f>IF(LEFT(DA658,1)&lt;&gt;"0",IF(LEFT(DA658,1)="1",3.0,DB658),$D$5+$E$5*(DR658*DK658/($K$5*1000))+$F$5*(DR658*DK658/($K$5*1000))*MAX(MIN(CY658,$J$5),$I$5)*MAX(MIN(CY658,$J$5),$I$5)+$G$5*MAX(MIN(CY658,$J$5),$I$5)*(DR658*DK658/($K$5*1000))+$H$5*(DR658*DK658/($K$5*1000))*(DR658*DK658/($K$5*1000)))</f>
        <v>0</v>
      </c>
      <c r="R658">
        <f>I658*(1000-(1000*0.61365*exp(17.502*V658/(240.97+V658))/(DK658+DL658)+DF658)/2)/(1000*0.61365*exp(17.502*V658/(240.97+V658))/(DK658+DL658)-DF658)</f>
        <v>0</v>
      </c>
      <c r="S658">
        <f>1/((CZ658+1)/(P658/1.6)+1/(Q658/1.37)) + CZ658/((CZ658+1)/(P658/1.6) + CZ658/(Q658/1.37))</f>
        <v>0</v>
      </c>
      <c r="T658">
        <f>(CU658*CX658)</f>
        <v>0</v>
      </c>
      <c r="U658">
        <f>(DM658+(T658+2*0.95*5.67E-8*(((DM658+$B$9)+273)^4-(DM658+273)^4)-44100*I658)/(1.84*29.3*Q658+8*0.95*5.67E-8*(DM658+273)^3))</f>
        <v>0</v>
      </c>
      <c r="V658">
        <f>($C$9*DN658+$D$9*DO658+$E$9*U658)</f>
        <v>0</v>
      </c>
      <c r="W658">
        <f>0.61365*exp(17.502*V658/(240.97+V658))</f>
        <v>0</v>
      </c>
      <c r="X658">
        <f>(Y658/Z658*100)</f>
        <v>0</v>
      </c>
      <c r="Y658">
        <f>DF658*(DK658+DL658)/1000</f>
        <v>0</v>
      </c>
      <c r="Z658">
        <f>0.61365*exp(17.502*DM658/(240.97+DM658))</f>
        <v>0</v>
      </c>
      <c r="AA658">
        <f>(W658-DF658*(DK658+DL658)/1000)</f>
        <v>0</v>
      </c>
      <c r="AB658">
        <f>(-I658*44100)</f>
        <v>0</v>
      </c>
      <c r="AC658">
        <f>2*29.3*Q658*0.92*(DM658-V658)</f>
        <v>0</v>
      </c>
      <c r="AD658">
        <f>2*0.95*5.67E-8*(((DM658+$B$9)+273)^4-(V658+273)^4)</f>
        <v>0</v>
      </c>
      <c r="AE658">
        <f>T658+AD658+AB658+AC658</f>
        <v>0</v>
      </c>
      <c r="AF658">
        <v>1</v>
      </c>
      <c r="AG658">
        <v>0</v>
      </c>
      <c r="AH658">
        <f>IF(AF658*$H$15&gt;=AJ658,1.0,(AJ658/(AJ658-AF658*$H$15)))</f>
        <v>0</v>
      </c>
      <c r="AI658">
        <f>(AH658-1)*100</f>
        <v>0</v>
      </c>
      <c r="AJ658">
        <f>MAX(0,($B$15+$C$15*DR658)/(1+$D$15*DR658)*DK658/(DM658+273)*$E$15)</f>
        <v>0</v>
      </c>
      <c r="AK658" t="s">
        <v>420</v>
      </c>
      <c r="AL658" t="s">
        <v>420</v>
      </c>
      <c r="AM658">
        <v>0</v>
      </c>
      <c r="AN658">
        <v>0</v>
      </c>
      <c r="AO658">
        <f>1-AM658/AN658</f>
        <v>0</v>
      </c>
      <c r="AP658">
        <v>0</v>
      </c>
      <c r="AQ658" t="s">
        <v>420</v>
      </c>
      <c r="AR658" t="s">
        <v>420</v>
      </c>
      <c r="AS658">
        <v>0</v>
      </c>
      <c r="AT658">
        <v>0</v>
      </c>
      <c r="AU658">
        <f>1-AS658/AT658</f>
        <v>0</v>
      </c>
      <c r="AV658">
        <v>0.5</v>
      </c>
      <c r="AW658">
        <f>CV658</f>
        <v>0</v>
      </c>
      <c r="AX658">
        <f>K658</f>
        <v>0</v>
      </c>
      <c r="AY658">
        <f>AU658*AV658*AW658</f>
        <v>0</v>
      </c>
      <c r="AZ658">
        <f>(AX658-AP658)/AW658</f>
        <v>0</v>
      </c>
      <c r="BA658">
        <f>(AN658-AT658)/AT658</f>
        <v>0</v>
      </c>
      <c r="BB658">
        <f>AM658/(AO658+AM658/AT658)</f>
        <v>0</v>
      </c>
      <c r="BC658" t="s">
        <v>420</v>
      </c>
      <c r="BD658">
        <v>0</v>
      </c>
      <c r="BE658">
        <f>IF(BD658&lt;&gt;0, BD658, BB658)</f>
        <v>0</v>
      </c>
      <c r="BF658">
        <f>1-BE658/AT658</f>
        <v>0</v>
      </c>
      <c r="BG658">
        <f>(AT658-AS658)/(AT658-BE658)</f>
        <v>0</v>
      </c>
      <c r="BH658">
        <f>(AN658-AT658)/(AN658-BE658)</f>
        <v>0</v>
      </c>
      <c r="BI658">
        <f>(AT658-AS658)/(AT658-AM658)</f>
        <v>0</v>
      </c>
      <c r="BJ658">
        <f>(AN658-AT658)/(AN658-AM658)</f>
        <v>0</v>
      </c>
      <c r="BK658">
        <f>(BG658*BE658/AS658)</f>
        <v>0</v>
      </c>
      <c r="BL658">
        <f>(1-BK658)</f>
        <v>0</v>
      </c>
      <c r="CU658">
        <f>$B$13*DS658+$C$13*DT658+$F$13*EE658*(1-EH658)</f>
        <v>0</v>
      </c>
      <c r="CV658">
        <f>CU658*CW658</f>
        <v>0</v>
      </c>
      <c r="CW658">
        <f>($B$13*$D$11+$C$13*$D$11+$F$13*((ER658+EJ658)/MAX(ER658+EJ658+ES658, 0.1)*$I$11+ES658/MAX(ER658+EJ658+ES658, 0.1)*$J$11))/($B$13+$C$13+$F$13)</f>
        <v>0</v>
      </c>
      <c r="CX658">
        <f>($B$13*$K$11+$C$13*$K$11+$F$13*((ER658+EJ658)/MAX(ER658+EJ658+ES658, 0.1)*$P$11+ES658/MAX(ER658+EJ658+ES658, 0.1)*$Q$11))/($B$13+$C$13+$F$13)</f>
        <v>0</v>
      </c>
      <c r="CY658">
        <v>1.91</v>
      </c>
      <c r="CZ658">
        <v>0.5</v>
      </c>
      <c r="DA658" t="s">
        <v>421</v>
      </c>
      <c r="DB658">
        <v>2</v>
      </c>
      <c r="DC658">
        <v>1761014372.1</v>
      </c>
      <c r="DD658">
        <v>420.4260833333333</v>
      </c>
      <c r="DE658">
        <v>420.0149166666667</v>
      </c>
      <c r="DF658">
        <v>23.53759583333333</v>
      </c>
      <c r="DG658">
        <v>23.31955416666667</v>
      </c>
      <c r="DH658">
        <v>422.2388333333333</v>
      </c>
      <c r="DI658">
        <v>23.3513125</v>
      </c>
      <c r="DJ658">
        <v>499.9939583333333</v>
      </c>
      <c r="DK658">
        <v>90.62404583333334</v>
      </c>
      <c r="DL658">
        <v>0.03344959166666667</v>
      </c>
      <c r="DM658">
        <v>29.94246249999999</v>
      </c>
      <c r="DN658">
        <v>29.97700833333333</v>
      </c>
      <c r="DO658">
        <v>999.9</v>
      </c>
      <c r="DP658">
        <v>0</v>
      </c>
      <c r="DQ658">
        <v>0</v>
      </c>
      <c r="DR658">
        <v>9993.492916666668</v>
      </c>
      <c r="DS658">
        <v>0</v>
      </c>
      <c r="DT658">
        <v>0.242856</v>
      </c>
      <c r="DU658">
        <v>0.4112815416666666</v>
      </c>
      <c r="DV658">
        <v>430.5605</v>
      </c>
      <c r="DW658">
        <v>430.0432916666667</v>
      </c>
      <c r="DX658">
        <v>0.2180381666666667</v>
      </c>
      <c r="DY658">
        <v>420.0149166666667</v>
      </c>
      <c r="DZ658">
        <v>23.31955416666667</v>
      </c>
      <c r="EA658">
        <v>2.133072916666667</v>
      </c>
      <c r="EB658">
        <v>2.113312083333333</v>
      </c>
      <c r="EC658">
        <v>18.4682875</v>
      </c>
      <c r="ED658">
        <v>18.31987083333334</v>
      </c>
      <c r="EE658">
        <v>0.00500078</v>
      </c>
      <c r="EF658">
        <v>0</v>
      </c>
      <c r="EG658">
        <v>0</v>
      </c>
      <c r="EH658">
        <v>0</v>
      </c>
      <c r="EI658">
        <v>199.2958333333333</v>
      </c>
      <c r="EJ658">
        <v>0.00500078</v>
      </c>
      <c r="EK658">
        <v>-10.37083333333333</v>
      </c>
      <c r="EL658">
        <v>0.2708333333333333</v>
      </c>
      <c r="EM658">
        <v>36.20029166666666</v>
      </c>
      <c r="EN658">
        <v>40.73679166666667</v>
      </c>
      <c r="EO658">
        <v>38.840875</v>
      </c>
      <c r="EP658">
        <v>41.89558333333333</v>
      </c>
      <c r="EQ658">
        <v>39.44766666666666</v>
      </c>
      <c r="ER658">
        <v>0</v>
      </c>
      <c r="ES658">
        <v>0</v>
      </c>
      <c r="ET658">
        <v>0</v>
      </c>
      <c r="EU658">
        <v>1761014379.1</v>
      </c>
      <c r="EV658">
        <v>0</v>
      </c>
      <c r="EW658">
        <v>198.088</v>
      </c>
      <c r="EX658">
        <v>-21.16923145871631</v>
      </c>
      <c r="EY658">
        <v>50.09230795362758</v>
      </c>
      <c r="EZ658">
        <v>-9.527999999999999</v>
      </c>
      <c r="FA658">
        <v>15</v>
      </c>
      <c r="FB658">
        <v>1761014194.6</v>
      </c>
      <c r="FC658" t="s">
        <v>1727</v>
      </c>
      <c r="FD658">
        <v>1761014192.6</v>
      </c>
      <c r="FE658">
        <v>1761014194.6</v>
      </c>
      <c r="FF658">
        <v>20</v>
      </c>
      <c r="FG658">
        <v>-0.003</v>
      </c>
      <c r="FH658">
        <v>-0.001</v>
      </c>
      <c r="FI658">
        <v>-1.814</v>
      </c>
      <c r="FJ658">
        <v>0.179</v>
      </c>
      <c r="FK658">
        <v>420</v>
      </c>
      <c r="FL658">
        <v>23</v>
      </c>
      <c r="FM658">
        <v>0.62</v>
      </c>
      <c r="FN658">
        <v>0.22</v>
      </c>
      <c r="FO658">
        <v>0.4025022439024389</v>
      </c>
      <c r="FP658">
        <v>0.02357101045296138</v>
      </c>
      <c r="FQ658">
        <v>0.03775676726923848</v>
      </c>
      <c r="FR658">
        <v>1</v>
      </c>
      <c r="FS658">
        <v>197.8176470588236</v>
      </c>
      <c r="FT658">
        <v>-8.721161547368034</v>
      </c>
      <c r="FU658">
        <v>7.494722479979036</v>
      </c>
      <c r="FV658">
        <v>0</v>
      </c>
      <c r="FW658">
        <v>0.208599243902439</v>
      </c>
      <c r="FX658">
        <v>0.01382178397212524</v>
      </c>
      <c r="FY658">
        <v>0.03091542993691684</v>
      </c>
      <c r="FZ658">
        <v>1</v>
      </c>
      <c r="GA658">
        <v>2</v>
      </c>
      <c r="GB658">
        <v>3</v>
      </c>
      <c r="GC658" t="s">
        <v>482</v>
      </c>
      <c r="GD658">
        <v>3.10949</v>
      </c>
      <c r="GE658">
        <v>2.72507</v>
      </c>
      <c r="GF658">
        <v>0.0888023</v>
      </c>
      <c r="GG658">
        <v>0.0884923</v>
      </c>
      <c r="GH658">
        <v>0.107042</v>
      </c>
      <c r="GI658">
        <v>0.107508</v>
      </c>
      <c r="GJ658">
        <v>23917.6</v>
      </c>
      <c r="GK658">
        <v>21655.8</v>
      </c>
      <c r="GL658">
        <v>26805.6</v>
      </c>
      <c r="GM658">
        <v>23963.5</v>
      </c>
      <c r="GN658">
        <v>38246.3</v>
      </c>
      <c r="GO658">
        <v>31542.9</v>
      </c>
      <c r="GP658">
        <v>46787.9</v>
      </c>
      <c r="GQ658">
        <v>37875.8</v>
      </c>
      <c r="GR658">
        <v>1.89433</v>
      </c>
      <c r="GS658">
        <v>1.88242</v>
      </c>
      <c r="GT658">
        <v>0.11028</v>
      </c>
      <c r="GU658">
        <v>0</v>
      </c>
      <c r="GV658">
        <v>28.2063</v>
      </c>
      <c r="GW658">
        <v>999.9</v>
      </c>
      <c r="GX658">
        <v>64.09999999999999</v>
      </c>
      <c r="GY658">
        <v>28.9</v>
      </c>
      <c r="GZ658">
        <v>28.2828</v>
      </c>
      <c r="HA658">
        <v>61.4583</v>
      </c>
      <c r="HB658">
        <v>21.1458</v>
      </c>
      <c r="HC658">
        <v>1</v>
      </c>
      <c r="HD658">
        <v>0.0133816</v>
      </c>
      <c r="HE658">
        <v>-2.14896</v>
      </c>
      <c r="HF658">
        <v>20.3239</v>
      </c>
      <c r="HG658">
        <v>5.21789</v>
      </c>
      <c r="HH658">
        <v>11.9797</v>
      </c>
      <c r="HI658">
        <v>4.96545</v>
      </c>
      <c r="HJ658">
        <v>3.27593</v>
      </c>
      <c r="HK658">
        <v>9999</v>
      </c>
      <c r="HL658">
        <v>9999</v>
      </c>
      <c r="HM658">
        <v>9999</v>
      </c>
      <c r="HN658">
        <v>999.9</v>
      </c>
      <c r="HO658">
        <v>1.86364</v>
      </c>
      <c r="HP658">
        <v>1.85974</v>
      </c>
      <c r="HQ658">
        <v>1.85804</v>
      </c>
      <c r="HR658">
        <v>1.85944</v>
      </c>
      <c r="HS658">
        <v>1.85959</v>
      </c>
      <c r="HT658">
        <v>1.85806</v>
      </c>
      <c r="HU658">
        <v>1.85715</v>
      </c>
      <c r="HV658">
        <v>1.8521</v>
      </c>
      <c r="HW658">
        <v>0</v>
      </c>
      <c r="HX658">
        <v>0</v>
      </c>
      <c r="HY658">
        <v>0</v>
      </c>
      <c r="HZ658">
        <v>0</v>
      </c>
      <c r="IA658" t="s">
        <v>424</v>
      </c>
      <c r="IB658" t="s">
        <v>425</v>
      </c>
      <c r="IC658" t="s">
        <v>426</v>
      </c>
      <c r="ID658" t="s">
        <v>426</v>
      </c>
      <c r="IE658" t="s">
        <v>426</v>
      </c>
      <c r="IF658" t="s">
        <v>426</v>
      </c>
      <c r="IG658">
        <v>0</v>
      </c>
      <c r="IH658">
        <v>100</v>
      </c>
      <c r="II658">
        <v>100</v>
      </c>
      <c r="IJ658">
        <v>-1.813</v>
      </c>
      <c r="IK658">
        <v>0.1848</v>
      </c>
      <c r="IL658">
        <v>-2.604145233131235</v>
      </c>
      <c r="IM658">
        <v>0.001328113201692861</v>
      </c>
      <c r="IN658">
        <v>1.538283238170363E-06</v>
      </c>
      <c r="IO658">
        <v>-5.795655626708063E-10</v>
      </c>
      <c r="IP658">
        <v>-0.06228719509320726</v>
      </c>
      <c r="IQ658">
        <v>-0.004593102289677449</v>
      </c>
      <c r="IR658">
        <v>0.0008253994458280543</v>
      </c>
      <c r="IS658">
        <v>-7.403632370499484E-06</v>
      </c>
      <c r="IT658">
        <v>2</v>
      </c>
      <c r="IU658">
        <v>1985</v>
      </c>
      <c r="IV658">
        <v>1</v>
      </c>
      <c r="IW658">
        <v>27</v>
      </c>
      <c r="IX658">
        <v>3.1</v>
      </c>
      <c r="IY658">
        <v>3.1</v>
      </c>
      <c r="IZ658">
        <v>1.13525</v>
      </c>
      <c r="JA658">
        <v>2.6123</v>
      </c>
      <c r="JB658">
        <v>1.49658</v>
      </c>
      <c r="JC658">
        <v>2.34497</v>
      </c>
      <c r="JD658">
        <v>1.54907</v>
      </c>
      <c r="JE658">
        <v>2.40112</v>
      </c>
      <c r="JF658">
        <v>32.7091</v>
      </c>
      <c r="JG658">
        <v>15.1477</v>
      </c>
      <c r="JH658">
        <v>18</v>
      </c>
      <c r="JI658">
        <v>481.46</v>
      </c>
      <c r="JJ658">
        <v>503.11</v>
      </c>
      <c r="JK658">
        <v>31.2941</v>
      </c>
      <c r="JL658">
        <v>27.408</v>
      </c>
      <c r="JM658">
        <v>29.9998</v>
      </c>
      <c r="JN658">
        <v>27.6167</v>
      </c>
      <c r="JO658">
        <v>27.6024</v>
      </c>
      <c r="JP658">
        <v>22.824</v>
      </c>
      <c r="JQ658">
        <v>21.6042</v>
      </c>
      <c r="JR658">
        <v>78.95950000000001</v>
      </c>
      <c r="JS658">
        <v>31.2543</v>
      </c>
      <c r="JT658">
        <v>420</v>
      </c>
      <c r="JU658">
        <v>23.3397</v>
      </c>
      <c r="JV658">
        <v>102.314</v>
      </c>
      <c r="JW658">
        <v>91.37690000000001</v>
      </c>
    </row>
    <row r="659" spans="1:283">
      <c r="A659">
        <v>641</v>
      </c>
      <c r="B659">
        <v>1761014382.1</v>
      </c>
      <c r="C659">
        <v>4716.099999904633</v>
      </c>
      <c r="D659" t="s">
        <v>1746</v>
      </c>
      <c r="E659" t="s">
        <v>1747</v>
      </c>
      <c r="F659">
        <v>5</v>
      </c>
      <c r="G659" t="s">
        <v>1726</v>
      </c>
      <c r="H659">
        <v>1761014374.1</v>
      </c>
      <c r="I659">
        <f>(J659)/1000</f>
        <v>0</v>
      </c>
      <c r="J659">
        <f>1000*DJ659*AH659*(DF659-DG659)/(100*CY659*(1000-AH659*DF659))</f>
        <v>0</v>
      </c>
      <c r="K659">
        <f>DJ659*AH659*(DE659-DD659*(1000-AH659*DG659)/(1000-AH659*DF659))/(100*CY659)</f>
        <v>0</v>
      </c>
      <c r="L659">
        <f>DD659 - IF(AH659&gt;1, K659*CY659*100.0/(AJ659), 0)</f>
        <v>0</v>
      </c>
      <c r="M659">
        <f>((S659-I659/2)*L659-K659)/(S659+I659/2)</f>
        <v>0</v>
      </c>
      <c r="N659">
        <f>M659*(DK659+DL659)/1000.0</f>
        <v>0</v>
      </c>
      <c r="O659">
        <f>(DD659 - IF(AH659&gt;1, K659*CY659*100.0/(AJ659), 0))*(DK659+DL659)/1000.0</f>
        <v>0</v>
      </c>
      <c r="P659">
        <f>2.0/((1/R659-1/Q659)+SIGN(R659)*SQRT((1/R659-1/Q659)*(1/R659-1/Q659) + 4*CZ659/((CZ659+1)*(CZ659+1))*(2*1/R659*1/Q659-1/Q659*1/Q659)))</f>
        <v>0</v>
      </c>
      <c r="Q659">
        <f>IF(LEFT(DA659,1)&lt;&gt;"0",IF(LEFT(DA659,1)="1",3.0,DB659),$D$5+$E$5*(DR659*DK659/($K$5*1000))+$F$5*(DR659*DK659/($K$5*1000))*MAX(MIN(CY659,$J$5),$I$5)*MAX(MIN(CY659,$J$5),$I$5)+$G$5*MAX(MIN(CY659,$J$5),$I$5)*(DR659*DK659/($K$5*1000))+$H$5*(DR659*DK659/($K$5*1000))*(DR659*DK659/($K$5*1000)))</f>
        <v>0</v>
      </c>
      <c r="R659">
        <f>I659*(1000-(1000*0.61365*exp(17.502*V659/(240.97+V659))/(DK659+DL659)+DF659)/2)/(1000*0.61365*exp(17.502*V659/(240.97+V659))/(DK659+DL659)-DF659)</f>
        <v>0</v>
      </c>
      <c r="S659">
        <f>1/((CZ659+1)/(P659/1.6)+1/(Q659/1.37)) + CZ659/((CZ659+1)/(P659/1.6) + CZ659/(Q659/1.37))</f>
        <v>0</v>
      </c>
      <c r="T659">
        <f>(CU659*CX659)</f>
        <v>0</v>
      </c>
      <c r="U659">
        <f>(DM659+(T659+2*0.95*5.67E-8*(((DM659+$B$9)+273)^4-(DM659+273)^4)-44100*I659)/(1.84*29.3*Q659+8*0.95*5.67E-8*(DM659+273)^3))</f>
        <v>0</v>
      </c>
      <c r="V659">
        <f>($C$9*DN659+$D$9*DO659+$E$9*U659)</f>
        <v>0</v>
      </c>
      <c r="W659">
        <f>0.61365*exp(17.502*V659/(240.97+V659))</f>
        <v>0</v>
      </c>
      <c r="X659">
        <f>(Y659/Z659*100)</f>
        <v>0</v>
      </c>
      <c r="Y659">
        <f>DF659*(DK659+DL659)/1000</f>
        <v>0</v>
      </c>
      <c r="Z659">
        <f>0.61365*exp(17.502*DM659/(240.97+DM659))</f>
        <v>0</v>
      </c>
      <c r="AA659">
        <f>(W659-DF659*(DK659+DL659)/1000)</f>
        <v>0</v>
      </c>
      <c r="AB659">
        <f>(-I659*44100)</f>
        <v>0</v>
      </c>
      <c r="AC659">
        <f>2*29.3*Q659*0.92*(DM659-V659)</f>
        <v>0</v>
      </c>
      <c r="AD659">
        <f>2*0.95*5.67E-8*(((DM659+$B$9)+273)^4-(V659+273)^4)</f>
        <v>0</v>
      </c>
      <c r="AE659">
        <f>T659+AD659+AB659+AC659</f>
        <v>0</v>
      </c>
      <c r="AF659">
        <v>1</v>
      </c>
      <c r="AG659">
        <v>0</v>
      </c>
      <c r="AH659">
        <f>IF(AF659*$H$15&gt;=AJ659,1.0,(AJ659/(AJ659-AF659*$H$15)))</f>
        <v>0</v>
      </c>
      <c r="AI659">
        <f>(AH659-1)*100</f>
        <v>0</v>
      </c>
      <c r="AJ659">
        <f>MAX(0,($B$15+$C$15*DR659)/(1+$D$15*DR659)*DK659/(DM659+273)*$E$15)</f>
        <v>0</v>
      </c>
      <c r="AK659" t="s">
        <v>420</v>
      </c>
      <c r="AL659" t="s">
        <v>420</v>
      </c>
      <c r="AM659">
        <v>0</v>
      </c>
      <c r="AN659">
        <v>0</v>
      </c>
      <c r="AO659">
        <f>1-AM659/AN659</f>
        <v>0</v>
      </c>
      <c r="AP659">
        <v>0</v>
      </c>
      <c r="AQ659" t="s">
        <v>420</v>
      </c>
      <c r="AR659" t="s">
        <v>420</v>
      </c>
      <c r="AS659">
        <v>0</v>
      </c>
      <c r="AT659">
        <v>0</v>
      </c>
      <c r="AU659">
        <f>1-AS659/AT659</f>
        <v>0</v>
      </c>
      <c r="AV659">
        <v>0.5</v>
      </c>
      <c r="AW659">
        <f>CV659</f>
        <v>0</v>
      </c>
      <c r="AX659">
        <f>K659</f>
        <v>0</v>
      </c>
      <c r="AY659">
        <f>AU659*AV659*AW659</f>
        <v>0</v>
      </c>
      <c r="AZ659">
        <f>(AX659-AP659)/AW659</f>
        <v>0</v>
      </c>
      <c r="BA659">
        <f>(AN659-AT659)/AT659</f>
        <v>0</v>
      </c>
      <c r="BB659">
        <f>AM659/(AO659+AM659/AT659)</f>
        <v>0</v>
      </c>
      <c r="BC659" t="s">
        <v>420</v>
      </c>
      <c r="BD659">
        <v>0</v>
      </c>
      <c r="BE659">
        <f>IF(BD659&lt;&gt;0, BD659, BB659)</f>
        <v>0</v>
      </c>
      <c r="BF659">
        <f>1-BE659/AT659</f>
        <v>0</v>
      </c>
      <c r="BG659">
        <f>(AT659-AS659)/(AT659-BE659)</f>
        <v>0</v>
      </c>
      <c r="BH659">
        <f>(AN659-AT659)/(AN659-BE659)</f>
        <v>0</v>
      </c>
      <c r="BI659">
        <f>(AT659-AS659)/(AT659-AM659)</f>
        <v>0</v>
      </c>
      <c r="BJ659">
        <f>(AN659-AT659)/(AN659-AM659)</f>
        <v>0</v>
      </c>
      <c r="BK659">
        <f>(BG659*BE659/AS659)</f>
        <v>0</v>
      </c>
      <c r="BL659">
        <f>(1-BK659)</f>
        <v>0</v>
      </c>
      <c r="CU659">
        <f>$B$13*DS659+$C$13*DT659+$F$13*EE659*(1-EH659)</f>
        <v>0</v>
      </c>
      <c r="CV659">
        <f>CU659*CW659</f>
        <v>0</v>
      </c>
      <c r="CW659">
        <f>($B$13*$D$11+$C$13*$D$11+$F$13*((ER659+EJ659)/MAX(ER659+EJ659+ES659, 0.1)*$I$11+ES659/MAX(ER659+EJ659+ES659, 0.1)*$J$11))/($B$13+$C$13+$F$13)</f>
        <v>0</v>
      </c>
      <c r="CX659">
        <f>($B$13*$K$11+$C$13*$K$11+$F$13*((ER659+EJ659)/MAX(ER659+EJ659+ES659, 0.1)*$P$11+ES659/MAX(ER659+EJ659+ES659, 0.1)*$Q$11))/($B$13+$C$13+$F$13)</f>
        <v>0</v>
      </c>
      <c r="CY659">
        <v>1.91</v>
      </c>
      <c r="CZ659">
        <v>0.5</v>
      </c>
      <c r="DA659" t="s">
        <v>421</v>
      </c>
      <c r="DB659">
        <v>2</v>
      </c>
      <c r="DC659">
        <v>1761014374.1</v>
      </c>
      <c r="DD659">
        <v>420.4214583333333</v>
      </c>
      <c r="DE659">
        <v>420.0064166666666</v>
      </c>
      <c r="DF659">
        <v>23.51829166666667</v>
      </c>
      <c r="DG659">
        <v>23.30804166666666</v>
      </c>
      <c r="DH659">
        <v>422.23425</v>
      </c>
      <c r="DI659">
        <v>23.332425</v>
      </c>
      <c r="DJ659">
        <v>499.99</v>
      </c>
      <c r="DK659">
        <v>90.62425</v>
      </c>
      <c r="DL659">
        <v>0.0334517125</v>
      </c>
      <c r="DM659">
        <v>29.94848333333333</v>
      </c>
      <c r="DN659">
        <v>29.98392083333333</v>
      </c>
      <c r="DO659">
        <v>999.9</v>
      </c>
      <c r="DP659">
        <v>0</v>
      </c>
      <c r="DQ659">
        <v>0</v>
      </c>
      <c r="DR659">
        <v>9993.358749999999</v>
      </c>
      <c r="DS659">
        <v>0</v>
      </c>
      <c r="DT659">
        <v>0.242856</v>
      </c>
      <c r="DU659">
        <v>0.4151572916666666</v>
      </c>
      <c r="DV659">
        <v>430.54725</v>
      </c>
      <c r="DW659">
        <v>430.0295416666667</v>
      </c>
      <c r="DX659">
        <v>0.2102480833333333</v>
      </c>
      <c r="DY659">
        <v>420.0064166666666</v>
      </c>
      <c r="DZ659">
        <v>23.30804166666666</v>
      </c>
      <c r="EA659">
        <v>2.131327916666667</v>
      </c>
      <c r="EB659">
        <v>2.112273333333333</v>
      </c>
      <c r="EC659">
        <v>18.4552375</v>
      </c>
      <c r="ED659">
        <v>18.31204166666667</v>
      </c>
      <c r="EE659">
        <v>0.00500078</v>
      </c>
      <c r="EF659">
        <v>0</v>
      </c>
      <c r="EG659">
        <v>0</v>
      </c>
      <c r="EH659">
        <v>0</v>
      </c>
      <c r="EI659">
        <v>198.5</v>
      </c>
      <c r="EJ659">
        <v>0.00500078</v>
      </c>
      <c r="EK659">
        <v>-9.512499999999999</v>
      </c>
      <c r="EL659">
        <v>0.1458333333333333</v>
      </c>
      <c r="EM659">
        <v>36.21333333333333</v>
      </c>
      <c r="EN659">
        <v>40.75241666666667</v>
      </c>
      <c r="EO659">
        <v>38.93725</v>
      </c>
      <c r="EP659">
        <v>41.92425</v>
      </c>
      <c r="EQ659">
        <v>39.4555</v>
      </c>
      <c r="ER659">
        <v>0</v>
      </c>
      <c r="ES659">
        <v>0</v>
      </c>
      <c r="ET659">
        <v>0</v>
      </c>
      <c r="EU659">
        <v>1761014380.9</v>
      </c>
      <c r="EV659">
        <v>0</v>
      </c>
      <c r="EW659">
        <v>197.376923076923</v>
      </c>
      <c r="EX659">
        <v>-4.198291151768633</v>
      </c>
      <c r="EY659">
        <v>28.91282059491635</v>
      </c>
      <c r="EZ659">
        <v>-8.703846153846154</v>
      </c>
      <c r="FA659">
        <v>15</v>
      </c>
      <c r="FB659">
        <v>1761014194.6</v>
      </c>
      <c r="FC659" t="s">
        <v>1727</v>
      </c>
      <c r="FD659">
        <v>1761014192.6</v>
      </c>
      <c r="FE659">
        <v>1761014194.6</v>
      </c>
      <c r="FF659">
        <v>20</v>
      </c>
      <c r="FG659">
        <v>-0.003</v>
      </c>
      <c r="FH659">
        <v>-0.001</v>
      </c>
      <c r="FI659">
        <v>-1.814</v>
      </c>
      <c r="FJ659">
        <v>0.179</v>
      </c>
      <c r="FK659">
        <v>420</v>
      </c>
      <c r="FL659">
        <v>23</v>
      </c>
      <c r="FM659">
        <v>0.62</v>
      </c>
      <c r="FN659">
        <v>0.22</v>
      </c>
      <c r="FO659">
        <v>0.406941975</v>
      </c>
      <c r="FP659">
        <v>0.03242907692307672</v>
      </c>
      <c r="FQ659">
        <v>0.03711037570443575</v>
      </c>
      <c r="FR659">
        <v>1</v>
      </c>
      <c r="FS659">
        <v>197.3852941176471</v>
      </c>
      <c r="FT659">
        <v>1.789151676855261</v>
      </c>
      <c r="FU659">
        <v>7.084537111905434</v>
      </c>
      <c r="FV659">
        <v>0</v>
      </c>
      <c r="FW659">
        <v>0.21200495</v>
      </c>
      <c r="FX659">
        <v>-0.1471039474671674</v>
      </c>
      <c r="FY659">
        <v>0.02623388665061851</v>
      </c>
      <c r="FZ659">
        <v>0</v>
      </c>
      <c r="GA659">
        <v>1</v>
      </c>
      <c r="GB659">
        <v>3</v>
      </c>
      <c r="GC659" t="s">
        <v>459</v>
      </c>
      <c r="GD659">
        <v>3.10951</v>
      </c>
      <c r="GE659">
        <v>2.7248</v>
      </c>
      <c r="GF659">
        <v>0.0888036</v>
      </c>
      <c r="GG659">
        <v>0.0884916</v>
      </c>
      <c r="GH659">
        <v>0.107014</v>
      </c>
      <c r="GI659">
        <v>0.107501</v>
      </c>
      <c r="GJ659">
        <v>23917.5</v>
      </c>
      <c r="GK659">
        <v>21655.9</v>
      </c>
      <c r="GL659">
        <v>26805.5</v>
      </c>
      <c r="GM659">
        <v>23963.6</v>
      </c>
      <c r="GN659">
        <v>38247.4</v>
      </c>
      <c r="GO659">
        <v>31543.2</v>
      </c>
      <c r="GP659">
        <v>46787.8</v>
      </c>
      <c r="GQ659">
        <v>37875.9</v>
      </c>
      <c r="GR659">
        <v>1.89438</v>
      </c>
      <c r="GS659">
        <v>1.8824</v>
      </c>
      <c r="GT659">
        <v>0.110552</v>
      </c>
      <c r="GU659">
        <v>0</v>
      </c>
      <c r="GV659">
        <v>28.2062</v>
      </c>
      <c r="GW659">
        <v>999.9</v>
      </c>
      <c r="GX659">
        <v>64.09999999999999</v>
      </c>
      <c r="GY659">
        <v>28.9</v>
      </c>
      <c r="GZ659">
        <v>28.2782</v>
      </c>
      <c r="HA659">
        <v>61.6783</v>
      </c>
      <c r="HB659">
        <v>20.9255</v>
      </c>
      <c r="HC659">
        <v>1</v>
      </c>
      <c r="HD659">
        <v>0.013374</v>
      </c>
      <c r="HE659">
        <v>-2.11874</v>
      </c>
      <c r="HF659">
        <v>20.3238</v>
      </c>
      <c r="HG659">
        <v>5.21549</v>
      </c>
      <c r="HH659">
        <v>11.9798</v>
      </c>
      <c r="HI659">
        <v>4.96435</v>
      </c>
      <c r="HJ659">
        <v>3.27535</v>
      </c>
      <c r="HK659">
        <v>9999</v>
      </c>
      <c r="HL659">
        <v>9999</v>
      </c>
      <c r="HM659">
        <v>9999</v>
      </c>
      <c r="HN659">
        <v>999.9</v>
      </c>
      <c r="HO659">
        <v>1.86363</v>
      </c>
      <c r="HP659">
        <v>1.85974</v>
      </c>
      <c r="HQ659">
        <v>1.85805</v>
      </c>
      <c r="HR659">
        <v>1.85944</v>
      </c>
      <c r="HS659">
        <v>1.85959</v>
      </c>
      <c r="HT659">
        <v>1.85806</v>
      </c>
      <c r="HU659">
        <v>1.85715</v>
      </c>
      <c r="HV659">
        <v>1.8521</v>
      </c>
      <c r="HW659">
        <v>0</v>
      </c>
      <c r="HX659">
        <v>0</v>
      </c>
      <c r="HY659">
        <v>0</v>
      </c>
      <c r="HZ659">
        <v>0</v>
      </c>
      <c r="IA659" t="s">
        <v>424</v>
      </c>
      <c r="IB659" t="s">
        <v>425</v>
      </c>
      <c r="IC659" t="s">
        <v>426</v>
      </c>
      <c r="ID659" t="s">
        <v>426</v>
      </c>
      <c r="IE659" t="s">
        <v>426</v>
      </c>
      <c r="IF659" t="s">
        <v>426</v>
      </c>
      <c r="IG659">
        <v>0</v>
      </c>
      <c r="IH659">
        <v>100</v>
      </c>
      <c r="II659">
        <v>100</v>
      </c>
      <c r="IJ659">
        <v>-1.813</v>
      </c>
      <c r="IK659">
        <v>0.1846</v>
      </c>
      <c r="IL659">
        <v>-2.604145233131235</v>
      </c>
      <c r="IM659">
        <v>0.001328113201692861</v>
      </c>
      <c r="IN659">
        <v>1.538283238170363E-06</v>
      </c>
      <c r="IO659">
        <v>-5.795655626708063E-10</v>
      </c>
      <c r="IP659">
        <v>-0.06228719509320726</v>
      </c>
      <c r="IQ659">
        <v>-0.004593102289677449</v>
      </c>
      <c r="IR659">
        <v>0.0008253994458280543</v>
      </c>
      <c r="IS659">
        <v>-7.403632370499484E-06</v>
      </c>
      <c r="IT659">
        <v>2</v>
      </c>
      <c r="IU659">
        <v>1985</v>
      </c>
      <c r="IV659">
        <v>1</v>
      </c>
      <c r="IW659">
        <v>27</v>
      </c>
      <c r="IX659">
        <v>3.2</v>
      </c>
      <c r="IY659">
        <v>3.1</v>
      </c>
      <c r="IZ659">
        <v>1.13525</v>
      </c>
      <c r="JA659">
        <v>2.6062</v>
      </c>
      <c r="JB659">
        <v>1.49658</v>
      </c>
      <c r="JC659">
        <v>2.34497</v>
      </c>
      <c r="JD659">
        <v>1.54907</v>
      </c>
      <c r="JE659">
        <v>2.46948</v>
      </c>
      <c r="JF659">
        <v>32.7091</v>
      </c>
      <c r="JG659">
        <v>15.1652</v>
      </c>
      <c r="JH659">
        <v>18</v>
      </c>
      <c r="JI659">
        <v>481.48</v>
      </c>
      <c r="JJ659">
        <v>503.093</v>
      </c>
      <c r="JK659">
        <v>31.2868</v>
      </c>
      <c r="JL659">
        <v>27.408</v>
      </c>
      <c r="JM659">
        <v>29.9999</v>
      </c>
      <c r="JN659">
        <v>27.6155</v>
      </c>
      <c r="JO659">
        <v>27.6024</v>
      </c>
      <c r="JP659">
        <v>22.8249</v>
      </c>
      <c r="JQ659">
        <v>21.6042</v>
      </c>
      <c r="JR659">
        <v>78.95950000000001</v>
      </c>
      <c r="JS659">
        <v>31.2554</v>
      </c>
      <c r="JT659">
        <v>420</v>
      </c>
      <c r="JU659">
        <v>23.34</v>
      </c>
      <c r="JV659">
        <v>102.314</v>
      </c>
      <c r="JW659">
        <v>91.37730000000001</v>
      </c>
    </row>
    <row r="660" spans="1:283">
      <c r="A660">
        <v>642</v>
      </c>
      <c r="B660">
        <v>1761014384.1</v>
      </c>
      <c r="C660">
        <v>4718.099999904633</v>
      </c>
      <c r="D660" t="s">
        <v>1748</v>
      </c>
      <c r="E660" t="s">
        <v>1749</v>
      </c>
      <c r="F660">
        <v>5</v>
      </c>
      <c r="G660" t="s">
        <v>1726</v>
      </c>
      <c r="H660">
        <v>1761014376.1</v>
      </c>
      <c r="I660">
        <f>(J660)/1000</f>
        <v>0</v>
      </c>
      <c r="J660">
        <f>1000*DJ660*AH660*(DF660-DG660)/(100*CY660*(1000-AH660*DF660))</f>
        <v>0</v>
      </c>
      <c r="K660">
        <f>DJ660*AH660*(DE660-DD660*(1000-AH660*DG660)/(1000-AH660*DF660))/(100*CY660)</f>
        <v>0</v>
      </c>
      <c r="L660">
        <f>DD660 - IF(AH660&gt;1, K660*CY660*100.0/(AJ660), 0)</f>
        <v>0</v>
      </c>
      <c r="M660">
        <f>((S660-I660/2)*L660-K660)/(S660+I660/2)</f>
        <v>0</v>
      </c>
      <c r="N660">
        <f>M660*(DK660+DL660)/1000.0</f>
        <v>0</v>
      </c>
      <c r="O660">
        <f>(DD660 - IF(AH660&gt;1, K660*CY660*100.0/(AJ660), 0))*(DK660+DL660)/1000.0</f>
        <v>0</v>
      </c>
      <c r="P660">
        <f>2.0/((1/R660-1/Q660)+SIGN(R660)*SQRT((1/R660-1/Q660)*(1/R660-1/Q660) + 4*CZ660/((CZ660+1)*(CZ660+1))*(2*1/R660*1/Q660-1/Q660*1/Q660)))</f>
        <v>0</v>
      </c>
      <c r="Q660">
        <f>IF(LEFT(DA660,1)&lt;&gt;"0",IF(LEFT(DA660,1)="1",3.0,DB660),$D$5+$E$5*(DR660*DK660/($K$5*1000))+$F$5*(DR660*DK660/($K$5*1000))*MAX(MIN(CY660,$J$5),$I$5)*MAX(MIN(CY660,$J$5),$I$5)+$G$5*MAX(MIN(CY660,$J$5),$I$5)*(DR660*DK660/($K$5*1000))+$H$5*(DR660*DK660/($K$5*1000))*(DR660*DK660/($K$5*1000)))</f>
        <v>0</v>
      </c>
      <c r="R660">
        <f>I660*(1000-(1000*0.61365*exp(17.502*V660/(240.97+V660))/(DK660+DL660)+DF660)/2)/(1000*0.61365*exp(17.502*V660/(240.97+V660))/(DK660+DL660)-DF660)</f>
        <v>0</v>
      </c>
      <c r="S660">
        <f>1/((CZ660+1)/(P660/1.6)+1/(Q660/1.37)) + CZ660/((CZ660+1)/(P660/1.6) + CZ660/(Q660/1.37))</f>
        <v>0</v>
      </c>
      <c r="T660">
        <f>(CU660*CX660)</f>
        <v>0</v>
      </c>
      <c r="U660">
        <f>(DM660+(T660+2*0.95*5.67E-8*(((DM660+$B$9)+273)^4-(DM660+273)^4)-44100*I660)/(1.84*29.3*Q660+8*0.95*5.67E-8*(DM660+273)^3))</f>
        <v>0</v>
      </c>
      <c r="V660">
        <f>($C$9*DN660+$D$9*DO660+$E$9*U660)</f>
        <v>0</v>
      </c>
      <c r="W660">
        <f>0.61365*exp(17.502*V660/(240.97+V660))</f>
        <v>0</v>
      </c>
      <c r="X660">
        <f>(Y660/Z660*100)</f>
        <v>0</v>
      </c>
      <c r="Y660">
        <f>DF660*(DK660+DL660)/1000</f>
        <v>0</v>
      </c>
      <c r="Z660">
        <f>0.61365*exp(17.502*DM660/(240.97+DM660))</f>
        <v>0</v>
      </c>
      <c r="AA660">
        <f>(W660-DF660*(DK660+DL660)/1000)</f>
        <v>0</v>
      </c>
      <c r="AB660">
        <f>(-I660*44100)</f>
        <v>0</v>
      </c>
      <c r="AC660">
        <f>2*29.3*Q660*0.92*(DM660-V660)</f>
        <v>0</v>
      </c>
      <c r="AD660">
        <f>2*0.95*5.67E-8*(((DM660+$B$9)+273)^4-(V660+273)^4)</f>
        <v>0</v>
      </c>
      <c r="AE660">
        <f>T660+AD660+AB660+AC660</f>
        <v>0</v>
      </c>
      <c r="AF660">
        <v>1</v>
      </c>
      <c r="AG660">
        <v>0</v>
      </c>
      <c r="AH660">
        <f>IF(AF660*$H$15&gt;=AJ660,1.0,(AJ660/(AJ660-AF660*$H$15)))</f>
        <v>0</v>
      </c>
      <c r="AI660">
        <f>(AH660-1)*100</f>
        <v>0</v>
      </c>
      <c r="AJ660">
        <f>MAX(0,($B$15+$C$15*DR660)/(1+$D$15*DR660)*DK660/(DM660+273)*$E$15)</f>
        <v>0</v>
      </c>
      <c r="AK660" t="s">
        <v>420</v>
      </c>
      <c r="AL660" t="s">
        <v>420</v>
      </c>
      <c r="AM660">
        <v>0</v>
      </c>
      <c r="AN660">
        <v>0</v>
      </c>
      <c r="AO660">
        <f>1-AM660/AN660</f>
        <v>0</v>
      </c>
      <c r="AP660">
        <v>0</v>
      </c>
      <c r="AQ660" t="s">
        <v>420</v>
      </c>
      <c r="AR660" t="s">
        <v>420</v>
      </c>
      <c r="AS660">
        <v>0</v>
      </c>
      <c r="AT660">
        <v>0</v>
      </c>
      <c r="AU660">
        <f>1-AS660/AT660</f>
        <v>0</v>
      </c>
      <c r="AV660">
        <v>0.5</v>
      </c>
      <c r="AW660">
        <f>CV660</f>
        <v>0</v>
      </c>
      <c r="AX660">
        <f>K660</f>
        <v>0</v>
      </c>
      <c r="AY660">
        <f>AU660*AV660*AW660</f>
        <v>0</v>
      </c>
      <c r="AZ660">
        <f>(AX660-AP660)/AW660</f>
        <v>0</v>
      </c>
      <c r="BA660">
        <f>(AN660-AT660)/AT660</f>
        <v>0</v>
      </c>
      <c r="BB660">
        <f>AM660/(AO660+AM660/AT660)</f>
        <v>0</v>
      </c>
      <c r="BC660" t="s">
        <v>420</v>
      </c>
      <c r="BD660">
        <v>0</v>
      </c>
      <c r="BE660">
        <f>IF(BD660&lt;&gt;0, BD660, BB660)</f>
        <v>0</v>
      </c>
      <c r="BF660">
        <f>1-BE660/AT660</f>
        <v>0</v>
      </c>
      <c r="BG660">
        <f>(AT660-AS660)/(AT660-BE660)</f>
        <v>0</v>
      </c>
      <c r="BH660">
        <f>(AN660-AT660)/(AN660-BE660)</f>
        <v>0</v>
      </c>
      <c r="BI660">
        <f>(AT660-AS660)/(AT660-AM660)</f>
        <v>0</v>
      </c>
      <c r="BJ660">
        <f>(AN660-AT660)/(AN660-AM660)</f>
        <v>0</v>
      </c>
      <c r="BK660">
        <f>(BG660*BE660/AS660)</f>
        <v>0</v>
      </c>
      <c r="BL660">
        <f>(1-BK660)</f>
        <v>0</v>
      </c>
      <c r="CU660">
        <f>$B$13*DS660+$C$13*DT660+$F$13*EE660*(1-EH660)</f>
        <v>0</v>
      </c>
      <c r="CV660">
        <f>CU660*CW660</f>
        <v>0</v>
      </c>
      <c r="CW660">
        <f>($B$13*$D$11+$C$13*$D$11+$F$13*((ER660+EJ660)/MAX(ER660+EJ660+ES660, 0.1)*$I$11+ES660/MAX(ER660+EJ660+ES660, 0.1)*$J$11))/($B$13+$C$13+$F$13)</f>
        <v>0</v>
      </c>
      <c r="CX660">
        <f>($B$13*$K$11+$C$13*$K$11+$F$13*((ER660+EJ660)/MAX(ER660+EJ660+ES660, 0.1)*$P$11+ES660/MAX(ER660+EJ660+ES660, 0.1)*$Q$11))/($B$13+$C$13+$F$13)</f>
        <v>0</v>
      </c>
      <c r="CY660">
        <v>1.91</v>
      </c>
      <c r="CZ660">
        <v>0.5</v>
      </c>
      <c r="DA660" t="s">
        <v>421</v>
      </c>
      <c r="DB660">
        <v>2</v>
      </c>
      <c r="DC660">
        <v>1761014376.1</v>
      </c>
      <c r="DD660">
        <v>420.4233333333333</v>
      </c>
      <c r="DE660">
        <v>420.0096666666666</v>
      </c>
      <c r="DF660">
        <v>23.50093333333334</v>
      </c>
      <c r="DG660">
        <v>23.30107083333333</v>
      </c>
      <c r="DH660">
        <v>422.2361666666666</v>
      </c>
      <c r="DI660">
        <v>23.31544583333333</v>
      </c>
      <c r="DJ660">
        <v>499.9748333333334</v>
      </c>
      <c r="DK660">
        <v>90.62462083333332</v>
      </c>
      <c r="DL660">
        <v>0.03342072083333333</v>
      </c>
      <c r="DM660">
        <v>29.95355416666666</v>
      </c>
      <c r="DN660">
        <v>29.99041666666666</v>
      </c>
      <c r="DO660">
        <v>999.9</v>
      </c>
      <c r="DP660">
        <v>0</v>
      </c>
      <c r="DQ660">
        <v>0</v>
      </c>
      <c r="DR660">
        <v>9995.624583333332</v>
      </c>
      <c r="DS660">
        <v>0</v>
      </c>
      <c r="DT660">
        <v>0.242856</v>
      </c>
      <c r="DU660">
        <v>0.4137941666666667</v>
      </c>
      <c r="DV660">
        <v>430.5415416666667</v>
      </c>
      <c r="DW660">
        <v>430.0297916666667</v>
      </c>
      <c r="DX660">
        <v>0.1998654166666667</v>
      </c>
      <c r="DY660">
        <v>420.0096666666666</v>
      </c>
      <c r="DZ660">
        <v>23.30107083333333</v>
      </c>
      <c r="EA660">
        <v>2.129764166666666</v>
      </c>
      <c r="EB660">
        <v>2.111650416666667</v>
      </c>
      <c r="EC660">
        <v>18.4435375</v>
      </c>
      <c r="ED660">
        <v>18.3073375</v>
      </c>
      <c r="EE660">
        <v>0.00500078</v>
      </c>
      <c r="EF660">
        <v>0</v>
      </c>
      <c r="EG660">
        <v>0</v>
      </c>
      <c r="EH660">
        <v>0</v>
      </c>
      <c r="EI660">
        <v>199.8541666666667</v>
      </c>
      <c r="EJ660">
        <v>0.00500078</v>
      </c>
      <c r="EK660">
        <v>-10.14166666666667</v>
      </c>
      <c r="EL660">
        <v>0.025</v>
      </c>
      <c r="EM660">
        <v>36.21854166666667</v>
      </c>
      <c r="EN660">
        <v>40.76804166666667</v>
      </c>
      <c r="EO660">
        <v>38.88783333333333</v>
      </c>
      <c r="EP660">
        <v>41.94245833333333</v>
      </c>
      <c r="EQ660">
        <v>39.4685</v>
      </c>
      <c r="ER660">
        <v>0</v>
      </c>
      <c r="ES660">
        <v>0</v>
      </c>
      <c r="ET660">
        <v>0</v>
      </c>
      <c r="EU660">
        <v>1761014383.3</v>
      </c>
      <c r="EV660">
        <v>0</v>
      </c>
      <c r="EW660">
        <v>198.7076923076923</v>
      </c>
      <c r="EX660">
        <v>18.28376011633025</v>
      </c>
      <c r="EY660">
        <v>3.005128148621163</v>
      </c>
      <c r="EZ660">
        <v>-8.85</v>
      </c>
      <c r="FA660">
        <v>15</v>
      </c>
      <c r="FB660">
        <v>1761014194.6</v>
      </c>
      <c r="FC660" t="s">
        <v>1727</v>
      </c>
      <c r="FD660">
        <v>1761014192.6</v>
      </c>
      <c r="FE660">
        <v>1761014194.6</v>
      </c>
      <c r="FF660">
        <v>20</v>
      </c>
      <c r="FG660">
        <v>-0.003</v>
      </c>
      <c r="FH660">
        <v>-0.001</v>
      </c>
      <c r="FI660">
        <v>-1.814</v>
      </c>
      <c r="FJ660">
        <v>0.179</v>
      </c>
      <c r="FK660">
        <v>420</v>
      </c>
      <c r="FL660">
        <v>23</v>
      </c>
      <c r="FM660">
        <v>0.62</v>
      </c>
      <c r="FN660">
        <v>0.22</v>
      </c>
      <c r="FO660">
        <v>0.4154022926829268</v>
      </c>
      <c r="FP660">
        <v>-0.01405655749128859</v>
      </c>
      <c r="FQ660">
        <v>0.03352200069065957</v>
      </c>
      <c r="FR660">
        <v>1</v>
      </c>
      <c r="FS660">
        <v>198.7470588235294</v>
      </c>
      <c r="FT660">
        <v>4.543926281617906</v>
      </c>
      <c r="FU660">
        <v>7.248619961722435</v>
      </c>
      <c r="FV660">
        <v>0</v>
      </c>
      <c r="FW660">
        <v>0.2090877804878049</v>
      </c>
      <c r="FX660">
        <v>-0.2651585644599299</v>
      </c>
      <c r="FY660">
        <v>0.02871811377180526</v>
      </c>
      <c r="FZ660">
        <v>0</v>
      </c>
      <c r="GA660">
        <v>1</v>
      </c>
      <c r="GB660">
        <v>3</v>
      </c>
      <c r="GC660" t="s">
        <v>459</v>
      </c>
      <c r="GD660">
        <v>3.10946</v>
      </c>
      <c r="GE660">
        <v>2.72483</v>
      </c>
      <c r="GF660">
        <v>0.08880440000000001</v>
      </c>
      <c r="GG660">
        <v>0.08849219999999999</v>
      </c>
      <c r="GH660">
        <v>0.106992</v>
      </c>
      <c r="GI660">
        <v>0.107497</v>
      </c>
      <c r="GJ660">
        <v>23917.4</v>
      </c>
      <c r="GK660">
        <v>21655.9</v>
      </c>
      <c r="GL660">
        <v>26805.5</v>
      </c>
      <c r="GM660">
        <v>23963.6</v>
      </c>
      <c r="GN660">
        <v>38248.3</v>
      </c>
      <c r="GO660">
        <v>31543.4</v>
      </c>
      <c r="GP660">
        <v>46787.7</v>
      </c>
      <c r="GQ660">
        <v>37876</v>
      </c>
      <c r="GR660">
        <v>1.89443</v>
      </c>
      <c r="GS660">
        <v>1.8823</v>
      </c>
      <c r="GT660">
        <v>0.110693</v>
      </c>
      <c r="GU660">
        <v>0</v>
      </c>
      <c r="GV660">
        <v>28.2062</v>
      </c>
      <c r="GW660">
        <v>999.9</v>
      </c>
      <c r="GX660">
        <v>64.09999999999999</v>
      </c>
      <c r="GY660">
        <v>28.9</v>
      </c>
      <c r="GZ660">
        <v>28.2806</v>
      </c>
      <c r="HA660">
        <v>61.5083</v>
      </c>
      <c r="HB660">
        <v>21.1819</v>
      </c>
      <c r="HC660">
        <v>1</v>
      </c>
      <c r="HD660">
        <v>0.0133943</v>
      </c>
      <c r="HE660">
        <v>-2.10955</v>
      </c>
      <c r="HF660">
        <v>20.3226</v>
      </c>
      <c r="HG660">
        <v>5.21489</v>
      </c>
      <c r="HH660">
        <v>11.9798</v>
      </c>
      <c r="HI660">
        <v>4.96415</v>
      </c>
      <c r="HJ660">
        <v>3.27525</v>
      </c>
      <c r="HK660">
        <v>9999</v>
      </c>
      <c r="HL660">
        <v>9999</v>
      </c>
      <c r="HM660">
        <v>9999</v>
      </c>
      <c r="HN660">
        <v>999.9</v>
      </c>
      <c r="HO660">
        <v>1.86365</v>
      </c>
      <c r="HP660">
        <v>1.85974</v>
      </c>
      <c r="HQ660">
        <v>1.85806</v>
      </c>
      <c r="HR660">
        <v>1.85944</v>
      </c>
      <c r="HS660">
        <v>1.85959</v>
      </c>
      <c r="HT660">
        <v>1.85804</v>
      </c>
      <c r="HU660">
        <v>1.85715</v>
      </c>
      <c r="HV660">
        <v>1.8521</v>
      </c>
      <c r="HW660">
        <v>0</v>
      </c>
      <c r="HX660">
        <v>0</v>
      </c>
      <c r="HY660">
        <v>0</v>
      </c>
      <c r="HZ660">
        <v>0</v>
      </c>
      <c r="IA660" t="s">
        <v>424</v>
      </c>
      <c r="IB660" t="s">
        <v>425</v>
      </c>
      <c r="IC660" t="s">
        <v>426</v>
      </c>
      <c r="ID660" t="s">
        <v>426</v>
      </c>
      <c r="IE660" t="s">
        <v>426</v>
      </c>
      <c r="IF660" t="s">
        <v>426</v>
      </c>
      <c r="IG660">
        <v>0</v>
      </c>
      <c r="IH660">
        <v>100</v>
      </c>
      <c r="II660">
        <v>100</v>
      </c>
      <c r="IJ660">
        <v>-1.813</v>
      </c>
      <c r="IK660">
        <v>0.1845</v>
      </c>
      <c r="IL660">
        <v>-2.604145233131235</v>
      </c>
      <c r="IM660">
        <v>0.001328113201692861</v>
      </c>
      <c r="IN660">
        <v>1.538283238170363E-06</v>
      </c>
      <c r="IO660">
        <v>-5.795655626708063E-10</v>
      </c>
      <c r="IP660">
        <v>-0.06228719509320726</v>
      </c>
      <c r="IQ660">
        <v>-0.004593102289677449</v>
      </c>
      <c r="IR660">
        <v>0.0008253994458280543</v>
      </c>
      <c r="IS660">
        <v>-7.403632370499484E-06</v>
      </c>
      <c r="IT660">
        <v>2</v>
      </c>
      <c r="IU660">
        <v>1985</v>
      </c>
      <c r="IV660">
        <v>1</v>
      </c>
      <c r="IW660">
        <v>27</v>
      </c>
      <c r="IX660">
        <v>3.2</v>
      </c>
      <c r="IY660">
        <v>3.2</v>
      </c>
      <c r="IZ660">
        <v>1.13525</v>
      </c>
      <c r="JA660">
        <v>2.61353</v>
      </c>
      <c r="JB660">
        <v>1.49658</v>
      </c>
      <c r="JC660">
        <v>2.34497</v>
      </c>
      <c r="JD660">
        <v>1.54907</v>
      </c>
      <c r="JE660">
        <v>2.34375</v>
      </c>
      <c r="JF660">
        <v>32.7091</v>
      </c>
      <c r="JG660">
        <v>15.1477</v>
      </c>
      <c r="JH660">
        <v>18</v>
      </c>
      <c r="JI660">
        <v>481.5</v>
      </c>
      <c r="JJ660">
        <v>503.018</v>
      </c>
      <c r="JK660">
        <v>31.2783</v>
      </c>
      <c r="JL660">
        <v>27.408</v>
      </c>
      <c r="JM660">
        <v>29.9999</v>
      </c>
      <c r="JN660">
        <v>27.6144</v>
      </c>
      <c r="JO660">
        <v>27.6013</v>
      </c>
      <c r="JP660">
        <v>22.8255</v>
      </c>
      <c r="JQ660">
        <v>21.6042</v>
      </c>
      <c r="JR660">
        <v>78.95950000000001</v>
      </c>
      <c r="JS660">
        <v>31.2554</v>
      </c>
      <c r="JT660">
        <v>420</v>
      </c>
      <c r="JU660">
        <v>23.34</v>
      </c>
      <c r="JV660">
        <v>102.314</v>
      </c>
      <c r="JW660">
        <v>91.37730000000001</v>
      </c>
    </row>
    <row r="661" spans="1:283">
      <c r="A661">
        <v>643</v>
      </c>
      <c r="B661">
        <v>1761014386.1</v>
      </c>
      <c r="C661">
        <v>4720.099999904633</v>
      </c>
      <c r="D661" t="s">
        <v>1750</v>
      </c>
      <c r="E661" t="s">
        <v>1751</v>
      </c>
      <c r="F661">
        <v>5</v>
      </c>
      <c r="G661" t="s">
        <v>1726</v>
      </c>
      <c r="H661">
        <v>1761014378.1</v>
      </c>
      <c r="I661">
        <f>(J661)/1000</f>
        <v>0</v>
      </c>
      <c r="J661">
        <f>1000*DJ661*AH661*(DF661-DG661)/(100*CY661*(1000-AH661*DF661))</f>
        <v>0</v>
      </c>
      <c r="K661">
        <f>DJ661*AH661*(DE661-DD661*(1000-AH661*DG661)/(1000-AH661*DF661))/(100*CY661)</f>
        <v>0</v>
      </c>
      <c r="L661">
        <f>DD661 - IF(AH661&gt;1, K661*CY661*100.0/(AJ661), 0)</f>
        <v>0</v>
      </c>
      <c r="M661">
        <f>((S661-I661/2)*L661-K661)/(S661+I661/2)</f>
        <v>0</v>
      </c>
      <c r="N661">
        <f>M661*(DK661+DL661)/1000.0</f>
        <v>0</v>
      </c>
      <c r="O661">
        <f>(DD661 - IF(AH661&gt;1, K661*CY661*100.0/(AJ661), 0))*(DK661+DL661)/1000.0</f>
        <v>0</v>
      </c>
      <c r="P661">
        <f>2.0/((1/R661-1/Q661)+SIGN(R661)*SQRT((1/R661-1/Q661)*(1/R661-1/Q661) + 4*CZ661/((CZ661+1)*(CZ661+1))*(2*1/R661*1/Q661-1/Q661*1/Q661)))</f>
        <v>0</v>
      </c>
      <c r="Q661">
        <f>IF(LEFT(DA661,1)&lt;&gt;"0",IF(LEFT(DA661,1)="1",3.0,DB661),$D$5+$E$5*(DR661*DK661/($K$5*1000))+$F$5*(DR661*DK661/($K$5*1000))*MAX(MIN(CY661,$J$5),$I$5)*MAX(MIN(CY661,$J$5),$I$5)+$G$5*MAX(MIN(CY661,$J$5),$I$5)*(DR661*DK661/($K$5*1000))+$H$5*(DR661*DK661/($K$5*1000))*(DR661*DK661/($K$5*1000)))</f>
        <v>0</v>
      </c>
      <c r="R661">
        <f>I661*(1000-(1000*0.61365*exp(17.502*V661/(240.97+V661))/(DK661+DL661)+DF661)/2)/(1000*0.61365*exp(17.502*V661/(240.97+V661))/(DK661+DL661)-DF661)</f>
        <v>0</v>
      </c>
      <c r="S661">
        <f>1/((CZ661+1)/(P661/1.6)+1/(Q661/1.37)) + CZ661/((CZ661+1)/(P661/1.6) + CZ661/(Q661/1.37))</f>
        <v>0</v>
      </c>
      <c r="T661">
        <f>(CU661*CX661)</f>
        <v>0</v>
      </c>
      <c r="U661">
        <f>(DM661+(T661+2*0.95*5.67E-8*(((DM661+$B$9)+273)^4-(DM661+273)^4)-44100*I661)/(1.84*29.3*Q661+8*0.95*5.67E-8*(DM661+273)^3))</f>
        <v>0</v>
      </c>
      <c r="V661">
        <f>($C$9*DN661+$D$9*DO661+$E$9*U661)</f>
        <v>0</v>
      </c>
      <c r="W661">
        <f>0.61365*exp(17.502*V661/(240.97+V661))</f>
        <v>0</v>
      </c>
      <c r="X661">
        <f>(Y661/Z661*100)</f>
        <v>0</v>
      </c>
      <c r="Y661">
        <f>DF661*(DK661+DL661)/1000</f>
        <v>0</v>
      </c>
      <c r="Z661">
        <f>0.61365*exp(17.502*DM661/(240.97+DM661))</f>
        <v>0</v>
      </c>
      <c r="AA661">
        <f>(W661-DF661*(DK661+DL661)/1000)</f>
        <v>0</v>
      </c>
      <c r="AB661">
        <f>(-I661*44100)</f>
        <v>0</v>
      </c>
      <c r="AC661">
        <f>2*29.3*Q661*0.92*(DM661-V661)</f>
        <v>0</v>
      </c>
      <c r="AD661">
        <f>2*0.95*5.67E-8*(((DM661+$B$9)+273)^4-(V661+273)^4)</f>
        <v>0</v>
      </c>
      <c r="AE661">
        <f>T661+AD661+AB661+AC661</f>
        <v>0</v>
      </c>
      <c r="AF661">
        <v>1</v>
      </c>
      <c r="AG661">
        <v>0</v>
      </c>
      <c r="AH661">
        <f>IF(AF661*$H$15&gt;=AJ661,1.0,(AJ661/(AJ661-AF661*$H$15)))</f>
        <v>0</v>
      </c>
      <c r="AI661">
        <f>(AH661-1)*100</f>
        <v>0</v>
      </c>
      <c r="AJ661">
        <f>MAX(0,($B$15+$C$15*DR661)/(1+$D$15*DR661)*DK661/(DM661+273)*$E$15)</f>
        <v>0</v>
      </c>
      <c r="AK661" t="s">
        <v>420</v>
      </c>
      <c r="AL661" t="s">
        <v>420</v>
      </c>
      <c r="AM661">
        <v>0</v>
      </c>
      <c r="AN661">
        <v>0</v>
      </c>
      <c r="AO661">
        <f>1-AM661/AN661</f>
        <v>0</v>
      </c>
      <c r="AP661">
        <v>0</v>
      </c>
      <c r="AQ661" t="s">
        <v>420</v>
      </c>
      <c r="AR661" t="s">
        <v>420</v>
      </c>
      <c r="AS661">
        <v>0</v>
      </c>
      <c r="AT661">
        <v>0</v>
      </c>
      <c r="AU661">
        <f>1-AS661/AT661</f>
        <v>0</v>
      </c>
      <c r="AV661">
        <v>0.5</v>
      </c>
      <c r="AW661">
        <f>CV661</f>
        <v>0</v>
      </c>
      <c r="AX661">
        <f>K661</f>
        <v>0</v>
      </c>
      <c r="AY661">
        <f>AU661*AV661*AW661</f>
        <v>0</v>
      </c>
      <c r="AZ661">
        <f>(AX661-AP661)/AW661</f>
        <v>0</v>
      </c>
      <c r="BA661">
        <f>(AN661-AT661)/AT661</f>
        <v>0</v>
      </c>
      <c r="BB661">
        <f>AM661/(AO661+AM661/AT661)</f>
        <v>0</v>
      </c>
      <c r="BC661" t="s">
        <v>420</v>
      </c>
      <c r="BD661">
        <v>0</v>
      </c>
      <c r="BE661">
        <f>IF(BD661&lt;&gt;0, BD661, BB661)</f>
        <v>0</v>
      </c>
      <c r="BF661">
        <f>1-BE661/AT661</f>
        <v>0</v>
      </c>
      <c r="BG661">
        <f>(AT661-AS661)/(AT661-BE661)</f>
        <v>0</v>
      </c>
      <c r="BH661">
        <f>(AN661-AT661)/(AN661-BE661)</f>
        <v>0</v>
      </c>
      <c r="BI661">
        <f>(AT661-AS661)/(AT661-AM661)</f>
        <v>0</v>
      </c>
      <c r="BJ661">
        <f>(AN661-AT661)/(AN661-AM661)</f>
        <v>0</v>
      </c>
      <c r="BK661">
        <f>(BG661*BE661/AS661)</f>
        <v>0</v>
      </c>
      <c r="BL661">
        <f>(1-BK661)</f>
        <v>0</v>
      </c>
      <c r="CU661">
        <f>$B$13*DS661+$C$13*DT661+$F$13*EE661*(1-EH661)</f>
        <v>0</v>
      </c>
      <c r="CV661">
        <f>CU661*CW661</f>
        <v>0</v>
      </c>
      <c r="CW661">
        <f>($B$13*$D$11+$C$13*$D$11+$F$13*((ER661+EJ661)/MAX(ER661+EJ661+ES661, 0.1)*$I$11+ES661/MAX(ER661+EJ661+ES661, 0.1)*$J$11))/($B$13+$C$13+$F$13)</f>
        <v>0</v>
      </c>
      <c r="CX661">
        <f>($B$13*$K$11+$C$13*$K$11+$F$13*((ER661+EJ661)/MAX(ER661+EJ661+ES661, 0.1)*$P$11+ES661/MAX(ER661+EJ661+ES661, 0.1)*$Q$11))/($B$13+$C$13+$F$13)</f>
        <v>0</v>
      </c>
      <c r="CY661">
        <v>1.91</v>
      </c>
      <c r="CZ661">
        <v>0.5</v>
      </c>
      <c r="DA661" t="s">
        <v>421</v>
      </c>
      <c r="DB661">
        <v>2</v>
      </c>
      <c r="DC661">
        <v>1761014378.1</v>
      </c>
      <c r="DD661">
        <v>420.4287083333334</v>
      </c>
      <c r="DE661">
        <v>420.0253333333333</v>
      </c>
      <c r="DF661">
        <v>23.48607083333333</v>
      </c>
      <c r="DG661">
        <v>23.29672916666667</v>
      </c>
      <c r="DH661">
        <v>422.2415416666666</v>
      </c>
      <c r="DI661">
        <v>23.30090416666667</v>
      </c>
      <c r="DJ661">
        <v>499.9836666666667</v>
      </c>
      <c r="DK661">
        <v>90.625</v>
      </c>
      <c r="DL661">
        <v>0.03338432083333333</v>
      </c>
      <c r="DM661">
        <v>29.95782083333333</v>
      </c>
      <c r="DN661">
        <v>29.996925</v>
      </c>
      <c r="DO661">
        <v>999.9</v>
      </c>
      <c r="DP661">
        <v>0</v>
      </c>
      <c r="DQ661">
        <v>0</v>
      </c>
      <c r="DR661">
        <v>9997.265416666667</v>
      </c>
      <c r="DS661">
        <v>0</v>
      </c>
      <c r="DT661">
        <v>0.242856</v>
      </c>
      <c r="DU661">
        <v>0.4034652916666666</v>
      </c>
      <c r="DV661">
        <v>430.5405416666667</v>
      </c>
      <c r="DW661">
        <v>430.044</v>
      </c>
      <c r="DX661">
        <v>0.1893444583333333</v>
      </c>
      <c r="DY661">
        <v>420.0253333333333</v>
      </c>
      <c r="DZ661">
        <v>23.29672916666667</v>
      </c>
      <c r="EA661">
        <v>2.128426666666666</v>
      </c>
      <c r="EB661">
        <v>2.11126625</v>
      </c>
      <c r="EC661">
        <v>18.43352083333333</v>
      </c>
      <c r="ED661">
        <v>18.3044375</v>
      </c>
      <c r="EE661">
        <v>0.00500078</v>
      </c>
      <c r="EF661">
        <v>0</v>
      </c>
      <c r="EG661">
        <v>0</v>
      </c>
      <c r="EH661">
        <v>0</v>
      </c>
      <c r="EI661">
        <v>198.8083333333333</v>
      </c>
      <c r="EJ661">
        <v>0.00500078</v>
      </c>
      <c r="EK661">
        <v>-8.637500000000001</v>
      </c>
      <c r="EL661">
        <v>0.1416666666666666</v>
      </c>
      <c r="EM661">
        <v>36.21854166666666</v>
      </c>
      <c r="EN661">
        <v>40.765375</v>
      </c>
      <c r="EO661">
        <v>38.93729166666666</v>
      </c>
      <c r="EP661">
        <v>41.94766666666666</v>
      </c>
      <c r="EQ661">
        <v>39.48145833333333</v>
      </c>
      <c r="ER661">
        <v>0</v>
      </c>
      <c r="ES661">
        <v>0</v>
      </c>
      <c r="ET661">
        <v>0</v>
      </c>
      <c r="EU661">
        <v>1761014385.1</v>
      </c>
      <c r="EV661">
        <v>0</v>
      </c>
      <c r="EW661">
        <v>197.84</v>
      </c>
      <c r="EX661">
        <v>-3.138462054847599</v>
      </c>
      <c r="EY661">
        <v>12.03076919051552</v>
      </c>
      <c r="EZ661">
        <v>-7.536</v>
      </c>
      <c r="FA661">
        <v>15</v>
      </c>
      <c r="FB661">
        <v>1761014194.6</v>
      </c>
      <c r="FC661" t="s">
        <v>1727</v>
      </c>
      <c r="FD661">
        <v>1761014192.6</v>
      </c>
      <c r="FE661">
        <v>1761014194.6</v>
      </c>
      <c r="FF661">
        <v>20</v>
      </c>
      <c r="FG661">
        <v>-0.003</v>
      </c>
      <c r="FH661">
        <v>-0.001</v>
      </c>
      <c r="FI661">
        <v>-1.814</v>
      </c>
      <c r="FJ661">
        <v>0.179</v>
      </c>
      <c r="FK661">
        <v>420</v>
      </c>
      <c r="FL661">
        <v>23</v>
      </c>
      <c r="FM661">
        <v>0.62</v>
      </c>
      <c r="FN661">
        <v>0.22</v>
      </c>
      <c r="FO661">
        <v>0.416522975</v>
      </c>
      <c r="FP661">
        <v>-0.02670953470919376</v>
      </c>
      <c r="FQ661">
        <v>0.0340863354516788</v>
      </c>
      <c r="FR661">
        <v>1</v>
      </c>
      <c r="FS661">
        <v>199.0470588235295</v>
      </c>
      <c r="FT661">
        <v>-7.24522574955918</v>
      </c>
      <c r="FU661">
        <v>7.228385032150014</v>
      </c>
      <c r="FV661">
        <v>0</v>
      </c>
      <c r="FW661">
        <v>0.204102475</v>
      </c>
      <c r="FX661">
        <v>-0.3168403114446532</v>
      </c>
      <c r="FY661">
        <v>0.03095156546928402</v>
      </c>
      <c r="FZ661">
        <v>0</v>
      </c>
      <c r="GA661">
        <v>1</v>
      </c>
      <c r="GB661">
        <v>3</v>
      </c>
      <c r="GC661" t="s">
        <v>459</v>
      </c>
      <c r="GD661">
        <v>3.10944</v>
      </c>
      <c r="GE661">
        <v>2.72518</v>
      </c>
      <c r="GF661">
        <v>0.0888019</v>
      </c>
      <c r="GG661">
        <v>0.0884997</v>
      </c>
      <c r="GH661">
        <v>0.106974</v>
      </c>
      <c r="GI661">
        <v>0.107498</v>
      </c>
      <c r="GJ661">
        <v>23917.7</v>
      </c>
      <c r="GK661">
        <v>21655.7</v>
      </c>
      <c r="GL661">
        <v>26805.7</v>
      </c>
      <c r="GM661">
        <v>23963.6</v>
      </c>
      <c r="GN661">
        <v>38249.2</v>
      </c>
      <c r="GO661">
        <v>31543.5</v>
      </c>
      <c r="GP661">
        <v>46787.8</v>
      </c>
      <c r="GQ661">
        <v>37876.1</v>
      </c>
      <c r="GR661">
        <v>1.89463</v>
      </c>
      <c r="GS661">
        <v>1.88235</v>
      </c>
      <c r="GT661">
        <v>0.111386</v>
      </c>
      <c r="GU661">
        <v>0</v>
      </c>
      <c r="GV661">
        <v>28.2062</v>
      </c>
      <c r="GW661">
        <v>999.9</v>
      </c>
      <c r="GX661">
        <v>64.09999999999999</v>
      </c>
      <c r="GY661">
        <v>28.9</v>
      </c>
      <c r="GZ661">
        <v>28.2829</v>
      </c>
      <c r="HA661">
        <v>61.4583</v>
      </c>
      <c r="HB661">
        <v>21.0978</v>
      </c>
      <c r="HC661">
        <v>1</v>
      </c>
      <c r="HD661">
        <v>0.0134197</v>
      </c>
      <c r="HE661">
        <v>-2.11124</v>
      </c>
      <c r="HF661">
        <v>20.3219</v>
      </c>
      <c r="HG661">
        <v>5.21714</v>
      </c>
      <c r="HH661">
        <v>11.9798</v>
      </c>
      <c r="HI661">
        <v>4.9647</v>
      </c>
      <c r="HJ661">
        <v>3.27585</v>
      </c>
      <c r="HK661">
        <v>9999</v>
      </c>
      <c r="HL661">
        <v>9999</v>
      </c>
      <c r="HM661">
        <v>9999</v>
      </c>
      <c r="HN661">
        <v>999.9</v>
      </c>
      <c r="HO661">
        <v>1.86366</v>
      </c>
      <c r="HP661">
        <v>1.85974</v>
      </c>
      <c r="HQ661">
        <v>1.85805</v>
      </c>
      <c r="HR661">
        <v>1.85944</v>
      </c>
      <c r="HS661">
        <v>1.85959</v>
      </c>
      <c r="HT661">
        <v>1.85804</v>
      </c>
      <c r="HU661">
        <v>1.85715</v>
      </c>
      <c r="HV661">
        <v>1.85211</v>
      </c>
      <c r="HW661">
        <v>0</v>
      </c>
      <c r="HX661">
        <v>0</v>
      </c>
      <c r="HY661">
        <v>0</v>
      </c>
      <c r="HZ661">
        <v>0</v>
      </c>
      <c r="IA661" t="s">
        <v>424</v>
      </c>
      <c r="IB661" t="s">
        <v>425</v>
      </c>
      <c r="IC661" t="s">
        <v>426</v>
      </c>
      <c r="ID661" t="s">
        <v>426</v>
      </c>
      <c r="IE661" t="s">
        <v>426</v>
      </c>
      <c r="IF661" t="s">
        <v>426</v>
      </c>
      <c r="IG661">
        <v>0</v>
      </c>
      <c r="IH661">
        <v>100</v>
      </c>
      <c r="II661">
        <v>100</v>
      </c>
      <c r="IJ661">
        <v>-1.813</v>
      </c>
      <c r="IK661">
        <v>0.1843</v>
      </c>
      <c r="IL661">
        <v>-2.604145233131235</v>
      </c>
      <c r="IM661">
        <v>0.001328113201692861</v>
      </c>
      <c r="IN661">
        <v>1.538283238170363E-06</v>
      </c>
      <c r="IO661">
        <v>-5.795655626708063E-10</v>
      </c>
      <c r="IP661">
        <v>-0.06228719509320726</v>
      </c>
      <c r="IQ661">
        <v>-0.004593102289677449</v>
      </c>
      <c r="IR661">
        <v>0.0008253994458280543</v>
      </c>
      <c r="IS661">
        <v>-7.403632370499484E-06</v>
      </c>
      <c r="IT661">
        <v>2</v>
      </c>
      <c r="IU661">
        <v>1985</v>
      </c>
      <c r="IV661">
        <v>1</v>
      </c>
      <c r="IW661">
        <v>27</v>
      </c>
      <c r="IX661">
        <v>3.2</v>
      </c>
      <c r="IY661">
        <v>3.2</v>
      </c>
      <c r="IZ661">
        <v>1.13525</v>
      </c>
      <c r="JA661">
        <v>2.61353</v>
      </c>
      <c r="JB661">
        <v>1.49658</v>
      </c>
      <c r="JC661">
        <v>2.34497</v>
      </c>
      <c r="JD661">
        <v>1.54907</v>
      </c>
      <c r="JE661">
        <v>2.44019</v>
      </c>
      <c r="JF661">
        <v>32.7091</v>
      </c>
      <c r="JG661">
        <v>15.1477</v>
      </c>
      <c r="JH661">
        <v>18</v>
      </c>
      <c r="JI661">
        <v>481.615</v>
      </c>
      <c r="JJ661">
        <v>503.041</v>
      </c>
      <c r="JK661">
        <v>31.2707</v>
      </c>
      <c r="JL661">
        <v>27.408</v>
      </c>
      <c r="JM661">
        <v>29.9999</v>
      </c>
      <c r="JN661">
        <v>27.6144</v>
      </c>
      <c r="JO661">
        <v>27.6001</v>
      </c>
      <c r="JP661">
        <v>22.8245</v>
      </c>
      <c r="JQ661">
        <v>21.6042</v>
      </c>
      <c r="JR661">
        <v>78.95950000000001</v>
      </c>
      <c r="JS661">
        <v>31.2128</v>
      </c>
      <c r="JT661">
        <v>420</v>
      </c>
      <c r="JU661">
        <v>23.34</v>
      </c>
      <c r="JV661">
        <v>102.314</v>
      </c>
      <c r="JW661">
        <v>91.3776</v>
      </c>
    </row>
    <row r="662" spans="1:283">
      <c r="A662">
        <v>644</v>
      </c>
      <c r="B662">
        <v>1761014388.1</v>
      </c>
      <c r="C662">
        <v>4722.099999904633</v>
      </c>
      <c r="D662" t="s">
        <v>1752</v>
      </c>
      <c r="E662" t="s">
        <v>1753</v>
      </c>
      <c r="F662">
        <v>5</v>
      </c>
      <c r="G662" t="s">
        <v>1726</v>
      </c>
      <c r="H662">
        <v>1761014380.1</v>
      </c>
      <c r="I662">
        <f>(J662)/1000</f>
        <v>0</v>
      </c>
      <c r="J662">
        <f>1000*DJ662*AH662*(DF662-DG662)/(100*CY662*(1000-AH662*DF662))</f>
        <v>0</v>
      </c>
      <c r="K662">
        <f>DJ662*AH662*(DE662-DD662*(1000-AH662*DG662)/(1000-AH662*DF662))/(100*CY662)</f>
        <v>0</v>
      </c>
      <c r="L662">
        <f>DD662 - IF(AH662&gt;1, K662*CY662*100.0/(AJ662), 0)</f>
        <v>0</v>
      </c>
      <c r="M662">
        <f>((S662-I662/2)*L662-K662)/(S662+I662/2)</f>
        <v>0</v>
      </c>
      <c r="N662">
        <f>M662*(DK662+DL662)/1000.0</f>
        <v>0</v>
      </c>
      <c r="O662">
        <f>(DD662 - IF(AH662&gt;1, K662*CY662*100.0/(AJ662), 0))*(DK662+DL662)/1000.0</f>
        <v>0</v>
      </c>
      <c r="P662">
        <f>2.0/((1/R662-1/Q662)+SIGN(R662)*SQRT((1/R662-1/Q662)*(1/R662-1/Q662) + 4*CZ662/((CZ662+1)*(CZ662+1))*(2*1/R662*1/Q662-1/Q662*1/Q662)))</f>
        <v>0</v>
      </c>
      <c r="Q662">
        <f>IF(LEFT(DA662,1)&lt;&gt;"0",IF(LEFT(DA662,1)="1",3.0,DB662),$D$5+$E$5*(DR662*DK662/($K$5*1000))+$F$5*(DR662*DK662/($K$5*1000))*MAX(MIN(CY662,$J$5),$I$5)*MAX(MIN(CY662,$J$5),$I$5)+$G$5*MAX(MIN(CY662,$J$5),$I$5)*(DR662*DK662/($K$5*1000))+$H$5*(DR662*DK662/($K$5*1000))*(DR662*DK662/($K$5*1000)))</f>
        <v>0</v>
      </c>
      <c r="R662">
        <f>I662*(1000-(1000*0.61365*exp(17.502*V662/(240.97+V662))/(DK662+DL662)+DF662)/2)/(1000*0.61365*exp(17.502*V662/(240.97+V662))/(DK662+DL662)-DF662)</f>
        <v>0</v>
      </c>
      <c r="S662">
        <f>1/((CZ662+1)/(P662/1.6)+1/(Q662/1.37)) + CZ662/((CZ662+1)/(P662/1.6) + CZ662/(Q662/1.37))</f>
        <v>0</v>
      </c>
      <c r="T662">
        <f>(CU662*CX662)</f>
        <v>0</v>
      </c>
      <c r="U662">
        <f>(DM662+(T662+2*0.95*5.67E-8*(((DM662+$B$9)+273)^4-(DM662+273)^4)-44100*I662)/(1.84*29.3*Q662+8*0.95*5.67E-8*(DM662+273)^3))</f>
        <v>0</v>
      </c>
      <c r="V662">
        <f>($C$9*DN662+$D$9*DO662+$E$9*U662)</f>
        <v>0</v>
      </c>
      <c r="W662">
        <f>0.61365*exp(17.502*V662/(240.97+V662))</f>
        <v>0</v>
      </c>
      <c r="X662">
        <f>(Y662/Z662*100)</f>
        <v>0</v>
      </c>
      <c r="Y662">
        <f>DF662*(DK662+DL662)/1000</f>
        <v>0</v>
      </c>
      <c r="Z662">
        <f>0.61365*exp(17.502*DM662/(240.97+DM662))</f>
        <v>0</v>
      </c>
      <c r="AA662">
        <f>(W662-DF662*(DK662+DL662)/1000)</f>
        <v>0</v>
      </c>
      <c r="AB662">
        <f>(-I662*44100)</f>
        <v>0</v>
      </c>
      <c r="AC662">
        <f>2*29.3*Q662*0.92*(DM662-V662)</f>
        <v>0</v>
      </c>
      <c r="AD662">
        <f>2*0.95*5.67E-8*(((DM662+$B$9)+273)^4-(V662+273)^4)</f>
        <v>0</v>
      </c>
      <c r="AE662">
        <f>T662+AD662+AB662+AC662</f>
        <v>0</v>
      </c>
      <c r="AF662">
        <v>1</v>
      </c>
      <c r="AG662">
        <v>0</v>
      </c>
      <c r="AH662">
        <f>IF(AF662*$H$15&gt;=AJ662,1.0,(AJ662/(AJ662-AF662*$H$15)))</f>
        <v>0</v>
      </c>
      <c r="AI662">
        <f>(AH662-1)*100</f>
        <v>0</v>
      </c>
      <c r="AJ662">
        <f>MAX(0,($B$15+$C$15*DR662)/(1+$D$15*DR662)*DK662/(DM662+273)*$E$15)</f>
        <v>0</v>
      </c>
      <c r="AK662" t="s">
        <v>420</v>
      </c>
      <c r="AL662" t="s">
        <v>420</v>
      </c>
      <c r="AM662">
        <v>0</v>
      </c>
      <c r="AN662">
        <v>0</v>
      </c>
      <c r="AO662">
        <f>1-AM662/AN662</f>
        <v>0</v>
      </c>
      <c r="AP662">
        <v>0</v>
      </c>
      <c r="AQ662" t="s">
        <v>420</v>
      </c>
      <c r="AR662" t="s">
        <v>420</v>
      </c>
      <c r="AS662">
        <v>0</v>
      </c>
      <c r="AT662">
        <v>0</v>
      </c>
      <c r="AU662">
        <f>1-AS662/AT662</f>
        <v>0</v>
      </c>
      <c r="AV662">
        <v>0.5</v>
      </c>
      <c r="AW662">
        <f>CV662</f>
        <v>0</v>
      </c>
      <c r="AX662">
        <f>K662</f>
        <v>0</v>
      </c>
      <c r="AY662">
        <f>AU662*AV662*AW662</f>
        <v>0</v>
      </c>
      <c r="AZ662">
        <f>(AX662-AP662)/AW662</f>
        <v>0</v>
      </c>
      <c r="BA662">
        <f>(AN662-AT662)/AT662</f>
        <v>0</v>
      </c>
      <c r="BB662">
        <f>AM662/(AO662+AM662/AT662)</f>
        <v>0</v>
      </c>
      <c r="BC662" t="s">
        <v>420</v>
      </c>
      <c r="BD662">
        <v>0</v>
      </c>
      <c r="BE662">
        <f>IF(BD662&lt;&gt;0, BD662, BB662)</f>
        <v>0</v>
      </c>
      <c r="BF662">
        <f>1-BE662/AT662</f>
        <v>0</v>
      </c>
      <c r="BG662">
        <f>(AT662-AS662)/(AT662-BE662)</f>
        <v>0</v>
      </c>
      <c r="BH662">
        <f>(AN662-AT662)/(AN662-BE662)</f>
        <v>0</v>
      </c>
      <c r="BI662">
        <f>(AT662-AS662)/(AT662-AM662)</f>
        <v>0</v>
      </c>
      <c r="BJ662">
        <f>(AN662-AT662)/(AN662-AM662)</f>
        <v>0</v>
      </c>
      <c r="BK662">
        <f>(BG662*BE662/AS662)</f>
        <v>0</v>
      </c>
      <c r="BL662">
        <f>(1-BK662)</f>
        <v>0</v>
      </c>
      <c r="CU662">
        <f>$B$13*DS662+$C$13*DT662+$F$13*EE662*(1-EH662)</f>
        <v>0</v>
      </c>
      <c r="CV662">
        <f>CU662*CW662</f>
        <v>0</v>
      </c>
      <c r="CW662">
        <f>($B$13*$D$11+$C$13*$D$11+$F$13*((ER662+EJ662)/MAX(ER662+EJ662+ES662, 0.1)*$I$11+ES662/MAX(ER662+EJ662+ES662, 0.1)*$J$11))/($B$13+$C$13+$F$13)</f>
        <v>0</v>
      </c>
      <c r="CX662">
        <f>($B$13*$K$11+$C$13*$K$11+$F$13*((ER662+EJ662)/MAX(ER662+EJ662+ES662, 0.1)*$P$11+ES662/MAX(ER662+EJ662+ES662, 0.1)*$Q$11))/($B$13+$C$13+$F$13)</f>
        <v>0</v>
      </c>
      <c r="CY662">
        <v>1.91</v>
      </c>
      <c r="CZ662">
        <v>0.5</v>
      </c>
      <c r="DA662" t="s">
        <v>421</v>
      </c>
      <c r="DB662">
        <v>2</v>
      </c>
      <c r="DC662">
        <v>1761014380.1</v>
      </c>
      <c r="DD662">
        <v>420.4266250000001</v>
      </c>
      <c r="DE662">
        <v>420.0220833333333</v>
      </c>
      <c r="DF662">
        <v>23.47387083333333</v>
      </c>
      <c r="DG662">
        <v>23.29395</v>
      </c>
      <c r="DH662">
        <v>422.2394583333333</v>
      </c>
      <c r="DI662">
        <v>23.2889625</v>
      </c>
      <c r="DJ662">
        <v>499.9910833333333</v>
      </c>
      <c r="DK662">
        <v>90.625075</v>
      </c>
      <c r="DL662">
        <v>0.033352375</v>
      </c>
      <c r="DM662">
        <v>29.96156666666667</v>
      </c>
      <c r="DN662">
        <v>30.00296666666667</v>
      </c>
      <c r="DO662">
        <v>999.9</v>
      </c>
      <c r="DP662">
        <v>0</v>
      </c>
      <c r="DQ662">
        <v>0</v>
      </c>
      <c r="DR662">
        <v>10000.38916666667</v>
      </c>
      <c r="DS662">
        <v>0</v>
      </c>
      <c r="DT662">
        <v>0.242856</v>
      </c>
      <c r="DU662">
        <v>0.40464025</v>
      </c>
      <c r="DV662">
        <v>430.5330416666667</v>
      </c>
      <c r="DW662">
        <v>430.0394166666667</v>
      </c>
      <c r="DX662">
        <v>0.179925375</v>
      </c>
      <c r="DY662">
        <v>420.0220833333333</v>
      </c>
      <c r="DZ662">
        <v>23.29395</v>
      </c>
      <c r="EA662">
        <v>2.1273225</v>
      </c>
      <c r="EB662">
        <v>2.11101625</v>
      </c>
      <c r="EC662">
        <v>18.42524583333334</v>
      </c>
      <c r="ED662">
        <v>18.30254583333334</v>
      </c>
      <c r="EE662">
        <v>0.00500078</v>
      </c>
      <c r="EF662">
        <v>0</v>
      </c>
      <c r="EG662">
        <v>0</v>
      </c>
      <c r="EH662">
        <v>0</v>
      </c>
      <c r="EI662">
        <v>198.9125</v>
      </c>
      <c r="EJ662">
        <v>0.00500078</v>
      </c>
      <c r="EK662">
        <v>-8.945833333333333</v>
      </c>
      <c r="EL662">
        <v>0.0625</v>
      </c>
      <c r="EM662">
        <v>36.21070833333334</v>
      </c>
      <c r="EN662">
        <v>40.75237499999999</v>
      </c>
      <c r="EO662">
        <v>38.80966666666666</v>
      </c>
      <c r="EP662">
        <v>41.93208333333333</v>
      </c>
      <c r="EQ662">
        <v>39.48666666666666</v>
      </c>
      <c r="ER662">
        <v>0</v>
      </c>
      <c r="ES662">
        <v>0</v>
      </c>
      <c r="ET662">
        <v>0</v>
      </c>
      <c r="EU662">
        <v>1761014386.9</v>
      </c>
      <c r="EV662">
        <v>0</v>
      </c>
      <c r="EW662">
        <v>198.4076923076923</v>
      </c>
      <c r="EX662">
        <v>13.65470048238575</v>
      </c>
      <c r="EY662">
        <v>17.08376084778512</v>
      </c>
      <c r="EZ662">
        <v>-7.142307692307692</v>
      </c>
      <c r="FA662">
        <v>15</v>
      </c>
      <c r="FB662">
        <v>1761014194.6</v>
      </c>
      <c r="FC662" t="s">
        <v>1727</v>
      </c>
      <c r="FD662">
        <v>1761014192.6</v>
      </c>
      <c r="FE662">
        <v>1761014194.6</v>
      </c>
      <c r="FF662">
        <v>20</v>
      </c>
      <c r="FG662">
        <v>-0.003</v>
      </c>
      <c r="FH662">
        <v>-0.001</v>
      </c>
      <c r="FI662">
        <v>-1.814</v>
      </c>
      <c r="FJ662">
        <v>0.179</v>
      </c>
      <c r="FK662">
        <v>420</v>
      </c>
      <c r="FL662">
        <v>23</v>
      </c>
      <c r="FM662">
        <v>0.62</v>
      </c>
      <c r="FN662">
        <v>0.22</v>
      </c>
      <c r="FO662">
        <v>0.4122046097560976</v>
      </c>
      <c r="FP662">
        <v>-0.00954756794425168</v>
      </c>
      <c r="FQ662">
        <v>0.03300915972573263</v>
      </c>
      <c r="FR662">
        <v>1</v>
      </c>
      <c r="FS662">
        <v>198.3558823529412</v>
      </c>
      <c r="FT662">
        <v>4.426279323986091</v>
      </c>
      <c r="FU662">
        <v>7.033206580905225</v>
      </c>
      <c r="FV662">
        <v>0</v>
      </c>
      <c r="FW662">
        <v>0.1940626097560975</v>
      </c>
      <c r="FX662">
        <v>-0.303696606271777</v>
      </c>
      <c r="FY662">
        <v>0.03050625576618835</v>
      </c>
      <c r="FZ662">
        <v>0</v>
      </c>
      <c r="GA662">
        <v>1</v>
      </c>
      <c r="GB662">
        <v>3</v>
      </c>
      <c r="GC662" t="s">
        <v>459</v>
      </c>
      <c r="GD662">
        <v>3.10957</v>
      </c>
      <c r="GE662">
        <v>2.72505</v>
      </c>
      <c r="GF662">
        <v>0.0887994</v>
      </c>
      <c r="GG662">
        <v>0.08849360000000001</v>
      </c>
      <c r="GH662">
        <v>0.106961</v>
      </c>
      <c r="GI662">
        <v>0.107498</v>
      </c>
      <c r="GJ662">
        <v>23917.8</v>
      </c>
      <c r="GK662">
        <v>21655.9</v>
      </c>
      <c r="GL662">
        <v>26805.7</v>
      </c>
      <c r="GM662">
        <v>23963.6</v>
      </c>
      <c r="GN662">
        <v>38250</v>
      </c>
      <c r="GO662">
        <v>31543.5</v>
      </c>
      <c r="GP662">
        <v>46788</v>
      </c>
      <c r="GQ662">
        <v>37876.2</v>
      </c>
      <c r="GR662">
        <v>1.8946</v>
      </c>
      <c r="GS662">
        <v>1.8823</v>
      </c>
      <c r="GT662">
        <v>0.111513</v>
      </c>
      <c r="GU662">
        <v>0</v>
      </c>
      <c r="GV662">
        <v>28.2062</v>
      </c>
      <c r="GW662">
        <v>999.9</v>
      </c>
      <c r="GX662">
        <v>64.09999999999999</v>
      </c>
      <c r="GY662">
        <v>28.9</v>
      </c>
      <c r="GZ662">
        <v>28.2818</v>
      </c>
      <c r="HA662">
        <v>61.3183</v>
      </c>
      <c r="HB662">
        <v>21.0337</v>
      </c>
      <c r="HC662">
        <v>1</v>
      </c>
      <c r="HD662">
        <v>0.0134197</v>
      </c>
      <c r="HE662">
        <v>-2.01929</v>
      </c>
      <c r="HF662">
        <v>20.3233</v>
      </c>
      <c r="HG662">
        <v>5.21774</v>
      </c>
      <c r="HH662">
        <v>11.98</v>
      </c>
      <c r="HI662">
        <v>4.9648</v>
      </c>
      <c r="HJ662">
        <v>3.276</v>
      </c>
      <c r="HK662">
        <v>9999</v>
      </c>
      <c r="HL662">
        <v>9999</v>
      </c>
      <c r="HM662">
        <v>9999</v>
      </c>
      <c r="HN662">
        <v>999.9</v>
      </c>
      <c r="HO662">
        <v>1.86366</v>
      </c>
      <c r="HP662">
        <v>1.85974</v>
      </c>
      <c r="HQ662">
        <v>1.85804</v>
      </c>
      <c r="HR662">
        <v>1.85944</v>
      </c>
      <c r="HS662">
        <v>1.85959</v>
      </c>
      <c r="HT662">
        <v>1.85806</v>
      </c>
      <c r="HU662">
        <v>1.85715</v>
      </c>
      <c r="HV662">
        <v>1.8521</v>
      </c>
      <c r="HW662">
        <v>0</v>
      </c>
      <c r="HX662">
        <v>0</v>
      </c>
      <c r="HY662">
        <v>0</v>
      </c>
      <c r="HZ662">
        <v>0</v>
      </c>
      <c r="IA662" t="s">
        <v>424</v>
      </c>
      <c r="IB662" t="s">
        <v>425</v>
      </c>
      <c r="IC662" t="s">
        <v>426</v>
      </c>
      <c r="ID662" t="s">
        <v>426</v>
      </c>
      <c r="IE662" t="s">
        <v>426</v>
      </c>
      <c r="IF662" t="s">
        <v>426</v>
      </c>
      <c r="IG662">
        <v>0</v>
      </c>
      <c r="IH662">
        <v>100</v>
      </c>
      <c r="II662">
        <v>100</v>
      </c>
      <c r="IJ662">
        <v>-1.812</v>
      </c>
      <c r="IK662">
        <v>0.1843</v>
      </c>
      <c r="IL662">
        <v>-2.604145233131235</v>
      </c>
      <c r="IM662">
        <v>0.001328113201692861</v>
      </c>
      <c r="IN662">
        <v>1.538283238170363E-06</v>
      </c>
      <c r="IO662">
        <v>-5.795655626708063E-10</v>
      </c>
      <c r="IP662">
        <v>-0.06228719509320726</v>
      </c>
      <c r="IQ662">
        <v>-0.004593102289677449</v>
      </c>
      <c r="IR662">
        <v>0.0008253994458280543</v>
      </c>
      <c r="IS662">
        <v>-7.403632370499484E-06</v>
      </c>
      <c r="IT662">
        <v>2</v>
      </c>
      <c r="IU662">
        <v>1985</v>
      </c>
      <c r="IV662">
        <v>1</v>
      </c>
      <c r="IW662">
        <v>27</v>
      </c>
      <c r="IX662">
        <v>3.3</v>
      </c>
      <c r="IY662">
        <v>3.2</v>
      </c>
      <c r="IZ662">
        <v>1.13525</v>
      </c>
      <c r="JA662">
        <v>2.60498</v>
      </c>
      <c r="JB662">
        <v>1.49658</v>
      </c>
      <c r="JC662">
        <v>2.34497</v>
      </c>
      <c r="JD662">
        <v>1.54907</v>
      </c>
      <c r="JE662">
        <v>2.42554</v>
      </c>
      <c r="JF662">
        <v>32.7091</v>
      </c>
      <c r="JG662">
        <v>15.1477</v>
      </c>
      <c r="JH662">
        <v>18</v>
      </c>
      <c r="JI662">
        <v>481.6</v>
      </c>
      <c r="JJ662">
        <v>503.007</v>
      </c>
      <c r="JK662">
        <v>31.2614</v>
      </c>
      <c r="JL662">
        <v>27.408</v>
      </c>
      <c r="JM662">
        <v>29.9999</v>
      </c>
      <c r="JN662">
        <v>27.6144</v>
      </c>
      <c r="JO662">
        <v>27.6</v>
      </c>
      <c r="JP662">
        <v>22.8231</v>
      </c>
      <c r="JQ662">
        <v>21.6042</v>
      </c>
      <c r="JR662">
        <v>78.95950000000001</v>
      </c>
      <c r="JS662">
        <v>31.2128</v>
      </c>
      <c r="JT662">
        <v>420</v>
      </c>
      <c r="JU662">
        <v>23.34</v>
      </c>
      <c r="JV662">
        <v>102.315</v>
      </c>
      <c r="JW662">
        <v>91.3776</v>
      </c>
    </row>
    <row r="663" spans="1:283">
      <c r="A663">
        <v>645</v>
      </c>
      <c r="B663">
        <v>1761014390.1</v>
      </c>
      <c r="C663">
        <v>4724.099999904633</v>
      </c>
      <c r="D663" t="s">
        <v>1754</v>
      </c>
      <c r="E663" t="s">
        <v>1755</v>
      </c>
      <c r="F663">
        <v>5</v>
      </c>
      <c r="G663" t="s">
        <v>1726</v>
      </c>
      <c r="H663">
        <v>1761014382.1</v>
      </c>
      <c r="I663">
        <f>(J663)/1000</f>
        <v>0</v>
      </c>
      <c r="J663">
        <f>1000*DJ663*AH663*(DF663-DG663)/(100*CY663*(1000-AH663*DF663))</f>
        <v>0</v>
      </c>
      <c r="K663">
        <f>DJ663*AH663*(DE663-DD663*(1000-AH663*DG663)/(1000-AH663*DF663))/(100*CY663)</f>
        <v>0</v>
      </c>
      <c r="L663">
        <f>DD663 - IF(AH663&gt;1, K663*CY663*100.0/(AJ663), 0)</f>
        <v>0</v>
      </c>
      <c r="M663">
        <f>((S663-I663/2)*L663-K663)/(S663+I663/2)</f>
        <v>0</v>
      </c>
      <c r="N663">
        <f>M663*(DK663+DL663)/1000.0</f>
        <v>0</v>
      </c>
      <c r="O663">
        <f>(DD663 - IF(AH663&gt;1, K663*CY663*100.0/(AJ663), 0))*(DK663+DL663)/1000.0</f>
        <v>0</v>
      </c>
      <c r="P663">
        <f>2.0/((1/R663-1/Q663)+SIGN(R663)*SQRT((1/R663-1/Q663)*(1/R663-1/Q663) + 4*CZ663/((CZ663+1)*(CZ663+1))*(2*1/R663*1/Q663-1/Q663*1/Q663)))</f>
        <v>0</v>
      </c>
      <c r="Q663">
        <f>IF(LEFT(DA663,1)&lt;&gt;"0",IF(LEFT(DA663,1)="1",3.0,DB663),$D$5+$E$5*(DR663*DK663/($K$5*1000))+$F$5*(DR663*DK663/($K$5*1000))*MAX(MIN(CY663,$J$5),$I$5)*MAX(MIN(CY663,$J$5),$I$5)+$G$5*MAX(MIN(CY663,$J$5),$I$5)*(DR663*DK663/($K$5*1000))+$H$5*(DR663*DK663/($K$5*1000))*(DR663*DK663/($K$5*1000)))</f>
        <v>0</v>
      </c>
      <c r="R663">
        <f>I663*(1000-(1000*0.61365*exp(17.502*V663/(240.97+V663))/(DK663+DL663)+DF663)/2)/(1000*0.61365*exp(17.502*V663/(240.97+V663))/(DK663+DL663)-DF663)</f>
        <v>0</v>
      </c>
      <c r="S663">
        <f>1/((CZ663+1)/(P663/1.6)+1/(Q663/1.37)) + CZ663/((CZ663+1)/(P663/1.6) + CZ663/(Q663/1.37))</f>
        <v>0</v>
      </c>
      <c r="T663">
        <f>(CU663*CX663)</f>
        <v>0</v>
      </c>
      <c r="U663">
        <f>(DM663+(T663+2*0.95*5.67E-8*(((DM663+$B$9)+273)^4-(DM663+273)^4)-44100*I663)/(1.84*29.3*Q663+8*0.95*5.67E-8*(DM663+273)^3))</f>
        <v>0</v>
      </c>
      <c r="V663">
        <f>($C$9*DN663+$D$9*DO663+$E$9*U663)</f>
        <v>0</v>
      </c>
      <c r="W663">
        <f>0.61365*exp(17.502*V663/(240.97+V663))</f>
        <v>0</v>
      </c>
      <c r="X663">
        <f>(Y663/Z663*100)</f>
        <v>0</v>
      </c>
      <c r="Y663">
        <f>DF663*(DK663+DL663)/1000</f>
        <v>0</v>
      </c>
      <c r="Z663">
        <f>0.61365*exp(17.502*DM663/(240.97+DM663))</f>
        <v>0</v>
      </c>
      <c r="AA663">
        <f>(W663-DF663*(DK663+DL663)/1000)</f>
        <v>0</v>
      </c>
      <c r="AB663">
        <f>(-I663*44100)</f>
        <v>0</v>
      </c>
      <c r="AC663">
        <f>2*29.3*Q663*0.92*(DM663-V663)</f>
        <v>0</v>
      </c>
      <c r="AD663">
        <f>2*0.95*5.67E-8*(((DM663+$B$9)+273)^4-(V663+273)^4)</f>
        <v>0</v>
      </c>
      <c r="AE663">
        <f>T663+AD663+AB663+AC663</f>
        <v>0</v>
      </c>
      <c r="AF663">
        <v>1</v>
      </c>
      <c r="AG663">
        <v>0</v>
      </c>
      <c r="AH663">
        <f>IF(AF663*$H$15&gt;=AJ663,1.0,(AJ663/(AJ663-AF663*$H$15)))</f>
        <v>0</v>
      </c>
      <c r="AI663">
        <f>(AH663-1)*100</f>
        <v>0</v>
      </c>
      <c r="AJ663">
        <f>MAX(0,($B$15+$C$15*DR663)/(1+$D$15*DR663)*DK663/(DM663+273)*$E$15)</f>
        <v>0</v>
      </c>
      <c r="AK663" t="s">
        <v>420</v>
      </c>
      <c r="AL663" t="s">
        <v>420</v>
      </c>
      <c r="AM663">
        <v>0</v>
      </c>
      <c r="AN663">
        <v>0</v>
      </c>
      <c r="AO663">
        <f>1-AM663/AN663</f>
        <v>0</v>
      </c>
      <c r="AP663">
        <v>0</v>
      </c>
      <c r="AQ663" t="s">
        <v>420</v>
      </c>
      <c r="AR663" t="s">
        <v>420</v>
      </c>
      <c r="AS663">
        <v>0</v>
      </c>
      <c r="AT663">
        <v>0</v>
      </c>
      <c r="AU663">
        <f>1-AS663/AT663</f>
        <v>0</v>
      </c>
      <c r="AV663">
        <v>0.5</v>
      </c>
      <c r="AW663">
        <f>CV663</f>
        <v>0</v>
      </c>
      <c r="AX663">
        <f>K663</f>
        <v>0</v>
      </c>
      <c r="AY663">
        <f>AU663*AV663*AW663</f>
        <v>0</v>
      </c>
      <c r="AZ663">
        <f>(AX663-AP663)/AW663</f>
        <v>0</v>
      </c>
      <c r="BA663">
        <f>(AN663-AT663)/AT663</f>
        <v>0</v>
      </c>
      <c r="BB663">
        <f>AM663/(AO663+AM663/AT663)</f>
        <v>0</v>
      </c>
      <c r="BC663" t="s">
        <v>420</v>
      </c>
      <c r="BD663">
        <v>0</v>
      </c>
      <c r="BE663">
        <f>IF(BD663&lt;&gt;0, BD663, BB663)</f>
        <v>0</v>
      </c>
      <c r="BF663">
        <f>1-BE663/AT663</f>
        <v>0</v>
      </c>
      <c r="BG663">
        <f>(AT663-AS663)/(AT663-BE663)</f>
        <v>0</v>
      </c>
      <c r="BH663">
        <f>(AN663-AT663)/(AN663-BE663)</f>
        <v>0</v>
      </c>
      <c r="BI663">
        <f>(AT663-AS663)/(AT663-AM663)</f>
        <v>0</v>
      </c>
      <c r="BJ663">
        <f>(AN663-AT663)/(AN663-AM663)</f>
        <v>0</v>
      </c>
      <c r="BK663">
        <f>(BG663*BE663/AS663)</f>
        <v>0</v>
      </c>
      <c r="BL663">
        <f>(1-BK663)</f>
        <v>0</v>
      </c>
      <c r="CU663">
        <f>$B$13*DS663+$C$13*DT663+$F$13*EE663*(1-EH663)</f>
        <v>0</v>
      </c>
      <c r="CV663">
        <f>CU663*CW663</f>
        <v>0</v>
      </c>
      <c r="CW663">
        <f>($B$13*$D$11+$C$13*$D$11+$F$13*((ER663+EJ663)/MAX(ER663+EJ663+ES663, 0.1)*$I$11+ES663/MAX(ER663+EJ663+ES663, 0.1)*$J$11))/($B$13+$C$13+$F$13)</f>
        <v>0</v>
      </c>
      <c r="CX663">
        <f>($B$13*$K$11+$C$13*$K$11+$F$13*((ER663+EJ663)/MAX(ER663+EJ663+ES663, 0.1)*$P$11+ES663/MAX(ER663+EJ663+ES663, 0.1)*$Q$11))/($B$13+$C$13+$F$13)</f>
        <v>0</v>
      </c>
      <c r="CY663">
        <v>1.91</v>
      </c>
      <c r="CZ663">
        <v>0.5</v>
      </c>
      <c r="DA663" t="s">
        <v>421</v>
      </c>
      <c r="DB663">
        <v>2</v>
      </c>
      <c r="DC663">
        <v>1761014382.1</v>
      </c>
      <c r="DD663">
        <v>420.4239583333333</v>
      </c>
      <c r="DE663">
        <v>420.0136666666667</v>
      </c>
      <c r="DF663">
        <v>23.4639375</v>
      </c>
      <c r="DG663">
        <v>23.292</v>
      </c>
      <c r="DH663">
        <v>422.23675</v>
      </c>
      <c r="DI663">
        <v>23.27924166666667</v>
      </c>
      <c r="DJ663">
        <v>499.9923333333334</v>
      </c>
      <c r="DK663">
        <v>90.62490833333334</v>
      </c>
      <c r="DL663">
        <v>0.03334704583333333</v>
      </c>
      <c r="DM663">
        <v>29.96485416666667</v>
      </c>
      <c r="DN663">
        <v>30.00819166666667</v>
      </c>
      <c r="DO663">
        <v>999.9</v>
      </c>
      <c r="DP663">
        <v>0</v>
      </c>
      <c r="DQ663">
        <v>0</v>
      </c>
      <c r="DR663">
        <v>10000.91</v>
      </c>
      <c r="DS663">
        <v>0</v>
      </c>
      <c r="DT663">
        <v>0.242856</v>
      </c>
      <c r="DU663">
        <v>0.4103495833333333</v>
      </c>
      <c r="DV663">
        <v>430.5258333333333</v>
      </c>
      <c r="DW663">
        <v>430.0299166666667</v>
      </c>
      <c r="DX663">
        <v>0.1719432083333333</v>
      </c>
      <c r="DY663">
        <v>420.0136666666667</v>
      </c>
      <c r="DZ663">
        <v>23.292</v>
      </c>
      <c r="EA663">
        <v>2.126417916666667</v>
      </c>
      <c r="EB663">
        <v>2.110835416666667</v>
      </c>
      <c r="EC663">
        <v>18.41846666666666</v>
      </c>
      <c r="ED663">
        <v>18.30118333333333</v>
      </c>
      <c r="EE663">
        <v>0.00500078</v>
      </c>
      <c r="EF663">
        <v>0</v>
      </c>
      <c r="EG663">
        <v>0</v>
      </c>
      <c r="EH663">
        <v>0</v>
      </c>
      <c r="EI663">
        <v>198.4</v>
      </c>
      <c r="EJ663">
        <v>0.00500078</v>
      </c>
      <c r="EK663">
        <v>-8.175000000000001</v>
      </c>
      <c r="EL663">
        <v>0.2291666666666666</v>
      </c>
      <c r="EM663">
        <v>36.21858333333333</v>
      </c>
      <c r="EN663">
        <v>40.72370833333333</v>
      </c>
      <c r="EO663">
        <v>38.86958333333333</v>
      </c>
      <c r="EP663">
        <v>41.90083333333333</v>
      </c>
      <c r="EQ663">
        <v>39.48666666666666</v>
      </c>
      <c r="ER663">
        <v>0</v>
      </c>
      <c r="ES663">
        <v>0</v>
      </c>
      <c r="ET663">
        <v>0</v>
      </c>
      <c r="EU663">
        <v>1761014389.3</v>
      </c>
      <c r="EV663">
        <v>0</v>
      </c>
      <c r="EW663">
        <v>197.6423076923077</v>
      </c>
      <c r="EX663">
        <v>22.14358962555265</v>
      </c>
      <c r="EY663">
        <v>-7.425640776943034</v>
      </c>
      <c r="EZ663">
        <v>-5.976923076923077</v>
      </c>
      <c r="FA663">
        <v>15</v>
      </c>
      <c r="FB663">
        <v>1761014194.6</v>
      </c>
      <c r="FC663" t="s">
        <v>1727</v>
      </c>
      <c r="FD663">
        <v>1761014192.6</v>
      </c>
      <c r="FE663">
        <v>1761014194.6</v>
      </c>
      <c r="FF663">
        <v>20</v>
      </c>
      <c r="FG663">
        <v>-0.003</v>
      </c>
      <c r="FH663">
        <v>-0.001</v>
      </c>
      <c r="FI663">
        <v>-1.814</v>
      </c>
      <c r="FJ663">
        <v>0.179</v>
      </c>
      <c r="FK663">
        <v>420</v>
      </c>
      <c r="FL663">
        <v>23</v>
      </c>
      <c r="FM663">
        <v>0.62</v>
      </c>
      <c r="FN663">
        <v>0.22</v>
      </c>
      <c r="FO663">
        <v>0.407446275</v>
      </c>
      <c r="FP663">
        <v>0.06873148592870421</v>
      </c>
      <c r="FQ663">
        <v>0.02819665250077347</v>
      </c>
      <c r="FR663">
        <v>1</v>
      </c>
      <c r="FS663">
        <v>198.4205882352941</v>
      </c>
      <c r="FT663">
        <v>5.908326773084671</v>
      </c>
      <c r="FU663">
        <v>7.433816983763917</v>
      </c>
      <c r="FV663">
        <v>0</v>
      </c>
      <c r="FW663">
        <v>0.185511525</v>
      </c>
      <c r="FX663">
        <v>-0.2711565365853662</v>
      </c>
      <c r="FY663">
        <v>0.02673316233537243</v>
      </c>
      <c r="FZ663">
        <v>0</v>
      </c>
      <c r="GA663">
        <v>1</v>
      </c>
      <c r="GB663">
        <v>3</v>
      </c>
      <c r="GC663" t="s">
        <v>459</v>
      </c>
      <c r="GD663">
        <v>3.10956</v>
      </c>
      <c r="GE663">
        <v>2.72498</v>
      </c>
      <c r="GF663">
        <v>0.0888</v>
      </c>
      <c r="GG663">
        <v>0.08849410000000001</v>
      </c>
      <c r="GH663">
        <v>0.106947</v>
      </c>
      <c r="GI663">
        <v>0.107494</v>
      </c>
      <c r="GJ663">
        <v>23917.9</v>
      </c>
      <c r="GK663">
        <v>21655.9</v>
      </c>
      <c r="GL663">
        <v>26805.8</v>
      </c>
      <c r="GM663">
        <v>23963.7</v>
      </c>
      <c r="GN663">
        <v>38250.7</v>
      </c>
      <c r="GO663">
        <v>31543.6</v>
      </c>
      <c r="GP663">
        <v>46788.2</v>
      </c>
      <c r="GQ663">
        <v>37876.1</v>
      </c>
      <c r="GR663">
        <v>1.89447</v>
      </c>
      <c r="GS663">
        <v>1.88215</v>
      </c>
      <c r="GT663">
        <v>0.112042</v>
      </c>
      <c r="GU663">
        <v>0</v>
      </c>
      <c r="GV663">
        <v>28.2062</v>
      </c>
      <c r="GW663">
        <v>999.9</v>
      </c>
      <c r="GX663">
        <v>64.09999999999999</v>
      </c>
      <c r="GY663">
        <v>28.9</v>
      </c>
      <c r="GZ663">
        <v>28.2854</v>
      </c>
      <c r="HA663">
        <v>61.4783</v>
      </c>
      <c r="HB663">
        <v>21.1859</v>
      </c>
      <c r="HC663">
        <v>1</v>
      </c>
      <c r="HD663">
        <v>0.0133435</v>
      </c>
      <c r="HE663">
        <v>-1.96065</v>
      </c>
      <c r="HF663">
        <v>20.3241</v>
      </c>
      <c r="HG663">
        <v>5.21789</v>
      </c>
      <c r="HH663">
        <v>11.98</v>
      </c>
      <c r="HI663">
        <v>4.96505</v>
      </c>
      <c r="HJ663">
        <v>3.276</v>
      </c>
      <c r="HK663">
        <v>9999</v>
      </c>
      <c r="HL663">
        <v>9999</v>
      </c>
      <c r="HM663">
        <v>9999</v>
      </c>
      <c r="HN663">
        <v>999.9</v>
      </c>
      <c r="HO663">
        <v>1.86365</v>
      </c>
      <c r="HP663">
        <v>1.85974</v>
      </c>
      <c r="HQ663">
        <v>1.85805</v>
      </c>
      <c r="HR663">
        <v>1.85944</v>
      </c>
      <c r="HS663">
        <v>1.85959</v>
      </c>
      <c r="HT663">
        <v>1.85806</v>
      </c>
      <c r="HU663">
        <v>1.85714</v>
      </c>
      <c r="HV663">
        <v>1.8521</v>
      </c>
      <c r="HW663">
        <v>0</v>
      </c>
      <c r="HX663">
        <v>0</v>
      </c>
      <c r="HY663">
        <v>0</v>
      </c>
      <c r="HZ663">
        <v>0</v>
      </c>
      <c r="IA663" t="s">
        <v>424</v>
      </c>
      <c r="IB663" t="s">
        <v>425</v>
      </c>
      <c r="IC663" t="s">
        <v>426</v>
      </c>
      <c r="ID663" t="s">
        <v>426</v>
      </c>
      <c r="IE663" t="s">
        <v>426</v>
      </c>
      <c r="IF663" t="s">
        <v>426</v>
      </c>
      <c r="IG663">
        <v>0</v>
      </c>
      <c r="IH663">
        <v>100</v>
      </c>
      <c r="II663">
        <v>100</v>
      </c>
      <c r="IJ663">
        <v>-1.813</v>
      </c>
      <c r="IK663">
        <v>0.1841</v>
      </c>
      <c r="IL663">
        <v>-2.604145233131235</v>
      </c>
      <c r="IM663">
        <v>0.001328113201692861</v>
      </c>
      <c r="IN663">
        <v>1.538283238170363E-06</v>
      </c>
      <c r="IO663">
        <v>-5.795655626708063E-10</v>
      </c>
      <c r="IP663">
        <v>-0.06228719509320726</v>
      </c>
      <c r="IQ663">
        <v>-0.004593102289677449</v>
      </c>
      <c r="IR663">
        <v>0.0008253994458280543</v>
      </c>
      <c r="IS663">
        <v>-7.403632370499484E-06</v>
      </c>
      <c r="IT663">
        <v>2</v>
      </c>
      <c r="IU663">
        <v>1985</v>
      </c>
      <c r="IV663">
        <v>1</v>
      </c>
      <c r="IW663">
        <v>27</v>
      </c>
      <c r="IX663">
        <v>3.3</v>
      </c>
      <c r="IY663">
        <v>3.3</v>
      </c>
      <c r="IZ663">
        <v>1.13525</v>
      </c>
      <c r="JA663">
        <v>2.62329</v>
      </c>
      <c r="JB663">
        <v>1.49658</v>
      </c>
      <c r="JC663">
        <v>2.34497</v>
      </c>
      <c r="JD663">
        <v>1.54907</v>
      </c>
      <c r="JE663">
        <v>2.35596</v>
      </c>
      <c r="JF663">
        <v>32.7091</v>
      </c>
      <c r="JG663">
        <v>15.139</v>
      </c>
      <c r="JH663">
        <v>18</v>
      </c>
      <c r="JI663">
        <v>481.528</v>
      </c>
      <c r="JJ663">
        <v>502.907</v>
      </c>
      <c r="JK663">
        <v>31.2417</v>
      </c>
      <c r="JL663">
        <v>27.408</v>
      </c>
      <c r="JM663">
        <v>29.9999</v>
      </c>
      <c r="JN663">
        <v>27.6144</v>
      </c>
      <c r="JO663">
        <v>27.6</v>
      </c>
      <c r="JP663">
        <v>22.8234</v>
      </c>
      <c r="JQ663">
        <v>21.6042</v>
      </c>
      <c r="JR663">
        <v>78.95950000000001</v>
      </c>
      <c r="JS663">
        <v>31.2128</v>
      </c>
      <c r="JT663">
        <v>420</v>
      </c>
      <c r="JU663">
        <v>23.34</v>
      </c>
      <c r="JV663">
        <v>102.315</v>
      </c>
      <c r="JW663">
        <v>91.3776</v>
      </c>
    </row>
    <row r="664" spans="1:283">
      <c r="A664">
        <v>646</v>
      </c>
      <c r="B664">
        <v>1761014392.1</v>
      </c>
      <c r="C664">
        <v>4726.099999904633</v>
      </c>
      <c r="D664" t="s">
        <v>1756</v>
      </c>
      <c r="E664" t="s">
        <v>1757</v>
      </c>
      <c r="F664">
        <v>5</v>
      </c>
      <c r="G664" t="s">
        <v>1726</v>
      </c>
      <c r="H664">
        <v>1761014384.1</v>
      </c>
      <c r="I664">
        <f>(J664)/1000</f>
        <v>0</v>
      </c>
      <c r="J664">
        <f>1000*DJ664*AH664*(DF664-DG664)/(100*CY664*(1000-AH664*DF664))</f>
        <v>0</v>
      </c>
      <c r="K664">
        <f>DJ664*AH664*(DE664-DD664*(1000-AH664*DG664)/(1000-AH664*DF664))/(100*CY664)</f>
        <v>0</v>
      </c>
      <c r="L664">
        <f>DD664 - IF(AH664&gt;1, K664*CY664*100.0/(AJ664), 0)</f>
        <v>0</v>
      </c>
      <c r="M664">
        <f>((S664-I664/2)*L664-K664)/(S664+I664/2)</f>
        <v>0</v>
      </c>
      <c r="N664">
        <f>M664*(DK664+DL664)/1000.0</f>
        <v>0</v>
      </c>
      <c r="O664">
        <f>(DD664 - IF(AH664&gt;1, K664*CY664*100.0/(AJ664), 0))*(DK664+DL664)/1000.0</f>
        <v>0</v>
      </c>
      <c r="P664">
        <f>2.0/((1/R664-1/Q664)+SIGN(R664)*SQRT((1/R664-1/Q664)*(1/R664-1/Q664) + 4*CZ664/((CZ664+1)*(CZ664+1))*(2*1/R664*1/Q664-1/Q664*1/Q664)))</f>
        <v>0</v>
      </c>
      <c r="Q664">
        <f>IF(LEFT(DA664,1)&lt;&gt;"0",IF(LEFT(DA664,1)="1",3.0,DB664),$D$5+$E$5*(DR664*DK664/($K$5*1000))+$F$5*(DR664*DK664/($K$5*1000))*MAX(MIN(CY664,$J$5),$I$5)*MAX(MIN(CY664,$J$5),$I$5)+$G$5*MAX(MIN(CY664,$J$5),$I$5)*(DR664*DK664/($K$5*1000))+$H$5*(DR664*DK664/($K$5*1000))*(DR664*DK664/($K$5*1000)))</f>
        <v>0</v>
      </c>
      <c r="R664">
        <f>I664*(1000-(1000*0.61365*exp(17.502*V664/(240.97+V664))/(DK664+DL664)+DF664)/2)/(1000*0.61365*exp(17.502*V664/(240.97+V664))/(DK664+DL664)-DF664)</f>
        <v>0</v>
      </c>
      <c r="S664">
        <f>1/((CZ664+1)/(P664/1.6)+1/(Q664/1.37)) + CZ664/((CZ664+1)/(P664/1.6) + CZ664/(Q664/1.37))</f>
        <v>0</v>
      </c>
      <c r="T664">
        <f>(CU664*CX664)</f>
        <v>0</v>
      </c>
      <c r="U664">
        <f>(DM664+(T664+2*0.95*5.67E-8*(((DM664+$B$9)+273)^4-(DM664+273)^4)-44100*I664)/(1.84*29.3*Q664+8*0.95*5.67E-8*(DM664+273)^3))</f>
        <v>0</v>
      </c>
      <c r="V664">
        <f>($C$9*DN664+$D$9*DO664+$E$9*U664)</f>
        <v>0</v>
      </c>
      <c r="W664">
        <f>0.61365*exp(17.502*V664/(240.97+V664))</f>
        <v>0</v>
      </c>
      <c r="X664">
        <f>(Y664/Z664*100)</f>
        <v>0</v>
      </c>
      <c r="Y664">
        <f>DF664*(DK664+DL664)/1000</f>
        <v>0</v>
      </c>
      <c r="Z664">
        <f>0.61365*exp(17.502*DM664/(240.97+DM664))</f>
        <v>0</v>
      </c>
      <c r="AA664">
        <f>(W664-DF664*(DK664+DL664)/1000)</f>
        <v>0</v>
      </c>
      <c r="AB664">
        <f>(-I664*44100)</f>
        <v>0</v>
      </c>
      <c r="AC664">
        <f>2*29.3*Q664*0.92*(DM664-V664)</f>
        <v>0</v>
      </c>
      <c r="AD664">
        <f>2*0.95*5.67E-8*(((DM664+$B$9)+273)^4-(V664+273)^4)</f>
        <v>0</v>
      </c>
      <c r="AE664">
        <f>T664+AD664+AB664+AC664</f>
        <v>0</v>
      </c>
      <c r="AF664">
        <v>1</v>
      </c>
      <c r="AG664">
        <v>0</v>
      </c>
      <c r="AH664">
        <f>IF(AF664*$H$15&gt;=AJ664,1.0,(AJ664/(AJ664-AF664*$H$15)))</f>
        <v>0</v>
      </c>
      <c r="AI664">
        <f>(AH664-1)*100</f>
        <v>0</v>
      </c>
      <c r="AJ664">
        <f>MAX(0,($B$15+$C$15*DR664)/(1+$D$15*DR664)*DK664/(DM664+273)*$E$15)</f>
        <v>0</v>
      </c>
      <c r="AK664" t="s">
        <v>420</v>
      </c>
      <c r="AL664" t="s">
        <v>420</v>
      </c>
      <c r="AM664">
        <v>0</v>
      </c>
      <c r="AN664">
        <v>0</v>
      </c>
      <c r="AO664">
        <f>1-AM664/AN664</f>
        <v>0</v>
      </c>
      <c r="AP664">
        <v>0</v>
      </c>
      <c r="AQ664" t="s">
        <v>420</v>
      </c>
      <c r="AR664" t="s">
        <v>420</v>
      </c>
      <c r="AS664">
        <v>0</v>
      </c>
      <c r="AT664">
        <v>0</v>
      </c>
      <c r="AU664">
        <f>1-AS664/AT664</f>
        <v>0</v>
      </c>
      <c r="AV664">
        <v>0.5</v>
      </c>
      <c r="AW664">
        <f>CV664</f>
        <v>0</v>
      </c>
      <c r="AX664">
        <f>K664</f>
        <v>0</v>
      </c>
      <c r="AY664">
        <f>AU664*AV664*AW664</f>
        <v>0</v>
      </c>
      <c r="AZ664">
        <f>(AX664-AP664)/AW664</f>
        <v>0</v>
      </c>
      <c r="BA664">
        <f>(AN664-AT664)/AT664</f>
        <v>0</v>
      </c>
      <c r="BB664">
        <f>AM664/(AO664+AM664/AT664)</f>
        <v>0</v>
      </c>
      <c r="BC664" t="s">
        <v>420</v>
      </c>
      <c r="BD664">
        <v>0</v>
      </c>
      <c r="BE664">
        <f>IF(BD664&lt;&gt;0, BD664, BB664)</f>
        <v>0</v>
      </c>
      <c r="BF664">
        <f>1-BE664/AT664</f>
        <v>0</v>
      </c>
      <c r="BG664">
        <f>(AT664-AS664)/(AT664-BE664)</f>
        <v>0</v>
      </c>
      <c r="BH664">
        <f>(AN664-AT664)/(AN664-BE664)</f>
        <v>0</v>
      </c>
      <c r="BI664">
        <f>(AT664-AS664)/(AT664-AM664)</f>
        <v>0</v>
      </c>
      <c r="BJ664">
        <f>(AN664-AT664)/(AN664-AM664)</f>
        <v>0</v>
      </c>
      <c r="BK664">
        <f>(BG664*BE664/AS664)</f>
        <v>0</v>
      </c>
      <c r="BL664">
        <f>(1-BK664)</f>
        <v>0</v>
      </c>
      <c r="CU664">
        <f>$B$13*DS664+$C$13*DT664+$F$13*EE664*(1-EH664)</f>
        <v>0</v>
      </c>
      <c r="CV664">
        <f>CU664*CW664</f>
        <v>0</v>
      </c>
      <c r="CW664">
        <f>($B$13*$D$11+$C$13*$D$11+$F$13*((ER664+EJ664)/MAX(ER664+EJ664+ES664, 0.1)*$I$11+ES664/MAX(ER664+EJ664+ES664, 0.1)*$J$11))/($B$13+$C$13+$F$13)</f>
        <v>0</v>
      </c>
      <c r="CX664">
        <f>($B$13*$K$11+$C$13*$K$11+$F$13*((ER664+EJ664)/MAX(ER664+EJ664+ES664, 0.1)*$P$11+ES664/MAX(ER664+EJ664+ES664, 0.1)*$Q$11))/($B$13+$C$13+$F$13)</f>
        <v>0</v>
      </c>
      <c r="CY664">
        <v>1.91</v>
      </c>
      <c r="CZ664">
        <v>0.5</v>
      </c>
      <c r="DA664" t="s">
        <v>421</v>
      </c>
      <c r="DB664">
        <v>2</v>
      </c>
      <c r="DC664">
        <v>1761014384.1</v>
      </c>
      <c r="DD664">
        <v>420.4280416666666</v>
      </c>
      <c r="DE664">
        <v>420.0145416666666</v>
      </c>
      <c r="DF664">
        <v>23.4557125</v>
      </c>
      <c r="DG664">
        <v>23.29048333333333</v>
      </c>
      <c r="DH664">
        <v>422.2408333333333</v>
      </c>
      <c r="DI664">
        <v>23.27119166666666</v>
      </c>
      <c r="DJ664">
        <v>500.0047916666667</v>
      </c>
      <c r="DK664">
        <v>90.62470416666666</v>
      </c>
      <c r="DL664">
        <v>0.03333676666666666</v>
      </c>
      <c r="DM664">
        <v>29.96774166666667</v>
      </c>
      <c r="DN664">
        <v>30.01369583333333</v>
      </c>
      <c r="DO664">
        <v>999.9</v>
      </c>
      <c r="DP664">
        <v>0</v>
      </c>
      <c r="DQ664">
        <v>0</v>
      </c>
      <c r="DR664">
        <v>10000.18166666667</v>
      </c>
      <c r="DS664">
        <v>0</v>
      </c>
      <c r="DT664">
        <v>0.242856</v>
      </c>
      <c r="DU664">
        <v>0.413523375</v>
      </c>
      <c r="DV664">
        <v>430.526375</v>
      </c>
      <c r="DW664">
        <v>430.0301666666667</v>
      </c>
      <c r="DX664">
        <v>0.165231125</v>
      </c>
      <c r="DY664">
        <v>420.0145416666666</v>
      </c>
      <c r="DZ664">
        <v>23.29048333333333</v>
      </c>
      <c r="EA664">
        <v>2.1256675</v>
      </c>
      <c r="EB664">
        <v>2.110693333333333</v>
      </c>
      <c r="EC664">
        <v>18.4128375</v>
      </c>
      <c r="ED664">
        <v>18.30010833333333</v>
      </c>
      <c r="EE664">
        <v>0.00500078</v>
      </c>
      <c r="EF664">
        <v>0</v>
      </c>
      <c r="EG664">
        <v>0</v>
      </c>
      <c r="EH664">
        <v>0</v>
      </c>
      <c r="EI664">
        <v>198.2166666666667</v>
      </c>
      <c r="EJ664">
        <v>0.00500078</v>
      </c>
      <c r="EK664">
        <v>-7.670833333333333</v>
      </c>
      <c r="EL664">
        <v>0.2416666666666667</v>
      </c>
      <c r="EM664">
        <v>36.20558333333333</v>
      </c>
      <c r="EN664">
        <v>40.67941666666666</v>
      </c>
      <c r="EO664">
        <v>38.74979166666666</v>
      </c>
      <c r="EP664">
        <v>41.854</v>
      </c>
      <c r="EQ664">
        <v>39.47370833333333</v>
      </c>
      <c r="ER664">
        <v>0</v>
      </c>
      <c r="ES664">
        <v>0</v>
      </c>
      <c r="ET664">
        <v>0</v>
      </c>
      <c r="EU664">
        <v>1761014391.1</v>
      </c>
      <c r="EV664">
        <v>0</v>
      </c>
      <c r="EW664">
        <v>198.552</v>
      </c>
      <c r="EX664">
        <v>-4.415384672285278</v>
      </c>
      <c r="EY664">
        <v>-7.430769036460443</v>
      </c>
      <c r="EZ664">
        <v>-7.504</v>
      </c>
      <c r="FA664">
        <v>15</v>
      </c>
      <c r="FB664">
        <v>1761014194.6</v>
      </c>
      <c r="FC664" t="s">
        <v>1727</v>
      </c>
      <c r="FD664">
        <v>1761014192.6</v>
      </c>
      <c r="FE664">
        <v>1761014194.6</v>
      </c>
      <c r="FF664">
        <v>20</v>
      </c>
      <c r="FG664">
        <v>-0.003</v>
      </c>
      <c r="FH664">
        <v>-0.001</v>
      </c>
      <c r="FI664">
        <v>-1.814</v>
      </c>
      <c r="FJ664">
        <v>0.179</v>
      </c>
      <c r="FK664">
        <v>420</v>
      </c>
      <c r="FL664">
        <v>23</v>
      </c>
      <c r="FM664">
        <v>0.62</v>
      </c>
      <c r="FN664">
        <v>0.22</v>
      </c>
      <c r="FO664">
        <v>0.4052734390243903</v>
      </c>
      <c r="FP664">
        <v>0.1083879512195126</v>
      </c>
      <c r="FQ664">
        <v>0.02502291118355218</v>
      </c>
      <c r="FR664">
        <v>1</v>
      </c>
      <c r="FS664">
        <v>198.2352941176471</v>
      </c>
      <c r="FT664">
        <v>1.274255067067867</v>
      </c>
      <c r="FU664">
        <v>7.033068209743639</v>
      </c>
      <c r="FV664">
        <v>0</v>
      </c>
      <c r="FW664">
        <v>0.1761875365853658</v>
      </c>
      <c r="FX664">
        <v>-0.2259205923344943</v>
      </c>
      <c r="FY664">
        <v>0.02293585408672819</v>
      </c>
      <c r="FZ664">
        <v>0</v>
      </c>
      <c r="GA664">
        <v>1</v>
      </c>
      <c r="GB664">
        <v>3</v>
      </c>
      <c r="GC664" t="s">
        <v>459</v>
      </c>
      <c r="GD664">
        <v>3.10951</v>
      </c>
      <c r="GE664">
        <v>2.72496</v>
      </c>
      <c r="GF664">
        <v>0.0888012</v>
      </c>
      <c r="GG664">
        <v>0.0884986</v>
      </c>
      <c r="GH664">
        <v>0.10693</v>
      </c>
      <c r="GI664">
        <v>0.10749</v>
      </c>
      <c r="GJ664">
        <v>23917.9</v>
      </c>
      <c r="GK664">
        <v>21655.9</v>
      </c>
      <c r="GL664">
        <v>26805.9</v>
      </c>
      <c r="GM664">
        <v>23963.7</v>
      </c>
      <c r="GN664">
        <v>38251.5</v>
      </c>
      <c r="GO664">
        <v>31543.9</v>
      </c>
      <c r="GP664">
        <v>46788.3</v>
      </c>
      <c r="GQ664">
        <v>37876.2</v>
      </c>
      <c r="GR664">
        <v>1.8944</v>
      </c>
      <c r="GS664">
        <v>1.88218</v>
      </c>
      <c r="GT664">
        <v>0.112578</v>
      </c>
      <c r="GU664">
        <v>0</v>
      </c>
      <c r="GV664">
        <v>28.2062</v>
      </c>
      <c r="GW664">
        <v>999.9</v>
      </c>
      <c r="GX664">
        <v>64.09999999999999</v>
      </c>
      <c r="GY664">
        <v>28.9</v>
      </c>
      <c r="GZ664">
        <v>28.2842</v>
      </c>
      <c r="HA664">
        <v>61.3983</v>
      </c>
      <c r="HB664">
        <v>20.9856</v>
      </c>
      <c r="HC664">
        <v>1</v>
      </c>
      <c r="HD664">
        <v>0.0130361</v>
      </c>
      <c r="HE664">
        <v>-1.98681</v>
      </c>
      <c r="HF664">
        <v>20.3239</v>
      </c>
      <c r="HG664">
        <v>5.21789</v>
      </c>
      <c r="HH664">
        <v>11.98</v>
      </c>
      <c r="HI664">
        <v>4.96515</v>
      </c>
      <c r="HJ664">
        <v>3.276</v>
      </c>
      <c r="HK664">
        <v>9999</v>
      </c>
      <c r="HL664">
        <v>9999</v>
      </c>
      <c r="HM664">
        <v>9999</v>
      </c>
      <c r="HN664">
        <v>999.9</v>
      </c>
      <c r="HO664">
        <v>1.86366</v>
      </c>
      <c r="HP664">
        <v>1.85974</v>
      </c>
      <c r="HQ664">
        <v>1.85805</v>
      </c>
      <c r="HR664">
        <v>1.85944</v>
      </c>
      <c r="HS664">
        <v>1.85959</v>
      </c>
      <c r="HT664">
        <v>1.85806</v>
      </c>
      <c r="HU664">
        <v>1.85714</v>
      </c>
      <c r="HV664">
        <v>1.8521</v>
      </c>
      <c r="HW664">
        <v>0</v>
      </c>
      <c r="HX664">
        <v>0</v>
      </c>
      <c r="HY664">
        <v>0</v>
      </c>
      <c r="HZ664">
        <v>0</v>
      </c>
      <c r="IA664" t="s">
        <v>424</v>
      </c>
      <c r="IB664" t="s">
        <v>425</v>
      </c>
      <c r="IC664" t="s">
        <v>426</v>
      </c>
      <c r="ID664" t="s">
        <v>426</v>
      </c>
      <c r="IE664" t="s">
        <v>426</v>
      </c>
      <c r="IF664" t="s">
        <v>426</v>
      </c>
      <c r="IG664">
        <v>0</v>
      </c>
      <c r="IH664">
        <v>100</v>
      </c>
      <c r="II664">
        <v>100</v>
      </c>
      <c r="IJ664">
        <v>-1.813</v>
      </c>
      <c r="IK664">
        <v>0.1841</v>
      </c>
      <c r="IL664">
        <v>-2.604145233131235</v>
      </c>
      <c r="IM664">
        <v>0.001328113201692861</v>
      </c>
      <c r="IN664">
        <v>1.538283238170363E-06</v>
      </c>
      <c r="IO664">
        <v>-5.795655626708063E-10</v>
      </c>
      <c r="IP664">
        <v>-0.06228719509320726</v>
      </c>
      <c r="IQ664">
        <v>-0.004593102289677449</v>
      </c>
      <c r="IR664">
        <v>0.0008253994458280543</v>
      </c>
      <c r="IS664">
        <v>-7.403632370499484E-06</v>
      </c>
      <c r="IT664">
        <v>2</v>
      </c>
      <c r="IU664">
        <v>1985</v>
      </c>
      <c r="IV664">
        <v>1</v>
      </c>
      <c r="IW664">
        <v>27</v>
      </c>
      <c r="IX664">
        <v>3.3</v>
      </c>
      <c r="IY664">
        <v>3.3</v>
      </c>
      <c r="IZ664">
        <v>1.13525</v>
      </c>
      <c r="JA664">
        <v>2.60864</v>
      </c>
      <c r="JB664">
        <v>1.49658</v>
      </c>
      <c r="JC664">
        <v>2.34497</v>
      </c>
      <c r="JD664">
        <v>1.54907</v>
      </c>
      <c r="JE664">
        <v>2.4707</v>
      </c>
      <c r="JF664">
        <v>32.7091</v>
      </c>
      <c r="JG664">
        <v>15.1565</v>
      </c>
      <c r="JH664">
        <v>18</v>
      </c>
      <c r="JI664">
        <v>481.485</v>
      </c>
      <c r="JJ664">
        <v>502.924</v>
      </c>
      <c r="JK664">
        <v>31.2212</v>
      </c>
      <c r="JL664">
        <v>27.4068</v>
      </c>
      <c r="JM664">
        <v>29.9999</v>
      </c>
      <c r="JN664">
        <v>27.6144</v>
      </c>
      <c r="JO664">
        <v>27.6</v>
      </c>
      <c r="JP664">
        <v>22.8216</v>
      </c>
      <c r="JQ664">
        <v>21.6042</v>
      </c>
      <c r="JR664">
        <v>78.95950000000001</v>
      </c>
      <c r="JS664">
        <v>31.1856</v>
      </c>
      <c r="JT664">
        <v>420</v>
      </c>
      <c r="JU664">
        <v>23.34</v>
      </c>
      <c r="JV664">
        <v>102.315</v>
      </c>
      <c r="JW664">
        <v>91.3779</v>
      </c>
    </row>
    <row r="665" spans="1:283">
      <c r="A665">
        <v>647</v>
      </c>
      <c r="B665">
        <v>1761014394.1</v>
      </c>
      <c r="C665">
        <v>4728.099999904633</v>
      </c>
      <c r="D665" t="s">
        <v>1758</v>
      </c>
      <c r="E665" t="s">
        <v>1759</v>
      </c>
      <c r="F665">
        <v>5</v>
      </c>
      <c r="G665" t="s">
        <v>1726</v>
      </c>
      <c r="H665">
        <v>1761014386.1</v>
      </c>
      <c r="I665">
        <f>(J665)/1000</f>
        <v>0</v>
      </c>
      <c r="J665">
        <f>1000*DJ665*AH665*(DF665-DG665)/(100*CY665*(1000-AH665*DF665))</f>
        <v>0</v>
      </c>
      <c r="K665">
        <f>DJ665*AH665*(DE665-DD665*(1000-AH665*DG665)/(1000-AH665*DF665))/(100*CY665)</f>
        <v>0</v>
      </c>
      <c r="L665">
        <f>DD665 - IF(AH665&gt;1, K665*CY665*100.0/(AJ665), 0)</f>
        <v>0</v>
      </c>
      <c r="M665">
        <f>((S665-I665/2)*L665-K665)/(S665+I665/2)</f>
        <v>0</v>
      </c>
      <c r="N665">
        <f>M665*(DK665+DL665)/1000.0</f>
        <v>0</v>
      </c>
      <c r="O665">
        <f>(DD665 - IF(AH665&gt;1, K665*CY665*100.0/(AJ665), 0))*(DK665+DL665)/1000.0</f>
        <v>0</v>
      </c>
      <c r="P665">
        <f>2.0/((1/R665-1/Q665)+SIGN(R665)*SQRT((1/R665-1/Q665)*(1/R665-1/Q665) + 4*CZ665/((CZ665+1)*(CZ665+1))*(2*1/R665*1/Q665-1/Q665*1/Q665)))</f>
        <v>0</v>
      </c>
      <c r="Q665">
        <f>IF(LEFT(DA665,1)&lt;&gt;"0",IF(LEFT(DA665,1)="1",3.0,DB665),$D$5+$E$5*(DR665*DK665/($K$5*1000))+$F$5*(DR665*DK665/($K$5*1000))*MAX(MIN(CY665,$J$5),$I$5)*MAX(MIN(CY665,$J$5),$I$5)+$G$5*MAX(MIN(CY665,$J$5),$I$5)*(DR665*DK665/($K$5*1000))+$H$5*(DR665*DK665/($K$5*1000))*(DR665*DK665/($K$5*1000)))</f>
        <v>0</v>
      </c>
      <c r="R665">
        <f>I665*(1000-(1000*0.61365*exp(17.502*V665/(240.97+V665))/(DK665+DL665)+DF665)/2)/(1000*0.61365*exp(17.502*V665/(240.97+V665))/(DK665+DL665)-DF665)</f>
        <v>0</v>
      </c>
      <c r="S665">
        <f>1/((CZ665+1)/(P665/1.6)+1/(Q665/1.37)) + CZ665/((CZ665+1)/(P665/1.6) + CZ665/(Q665/1.37))</f>
        <v>0</v>
      </c>
      <c r="T665">
        <f>(CU665*CX665)</f>
        <v>0</v>
      </c>
      <c r="U665">
        <f>(DM665+(T665+2*0.95*5.67E-8*(((DM665+$B$9)+273)^4-(DM665+273)^4)-44100*I665)/(1.84*29.3*Q665+8*0.95*5.67E-8*(DM665+273)^3))</f>
        <v>0</v>
      </c>
      <c r="V665">
        <f>($C$9*DN665+$D$9*DO665+$E$9*U665)</f>
        <v>0</v>
      </c>
      <c r="W665">
        <f>0.61365*exp(17.502*V665/(240.97+V665))</f>
        <v>0</v>
      </c>
      <c r="X665">
        <f>(Y665/Z665*100)</f>
        <v>0</v>
      </c>
      <c r="Y665">
        <f>DF665*(DK665+DL665)/1000</f>
        <v>0</v>
      </c>
      <c r="Z665">
        <f>0.61365*exp(17.502*DM665/(240.97+DM665))</f>
        <v>0</v>
      </c>
      <c r="AA665">
        <f>(W665-DF665*(DK665+DL665)/1000)</f>
        <v>0</v>
      </c>
      <c r="AB665">
        <f>(-I665*44100)</f>
        <v>0</v>
      </c>
      <c r="AC665">
        <f>2*29.3*Q665*0.92*(DM665-V665)</f>
        <v>0</v>
      </c>
      <c r="AD665">
        <f>2*0.95*5.67E-8*(((DM665+$B$9)+273)^4-(V665+273)^4)</f>
        <v>0</v>
      </c>
      <c r="AE665">
        <f>T665+AD665+AB665+AC665</f>
        <v>0</v>
      </c>
      <c r="AF665">
        <v>1</v>
      </c>
      <c r="AG665">
        <v>0</v>
      </c>
      <c r="AH665">
        <f>IF(AF665*$H$15&gt;=AJ665,1.0,(AJ665/(AJ665-AF665*$H$15)))</f>
        <v>0</v>
      </c>
      <c r="AI665">
        <f>(AH665-1)*100</f>
        <v>0</v>
      </c>
      <c r="AJ665">
        <f>MAX(0,($B$15+$C$15*DR665)/(1+$D$15*DR665)*DK665/(DM665+273)*$E$15)</f>
        <v>0</v>
      </c>
      <c r="AK665" t="s">
        <v>420</v>
      </c>
      <c r="AL665" t="s">
        <v>420</v>
      </c>
      <c r="AM665">
        <v>0</v>
      </c>
      <c r="AN665">
        <v>0</v>
      </c>
      <c r="AO665">
        <f>1-AM665/AN665</f>
        <v>0</v>
      </c>
      <c r="AP665">
        <v>0</v>
      </c>
      <c r="AQ665" t="s">
        <v>420</v>
      </c>
      <c r="AR665" t="s">
        <v>420</v>
      </c>
      <c r="AS665">
        <v>0</v>
      </c>
      <c r="AT665">
        <v>0</v>
      </c>
      <c r="AU665">
        <f>1-AS665/AT665</f>
        <v>0</v>
      </c>
      <c r="AV665">
        <v>0.5</v>
      </c>
      <c r="AW665">
        <f>CV665</f>
        <v>0</v>
      </c>
      <c r="AX665">
        <f>K665</f>
        <v>0</v>
      </c>
      <c r="AY665">
        <f>AU665*AV665*AW665</f>
        <v>0</v>
      </c>
      <c r="AZ665">
        <f>(AX665-AP665)/AW665</f>
        <v>0</v>
      </c>
      <c r="BA665">
        <f>(AN665-AT665)/AT665</f>
        <v>0</v>
      </c>
      <c r="BB665">
        <f>AM665/(AO665+AM665/AT665)</f>
        <v>0</v>
      </c>
      <c r="BC665" t="s">
        <v>420</v>
      </c>
      <c r="BD665">
        <v>0</v>
      </c>
      <c r="BE665">
        <f>IF(BD665&lt;&gt;0, BD665, BB665)</f>
        <v>0</v>
      </c>
      <c r="BF665">
        <f>1-BE665/AT665</f>
        <v>0</v>
      </c>
      <c r="BG665">
        <f>(AT665-AS665)/(AT665-BE665)</f>
        <v>0</v>
      </c>
      <c r="BH665">
        <f>(AN665-AT665)/(AN665-BE665)</f>
        <v>0</v>
      </c>
      <c r="BI665">
        <f>(AT665-AS665)/(AT665-AM665)</f>
        <v>0</v>
      </c>
      <c r="BJ665">
        <f>(AN665-AT665)/(AN665-AM665)</f>
        <v>0</v>
      </c>
      <c r="BK665">
        <f>(BG665*BE665/AS665)</f>
        <v>0</v>
      </c>
      <c r="BL665">
        <f>(1-BK665)</f>
        <v>0</v>
      </c>
      <c r="CU665">
        <f>$B$13*DS665+$C$13*DT665+$F$13*EE665*(1-EH665)</f>
        <v>0</v>
      </c>
      <c r="CV665">
        <f>CU665*CW665</f>
        <v>0</v>
      </c>
      <c r="CW665">
        <f>($B$13*$D$11+$C$13*$D$11+$F$13*((ER665+EJ665)/MAX(ER665+EJ665+ES665, 0.1)*$I$11+ES665/MAX(ER665+EJ665+ES665, 0.1)*$J$11))/($B$13+$C$13+$F$13)</f>
        <v>0</v>
      </c>
      <c r="CX665">
        <f>($B$13*$K$11+$C$13*$K$11+$F$13*((ER665+EJ665)/MAX(ER665+EJ665+ES665, 0.1)*$P$11+ES665/MAX(ER665+EJ665+ES665, 0.1)*$Q$11))/($B$13+$C$13+$F$13)</f>
        <v>0</v>
      </c>
      <c r="CY665">
        <v>1.91</v>
      </c>
      <c r="CZ665">
        <v>0.5</v>
      </c>
      <c r="DA665" t="s">
        <v>421</v>
      </c>
      <c r="DB665">
        <v>2</v>
      </c>
      <c r="DC665">
        <v>1761014386.1</v>
      </c>
      <c r="DD665">
        <v>420.4304583333333</v>
      </c>
      <c r="DE665">
        <v>420.0121666666667</v>
      </c>
      <c r="DF665">
        <v>23.4489</v>
      </c>
      <c r="DG665">
        <v>23.28902916666667</v>
      </c>
      <c r="DH665">
        <v>422.24325</v>
      </c>
      <c r="DI665">
        <v>23.26452916666667</v>
      </c>
      <c r="DJ665">
        <v>499.99525</v>
      </c>
      <c r="DK665">
        <v>90.62461666666667</v>
      </c>
      <c r="DL665">
        <v>0.03330287083333333</v>
      </c>
      <c r="DM665">
        <v>29.97038333333333</v>
      </c>
      <c r="DN665">
        <v>30.019525</v>
      </c>
      <c r="DO665">
        <v>999.9</v>
      </c>
      <c r="DP665">
        <v>0</v>
      </c>
      <c r="DQ665">
        <v>0</v>
      </c>
      <c r="DR665">
        <v>10001.35333333333</v>
      </c>
      <c r="DS665">
        <v>0</v>
      </c>
      <c r="DT665">
        <v>0.242856</v>
      </c>
      <c r="DU665">
        <v>0.4182828333333333</v>
      </c>
      <c r="DV665">
        <v>430.5257916666666</v>
      </c>
      <c r="DW665">
        <v>430.0270416666667</v>
      </c>
      <c r="DX665">
        <v>0.1598684583333333</v>
      </c>
      <c r="DY665">
        <v>420.0121666666667</v>
      </c>
      <c r="DZ665">
        <v>23.28902916666667</v>
      </c>
      <c r="EA665">
        <v>2.1250475</v>
      </c>
      <c r="EB665">
        <v>2.11056</v>
      </c>
      <c r="EC665">
        <v>18.4081875</v>
      </c>
      <c r="ED665">
        <v>18.2991</v>
      </c>
      <c r="EE665">
        <v>0.00500078</v>
      </c>
      <c r="EF665">
        <v>0</v>
      </c>
      <c r="EG665">
        <v>0</v>
      </c>
      <c r="EH665">
        <v>0</v>
      </c>
      <c r="EI665">
        <v>198.8916666666667</v>
      </c>
      <c r="EJ665">
        <v>0.00500078</v>
      </c>
      <c r="EK665">
        <v>-8.200000000000001</v>
      </c>
      <c r="EL665">
        <v>0.1291666666666667</v>
      </c>
      <c r="EM665">
        <v>36.20295833333333</v>
      </c>
      <c r="EN665">
        <v>40.62729166666666</v>
      </c>
      <c r="EO665">
        <v>38.752375</v>
      </c>
      <c r="EP665">
        <v>41.794125</v>
      </c>
      <c r="EQ665">
        <v>39.46066666666667</v>
      </c>
      <c r="ER665">
        <v>0</v>
      </c>
      <c r="ES665">
        <v>0</v>
      </c>
      <c r="ET665">
        <v>0</v>
      </c>
      <c r="EU665">
        <v>1761014392.9</v>
      </c>
      <c r="EV665">
        <v>0</v>
      </c>
      <c r="EW665">
        <v>198.8846153846154</v>
      </c>
      <c r="EX665">
        <v>-9.517948627576482</v>
      </c>
      <c r="EY665">
        <v>6.964102814444646</v>
      </c>
      <c r="EZ665">
        <v>-7.734615384615386</v>
      </c>
      <c r="FA665">
        <v>15</v>
      </c>
      <c r="FB665">
        <v>1761014194.6</v>
      </c>
      <c r="FC665" t="s">
        <v>1727</v>
      </c>
      <c r="FD665">
        <v>1761014192.6</v>
      </c>
      <c r="FE665">
        <v>1761014194.6</v>
      </c>
      <c r="FF665">
        <v>20</v>
      </c>
      <c r="FG665">
        <v>-0.003</v>
      </c>
      <c r="FH665">
        <v>-0.001</v>
      </c>
      <c r="FI665">
        <v>-1.814</v>
      </c>
      <c r="FJ665">
        <v>0.179</v>
      </c>
      <c r="FK665">
        <v>420</v>
      </c>
      <c r="FL665">
        <v>23</v>
      </c>
      <c r="FM665">
        <v>0.62</v>
      </c>
      <c r="FN665">
        <v>0.22</v>
      </c>
      <c r="FO665">
        <v>0.40870515</v>
      </c>
      <c r="FP665">
        <v>0.07000849530956721</v>
      </c>
      <c r="FQ665">
        <v>0.02331155323391172</v>
      </c>
      <c r="FR665">
        <v>1</v>
      </c>
      <c r="FS665">
        <v>198.0941176470589</v>
      </c>
      <c r="FT665">
        <v>-0.2750191663329531</v>
      </c>
      <c r="FU665">
        <v>7.038505070909446</v>
      </c>
      <c r="FV665">
        <v>1</v>
      </c>
      <c r="FW665">
        <v>0.169434375</v>
      </c>
      <c r="FX665">
        <v>-0.1917741050656664</v>
      </c>
      <c r="FY665">
        <v>0.01894884797644371</v>
      </c>
      <c r="FZ665">
        <v>0</v>
      </c>
      <c r="GA665">
        <v>2</v>
      </c>
      <c r="GB665">
        <v>3</v>
      </c>
      <c r="GC665" t="s">
        <v>482</v>
      </c>
      <c r="GD665">
        <v>3.10948</v>
      </c>
      <c r="GE665">
        <v>2.72501</v>
      </c>
      <c r="GF665">
        <v>0.0888032</v>
      </c>
      <c r="GG665">
        <v>0.088495</v>
      </c>
      <c r="GH665">
        <v>0.106919</v>
      </c>
      <c r="GI665">
        <v>0.107486</v>
      </c>
      <c r="GJ665">
        <v>23917.9</v>
      </c>
      <c r="GK665">
        <v>21655.9</v>
      </c>
      <c r="GL665">
        <v>26806</v>
      </c>
      <c r="GM665">
        <v>23963.7</v>
      </c>
      <c r="GN665">
        <v>38252</v>
      </c>
      <c r="GO665">
        <v>31544.1</v>
      </c>
      <c r="GP665">
        <v>46788.3</v>
      </c>
      <c r="GQ665">
        <v>37876.3</v>
      </c>
      <c r="GR665">
        <v>1.89428</v>
      </c>
      <c r="GS665">
        <v>1.88213</v>
      </c>
      <c r="GT665">
        <v>0.11218</v>
      </c>
      <c r="GU665">
        <v>0</v>
      </c>
      <c r="GV665">
        <v>28.2062</v>
      </c>
      <c r="GW665">
        <v>999.9</v>
      </c>
      <c r="GX665">
        <v>64.09999999999999</v>
      </c>
      <c r="GY665">
        <v>28.9</v>
      </c>
      <c r="GZ665">
        <v>28.279</v>
      </c>
      <c r="HA665">
        <v>61.2584</v>
      </c>
      <c r="HB665">
        <v>21.0777</v>
      </c>
      <c r="HC665">
        <v>1</v>
      </c>
      <c r="HD665">
        <v>0.012876</v>
      </c>
      <c r="HE665">
        <v>-1.97159</v>
      </c>
      <c r="HF665">
        <v>20.3242</v>
      </c>
      <c r="HG665">
        <v>5.21759</v>
      </c>
      <c r="HH665">
        <v>11.9798</v>
      </c>
      <c r="HI665">
        <v>4.96515</v>
      </c>
      <c r="HJ665">
        <v>3.276</v>
      </c>
      <c r="HK665">
        <v>9999</v>
      </c>
      <c r="HL665">
        <v>9999</v>
      </c>
      <c r="HM665">
        <v>9999</v>
      </c>
      <c r="HN665">
        <v>999.9</v>
      </c>
      <c r="HO665">
        <v>1.86365</v>
      </c>
      <c r="HP665">
        <v>1.85974</v>
      </c>
      <c r="HQ665">
        <v>1.85806</v>
      </c>
      <c r="HR665">
        <v>1.85944</v>
      </c>
      <c r="HS665">
        <v>1.85959</v>
      </c>
      <c r="HT665">
        <v>1.85806</v>
      </c>
      <c r="HU665">
        <v>1.85715</v>
      </c>
      <c r="HV665">
        <v>1.8521</v>
      </c>
      <c r="HW665">
        <v>0</v>
      </c>
      <c r="HX665">
        <v>0</v>
      </c>
      <c r="HY665">
        <v>0</v>
      </c>
      <c r="HZ665">
        <v>0</v>
      </c>
      <c r="IA665" t="s">
        <v>424</v>
      </c>
      <c r="IB665" t="s">
        <v>425</v>
      </c>
      <c r="IC665" t="s">
        <v>426</v>
      </c>
      <c r="ID665" t="s">
        <v>426</v>
      </c>
      <c r="IE665" t="s">
        <v>426</v>
      </c>
      <c r="IF665" t="s">
        <v>426</v>
      </c>
      <c r="IG665">
        <v>0</v>
      </c>
      <c r="IH665">
        <v>100</v>
      </c>
      <c r="II665">
        <v>100</v>
      </c>
      <c r="IJ665">
        <v>-1.813</v>
      </c>
      <c r="IK665">
        <v>0.1839</v>
      </c>
      <c r="IL665">
        <v>-2.604145233131235</v>
      </c>
      <c r="IM665">
        <v>0.001328113201692861</v>
      </c>
      <c r="IN665">
        <v>1.538283238170363E-06</v>
      </c>
      <c r="IO665">
        <v>-5.795655626708063E-10</v>
      </c>
      <c r="IP665">
        <v>-0.06228719509320726</v>
      </c>
      <c r="IQ665">
        <v>-0.004593102289677449</v>
      </c>
      <c r="IR665">
        <v>0.0008253994458280543</v>
      </c>
      <c r="IS665">
        <v>-7.403632370499484E-06</v>
      </c>
      <c r="IT665">
        <v>2</v>
      </c>
      <c r="IU665">
        <v>1985</v>
      </c>
      <c r="IV665">
        <v>1</v>
      </c>
      <c r="IW665">
        <v>27</v>
      </c>
      <c r="IX665">
        <v>3.4</v>
      </c>
      <c r="IY665">
        <v>3.3</v>
      </c>
      <c r="IZ665">
        <v>1.13525</v>
      </c>
      <c r="JA665">
        <v>2.6123</v>
      </c>
      <c r="JB665">
        <v>1.49658</v>
      </c>
      <c r="JC665">
        <v>2.34497</v>
      </c>
      <c r="JD665">
        <v>1.54907</v>
      </c>
      <c r="JE665">
        <v>2.39502</v>
      </c>
      <c r="JF665">
        <v>32.7091</v>
      </c>
      <c r="JG665">
        <v>15.1477</v>
      </c>
      <c r="JH665">
        <v>18</v>
      </c>
      <c r="JI665">
        <v>481.413</v>
      </c>
      <c r="JJ665">
        <v>502.89</v>
      </c>
      <c r="JK665">
        <v>31.2054</v>
      </c>
      <c r="JL665">
        <v>27.4057</v>
      </c>
      <c r="JM665">
        <v>30</v>
      </c>
      <c r="JN665">
        <v>27.6144</v>
      </c>
      <c r="JO665">
        <v>27.6</v>
      </c>
      <c r="JP665">
        <v>22.8222</v>
      </c>
      <c r="JQ665">
        <v>21.6042</v>
      </c>
      <c r="JR665">
        <v>78.95950000000001</v>
      </c>
      <c r="JS665">
        <v>31.1856</v>
      </c>
      <c r="JT665">
        <v>420</v>
      </c>
      <c r="JU665">
        <v>23.34</v>
      </c>
      <c r="JV665">
        <v>102.315</v>
      </c>
      <c r="JW665">
        <v>91.3779</v>
      </c>
    </row>
    <row r="666" spans="1:283">
      <c r="A666">
        <v>648</v>
      </c>
      <c r="B666">
        <v>1761014396.1</v>
      </c>
      <c r="C666">
        <v>4730.099999904633</v>
      </c>
      <c r="D666" t="s">
        <v>1760</v>
      </c>
      <c r="E666" t="s">
        <v>1761</v>
      </c>
      <c r="F666">
        <v>5</v>
      </c>
      <c r="G666" t="s">
        <v>1726</v>
      </c>
      <c r="H666">
        <v>1761014388.1</v>
      </c>
      <c r="I666">
        <f>(J666)/1000</f>
        <v>0</v>
      </c>
      <c r="J666">
        <f>1000*DJ666*AH666*(DF666-DG666)/(100*CY666*(1000-AH666*DF666))</f>
        <v>0</v>
      </c>
      <c r="K666">
        <f>DJ666*AH666*(DE666-DD666*(1000-AH666*DG666)/(1000-AH666*DF666))/(100*CY666)</f>
        <v>0</v>
      </c>
      <c r="L666">
        <f>DD666 - IF(AH666&gt;1, K666*CY666*100.0/(AJ666), 0)</f>
        <v>0</v>
      </c>
      <c r="M666">
        <f>((S666-I666/2)*L666-K666)/(S666+I666/2)</f>
        <v>0</v>
      </c>
      <c r="N666">
        <f>M666*(DK666+DL666)/1000.0</f>
        <v>0</v>
      </c>
      <c r="O666">
        <f>(DD666 - IF(AH666&gt;1, K666*CY666*100.0/(AJ666), 0))*(DK666+DL666)/1000.0</f>
        <v>0</v>
      </c>
      <c r="P666">
        <f>2.0/((1/R666-1/Q666)+SIGN(R666)*SQRT((1/R666-1/Q666)*(1/R666-1/Q666) + 4*CZ666/((CZ666+1)*(CZ666+1))*(2*1/R666*1/Q666-1/Q666*1/Q666)))</f>
        <v>0</v>
      </c>
      <c r="Q666">
        <f>IF(LEFT(DA666,1)&lt;&gt;"0",IF(LEFT(DA666,1)="1",3.0,DB666),$D$5+$E$5*(DR666*DK666/($K$5*1000))+$F$5*(DR666*DK666/($K$5*1000))*MAX(MIN(CY666,$J$5),$I$5)*MAX(MIN(CY666,$J$5),$I$5)+$G$5*MAX(MIN(CY666,$J$5),$I$5)*(DR666*DK666/($K$5*1000))+$H$5*(DR666*DK666/($K$5*1000))*(DR666*DK666/($K$5*1000)))</f>
        <v>0</v>
      </c>
      <c r="R666">
        <f>I666*(1000-(1000*0.61365*exp(17.502*V666/(240.97+V666))/(DK666+DL666)+DF666)/2)/(1000*0.61365*exp(17.502*V666/(240.97+V666))/(DK666+DL666)-DF666)</f>
        <v>0</v>
      </c>
      <c r="S666">
        <f>1/((CZ666+1)/(P666/1.6)+1/(Q666/1.37)) + CZ666/((CZ666+1)/(P666/1.6) + CZ666/(Q666/1.37))</f>
        <v>0</v>
      </c>
      <c r="T666">
        <f>(CU666*CX666)</f>
        <v>0</v>
      </c>
      <c r="U666">
        <f>(DM666+(T666+2*0.95*5.67E-8*(((DM666+$B$9)+273)^4-(DM666+273)^4)-44100*I666)/(1.84*29.3*Q666+8*0.95*5.67E-8*(DM666+273)^3))</f>
        <v>0</v>
      </c>
      <c r="V666">
        <f>($C$9*DN666+$D$9*DO666+$E$9*U666)</f>
        <v>0</v>
      </c>
      <c r="W666">
        <f>0.61365*exp(17.502*V666/(240.97+V666))</f>
        <v>0</v>
      </c>
      <c r="X666">
        <f>(Y666/Z666*100)</f>
        <v>0</v>
      </c>
      <c r="Y666">
        <f>DF666*(DK666+DL666)/1000</f>
        <v>0</v>
      </c>
      <c r="Z666">
        <f>0.61365*exp(17.502*DM666/(240.97+DM666))</f>
        <v>0</v>
      </c>
      <c r="AA666">
        <f>(W666-DF666*(DK666+DL666)/1000)</f>
        <v>0</v>
      </c>
      <c r="AB666">
        <f>(-I666*44100)</f>
        <v>0</v>
      </c>
      <c r="AC666">
        <f>2*29.3*Q666*0.92*(DM666-V666)</f>
        <v>0</v>
      </c>
      <c r="AD666">
        <f>2*0.95*5.67E-8*(((DM666+$B$9)+273)^4-(V666+273)^4)</f>
        <v>0</v>
      </c>
      <c r="AE666">
        <f>T666+AD666+AB666+AC666</f>
        <v>0</v>
      </c>
      <c r="AF666">
        <v>1</v>
      </c>
      <c r="AG666">
        <v>0</v>
      </c>
      <c r="AH666">
        <f>IF(AF666*$H$15&gt;=AJ666,1.0,(AJ666/(AJ666-AF666*$H$15)))</f>
        <v>0</v>
      </c>
      <c r="AI666">
        <f>(AH666-1)*100</f>
        <v>0</v>
      </c>
      <c r="AJ666">
        <f>MAX(0,($B$15+$C$15*DR666)/(1+$D$15*DR666)*DK666/(DM666+273)*$E$15)</f>
        <v>0</v>
      </c>
      <c r="AK666" t="s">
        <v>420</v>
      </c>
      <c r="AL666" t="s">
        <v>420</v>
      </c>
      <c r="AM666">
        <v>0</v>
      </c>
      <c r="AN666">
        <v>0</v>
      </c>
      <c r="AO666">
        <f>1-AM666/AN666</f>
        <v>0</v>
      </c>
      <c r="AP666">
        <v>0</v>
      </c>
      <c r="AQ666" t="s">
        <v>420</v>
      </c>
      <c r="AR666" t="s">
        <v>420</v>
      </c>
      <c r="AS666">
        <v>0</v>
      </c>
      <c r="AT666">
        <v>0</v>
      </c>
      <c r="AU666">
        <f>1-AS666/AT666</f>
        <v>0</v>
      </c>
      <c r="AV666">
        <v>0.5</v>
      </c>
      <c r="AW666">
        <f>CV666</f>
        <v>0</v>
      </c>
      <c r="AX666">
        <f>K666</f>
        <v>0</v>
      </c>
      <c r="AY666">
        <f>AU666*AV666*AW666</f>
        <v>0</v>
      </c>
      <c r="AZ666">
        <f>(AX666-AP666)/AW666</f>
        <v>0</v>
      </c>
      <c r="BA666">
        <f>(AN666-AT666)/AT666</f>
        <v>0</v>
      </c>
      <c r="BB666">
        <f>AM666/(AO666+AM666/AT666)</f>
        <v>0</v>
      </c>
      <c r="BC666" t="s">
        <v>420</v>
      </c>
      <c r="BD666">
        <v>0</v>
      </c>
      <c r="BE666">
        <f>IF(BD666&lt;&gt;0, BD666, BB666)</f>
        <v>0</v>
      </c>
      <c r="BF666">
        <f>1-BE666/AT666</f>
        <v>0</v>
      </c>
      <c r="BG666">
        <f>(AT666-AS666)/(AT666-BE666)</f>
        <v>0</v>
      </c>
      <c r="BH666">
        <f>(AN666-AT666)/(AN666-BE666)</f>
        <v>0</v>
      </c>
      <c r="BI666">
        <f>(AT666-AS666)/(AT666-AM666)</f>
        <v>0</v>
      </c>
      <c r="BJ666">
        <f>(AN666-AT666)/(AN666-AM666)</f>
        <v>0</v>
      </c>
      <c r="BK666">
        <f>(BG666*BE666/AS666)</f>
        <v>0</v>
      </c>
      <c r="BL666">
        <f>(1-BK666)</f>
        <v>0</v>
      </c>
      <c r="CU666">
        <f>$B$13*DS666+$C$13*DT666+$F$13*EE666*(1-EH666)</f>
        <v>0</v>
      </c>
      <c r="CV666">
        <f>CU666*CW666</f>
        <v>0</v>
      </c>
      <c r="CW666">
        <f>($B$13*$D$11+$C$13*$D$11+$F$13*((ER666+EJ666)/MAX(ER666+EJ666+ES666, 0.1)*$I$11+ES666/MAX(ER666+EJ666+ES666, 0.1)*$J$11))/($B$13+$C$13+$F$13)</f>
        <v>0</v>
      </c>
      <c r="CX666">
        <f>($B$13*$K$11+$C$13*$K$11+$F$13*((ER666+EJ666)/MAX(ER666+EJ666+ES666, 0.1)*$P$11+ES666/MAX(ER666+EJ666+ES666, 0.1)*$Q$11))/($B$13+$C$13+$F$13)</f>
        <v>0</v>
      </c>
      <c r="CY666">
        <v>1.91</v>
      </c>
      <c r="CZ666">
        <v>0.5</v>
      </c>
      <c r="DA666" t="s">
        <v>421</v>
      </c>
      <c r="DB666">
        <v>2</v>
      </c>
      <c r="DC666">
        <v>1761014388.1</v>
      </c>
      <c r="DD666">
        <v>420.4302083333334</v>
      </c>
      <c r="DE666">
        <v>420.015</v>
      </c>
      <c r="DF666">
        <v>23.44324583333334</v>
      </c>
      <c r="DG666">
        <v>23.2875875</v>
      </c>
      <c r="DH666">
        <v>422.2429999999999</v>
      </c>
      <c r="DI666">
        <v>23.259</v>
      </c>
      <c r="DJ666">
        <v>500.007375</v>
      </c>
      <c r="DK666">
        <v>90.62454166666669</v>
      </c>
      <c r="DL666">
        <v>0.03323726666666667</v>
      </c>
      <c r="DM666">
        <v>29.97264166666666</v>
      </c>
      <c r="DN666">
        <v>30.02359583333333</v>
      </c>
      <c r="DO666">
        <v>999.9</v>
      </c>
      <c r="DP666">
        <v>0</v>
      </c>
      <c r="DQ666">
        <v>0</v>
      </c>
      <c r="DR666">
        <v>10005.18333333333</v>
      </c>
      <c r="DS666">
        <v>0</v>
      </c>
      <c r="DT666">
        <v>0.242856</v>
      </c>
      <c r="DU666">
        <v>0.4152221249999999</v>
      </c>
      <c r="DV666">
        <v>430.5230416666666</v>
      </c>
      <c r="DW666">
        <v>430.02925</v>
      </c>
      <c r="DX666">
        <v>0.1556600416666667</v>
      </c>
      <c r="DY666">
        <v>420.015</v>
      </c>
      <c r="DZ666">
        <v>23.2875875</v>
      </c>
      <c r="EA666">
        <v>2.124533333333333</v>
      </c>
      <c r="EB666">
        <v>2.110427083333333</v>
      </c>
      <c r="EC666">
        <v>18.40433333333333</v>
      </c>
      <c r="ED666">
        <v>18.29810416666666</v>
      </c>
      <c r="EE666">
        <v>0.00500078</v>
      </c>
      <c r="EF666">
        <v>0</v>
      </c>
      <c r="EG666">
        <v>0</v>
      </c>
      <c r="EH666">
        <v>0</v>
      </c>
      <c r="EI666">
        <v>199.1625</v>
      </c>
      <c r="EJ666">
        <v>0.00500078</v>
      </c>
      <c r="EK666">
        <v>-8.283333333333333</v>
      </c>
      <c r="EL666">
        <v>0.04166666666666671</v>
      </c>
      <c r="EM666">
        <v>36.18733333333333</v>
      </c>
      <c r="EN666">
        <v>40.56220833333333</v>
      </c>
      <c r="EO666">
        <v>38.627375</v>
      </c>
      <c r="EP666">
        <v>41.70558333333333</v>
      </c>
      <c r="EQ666">
        <v>39.4425</v>
      </c>
      <c r="ER666">
        <v>0</v>
      </c>
      <c r="ES666">
        <v>0</v>
      </c>
      <c r="ET666">
        <v>0</v>
      </c>
      <c r="EU666">
        <v>1761014395.3</v>
      </c>
      <c r="EV666">
        <v>0</v>
      </c>
      <c r="EW666">
        <v>199</v>
      </c>
      <c r="EX666">
        <v>-10.63931609781342</v>
      </c>
      <c r="EY666">
        <v>9.052991655105323</v>
      </c>
      <c r="EZ666">
        <v>-7.66923076923077</v>
      </c>
      <c r="FA666">
        <v>15</v>
      </c>
      <c r="FB666">
        <v>1761014194.6</v>
      </c>
      <c r="FC666" t="s">
        <v>1727</v>
      </c>
      <c r="FD666">
        <v>1761014192.6</v>
      </c>
      <c r="FE666">
        <v>1761014194.6</v>
      </c>
      <c r="FF666">
        <v>20</v>
      </c>
      <c r="FG666">
        <v>-0.003</v>
      </c>
      <c r="FH666">
        <v>-0.001</v>
      </c>
      <c r="FI666">
        <v>-1.814</v>
      </c>
      <c r="FJ666">
        <v>0.179</v>
      </c>
      <c r="FK666">
        <v>420</v>
      </c>
      <c r="FL666">
        <v>23</v>
      </c>
      <c r="FM666">
        <v>0.62</v>
      </c>
      <c r="FN666">
        <v>0.22</v>
      </c>
      <c r="FO666">
        <v>0.4129519268292683</v>
      </c>
      <c r="FP666">
        <v>-0.003289672473867389</v>
      </c>
      <c r="FQ666">
        <v>0.01930567309189792</v>
      </c>
      <c r="FR666">
        <v>1</v>
      </c>
      <c r="FS666">
        <v>198.0911764705882</v>
      </c>
      <c r="FT666">
        <v>15.24064165936482</v>
      </c>
      <c r="FU666">
        <v>6.585874708399825</v>
      </c>
      <c r="FV666">
        <v>0</v>
      </c>
      <c r="FW666">
        <v>0.1627373414634146</v>
      </c>
      <c r="FX666">
        <v>-0.1545082369337976</v>
      </c>
      <c r="FY666">
        <v>0.01562559495469791</v>
      </c>
      <c r="FZ666">
        <v>0</v>
      </c>
      <c r="GA666">
        <v>1</v>
      </c>
      <c r="GB666">
        <v>3</v>
      </c>
      <c r="GC666" t="s">
        <v>459</v>
      </c>
      <c r="GD666">
        <v>3.1096</v>
      </c>
      <c r="GE666">
        <v>2.72481</v>
      </c>
      <c r="GF666">
        <v>0.088797</v>
      </c>
      <c r="GG666">
        <v>0.0884968</v>
      </c>
      <c r="GH666">
        <v>0.106907</v>
      </c>
      <c r="GI666">
        <v>0.107475</v>
      </c>
      <c r="GJ666">
        <v>23918</v>
      </c>
      <c r="GK666">
        <v>21655.9</v>
      </c>
      <c r="GL666">
        <v>26805.9</v>
      </c>
      <c r="GM666">
        <v>23963.7</v>
      </c>
      <c r="GN666">
        <v>38252.6</v>
      </c>
      <c r="GO666">
        <v>31544.3</v>
      </c>
      <c r="GP666">
        <v>46788.4</v>
      </c>
      <c r="GQ666">
        <v>37876.2</v>
      </c>
      <c r="GR666">
        <v>1.89447</v>
      </c>
      <c r="GS666">
        <v>1.88207</v>
      </c>
      <c r="GT666">
        <v>0.111848</v>
      </c>
      <c r="GU666">
        <v>0</v>
      </c>
      <c r="GV666">
        <v>28.2062</v>
      </c>
      <c r="GW666">
        <v>999.9</v>
      </c>
      <c r="GX666">
        <v>64.09999999999999</v>
      </c>
      <c r="GY666">
        <v>28.9</v>
      </c>
      <c r="GZ666">
        <v>28.2832</v>
      </c>
      <c r="HA666">
        <v>61.2684</v>
      </c>
      <c r="HB666">
        <v>21.1098</v>
      </c>
      <c r="HC666">
        <v>1</v>
      </c>
      <c r="HD666">
        <v>0.0129878</v>
      </c>
      <c r="HE666">
        <v>-1.99396</v>
      </c>
      <c r="HF666">
        <v>20.3239</v>
      </c>
      <c r="HG666">
        <v>5.21744</v>
      </c>
      <c r="HH666">
        <v>11.9794</v>
      </c>
      <c r="HI666">
        <v>4.96495</v>
      </c>
      <c r="HJ666">
        <v>3.276</v>
      </c>
      <c r="HK666">
        <v>9999</v>
      </c>
      <c r="HL666">
        <v>9999</v>
      </c>
      <c r="HM666">
        <v>9999</v>
      </c>
      <c r="HN666">
        <v>999.9</v>
      </c>
      <c r="HO666">
        <v>1.86364</v>
      </c>
      <c r="HP666">
        <v>1.85974</v>
      </c>
      <c r="HQ666">
        <v>1.85805</v>
      </c>
      <c r="HR666">
        <v>1.85944</v>
      </c>
      <c r="HS666">
        <v>1.85959</v>
      </c>
      <c r="HT666">
        <v>1.85806</v>
      </c>
      <c r="HU666">
        <v>1.85714</v>
      </c>
      <c r="HV666">
        <v>1.85211</v>
      </c>
      <c r="HW666">
        <v>0</v>
      </c>
      <c r="HX666">
        <v>0</v>
      </c>
      <c r="HY666">
        <v>0</v>
      </c>
      <c r="HZ666">
        <v>0</v>
      </c>
      <c r="IA666" t="s">
        <v>424</v>
      </c>
      <c r="IB666" t="s">
        <v>425</v>
      </c>
      <c r="IC666" t="s">
        <v>426</v>
      </c>
      <c r="ID666" t="s">
        <v>426</v>
      </c>
      <c r="IE666" t="s">
        <v>426</v>
      </c>
      <c r="IF666" t="s">
        <v>426</v>
      </c>
      <c r="IG666">
        <v>0</v>
      </c>
      <c r="IH666">
        <v>100</v>
      </c>
      <c r="II666">
        <v>100</v>
      </c>
      <c r="IJ666">
        <v>-1.813</v>
      </c>
      <c r="IK666">
        <v>0.1839</v>
      </c>
      <c r="IL666">
        <v>-2.604145233131235</v>
      </c>
      <c r="IM666">
        <v>0.001328113201692861</v>
      </c>
      <c r="IN666">
        <v>1.538283238170363E-06</v>
      </c>
      <c r="IO666">
        <v>-5.795655626708063E-10</v>
      </c>
      <c r="IP666">
        <v>-0.06228719509320726</v>
      </c>
      <c r="IQ666">
        <v>-0.004593102289677449</v>
      </c>
      <c r="IR666">
        <v>0.0008253994458280543</v>
      </c>
      <c r="IS666">
        <v>-7.403632370499484E-06</v>
      </c>
      <c r="IT666">
        <v>2</v>
      </c>
      <c r="IU666">
        <v>1985</v>
      </c>
      <c r="IV666">
        <v>1</v>
      </c>
      <c r="IW666">
        <v>27</v>
      </c>
      <c r="IX666">
        <v>3.4</v>
      </c>
      <c r="IY666">
        <v>3.4</v>
      </c>
      <c r="IZ666">
        <v>1.13525</v>
      </c>
      <c r="JA666">
        <v>2.61963</v>
      </c>
      <c r="JB666">
        <v>1.49658</v>
      </c>
      <c r="JC666">
        <v>2.34497</v>
      </c>
      <c r="JD666">
        <v>1.54907</v>
      </c>
      <c r="JE666">
        <v>2.42188</v>
      </c>
      <c r="JF666">
        <v>32.7091</v>
      </c>
      <c r="JG666">
        <v>15.1477</v>
      </c>
      <c r="JH666">
        <v>18</v>
      </c>
      <c r="JI666">
        <v>481.528</v>
      </c>
      <c r="JJ666">
        <v>502.857</v>
      </c>
      <c r="JK666">
        <v>31.1895</v>
      </c>
      <c r="JL666">
        <v>27.4057</v>
      </c>
      <c r="JM666">
        <v>30.0001</v>
      </c>
      <c r="JN666">
        <v>27.6143</v>
      </c>
      <c r="JO666">
        <v>27.6</v>
      </c>
      <c r="JP666">
        <v>22.8213</v>
      </c>
      <c r="JQ666">
        <v>21.6042</v>
      </c>
      <c r="JR666">
        <v>78.95950000000001</v>
      </c>
      <c r="JS666">
        <v>31.1502</v>
      </c>
      <c r="JT666">
        <v>420</v>
      </c>
      <c r="JU666">
        <v>23.34</v>
      </c>
      <c r="JV666">
        <v>102.315</v>
      </c>
      <c r="JW666">
        <v>91.37779999999999</v>
      </c>
    </row>
    <row r="667" spans="1:283">
      <c r="A667">
        <v>649</v>
      </c>
      <c r="B667">
        <v>1761014398.1</v>
      </c>
      <c r="C667">
        <v>4732.099999904633</v>
      </c>
      <c r="D667" t="s">
        <v>1762</v>
      </c>
      <c r="E667" t="s">
        <v>1763</v>
      </c>
      <c r="F667">
        <v>5</v>
      </c>
      <c r="G667" t="s">
        <v>1726</v>
      </c>
      <c r="H667">
        <v>1761014390.1</v>
      </c>
      <c r="I667">
        <f>(J667)/1000</f>
        <v>0</v>
      </c>
      <c r="J667">
        <f>1000*DJ667*AH667*(DF667-DG667)/(100*CY667*(1000-AH667*DF667))</f>
        <v>0</v>
      </c>
      <c r="K667">
        <f>DJ667*AH667*(DE667-DD667*(1000-AH667*DG667)/(1000-AH667*DF667))/(100*CY667)</f>
        <v>0</v>
      </c>
      <c r="L667">
        <f>DD667 - IF(AH667&gt;1, K667*CY667*100.0/(AJ667), 0)</f>
        <v>0</v>
      </c>
      <c r="M667">
        <f>((S667-I667/2)*L667-K667)/(S667+I667/2)</f>
        <v>0</v>
      </c>
      <c r="N667">
        <f>M667*(DK667+DL667)/1000.0</f>
        <v>0</v>
      </c>
      <c r="O667">
        <f>(DD667 - IF(AH667&gt;1, K667*CY667*100.0/(AJ667), 0))*(DK667+DL667)/1000.0</f>
        <v>0</v>
      </c>
      <c r="P667">
        <f>2.0/((1/R667-1/Q667)+SIGN(R667)*SQRT((1/R667-1/Q667)*(1/R667-1/Q667) + 4*CZ667/((CZ667+1)*(CZ667+1))*(2*1/R667*1/Q667-1/Q667*1/Q667)))</f>
        <v>0</v>
      </c>
      <c r="Q667">
        <f>IF(LEFT(DA667,1)&lt;&gt;"0",IF(LEFT(DA667,1)="1",3.0,DB667),$D$5+$E$5*(DR667*DK667/($K$5*1000))+$F$5*(DR667*DK667/($K$5*1000))*MAX(MIN(CY667,$J$5),$I$5)*MAX(MIN(CY667,$J$5),$I$5)+$G$5*MAX(MIN(CY667,$J$5),$I$5)*(DR667*DK667/($K$5*1000))+$H$5*(DR667*DK667/($K$5*1000))*(DR667*DK667/($K$5*1000)))</f>
        <v>0</v>
      </c>
      <c r="R667">
        <f>I667*(1000-(1000*0.61365*exp(17.502*V667/(240.97+V667))/(DK667+DL667)+DF667)/2)/(1000*0.61365*exp(17.502*V667/(240.97+V667))/(DK667+DL667)-DF667)</f>
        <v>0</v>
      </c>
      <c r="S667">
        <f>1/((CZ667+1)/(P667/1.6)+1/(Q667/1.37)) + CZ667/((CZ667+1)/(P667/1.6) + CZ667/(Q667/1.37))</f>
        <v>0</v>
      </c>
      <c r="T667">
        <f>(CU667*CX667)</f>
        <v>0</v>
      </c>
      <c r="U667">
        <f>(DM667+(T667+2*0.95*5.67E-8*(((DM667+$B$9)+273)^4-(DM667+273)^4)-44100*I667)/(1.84*29.3*Q667+8*0.95*5.67E-8*(DM667+273)^3))</f>
        <v>0</v>
      </c>
      <c r="V667">
        <f>($C$9*DN667+$D$9*DO667+$E$9*U667)</f>
        <v>0</v>
      </c>
      <c r="W667">
        <f>0.61365*exp(17.502*V667/(240.97+V667))</f>
        <v>0</v>
      </c>
      <c r="X667">
        <f>(Y667/Z667*100)</f>
        <v>0</v>
      </c>
      <c r="Y667">
        <f>DF667*(DK667+DL667)/1000</f>
        <v>0</v>
      </c>
      <c r="Z667">
        <f>0.61365*exp(17.502*DM667/(240.97+DM667))</f>
        <v>0</v>
      </c>
      <c r="AA667">
        <f>(W667-DF667*(DK667+DL667)/1000)</f>
        <v>0</v>
      </c>
      <c r="AB667">
        <f>(-I667*44100)</f>
        <v>0</v>
      </c>
      <c r="AC667">
        <f>2*29.3*Q667*0.92*(DM667-V667)</f>
        <v>0</v>
      </c>
      <c r="AD667">
        <f>2*0.95*5.67E-8*(((DM667+$B$9)+273)^4-(V667+273)^4)</f>
        <v>0</v>
      </c>
      <c r="AE667">
        <f>T667+AD667+AB667+AC667</f>
        <v>0</v>
      </c>
      <c r="AF667">
        <v>1</v>
      </c>
      <c r="AG667">
        <v>0</v>
      </c>
      <c r="AH667">
        <f>IF(AF667*$H$15&gt;=AJ667,1.0,(AJ667/(AJ667-AF667*$H$15)))</f>
        <v>0</v>
      </c>
      <c r="AI667">
        <f>(AH667-1)*100</f>
        <v>0</v>
      </c>
      <c r="AJ667">
        <f>MAX(0,($B$15+$C$15*DR667)/(1+$D$15*DR667)*DK667/(DM667+273)*$E$15)</f>
        <v>0</v>
      </c>
      <c r="AK667" t="s">
        <v>420</v>
      </c>
      <c r="AL667" t="s">
        <v>420</v>
      </c>
      <c r="AM667">
        <v>0</v>
      </c>
      <c r="AN667">
        <v>0</v>
      </c>
      <c r="AO667">
        <f>1-AM667/AN667</f>
        <v>0</v>
      </c>
      <c r="AP667">
        <v>0</v>
      </c>
      <c r="AQ667" t="s">
        <v>420</v>
      </c>
      <c r="AR667" t="s">
        <v>420</v>
      </c>
      <c r="AS667">
        <v>0</v>
      </c>
      <c r="AT667">
        <v>0</v>
      </c>
      <c r="AU667">
        <f>1-AS667/AT667</f>
        <v>0</v>
      </c>
      <c r="AV667">
        <v>0.5</v>
      </c>
      <c r="AW667">
        <f>CV667</f>
        <v>0</v>
      </c>
      <c r="AX667">
        <f>K667</f>
        <v>0</v>
      </c>
      <c r="AY667">
        <f>AU667*AV667*AW667</f>
        <v>0</v>
      </c>
      <c r="AZ667">
        <f>(AX667-AP667)/AW667</f>
        <v>0</v>
      </c>
      <c r="BA667">
        <f>(AN667-AT667)/AT667</f>
        <v>0</v>
      </c>
      <c r="BB667">
        <f>AM667/(AO667+AM667/AT667)</f>
        <v>0</v>
      </c>
      <c r="BC667" t="s">
        <v>420</v>
      </c>
      <c r="BD667">
        <v>0</v>
      </c>
      <c r="BE667">
        <f>IF(BD667&lt;&gt;0, BD667, BB667)</f>
        <v>0</v>
      </c>
      <c r="BF667">
        <f>1-BE667/AT667</f>
        <v>0</v>
      </c>
      <c r="BG667">
        <f>(AT667-AS667)/(AT667-BE667)</f>
        <v>0</v>
      </c>
      <c r="BH667">
        <f>(AN667-AT667)/(AN667-BE667)</f>
        <v>0</v>
      </c>
      <c r="BI667">
        <f>(AT667-AS667)/(AT667-AM667)</f>
        <v>0</v>
      </c>
      <c r="BJ667">
        <f>(AN667-AT667)/(AN667-AM667)</f>
        <v>0</v>
      </c>
      <c r="BK667">
        <f>(BG667*BE667/AS667)</f>
        <v>0</v>
      </c>
      <c r="BL667">
        <f>(1-BK667)</f>
        <v>0</v>
      </c>
      <c r="CU667">
        <f>$B$13*DS667+$C$13*DT667+$F$13*EE667*(1-EH667)</f>
        <v>0</v>
      </c>
      <c r="CV667">
        <f>CU667*CW667</f>
        <v>0</v>
      </c>
      <c r="CW667">
        <f>($B$13*$D$11+$C$13*$D$11+$F$13*((ER667+EJ667)/MAX(ER667+EJ667+ES667, 0.1)*$I$11+ES667/MAX(ER667+EJ667+ES667, 0.1)*$J$11))/($B$13+$C$13+$F$13)</f>
        <v>0</v>
      </c>
      <c r="CX667">
        <f>($B$13*$K$11+$C$13*$K$11+$F$13*((ER667+EJ667)/MAX(ER667+EJ667+ES667, 0.1)*$P$11+ES667/MAX(ER667+EJ667+ES667, 0.1)*$Q$11))/($B$13+$C$13+$F$13)</f>
        <v>0</v>
      </c>
      <c r="CY667">
        <v>1.91</v>
      </c>
      <c r="CZ667">
        <v>0.5</v>
      </c>
      <c r="DA667" t="s">
        <v>421</v>
      </c>
      <c r="DB667">
        <v>2</v>
      </c>
      <c r="DC667">
        <v>1761014390.1</v>
      </c>
      <c r="DD667">
        <v>420.4244166666667</v>
      </c>
      <c r="DE667">
        <v>420.0198333333333</v>
      </c>
      <c r="DF667">
        <v>23.43832083333334</v>
      </c>
      <c r="DG667">
        <v>23.2863375</v>
      </c>
      <c r="DH667">
        <v>422.2371666666666</v>
      </c>
      <c r="DI667">
        <v>23.25418333333333</v>
      </c>
      <c r="DJ667">
        <v>500.0178333333333</v>
      </c>
      <c r="DK667">
        <v>90.62434583333334</v>
      </c>
      <c r="DL667">
        <v>0.03318620833333333</v>
      </c>
      <c r="DM667">
        <v>29.97447083333333</v>
      </c>
      <c r="DN667">
        <v>30.0261875</v>
      </c>
      <c r="DO667">
        <v>999.9</v>
      </c>
      <c r="DP667">
        <v>0</v>
      </c>
      <c r="DQ667">
        <v>0</v>
      </c>
      <c r="DR667">
        <v>10006.58833333333</v>
      </c>
      <c r="DS667">
        <v>0</v>
      </c>
      <c r="DT667">
        <v>0.242856</v>
      </c>
      <c r="DU667">
        <v>0.4045816666666666</v>
      </c>
      <c r="DV667">
        <v>430.514875</v>
      </c>
      <c r="DW667">
        <v>430.0335833333333</v>
      </c>
      <c r="DX667">
        <v>0.1519893333333333</v>
      </c>
      <c r="DY667">
        <v>420.0198333333333</v>
      </c>
      <c r="DZ667">
        <v>23.2863375</v>
      </c>
      <c r="EA667">
        <v>2.124083333333334</v>
      </c>
      <c r="EB667">
        <v>2.110309166666667</v>
      </c>
      <c r="EC667">
        <v>18.40095</v>
      </c>
      <c r="ED667">
        <v>18.2972125</v>
      </c>
      <c r="EE667">
        <v>0.00500078</v>
      </c>
      <c r="EF667">
        <v>0</v>
      </c>
      <c r="EG667">
        <v>0</v>
      </c>
      <c r="EH667">
        <v>0</v>
      </c>
      <c r="EI667">
        <v>198.8583333333333</v>
      </c>
      <c r="EJ667">
        <v>0.00500078</v>
      </c>
      <c r="EK667">
        <v>-9.470833333333333</v>
      </c>
      <c r="EL667">
        <v>-0.1208333333333333</v>
      </c>
      <c r="EM667">
        <v>36.16908333333333</v>
      </c>
      <c r="EN667">
        <v>40.48408333333333</v>
      </c>
      <c r="EO667">
        <v>38.56225</v>
      </c>
      <c r="EP667">
        <v>41.60920833333333</v>
      </c>
      <c r="EQ667">
        <v>39.37479166666666</v>
      </c>
      <c r="ER667">
        <v>0</v>
      </c>
      <c r="ES667">
        <v>0</v>
      </c>
      <c r="ET667">
        <v>0</v>
      </c>
      <c r="EU667">
        <v>1761014397.1</v>
      </c>
      <c r="EV667">
        <v>0</v>
      </c>
      <c r="EW667">
        <v>198.008</v>
      </c>
      <c r="EX667">
        <v>-7.138461349372741</v>
      </c>
      <c r="EY667">
        <v>-29.3999997487435</v>
      </c>
      <c r="EZ667">
        <v>-7.972</v>
      </c>
      <c r="FA667">
        <v>15</v>
      </c>
      <c r="FB667">
        <v>1761014194.6</v>
      </c>
      <c r="FC667" t="s">
        <v>1727</v>
      </c>
      <c r="FD667">
        <v>1761014192.6</v>
      </c>
      <c r="FE667">
        <v>1761014194.6</v>
      </c>
      <c r="FF667">
        <v>20</v>
      </c>
      <c r="FG667">
        <v>-0.003</v>
      </c>
      <c r="FH667">
        <v>-0.001</v>
      </c>
      <c r="FI667">
        <v>-1.814</v>
      </c>
      <c r="FJ667">
        <v>0.179</v>
      </c>
      <c r="FK667">
        <v>420</v>
      </c>
      <c r="FL667">
        <v>23</v>
      </c>
      <c r="FM667">
        <v>0.62</v>
      </c>
      <c r="FN667">
        <v>0.22</v>
      </c>
      <c r="FO667">
        <v>0.41170425</v>
      </c>
      <c r="FP667">
        <v>-0.1272047279549727</v>
      </c>
      <c r="FQ667">
        <v>0.02290588886591175</v>
      </c>
      <c r="FR667">
        <v>1</v>
      </c>
      <c r="FS667">
        <v>198.3</v>
      </c>
      <c r="FT667">
        <v>-2.67990834572496</v>
      </c>
      <c r="FU667">
        <v>6.218899089256309</v>
      </c>
      <c r="FV667">
        <v>0</v>
      </c>
      <c r="FW667">
        <v>0.1582974</v>
      </c>
      <c r="FX667">
        <v>-0.1300431669793626</v>
      </c>
      <c r="FY667">
        <v>0.01286203695920673</v>
      </c>
      <c r="FZ667">
        <v>0</v>
      </c>
      <c r="GA667">
        <v>1</v>
      </c>
      <c r="GB667">
        <v>3</v>
      </c>
      <c r="GC667" t="s">
        <v>459</v>
      </c>
      <c r="GD667">
        <v>3.10963</v>
      </c>
      <c r="GE667">
        <v>2.72459</v>
      </c>
      <c r="GF667">
        <v>0.08879339999999999</v>
      </c>
      <c r="GG667">
        <v>0.0884971</v>
      </c>
      <c r="GH667">
        <v>0.106896</v>
      </c>
      <c r="GI667">
        <v>0.107468</v>
      </c>
      <c r="GJ667">
        <v>23918.1</v>
      </c>
      <c r="GK667">
        <v>21655.9</v>
      </c>
      <c r="GL667">
        <v>26805.8</v>
      </c>
      <c r="GM667">
        <v>23963.7</v>
      </c>
      <c r="GN667">
        <v>38253.1</v>
      </c>
      <c r="GO667">
        <v>31544.6</v>
      </c>
      <c r="GP667">
        <v>46788.5</v>
      </c>
      <c r="GQ667">
        <v>37876.2</v>
      </c>
      <c r="GR667">
        <v>1.89445</v>
      </c>
      <c r="GS667">
        <v>1.88215</v>
      </c>
      <c r="GT667">
        <v>0.111662</v>
      </c>
      <c r="GU667">
        <v>0</v>
      </c>
      <c r="GV667">
        <v>28.2062</v>
      </c>
      <c r="GW667">
        <v>999.9</v>
      </c>
      <c r="GX667">
        <v>64.09999999999999</v>
      </c>
      <c r="GY667">
        <v>28.9</v>
      </c>
      <c r="GZ667">
        <v>28.2839</v>
      </c>
      <c r="HA667">
        <v>61.7584</v>
      </c>
      <c r="HB667">
        <v>20.9295</v>
      </c>
      <c r="HC667">
        <v>1</v>
      </c>
      <c r="HD667">
        <v>0.0130335</v>
      </c>
      <c r="HE667">
        <v>-1.95943</v>
      </c>
      <c r="HF667">
        <v>20.3243</v>
      </c>
      <c r="HG667">
        <v>5.21774</v>
      </c>
      <c r="HH667">
        <v>11.9794</v>
      </c>
      <c r="HI667">
        <v>4.9651</v>
      </c>
      <c r="HJ667">
        <v>3.27598</v>
      </c>
      <c r="HK667">
        <v>9999</v>
      </c>
      <c r="HL667">
        <v>9999</v>
      </c>
      <c r="HM667">
        <v>9999</v>
      </c>
      <c r="HN667">
        <v>999.9</v>
      </c>
      <c r="HO667">
        <v>1.86363</v>
      </c>
      <c r="HP667">
        <v>1.85974</v>
      </c>
      <c r="HQ667">
        <v>1.85805</v>
      </c>
      <c r="HR667">
        <v>1.85944</v>
      </c>
      <c r="HS667">
        <v>1.85959</v>
      </c>
      <c r="HT667">
        <v>1.85806</v>
      </c>
      <c r="HU667">
        <v>1.85713</v>
      </c>
      <c r="HV667">
        <v>1.85211</v>
      </c>
      <c r="HW667">
        <v>0</v>
      </c>
      <c r="HX667">
        <v>0</v>
      </c>
      <c r="HY667">
        <v>0</v>
      </c>
      <c r="HZ667">
        <v>0</v>
      </c>
      <c r="IA667" t="s">
        <v>424</v>
      </c>
      <c r="IB667" t="s">
        <v>425</v>
      </c>
      <c r="IC667" t="s">
        <v>426</v>
      </c>
      <c r="ID667" t="s">
        <v>426</v>
      </c>
      <c r="IE667" t="s">
        <v>426</v>
      </c>
      <c r="IF667" t="s">
        <v>426</v>
      </c>
      <c r="IG667">
        <v>0</v>
      </c>
      <c r="IH667">
        <v>100</v>
      </c>
      <c r="II667">
        <v>100</v>
      </c>
      <c r="IJ667">
        <v>-1.813</v>
      </c>
      <c r="IK667">
        <v>0.1838</v>
      </c>
      <c r="IL667">
        <v>-2.604145233131235</v>
      </c>
      <c r="IM667">
        <v>0.001328113201692861</v>
      </c>
      <c r="IN667">
        <v>1.538283238170363E-06</v>
      </c>
      <c r="IO667">
        <v>-5.795655626708063E-10</v>
      </c>
      <c r="IP667">
        <v>-0.06228719509320726</v>
      </c>
      <c r="IQ667">
        <v>-0.004593102289677449</v>
      </c>
      <c r="IR667">
        <v>0.0008253994458280543</v>
      </c>
      <c r="IS667">
        <v>-7.403632370499484E-06</v>
      </c>
      <c r="IT667">
        <v>2</v>
      </c>
      <c r="IU667">
        <v>1985</v>
      </c>
      <c r="IV667">
        <v>1</v>
      </c>
      <c r="IW667">
        <v>27</v>
      </c>
      <c r="IX667">
        <v>3.4</v>
      </c>
      <c r="IY667">
        <v>3.4</v>
      </c>
      <c r="IZ667">
        <v>1.13525</v>
      </c>
      <c r="JA667">
        <v>2.60498</v>
      </c>
      <c r="JB667">
        <v>1.49658</v>
      </c>
      <c r="JC667">
        <v>2.34497</v>
      </c>
      <c r="JD667">
        <v>1.54907</v>
      </c>
      <c r="JE667">
        <v>2.46094</v>
      </c>
      <c r="JF667">
        <v>32.7091</v>
      </c>
      <c r="JG667">
        <v>15.1565</v>
      </c>
      <c r="JH667">
        <v>18</v>
      </c>
      <c r="JI667">
        <v>481.505</v>
      </c>
      <c r="JJ667">
        <v>502.903</v>
      </c>
      <c r="JK667">
        <v>31.1771</v>
      </c>
      <c r="JL667">
        <v>27.4057</v>
      </c>
      <c r="JM667">
        <v>30.0001</v>
      </c>
      <c r="JN667">
        <v>27.6131</v>
      </c>
      <c r="JO667">
        <v>27.5995</v>
      </c>
      <c r="JP667">
        <v>22.8217</v>
      </c>
      <c r="JQ667">
        <v>21.6042</v>
      </c>
      <c r="JR667">
        <v>78.95950000000001</v>
      </c>
      <c r="JS667">
        <v>31.1502</v>
      </c>
      <c r="JT667">
        <v>420</v>
      </c>
      <c r="JU667">
        <v>23.34</v>
      </c>
      <c r="JV667">
        <v>102.315</v>
      </c>
      <c r="JW667">
        <v>91.37779999999999</v>
      </c>
    </row>
    <row r="668" spans="1:283">
      <c r="A668">
        <v>650</v>
      </c>
      <c r="B668">
        <v>1761014400.1</v>
      </c>
      <c r="C668">
        <v>4734.099999904633</v>
      </c>
      <c r="D668" t="s">
        <v>1764</v>
      </c>
      <c r="E668" t="s">
        <v>1765</v>
      </c>
      <c r="F668">
        <v>5</v>
      </c>
      <c r="G668" t="s">
        <v>1726</v>
      </c>
      <c r="H668">
        <v>1761014392.1</v>
      </c>
      <c r="I668">
        <f>(J668)/1000</f>
        <v>0</v>
      </c>
      <c r="J668">
        <f>1000*DJ668*AH668*(DF668-DG668)/(100*CY668*(1000-AH668*DF668))</f>
        <v>0</v>
      </c>
      <c r="K668">
        <f>DJ668*AH668*(DE668-DD668*(1000-AH668*DG668)/(1000-AH668*DF668))/(100*CY668)</f>
        <v>0</v>
      </c>
      <c r="L668">
        <f>DD668 - IF(AH668&gt;1, K668*CY668*100.0/(AJ668), 0)</f>
        <v>0</v>
      </c>
      <c r="M668">
        <f>((S668-I668/2)*L668-K668)/(S668+I668/2)</f>
        <v>0</v>
      </c>
      <c r="N668">
        <f>M668*(DK668+DL668)/1000.0</f>
        <v>0</v>
      </c>
      <c r="O668">
        <f>(DD668 - IF(AH668&gt;1, K668*CY668*100.0/(AJ668), 0))*(DK668+DL668)/1000.0</f>
        <v>0</v>
      </c>
      <c r="P668">
        <f>2.0/((1/R668-1/Q668)+SIGN(R668)*SQRT((1/R668-1/Q668)*(1/R668-1/Q668) + 4*CZ668/((CZ668+1)*(CZ668+1))*(2*1/R668*1/Q668-1/Q668*1/Q668)))</f>
        <v>0</v>
      </c>
      <c r="Q668">
        <f>IF(LEFT(DA668,1)&lt;&gt;"0",IF(LEFT(DA668,1)="1",3.0,DB668),$D$5+$E$5*(DR668*DK668/($K$5*1000))+$F$5*(DR668*DK668/($K$5*1000))*MAX(MIN(CY668,$J$5),$I$5)*MAX(MIN(CY668,$J$5),$I$5)+$G$5*MAX(MIN(CY668,$J$5),$I$5)*(DR668*DK668/($K$5*1000))+$H$5*(DR668*DK668/($K$5*1000))*(DR668*DK668/($K$5*1000)))</f>
        <v>0</v>
      </c>
      <c r="R668">
        <f>I668*(1000-(1000*0.61365*exp(17.502*V668/(240.97+V668))/(DK668+DL668)+DF668)/2)/(1000*0.61365*exp(17.502*V668/(240.97+V668))/(DK668+DL668)-DF668)</f>
        <v>0</v>
      </c>
      <c r="S668">
        <f>1/((CZ668+1)/(P668/1.6)+1/(Q668/1.37)) + CZ668/((CZ668+1)/(P668/1.6) + CZ668/(Q668/1.37))</f>
        <v>0</v>
      </c>
      <c r="T668">
        <f>(CU668*CX668)</f>
        <v>0</v>
      </c>
      <c r="U668">
        <f>(DM668+(T668+2*0.95*5.67E-8*(((DM668+$B$9)+273)^4-(DM668+273)^4)-44100*I668)/(1.84*29.3*Q668+8*0.95*5.67E-8*(DM668+273)^3))</f>
        <v>0</v>
      </c>
      <c r="V668">
        <f>($C$9*DN668+$D$9*DO668+$E$9*U668)</f>
        <v>0</v>
      </c>
      <c r="W668">
        <f>0.61365*exp(17.502*V668/(240.97+V668))</f>
        <v>0</v>
      </c>
      <c r="X668">
        <f>(Y668/Z668*100)</f>
        <v>0</v>
      </c>
      <c r="Y668">
        <f>DF668*(DK668+DL668)/1000</f>
        <v>0</v>
      </c>
      <c r="Z668">
        <f>0.61365*exp(17.502*DM668/(240.97+DM668))</f>
        <v>0</v>
      </c>
      <c r="AA668">
        <f>(W668-DF668*(DK668+DL668)/1000)</f>
        <v>0</v>
      </c>
      <c r="AB668">
        <f>(-I668*44100)</f>
        <v>0</v>
      </c>
      <c r="AC668">
        <f>2*29.3*Q668*0.92*(DM668-V668)</f>
        <v>0</v>
      </c>
      <c r="AD668">
        <f>2*0.95*5.67E-8*(((DM668+$B$9)+273)^4-(V668+273)^4)</f>
        <v>0</v>
      </c>
      <c r="AE668">
        <f>T668+AD668+AB668+AC668</f>
        <v>0</v>
      </c>
      <c r="AF668">
        <v>1</v>
      </c>
      <c r="AG668">
        <v>0</v>
      </c>
      <c r="AH668">
        <f>IF(AF668*$H$15&gt;=AJ668,1.0,(AJ668/(AJ668-AF668*$H$15)))</f>
        <v>0</v>
      </c>
      <c r="AI668">
        <f>(AH668-1)*100</f>
        <v>0</v>
      </c>
      <c r="AJ668">
        <f>MAX(0,($B$15+$C$15*DR668)/(1+$D$15*DR668)*DK668/(DM668+273)*$E$15)</f>
        <v>0</v>
      </c>
      <c r="AK668" t="s">
        <v>420</v>
      </c>
      <c r="AL668" t="s">
        <v>420</v>
      </c>
      <c r="AM668">
        <v>0</v>
      </c>
      <c r="AN668">
        <v>0</v>
      </c>
      <c r="AO668">
        <f>1-AM668/AN668</f>
        <v>0</v>
      </c>
      <c r="AP668">
        <v>0</v>
      </c>
      <c r="AQ668" t="s">
        <v>420</v>
      </c>
      <c r="AR668" t="s">
        <v>420</v>
      </c>
      <c r="AS668">
        <v>0</v>
      </c>
      <c r="AT668">
        <v>0</v>
      </c>
      <c r="AU668">
        <f>1-AS668/AT668</f>
        <v>0</v>
      </c>
      <c r="AV668">
        <v>0.5</v>
      </c>
      <c r="AW668">
        <f>CV668</f>
        <v>0</v>
      </c>
      <c r="AX668">
        <f>K668</f>
        <v>0</v>
      </c>
      <c r="AY668">
        <f>AU668*AV668*AW668</f>
        <v>0</v>
      </c>
      <c r="AZ668">
        <f>(AX668-AP668)/AW668</f>
        <v>0</v>
      </c>
      <c r="BA668">
        <f>(AN668-AT668)/AT668</f>
        <v>0</v>
      </c>
      <c r="BB668">
        <f>AM668/(AO668+AM668/AT668)</f>
        <v>0</v>
      </c>
      <c r="BC668" t="s">
        <v>420</v>
      </c>
      <c r="BD668">
        <v>0</v>
      </c>
      <c r="BE668">
        <f>IF(BD668&lt;&gt;0, BD668, BB668)</f>
        <v>0</v>
      </c>
      <c r="BF668">
        <f>1-BE668/AT668</f>
        <v>0</v>
      </c>
      <c r="BG668">
        <f>(AT668-AS668)/(AT668-BE668)</f>
        <v>0</v>
      </c>
      <c r="BH668">
        <f>(AN668-AT668)/(AN668-BE668)</f>
        <v>0</v>
      </c>
      <c r="BI668">
        <f>(AT668-AS668)/(AT668-AM668)</f>
        <v>0</v>
      </c>
      <c r="BJ668">
        <f>(AN668-AT668)/(AN668-AM668)</f>
        <v>0</v>
      </c>
      <c r="BK668">
        <f>(BG668*BE668/AS668)</f>
        <v>0</v>
      </c>
      <c r="BL668">
        <f>(1-BK668)</f>
        <v>0</v>
      </c>
      <c r="CU668">
        <f>$B$13*DS668+$C$13*DT668+$F$13*EE668*(1-EH668)</f>
        <v>0</v>
      </c>
      <c r="CV668">
        <f>CU668*CW668</f>
        <v>0</v>
      </c>
      <c r="CW668">
        <f>($B$13*$D$11+$C$13*$D$11+$F$13*((ER668+EJ668)/MAX(ER668+EJ668+ES668, 0.1)*$I$11+ES668/MAX(ER668+EJ668+ES668, 0.1)*$J$11))/($B$13+$C$13+$F$13)</f>
        <v>0</v>
      </c>
      <c r="CX668">
        <f>($B$13*$K$11+$C$13*$K$11+$F$13*((ER668+EJ668)/MAX(ER668+EJ668+ES668, 0.1)*$P$11+ES668/MAX(ER668+EJ668+ES668, 0.1)*$Q$11))/($B$13+$C$13+$F$13)</f>
        <v>0</v>
      </c>
      <c r="CY668">
        <v>1.91</v>
      </c>
      <c r="CZ668">
        <v>0.5</v>
      </c>
      <c r="DA668" t="s">
        <v>421</v>
      </c>
      <c r="DB668">
        <v>2</v>
      </c>
      <c r="DC668">
        <v>1761014392.1</v>
      </c>
      <c r="DD668">
        <v>420.4157916666667</v>
      </c>
      <c r="DE668">
        <v>420.0214166666667</v>
      </c>
      <c r="DF668">
        <v>23.43394583333334</v>
      </c>
      <c r="DG668">
        <v>23.2852875</v>
      </c>
      <c r="DH668">
        <v>422.2285</v>
      </c>
      <c r="DI668">
        <v>23.2499</v>
      </c>
      <c r="DJ668">
        <v>500.014625</v>
      </c>
      <c r="DK668">
        <v>90.62417916666668</v>
      </c>
      <c r="DL668">
        <v>0.03317483333333333</v>
      </c>
      <c r="DM668">
        <v>29.975875</v>
      </c>
      <c r="DN668">
        <v>30.0283</v>
      </c>
      <c r="DO668">
        <v>999.9</v>
      </c>
      <c r="DP668">
        <v>0</v>
      </c>
      <c r="DQ668">
        <v>0</v>
      </c>
      <c r="DR668">
        <v>10005.91083333333</v>
      </c>
      <c r="DS668">
        <v>0</v>
      </c>
      <c r="DT668">
        <v>0.242856</v>
      </c>
      <c r="DU668">
        <v>0.3943735</v>
      </c>
      <c r="DV668">
        <v>430.5040833333333</v>
      </c>
      <c r="DW668">
        <v>430.03475</v>
      </c>
      <c r="DX668">
        <v>0.14866</v>
      </c>
      <c r="DY668">
        <v>420.0214166666667</v>
      </c>
      <c r="DZ668">
        <v>23.2852875</v>
      </c>
      <c r="EA668">
        <v>2.123682916666667</v>
      </c>
      <c r="EB668">
        <v>2.110210833333333</v>
      </c>
      <c r="EC668">
        <v>18.39794166666666</v>
      </c>
      <c r="ED668">
        <v>18.29647083333333</v>
      </c>
      <c r="EE668">
        <v>0.00500078</v>
      </c>
      <c r="EF668">
        <v>0</v>
      </c>
      <c r="EG668">
        <v>0</v>
      </c>
      <c r="EH668">
        <v>0</v>
      </c>
      <c r="EI668">
        <v>197.9958333333334</v>
      </c>
      <c r="EJ668">
        <v>0.00500078</v>
      </c>
      <c r="EK668">
        <v>-9.183333333333332</v>
      </c>
      <c r="EL668">
        <v>-0.2416666666666667</v>
      </c>
      <c r="EM668">
        <v>36.15345833333333</v>
      </c>
      <c r="EN668">
        <v>40.39820833333333</v>
      </c>
      <c r="EO668">
        <v>38.531</v>
      </c>
      <c r="EP668">
        <v>41.49983333333333</v>
      </c>
      <c r="EQ668">
        <v>39.3045</v>
      </c>
      <c r="ER668">
        <v>0</v>
      </c>
      <c r="ES668">
        <v>0</v>
      </c>
      <c r="ET668">
        <v>0</v>
      </c>
      <c r="EU668">
        <v>1761014398.9</v>
      </c>
      <c r="EV668">
        <v>0</v>
      </c>
      <c r="EW668">
        <v>198.05</v>
      </c>
      <c r="EX668">
        <v>14.5606840519487</v>
      </c>
      <c r="EY668">
        <v>-44.47179465217597</v>
      </c>
      <c r="EZ668">
        <v>-8.207692307692307</v>
      </c>
      <c r="FA668">
        <v>15</v>
      </c>
      <c r="FB668">
        <v>1761014194.6</v>
      </c>
      <c r="FC668" t="s">
        <v>1727</v>
      </c>
      <c r="FD668">
        <v>1761014192.6</v>
      </c>
      <c r="FE668">
        <v>1761014194.6</v>
      </c>
      <c r="FF668">
        <v>20</v>
      </c>
      <c r="FG668">
        <v>-0.003</v>
      </c>
      <c r="FH668">
        <v>-0.001</v>
      </c>
      <c r="FI668">
        <v>-1.814</v>
      </c>
      <c r="FJ668">
        <v>0.179</v>
      </c>
      <c r="FK668">
        <v>420</v>
      </c>
      <c r="FL668">
        <v>23</v>
      </c>
      <c r="FM668">
        <v>0.62</v>
      </c>
      <c r="FN668">
        <v>0.22</v>
      </c>
      <c r="FO668">
        <v>0.4039425609756097</v>
      </c>
      <c r="FP668">
        <v>-0.2306458745644602</v>
      </c>
      <c r="FQ668">
        <v>0.03011555960778721</v>
      </c>
      <c r="FR668">
        <v>1</v>
      </c>
      <c r="FS668">
        <v>198.8970588235294</v>
      </c>
      <c r="FT668">
        <v>-8.893812023184356</v>
      </c>
      <c r="FU668">
        <v>5.943235665276145</v>
      </c>
      <c r="FV668">
        <v>0</v>
      </c>
      <c r="FW668">
        <v>0.1539680487804878</v>
      </c>
      <c r="FX668">
        <v>-0.1076892125435543</v>
      </c>
      <c r="FY668">
        <v>0.01103076423717582</v>
      </c>
      <c r="FZ668">
        <v>0</v>
      </c>
      <c r="GA668">
        <v>1</v>
      </c>
      <c r="GB668">
        <v>3</v>
      </c>
      <c r="GC668" t="s">
        <v>459</v>
      </c>
      <c r="GD668">
        <v>3.1094</v>
      </c>
      <c r="GE668">
        <v>2.72467</v>
      </c>
      <c r="GF668">
        <v>0.0887966</v>
      </c>
      <c r="GG668">
        <v>0.0884968</v>
      </c>
      <c r="GH668">
        <v>0.106888</v>
      </c>
      <c r="GI668">
        <v>0.107466</v>
      </c>
      <c r="GJ668">
        <v>23918.1</v>
      </c>
      <c r="GK668">
        <v>21656</v>
      </c>
      <c r="GL668">
        <v>26806</v>
      </c>
      <c r="GM668">
        <v>23963.8</v>
      </c>
      <c r="GN668">
        <v>38253.5</v>
      </c>
      <c r="GO668">
        <v>31544.9</v>
      </c>
      <c r="GP668">
        <v>46788.5</v>
      </c>
      <c r="GQ668">
        <v>37876.5</v>
      </c>
      <c r="GR668">
        <v>1.89417</v>
      </c>
      <c r="GS668">
        <v>1.8823</v>
      </c>
      <c r="GT668">
        <v>0.11158</v>
      </c>
      <c r="GU668">
        <v>0</v>
      </c>
      <c r="GV668">
        <v>28.2062</v>
      </c>
      <c r="GW668">
        <v>999.9</v>
      </c>
      <c r="GX668">
        <v>64.09999999999999</v>
      </c>
      <c r="GY668">
        <v>28.9</v>
      </c>
      <c r="GZ668">
        <v>28.282</v>
      </c>
      <c r="HA668">
        <v>61.1984</v>
      </c>
      <c r="HB668">
        <v>21.2139</v>
      </c>
      <c r="HC668">
        <v>1</v>
      </c>
      <c r="HD668">
        <v>0.0130437</v>
      </c>
      <c r="HE668">
        <v>-1.9323</v>
      </c>
      <c r="HF668">
        <v>20.3248</v>
      </c>
      <c r="HG668">
        <v>5.21759</v>
      </c>
      <c r="HH668">
        <v>11.9798</v>
      </c>
      <c r="HI668">
        <v>4.9653</v>
      </c>
      <c r="HJ668">
        <v>3.27595</v>
      </c>
      <c r="HK668">
        <v>9999</v>
      </c>
      <c r="HL668">
        <v>9999</v>
      </c>
      <c r="HM668">
        <v>9999</v>
      </c>
      <c r="HN668">
        <v>999.9</v>
      </c>
      <c r="HO668">
        <v>1.86361</v>
      </c>
      <c r="HP668">
        <v>1.85974</v>
      </c>
      <c r="HQ668">
        <v>1.85806</v>
      </c>
      <c r="HR668">
        <v>1.85944</v>
      </c>
      <c r="HS668">
        <v>1.85959</v>
      </c>
      <c r="HT668">
        <v>1.85806</v>
      </c>
      <c r="HU668">
        <v>1.85714</v>
      </c>
      <c r="HV668">
        <v>1.8521</v>
      </c>
      <c r="HW668">
        <v>0</v>
      </c>
      <c r="HX668">
        <v>0</v>
      </c>
      <c r="HY668">
        <v>0</v>
      </c>
      <c r="HZ668">
        <v>0</v>
      </c>
      <c r="IA668" t="s">
        <v>424</v>
      </c>
      <c r="IB668" t="s">
        <v>425</v>
      </c>
      <c r="IC668" t="s">
        <v>426</v>
      </c>
      <c r="ID668" t="s">
        <v>426</v>
      </c>
      <c r="IE668" t="s">
        <v>426</v>
      </c>
      <c r="IF668" t="s">
        <v>426</v>
      </c>
      <c r="IG668">
        <v>0</v>
      </c>
      <c r="IH668">
        <v>100</v>
      </c>
      <c r="II668">
        <v>100</v>
      </c>
      <c r="IJ668">
        <v>-1.813</v>
      </c>
      <c r="IK668">
        <v>0.1837</v>
      </c>
      <c r="IL668">
        <v>-2.604145233131235</v>
      </c>
      <c r="IM668">
        <v>0.001328113201692861</v>
      </c>
      <c r="IN668">
        <v>1.538283238170363E-06</v>
      </c>
      <c r="IO668">
        <v>-5.795655626708063E-10</v>
      </c>
      <c r="IP668">
        <v>-0.06228719509320726</v>
      </c>
      <c r="IQ668">
        <v>-0.004593102289677449</v>
      </c>
      <c r="IR668">
        <v>0.0008253994458280543</v>
      </c>
      <c r="IS668">
        <v>-7.403632370499484E-06</v>
      </c>
      <c r="IT668">
        <v>2</v>
      </c>
      <c r="IU668">
        <v>1985</v>
      </c>
      <c r="IV668">
        <v>1</v>
      </c>
      <c r="IW668">
        <v>27</v>
      </c>
      <c r="IX668">
        <v>3.5</v>
      </c>
      <c r="IY668">
        <v>3.4</v>
      </c>
      <c r="IZ668">
        <v>1.13525</v>
      </c>
      <c r="JA668">
        <v>2.61353</v>
      </c>
      <c r="JB668">
        <v>1.49658</v>
      </c>
      <c r="JC668">
        <v>2.34497</v>
      </c>
      <c r="JD668">
        <v>1.54907</v>
      </c>
      <c r="JE668">
        <v>2.34375</v>
      </c>
      <c r="JF668">
        <v>32.7091</v>
      </c>
      <c r="JG668">
        <v>15.139</v>
      </c>
      <c r="JH668">
        <v>18</v>
      </c>
      <c r="JI668">
        <v>481.337</v>
      </c>
      <c r="JJ668">
        <v>502.992</v>
      </c>
      <c r="JK668">
        <v>31.1613</v>
      </c>
      <c r="JL668">
        <v>27.4057</v>
      </c>
      <c r="JM668">
        <v>30.0001</v>
      </c>
      <c r="JN668">
        <v>27.612</v>
      </c>
      <c r="JO668">
        <v>27.5984</v>
      </c>
      <c r="JP668">
        <v>22.8203</v>
      </c>
      <c r="JQ668">
        <v>21.6042</v>
      </c>
      <c r="JR668">
        <v>78.95950000000001</v>
      </c>
      <c r="JS668">
        <v>31.1502</v>
      </c>
      <c r="JT668">
        <v>420</v>
      </c>
      <c r="JU668">
        <v>23.34</v>
      </c>
      <c r="JV668">
        <v>102.316</v>
      </c>
      <c r="JW668">
        <v>91.3783</v>
      </c>
    </row>
    <row r="669" spans="1:283">
      <c r="A669">
        <v>651</v>
      </c>
      <c r="B669">
        <v>1761014402.1</v>
      </c>
      <c r="C669">
        <v>4736.099999904633</v>
      </c>
      <c r="D669" t="s">
        <v>1766</v>
      </c>
      <c r="E669" t="s">
        <v>1767</v>
      </c>
      <c r="F669">
        <v>5</v>
      </c>
      <c r="G669" t="s">
        <v>1726</v>
      </c>
      <c r="H669">
        <v>1761014394.1</v>
      </c>
      <c r="I669">
        <f>(J669)/1000</f>
        <v>0</v>
      </c>
      <c r="J669">
        <f>1000*DJ669*AH669*(DF669-DG669)/(100*CY669*(1000-AH669*DF669))</f>
        <v>0</v>
      </c>
      <c r="K669">
        <f>DJ669*AH669*(DE669-DD669*(1000-AH669*DG669)/(1000-AH669*DF669))/(100*CY669)</f>
        <v>0</v>
      </c>
      <c r="L669">
        <f>DD669 - IF(AH669&gt;1, K669*CY669*100.0/(AJ669), 0)</f>
        <v>0</v>
      </c>
      <c r="M669">
        <f>((S669-I669/2)*L669-K669)/(S669+I669/2)</f>
        <v>0</v>
      </c>
      <c r="N669">
        <f>M669*(DK669+DL669)/1000.0</f>
        <v>0</v>
      </c>
      <c r="O669">
        <f>(DD669 - IF(AH669&gt;1, K669*CY669*100.0/(AJ669), 0))*(DK669+DL669)/1000.0</f>
        <v>0</v>
      </c>
      <c r="P669">
        <f>2.0/((1/R669-1/Q669)+SIGN(R669)*SQRT((1/R669-1/Q669)*(1/R669-1/Q669) + 4*CZ669/((CZ669+1)*(CZ669+1))*(2*1/R669*1/Q669-1/Q669*1/Q669)))</f>
        <v>0</v>
      </c>
      <c r="Q669">
        <f>IF(LEFT(DA669,1)&lt;&gt;"0",IF(LEFT(DA669,1)="1",3.0,DB669),$D$5+$E$5*(DR669*DK669/($K$5*1000))+$F$5*(DR669*DK669/($K$5*1000))*MAX(MIN(CY669,$J$5),$I$5)*MAX(MIN(CY669,$J$5),$I$5)+$G$5*MAX(MIN(CY669,$J$5),$I$5)*(DR669*DK669/($K$5*1000))+$H$5*(DR669*DK669/($K$5*1000))*(DR669*DK669/($K$5*1000)))</f>
        <v>0</v>
      </c>
      <c r="R669">
        <f>I669*(1000-(1000*0.61365*exp(17.502*V669/(240.97+V669))/(DK669+DL669)+DF669)/2)/(1000*0.61365*exp(17.502*V669/(240.97+V669))/(DK669+DL669)-DF669)</f>
        <v>0</v>
      </c>
      <c r="S669">
        <f>1/((CZ669+1)/(P669/1.6)+1/(Q669/1.37)) + CZ669/((CZ669+1)/(P669/1.6) + CZ669/(Q669/1.37))</f>
        <v>0</v>
      </c>
      <c r="T669">
        <f>(CU669*CX669)</f>
        <v>0</v>
      </c>
      <c r="U669">
        <f>(DM669+(T669+2*0.95*5.67E-8*(((DM669+$B$9)+273)^4-(DM669+273)^4)-44100*I669)/(1.84*29.3*Q669+8*0.95*5.67E-8*(DM669+273)^3))</f>
        <v>0</v>
      </c>
      <c r="V669">
        <f>($C$9*DN669+$D$9*DO669+$E$9*U669)</f>
        <v>0</v>
      </c>
      <c r="W669">
        <f>0.61365*exp(17.502*V669/(240.97+V669))</f>
        <v>0</v>
      </c>
      <c r="X669">
        <f>(Y669/Z669*100)</f>
        <v>0</v>
      </c>
      <c r="Y669">
        <f>DF669*(DK669+DL669)/1000</f>
        <v>0</v>
      </c>
      <c r="Z669">
        <f>0.61365*exp(17.502*DM669/(240.97+DM669))</f>
        <v>0</v>
      </c>
      <c r="AA669">
        <f>(W669-DF669*(DK669+DL669)/1000)</f>
        <v>0</v>
      </c>
      <c r="AB669">
        <f>(-I669*44100)</f>
        <v>0</v>
      </c>
      <c r="AC669">
        <f>2*29.3*Q669*0.92*(DM669-V669)</f>
        <v>0</v>
      </c>
      <c r="AD669">
        <f>2*0.95*5.67E-8*(((DM669+$B$9)+273)^4-(V669+273)^4)</f>
        <v>0</v>
      </c>
      <c r="AE669">
        <f>T669+AD669+AB669+AC669</f>
        <v>0</v>
      </c>
      <c r="AF669">
        <v>1</v>
      </c>
      <c r="AG669">
        <v>0</v>
      </c>
      <c r="AH669">
        <f>IF(AF669*$H$15&gt;=AJ669,1.0,(AJ669/(AJ669-AF669*$H$15)))</f>
        <v>0</v>
      </c>
      <c r="AI669">
        <f>(AH669-1)*100</f>
        <v>0</v>
      </c>
      <c r="AJ669">
        <f>MAX(0,($B$15+$C$15*DR669)/(1+$D$15*DR669)*DK669/(DM669+273)*$E$15)</f>
        <v>0</v>
      </c>
      <c r="AK669" t="s">
        <v>420</v>
      </c>
      <c r="AL669" t="s">
        <v>420</v>
      </c>
      <c r="AM669">
        <v>0</v>
      </c>
      <c r="AN669">
        <v>0</v>
      </c>
      <c r="AO669">
        <f>1-AM669/AN669</f>
        <v>0</v>
      </c>
      <c r="AP669">
        <v>0</v>
      </c>
      <c r="AQ669" t="s">
        <v>420</v>
      </c>
      <c r="AR669" t="s">
        <v>420</v>
      </c>
      <c r="AS669">
        <v>0</v>
      </c>
      <c r="AT669">
        <v>0</v>
      </c>
      <c r="AU669">
        <f>1-AS669/AT669</f>
        <v>0</v>
      </c>
      <c r="AV669">
        <v>0.5</v>
      </c>
      <c r="AW669">
        <f>CV669</f>
        <v>0</v>
      </c>
      <c r="AX669">
        <f>K669</f>
        <v>0</v>
      </c>
      <c r="AY669">
        <f>AU669*AV669*AW669</f>
        <v>0</v>
      </c>
      <c r="AZ669">
        <f>(AX669-AP669)/AW669</f>
        <v>0</v>
      </c>
      <c r="BA669">
        <f>(AN669-AT669)/AT669</f>
        <v>0</v>
      </c>
      <c r="BB669">
        <f>AM669/(AO669+AM669/AT669)</f>
        <v>0</v>
      </c>
      <c r="BC669" t="s">
        <v>420</v>
      </c>
      <c r="BD669">
        <v>0</v>
      </c>
      <c r="BE669">
        <f>IF(BD669&lt;&gt;0, BD669, BB669)</f>
        <v>0</v>
      </c>
      <c r="BF669">
        <f>1-BE669/AT669</f>
        <v>0</v>
      </c>
      <c r="BG669">
        <f>(AT669-AS669)/(AT669-BE669)</f>
        <v>0</v>
      </c>
      <c r="BH669">
        <f>(AN669-AT669)/(AN669-BE669)</f>
        <v>0</v>
      </c>
      <c r="BI669">
        <f>(AT669-AS669)/(AT669-AM669)</f>
        <v>0</v>
      </c>
      <c r="BJ669">
        <f>(AN669-AT669)/(AN669-AM669)</f>
        <v>0</v>
      </c>
      <c r="BK669">
        <f>(BG669*BE669/AS669)</f>
        <v>0</v>
      </c>
      <c r="BL669">
        <f>(1-BK669)</f>
        <v>0</v>
      </c>
      <c r="CU669">
        <f>$B$13*DS669+$C$13*DT669+$F$13*EE669*(1-EH669)</f>
        <v>0</v>
      </c>
      <c r="CV669">
        <f>CU669*CW669</f>
        <v>0</v>
      </c>
      <c r="CW669">
        <f>($B$13*$D$11+$C$13*$D$11+$F$13*((ER669+EJ669)/MAX(ER669+EJ669+ES669, 0.1)*$I$11+ES669/MAX(ER669+EJ669+ES669, 0.1)*$J$11))/($B$13+$C$13+$F$13)</f>
        <v>0</v>
      </c>
      <c r="CX669">
        <f>($B$13*$K$11+$C$13*$K$11+$F$13*((ER669+EJ669)/MAX(ER669+EJ669+ES669, 0.1)*$P$11+ES669/MAX(ER669+EJ669+ES669, 0.1)*$Q$11))/($B$13+$C$13+$F$13)</f>
        <v>0</v>
      </c>
      <c r="CY669">
        <v>1.91</v>
      </c>
      <c r="CZ669">
        <v>0.5</v>
      </c>
      <c r="DA669" t="s">
        <v>421</v>
      </c>
      <c r="DB669">
        <v>2</v>
      </c>
      <c r="DC669">
        <v>1761014394.1</v>
      </c>
      <c r="DD669">
        <v>420.4125833333333</v>
      </c>
      <c r="DE669">
        <v>420.0174166666667</v>
      </c>
      <c r="DF669">
        <v>23.4299</v>
      </c>
      <c r="DG669">
        <v>23.28397083333333</v>
      </c>
      <c r="DH669">
        <v>422.22525</v>
      </c>
      <c r="DI669">
        <v>23.2459375</v>
      </c>
      <c r="DJ669">
        <v>500.0267916666667</v>
      </c>
      <c r="DK669">
        <v>90.62418333333333</v>
      </c>
      <c r="DL669">
        <v>0.0331371125</v>
      </c>
      <c r="DM669">
        <v>29.9770375</v>
      </c>
      <c r="DN669">
        <v>30.0288375</v>
      </c>
      <c r="DO669">
        <v>999.9</v>
      </c>
      <c r="DP669">
        <v>0</v>
      </c>
      <c r="DQ669">
        <v>0</v>
      </c>
      <c r="DR669">
        <v>10006.24791666667</v>
      </c>
      <c r="DS669">
        <v>0</v>
      </c>
      <c r="DT669">
        <v>0.242856</v>
      </c>
      <c r="DU669">
        <v>0.3951376666666667</v>
      </c>
      <c r="DV669">
        <v>430.4989583333333</v>
      </c>
      <c r="DW669">
        <v>430.0300416666666</v>
      </c>
      <c r="DX669">
        <v>0.1459304583333333</v>
      </c>
      <c r="DY669">
        <v>420.0174166666667</v>
      </c>
      <c r="DZ669">
        <v>23.28397083333333</v>
      </c>
      <c r="EA669">
        <v>2.123315833333333</v>
      </c>
      <c r="EB669">
        <v>2.110091666666667</v>
      </c>
      <c r="EC669">
        <v>18.39518333333333</v>
      </c>
      <c r="ED669">
        <v>18.29557083333333</v>
      </c>
      <c r="EE669">
        <v>0.00500078</v>
      </c>
      <c r="EF669">
        <v>0</v>
      </c>
      <c r="EG669">
        <v>0</v>
      </c>
      <c r="EH669">
        <v>0</v>
      </c>
      <c r="EI669">
        <v>198.9916666666666</v>
      </c>
      <c r="EJ669">
        <v>0.00500078</v>
      </c>
      <c r="EK669">
        <v>-10.4125</v>
      </c>
      <c r="EL669">
        <v>-0.3041666666666666</v>
      </c>
      <c r="EM669">
        <v>36.13266666666667</v>
      </c>
      <c r="EN669">
        <v>40.31487499999999</v>
      </c>
      <c r="EO669">
        <v>38.47375</v>
      </c>
      <c r="EP669">
        <v>41.38520833333333</v>
      </c>
      <c r="EQ669">
        <v>39.20033333333333</v>
      </c>
      <c r="ER669">
        <v>0</v>
      </c>
      <c r="ES669">
        <v>0</v>
      </c>
      <c r="ET669">
        <v>0</v>
      </c>
      <c r="EU669">
        <v>1761014401.3</v>
      </c>
      <c r="EV669">
        <v>0</v>
      </c>
      <c r="EW669">
        <v>198.6423076923077</v>
      </c>
      <c r="EX669">
        <v>1.945299525837058</v>
      </c>
      <c r="EY669">
        <v>-36.30769228344809</v>
      </c>
      <c r="EZ669">
        <v>-9.861538461538462</v>
      </c>
      <c r="FA669">
        <v>15</v>
      </c>
      <c r="FB669">
        <v>1761014194.6</v>
      </c>
      <c r="FC669" t="s">
        <v>1727</v>
      </c>
      <c r="FD669">
        <v>1761014192.6</v>
      </c>
      <c r="FE669">
        <v>1761014194.6</v>
      </c>
      <c r="FF669">
        <v>20</v>
      </c>
      <c r="FG669">
        <v>-0.003</v>
      </c>
      <c r="FH669">
        <v>-0.001</v>
      </c>
      <c r="FI669">
        <v>-1.814</v>
      </c>
      <c r="FJ669">
        <v>0.179</v>
      </c>
      <c r="FK669">
        <v>420</v>
      </c>
      <c r="FL669">
        <v>23</v>
      </c>
      <c r="FM669">
        <v>0.62</v>
      </c>
      <c r="FN669">
        <v>0.22</v>
      </c>
      <c r="FO669">
        <v>0.400269275</v>
      </c>
      <c r="FP669">
        <v>-0.1983503527204519</v>
      </c>
      <c r="FQ669">
        <v>0.02916613954827369</v>
      </c>
      <c r="FR669">
        <v>1</v>
      </c>
      <c r="FS669">
        <v>199.0352941176471</v>
      </c>
      <c r="FT669">
        <v>-2.954927336629617</v>
      </c>
      <c r="FU669">
        <v>6.046821350338255</v>
      </c>
      <c r="FV669">
        <v>0</v>
      </c>
      <c r="FW669">
        <v>0.150770075</v>
      </c>
      <c r="FX669">
        <v>-0.09231535834896847</v>
      </c>
      <c r="FY669">
        <v>0.009264126163291118</v>
      </c>
      <c r="FZ669">
        <v>1</v>
      </c>
      <c r="GA669">
        <v>2</v>
      </c>
      <c r="GB669">
        <v>3</v>
      </c>
      <c r="GC669" t="s">
        <v>482</v>
      </c>
      <c r="GD669">
        <v>3.10953</v>
      </c>
      <c r="GE669">
        <v>2.72469</v>
      </c>
      <c r="GF669">
        <v>0.088801</v>
      </c>
      <c r="GG669">
        <v>0.0884986</v>
      </c>
      <c r="GH669">
        <v>0.106876</v>
      </c>
      <c r="GI669">
        <v>0.107465</v>
      </c>
      <c r="GJ669">
        <v>23918</v>
      </c>
      <c r="GK669">
        <v>21656</v>
      </c>
      <c r="GL669">
        <v>26806</v>
      </c>
      <c r="GM669">
        <v>23963.8</v>
      </c>
      <c r="GN669">
        <v>38253.8</v>
      </c>
      <c r="GO669">
        <v>31544.9</v>
      </c>
      <c r="GP669">
        <v>46788.3</v>
      </c>
      <c r="GQ669">
        <v>37876.4</v>
      </c>
      <c r="GR669">
        <v>1.89433</v>
      </c>
      <c r="GS669">
        <v>1.88227</v>
      </c>
      <c r="GT669">
        <v>0.111587</v>
      </c>
      <c r="GU669">
        <v>0</v>
      </c>
      <c r="GV669">
        <v>28.2062</v>
      </c>
      <c r="GW669">
        <v>999.9</v>
      </c>
      <c r="GX669">
        <v>64.09999999999999</v>
      </c>
      <c r="GY669">
        <v>28.9</v>
      </c>
      <c r="GZ669">
        <v>28.2814</v>
      </c>
      <c r="HA669">
        <v>61.4184</v>
      </c>
      <c r="HB669">
        <v>21.0096</v>
      </c>
      <c r="HC669">
        <v>1</v>
      </c>
      <c r="HD669">
        <v>0.0130132</v>
      </c>
      <c r="HE669">
        <v>-1.96106</v>
      </c>
      <c r="HF669">
        <v>20.3246</v>
      </c>
      <c r="HG669">
        <v>5.21759</v>
      </c>
      <c r="HH669">
        <v>11.98</v>
      </c>
      <c r="HI669">
        <v>4.9651</v>
      </c>
      <c r="HJ669">
        <v>3.27595</v>
      </c>
      <c r="HK669">
        <v>9999</v>
      </c>
      <c r="HL669">
        <v>9999</v>
      </c>
      <c r="HM669">
        <v>9999</v>
      </c>
      <c r="HN669">
        <v>999.9</v>
      </c>
      <c r="HO669">
        <v>1.86363</v>
      </c>
      <c r="HP669">
        <v>1.85974</v>
      </c>
      <c r="HQ669">
        <v>1.85806</v>
      </c>
      <c r="HR669">
        <v>1.85944</v>
      </c>
      <c r="HS669">
        <v>1.85959</v>
      </c>
      <c r="HT669">
        <v>1.85806</v>
      </c>
      <c r="HU669">
        <v>1.85715</v>
      </c>
      <c r="HV669">
        <v>1.8521</v>
      </c>
      <c r="HW669">
        <v>0</v>
      </c>
      <c r="HX669">
        <v>0</v>
      </c>
      <c r="HY669">
        <v>0</v>
      </c>
      <c r="HZ669">
        <v>0</v>
      </c>
      <c r="IA669" t="s">
        <v>424</v>
      </c>
      <c r="IB669" t="s">
        <v>425</v>
      </c>
      <c r="IC669" t="s">
        <v>426</v>
      </c>
      <c r="ID669" t="s">
        <v>426</v>
      </c>
      <c r="IE669" t="s">
        <v>426</v>
      </c>
      <c r="IF669" t="s">
        <v>426</v>
      </c>
      <c r="IG669">
        <v>0</v>
      </c>
      <c r="IH669">
        <v>100</v>
      </c>
      <c r="II669">
        <v>100</v>
      </c>
      <c r="IJ669">
        <v>-1.813</v>
      </c>
      <c r="IK669">
        <v>0.1837</v>
      </c>
      <c r="IL669">
        <v>-2.604145233131235</v>
      </c>
      <c r="IM669">
        <v>0.001328113201692861</v>
      </c>
      <c r="IN669">
        <v>1.538283238170363E-06</v>
      </c>
      <c r="IO669">
        <v>-5.795655626708063E-10</v>
      </c>
      <c r="IP669">
        <v>-0.06228719509320726</v>
      </c>
      <c r="IQ669">
        <v>-0.004593102289677449</v>
      </c>
      <c r="IR669">
        <v>0.0008253994458280543</v>
      </c>
      <c r="IS669">
        <v>-7.403632370499484E-06</v>
      </c>
      <c r="IT669">
        <v>2</v>
      </c>
      <c r="IU669">
        <v>1985</v>
      </c>
      <c r="IV669">
        <v>1</v>
      </c>
      <c r="IW669">
        <v>27</v>
      </c>
      <c r="IX669">
        <v>3.5</v>
      </c>
      <c r="IY669">
        <v>3.5</v>
      </c>
      <c r="IZ669">
        <v>1.13525</v>
      </c>
      <c r="JA669">
        <v>2.61108</v>
      </c>
      <c r="JB669">
        <v>1.49658</v>
      </c>
      <c r="JC669">
        <v>2.34375</v>
      </c>
      <c r="JD669">
        <v>1.54907</v>
      </c>
      <c r="JE669">
        <v>2.45361</v>
      </c>
      <c r="JF669">
        <v>32.7091</v>
      </c>
      <c r="JG669">
        <v>15.1565</v>
      </c>
      <c r="JH669">
        <v>18</v>
      </c>
      <c r="JI669">
        <v>481.424</v>
      </c>
      <c r="JJ669">
        <v>502.97</v>
      </c>
      <c r="JK669">
        <v>31.1466</v>
      </c>
      <c r="JL669">
        <v>27.4057</v>
      </c>
      <c r="JM669">
        <v>30.0001</v>
      </c>
      <c r="JN669">
        <v>27.612</v>
      </c>
      <c r="JO669">
        <v>27.5978</v>
      </c>
      <c r="JP669">
        <v>22.8185</v>
      </c>
      <c r="JQ669">
        <v>21.6042</v>
      </c>
      <c r="JR669">
        <v>78.95950000000001</v>
      </c>
      <c r="JS669">
        <v>31.1248</v>
      </c>
      <c r="JT669">
        <v>420</v>
      </c>
      <c r="JU669">
        <v>23.34</v>
      </c>
      <c r="JV669">
        <v>102.315</v>
      </c>
      <c r="JW669">
        <v>91.3783</v>
      </c>
    </row>
    <row r="670" spans="1:283">
      <c r="A670">
        <v>652</v>
      </c>
      <c r="B670">
        <v>1761014404.1</v>
      </c>
      <c r="C670">
        <v>4738.099999904633</v>
      </c>
      <c r="D670" t="s">
        <v>1768</v>
      </c>
      <c r="E670" t="s">
        <v>1769</v>
      </c>
      <c r="F670">
        <v>5</v>
      </c>
      <c r="G670" t="s">
        <v>1726</v>
      </c>
      <c r="H670">
        <v>1761014396.1</v>
      </c>
      <c r="I670">
        <f>(J670)/1000</f>
        <v>0</v>
      </c>
      <c r="J670">
        <f>1000*DJ670*AH670*(DF670-DG670)/(100*CY670*(1000-AH670*DF670))</f>
        <v>0</v>
      </c>
      <c r="K670">
        <f>DJ670*AH670*(DE670-DD670*(1000-AH670*DG670)/(1000-AH670*DF670))/(100*CY670)</f>
        <v>0</v>
      </c>
      <c r="L670">
        <f>DD670 - IF(AH670&gt;1, K670*CY670*100.0/(AJ670), 0)</f>
        <v>0</v>
      </c>
      <c r="M670">
        <f>((S670-I670/2)*L670-K670)/(S670+I670/2)</f>
        <v>0</v>
      </c>
      <c r="N670">
        <f>M670*(DK670+DL670)/1000.0</f>
        <v>0</v>
      </c>
      <c r="O670">
        <f>(DD670 - IF(AH670&gt;1, K670*CY670*100.0/(AJ670), 0))*(DK670+DL670)/1000.0</f>
        <v>0</v>
      </c>
      <c r="P670">
        <f>2.0/((1/R670-1/Q670)+SIGN(R670)*SQRT((1/R670-1/Q670)*(1/R670-1/Q670) + 4*CZ670/((CZ670+1)*(CZ670+1))*(2*1/R670*1/Q670-1/Q670*1/Q670)))</f>
        <v>0</v>
      </c>
      <c r="Q670">
        <f>IF(LEFT(DA670,1)&lt;&gt;"0",IF(LEFT(DA670,1)="1",3.0,DB670),$D$5+$E$5*(DR670*DK670/($K$5*1000))+$F$5*(DR670*DK670/($K$5*1000))*MAX(MIN(CY670,$J$5),$I$5)*MAX(MIN(CY670,$J$5),$I$5)+$G$5*MAX(MIN(CY670,$J$5),$I$5)*(DR670*DK670/($K$5*1000))+$H$5*(DR670*DK670/($K$5*1000))*(DR670*DK670/($K$5*1000)))</f>
        <v>0</v>
      </c>
      <c r="R670">
        <f>I670*(1000-(1000*0.61365*exp(17.502*V670/(240.97+V670))/(DK670+DL670)+DF670)/2)/(1000*0.61365*exp(17.502*V670/(240.97+V670))/(DK670+DL670)-DF670)</f>
        <v>0</v>
      </c>
      <c r="S670">
        <f>1/((CZ670+1)/(P670/1.6)+1/(Q670/1.37)) + CZ670/((CZ670+1)/(P670/1.6) + CZ670/(Q670/1.37))</f>
        <v>0</v>
      </c>
      <c r="T670">
        <f>(CU670*CX670)</f>
        <v>0</v>
      </c>
      <c r="U670">
        <f>(DM670+(T670+2*0.95*5.67E-8*(((DM670+$B$9)+273)^4-(DM670+273)^4)-44100*I670)/(1.84*29.3*Q670+8*0.95*5.67E-8*(DM670+273)^3))</f>
        <v>0</v>
      </c>
      <c r="V670">
        <f>($C$9*DN670+$D$9*DO670+$E$9*U670)</f>
        <v>0</v>
      </c>
      <c r="W670">
        <f>0.61365*exp(17.502*V670/(240.97+V670))</f>
        <v>0</v>
      </c>
      <c r="X670">
        <f>(Y670/Z670*100)</f>
        <v>0</v>
      </c>
      <c r="Y670">
        <f>DF670*(DK670+DL670)/1000</f>
        <v>0</v>
      </c>
      <c r="Z670">
        <f>0.61365*exp(17.502*DM670/(240.97+DM670))</f>
        <v>0</v>
      </c>
      <c r="AA670">
        <f>(W670-DF670*(DK670+DL670)/1000)</f>
        <v>0</v>
      </c>
      <c r="AB670">
        <f>(-I670*44100)</f>
        <v>0</v>
      </c>
      <c r="AC670">
        <f>2*29.3*Q670*0.92*(DM670-V670)</f>
        <v>0</v>
      </c>
      <c r="AD670">
        <f>2*0.95*5.67E-8*(((DM670+$B$9)+273)^4-(V670+273)^4)</f>
        <v>0</v>
      </c>
      <c r="AE670">
        <f>T670+AD670+AB670+AC670</f>
        <v>0</v>
      </c>
      <c r="AF670">
        <v>1</v>
      </c>
      <c r="AG670">
        <v>0</v>
      </c>
      <c r="AH670">
        <f>IF(AF670*$H$15&gt;=AJ670,1.0,(AJ670/(AJ670-AF670*$H$15)))</f>
        <v>0</v>
      </c>
      <c r="AI670">
        <f>(AH670-1)*100</f>
        <v>0</v>
      </c>
      <c r="AJ670">
        <f>MAX(0,($B$15+$C$15*DR670)/(1+$D$15*DR670)*DK670/(DM670+273)*$E$15)</f>
        <v>0</v>
      </c>
      <c r="AK670" t="s">
        <v>420</v>
      </c>
      <c r="AL670" t="s">
        <v>420</v>
      </c>
      <c r="AM670">
        <v>0</v>
      </c>
      <c r="AN670">
        <v>0</v>
      </c>
      <c r="AO670">
        <f>1-AM670/AN670</f>
        <v>0</v>
      </c>
      <c r="AP670">
        <v>0</v>
      </c>
      <c r="AQ670" t="s">
        <v>420</v>
      </c>
      <c r="AR670" t="s">
        <v>420</v>
      </c>
      <c r="AS670">
        <v>0</v>
      </c>
      <c r="AT670">
        <v>0</v>
      </c>
      <c r="AU670">
        <f>1-AS670/AT670</f>
        <v>0</v>
      </c>
      <c r="AV670">
        <v>0.5</v>
      </c>
      <c r="AW670">
        <f>CV670</f>
        <v>0</v>
      </c>
      <c r="AX670">
        <f>K670</f>
        <v>0</v>
      </c>
      <c r="AY670">
        <f>AU670*AV670*AW670</f>
        <v>0</v>
      </c>
      <c r="AZ670">
        <f>(AX670-AP670)/AW670</f>
        <v>0</v>
      </c>
      <c r="BA670">
        <f>(AN670-AT670)/AT670</f>
        <v>0</v>
      </c>
      <c r="BB670">
        <f>AM670/(AO670+AM670/AT670)</f>
        <v>0</v>
      </c>
      <c r="BC670" t="s">
        <v>420</v>
      </c>
      <c r="BD670">
        <v>0</v>
      </c>
      <c r="BE670">
        <f>IF(BD670&lt;&gt;0, BD670, BB670)</f>
        <v>0</v>
      </c>
      <c r="BF670">
        <f>1-BE670/AT670</f>
        <v>0</v>
      </c>
      <c r="BG670">
        <f>(AT670-AS670)/(AT670-BE670)</f>
        <v>0</v>
      </c>
      <c r="BH670">
        <f>(AN670-AT670)/(AN670-BE670)</f>
        <v>0</v>
      </c>
      <c r="BI670">
        <f>(AT670-AS670)/(AT670-AM670)</f>
        <v>0</v>
      </c>
      <c r="BJ670">
        <f>(AN670-AT670)/(AN670-AM670)</f>
        <v>0</v>
      </c>
      <c r="BK670">
        <f>(BG670*BE670/AS670)</f>
        <v>0</v>
      </c>
      <c r="BL670">
        <f>(1-BK670)</f>
        <v>0</v>
      </c>
      <c r="CU670">
        <f>$B$13*DS670+$C$13*DT670+$F$13*EE670*(1-EH670)</f>
        <v>0</v>
      </c>
      <c r="CV670">
        <f>CU670*CW670</f>
        <v>0</v>
      </c>
      <c r="CW670">
        <f>($B$13*$D$11+$C$13*$D$11+$F$13*((ER670+EJ670)/MAX(ER670+EJ670+ES670, 0.1)*$I$11+ES670/MAX(ER670+EJ670+ES670, 0.1)*$J$11))/($B$13+$C$13+$F$13)</f>
        <v>0</v>
      </c>
      <c r="CX670">
        <f>($B$13*$K$11+$C$13*$K$11+$F$13*((ER670+EJ670)/MAX(ER670+EJ670+ES670, 0.1)*$P$11+ES670/MAX(ER670+EJ670+ES670, 0.1)*$Q$11))/($B$13+$C$13+$F$13)</f>
        <v>0</v>
      </c>
      <c r="CY670">
        <v>1.91</v>
      </c>
      <c r="CZ670">
        <v>0.5</v>
      </c>
      <c r="DA670" t="s">
        <v>421</v>
      </c>
      <c r="DB670">
        <v>2</v>
      </c>
      <c r="DC670">
        <v>1761014396.1</v>
      </c>
      <c r="DD670">
        <v>420.4139166666667</v>
      </c>
      <c r="DE670">
        <v>420.018375</v>
      </c>
      <c r="DF670">
        <v>23.4260625</v>
      </c>
      <c r="DG670">
        <v>23.2825375</v>
      </c>
      <c r="DH670">
        <v>422.2265416666667</v>
      </c>
      <c r="DI670">
        <v>23.24218333333333</v>
      </c>
      <c r="DJ670">
        <v>500.0300833333333</v>
      </c>
      <c r="DK670">
        <v>90.62431250000002</v>
      </c>
      <c r="DL670">
        <v>0.0331014125</v>
      </c>
      <c r="DM670">
        <v>29.97812916666667</v>
      </c>
      <c r="DN670">
        <v>30.0293</v>
      </c>
      <c r="DO670">
        <v>999.9</v>
      </c>
      <c r="DP670">
        <v>0</v>
      </c>
      <c r="DQ670">
        <v>0</v>
      </c>
      <c r="DR670">
        <v>10004.34791666667</v>
      </c>
      <c r="DS670">
        <v>0</v>
      </c>
      <c r="DT670">
        <v>0.242856</v>
      </c>
      <c r="DU670">
        <v>0.3954772083333333</v>
      </c>
      <c r="DV670">
        <v>430.4985833333333</v>
      </c>
      <c r="DW670">
        <v>430.0304166666667</v>
      </c>
      <c r="DX670">
        <v>0.1435313333333333</v>
      </c>
      <c r="DY670">
        <v>420.018375</v>
      </c>
      <c r="DZ670">
        <v>23.2825375</v>
      </c>
      <c r="EA670">
        <v>2.122970416666667</v>
      </c>
      <c r="EB670">
        <v>2.109964166666666</v>
      </c>
      <c r="EC670">
        <v>18.39259166666666</v>
      </c>
      <c r="ED670">
        <v>18.29460833333333</v>
      </c>
      <c r="EE670">
        <v>0.00500078</v>
      </c>
      <c r="EF670">
        <v>0</v>
      </c>
      <c r="EG670">
        <v>0</v>
      </c>
      <c r="EH670">
        <v>0</v>
      </c>
      <c r="EI670">
        <v>198.2125</v>
      </c>
      <c r="EJ670">
        <v>0.00500078</v>
      </c>
      <c r="EK670">
        <v>-10.36666666666667</v>
      </c>
      <c r="EL670">
        <v>-0.2916666666666666</v>
      </c>
      <c r="EM670">
        <v>36.12483333333333</v>
      </c>
      <c r="EN670">
        <v>40.2315</v>
      </c>
      <c r="EO670">
        <v>38.49725</v>
      </c>
      <c r="EP670">
        <v>41.27320833333333</v>
      </c>
      <c r="EQ670">
        <v>39.12745833333333</v>
      </c>
      <c r="ER670">
        <v>0</v>
      </c>
      <c r="ES670">
        <v>0</v>
      </c>
      <c r="ET670">
        <v>0</v>
      </c>
      <c r="EU670">
        <v>1761014403.1</v>
      </c>
      <c r="EV670">
        <v>0</v>
      </c>
      <c r="EW670">
        <v>198.292</v>
      </c>
      <c r="EX670">
        <v>4.984615778875991</v>
      </c>
      <c r="EY670">
        <v>-32.14615410152506</v>
      </c>
      <c r="EZ670">
        <v>-11.04</v>
      </c>
      <c r="FA670">
        <v>15</v>
      </c>
      <c r="FB670">
        <v>1761014194.6</v>
      </c>
      <c r="FC670" t="s">
        <v>1727</v>
      </c>
      <c r="FD670">
        <v>1761014192.6</v>
      </c>
      <c r="FE670">
        <v>1761014194.6</v>
      </c>
      <c r="FF670">
        <v>20</v>
      </c>
      <c r="FG670">
        <v>-0.003</v>
      </c>
      <c r="FH670">
        <v>-0.001</v>
      </c>
      <c r="FI670">
        <v>-1.814</v>
      </c>
      <c r="FJ670">
        <v>0.179</v>
      </c>
      <c r="FK670">
        <v>420</v>
      </c>
      <c r="FL670">
        <v>23</v>
      </c>
      <c r="FM670">
        <v>0.62</v>
      </c>
      <c r="FN670">
        <v>0.22</v>
      </c>
      <c r="FO670">
        <v>0.3978390243902439</v>
      </c>
      <c r="FP670">
        <v>-0.1124730313588851</v>
      </c>
      <c r="FQ670">
        <v>0.02712926850621542</v>
      </c>
      <c r="FR670">
        <v>1</v>
      </c>
      <c r="FS670">
        <v>198.6058823529412</v>
      </c>
      <c r="FT670">
        <v>3.715813786104879</v>
      </c>
      <c r="FU670">
        <v>5.868256639425304</v>
      </c>
      <c r="FV670">
        <v>0</v>
      </c>
      <c r="FW670">
        <v>0.1471826097560975</v>
      </c>
      <c r="FX670">
        <v>-0.07739316376306599</v>
      </c>
      <c r="FY670">
        <v>0.007840784772438899</v>
      </c>
      <c r="FZ670">
        <v>1</v>
      </c>
      <c r="GA670">
        <v>2</v>
      </c>
      <c r="GB670">
        <v>3</v>
      </c>
      <c r="GC670" t="s">
        <v>482</v>
      </c>
      <c r="GD670">
        <v>3.10954</v>
      </c>
      <c r="GE670">
        <v>2.72478</v>
      </c>
      <c r="GF670">
        <v>0.0888022</v>
      </c>
      <c r="GG670">
        <v>0.0884902</v>
      </c>
      <c r="GH670">
        <v>0.106868</v>
      </c>
      <c r="GI670">
        <v>0.107468</v>
      </c>
      <c r="GJ670">
        <v>23917.8</v>
      </c>
      <c r="GK670">
        <v>21656</v>
      </c>
      <c r="GL670">
        <v>26805.8</v>
      </c>
      <c r="GM670">
        <v>23963.7</v>
      </c>
      <c r="GN670">
        <v>38254</v>
      </c>
      <c r="GO670">
        <v>31544.7</v>
      </c>
      <c r="GP670">
        <v>46788</v>
      </c>
      <c r="GQ670">
        <v>37876.3</v>
      </c>
      <c r="GR670">
        <v>1.89422</v>
      </c>
      <c r="GS670">
        <v>1.8823</v>
      </c>
      <c r="GT670">
        <v>0.11149</v>
      </c>
      <c r="GU670">
        <v>0</v>
      </c>
      <c r="GV670">
        <v>28.2062</v>
      </c>
      <c r="GW670">
        <v>999.9</v>
      </c>
      <c r="GX670">
        <v>64.09999999999999</v>
      </c>
      <c r="GY670">
        <v>28.9</v>
      </c>
      <c r="GZ670">
        <v>28.2825</v>
      </c>
      <c r="HA670">
        <v>61.1284</v>
      </c>
      <c r="HB670">
        <v>21.0497</v>
      </c>
      <c r="HC670">
        <v>1</v>
      </c>
      <c r="HD670">
        <v>0.0130107</v>
      </c>
      <c r="HE670">
        <v>-1.94898</v>
      </c>
      <c r="HF670">
        <v>20.3248</v>
      </c>
      <c r="HG670">
        <v>5.21774</v>
      </c>
      <c r="HH670">
        <v>11.98</v>
      </c>
      <c r="HI670">
        <v>4.9649</v>
      </c>
      <c r="HJ670">
        <v>3.27595</v>
      </c>
      <c r="HK670">
        <v>9999</v>
      </c>
      <c r="HL670">
        <v>9999</v>
      </c>
      <c r="HM670">
        <v>9999</v>
      </c>
      <c r="HN670">
        <v>999.9</v>
      </c>
      <c r="HO670">
        <v>1.86365</v>
      </c>
      <c r="HP670">
        <v>1.85974</v>
      </c>
      <c r="HQ670">
        <v>1.85806</v>
      </c>
      <c r="HR670">
        <v>1.85944</v>
      </c>
      <c r="HS670">
        <v>1.85959</v>
      </c>
      <c r="HT670">
        <v>1.85806</v>
      </c>
      <c r="HU670">
        <v>1.85715</v>
      </c>
      <c r="HV670">
        <v>1.85211</v>
      </c>
      <c r="HW670">
        <v>0</v>
      </c>
      <c r="HX670">
        <v>0</v>
      </c>
      <c r="HY670">
        <v>0</v>
      </c>
      <c r="HZ670">
        <v>0</v>
      </c>
      <c r="IA670" t="s">
        <v>424</v>
      </c>
      <c r="IB670" t="s">
        <v>425</v>
      </c>
      <c r="IC670" t="s">
        <v>426</v>
      </c>
      <c r="ID670" t="s">
        <v>426</v>
      </c>
      <c r="IE670" t="s">
        <v>426</v>
      </c>
      <c r="IF670" t="s">
        <v>426</v>
      </c>
      <c r="IG670">
        <v>0</v>
      </c>
      <c r="IH670">
        <v>100</v>
      </c>
      <c r="II670">
        <v>100</v>
      </c>
      <c r="IJ670">
        <v>-1.813</v>
      </c>
      <c r="IK670">
        <v>0.1836</v>
      </c>
      <c r="IL670">
        <v>-2.604145233131235</v>
      </c>
      <c r="IM670">
        <v>0.001328113201692861</v>
      </c>
      <c r="IN670">
        <v>1.538283238170363E-06</v>
      </c>
      <c r="IO670">
        <v>-5.795655626708063E-10</v>
      </c>
      <c r="IP670">
        <v>-0.06228719509320726</v>
      </c>
      <c r="IQ670">
        <v>-0.004593102289677449</v>
      </c>
      <c r="IR670">
        <v>0.0008253994458280543</v>
      </c>
      <c r="IS670">
        <v>-7.403632370499484E-06</v>
      </c>
      <c r="IT670">
        <v>2</v>
      </c>
      <c r="IU670">
        <v>1985</v>
      </c>
      <c r="IV670">
        <v>1</v>
      </c>
      <c r="IW670">
        <v>27</v>
      </c>
      <c r="IX670">
        <v>3.5</v>
      </c>
      <c r="IY670">
        <v>3.5</v>
      </c>
      <c r="IZ670">
        <v>1.13525</v>
      </c>
      <c r="JA670">
        <v>2.60742</v>
      </c>
      <c r="JB670">
        <v>1.49658</v>
      </c>
      <c r="JC670">
        <v>2.34497</v>
      </c>
      <c r="JD670">
        <v>1.54907</v>
      </c>
      <c r="JE670">
        <v>2.4292</v>
      </c>
      <c r="JF670">
        <v>32.7091</v>
      </c>
      <c r="JG670">
        <v>15.1565</v>
      </c>
      <c r="JH670">
        <v>18</v>
      </c>
      <c r="JI670">
        <v>481.367</v>
      </c>
      <c r="JJ670">
        <v>502.987</v>
      </c>
      <c r="JK670">
        <v>31.1353</v>
      </c>
      <c r="JL670">
        <v>27.4057</v>
      </c>
      <c r="JM670">
        <v>30.0001</v>
      </c>
      <c r="JN670">
        <v>27.612</v>
      </c>
      <c r="JO670">
        <v>27.5978</v>
      </c>
      <c r="JP670">
        <v>22.8205</v>
      </c>
      <c r="JQ670">
        <v>21.6042</v>
      </c>
      <c r="JR670">
        <v>78.95950000000001</v>
      </c>
      <c r="JS670">
        <v>31.1248</v>
      </c>
      <c r="JT670">
        <v>420</v>
      </c>
      <c r="JU670">
        <v>23.34</v>
      </c>
      <c r="JV670">
        <v>102.315</v>
      </c>
      <c r="JW670">
        <v>91.37779999999999</v>
      </c>
    </row>
    <row r="671" spans="1:283">
      <c r="A671">
        <v>653</v>
      </c>
      <c r="B671">
        <v>1761014406.1</v>
      </c>
      <c r="C671">
        <v>4740.099999904633</v>
      </c>
      <c r="D671" t="s">
        <v>1770</v>
      </c>
      <c r="E671" t="s">
        <v>1771</v>
      </c>
      <c r="F671">
        <v>5</v>
      </c>
      <c r="G671" t="s">
        <v>1726</v>
      </c>
      <c r="H671">
        <v>1761014398.1</v>
      </c>
      <c r="I671">
        <f>(J671)/1000</f>
        <v>0</v>
      </c>
      <c r="J671">
        <f>1000*DJ671*AH671*(DF671-DG671)/(100*CY671*(1000-AH671*DF671))</f>
        <v>0</v>
      </c>
      <c r="K671">
        <f>DJ671*AH671*(DE671-DD671*(1000-AH671*DG671)/(1000-AH671*DF671))/(100*CY671)</f>
        <v>0</v>
      </c>
      <c r="L671">
        <f>DD671 - IF(AH671&gt;1, K671*CY671*100.0/(AJ671), 0)</f>
        <v>0</v>
      </c>
      <c r="M671">
        <f>((S671-I671/2)*L671-K671)/(S671+I671/2)</f>
        <v>0</v>
      </c>
      <c r="N671">
        <f>M671*(DK671+DL671)/1000.0</f>
        <v>0</v>
      </c>
      <c r="O671">
        <f>(DD671 - IF(AH671&gt;1, K671*CY671*100.0/(AJ671), 0))*(DK671+DL671)/1000.0</f>
        <v>0</v>
      </c>
      <c r="P671">
        <f>2.0/((1/R671-1/Q671)+SIGN(R671)*SQRT((1/R671-1/Q671)*(1/R671-1/Q671) + 4*CZ671/((CZ671+1)*(CZ671+1))*(2*1/R671*1/Q671-1/Q671*1/Q671)))</f>
        <v>0</v>
      </c>
      <c r="Q671">
        <f>IF(LEFT(DA671,1)&lt;&gt;"0",IF(LEFT(DA671,1)="1",3.0,DB671),$D$5+$E$5*(DR671*DK671/($K$5*1000))+$F$5*(DR671*DK671/($K$5*1000))*MAX(MIN(CY671,$J$5),$I$5)*MAX(MIN(CY671,$J$5),$I$5)+$G$5*MAX(MIN(CY671,$J$5),$I$5)*(DR671*DK671/($K$5*1000))+$H$5*(DR671*DK671/($K$5*1000))*(DR671*DK671/($K$5*1000)))</f>
        <v>0</v>
      </c>
      <c r="R671">
        <f>I671*(1000-(1000*0.61365*exp(17.502*V671/(240.97+V671))/(DK671+DL671)+DF671)/2)/(1000*0.61365*exp(17.502*V671/(240.97+V671))/(DK671+DL671)-DF671)</f>
        <v>0</v>
      </c>
      <c r="S671">
        <f>1/((CZ671+1)/(P671/1.6)+1/(Q671/1.37)) + CZ671/((CZ671+1)/(P671/1.6) + CZ671/(Q671/1.37))</f>
        <v>0</v>
      </c>
      <c r="T671">
        <f>(CU671*CX671)</f>
        <v>0</v>
      </c>
      <c r="U671">
        <f>(DM671+(T671+2*0.95*5.67E-8*(((DM671+$B$9)+273)^4-(DM671+273)^4)-44100*I671)/(1.84*29.3*Q671+8*0.95*5.67E-8*(DM671+273)^3))</f>
        <v>0</v>
      </c>
      <c r="V671">
        <f>($C$9*DN671+$D$9*DO671+$E$9*U671)</f>
        <v>0</v>
      </c>
      <c r="W671">
        <f>0.61365*exp(17.502*V671/(240.97+V671))</f>
        <v>0</v>
      </c>
      <c r="X671">
        <f>(Y671/Z671*100)</f>
        <v>0</v>
      </c>
      <c r="Y671">
        <f>DF671*(DK671+DL671)/1000</f>
        <v>0</v>
      </c>
      <c r="Z671">
        <f>0.61365*exp(17.502*DM671/(240.97+DM671))</f>
        <v>0</v>
      </c>
      <c r="AA671">
        <f>(W671-DF671*(DK671+DL671)/1000)</f>
        <v>0</v>
      </c>
      <c r="AB671">
        <f>(-I671*44100)</f>
        <v>0</v>
      </c>
      <c r="AC671">
        <f>2*29.3*Q671*0.92*(DM671-V671)</f>
        <v>0</v>
      </c>
      <c r="AD671">
        <f>2*0.95*5.67E-8*(((DM671+$B$9)+273)^4-(V671+273)^4)</f>
        <v>0</v>
      </c>
      <c r="AE671">
        <f>T671+AD671+AB671+AC671</f>
        <v>0</v>
      </c>
      <c r="AF671">
        <v>1</v>
      </c>
      <c r="AG671">
        <v>0</v>
      </c>
      <c r="AH671">
        <f>IF(AF671*$H$15&gt;=AJ671,1.0,(AJ671/(AJ671-AF671*$H$15)))</f>
        <v>0</v>
      </c>
      <c r="AI671">
        <f>(AH671-1)*100</f>
        <v>0</v>
      </c>
      <c r="AJ671">
        <f>MAX(0,($B$15+$C$15*DR671)/(1+$D$15*DR671)*DK671/(DM671+273)*$E$15)</f>
        <v>0</v>
      </c>
      <c r="AK671" t="s">
        <v>420</v>
      </c>
      <c r="AL671" t="s">
        <v>420</v>
      </c>
      <c r="AM671">
        <v>0</v>
      </c>
      <c r="AN671">
        <v>0</v>
      </c>
      <c r="AO671">
        <f>1-AM671/AN671</f>
        <v>0</v>
      </c>
      <c r="AP671">
        <v>0</v>
      </c>
      <c r="AQ671" t="s">
        <v>420</v>
      </c>
      <c r="AR671" t="s">
        <v>420</v>
      </c>
      <c r="AS671">
        <v>0</v>
      </c>
      <c r="AT671">
        <v>0</v>
      </c>
      <c r="AU671">
        <f>1-AS671/AT671</f>
        <v>0</v>
      </c>
      <c r="AV671">
        <v>0.5</v>
      </c>
      <c r="AW671">
        <f>CV671</f>
        <v>0</v>
      </c>
      <c r="AX671">
        <f>K671</f>
        <v>0</v>
      </c>
      <c r="AY671">
        <f>AU671*AV671*AW671</f>
        <v>0</v>
      </c>
      <c r="AZ671">
        <f>(AX671-AP671)/AW671</f>
        <v>0</v>
      </c>
      <c r="BA671">
        <f>(AN671-AT671)/AT671</f>
        <v>0</v>
      </c>
      <c r="BB671">
        <f>AM671/(AO671+AM671/AT671)</f>
        <v>0</v>
      </c>
      <c r="BC671" t="s">
        <v>420</v>
      </c>
      <c r="BD671">
        <v>0</v>
      </c>
      <c r="BE671">
        <f>IF(BD671&lt;&gt;0, BD671, BB671)</f>
        <v>0</v>
      </c>
      <c r="BF671">
        <f>1-BE671/AT671</f>
        <v>0</v>
      </c>
      <c r="BG671">
        <f>(AT671-AS671)/(AT671-BE671)</f>
        <v>0</v>
      </c>
      <c r="BH671">
        <f>(AN671-AT671)/(AN671-BE671)</f>
        <v>0</v>
      </c>
      <c r="BI671">
        <f>(AT671-AS671)/(AT671-AM671)</f>
        <v>0</v>
      </c>
      <c r="BJ671">
        <f>(AN671-AT671)/(AN671-AM671)</f>
        <v>0</v>
      </c>
      <c r="BK671">
        <f>(BG671*BE671/AS671)</f>
        <v>0</v>
      </c>
      <c r="BL671">
        <f>(1-BK671)</f>
        <v>0</v>
      </c>
      <c r="CU671">
        <f>$B$13*DS671+$C$13*DT671+$F$13*EE671*(1-EH671)</f>
        <v>0</v>
      </c>
      <c r="CV671">
        <f>CU671*CW671</f>
        <v>0</v>
      </c>
      <c r="CW671">
        <f>($B$13*$D$11+$C$13*$D$11+$F$13*((ER671+EJ671)/MAX(ER671+EJ671+ES671, 0.1)*$I$11+ES671/MAX(ER671+EJ671+ES671, 0.1)*$J$11))/($B$13+$C$13+$F$13)</f>
        <v>0</v>
      </c>
      <c r="CX671">
        <f>($B$13*$K$11+$C$13*$K$11+$F$13*((ER671+EJ671)/MAX(ER671+EJ671+ES671, 0.1)*$P$11+ES671/MAX(ER671+EJ671+ES671, 0.1)*$Q$11))/($B$13+$C$13+$F$13)</f>
        <v>0</v>
      </c>
      <c r="CY671">
        <v>1.91</v>
      </c>
      <c r="CZ671">
        <v>0.5</v>
      </c>
      <c r="DA671" t="s">
        <v>421</v>
      </c>
      <c r="DB671">
        <v>2</v>
      </c>
      <c r="DC671">
        <v>1761014398.1</v>
      </c>
      <c r="DD671">
        <v>420.4159166666666</v>
      </c>
      <c r="DE671">
        <v>420.0140833333333</v>
      </c>
      <c r="DF671">
        <v>23.422625</v>
      </c>
      <c r="DG671">
        <v>23.28139583333333</v>
      </c>
      <c r="DH671">
        <v>422.2285833333333</v>
      </c>
      <c r="DI671">
        <v>23.23881666666666</v>
      </c>
      <c r="DJ671">
        <v>500.0178333333333</v>
      </c>
      <c r="DK671">
        <v>90.62439999999999</v>
      </c>
      <c r="DL671">
        <v>0.03308359166666667</v>
      </c>
      <c r="DM671">
        <v>29.9790625</v>
      </c>
      <c r="DN671">
        <v>30.02916666666667</v>
      </c>
      <c r="DO671">
        <v>999.9</v>
      </c>
      <c r="DP671">
        <v>0</v>
      </c>
      <c r="DQ671">
        <v>0</v>
      </c>
      <c r="DR671">
        <v>10004.18958333333</v>
      </c>
      <c r="DS671">
        <v>0</v>
      </c>
      <c r="DT671">
        <v>0.242856</v>
      </c>
      <c r="DU671">
        <v>0.4017663333333333</v>
      </c>
      <c r="DV671">
        <v>430.4992083333333</v>
      </c>
      <c r="DW671">
        <v>430.0255416666666</v>
      </c>
      <c r="DX671">
        <v>0.1412275</v>
      </c>
      <c r="DY671">
        <v>420.0140833333333</v>
      </c>
      <c r="DZ671">
        <v>23.28139583333333</v>
      </c>
      <c r="EA671">
        <v>2.122660833333333</v>
      </c>
      <c r="EB671">
        <v>2.109862916666666</v>
      </c>
      <c r="EC671">
        <v>18.3902625</v>
      </c>
      <c r="ED671">
        <v>18.29384166666667</v>
      </c>
      <c r="EE671">
        <v>0.00500078</v>
      </c>
      <c r="EF671">
        <v>0</v>
      </c>
      <c r="EG671">
        <v>0</v>
      </c>
      <c r="EH671">
        <v>0</v>
      </c>
      <c r="EI671">
        <v>198.9291666666666</v>
      </c>
      <c r="EJ671">
        <v>0.00500078</v>
      </c>
      <c r="EK671">
        <v>-11.53333333333333</v>
      </c>
      <c r="EL671">
        <v>-0.6291666666666667</v>
      </c>
      <c r="EM671">
        <v>36.09616666666667</v>
      </c>
      <c r="EN671">
        <v>40.153375</v>
      </c>
      <c r="EO671">
        <v>38.41645833333333</v>
      </c>
      <c r="EP671">
        <v>41.16645833333333</v>
      </c>
      <c r="EQ671">
        <v>39.020625</v>
      </c>
      <c r="ER671">
        <v>0</v>
      </c>
      <c r="ES671">
        <v>0</v>
      </c>
      <c r="ET671">
        <v>0</v>
      </c>
      <c r="EU671">
        <v>1761014404.9</v>
      </c>
      <c r="EV671">
        <v>0</v>
      </c>
      <c r="EW671">
        <v>198.9576923076923</v>
      </c>
      <c r="EX671">
        <v>8.748718179580431</v>
      </c>
      <c r="EY671">
        <v>-23.27521370242568</v>
      </c>
      <c r="EZ671">
        <v>-11.84615384615385</v>
      </c>
      <c r="FA671">
        <v>15</v>
      </c>
      <c r="FB671">
        <v>1761014194.6</v>
      </c>
      <c r="FC671" t="s">
        <v>1727</v>
      </c>
      <c r="FD671">
        <v>1761014192.6</v>
      </c>
      <c r="FE671">
        <v>1761014194.6</v>
      </c>
      <c r="FF671">
        <v>20</v>
      </c>
      <c r="FG671">
        <v>-0.003</v>
      </c>
      <c r="FH671">
        <v>-0.001</v>
      </c>
      <c r="FI671">
        <v>-1.814</v>
      </c>
      <c r="FJ671">
        <v>0.179</v>
      </c>
      <c r="FK671">
        <v>420</v>
      </c>
      <c r="FL671">
        <v>23</v>
      </c>
      <c r="FM671">
        <v>0.62</v>
      </c>
      <c r="FN671">
        <v>0.22</v>
      </c>
      <c r="FO671">
        <v>0.399524625</v>
      </c>
      <c r="FP671">
        <v>0.01543842776735463</v>
      </c>
      <c r="FQ671">
        <v>0.0301694910851074</v>
      </c>
      <c r="FR671">
        <v>1</v>
      </c>
      <c r="FS671">
        <v>198.6941176470588</v>
      </c>
      <c r="FT671">
        <v>6.398777936445191</v>
      </c>
      <c r="FU671">
        <v>5.814481979681553</v>
      </c>
      <c r="FV671">
        <v>0</v>
      </c>
      <c r="FW671">
        <v>0.144607125</v>
      </c>
      <c r="FX671">
        <v>-0.06968752345215785</v>
      </c>
      <c r="FY671">
        <v>0.006805045529559299</v>
      </c>
      <c r="FZ671">
        <v>1</v>
      </c>
      <c r="GA671">
        <v>2</v>
      </c>
      <c r="GB671">
        <v>3</v>
      </c>
      <c r="GC671" t="s">
        <v>482</v>
      </c>
      <c r="GD671">
        <v>3.10954</v>
      </c>
      <c r="GE671">
        <v>2.72482</v>
      </c>
      <c r="GF671">
        <v>0.08880150000000001</v>
      </c>
      <c r="GG671">
        <v>0.0884853</v>
      </c>
      <c r="GH671">
        <v>0.106868</v>
      </c>
      <c r="GI671">
        <v>0.107469</v>
      </c>
      <c r="GJ671">
        <v>23917.9</v>
      </c>
      <c r="GK671">
        <v>21656</v>
      </c>
      <c r="GL671">
        <v>26805.9</v>
      </c>
      <c r="GM671">
        <v>23963.6</v>
      </c>
      <c r="GN671">
        <v>38254.1</v>
      </c>
      <c r="GO671">
        <v>31544.7</v>
      </c>
      <c r="GP671">
        <v>46788.1</v>
      </c>
      <c r="GQ671">
        <v>37876.3</v>
      </c>
      <c r="GR671">
        <v>1.89433</v>
      </c>
      <c r="GS671">
        <v>1.88218</v>
      </c>
      <c r="GT671">
        <v>0.111453</v>
      </c>
      <c r="GU671">
        <v>0</v>
      </c>
      <c r="GV671">
        <v>28.2062</v>
      </c>
      <c r="GW671">
        <v>999.9</v>
      </c>
      <c r="GX671">
        <v>64.09999999999999</v>
      </c>
      <c r="GY671">
        <v>28.9</v>
      </c>
      <c r="GZ671">
        <v>28.2824</v>
      </c>
      <c r="HA671">
        <v>61.6784</v>
      </c>
      <c r="HB671">
        <v>21.1338</v>
      </c>
      <c r="HC671">
        <v>1</v>
      </c>
      <c r="HD671">
        <v>0.0130488</v>
      </c>
      <c r="HE671">
        <v>-1.97373</v>
      </c>
      <c r="HF671">
        <v>20.3245</v>
      </c>
      <c r="HG671">
        <v>5.21789</v>
      </c>
      <c r="HH671">
        <v>11.98</v>
      </c>
      <c r="HI671">
        <v>4.9649</v>
      </c>
      <c r="HJ671">
        <v>3.27598</v>
      </c>
      <c r="HK671">
        <v>9999</v>
      </c>
      <c r="HL671">
        <v>9999</v>
      </c>
      <c r="HM671">
        <v>9999</v>
      </c>
      <c r="HN671">
        <v>999.9</v>
      </c>
      <c r="HO671">
        <v>1.86364</v>
      </c>
      <c r="HP671">
        <v>1.85974</v>
      </c>
      <c r="HQ671">
        <v>1.85806</v>
      </c>
      <c r="HR671">
        <v>1.85943</v>
      </c>
      <c r="HS671">
        <v>1.85959</v>
      </c>
      <c r="HT671">
        <v>1.85806</v>
      </c>
      <c r="HU671">
        <v>1.85714</v>
      </c>
      <c r="HV671">
        <v>1.85211</v>
      </c>
      <c r="HW671">
        <v>0</v>
      </c>
      <c r="HX671">
        <v>0</v>
      </c>
      <c r="HY671">
        <v>0</v>
      </c>
      <c r="HZ671">
        <v>0</v>
      </c>
      <c r="IA671" t="s">
        <v>424</v>
      </c>
      <c r="IB671" t="s">
        <v>425</v>
      </c>
      <c r="IC671" t="s">
        <v>426</v>
      </c>
      <c r="ID671" t="s">
        <v>426</v>
      </c>
      <c r="IE671" t="s">
        <v>426</v>
      </c>
      <c r="IF671" t="s">
        <v>426</v>
      </c>
      <c r="IG671">
        <v>0</v>
      </c>
      <c r="IH671">
        <v>100</v>
      </c>
      <c r="II671">
        <v>100</v>
      </c>
      <c r="IJ671">
        <v>-1.813</v>
      </c>
      <c r="IK671">
        <v>0.1836</v>
      </c>
      <c r="IL671">
        <v>-2.604145233131235</v>
      </c>
      <c r="IM671">
        <v>0.001328113201692861</v>
      </c>
      <c r="IN671">
        <v>1.538283238170363E-06</v>
      </c>
      <c r="IO671">
        <v>-5.795655626708063E-10</v>
      </c>
      <c r="IP671">
        <v>-0.06228719509320726</v>
      </c>
      <c r="IQ671">
        <v>-0.004593102289677449</v>
      </c>
      <c r="IR671">
        <v>0.0008253994458280543</v>
      </c>
      <c r="IS671">
        <v>-7.403632370499484E-06</v>
      </c>
      <c r="IT671">
        <v>2</v>
      </c>
      <c r="IU671">
        <v>1985</v>
      </c>
      <c r="IV671">
        <v>1</v>
      </c>
      <c r="IW671">
        <v>27</v>
      </c>
      <c r="IX671">
        <v>3.6</v>
      </c>
      <c r="IY671">
        <v>3.5</v>
      </c>
      <c r="IZ671">
        <v>1.13525</v>
      </c>
      <c r="JA671">
        <v>2.61719</v>
      </c>
      <c r="JB671">
        <v>1.49658</v>
      </c>
      <c r="JC671">
        <v>2.34497</v>
      </c>
      <c r="JD671">
        <v>1.54907</v>
      </c>
      <c r="JE671">
        <v>2.38037</v>
      </c>
      <c r="JF671">
        <v>32.7091</v>
      </c>
      <c r="JG671">
        <v>15.139</v>
      </c>
      <c r="JH671">
        <v>18</v>
      </c>
      <c r="JI671">
        <v>481.424</v>
      </c>
      <c r="JJ671">
        <v>502.903</v>
      </c>
      <c r="JK671">
        <v>31.1224</v>
      </c>
      <c r="JL671">
        <v>27.4056</v>
      </c>
      <c r="JM671">
        <v>30.0001</v>
      </c>
      <c r="JN671">
        <v>27.612</v>
      </c>
      <c r="JO671">
        <v>27.5978</v>
      </c>
      <c r="JP671">
        <v>22.8211</v>
      </c>
      <c r="JQ671">
        <v>21.6042</v>
      </c>
      <c r="JR671">
        <v>78.95950000000001</v>
      </c>
      <c r="JS671">
        <v>31.1</v>
      </c>
      <c r="JT671">
        <v>420</v>
      </c>
      <c r="JU671">
        <v>23.34</v>
      </c>
      <c r="JV671">
        <v>102.315</v>
      </c>
      <c r="JW671">
        <v>91.3777</v>
      </c>
    </row>
    <row r="672" spans="1:283">
      <c r="A672">
        <v>654</v>
      </c>
      <c r="B672">
        <v>1761014408.1</v>
      </c>
      <c r="C672">
        <v>4742.099999904633</v>
      </c>
      <c r="D672" t="s">
        <v>1772</v>
      </c>
      <c r="E672" t="s">
        <v>1773</v>
      </c>
      <c r="F672">
        <v>5</v>
      </c>
      <c r="G672" t="s">
        <v>1726</v>
      </c>
      <c r="H672">
        <v>1761014400.1</v>
      </c>
      <c r="I672">
        <f>(J672)/1000</f>
        <v>0</v>
      </c>
      <c r="J672">
        <f>1000*DJ672*AH672*(DF672-DG672)/(100*CY672*(1000-AH672*DF672))</f>
        <v>0</v>
      </c>
      <c r="K672">
        <f>DJ672*AH672*(DE672-DD672*(1000-AH672*DG672)/(1000-AH672*DF672))/(100*CY672)</f>
        <v>0</v>
      </c>
      <c r="L672">
        <f>DD672 - IF(AH672&gt;1, K672*CY672*100.0/(AJ672), 0)</f>
        <v>0</v>
      </c>
      <c r="M672">
        <f>((S672-I672/2)*L672-K672)/(S672+I672/2)</f>
        <v>0</v>
      </c>
      <c r="N672">
        <f>M672*(DK672+DL672)/1000.0</f>
        <v>0</v>
      </c>
      <c r="O672">
        <f>(DD672 - IF(AH672&gt;1, K672*CY672*100.0/(AJ672), 0))*(DK672+DL672)/1000.0</f>
        <v>0</v>
      </c>
      <c r="P672">
        <f>2.0/((1/R672-1/Q672)+SIGN(R672)*SQRT((1/R672-1/Q672)*(1/R672-1/Q672) + 4*CZ672/((CZ672+1)*(CZ672+1))*(2*1/R672*1/Q672-1/Q672*1/Q672)))</f>
        <v>0</v>
      </c>
      <c r="Q672">
        <f>IF(LEFT(DA672,1)&lt;&gt;"0",IF(LEFT(DA672,1)="1",3.0,DB672),$D$5+$E$5*(DR672*DK672/($K$5*1000))+$F$5*(DR672*DK672/($K$5*1000))*MAX(MIN(CY672,$J$5),$I$5)*MAX(MIN(CY672,$J$5),$I$5)+$G$5*MAX(MIN(CY672,$J$5),$I$5)*(DR672*DK672/($K$5*1000))+$H$5*(DR672*DK672/($K$5*1000))*(DR672*DK672/($K$5*1000)))</f>
        <v>0</v>
      </c>
      <c r="R672">
        <f>I672*(1000-(1000*0.61365*exp(17.502*V672/(240.97+V672))/(DK672+DL672)+DF672)/2)/(1000*0.61365*exp(17.502*V672/(240.97+V672))/(DK672+DL672)-DF672)</f>
        <v>0</v>
      </c>
      <c r="S672">
        <f>1/((CZ672+1)/(P672/1.6)+1/(Q672/1.37)) + CZ672/((CZ672+1)/(P672/1.6) + CZ672/(Q672/1.37))</f>
        <v>0</v>
      </c>
      <c r="T672">
        <f>(CU672*CX672)</f>
        <v>0</v>
      </c>
      <c r="U672">
        <f>(DM672+(T672+2*0.95*5.67E-8*(((DM672+$B$9)+273)^4-(DM672+273)^4)-44100*I672)/(1.84*29.3*Q672+8*0.95*5.67E-8*(DM672+273)^3))</f>
        <v>0</v>
      </c>
      <c r="V672">
        <f>($C$9*DN672+$D$9*DO672+$E$9*U672)</f>
        <v>0</v>
      </c>
      <c r="W672">
        <f>0.61365*exp(17.502*V672/(240.97+V672))</f>
        <v>0</v>
      </c>
      <c r="X672">
        <f>(Y672/Z672*100)</f>
        <v>0</v>
      </c>
      <c r="Y672">
        <f>DF672*(DK672+DL672)/1000</f>
        <v>0</v>
      </c>
      <c r="Z672">
        <f>0.61365*exp(17.502*DM672/(240.97+DM672))</f>
        <v>0</v>
      </c>
      <c r="AA672">
        <f>(W672-DF672*(DK672+DL672)/1000)</f>
        <v>0</v>
      </c>
      <c r="AB672">
        <f>(-I672*44100)</f>
        <v>0</v>
      </c>
      <c r="AC672">
        <f>2*29.3*Q672*0.92*(DM672-V672)</f>
        <v>0</v>
      </c>
      <c r="AD672">
        <f>2*0.95*5.67E-8*(((DM672+$B$9)+273)^4-(V672+273)^4)</f>
        <v>0</v>
      </c>
      <c r="AE672">
        <f>T672+AD672+AB672+AC672</f>
        <v>0</v>
      </c>
      <c r="AF672">
        <v>1</v>
      </c>
      <c r="AG672">
        <v>0</v>
      </c>
      <c r="AH672">
        <f>IF(AF672*$H$15&gt;=AJ672,1.0,(AJ672/(AJ672-AF672*$H$15)))</f>
        <v>0</v>
      </c>
      <c r="AI672">
        <f>(AH672-1)*100</f>
        <v>0</v>
      </c>
      <c r="AJ672">
        <f>MAX(0,($B$15+$C$15*DR672)/(1+$D$15*DR672)*DK672/(DM672+273)*$E$15)</f>
        <v>0</v>
      </c>
      <c r="AK672" t="s">
        <v>420</v>
      </c>
      <c r="AL672" t="s">
        <v>420</v>
      </c>
      <c r="AM672">
        <v>0</v>
      </c>
      <c r="AN672">
        <v>0</v>
      </c>
      <c r="AO672">
        <f>1-AM672/AN672</f>
        <v>0</v>
      </c>
      <c r="AP672">
        <v>0</v>
      </c>
      <c r="AQ672" t="s">
        <v>420</v>
      </c>
      <c r="AR672" t="s">
        <v>420</v>
      </c>
      <c r="AS672">
        <v>0</v>
      </c>
      <c r="AT672">
        <v>0</v>
      </c>
      <c r="AU672">
        <f>1-AS672/AT672</f>
        <v>0</v>
      </c>
      <c r="AV672">
        <v>0.5</v>
      </c>
      <c r="AW672">
        <f>CV672</f>
        <v>0</v>
      </c>
      <c r="AX672">
        <f>K672</f>
        <v>0</v>
      </c>
      <c r="AY672">
        <f>AU672*AV672*AW672</f>
        <v>0</v>
      </c>
      <c r="AZ672">
        <f>(AX672-AP672)/AW672</f>
        <v>0</v>
      </c>
      <c r="BA672">
        <f>(AN672-AT672)/AT672</f>
        <v>0</v>
      </c>
      <c r="BB672">
        <f>AM672/(AO672+AM672/AT672)</f>
        <v>0</v>
      </c>
      <c r="BC672" t="s">
        <v>420</v>
      </c>
      <c r="BD672">
        <v>0</v>
      </c>
      <c r="BE672">
        <f>IF(BD672&lt;&gt;0, BD672, BB672)</f>
        <v>0</v>
      </c>
      <c r="BF672">
        <f>1-BE672/AT672</f>
        <v>0</v>
      </c>
      <c r="BG672">
        <f>(AT672-AS672)/(AT672-BE672)</f>
        <v>0</v>
      </c>
      <c r="BH672">
        <f>(AN672-AT672)/(AN672-BE672)</f>
        <v>0</v>
      </c>
      <c r="BI672">
        <f>(AT672-AS672)/(AT672-AM672)</f>
        <v>0</v>
      </c>
      <c r="BJ672">
        <f>(AN672-AT672)/(AN672-AM672)</f>
        <v>0</v>
      </c>
      <c r="BK672">
        <f>(BG672*BE672/AS672)</f>
        <v>0</v>
      </c>
      <c r="BL672">
        <f>(1-BK672)</f>
        <v>0</v>
      </c>
      <c r="CU672">
        <f>$B$13*DS672+$C$13*DT672+$F$13*EE672*(1-EH672)</f>
        <v>0</v>
      </c>
      <c r="CV672">
        <f>CU672*CW672</f>
        <v>0</v>
      </c>
      <c r="CW672">
        <f>($B$13*$D$11+$C$13*$D$11+$F$13*((ER672+EJ672)/MAX(ER672+EJ672+ES672, 0.1)*$I$11+ES672/MAX(ER672+EJ672+ES672, 0.1)*$J$11))/($B$13+$C$13+$F$13)</f>
        <v>0</v>
      </c>
      <c r="CX672">
        <f>($B$13*$K$11+$C$13*$K$11+$F$13*((ER672+EJ672)/MAX(ER672+EJ672+ES672, 0.1)*$P$11+ES672/MAX(ER672+EJ672+ES672, 0.1)*$Q$11))/($B$13+$C$13+$F$13)</f>
        <v>0</v>
      </c>
      <c r="CY672">
        <v>1.91</v>
      </c>
      <c r="CZ672">
        <v>0.5</v>
      </c>
      <c r="DA672" t="s">
        <v>421</v>
      </c>
      <c r="DB672">
        <v>2</v>
      </c>
      <c r="DC672">
        <v>1761014400.1</v>
      </c>
      <c r="DD672">
        <v>420.4124166666667</v>
      </c>
      <c r="DE672">
        <v>420.0059583333334</v>
      </c>
      <c r="DF672">
        <v>23.41967916666666</v>
      </c>
      <c r="DG672">
        <v>23.28025833333334</v>
      </c>
      <c r="DH672">
        <v>422.2250833333333</v>
      </c>
      <c r="DI672">
        <v>23.23593333333333</v>
      </c>
      <c r="DJ672">
        <v>500.016</v>
      </c>
      <c r="DK672">
        <v>90.62445833333334</v>
      </c>
      <c r="DL672">
        <v>0.03306135</v>
      </c>
      <c r="DM672">
        <v>29.97969583333333</v>
      </c>
      <c r="DN672">
        <v>30.02754166666667</v>
      </c>
      <c r="DO672">
        <v>999.9</v>
      </c>
      <c r="DP672">
        <v>0</v>
      </c>
      <c r="DQ672">
        <v>0</v>
      </c>
      <c r="DR672">
        <v>10005.38583333333</v>
      </c>
      <c r="DS672">
        <v>0</v>
      </c>
      <c r="DT672">
        <v>0.242856</v>
      </c>
      <c r="DU672">
        <v>0.4064164583333333</v>
      </c>
      <c r="DV672">
        <v>430.4943333333333</v>
      </c>
      <c r="DW672">
        <v>430.0167083333334</v>
      </c>
      <c r="DX672">
        <v>0.1394220416666666</v>
      </c>
      <c r="DY672">
        <v>420.0059583333334</v>
      </c>
      <c r="DZ672">
        <v>23.28025833333334</v>
      </c>
      <c r="EA672">
        <v>2.122395416666667</v>
      </c>
      <c r="EB672">
        <v>2.10976125</v>
      </c>
      <c r="EC672">
        <v>18.38827083333333</v>
      </c>
      <c r="ED672">
        <v>18.29307083333333</v>
      </c>
      <c r="EE672">
        <v>0.00500078</v>
      </c>
      <c r="EF672">
        <v>0</v>
      </c>
      <c r="EG672">
        <v>0</v>
      </c>
      <c r="EH672">
        <v>0</v>
      </c>
      <c r="EI672">
        <v>199.1333333333333</v>
      </c>
      <c r="EJ672">
        <v>0.00500078</v>
      </c>
      <c r="EK672">
        <v>-11.37916666666667</v>
      </c>
      <c r="EL672">
        <v>-0.5249999999999999</v>
      </c>
      <c r="EM672">
        <v>36.08570833333334</v>
      </c>
      <c r="EN672">
        <v>40.08041666666666</v>
      </c>
      <c r="EO672">
        <v>38.41908333333333</v>
      </c>
      <c r="EP672">
        <v>41.06225</v>
      </c>
      <c r="EQ672">
        <v>38.96854166666666</v>
      </c>
      <c r="ER672">
        <v>0</v>
      </c>
      <c r="ES672">
        <v>0</v>
      </c>
      <c r="ET672">
        <v>0</v>
      </c>
      <c r="EU672">
        <v>1761014407.3</v>
      </c>
      <c r="EV672">
        <v>0</v>
      </c>
      <c r="EW672">
        <v>198.9</v>
      </c>
      <c r="EX672">
        <v>-4.53333305094526</v>
      </c>
      <c r="EY672">
        <v>-13.93846179007854</v>
      </c>
      <c r="EZ672">
        <v>-11.61923076923077</v>
      </c>
      <c r="FA672">
        <v>15</v>
      </c>
      <c r="FB672">
        <v>1761014194.6</v>
      </c>
      <c r="FC672" t="s">
        <v>1727</v>
      </c>
      <c r="FD672">
        <v>1761014192.6</v>
      </c>
      <c r="FE672">
        <v>1761014194.6</v>
      </c>
      <c r="FF672">
        <v>20</v>
      </c>
      <c r="FG672">
        <v>-0.003</v>
      </c>
      <c r="FH672">
        <v>-0.001</v>
      </c>
      <c r="FI672">
        <v>-1.814</v>
      </c>
      <c r="FJ672">
        <v>0.179</v>
      </c>
      <c r="FK672">
        <v>420</v>
      </c>
      <c r="FL672">
        <v>23</v>
      </c>
      <c r="FM672">
        <v>0.62</v>
      </c>
      <c r="FN672">
        <v>0.22</v>
      </c>
      <c r="FO672">
        <v>0.4055011463414634</v>
      </c>
      <c r="FP672">
        <v>0.1118194285714292</v>
      </c>
      <c r="FQ672">
        <v>0.03396420055937016</v>
      </c>
      <c r="FR672">
        <v>1</v>
      </c>
      <c r="FS672">
        <v>198.5941176470588</v>
      </c>
      <c r="FT672">
        <v>1.686784036100806</v>
      </c>
      <c r="FU672">
        <v>5.323805647691739</v>
      </c>
      <c r="FV672">
        <v>0</v>
      </c>
      <c r="FW672">
        <v>0.1420559756097561</v>
      </c>
      <c r="FX672">
        <v>-0.06292262717769999</v>
      </c>
      <c r="FY672">
        <v>0.006286894748981486</v>
      </c>
      <c r="FZ672">
        <v>1</v>
      </c>
      <c r="GA672">
        <v>2</v>
      </c>
      <c r="GB672">
        <v>3</v>
      </c>
      <c r="GC672" t="s">
        <v>482</v>
      </c>
      <c r="GD672">
        <v>3.10965</v>
      </c>
      <c r="GE672">
        <v>2.72484</v>
      </c>
      <c r="GF672">
        <v>0.0887966</v>
      </c>
      <c r="GG672">
        <v>0.08848640000000001</v>
      </c>
      <c r="GH672">
        <v>0.106862</v>
      </c>
      <c r="GI672">
        <v>0.10746</v>
      </c>
      <c r="GJ672">
        <v>23918</v>
      </c>
      <c r="GK672">
        <v>21656</v>
      </c>
      <c r="GL672">
        <v>26805.8</v>
      </c>
      <c r="GM672">
        <v>23963.5</v>
      </c>
      <c r="GN672">
        <v>38254.3</v>
      </c>
      <c r="GO672">
        <v>31544.9</v>
      </c>
      <c r="GP672">
        <v>46788.1</v>
      </c>
      <c r="GQ672">
        <v>37876.2</v>
      </c>
      <c r="GR672">
        <v>1.89445</v>
      </c>
      <c r="GS672">
        <v>1.8821</v>
      </c>
      <c r="GT672">
        <v>0.111811</v>
      </c>
      <c r="GU672">
        <v>0</v>
      </c>
      <c r="GV672">
        <v>28.2062</v>
      </c>
      <c r="GW672">
        <v>999.9</v>
      </c>
      <c r="GX672">
        <v>64.09999999999999</v>
      </c>
      <c r="GY672">
        <v>28.9</v>
      </c>
      <c r="GZ672">
        <v>28.2818</v>
      </c>
      <c r="HA672">
        <v>61.5984</v>
      </c>
      <c r="HB672">
        <v>20.9335</v>
      </c>
      <c r="HC672">
        <v>1</v>
      </c>
      <c r="HD672">
        <v>0.0130259</v>
      </c>
      <c r="HE672">
        <v>-1.96081</v>
      </c>
      <c r="HF672">
        <v>20.3246</v>
      </c>
      <c r="HG672">
        <v>5.21789</v>
      </c>
      <c r="HH672">
        <v>11.9798</v>
      </c>
      <c r="HI672">
        <v>4.9649</v>
      </c>
      <c r="HJ672">
        <v>3.27595</v>
      </c>
      <c r="HK672">
        <v>9999</v>
      </c>
      <c r="HL672">
        <v>9999</v>
      </c>
      <c r="HM672">
        <v>9999</v>
      </c>
      <c r="HN672">
        <v>999.9</v>
      </c>
      <c r="HO672">
        <v>1.86366</v>
      </c>
      <c r="HP672">
        <v>1.85974</v>
      </c>
      <c r="HQ672">
        <v>1.85806</v>
      </c>
      <c r="HR672">
        <v>1.85942</v>
      </c>
      <c r="HS672">
        <v>1.85959</v>
      </c>
      <c r="HT672">
        <v>1.85806</v>
      </c>
      <c r="HU672">
        <v>1.85715</v>
      </c>
      <c r="HV672">
        <v>1.85211</v>
      </c>
      <c r="HW672">
        <v>0</v>
      </c>
      <c r="HX672">
        <v>0</v>
      </c>
      <c r="HY672">
        <v>0</v>
      </c>
      <c r="HZ672">
        <v>0</v>
      </c>
      <c r="IA672" t="s">
        <v>424</v>
      </c>
      <c r="IB672" t="s">
        <v>425</v>
      </c>
      <c r="IC672" t="s">
        <v>426</v>
      </c>
      <c r="ID672" t="s">
        <v>426</v>
      </c>
      <c r="IE672" t="s">
        <v>426</v>
      </c>
      <c r="IF672" t="s">
        <v>426</v>
      </c>
      <c r="IG672">
        <v>0</v>
      </c>
      <c r="IH672">
        <v>100</v>
      </c>
      <c r="II672">
        <v>100</v>
      </c>
      <c r="IJ672">
        <v>-1.813</v>
      </c>
      <c r="IK672">
        <v>0.1836</v>
      </c>
      <c r="IL672">
        <v>-2.604145233131235</v>
      </c>
      <c r="IM672">
        <v>0.001328113201692861</v>
      </c>
      <c r="IN672">
        <v>1.538283238170363E-06</v>
      </c>
      <c r="IO672">
        <v>-5.795655626708063E-10</v>
      </c>
      <c r="IP672">
        <v>-0.06228719509320726</v>
      </c>
      <c r="IQ672">
        <v>-0.004593102289677449</v>
      </c>
      <c r="IR672">
        <v>0.0008253994458280543</v>
      </c>
      <c r="IS672">
        <v>-7.403632370499484E-06</v>
      </c>
      <c r="IT672">
        <v>2</v>
      </c>
      <c r="IU672">
        <v>1985</v>
      </c>
      <c r="IV672">
        <v>1</v>
      </c>
      <c r="IW672">
        <v>27</v>
      </c>
      <c r="IX672">
        <v>3.6</v>
      </c>
      <c r="IY672">
        <v>3.6</v>
      </c>
      <c r="IZ672">
        <v>1.13525</v>
      </c>
      <c r="JA672">
        <v>2.60864</v>
      </c>
      <c r="JB672">
        <v>1.49658</v>
      </c>
      <c r="JC672">
        <v>2.34497</v>
      </c>
      <c r="JD672">
        <v>1.54907</v>
      </c>
      <c r="JE672">
        <v>2.47559</v>
      </c>
      <c r="JF672">
        <v>32.7091</v>
      </c>
      <c r="JG672">
        <v>15.1565</v>
      </c>
      <c r="JH672">
        <v>18</v>
      </c>
      <c r="JI672">
        <v>481.496</v>
      </c>
      <c r="JJ672">
        <v>502.853</v>
      </c>
      <c r="JK672">
        <v>31.1133</v>
      </c>
      <c r="JL672">
        <v>27.4045</v>
      </c>
      <c r="JM672">
        <v>30.0001</v>
      </c>
      <c r="JN672">
        <v>27.612</v>
      </c>
      <c r="JO672">
        <v>27.5978</v>
      </c>
      <c r="JP672">
        <v>22.8242</v>
      </c>
      <c r="JQ672">
        <v>21.6042</v>
      </c>
      <c r="JR672">
        <v>78.95950000000001</v>
      </c>
      <c r="JS672">
        <v>31.1</v>
      </c>
      <c r="JT672">
        <v>420</v>
      </c>
      <c r="JU672">
        <v>23.34</v>
      </c>
      <c r="JV672">
        <v>102.315</v>
      </c>
      <c r="JW672">
        <v>91.3775</v>
      </c>
    </row>
    <row r="673" spans="1:283">
      <c r="A673">
        <v>655</v>
      </c>
      <c r="B673">
        <v>1761014410.1</v>
      </c>
      <c r="C673">
        <v>4744.099999904633</v>
      </c>
      <c r="D673" t="s">
        <v>1774</v>
      </c>
      <c r="E673" t="s">
        <v>1775</v>
      </c>
      <c r="F673">
        <v>5</v>
      </c>
      <c r="G673" t="s">
        <v>1726</v>
      </c>
      <c r="H673">
        <v>1761014402.1</v>
      </c>
      <c r="I673">
        <f>(J673)/1000</f>
        <v>0</v>
      </c>
      <c r="J673">
        <f>1000*DJ673*AH673*(DF673-DG673)/(100*CY673*(1000-AH673*DF673))</f>
        <v>0</v>
      </c>
      <c r="K673">
        <f>DJ673*AH673*(DE673-DD673*(1000-AH673*DG673)/(1000-AH673*DF673))/(100*CY673)</f>
        <v>0</v>
      </c>
      <c r="L673">
        <f>DD673 - IF(AH673&gt;1, K673*CY673*100.0/(AJ673), 0)</f>
        <v>0</v>
      </c>
      <c r="M673">
        <f>((S673-I673/2)*L673-K673)/(S673+I673/2)</f>
        <v>0</v>
      </c>
      <c r="N673">
        <f>M673*(DK673+DL673)/1000.0</f>
        <v>0</v>
      </c>
      <c r="O673">
        <f>(DD673 - IF(AH673&gt;1, K673*CY673*100.0/(AJ673), 0))*(DK673+DL673)/1000.0</f>
        <v>0</v>
      </c>
      <c r="P673">
        <f>2.0/((1/R673-1/Q673)+SIGN(R673)*SQRT((1/R673-1/Q673)*(1/R673-1/Q673) + 4*CZ673/((CZ673+1)*(CZ673+1))*(2*1/R673*1/Q673-1/Q673*1/Q673)))</f>
        <v>0</v>
      </c>
      <c r="Q673">
        <f>IF(LEFT(DA673,1)&lt;&gt;"0",IF(LEFT(DA673,1)="1",3.0,DB673),$D$5+$E$5*(DR673*DK673/($K$5*1000))+$F$5*(DR673*DK673/($K$5*1000))*MAX(MIN(CY673,$J$5),$I$5)*MAX(MIN(CY673,$J$5),$I$5)+$G$5*MAX(MIN(CY673,$J$5),$I$5)*(DR673*DK673/($K$5*1000))+$H$5*(DR673*DK673/($K$5*1000))*(DR673*DK673/($K$5*1000)))</f>
        <v>0</v>
      </c>
      <c r="R673">
        <f>I673*(1000-(1000*0.61365*exp(17.502*V673/(240.97+V673))/(DK673+DL673)+DF673)/2)/(1000*0.61365*exp(17.502*V673/(240.97+V673))/(DK673+DL673)-DF673)</f>
        <v>0</v>
      </c>
      <c r="S673">
        <f>1/((CZ673+1)/(P673/1.6)+1/(Q673/1.37)) + CZ673/((CZ673+1)/(P673/1.6) + CZ673/(Q673/1.37))</f>
        <v>0</v>
      </c>
      <c r="T673">
        <f>(CU673*CX673)</f>
        <v>0</v>
      </c>
      <c r="U673">
        <f>(DM673+(T673+2*0.95*5.67E-8*(((DM673+$B$9)+273)^4-(DM673+273)^4)-44100*I673)/(1.84*29.3*Q673+8*0.95*5.67E-8*(DM673+273)^3))</f>
        <v>0</v>
      </c>
      <c r="V673">
        <f>($C$9*DN673+$D$9*DO673+$E$9*U673)</f>
        <v>0</v>
      </c>
      <c r="W673">
        <f>0.61365*exp(17.502*V673/(240.97+V673))</f>
        <v>0</v>
      </c>
      <c r="X673">
        <f>(Y673/Z673*100)</f>
        <v>0</v>
      </c>
      <c r="Y673">
        <f>DF673*(DK673+DL673)/1000</f>
        <v>0</v>
      </c>
      <c r="Z673">
        <f>0.61365*exp(17.502*DM673/(240.97+DM673))</f>
        <v>0</v>
      </c>
      <c r="AA673">
        <f>(W673-DF673*(DK673+DL673)/1000)</f>
        <v>0</v>
      </c>
      <c r="AB673">
        <f>(-I673*44100)</f>
        <v>0</v>
      </c>
      <c r="AC673">
        <f>2*29.3*Q673*0.92*(DM673-V673)</f>
        <v>0</v>
      </c>
      <c r="AD673">
        <f>2*0.95*5.67E-8*(((DM673+$B$9)+273)^4-(V673+273)^4)</f>
        <v>0</v>
      </c>
      <c r="AE673">
        <f>T673+AD673+AB673+AC673</f>
        <v>0</v>
      </c>
      <c r="AF673">
        <v>1</v>
      </c>
      <c r="AG673">
        <v>0</v>
      </c>
      <c r="AH673">
        <f>IF(AF673*$H$15&gt;=AJ673,1.0,(AJ673/(AJ673-AF673*$H$15)))</f>
        <v>0</v>
      </c>
      <c r="AI673">
        <f>(AH673-1)*100</f>
        <v>0</v>
      </c>
      <c r="AJ673">
        <f>MAX(0,($B$15+$C$15*DR673)/(1+$D$15*DR673)*DK673/(DM673+273)*$E$15)</f>
        <v>0</v>
      </c>
      <c r="AK673" t="s">
        <v>420</v>
      </c>
      <c r="AL673" t="s">
        <v>420</v>
      </c>
      <c r="AM673">
        <v>0</v>
      </c>
      <c r="AN673">
        <v>0</v>
      </c>
      <c r="AO673">
        <f>1-AM673/AN673</f>
        <v>0</v>
      </c>
      <c r="AP673">
        <v>0</v>
      </c>
      <c r="AQ673" t="s">
        <v>420</v>
      </c>
      <c r="AR673" t="s">
        <v>420</v>
      </c>
      <c r="AS673">
        <v>0</v>
      </c>
      <c r="AT673">
        <v>0</v>
      </c>
      <c r="AU673">
        <f>1-AS673/AT673</f>
        <v>0</v>
      </c>
      <c r="AV673">
        <v>0.5</v>
      </c>
      <c r="AW673">
        <f>CV673</f>
        <v>0</v>
      </c>
      <c r="AX673">
        <f>K673</f>
        <v>0</v>
      </c>
      <c r="AY673">
        <f>AU673*AV673*AW673</f>
        <v>0</v>
      </c>
      <c r="AZ673">
        <f>(AX673-AP673)/AW673</f>
        <v>0</v>
      </c>
      <c r="BA673">
        <f>(AN673-AT673)/AT673</f>
        <v>0</v>
      </c>
      <c r="BB673">
        <f>AM673/(AO673+AM673/AT673)</f>
        <v>0</v>
      </c>
      <c r="BC673" t="s">
        <v>420</v>
      </c>
      <c r="BD673">
        <v>0</v>
      </c>
      <c r="BE673">
        <f>IF(BD673&lt;&gt;0, BD673, BB673)</f>
        <v>0</v>
      </c>
      <c r="BF673">
        <f>1-BE673/AT673</f>
        <v>0</v>
      </c>
      <c r="BG673">
        <f>(AT673-AS673)/(AT673-BE673)</f>
        <v>0</v>
      </c>
      <c r="BH673">
        <f>(AN673-AT673)/(AN673-BE673)</f>
        <v>0</v>
      </c>
      <c r="BI673">
        <f>(AT673-AS673)/(AT673-AM673)</f>
        <v>0</v>
      </c>
      <c r="BJ673">
        <f>(AN673-AT673)/(AN673-AM673)</f>
        <v>0</v>
      </c>
      <c r="BK673">
        <f>(BG673*BE673/AS673)</f>
        <v>0</v>
      </c>
      <c r="BL673">
        <f>(1-BK673)</f>
        <v>0</v>
      </c>
      <c r="CU673">
        <f>$B$13*DS673+$C$13*DT673+$F$13*EE673*(1-EH673)</f>
        <v>0</v>
      </c>
      <c r="CV673">
        <f>CU673*CW673</f>
        <v>0</v>
      </c>
      <c r="CW673">
        <f>($B$13*$D$11+$C$13*$D$11+$F$13*((ER673+EJ673)/MAX(ER673+EJ673+ES673, 0.1)*$I$11+ES673/MAX(ER673+EJ673+ES673, 0.1)*$J$11))/($B$13+$C$13+$F$13)</f>
        <v>0</v>
      </c>
      <c r="CX673">
        <f>($B$13*$K$11+$C$13*$K$11+$F$13*((ER673+EJ673)/MAX(ER673+EJ673+ES673, 0.1)*$P$11+ES673/MAX(ER673+EJ673+ES673, 0.1)*$Q$11))/($B$13+$C$13+$F$13)</f>
        <v>0</v>
      </c>
      <c r="CY673">
        <v>1.91</v>
      </c>
      <c r="CZ673">
        <v>0.5</v>
      </c>
      <c r="DA673" t="s">
        <v>421</v>
      </c>
      <c r="DB673">
        <v>2</v>
      </c>
      <c r="DC673">
        <v>1761014402.1</v>
      </c>
      <c r="DD673">
        <v>420.4040416666667</v>
      </c>
      <c r="DE673">
        <v>420.002</v>
      </c>
      <c r="DF673">
        <v>23.41705</v>
      </c>
      <c r="DG673">
        <v>23.2791125</v>
      </c>
      <c r="DH673">
        <v>422.21675</v>
      </c>
      <c r="DI673">
        <v>23.2333625</v>
      </c>
      <c r="DJ673">
        <v>500.0155</v>
      </c>
      <c r="DK673">
        <v>90.62449583333334</v>
      </c>
      <c r="DL673">
        <v>0.03308500833333333</v>
      </c>
      <c r="DM673">
        <v>29.98025</v>
      </c>
      <c r="DN673">
        <v>30.02650833333333</v>
      </c>
      <c r="DO673">
        <v>999.9</v>
      </c>
      <c r="DP673">
        <v>0</v>
      </c>
      <c r="DQ673">
        <v>0</v>
      </c>
      <c r="DR673">
        <v>10002.26291666667</v>
      </c>
      <c r="DS673">
        <v>0</v>
      </c>
      <c r="DT673">
        <v>0.242856</v>
      </c>
      <c r="DU673">
        <v>0.4020206666666666</v>
      </c>
      <c r="DV673">
        <v>430.4846250000001</v>
      </c>
      <c r="DW673">
        <v>430.0121666666667</v>
      </c>
      <c r="DX673">
        <v>0.1379399583333333</v>
      </c>
      <c r="DY673">
        <v>420.002</v>
      </c>
      <c r="DZ673">
        <v>23.2791125</v>
      </c>
      <c r="EA673">
        <v>2.122158333333333</v>
      </c>
      <c r="EB673">
        <v>2.109658333333333</v>
      </c>
      <c r="EC673">
        <v>18.3864875</v>
      </c>
      <c r="ED673">
        <v>18.29229583333333</v>
      </c>
      <c r="EE673">
        <v>0.00500078</v>
      </c>
      <c r="EF673">
        <v>0</v>
      </c>
      <c r="EG673">
        <v>0</v>
      </c>
      <c r="EH673">
        <v>0</v>
      </c>
      <c r="EI673">
        <v>198.925</v>
      </c>
      <c r="EJ673">
        <v>0.00500078</v>
      </c>
      <c r="EK673">
        <v>-11.97083333333333</v>
      </c>
      <c r="EL673">
        <v>-0.6</v>
      </c>
      <c r="EM673">
        <v>36.06491666666667</v>
      </c>
      <c r="EN673">
        <v>40.00754166666666</v>
      </c>
      <c r="EO673">
        <v>38.34358333333333</v>
      </c>
      <c r="EP673">
        <v>40.95545833333333</v>
      </c>
      <c r="EQ673">
        <v>38.91645833333333</v>
      </c>
      <c r="ER673">
        <v>0</v>
      </c>
      <c r="ES673">
        <v>0</v>
      </c>
      <c r="ET673">
        <v>0</v>
      </c>
      <c r="EU673">
        <v>1761014409.1</v>
      </c>
      <c r="EV673">
        <v>0</v>
      </c>
      <c r="EW673">
        <v>198.3279999999999</v>
      </c>
      <c r="EX673">
        <v>-0.8846150394729839</v>
      </c>
      <c r="EY673">
        <v>5.838461482948099</v>
      </c>
      <c r="EZ673">
        <v>-12.404</v>
      </c>
      <c r="FA673">
        <v>15</v>
      </c>
      <c r="FB673">
        <v>1761014194.6</v>
      </c>
      <c r="FC673" t="s">
        <v>1727</v>
      </c>
      <c r="FD673">
        <v>1761014192.6</v>
      </c>
      <c r="FE673">
        <v>1761014194.6</v>
      </c>
      <c r="FF673">
        <v>20</v>
      </c>
      <c r="FG673">
        <v>-0.003</v>
      </c>
      <c r="FH673">
        <v>-0.001</v>
      </c>
      <c r="FI673">
        <v>-1.814</v>
      </c>
      <c r="FJ673">
        <v>0.179</v>
      </c>
      <c r="FK673">
        <v>420</v>
      </c>
      <c r="FL673">
        <v>23</v>
      </c>
      <c r="FM673">
        <v>0.62</v>
      </c>
      <c r="FN673">
        <v>0.22</v>
      </c>
      <c r="FO673">
        <v>0.4052848</v>
      </c>
      <c r="FP673">
        <v>0.1133462363977478</v>
      </c>
      <c r="FQ673">
        <v>0.03499023841387765</v>
      </c>
      <c r="FR673">
        <v>1</v>
      </c>
      <c r="FS673">
        <v>198.35</v>
      </c>
      <c r="FT673">
        <v>13.74331573843743</v>
      </c>
      <c r="FU673">
        <v>5.048194202473034</v>
      </c>
      <c r="FV673">
        <v>0</v>
      </c>
      <c r="FW673">
        <v>0.1403196</v>
      </c>
      <c r="FX673">
        <v>-0.05669488930581649</v>
      </c>
      <c r="FY673">
        <v>0.005561226001521606</v>
      </c>
      <c r="FZ673">
        <v>1</v>
      </c>
      <c r="GA673">
        <v>2</v>
      </c>
      <c r="GB673">
        <v>3</v>
      </c>
      <c r="GC673" t="s">
        <v>482</v>
      </c>
      <c r="GD673">
        <v>3.10934</v>
      </c>
      <c r="GE673">
        <v>2.72506</v>
      </c>
      <c r="GF673">
        <v>0.0887911</v>
      </c>
      <c r="GG673">
        <v>0.08848839999999999</v>
      </c>
      <c r="GH673">
        <v>0.106854</v>
      </c>
      <c r="GI673">
        <v>0.107454</v>
      </c>
      <c r="GJ673">
        <v>23917.9</v>
      </c>
      <c r="GK673">
        <v>21656</v>
      </c>
      <c r="GL673">
        <v>26805.6</v>
      </c>
      <c r="GM673">
        <v>23963.6</v>
      </c>
      <c r="GN673">
        <v>38254.5</v>
      </c>
      <c r="GO673">
        <v>31545.1</v>
      </c>
      <c r="GP673">
        <v>46788</v>
      </c>
      <c r="GQ673">
        <v>37876.1</v>
      </c>
      <c r="GR673">
        <v>1.89408</v>
      </c>
      <c r="GS673">
        <v>1.88255</v>
      </c>
      <c r="GT673">
        <v>0.112213</v>
      </c>
      <c r="GU673">
        <v>0</v>
      </c>
      <c r="GV673">
        <v>28.2062</v>
      </c>
      <c r="GW673">
        <v>999.9</v>
      </c>
      <c r="GX673">
        <v>64.09999999999999</v>
      </c>
      <c r="GY673">
        <v>28.9</v>
      </c>
      <c r="GZ673">
        <v>28.284</v>
      </c>
      <c r="HA673">
        <v>61.2484</v>
      </c>
      <c r="HB673">
        <v>21.1498</v>
      </c>
      <c r="HC673">
        <v>1</v>
      </c>
      <c r="HD673">
        <v>0.0129802</v>
      </c>
      <c r="HE673">
        <v>-1.94445</v>
      </c>
      <c r="HF673">
        <v>20.3247</v>
      </c>
      <c r="HG673">
        <v>5.21759</v>
      </c>
      <c r="HH673">
        <v>11.9798</v>
      </c>
      <c r="HI673">
        <v>4.9648</v>
      </c>
      <c r="HJ673">
        <v>3.27595</v>
      </c>
      <c r="HK673">
        <v>9999</v>
      </c>
      <c r="HL673">
        <v>9999</v>
      </c>
      <c r="HM673">
        <v>9999</v>
      </c>
      <c r="HN673">
        <v>999.9</v>
      </c>
      <c r="HO673">
        <v>1.86365</v>
      </c>
      <c r="HP673">
        <v>1.85974</v>
      </c>
      <c r="HQ673">
        <v>1.85806</v>
      </c>
      <c r="HR673">
        <v>1.85943</v>
      </c>
      <c r="HS673">
        <v>1.85959</v>
      </c>
      <c r="HT673">
        <v>1.85806</v>
      </c>
      <c r="HU673">
        <v>1.85715</v>
      </c>
      <c r="HV673">
        <v>1.85211</v>
      </c>
      <c r="HW673">
        <v>0</v>
      </c>
      <c r="HX673">
        <v>0</v>
      </c>
      <c r="HY673">
        <v>0</v>
      </c>
      <c r="HZ673">
        <v>0</v>
      </c>
      <c r="IA673" t="s">
        <v>424</v>
      </c>
      <c r="IB673" t="s">
        <v>425</v>
      </c>
      <c r="IC673" t="s">
        <v>426</v>
      </c>
      <c r="ID673" t="s">
        <v>426</v>
      </c>
      <c r="IE673" t="s">
        <v>426</v>
      </c>
      <c r="IF673" t="s">
        <v>426</v>
      </c>
      <c r="IG673">
        <v>0</v>
      </c>
      <c r="IH673">
        <v>100</v>
      </c>
      <c r="II673">
        <v>100</v>
      </c>
      <c r="IJ673">
        <v>-1.813</v>
      </c>
      <c r="IK673">
        <v>0.1835</v>
      </c>
      <c r="IL673">
        <v>-2.604145233131235</v>
      </c>
      <c r="IM673">
        <v>0.001328113201692861</v>
      </c>
      <c r="IN673">
        <v>1.538283238170363E-06</v>
      </c>
      <c r="IO673">
        <v>-5.795655626708063E-10</v>
      </c>
      <c r="IP673">
        <v>-0.06228719509320726</v>
      </c>
      <c r="IQ673">
        <v>-0.004593102289677449</v>
      </c>
      <c r="IR673">
        <v>0.0008253994458280543</v>
      </c>
      <c r="IS673">
        <v>-7.403632370499484E-06</v>
      </c>
      <c r="IT673">
        <v>2</v>
      </c>
      <c r="IU673">
        <v>1985</v>
      </c>
      <c r="IV673">
        <v>1</v>
      </c>
      <c r="IW673">
        <v>27</v>
      </c>
      <c r="IX673">
        <v>3.6</v>
      </c>
      <c r="IY673">
        <v>3.6</v>
      </c>
      <c r="IZ673">
        <v>1.13525</v>
      </c>
      <c r="JA673">
        <v>2.61108</v>
      </c>
      <c r="JB673">
        <v>1.49658</v>
      </c>
      <c r="JC673">
        <v>2.34375</v>
      </c>
      <c r="JD673">
        <v>1.54907</v>
      </c>
      <c r="JE673">
        <v>2.36572</v>
      </c>
      <c r="JF673">
        <v>32.7091</v>
      </c>
      <c r="JG673">
        <v>15.1477</v>
      </c>
      <c r="JH673">
        <v>18</v>
      </c>
      <c r="JI673">
        <v>481.275</v>
      </c>
      <c r="JJ673">
        <v>503.149</v>
      </c>
      <c r="JK673">
        <v>31.1036</v>
      </c>
      <c r="JL673">
        <v>27.4034</v>
      </c>
      <c r="JM673">
        <v>30</v>
      </c>
      <c r="JN673">
        <v>27.6114</v>
      </c>
      <c r="JO673">
        <v>27.5972</v>
      </c>
      <c r="JP673">
        <v>22.8221</v>
      </c>
      <c r="JQ673">
        <v>21.6042</v>
      </c>
      <c r="JR673">
        <v>78.95950000000001</v>
      </c>
      <c r="JS673">
        <v>31.1</v>
      </c>
      <c r="JT673">
        <v>420</v>
      </c>
      <c r="JU673">
        <v>23.34</v>
      </c>
      <c r="JV673">
        <v>102.315</v>
      </c>
      <c r="JW673">
        <v>91.3775</v>
      </c>
    </row>
    <row r="674" spans="1:283">
      <c r="A674">
        <v>656</v>
      </c>
      <c r="B674">
        <v>1761014412.1</v>
      </c>
      <c r="C674">
        <v>4746.099999904633</v>
      </c>
      <c r="D674" t="s">
        <v>1776</v>
      </c>
      <c r="E674" t="s">
        <v>1777</v>
      </c>
      <c r="F674">
        <v>5</v>
      </c>
      <c r="G674" t="s">
        <v>1726</v>
      </c>
      <c r="H674">
        <v>1761014404.1</v>
      </c>
      <c r="I674">
        <f>(J674)/1000</f>
        <v>0</v>
      </c>
      <c r="J674">
        <f>1000*DJ674*AH674*(DF674-DG674)/(100*CY674*(1000-AH674*DF674))</f>
        <v>0</v>
      </c>
      <c r="K674">
        <f>DJ674*AH674*(DE674-DD674*(1000-AH674*DG674)/(1000-AH674*DF674))/(100*CY674)</f>
        <v>0</v>
      </c>
      <c r="L674">
        <f>DD674 - IF(AH674&gt;1, K674*CY674*100.0/(AJ674), 0)</f>
        <v>0</v>
      </c>
      <c r="M674">
        <f>((S674-I674/2)*L674-K674)/(S674+I674/2)</f>
        <v>0</v>
      </c>
      <c r="N674">
        <f>M674*(DK674+DL674)/1000.0</f>
        <v>0</v>
      </c>
      <c r="O674">
        <f>(DD674 - IF(AH674&gt;1, K674*CY674*100.0/(AJ674), 0))*(DK674+DL674)/1000.0</f>
        <v>0</v>
      </c>
      <c r="P674">
        <f>2.0/((1/R674-1/Q674)+SIGN(R674)*SQRT((1/R674-1/Q674)*(1/R674-1/Q674) + 4*CZ674/((CZ674+1)*(CZ674+1))*(2*1/R674*1/Q674-1/Q674*1/Q674)))</f>
        <v>0</v>
      </c>
      <c r="Q674">
        <f>IF(LEFT(DA674,1)&lt;&gt;"0",IF(LEFT(DA674,1)="1",3.0,DB674),$D$5+$E$5*(DR674*DK674/($K$5*1000))+$F$5*(DR674*DK674/($K$5*1000))*MAX(MIN(CY674,$J$5),$I$5)*MAX(MIN(CY674,$J$5),$I$5)+$G$5*MAX(MIN(CY674,$J$5),$I$5)*(DR674*DK674/($K$5*1000))+$H$5*(DR674*DK674/($K$5*1000))*(DR674*DK674/($K$5*1000)))</f>
        <v>0</v>
      </c>
      <c r="R674">
        <f>I674*(1000-(1000*0.61365*exp(17.502*V674/(240.97+V674))/(DK674+DL674)+DF674)/2)/(1000*0.61365*exp(17.502*V674/(240.97+V674))/(DK674+DL674)-DF674)</f>
        <v>0</v>
      </c>
      <c r="S674">
        <f>1/((CZ674+1)/(P674/1.6)+1/(Q674/1.37)) + CZ674/((CZ674+1)/(P674/1.6) + CZ674/(Q674/1.37))</f>
        <v>0</v>
      </c>
      <c r="T674">
        <f>(CU674*CX674)</f>
        <v>0</v>
      </c>
      <c r="U674">
        <f>(DM674+(T674+2*0.95*5.67E-8*(((DM674+$B$9)+273)^4-(DM674+273)^4)-44100*I674)/(1.84*29.3*Q674+8*0.95*5.67E-8*(DM674+273)^3))</f>
        <v>0</v>
      </c>
      <c r="V674">
        <f>($C$9*DN674+$D$9*DO674+$E$9*U674)</f>
        <v>0</v>
      </c>
      <c r="W674">
        <f>0.61365*exp(17.502*V674/(240.97+V674))</f>
        <v>0</v>
      </c>
      <c r="X674">
        <f>(Y674/Z674*100)</f>
        <v>0</v>
      </c>
      <c r="Y674">
        <f>DF674*(DK674+DL674)/1000</f>
        <v>0</v>
      </c>
      <c r="Z674">
        <f>0.61365*exp(17.502*DM674/(240.97+DM674))</f>
        <v>0</v>
      </c>
      <c r="AA674">
        <f>(W674-DF674*(DK674+DL674)/1000)</f>
        <v>0</v>
      </c>
      <c r="AB674">
        <f>(-I674*44100)</f>
        <v>0</v>
      </c>
      <c r="AC674">
        <f>2*29.3*Q674*0.92*(DM674-V674)</f>
        <v>0</v>
      </c>
      <c r="AD674">
        <f>2*0.95*5.67E-8*(((DM674+$B$9)+273)^4-(V674+273)^4)</f>
        <v>0</v>
      </c>
      <c r="AE674">
        <f>T674+AD674+AB674+AC674</f>
        <v>0</v>
      </c>
      <c r="AF674">
        <v>1</v>
      </c>
      <c r="AG674">
        <v>0</v>
      </c>
      <c r="AH674">
        <f>IF(AF674*$H$15&gt;=AJ674,1.0,(AJ674/(AJ674-AF674*$H$15)))</f>
        <v>0</v>
      </c>
      <c r="AI674">
        <f>(AH674-1)*100</f>
        <v>0</v>
      </c>
      <c r="AJ674">
        <f>MAX(0,($B$15+$C$15*DR674)/(1+$D$15*DR674)*DK674/(DM674+273)*$E$15)</f>
        <v>0</v>
      </c>
      <c r="AK674" t="s">
        <v>420</v>
      </c>
      <c r="AL674" t="s">
        <v>420</v>
      </c>
      <c r="AM674">
        <v>0</v>
      </c>
      <c r="AN674">
        <v>0</v>
      </c>
      <c r="AO674">
        <f>1-AM674/AN674</f>
        <v>0</v>
      </c>
      <c r="AP674">
        <v>0</v>
      </c>
      <c r="AQ674" t="s">
        <v>420</v>
      </c>
      <c r="AR674" t="s">
        <v>420</v>
      </c>
      <c r="AS674">
        <v>0</v>
      </c>
      <c r="AT674">
        <v>0</v>
      </c>
      <c r="AU674">
        <f>1-AS674/AT674</f>
        <v>0</v>
      </c>
      <c r="AV674">
        <v>0.5</v>
      </c>
      <c r="AW674">
        <f>CV674</f>
        <v>0</v>
      </c>
      <c r="AX674">
        <f>K674</f>
        <v>0</v>
      </c>
      <c r="AY674">
        <f>AU674*AV674*AW674</f>
        <v>0</v>
      </c>
      <c r="AZ674">
        <f>(AX674-AP674)/AW674</f>
        <v>0</v>
      </c>
      <c r="BA674">
        <f>(AN674-AT674)/AT674</f>
        <v>0</v>
      </c>
      <c r="BB674">
        <f>AM674/(AO674+AM674/AT674)</f>
        <v>0</v>
      </c>
      <c r="BC674" t="s">
        <v>420</v>
      </c>
      <c r="BD674">
        <v>0</v>
      </c>
      <c r="BE674">
        <f>IF(BD674&lt;&gt;0, BD674, BB674)</f>
        <v>0</v>
      </c>
      <c r="BF674">
        <f>1-BE674/AT674</f>
        <v>0</v>
      </c>
      <c r="BG674">
        <f>(AT674-AS674)/(AT674-BE674)</f>
        <v>0</v>
      </c>
      <c r="BH674">
        <f>(AN674-AT674)/(AN674-BE674)</f>
        <v>0</v>
      </c>
      <c r="BI674">
        <f>(AT674-AS674)/(AT674-AM674)</f>
        <v>0</v>
      </c>
      <c r="BJ674">
        <f>(AN674-AT674)/(AN674-AM674)</f>
        <v>0</v>
      </c>
      <c r="BK674">
        <f>(BG674*BE674/AS674)</f>
        <v>0</v>
      </c>
      <c r="BL674">
        <f>(1-BK674)</f>
        <v>0</v>
      </c>
      <c r="CU674">
        <f>$B$13*DS674+$C$13*DT674+$F$13*EE674*(1-EH674)</f>
        <v>0</v>
      </c>
      <c r="CV674">
        <f>CU674*CW674</f>
        <v>0</v>
      </c>
      <c r="CW674">
        <f>($B$13*$D$11+$C$13*$D$11+$F$13*((ER674+EJ674)/MAX(ER674+EJ674+ES674, 0.1)*$I$11+ES674/MAX(ER674+EJ674+ES674, 0.1)*$J$11))/($B$13+$C$13+$F$13)</f>
        <v>0</v>
      </c>
      <c r="CX674">
        <f>($B$13*$K$11+$C$13*$K$11+$F$13*((ER674+EJ674)/MAX(ER674+EJ674+ES674, 0.1)*$P$11+ES674/MAX(ER674+EJ674+ES674, 0.1)*$Q$11))/($B$13+$C$13+$F$13)</f>
        <v>0</v>
      </c>
      <c r="CY674">
        <v>1.91</v>
      </c>
      <c r="CZ674">
        <v>0.5</v>
      </c>
      <c r="DA674" t="s">
        <v>421</v>
      </c>
      <c r="DB674">
        <v>2</v>
      </c>
      <c r="DC674">
        <v>1761014404.1</v>
      </c>
      <c r="DD674">
        <v>420.397</v>
      </c>
      <c r="DE674">
        <v>419.9963333333333</v>
      </c>
      <c r="DF674">
        <v>23.41454583333334</v>
      </c>
      <c r="DG674">
        <v>23.27813333333333</v>
      </c>
      <c r="DH674">
        <v>422.20975</v>
      </c>
      <c r="DI674">
        <v>23.2309125</v>
      </c>
      <c r="DJ674">
        <v>499.999125</v>
      </c>
      <c r="DK674">
        <v>90.62465833333334</v>
      </c>
      <c r="DL674">
        <v>0.03310341250000001</v>
      </c>
      <c r="DM674">
        <v>29.98097916666667</v>
      </c>
      <c r="DN674">
        <v>30.02715</v>
      </c>
      <c r="DO674">
        <v>999.9</v>
      </c>
      <c r="DP674">
        <v>0</v>
      </c>
      <c r="DQ674">
        <v>0</v>
      </c>
      <c r="DR674">
        <v>10002.31708333333</v>
      </c>
      <c r="DS674">
        <v>0</v>
      </c>
      <c r="DT674">
        <v>0.242856</v>
      </c>
      <c r="DU674">
        <v>0.4006614583333333</v>
      </c>
      <c r="DV674">
        <v>430.4762916666667</v>
      </c>
      <c r="DW674">
        <v>430.0059166666667</v>
      </c>
      <c r="DX674">
        <v>0.136414375</v>
      </c>
      <c r="DY674">
        <v>419.9963333333333</v>
      </c>
      <c r="DZ674">
        <v>23.27813333333333</v>
      </c>
      <c r="EA674">
        <v>2.121935</v>
      </c>
      <c r="EB674">
        <v>2.109573333333334</v>
      </c>
      <c r="EC674">
        <v>18.38480833333334</v>
      </c>
      <c r="ED674">
        <v>18.29165416666667</v>
      </c>
      <c r="EE674">
        <v>0.00500078</v>
      </c>
      <c r="EF674">
        <v>0</v>
      </c>
      <c r="EG674">
        <v>0</v>
      </c>
      <c r="EH674">
        <v>0</v>
      </c>
      <c r="EI674">
        <v>198.6291666666666</v>
      </c>
      <c r="EJ674">
        <v>0.00500078</v>
      </c>
      <c r="EK674">
        <v>-11.3</v>
      </c>
      <c r="EL674">
        <v>-0.3958333333333333</v>
      </c>
      <c r="EM674">
        <v>36.04141666666666</v>
      </c>
      <c r="EN674">
        <v>39.93458333333333</v>
      </c>
      <c r="EO674">
        <v>38.32533333333333</v>
      </c>
      <c r="EP674">
        <v>40.853875</v>
      </c>
      <c r="EQ674">
        <v>38.87475</v>
      </c>
      <c r="ER674">
        <v>0</v>
      </c>
      <c r="ES674">
        <v>0</v>
      </c>
      <c r="ET674">
        <v>0</v>
      </c>
      <c r="EU674">
        <v>1761014410.9</v>
      </c>
      <c r="EV674">
        <v>0</v>
      </c>
      <c r="EW674">
        <v>198.2307692307692</v>
      </c>
      <c r="EX674">
        <v>-10.57093998216965</v>
      </c>
      <c r="EY674">
        <v>39.67521371868603</v>
      </c>
      <c r="EZ674">
        <v>-11.55</v>
      </c>
      <c r="FA674">
        <v>15</v>
      </c>
      <c r="FB674">
        <v>1761014194.6</v>
      </c>
      <c r="FC674" t="s">
        <v>1727</v>
      </c>
      <c r="FD674">
        <v>1761014192.6</v>
      </c>
      <c r="FE674">
        <v>1761014194.6</v>
      </c>
      <c r="FF674">
        <v>20</v>
      </c>
      <c r="FG674">
        <v>-0.003</v>
      </c>
      <c r="FH674">
        <v>-0.001</v>
      </c>
      <c r="FI674">
        <v>-1.814</v>
      </c>
      <c r="FJ674">
        <v>0.179</v>
      </c>
      <c r="FK674">
        <v>420</v>
      </c>
      <c r="FL674">
        <v>23</v>
      </c>
      <c r="FM674">
        <v>0.62</v>
      </c>
      <c r="FN674">
        <v>0.22</v>
      </c>
      <c r="FO674">
        <v>0.4035986829268293</v>
      </c>
      <c r="FP674">
        <v>0.08846274564459988</v>
      </c>
      <c r="FQ674">
        <v>0.0346888728342277</v>
      </c>
      <c r="FR674">
        <v>1</v>
      </c>
      <c r="FS674">
        <v>198.614705882353</v>
      </c>
      <c r="FT674">
        <v>-3.368983807794991</v>
      </c>
      <c r="FU674">
        <v>5.207355225342955</v>
      </c>
      <c r="FV674">
        <v>0</v>
      </c>
      <c r="FW674">
        <v>0.1385173414634147</v>
      </c>
      <c r="FX674">
        <v>-0.04922374912891972</v>
      </c>
      <c r="FY674">
        <v>0.005023577190194429</v>
      </c>
      <c r="FZ674">
        <v>1</v>
      </c>
      <c r="GA674">
        <v>2</v>
      </c>
      <c r="GB674">
        <v>3</v>
      </c>
      <c r="GC674" t="s">
        <v>482</v>
      </c>
      <c r="GD674">
        <v>3.10943</v>
      </c>
      <c r="GE674">
        <v>2.72504</v>
      </c>
      <c r="GF674">
        <v>0.0887959</v>
      </c>
      <c r="GG674">
        <v>0.08849360000000001</v>
      </c>
      <c r="GH674">
        <v>0.106852</v>
      </c>
      <c r="GI674">
        <v>0.107457</v>
      </c>
      <c r="GJ674">
        <v>23917.8</v>
      </c>
      <c r="GK674">
        <v>21655.8</v>
      </c>
      <c r="GL674">
        <v>26805.6</v>
      </c>
      <c r="GM674">
        <v>23963.5</v>
      </c>
      <c r="GN674">
        <v>38254.6</v>
      </c>
      <c r="GO674">
        <v>31544.9</v>
      </c>
      <c r="GP674">
        <v>46788</v>
      </c>
      <c r="GQ674">
        <v>37876.1</v>
      </c>
      <c r="GR674">
        <v>1.89447</v>
      </c>
      <c r="GS674">
        <v>1.88242</v>
      </c>
      <c r="GT674">
        <v>0.112321</v>
      </c>
      <c r="GU674">
        <v>0</v>
      </c>
      <c r="GV674">
        <v>28.2062</v>
      </c>
      <c r="GW674">
        <v>999.9</v>
      </c>
      <c r="GX674">
        <v>64.09999999999999</v>
      </c>
      <c r="GY674">
        <v>28.9</v>
      </c>
      <c r="GZ674">
        <v>28.2832</v>
      </c>
      <c r="HA674">
        <v>61.2584</v>
      </c>
      <c r="HB674">
        <v>21.0978</v>
      </c>
      <c r="HC674">
        <v>1</v>
      </c>
      <c r="HD674">
        <v>0.0129802</v>
      </c>
      <c r="HE674">
        <v>-1.95338</v>
      </c>
      <c r="HF674">
        <v>20.3247</v>
      </c>
      <c r="HG674">
        <v>5.21759</v>
      </c>
      <c r="HH674">
        <v>11.98</v>
      </c>
      <c r="HI674">
        <v>4.9649</v>
      </c>
      <c r="HJ674">
        <v>3.276</v>
      </c>
      <c r="HK674">
        <v>9999</v>
      </c>
      <c r="HL674">
        <v>9999</v>
      </c>
      <c r="HM674">
        <v>9999</v>
      </c>
      <c r="HN674">
        <v>999.9</v>
      </c>
      <c r="HO674">
        <v>1.86362</v>
      </c>
      <c r="HP674">
        <v>1.85974</v>
      </c>
      <c r="HQ674">
        <v>1.85806</v>
      </c>
      <c r="HR674">
        <v>1.85943</v>
      </c>
      <c r="HS674">
        <v>1.85959</v>
      </c>
      <c r="HT674">
        <v>1.85806</v>
      </c>
      <c r="HU674">
        <v>1.85715</v>
      </c>
      <c r="HV674">
        <v>1.8521</v>
      </c>
      <c r="HW674">
        <v>0</v>
      </c>
      <c r="HX674">
        <v>0</v>
      </c>
      <c r="HY674">
        <v>0</v>
      </c>
      <c r="HZ674">
        <v>0</v>
      </c>
      <c r="IA674" t="s">
        <v>424</v>
      </c>
      <c r="IB674" t="s">
        <v>425</v>
      </c>
      <c r="IC674" t="s">
        <v>426</v>
      </c>
      <c r="ID674" t="s">
        <v>426</v>
      </c>
      <c r="IE674" t="s">
        <v>426</v>
      </c>
      <c r="IF674" t="s">
        <v>426</v>
      </c>
      <c r="IG674">
        <v>0</v>
      </c>
      <c r="IH674">
        <v>100</v>
      </c>
      <c r="II674">
        <v>100</v>
      </c>
      <c r="IJ674">
        <v>-1.812</v>
      </c>
      <c r="IK674">
        <v>0.1835</v>
      </c>
      <c r="IL674">
        <v>-2.604145233131235</v>
      </c>
      <c r="IM674">
        <v>0.001328113201692861</v>
      </c>
      <c r="IN674">
        <v>1.538283238170363E-06</v>
      </c>
      <c r="IO674">
        <v>-5.795655626708063E-10</v>
      </c>
      <c r="IP674">
        <v>-0.06228719509320726</v>
      </c>
      <c r="IQ674">
        <v>-0.004593102289677449</v>
      </c>
      <c r="IR674">
        <v>0.0008253994458280543</v>
      </c>
      <c r="IS674">
        <v>-7.403632370499484E-06</v>
      </c>
      <c r="IT674">
        <v>2</v>
      </c>
      <c r="IU674">
        <v>1985</v>
      </c>
      <c r="IV674">
        <v>1</v>
      </c>
      <c r="IW674">
        <v>27</v>
      </c>
      <c r="IX674">
        <v>3.7</v>
      </c>
      <c r="IY674">
        <v>3.6</v>
      </c>
      <c r="IZ674">
        <v>1.13525</v>
      </c>
      <c r="JA674">
        <v>2.61475</v>
      </c>
      <c r="JB674">
        <v>1.49658</v>
      </c>
      <c r="JC674">
        <v>2.34497</v>
      </c>
      <c r="JD674">
        <v>1.54907</v>
      </c>
      <c r="JE674">
        <v>2.4353</v>
      </c>
      <c r="JF674">
        <v>32.7091</v>
      </c>
      <c r="JG674">
        <v>15.1477</v>
      </c>
      <c r="JH674">
        <v>18</v>
      </c>
      <c r="JI674">
        <v>481.497</v>
      </c>
      <c r="JJ674">
        <v>503.055</v>
      </c>
      <c r="JK674">
        <v>31.0941</v>
      </c>
      <c r="JL674">
        <v>27.4034</v>
      </c>
      <c r="JM674">
        <v>30</v>
      </c>
      <c r="JN674">
        <v>27.6102</v>
      </c>
      <c r="JO674">
        <v>27.5961</v>
      </c>
      <c r="JP674">
        <v>22.823</v>
      </c>
      <c r="JQ674">
        <v>21.6042</v>
      </c>
      <c r="JR674">
        <v>78.95950000000001</v>
      </c>
      <c r="JS674">
        <v>31.0702</v>
      </c>
      <c r="JT674">
        <v>420</v>
      </c>
      <c r="JU674">
        <v>23.34</v>
      </c>
      <c r="JV674">
        <v>102.315</v>
      </c>
      <c r="JW674">
        <v>91.37739999999999</v>
      </c>
    </row>
    <row r="675" spans="1:283">
      <c r="A675">
        <v>657</v>
      </c>
      <c r="B675">
        <v>1761014414.1</v>
      </c>
      <c r="C675">
        <v>4748.099999904633</v>
      </c>
      <c r="D675" t="s">
        <v>1778</v>
      </c>
      <c r="E675" t="s">
        <v>1779</v>
      </c>
      <c r="F675">
        <v>5</v>
      </c>
      <c r="G675" t="s">
        <v>1726</v>
      </c>
      <c r="H675">
        <v>1761014406.1</v>
      </c>
      <c r="I675">
        <f>(J675)/1000</f>
        <v>0</v>
      </c>
      <c r="J675">
        <f>1000*DJ675*AH675*(DF675-DG675)/(100*CY675*(1000-AH675*DF675))</f>
        <v>0</v>
      </c>
      <c r="K675">
        <f>DJ675*AH675*(DE675-DD675*(1000-AH675*DG675)/(1000-AH675*DF675))/(100*CY675)</f>
        <v>0</v>
      </c>
      <c r="L675">
        <f>DD675 - IF(AH675&gt;1, K675*CY675*100.0/(AJ675), 0)</f>
        <v>0</v>
      </c>
      <c r="M675">
        <f>((S675-I675/2)*L675-K675)/(S675+I675/2)</f>
        <v>0</v>
      </c>
      <c r="N675">
        <f>M675*(DK675+DL675)/1000.0</f>
        <v>0</v>
      </c>
      <c r="O675">
        <f>(DD675 - IF(AH675&gt;1, K675*CY675*100.0/(AJ675), 0))*(DK675+DL675)/1000.0</f>
        <v>0</v>
      </c>
      <c r="P675">
        <f>2.0/((1/R675-1/Q675)+SIGN(R675)*SQRT((1/R675-1/Q675)*(1/R675-1/Q675) + 4*CZ675/((CZ675+1)*(CZ675+1))*(2*1/R675*1/Q675-1/Q675*1/Q675)))</f>
        <v>0</v>
      </c>
      <c r="Q675">
        <f>IF(LEFT(DA675,1)&lt;&gt;"0",IF(LEFT(DA675,1)="1",3.0,DB675),$D$5+$E$5*(DR675*DK675/($K$5*1000))+$F$5*(DR675*DK675/($K$5*1000))*MAX(MIN(CY675,$J$5),$I$5)*MAX(MIN(CY675,$J$5),$I$5)+$G$5*MAX(MIN(CY675,$J$5),$I$5)*(DR675*DK675/($K$5*1000))+$H$5*(DR675*DK675/($K$5*1000))*(DR675*DK675/($K$5*1000)))</f>
        <v>0</v>
      </c>
      <c r="R675">
        <f>I675*(1000-(1000*0.61365*exp(17.502*V675/(240.97+V675))/(DK675+DL675)+DF675)/2)/(1000*0.61365*exp(17.502*V675/(240.97+V675))/(DK675+DL675)-DF675)</f>
        <v>0</v>
      </c>
      <c r="S675">
        <f>1/((CZ675+1)/(P675/1.6)+1/(Q675/1.37)) + CZ675/((CZ675+1)/(P675/1.6) + CZ675/(Q675/1.37))</f>
        <v>0</v>
      </c>
      <c r="T675">
        <f>(CU675*CX675)</f>
        <v>0</v>
      </c>
      <c r="U675">
        <f>(DM675+(T675+2*0.95*5.67E-8*(((DM675+$B$9)+273)^4-(DM675+273)^4)-44100*I675)/(1.84*29.3*Q675+8*0.95*5.67E-8*(DM675+273)^3))</f>
        <v>0</v>
      </c>
      <c r="V675">
        <f>($C$9*DN675+$D$9*DO675+$E$9*U675)</f>
        <v>0</v>
      </c>
      <c r="W675">
        <f>0.61365*exp(17.502*V675/(240.97+V675))</f>
        <v>0</v>
      </c>
      <c r="X675">
        <f>(Y675/Z675*100)</f>
        <v>0</v>
      </c>
      <c r="Y675">
        <f>DF675*(DK675+DL675)/1000</f>
        <v>0</v>
      </c>
      <c r="Z675">
        <f>0.61365*exp(17.502*DM675/(240.97+DM675))</f>
        <v>0</v>
      </c>
      <c r="AA675">
        <f>(W675-DF675*(DK675+DL675)/1000)</f>
        <v>0</v>
      </c>
      <c r="AB675">
        <f>(-I675*44100)</f>
        <v>0</v>
      </c>
      <c r="AC675">
        <f>2*29.3*Q675*0.92*(DM675-V675)</f>
        <v>0</v>
      </c>
      <c r="AD675">
        <f>2*0.95*5.67E-8*(((DM675+$B$9)+273)^4-(V675+273)^4)</f>
        <v>0</v>
      </c>
      <c r="AE675">
        <f>T675+AD675+AB675+AC675</f>
        <v>0</v>
      </c>
      <c r="AF675">
        <v>1</v>
      </c>
      <c r="AG675">
        <v>0</v>
      </c>
      <c r="AH675">
        <f>IF(AF675*$H$15&gt;=AJ675,1.0,(AJ675/(AJ675-AF675*$H$15)))</f>
        <v>0</v>
      </c>
      <c r="AI675">
        <f>(AH675-1)*100</f>
        <v>0</v>
      </c>
      <c r="AJ675">
        <f>MAX(0,($B$15+$C$15*DR675)/(1+$D$15*DR675)*DK675/(DM675+273)*$E$15)</f>
        <v>0</v>
      </c>
      <c r="AK675" t="s">
        <v>420</v>
      </c>
      <c r="AL675" t="s">
        <v>420</v>
      </c>
      <c r="AM675">
        <v>0</v>
      </c>
      <c r="AN675">
        <v>0</v>
      </c>
      <c r="AO675">
        <f>1-AM675/AN675</f>
        <v>0</v>
      </c>
      <c r="AP675">
        <v>0</v>
      </c>
      <c r="AQ675" t="s">
        <v>420</v>
      </c>
      <c r="AR675" t="s">
        <v>420</v>
      </c>
      <c r="AS675">
        <v>0</v>
      </c>
      <c r="AT675">
        <v>0</v>
      </c>
      <c r="AU675">
        <f>1-AS675/AT675</f>
        <v>0</v>
      </c>
      <c r="AV675">
        <v>0.5</v>
      </c>
      <c r="AW675">
        <f>CV675</f>
        <v>0</v>
      </c>
      <c r="AX675">
        <f>K675</f>
        <v>0</v>
      </c>
      <c r="AY675">
        <f>AU675*AV675*AW675</f>
        <v>0</v>
      </c>
      <c r="AZ675">
        <f>(AX675-AP675)/AW675</f>
        <v>0</v>
      </c>
      <c r="BA675">
        <f>(AN675-AT675)/AT675</f>
        <v>0</v>
      </c>
      <c r="BB675">
        <f>AM675/(AO675+AM675/AT675)</f>
        <v>0</v>
      </c>
      <c r="BC675" t="s">
        <v>420</v>
      </c>
      <c r="BD675">
        <v>0</v>
      </c>
      <c r="BE675">
        <f>IF(BD675&lt;&gt;0, BD675, BB675)</f>
        <v>0</v>
      </c>
      <c r="BF675">
        <f>1-BE675/AT675</f>
        <v>0</v>
      </c>
      <c r="BG675">
        <f>(AT675-AS675)/(AT675-BE675)</f>
        <v>0</v>
      </c>
      <c r="BH675">
        <f>(AN675-AT675)/(AN675-BE675)</f>
        <v>0</v>
      </c>
      <c r="BI675">
        <f>(AT675-AS675)/(AT675-AM675)</f>
        <v>0</v>
      </c>
      <c r="BJ675">
        <f>(AN675-AT675)/(AN675-AM675)</f>
        <v>0</v>
      </c>
      <c r="BK675">
        <f>(BG675*BE675/AS675)</f>
        <v>0</v>
      </c>
      <c r="BL675">
        <f>(1-BK675)</f>
        <v>0</v>
      </c>
      <c r="CU675">
        <f>$B$13*DS675+$C$13*DT675+$F$13*EE675*(1-EH675)</f>
        <v>0</v>
      </c>
      <c r="CV675">
        <f>CU675*CW675</f>
        <v>0</v>
      </c>
      <c r="CW675">
        <f>($B$13*$D$11+$C$13*$D$11+$F$13*((ER675+EJ675)/MAX(ER675+EJ675+ES675, 0.1)*$I$11+ES675/MAX(ER675+EJ675+ES675, 0.1)*$J$11))/($B$13+$C$13+$F$13)</f>
        <v>0</v>
      </c>
      <c r="CX675">
        <f>($B$13*$K$11+$C$13*$K$11+$F$13*((ER675+EJ675)/MAX(ER675+EJ675+ES675, 0.1)*$P$11+ES675/MAX(ER675+EJ675+ES675, 0.1)*$Q$11))/($B$13+$C$13+$F$13)</f>
        <v>0</v>
      </c>
      <c r="CY675">
        <v>1.91</v>
      </c>
      <c r="CZ675">
        <v>0.5</v>
      </c>
      <c r="DA675" t="s">
        <v>421</v>
      </c>
      <c r="DB675">
        <v>2</v>
      </c>
      <c r="DC675">
        <v>1761014406.1</v>
      </c>
      <c r="DD675">
        <v>420.399375</v>
      </c>
      <c r="DE675">
        <v>419.9950416666666</v>
      </c>
      <c r="DF675">
        <v>23.41225</v>
      </c>
      <c r="DG675">
        <v>23.27741666666667</v>
      </c>
      <c r="DH675">
        <v>422.212125</v>
      </c>
      <c r="DI675">
        <v>23.22866666666667</v>
      </c>
      <c r="DJ675">
        <v>499.9953333333333</v>
      </c>
      <c r="DK675">
        <v>90.62490833333334</v>
      </c>
      <c r="DL675">
        <v>0.03313085</v>
      </c>
      <c r="DM675">
        <v>29.9818125</v>
      </c>
      <c r="DN675">
        <v>30.0286125</v>
      </c>
      <c r="DO675">
        <v>999.9</v>
      </c>
      <c r="DP675">
        <v>0</v>
      </c>
      <c r="DQ675">
        <v>0</v>
      </c>
      <c r="DR675">
        <v>10002.11291666667</v>
      </c>
      <c r="DS675">
        <v>0</v>
      </c>
      <c r="DT675">
        <v>0.242856</v>
      </c>
      <c r="DU675">
        <v>0.4043209999999999</v>
      </c>
      <c r="DV675">
        <v>430.47775</v>
      </c>
      <c r="DW675">
        <v>430.0042916666667</v>
      </c>
      <c r="DX675">
        <v>0.1348347083333333</v>
      </c>
      <c r="DY675">
        <v>419.9950416666666</v>
      </c>
      <c r="DZ675">
        <v>23.27741666666667</v>
      </c>
      <c r="EA675">
        <v>2.1217325</v>
      </c>
      <c r="EB675">
        <v>2.109514583333333</v>
      </c>
      <c r="EC675">
        <v>18.3832875</v>
      </c>
      <c r="ED675">
        <v>18.29120833333333</v>
      </c>
      <c r="EE675">
        <v>0.00500078</v>
      </c>
      <c r="EF675">
        <v>0</v>
      </c>
      <c r="EG675">
        <v>0</v>
      </c>
      <c r="EH675">
        <v>0</v>
      </c>
      <c r="EI675">
        <v>199.0375</v>
      </c>
      <c r="EJ675">
        <v>0.00500078</v>
      </c>
      <c r="EK675">
        <v>-11.37083333333333</v>
      </c>
      <c r="EL675">
        <v>-0.2625</v>
      </c>
      <c r="EM675">
        <v>36.02841666666666</v>
      </c>
      <c r="EN675">
        <v>39.86433333333333</v>
      </c>
      <c r="EO675">
        <v>38.244625</v>
      </c>
      <c r="EP675">
        <v>40.75233333333333</v>
      </c>
      <c r="EQ675">
        <v>38.853875</v>
      </c>
      <c r="ER675">
        <v>0</v>
      </c>
      <c r="ES675">
        <v>0</v>
      </c>
      <c r="ET675">
        <v>0</v>
      </c>
      <c r="EU675">
        <v>1761014413.3</v>
      </c>
      <c r="EV675">
        <v>0</v>
      </c>
      <c r="EW675">
        <v>198.6038461538461</v>
      </c>
      <c r="EX675">
        <v>-7.189743321267827</v>
      </c>
      <c r="EY675">
        <v>2.495726676768344</v>
      </c>
      <c r="EZ675">
        <v>-11.70769230769231</v>
      </c>
      <c r="FA675">
        <v>15</v>
      </c>
      <c r="FB675">
        <v>1761014194.6</v>
      </c>
      <c r="FC675" t="s">
        <v>1727</v>
      </c>
      <c r="FD675">
        <v>1761014192.6</v>
      </c>
      <c r="FE675">
        <v>1761014194.6</v>
      </c>
      <c r="FF675">
        <v>20</v>
      </c>
      <c r="FG675">
        <v>-0.003</v>
      </c>
      <c r="FH675">
        <v>-0.001</v>
      </c>
      <c r="FI675">
        <v>-1.814</v>
      </c>
      <c r="FJ675">
        <v>0.179</v>
      </c>
      <c r="FK675">
        <v>420</v>
      </c>
      <c r="FL675">
        <v>23</v>
      </c>
      <c r="FM675">
        <v>0.62</v>
      </c>
      <c r="FN675">
        <v>0.22</v>
      </c>
      <c r="FO675">
        <v>0.40111235</v>
      </c>
      <c r="FP675">
        <v>0.07639184240150017</v>
      </c>
      <c r="FQ675">
        <v>0.03526613617377865</v>
      </c>
      <c r="FR675">
        <v>1</v>
      </c>
      <c r="FS675">
        <v>198.2294117647059</v>
      </c>
      <c r="FT675">
        <v>-11.93582875545484</v>
      </c>
      <c r="FU675">
        <v>5.437264094234325</v>
      </c>
      <c r="FV675">
        <v>0</v>
      </c>
      <c r="FW675">
        <v>0.137214975</v>
      </c>
      <c r="FX675">
        <v>-0.04620991744840566</v>
      </c>
      <c r="FY675">
        <v>0.004655527341169311</v>
      </c>
      <c r="FZ675">
        <v>1</v>
      </c>
      <c r="GA675">
        <v>2</v>
      </c>
      <c r="GB675">
        <v>3</v>
      </c>
      <c r="GC675" t="s">
        <v>482</v>
      </c>
      <c r="GD675">
        <v>3.10954</v>
      </c>
      <c r="GE675">
        <v>2.72492</v>
      </c>
      <c r="GF675">
        <v>0.0887985</v>
      </c>
      <c r="GG675">
        <v>0.0884986</v>
      </c>
      <c r="GH675">
        <v>0.106844</v>
      </c>
      <c r="GI675">
        <v>0.107457</v>
      </c>
      <c r="GJ675">
        <v>23917.8</v>
      </c>
      <c r="GK675">
        <v>21655.6</v>
      </c>
      <c r="GL675">
        <v>26805.7</v>
      </c>
      <c r="GM675">
        <v>23963.4</v>
      </c>
      <c r="GN675">
        <v>38254.9</v>
      </c>
      <c r="GO675">
        <v>31544.9</v>
      </c>
      <c r="GP675">
        <v>46787.9</v>
      </c>
      <c r="GQ675">
        <v>37876.1</v>
      </c>
      <c r="GR675">
        <v>1.89455</v>
      </c>
      <c r="GS675">
        <v>1.88227</v>
      </c>
      <c r="GT675">
        <v>0.112556</v>
      </c>
      <c r="GU675">
        <v>0</v>
      </c>
      <c r="GV675">
        <v>28.2062</v>
      </c>
      <c r="GW675">
        <v>999.9</v>
      </c>
      <c r="GX675">
        <v>64.09999999999999</v>
      </c>
      <c r="GY675">
        <v>28.9</v>
      </c>
      <c r="GZ675">
        <v>28.2822</v>
      </c>
      <c r="HA675">
        <v>61.5684</v>
      </c>
      <c r="HB675">
        <v>20.9696</v>
      </c>
      <c r="HC675">
        <v>1</v>
      </c>
      <c r="HD675">
        <v>0.0129726</v>
      </c>
      <c r="HE675">
        <v>-1.92656</v>
      </c>
      <c r="HF675">
        <v>20.3252</v>
      </c>
      <c r="HG675">
        <v>5.21744</v>
      </c>
      <c r="HH675">
        <v>11.9798</v>
      </c>
      <c r="HI675">
        <v>4.965</v>
      </c>
      <c r="HJ675">
        <v>3.276</v>
      </c>
      <c r="HK675">
        <v>9999</v>
      </c>
      <c r="HL675">
        <v>9999</v>
      </c>
      <c r="HM675">
        <v>9999</v>
      </c>
      <c r="HN675">
        <v>999.9</v>
      </c>
      <c r="HO675">
        <v>1.86362</v>
      </c>
      <c r="HP675">
        <v>1.85974</v>
      </c>
      <c r="HQ675">
        <v>1.85806</v>
      </c>
      <c r="HR675">
        <v>1.85942</v>
      </c>
      <c r="HS675">
        <v>1.85959</v>
      </c>
      <c r="HT675">
        <v>1.85806</v>
      </c>
      <c r="HU675">
        <v>1.85715</v>
      </c>
      <c r="HV675">
        <v>1.8521</v>
      </c>
      <c r="HW675">
        <v>0</v>
      </c>
      <c r="HX675">
        <v>0</v>
      </c>
      <c r="HY675">
        <v>0</v>
      </c>
      <c r="HZ675">
        <v>0</v>
      </c>
      <c r="IA675" t="s">
        <v>424</v>
      </c>
      <c r="IB675" t="s">
        <v>425</v>
      </c>
      <c r="IC675" t="s">
        <v>426</v>
      </c>
      <c r="ID675" t="s">
        <v>426</v>
      </c>
      <c r="IE675" t="s">
        <v>426</v>
      </c>
      <c r="IF675" t="s">
        <v>426</v>
      </c>
      <c r="IG675">
        <v>0</v>
      </c>
      <c r="IH675">
        <v>100</v>
      </c>
      <c r="II675">
        <v>100</v>
      </c>
      <c r="IJ675">
        <v>-1.813</v>
      </c>
      <c r="IK675">
        <v>0.1834</v>
      </c>
      <c r="IL675">
        <v>-2.604145233131235</v>
      </c>
      <c r="IM675">
        <v>0.001328113201692861</v>
      </c>
      <c r="IN675">
        <v>1.538283238170363E-06</v>
      </c>
      <c r="IO675">
        <v>-5.795655626708063E-10</v>
      </c>
      <c r="IP675">
        <v>-0.06228719509320726</v>
      </c>
      <c r="IQ675">
        <v>-0.004593102289677449</v>
      </c>
      <c r="IR675">
        <v>0.0008253994458280543</v>
      </c>
      <c r="IS675">
        <v>-7.403632370499484E-06</v>
      </c>
      <c r="IT675">
        <v>2</v>
      </c>
      <c r="IU675">
        <v>1985</v>
      </c>
      <c r="IV675">
        <v>1</v>
      </c>
      <c r="IW675">
        <v>27</v>
      </c>
      <c r="IX675">
        <v>3.7</v>
      </c>
      <c r="IY675">
        <v>3.7</v>
      </c>
      <c r="IZ675">
        <v>1.13525</v>
      </c>
      <c r="JA675">
        <v>2.6062</v>
      </c>
      <c r="JB675">
        <v>1.49658</v>
      </c>
      <c r="JC675">
        <v>2.34497</v>
      </c>
      <c r="JD675">
        <v>1.54907</v>
      </c>
      <c r="JE675">
        <v>2.44141</v>
      </c>
      <c r="JF675">
        <v>32.7091</v>
      </c>
      <c r="JG675">
        <v>15.1565</v>
      </c>
      <c r="JH675">
        <v>18</v>
      </c>
      <c r="JI675">
        <v>481.536</v>
      </c>
      <c r="JJ675">
        <v>502.949</v>
      </c>
      <c r="JK675">
        <v>31.0835</v>
      </c>
      <c r="JL675">
        <v>27.4034</v>
      </c>
      <c r="JM675">
        <v>30</v>
      </c>
      <c r="JN675">
        <v>27.6097</v>
      </c>
      <c r="JO675">
        <v>27.5954</v>
      </c>
      <c r="JP675">
        <v>22.8218</v>
      </c>
      <c r="JQ675">
        <v>21.6042</v>
      </c>
      <c r="JR675">
        <v>78.95950000000001</v>
      </c>
      <c r="JS675">
        <v>31.0702</v>
      </c>
      <c r="JT675">
        <v>420</v>
      </c>
      <c r="JU675">
        <v>23.34</v>
      </c>
      <c r="JV675">
        <v>102.314</v>
      </c>
      <c r="JW675">
        <v>91.3772</v>
      </c>
    </row>
    <row r="676" spans="1:283">
      <c r="A676">
        <v>658</v>
      </c>
      <c r="B676">
        <v>1761014416.1</v>
      </c>
      <c r="C676">
        <v>4750.099999904633</v>
      </c>
      <c r="D676" t="s">
        <v>1780</v>
      </c>
      <c r="E676" t="s">
        <v>1781</v>
      </c>
      <c r="F676">
        <v>5</v>
      </c>
      <c r="G676" t="s">
        <v>1726</v>
      </c>
      <c r="H676">
        <v>1761014408.1</v>
      </c>
      <c r="I676">
        <f>(J676)/1000</f>
        <v>0</v>
      </c>
      <c r="J676">
        <f>1000*DJ676*AH676*(DF676-DG676)/(100*CY676*(1000-AH676*DF676))</f>
        <v>0</v>
      </c>
      <c r="K676">
        <f>DJ676*AH676*(DE676-DD676*(1000-AH676*DG676)/(1000-AH676*DF676))/(100*CY676)</f>
        <v>0</v>
      </c>
      <c r="L676">
        <f>DD676 - IF(AH676&gt;1, K676*CY676*100.0/(AJ676), 0)</f>
        <v>0</v>
      </c>
      <c r="M676">
        <f>((S676-I676/2)*L676-K676)/(S676+I676/2)</f>
        <v>0</v>
      </c>
      <c r="N676">
        <f>M676*(DK676+DL676)/1000.0</f>
        <v>0</v>
      </c>
      <c r="O676">
        <f>(DD676 - IF(AH676&gt;1, K676*CY676*100.0/(AJ676), 0))*(DK676+DL676)/1000.0</f>
        <v>0</v>
      </c>
      <c r="P676">
        <f>2.0/((1/R676-1/Q676)+SIGN(R676)*SQRT((1/R676-1/Q676)*(1/R676-1/Q676) + 4*CZ676/((CZ676+1)*(CZ676+1))*(2*1/R676*1/Q676-1/Q676*1/Q676)))</f>
        <v>0</v>
      </c>
      <c r="Q676">
        <f>IF(LEFT(DA676,1)&lt;&gt;"0",IF(LEFT(DA676,1)="1",3.0,DB676),$D$5+$E$5*(DR676*DK676/($K$5*1000))+$F$5*(DR676*DK676/($K$5*1000))*MAX(MIN(CY676,$J$5),$I$5)*MAX(MIN(CY676,$J$5),$I$5)+$G$5*MAX(MIN(CY676,$J$5),$I$5)*(DR676*DK676/($K$5*1000))+$H$5*(DR676*DK676/($K$5*1000))*(DR676*DK676/($K$5*1000)))</f>
        <v>0</v>
      </c>
      <c r="R676">
        <f>I676*(1000-(1000*0.61365*exp(17.502*V676/(240.97+V676))/(DK676+DL676)+DF676)/2)/(1000*0.61365*exp(17.502*V676/(240.97+V676))/(DK676+DL676)-DF676)</f>
        <v>0</v>
      </c>
      <c r="S676">
        <f>1/((CZ676+1)/(P676/1.6)+1/(Q676/1.37)) + CZ676/((CZ676+1)/(P676/1.6) + CZ676/(Q676/1.37))</f>
        <v>0</v>
      </c>
      <c r="T676">
        <f>(CU676*CX676)</f>
        <v>0</v>
      </c>
      <c r="U676">
        <f>(DM676+(T676+2*0.95*5.67E-8*(((DM676+$B$9)+273)^4-(DM676+273)^4)-44100*I676)/(1.84*29.3*Q676+8*0.95*5.67E-8*(DM676+273)^3))</f>
        <v>0</v>
      </c>
      <c r="V676">
        <f>($C$9*DN676+$D$9*DO676+$E$9*U676)</f>
        <v>0</v>
      </c>
      <c r="W676">
        <f>0.61365*exp(17.502*V676/(240.97+V676))</f>
        <v>0</v>
      </c>
      <c r="X676">
        <f>(Y676/Z676*100)</f>
        <v>0</v>
      </c>
      <c r="Y676">
        <f>DF676*(DK676+DL676)/1000</f>
        <v>0</v>
      </c>
      <c r="Z676">
        <f>0.61365*exp(17.502*DM676/(240.97+DM676))</f>
        <v>0</v>
      </c>
      <c r="AA676">
        <f>(W676-DF676*(DK676+DL676)/1000)</f>
        <v>0</v>
      </c>
      <c r="AB676">
        <f>(-I676*44100)</f>
        <v>0</v>
      </c>
      <c r="AC676">
        <f>2*29.3*Q676*0.92*(DM676-V676)</f>
        <v>0</v>
      </c>
      <c r="AD676">
        <f>2*0.95*5.67E-8*(((DM676+$B$9)+273)^4-(V676+273)^4)</f>
        <v>0</v>
      </c>
      <c r="AE676">
        <f>T676+AD676+AB676+AC676</f>
        <v>0</v>
      </c>
      <c r="AF676">
        <v>1</v>
      </c>
      <c r="AG676">
        <v>0</v>
      </c>
      <c r="AH676">
        <f>IF(AF676*$H$15&gt;=AJ676,1.0,(AJ676/(AJ676-AF676*$H$15)))</f>
        <v>0</v>
      </c>
      <c r="AI676">
        <f>(AH676-1)*100</f>
        <v>0</v>
      </c>
      <c r="AJ676">
        <f>MAX(0,($B$15+$C$15*DR676)/(1+$D$15*DR676)*DK676/(DM676+273)*$E$15)</f>
        <v>0</v>
      </c>
      <c r="AK676" t="s">
        <v>420</v>
      </c>
      <c r="AL676" t="s">
        <v>420</v>
      </c>
      <c r="AM676">
        <v>0</v>
      </c>
      <c r="AN676">
        <v>0</v>
      </c>
      <c r="AO676">
        <f>1-AM676/AN676</f>
        <v>0</v>
      </c>
      <c r="AP676">
        <v>0</v>
      </c>
      <c r="AQ676" t="s">
        <v>420</v>
      </c>
      <c r="AR676" t="s">
        <v>420</v>
      </c>
      <c r="AS676">
        <v>0</v>
      </c>
      <c r="AT676">
        <v>0</v>
      </c>
      <c r="AU676">
        <f>1-AS676/AT676</f>
        <v>0</v>
      </c>
      <c r="AV676">
        <v>0.5</v>
      </c>
      <c r="AW676">
        <f>CV676</f>
        <v>0</v>
      </c>
      <c r="AX676">
        <f>K676</f>
        <v>0</v>
      </c>
      <c r="AY676">
        <f>AU676*AV676*AW676</f>
        <v>0</v>
      </c>
      <c r="AZ676">
        <f>(AX676-AP676)/AW676</f>
        <v>0</v>
      </c>
      <c r="BA676">
        <f>(AN676-AT676)/AT676</f>
        <v>0</v>
      </c>
      <c r="BB676">
        <f>AM676/(AO676+AM676/AT676)</f>
        <v>0</v>
      </c>
      <c r="BC676" t="s">
        <v>420</v>
      </c>
      <c r="BD676">
        <v>0</v>
      </c>
      <c r="BE676">
        <f>IF(BD676&lt;&gt;0, BD676, BB676)</f>
        <v>0</v>
      </c>
      <c r="BF676">
        <f>1-BE676/AT676</f>
        <v>0</v>
      </c>
      <c r="BG676">
        <f>(AT676-AS676)/(AT676-BE676)</f>
        <v>0</v>
      </c>
      <c r="BH676">
        <f>(AN676-AT676)/(AN676-BE676)</f>
        <v>0</v>
      </c>
      <c r="BI676">
        <f>(AT676-AS676)/(AT676-AM676)</f>
        <v>0</v>
      </c>
      <c r="BJ676">
        <f>(AN676-AT676)/(AN676-AM676)</f>
        <v>0</v>
      </c>
      <c r="BK676">
        <f>(BG676*BE676/AS676)</f>
        <v>0</v>
      </c>
      <c r="BL676">
        <f>(1-BK676)</f>
        <v>0</v>
      </c>
      <c r="CU676">
        <f>$B$13*DS676+$C$13*DT676+$F$13*EE676*(1-EH676)</f>
        <v>0</v>
      </c>
      <c r="CV676">
        <f>CU676*CW676</f>
        <v>0</v>
      </c>
      <c r="CW676">
        <f>($B$13*$D$11+$C$13*$D$11+$F$13*((ER676+EJ676)/MAX(ER676+EJ676+ES676, 0.1)*$I$11+ES676/MAX(ER676+EJ676+ES676, 0.1)*$J$11))/($B$13+$C$13+$F$13)</f>
        <v>0</v>
      </c>
      <c r="CX676">
        <f>($B$13*$K$11+$C$13*$K$11+$F$13*((ER676+EJ676)/MAX(ER676+EJ676+ES676, 0.1)*$P$11+ES676/MAX(ER676+EJ676+ES676, 0.1)*$Q$11))/($B$13+$C$13+$F$13)</f>
        <v>0</v>
      </c>
      <c r="CY676">
        <v>1.91</v>
      </c>
      <c r="CZ676">
        <v>0.5</v>
      </c>
      <c r="DA676" t="s">
        <v>421</v>
      </c>
      <c r="DB676">
        <v>2</v>
      </c>
      <c r="DC676">
        <v>1761014408.1</v>
      </c>
      <c r="DD676">
        <v>420.4029166666667</v>
      </c>
      <c r="DE676">
        <v>419.9947083333333</v>
      </c>
      <c r="DF676">
        <v>23.41018333333333</v>
      </c>
      <c r="DG676">
        <v>23.27687083333333</v>
      </c>
      <c r="DH676">
        <v>422.2157083333333</v>
      </c>
      <c r="DI676">
        <v>23.2266375</v>
      </c>
      <c r="DJ676">
        <v>499.9987083333333</v>
      </c>
      <c r="DK676">
        <v>90.62507916666668</v>
      </c>
      <c r="DL676">
        <v>0.03318359166666666</v>
      </c>
      <c r="DM676">
        <v>29.9828</v>
      </c>
      <c r="DN676">
        <v>30.03057083333333</v>
      </c>
      <c r="DO676">
        <v>999.9</v>
      </c>
      <c r="DP676">
        <v>0</v>
      </c>
      <c r="DQ676">
        <v>0</v>
      </c>
      <c r="DR676">
        <v>10001.5925</v>
      </c>
      <c r="DS676">
        <v>0</v>
      </c>
      <c r="DT676">
        <v>0.242856</v>
      </c>
      <c r="DU676">
        <v>0.408234875</v>
      </c>
      <c r="DV676">
        <v>430.4804999999999</v>
      </c>
      <c r="DW676">
        <v>430.0037083333333</v>
      </c>
      <c r="DX676">
        <v>0.1333122083333333</v>
      </c>
      <c r="DY676">
        <v>419.9947083333333</v>
      </c>
      <c r="DZ676">
        <v>23.27687083333333</v>
      </c>
      <c r="EA676">
        <v>2.121548333333333</v>
      </c>
      <c r="EB676">
        <v>2.109468333333334</v>
      </c>
      <c r="EC676">
        <v>18.38190833333333</v>
      </c>
      <c r="ED676">
        <v>18.29085833333334</v>
      </c>
      <c r="EE676">
        <v>0.00500078</v>
      </c>
      <c r="EF676">
        <v>0</v>
      </c>
      <c r="EG676">
        <v>0</v>
      </c>
      <c r="EH676">
        <v>0</v>
      </c>
      <c r="EI676">
        <v>198.7875</v>
      </c>
      <c r="EJ676">
        <v>0.00500078</v>
      </c>
      <c r="EK676">
        <v>-11.5875</v>
      </c>
      <c r="EL676">
        <v>-0.07083333333333335</v>
      </c>
      <c r="EM676">
        <v>36.01279166666666</v>
      </c>
      <c r="EN676">
        <v>39.79395833333333</v>
      </c>
      <c r="EO676">
        <v>38.257625</v>
      </c>
      <c r="EP676">
        <v>40.65858333333333</v>
      </c>
      <c r="EQ676">
        <v>38.83041666666666</v>
      </c>
      <c r="ER676">
        <v>0</v>
      </c>
      <c r="ES676">
        <v>0</v>
      </c>
      <c r="ET676">
        <v>0</v>
      </c>
      <c r="EU676">
        <v>1761014415.1</v>
      </c>
      <c r="EV676">
        <v>0</v>
      </c>
      <c r="EW676">
        <v>197.924</v>
      </c>
      <c r="EX676">
        <v>-6.961538200383293</v>
      </c>
      <c r="EY676">
        <v>19.96153873285128</v>
      </c>
      <c r="EZ676">
        <v>-11.252</v>
      </c>
      <c r="FA676">
        <v>15</v>
      </c>
      <c r="FB676">
        <v>1761014194.6</v>
      </c>
      <c r="FC676" t="s">
        <v>1727</v>
      </c>
      <c r="FD676">
        <v>1761014192.6</v>
      </c>
      <c r="FE676">
        <v>1761014194.6</v>
      </c>
      <c r="FF676">
        <v>20</v>
      </c>
      <c r="FG676">
        <v>-0.003</v>
      </c>
      <c r="FH676">
        <v>-0.001</v>
      </c>
      <c r="FI676">
        <v>-1.814</v>
      </c>
      <c r="FJ676">
        <v>0.179</v>
      </c>
      <c r="FK676">
        <v>420</v>
      </c>
      <c r="FL676">
        <v>23</v>
      </c>
      <c r="FM676">
        <v>0.62</v>
      </c>
      <c r="FN676">
        <v>0.22</v>
      </c>
      <c r="FO676">
        <v>0.397778756097561</v>
      </c>
      <c r="FP676">
        <v>0.05594979094076636</v>
      </c>
      <c r="FQ676">
        <v>0.03553665220158771</v>
      </c>
      <c r="FR676">
        <v>1</v>
      </c>
      <c r="FS676">
        <v>198.05</v>
      </c>
      <c r="FT676">
        <v>-4.139037277972958</v>
      </c>
      <c r="FU676">
        <v>6.332746360828629</v>
      </c>
      <c r="FV676">
        <v>0</v>
      </c>
      <c r="FW676">
        <v>0.1355078048780488</v>
      </c>
      <c r="FX676">
        <v>-0.04445259930313592</v>
      </c>
      <c r="FY676">
        <v>0.004586967961941596</v>
      </c>
      <c r="FZ676">
        <v>1</v>
      </c>
      <c r="GA676">
        <v>2</v>
      </c>
      <c r="GB676">
        <v>3</v>
      </c>
      <c r="GC676" t="s">
        <v>482</v>
      </c>
      <c r="GD676">
        <v>3.10944</v>
      </c>
      <c r="GE676">
        <v>2.72504</v>
      </c>
      <c r="GF676">
        <v>0.0888007</v>
      </c>
      <c r="GG676">
        <v>0.0884973</v>
      </c>
      <c r="GH676">
        <v>0.10684</v>
      </c>
      <c r="GI676">
        <v>0.107457</v>
      </c>
      <c r="GJ676">
        <v>23917.8</v>
      </c>
      <c r="GK676">
        <v>21655.7</v>
      </c>
      <c r="GL676">
        <v>26805.7</v>
      </c>
      <c r="GM676">
        <v>23963.5</v>
      </c>
      <c r="GN676">
        <v>38255.1</v>
      </c>
      <c r="GO676">
        <v>31545</v>
      </c>
      <c r="GP676">
        <v>46787.9</v>
      </c>
      <c r="GQ676">
        <v>37876.2</v>
      </c>
      <c r="GR676">
        <v>1.89435</v>
      </c>
      <c r="GS676">
        <v>1.8823</v>
      </c>
      <c r="GT676">
        <v>0.112772</v>
      </c>
      <c r="GU676">
        <v>0</v>
      </c>
      <c r="GV676">
        <v>28.2062</v>
      </c>
      <c r="GW676">
        <v>999.9</v>
      </c>
      <c r="GX676">
        <v>64.09999999999999</v>
      </c>
      <c r="GY676">
        <v>28.9</v>
      </c>
      <c r="GZ676">
        <v>28.2836</v>
      </c>
      <c r="HA676">
        <v>61.1584</v>
      </c>
      <c r="HB676">
        <v>21.2179</v>
      </c>
      <c r="HC676">
        <v>1</v>
      </c>
      <c r="HD676">
        <v>0.0129345</v>
      </c>
      <c r="HE676">
        <v>-1.94432</v>
      </c>
      <c r="HF676">
        <v>20.325</v>
      </c>
      <c r="HG676">
        <v>5.21759</v>
      </c>
      <c r="HH676">
        <v>11.9798</v>
      </c>
      <c r="HI676">
        <v>4.96495</v>
      </c>
      <c r="HJ676">
        <v>3.27598</v>
      </c>
      <c r="HK676">
        <v>9999</v>
      </c>
      <c r="HL676">
        <v>9999</v>
      </c>
      <c r="HM676">
        <v>9999</v>
      </c>
      <c r="HN676">
        <v>999.9</v>
      </c>
      <c r="HO676">
        <v>1.86361</v>
      </c>
      <c r="HP676">
        <v>1.85974</v>
      </c>
      <c r="HQ676">
        <v>1.85806</v>
      </c>
      <c r="HR676">
        <v>1.85943</v>
      </c>
      <c r="HS676">
        <v>1.85959</v>
      </c>
      <c r="HT676">
        <v>1.85806</v>
      </c>
      <c r="HU676">
        <v>1.85715</v>
      </c>
      <c r="HV676">
        <v>1.85211</v>
      </c>
      <c r="HW676">
        <v>0</v>
      </c>
      <c r="HX676">
        <v>0</v>
      </c>
      <c r="HY676">
        <v>0</v>
      </c>
      <c r="HZ676">
        <v>0</v>
      </c>
      <c r="IA676" t="s">
        <v>424</v>
      </c>
      <c r="IB676" t="s">
        <v>425</v>
      </c>
      <c r="IC676" t="s">
        <v>426</v>
      </c>
      <c r="ID676" t="s">
        <v>426</v>
      </c>
      <c r="IE676" t="s">
        <v>426</v>
      </c>
      <c r="IF676" t="s">
        <v>426</v>
      </c>
      <c r="IG676">
        <v>0</v>
      </c>
      <c r="IH676">
        <v>100</v>
      </c>
      <c r="II676">
        <v>100</v>
      </c>
      <c r="IJ676">
        <v>-1.813</v>
      </c>
      <c r="IK676">
        <v>0.1834</v>
      </c>
      <c r="IL676">
        <v>-2.604145233131235</v>
      </c>
      <c r="IM676">
        <v>0.001328113201692861</v>
      </c>
      <c r="IN676">
        <v>1.538283238170363E-06</v>
      </c>
      <c r="IO676">
        <v>-5.795655626708063E-10</v>
      </c>
      <c r="IP676">
        <v>-0.06228719509320726</v>
      </c>
      <c r="IQ676">
        <v>-0.004593102289677449</v>
      </c>
      <c r="IR676">
        <v>0.0008253994458280543</v>
      </c>
      <c r="IS676">
        <v>-7.403632370499484E-06</v>
      </c>
      <c r="IT676">
        <v>2</v>
      </c>
      <c r="IU676">
        <v>1985</v>
      </c>
      <c r="IV676">
        <v>1</v>
      </c>
      <c r="IW676">
        <v>27</v>
      </c>
      <c r="IX676">
        <v>3.7</v>
      </c>
      <c r="IY676">
        <v>3.7</v>
      </c>
      <c r="IZ676">
        <v>1.13525</v>
      </c>
      <c r="JA676">
        <v>2.61841</v>
      </c>
      <c r="JB676">
        <v>1.49658</v>
      </c>
      <c r="JC676">
        <v>2.34375</v>
      </c>
      <c r="JD676">
        <v>1.54907</v>
      </c>
      <c r="JE676">
        <v>2.33276</v>
      </c>
      <c r="JF676">
        <v>32.7091</v>
      </c>
      <c r="JG676">
        <v>15.1302</v>
      </c>
      <c r="JH676">
        <v>18</v>
      </c>
      <c r="JI676">
        <v>481.42</v>
      </c>
      <c r="JJ676">
        <v>502.966</v>
      </c>
      <c r="JK676">
        <v>31.0701</v>
      </c>
      <c r="JL676">
        <v>27.4034</v>
      </c>
      <c r="JM676">
        <v>30</v>
      </c>
      <c r="JN676">
        <v>27.6097</v>
      </c>
      <c r="JO676">
        <v>27.5954</v>
      </c>
      <c r="JP676">
        <v>22.8224</v>
      </c>
      <c r="JQ676">
        <v>21.6042</v>
      </c>
      <c r="JR676">
        <v>78.95950000000001</v>
      </c>
      <c r="JS676">
        <v>31.0302</v>
      </c>
      <c r="JT676">
        <v>420</v>
      </c>
      <c r="JU676">
        <v>23.34</v>
      </c>
      <c r="JV676">
        <v>102.314</v>
      </c>
      <c r="JW676">
        <v>91.3775</v>
      </c>
    </row>
    <row r="677" spans="1:283">
      <c r="A677">
        <v>659</v>
      </c>
      <c r="B677">
        <v>1761014418.1</v>
      </c>
      <c r="C677">
        <v>4752.099999904633</v>
      </c>
      <c r="D677" t="s">
        <v>1782</v>
      </c>
      <c r="E677" t="s">
        <v>1783</v>
      </c>
      <c r="F677">
        <v>5</v>
      </c>
      <c r="G677" t="s">
        <v>1726</v>
      </c>
      <c r="H677">
        <v>1761014410.1</v>
      </c>
      <c r="I677">
        <f>(J677)/1000</f>
        <v>0</v>
      </c>
      <c r="J677">
        <f>1000*DJ677*AH677*(DF677-DG677)/(100*CY677*(1000-AH677*DF677))</f>
        <v>0</v>
      </c>
      <c r="K677">
        <f>DJ677*AH677*(DE677-DD677*(1000-AH677*DG677)/(1000-AH677*DF677))/(100*CY677)</f>
        <v>0</v>
      </c>
      <c r="L677">
        <f>DD677 - IF(AH677&gt;1, K677*CY677*100.0/(AJ677), 0)</f>
        <v>0</v>
      </c>
      <c r="M677">
        <f>((S677-I677/2)*L677-K677)/(S677+I677/2)</f>
        <v>0</v>
      </c>
      <c r="N677">
        <f>M677*(DK677+DL677)/1000.0</f>
        <v>0</v>
      </c>
      <c r="O677">
        <f>(DD677 - IF(AH677&gt;1, K677*CY677*100.0/(AJ677), 0))*(DK677+DL677)/1000.0</f>
        <v>0</v>
      </c>
      <c r="P677">
        <f>2.0/((1/R677-1/Q677)+SIGN(R677)*SQRT((1/R677-1/Q677)*(1/R677-1/Q677) + 4*CZ677/((CZ677+1)*(CZ677+1))*(2*1/R677*1/Q677-1/Q677*1/Q677)))</f>
        <v>0</v>
      </c>
      <c r="Q677">
        <f>IF(LEFT(DA677,1)&lt;&gt;"0",IF(LEFT(DA677,1)="1",3.0,DB677),$D$5+$E$5*(DR677*DK677/($K$5*1000))+$F$5*(DR677*DK677/($K$5*1000))*MAX(MIN(CY677,$J$5),$I$5)*MAX(MIN(CY677,$J$5),$I$5)+$G$5*MAX(MIN(CY677,$J$5),$I$5)*(DR677*DK677/($K$5*1000))+$H$5*(DR677*DK677/($K$5*1000))*(DR677*DK677/($K$5*1000)))</f>
        <v>0</v>
      </c>
      <c r="R677">
        <f>I677*(1000-(1000*0.61365*exp(17.502*V677/(240.97+V677))/(DK677+DL677)+DF677)/2)/(1000*0.61365*exp(17.502*V677/(240.97+V677))/(DK677+DL677)-DF677)</f>
        <v>0</v>
      </c>
      <c r="S677">
        <f>1/((CZ677+1)/(P677/1.6)+1/(Q677/1.37)) + CZ677/((CZ677+1)/(P677/1.6) + CZ677/(Q677/1.37))</f>
        <v>0</v>
      </c>
      <c r="T677">
        <f>(CU677*CX677)</f>
        <v>0</v>
      </c>
      <c r="U677">
        <f>(DM677+(T677+2*0.95*5.67E-8*(((DM677+$B$9)+273)^4-(DM677+273)^4)-44100*I677)/(1.84*29.3*Q677+8*0.95*5.67E-8*(DM677+273)^3))</f>
        <v>0</v>
      </c>
      <c r="V677">
        <f>($C$9*DN677+$D$9*DO677+$E$9*U677)</f>
        <v>0</v>
      </c>
      <c r="W677">
        <f>0.61365*exp(17.502*V677/(240.97+V677))</f>
        <v>0</v>
      </c>
      <c r="X677">
        <f>(Y677/Z677*100)</f>
        <v>0</v>
      </c>
      <c r="Y677">
        <f>DF677*(DK677+DL677)/1000</f>
        <v>0</v>
      </c>
      <c r="Z677">
        <f>0.61365*exp(17.502*DM677/(240.97+DM677))</f>
        <v>0</v>
      </c>
      <c r="AA677">
        <f>(W677-DF677*(DK677+DL677)/1000)</f>
        <v>0</v>
      </c>
      <c r="AB677">
        <f>(-I677*44100)</f>
        <v>0</v>
      </c>
      <c r="AC677">
        <f>2*29.3*Q677*0.92*(DM677-V677)</f>
        <v>0</v>
      </c>
      <c r="AD677">
        <f>2*0.95*5.67E-8*(((DM677+$B$9)+273)^4-(V677+273)^4)</f>
        <v>0</v>
      </c>
      <c r="AE677">
        <f>T677+AD677+AB677+AC677</f>
        <v>0</v>
      </c>
      <c r="AF677">
        <v>1</v>
      </c>
      <c r="AG677">
        <v>0</v>
      </c>
      <c r="AH677">
        <f>IF(AF677*$H$15&gt;=AJ677,1.0,(AJ677/(AJ677-AF677*$H$15)))</f>
        <v>0</v>
      </c>
      <c r="AI677">
        <f>(AH677-1)*100</f>
        <v>0</v>
      </c>
      <c r="AJ677">
        <f>MAX(0,($B$15+$C$15*DR677)/(1+$D$15*DR677)*DK677/(DM677+273)*$E$15)</f>
        <v>0</v>
      </c>
      <c r="AK677" t="s">
        <v>420</v>
      </c>
      <c r="AL677" t="s">
        <v>420</v>
      </c>
      <c r="AM677">
        <v>0</v>
      </c>
      <c r="AN677">
        <v>0</v>
      </c>
      <c r="AO677">
        <f>1-AM677/AN677</f>
        <v>0</v>
      </c>
      <c r="AP677">
        <v>0</v>
      </c>
      <c r="AQ677" t="s">
        <v>420</v>
      </c>
      <c r="AR677" t="s">
        <v>420</v>
      </c>
      <c r="AS677">
        <v>0</v>
      </c>
      <c r="AT677">
        <v>0</v>
      </c>
      <c r="AU677">
        <f>1-AS677/AT677</f>
        <v>0</v>
      </c>
      <c r="AV677">
        <v>0.5</v>
      </c>
      <c r="AW677">
        <f>CV677</f>
        <v>0</v>
      </c>
      <c r="AX677">
        <f>K677</f>
        <v>0</v>
      </c>
      <c r="AY677">
        <f>AU677*AV677*AW677</f>
        <v>0</v>
      </c>
      <c r="AZ677">
        <f>(AX677-AP677)/AW677</f>
        <v>0</v>
      </c>
      <c r="BA677">
        <f>(AN677-AT677)/AT677</f>
        <v>0</v>
      </c>
      <c r="BB677">
        <f>AM677/(AO677+AM677/AT677)</f>
        <v>0</v>
      </c>
      <c r="BC677" t="s">
        <v>420</v>
      </c>
      <c r="BD677">
        <v>0</v>
      </c>
      <c r="BE677">
        <f>IF(BD677&lt;&gt;0, BD677, BB677)</f>
        <v>0</v>
      </c>
      <c r="BF677">
        <f>1-BE677/AT677</f>
        <v>0</v>
      </c>
      <c r="BG677">
        <f>(AT677-AS677)/(AT677-BE677)</f>
        <v>0</v>
      </c>
      <c r="BH677">
        <f>(AN677-AT677)/(AN677-BE677)</f>
        <v>0</v>
      </c>
      <c r="BI677">
        <f>(AT677-AS677)/(AT677-AM677)</f>
        <v>0</v>
      </c>
      <c r="BJ677">
        <f>(AN677-AT677)/(AN677-AM677)</f>
        <v>0</v>
      </c>
      <c r="BK677">
        <f>(BG677*BE677/AS677)</f>
        <v>0</v>
      </c>
      <c r="BL677">
        <f>(1-BK677)</f>
        <v>0</v>
      </c>
      <c r="CU677">
        <f>$B$13*DS677+$C$13*DT677+$F$13*EE677*(1-EH677)</f>
        <v>0</v>
      </c>
      <c r="CV677">
        <f>CU677*CW677</f>
        <v>0</v>
      </c>
      <c r="CW677">
        <f>($B$13*$D$11+$C$13*$D$11+$F$13*((ER677+EJ677)/MAX(ER677+EJ677+ES677, 0.1)*$I$11+ES677/MAX(ER677+EJ677+ES677, 0.1)*$J$11))/($B$13+$C$13+$F$13)</f>
        <v>0</v>
      </c>
      <c r="CX677">
        <f>($B$13*$K$11+$C$13*$K$11+$F$13*((ER677+EJ677)/MAX(ER677+EJ677+ES677, 0.1)*$P$11+ES677/MAX(ER677+EJ677+ES677, 0.1)*$Q$11))/($B$13+$C$13+$F$13)</f>
        <v>0</v>
      </c>
      <c r="CY677">
        <v>1.91</v>
      </c>
      <c r="CZ677">
        <v>0.5</v>
      </c>
      <c r="DA677" t="s">
        <v>421</v>
      </c>
      <c r="DB677">
        <v>2</v>
      </c>
      <c r="DC677">
        <v>1761014410.1</v>
      </c>
      <c r="DD677">
        <v>420.3995</v>
      </c>
      <c r="DE677">
        <v>419.9851666666667</v>
      </c>
      <c r="DF677">
        <v>23.40855</v>
      </c>
      <c r="DG677">
        <v>23.27647083333333</v>
      </c>
      <c r="DH677">
        <v>422.2122916666667</v>
      </c>
      <c r="DI677">
        <v>23.22504166666667</v>
      </c>
      <c r="DJ677">
        <v>499.9971666666667</v>
      </c>
      <c r="DK677">
        <v>90.62519583333334</v>
      </c>
      <c r="DL677">
        <v>0.03322422083333333</v>
      </c>
      <c r="DM677">
        <v>29.98383333333334</v>
      </c>
      <c r="DN677">
        <v>30.032675</v>
      </c>
      <c r="DO677">
        <v>999.9</v>
      </c>
      <c r="DP677">
        <v>0</v>
      </c>
      <c r="DQ677">
        <v>0</v>
      </c>
      <c r="DR677">
        <v>10002.55833333333</v>
      </c>
      <c r="DS677">
        <v>0</v>
      </c>
      <c r="DT677">
        <v>0.242856</v>
      </c>
      <c r="DU677">
        <v>0.4143765416666667</v>
      </c>
      <c r="DV677">
        <v>430.4762916666667</v>
      </c>
      <c r="DW677">
        <v>429.9937916666666</v>
      </c>
      <c r="DX677">
        <v>0.132082</v>
      </c>
      <c r="DY677">
        <v>419.9851666666667</v>
      </c>
      <c r="DZ677">
        <v>23.27647083333333</v>
      </c>
      <c r="EA677">
        <v>2.121403333333333</v>
      </c>
      <c r="EB677">
        <v>2.109434583333333</v>
      </c>
      <c r="EC677">
        <v>18.38081666666666</v>
      </c>
      <c r="ED677">
        <v>18.29060416666667</v>
      </c>
      <c r="EE677">
        <v>0.00500078</v>
      </c>
      <c r="EF677">
        <v>0</v>
      </c>
      <c r="EG677">
        <v>0</v>
      </c>
      <c r="EH677">
        <v>0</v>
      </c>
      <c r="EI677">
        <v>198.0041666666667</v>
      </c>
      <c r="EJ677">
        <v>0.00500078</v>
      </c>
      <c r="EK677">
        <v>-9.679166666666667</v>
      </c>
      <c r="EL677">
        <v>0.08749999999999998</v>
      </c>
      <c r="EM677">
        <v>35.99454166666666</v>
      </c>
      <c r="EN677">
        <v>39.72370833333333</v>
      </c>
      <c r="EO677">
        <v>38.21075</v>
      </c>
      <c r="EP677">
        <v>40.57525</v>
      </c>
      <c r="EQ677">
        <v>38.835625</v>
      </c>
      <c r="ER677">
        <v>0</v>
      </c>
      <c r="ES677">
        <v>0</v>
      </c>
      <c r="ET677">
        <v>0</v>
      </c>
      <c r="EU677">
        <v>1761014416.9</v>
      </c>
      <c r="EV677">
        <v>0</v>
      </c>
      <c r="EW677">
        <v>197.6923076923077</v>
      </c>
      <c r="EX677">
        <v>-11.64444426666786</v>
      </c>
      <c r="EY677">
        <v>34.00000028173417</v>
      </c>
      <c r="EZ677">
        <v>-9.673076923076922</v>
      </c>
      <c r="FA677">
        <v>15</v>
      </c>
      <c r="FB677">
        <v>1761014194.6</v>
      </c>
      <c r="FC677" t="s">
        <v>1727</v>
      </c>
      <c r="FD677">
        <v>1761014192.6</v>
      </c>
      <c r="FE677">
        <v>1761014194.6</v>
      </c>
      <c r="FF677">
        <v>20</v>
      </c>
      <c r="FG677">
        <v>-0.003</v>
      </c>
      <c r="FH677">
        <v>-0.001</v>
      </c>
      <c r="FI677">
        <v>-1.814</v>
      </c>
      <c r="FJ677">
        <v>0.179</v>
      </c>
      <c r="FK677">
        <v>420</v>
      </c>
      <c r="FL677">
        <v>23</v>
      </c>
      <c r="FM677">
        <v>0.62</v>
      </c>
      <c r="FN677">
        <v>0.22</v>
      </c>
      <c r="FO677">
        <v>0.4033569</v>
      </c>
      <c r="FP677">
        <v>0.06666051782363855</v>
      </c>
      <c r="FQ677">
        <v>0.03663782518504612</v>
      </c>
      <c r="FR677">
        <v>1</v>
      </c>
      <c r="FS677">
        <v>198.3205882352941</v>
      </c>
      <c r="FT677">
        <v>-12.69518698402326</v>
      </c>
      <c r="FU677">
        <v>6.142033549612659</v>
      </c>
      <c r="FV677">
        <v>0</v>
      </c>
      <c r="FW677">
        <v>0.134151575</v>
      </c>
      <c r="FX677">
        <v>-0.04033631144465329</v>
      </c>
      <c r="FY677">
        <v>0.004081772665690116</v>
      </c>
      <c r="FZ677">
        <v>1</v>
      </c>
      <c r="GA677">
        <v>2</v>
      </c>
      <c r="GB677">
        <v>3</v>
      </c>
      <c r="GC677" t="s">
        <v>482</v>
      </c>
      <c r="GD677">
        <v>3.10963</v>
      </c>
      <c r="GE677">
        <v>2.725</v>
      </c>
      <c r="GF677">
        <v>0.08879819999999999</v>
      </c>
      <c r="GG677">
        <v>0.0884848</v>
      </c>
      <c r="GH677">
        <v>0.106842</v>
      </c>
      <c r="GI677">
        <v>0.107455</v>
      </c>
      <c r="GJ677">
        <v>23917.9</v>
      </c>
      <c r="GK677">
        <v>21656.1</v>
      </c>
      <c r="GL677">
        <v>26805.8</v>
      </c>
      <c r="GM677">
        <v>23963.6</v>
      </c>
      <c r="GN677">
        <v>38255.2</v>
      </c>
      <c r="GO677">
        <v>31545</v>
      </c>
      <c r="GP677">
        <v>46788.2</v>
      </c>
      <c r="GQ677">
        <v>37876.1</v>
      </c>
      <c r="GR677">
        <v>1.8946</v>
      </c>
      <c r="GS677">
        <v>1.88223</v>
      </c>
      <c r="GT677">
        <v>0.112034</v>
      </c>
      <c r="GU677">
        <v>0</v>
      </c>
      <c r="GV677">
        <v>28.2068</v>
      </c>
      <c r="GW677">
        <v>999.9</v>
      </c>
      <c r="GX677">
        <v>64.09999999999999</v>
      </c>
      <c r="GY677">
        <v>28.9</v>
      </c>
      <c r="GZ677">
        <v>28.2836</v>
      </c>
      <c r="HA677">
        <v>61.3784</v>
      </c>
      <c r="HB677">
        <v>20.9856</v>
      </c>
      <c r="HC677">
        <v>1</v>
      </c>
      <c r="HD677">
        <v>0.0129268</v>
      </c>
      <c r="HE677">
        <v>-1.89445</v>
      </c>
      <c r="HF677">
        <v>20.3255</v>
      </c>
      <c r="HG677">
        <v>5.21804</v>
      </c>
      <c r="HH677">
        <v>11.98</v>
      </c>
      <c r="HI677">
        <v>4.9651</v>
      </c>
      <c r="HJ677">
        <v>3.27598</v>
      </c>
      <c r="HK677">
        <v>9999</v>
      </c>
      <c r="HL677">
        <v>9999</v>
      </c>
      <c r="HM677">
        <v>9999</v>
      </c>
      <c r="HN677">
        <v>999.9</v>
      </c>
      <c r="HO677">
        <v>1.86362</v>
      </c>
      <c r="HP677">
        <v>1.85974</v>
      </c>
      <c r="HQ677">
        <v>1.85806</v>
      </c>
      <c r="HR677">
        <v>1.85944</v>
      </c>
      <c r="HS677">
        <v>1.85959</v>
      </c>
      <c r="HT677">
        <v>1.85806</v>
      </c>
      <c r="HU677">
        <v>1.85715</v>
      </c>
      <c r="HV677">
        <v>1.85211</v>
      </c>
      <c r="HW677">
        <v>0</v>
      </c>
      <c r="HX677">
        <v>0</v>
      </c>
      <c r="HY677">
        <v>0</v>
      </c>
      <c r="HZ677">
        <v>0</v>
      </c>
      <c r="IA677" t="s">
        <v>424</v>
      </c>
      <c r="IB677" t="s">
        <v>425</v>
      </c>
      <c r="IC677" t="s">
        <v>426</v>
      </c>
      <c r="ID677" t="s">
        <v>426</v>
      </c>
      <c r="IE677" t="s">
        <v>426</v>
      </c>
      <c r="IF677" t="s">
        <v>426</v>
      </c>
      <c r="IG677">
        <v>0</v>
      </c>
      <c r="IH677">
        <v>100</v>
      </c>
      <c r="II677">
        <v>100</v>
      </c>
      <c r="IJ677">
        <v>-1.812</v>
      </c>
      <c r="IK677">
        <v>0.1835</v>
      </c>
      <c r="IL677">
        <v>-2.604145233131235</v>
      </c>
      <c r="IM677">
        <v>0.001328113201692861</v>
      </c>
      <c r="IN677">
        <v>1.538283238170363E-06</v>
      </c>
      <c r="IO677">
        <v>-5.795655626708063E-10</v>
      </c>
      <c r="IP677">
        <v>-0.06228719509320726</v>
      </c>
      <c r="IQ677">
        <v>-0.004593102289677449</v>
      </c>
      <c r="IR677">
        <v>0.0008253994458280543</v>
      </c>
      <c r="IS677">
        <v>-7.403632370499484E-06</v>
      </c>
      <c r="IT677">
        <v>2</v>
      </c>
      <c r="IU677">
        <v>1985</v>
      </c>
      <c r="IV677">
        <v>1</v>
      </c>
      <c r="IW677">
        <v>27</v>
      </c>
      <c r="IX677">
        <v>3.8</v>
      </c>
      <c r="IY677">
        <v>3.7</v>
      </c>
      <c r="IZ677">
        <v>1.13525</v>
      </c>
      <c r="JA677">
        <v>2.60864</v>
      </c>
      <c r="JB677">
        <v>1.49658</v>
      </c>
      <c r="JC677">
        <v>2.34497</v>
      </c>
      <c r="JD677">
        <v>1.54907</v>
      </c>
      <c r="JE677">
        <v>2.47192</v>
      </c>
      <c r="JF677">
        <v>32.7091</v>
      </c>
      <c r="JG677">
        <v>15.1565</v>
      </c>
      <c r="JH677">
        <v>18</v>
      </c>
      <c r="JI677">
        <v>481.564</v>
      </c>
      <c r="JJ677">
        <v>502.916</v>
      </c>
      <c r="JK677">
        <v>31.0596</v>
      </c>
      <c r="JL677">
        <v>27.4034</v>
      </c>
      <c r="JM677">
        <v>30</v>
      </c>
      <c r="JN677">
        <v>27.6097</v>
      </c>
      <c r="JO677">
        <v>27.5954</v>
      </c>
      <c r="JP677">
        <v>22.8244</v>
      </c>
      <c r="JQ677">
        <v>21.6042</v>
      </c>
      <c r="JR677">
        <v>78.95950000000001</v>
      </c>
      <c r="JS677">
        <v>31.0302</v>
      </c>
      <c r="JT677">
        <v>420</v>
      </c>
      <c r="JU677">
        <v>23.34</v>
      </c>
      <c r="JV677">
        <v>102.315</v>
      </c>
      <c r="JW677">
        <v>91.37730000000001</v>
      </c>
    </row>
    <row r="678" spans="1:283">
      <c r="A678">
        <v>660</v>
      </c>
      <c r="B678">
        <v>1761014420.1</v>
      </c>
      <c r="C678">
        <v>4754.099999904633</v>
      </c>
      <c r="D678" t="s">
        <v>1784</v>
      </c>
      <c r="E678" t="s">
        <v>1785</v>
      </c>
      <c r="F678">
        <v>5</v>
      </c>
      <c r="G678" t="s">
        <v>1726</v>
      </c>
      <c r="H678">
        <v>1761014412.1</v>
      </c>
      <c r="I678">
        <f>(J678)/1000</f>
        <v>0</v>
      </c>
      <c r="J678">
        <f>1000*DJ678*AH678*(DF678-DG678)/(100*CY678*(1000-AH678*DF678))</f>
        <v>0</v>
      </c>
      <c r="K678">
        <f>DJ678*AH678*(DE678-DD678*(1000-AH678*DG678)/(1000-AH678*DF678))/(100*CY678)</f>
        <v>0</v>
      </c>
      <c r="L678">
        <f>DD678 - IF(AH678&gt;1, K678*CY678*100.0/(AJ678), 0)</f>
        <v>0</v>
      </c>
      <c r="M678">
        <f>((S678-I678/2)*L678-K678)/(S678+I678/2)</f>
        <v>0</v>
      </c>
      <c r="N678">
        <f>M678*(DK678+DL678)/1000.0</f>
        <v>0</v>
      </c>
      <c r="O678">
        <f>(DD678 - IF(AH678&gt;1, K678*CY678*100.0/(AJ678), 0))*(DK678+DL678)/1000.0</f>
        <v>0</v>
      </c>
      <c r="P678">
        <f>2.0/((1/R678-1/Q678)+SIGN(R678)*SQRT((1/R678-1/Q678)*(1/R678-1/Q678) + 4*CZ678/((CZ678+1)*(CZ678+1))*(2*1/R678*1/Q678-1/Q678*1/Q678)))</f>
        <v>0</v>
      </c>
      <c r="Q678">
        <f>IF(LEFT(DA678,1)&lt;&gt;"0",IF(LEFT(DA678,1)="1",3.0,DB678),$D$5+$E$5*(DR678*DK678/($K$5*1000))+$F$5*(DR678*DK678/($K$5*1000))*MAX(MIN(CY678,$J$5),$I$5)*MAX(MIN(CY678,$J$5),$I$5)+$G$5*MAX(MIN(CY678,$J$5),$I$5)*(DR678*DK678/($K$5*1000))+$H$5*(DR678*DK678/($K$5*1000))*(DR678*DK678/($K$5*1000)))</f>
        <v>0</v>
      </c>
      <c r="R678">
        <f>I678*(1000-(1000*0.61365*exp(17.502*V678/(240.97+V678))/(DK678+DL678)+DF678)/2)/(1000*0.61365*exp(17.502*V678/(240.97+V678))/(DK678+DL678)-DF678)</f>
        <v>0</v>
      </c>
      <c r="S678">
        <f>1/((CZ678+1)/(P678/1.6)+1/(Q678/1.37)) + CZ678/((CZ678+1)/(P678/1.6) + CZ678/(Q678/1.37))</f>
        <v>0</v>
      </c>
      <c r="T678">
        <f>(CU678*CX678)</f>
        <v>0</v>
      </c>
      <c r="U678">
        <f>(DM678+(T678+2*0.95*5.67E-8*(((DM678+$B$9)+273)^4-(DM678+273)^4)-44100*I678)/(1.84*29.3*Q678+8*0.95*5.67E-8*(DM678+273)^3))</f>
        <v>0</v>
      </c>
      <c r="V678">
        <f>($C$9*DN678+$D$9*DO678+$E$9*U678)</f>
        <v>0</v>
      </c>
      <c r="W678">
        <f>0.61365*exp(17.502*V678/(240.97+V678))</f>
        <v>0</v>
      </c>
      <c r="X678">
        <f>(Y678/Z678*100)</f>
        <v>0</v>
      </c>
      <c r="Y678">
        <f>DF678*(DK678+DL678)/1000</f>
        <v>0</v>
      </c>
      <c r="Z678">
        <f>0.61365*exp(17.502*DM678/(240.97+DM678))</f>
        <v>0</v>
      </c>
      <c r="AA678">
        <f>(W678-DF678*(DK678+DL678)/1000)</f>
        <v>0</v>
      </c>
      <c r="AB678">
        <f>(-I678*44100)</f>
        <v>0</v>
      </c>
      <c r="AC678">
        <f>2*29.3*Q678*0.92*(DM678-V678)</f>
        <v>0</v>
      </c>
      <c r="AD678">
        <f>2*0.95*5.67E-8*(((DM678+$B$9)+273)^4-(V678+273)^4)</f>
        <v>0</v>
      </c>
      <c r="AE678">
        <f>T678+AD678+AB678+AC678</f>
        <v>0</v>
      </c>
      <c r="AF678">
        <v>1</v>
      </c>
      <c r="AG678">
        <v>0</v>
      </c>
      <c r="AH678">
        <f>IF(AF678*$H$15&gt;=AJ678,1.0,(AJ678/(AJ678-AF678*$H$15)))</f>
        <v>0</v>
      </c>
      <c r="AI678">
        <f>(AH678-1)*100</f>
        <v>0</v>
      </c>
      <c r="AJ678">
        <f>MAX(0,($B$15+$C$15*DR678)/(1+$D$15*DR678)*DK678/(DM678+273)*$E$15)</f>
        <v>0</v>
      </c>
      <c r="AK678" t="s">
        <v>420</v>
      </c>
      <c r="AL678" t="s">
        <v>420</v>
      </c>
      <c r="AM678">
        <v>0</v>
      </c>
      <c r="AN678">
        <v>0</v>
      </c>
      <c r="AO678">
        <f>1-AM678/AN678</f>
        <v>0</v>
      </c>
      <c r="AP678">
        <v>0</v>
      </c>
      <c r="AQ678" t="s">
        <v>420</v>
      </c>
      <c r="AR678" t="s">
        <v>420</v>
      </c>
      <c r="AS678">
        <v>0</v>
      </c>
      <c r="AT678">
        <v>0</v>
      </c>
      <c r="AU678">
        <f>1-AS678/AT678</f>
        <v>0</v>
      </c>
      <c r="AV678">
        <v>0.5</v>
      </c>
      <c r="AW678">
        <f>CV678</f>
        <v>0</v>
      </c>
      <c r="AX678">
        <f>K678</f>
        <v>0</v>
      </c>
      <c r="AY678">
        <f>AU678*AV678*AW678</f>
        <v>0</v>
      </c>
      <c r="AZ678">
        <f>(AX678-AP678)/AW678</f>
        <v>0</v>
      </c>
      <c r="BA678">
        <f>(AN678-AT678)/AT678</f>
        <v>0</v>
      </c>
      <c r="BB678">
        <f>AM678/(AO678+AM678/AT678)</f>
        <v>0</v>
      </c>
      <c r="BC678" t="s">
        <v>420</v>
      </c>
      <c r="BD678">
        <v>0</v>
      </c>
      <c r="BE678">
        <f>IF(BD678&lt;&gt;0, BD678, BB678)</f>
        <v>0</v>
      </c>
      <c r="BF678">
        <f>1-BE678/AT678</f>
        <v>0</v>
      </c>
      <c r="BG678">
        <f>(AT678-AS678)/(AT678-BE678)</f>
        <v>0</v>
      </c>
      <c r="BH678">
        <f>(AN678-AT678)/(AN678-BE678)</f>
        <v>0</v>
      </c>
      <c r="BI678">
        <f>(AT678-AS678)/(AT678-AM678)</f>
        <v>0</v>
      </c>
      <c r="BJ678">
        <f>(AN678-AT678)/(AN678-AM678)</f>
        <v>0</v>
      </c>
      <c r="BK678">
        <f>(BG678*BE678/AS678)</f>
        <v>0</v>
      </c>
      <c r="BL678">
        <f>(1-BK678)</f>
        <v>0</v>
      </c>
      <c r="CU678">
        <f>$B$13*DS678+$C$13*DT678+$F$13*EE678*(1-EH678)</f>
        <v>0</v>
      </c>
      <c r="CV678">
        <f>CU678*CW678</f>
        <v>0</v>
      </c>
      <c r="CW678">
        <f>($B$13*$D$11+$C$13*$D$11+$F$13*((ER678+EJ678)/MAX(ER678+EJ678+ES678, 0.1)*$I$11+ES678/MAX(ER678+EJ678+ES678, 0.1)*$J$11))/($B$13+$C$13+$F$13)</f>
        <v>0</v>
      </c>
      <c r="CX678">
        <f>($B$13*$K$11+$C$13*$K$11+$F$13*((ER678+EJ678)/MAX(ER678+EJ678+ES678, 0.1)*$P$11+ES678/MAX(ER678+EJ678+ES678, 0.1)*$Q$11))/($B$13+$C$13+$F$13)</f>
        <v>0</v>
      </c>
      <c r="CY678">
        <v>1.91</v>
      </c>
      <c r="CZ678">
        <v>0.5</v>
      </c>
      <c r="DA678" t="s">
        <v>421</v>
      </c>
      <c r="DB678">
        <v>2</v>
      </c>
      <c r="DC678">
        <v>1761014412.1</v>
      </c>
      <c r="DD678">
        <v>420.3958333333333</v>
      </c>
      <c r="DE678">
        <v>419.9782083333333</v>
      </c>
      <c r="DF678">
        <v>23.40740416666667</v>
      </c>
      <c r="DG678">
        <v>23.27615416666667</v>
      </c>
      <c r="DH678">
        <v>422.2087083333333</v>
      </c>
      <c r="DI678">
        <v>23.22392083333333</v>
      </c>
      <c r="DJ678">
        <v>499.9978333333333</v>
      </c>
      <c r="DK678">
        <v>90.62526250000001</v>
      </c>
      <c r="DL678">
        <v>0.03325194166666667</v>
      </c>
      <c r="DM678">
        <v>29.98469583333333</v>
      </c>
      <c r="DN678">
        <v>30.03339583333333</v>
      </c>
      <c r="DO678">
        <v>999.9</v>
      </c>
      <c r="DP678">
        <v>0</v>
      </c>
      <c r="DQ678">
        <v>0</v>
      </c>
      <c r="DR678">
        <v>10002.58333333333</v>
      </c>
      <c r="DS678">
        <v>0</v>
      </c>
      <c r="DT678">
        <v>0.242856</v>
      </c>
      <c r="DU678">
        <v>0.41775125</v>
      </c>
      <c r="DV678">
        <v>430.4720833333333</v>
      </c>
      <c r="DW678">
        <v>429.9865</v>
      </c>
      <c r="DX678">
        <v>0.131249</v>
      </c>
      <c r="DY678">
        <v>419.9782083333333</v>
      </c>
      <c r="DZ678">
        <v>23.27615416666667</v>
      </c>
      <c r="EA678">
        <v>2.121302083333334</v>
      </c>
      <c r="EB678">
        <v>2.109407916666667</v>
      </c>
      <c r="EC678">
        <v>18.38005</v>
      </c>
      <c r="ED678">
        <v>18.29040833333334</v>
      </c>
      <c r="EE678">
        <v>0.00500078</v>
      </c>
      <c r="EF678">
        <v>0</v>
      </c>
      <c r="EG678">
        <v>0</v>
      </c>
      <c r="EH678">
        <v>0</v>
      </c>
      <c r="EI678">
        <v>197.725</v>
      </c>
      <c r="EJ678">
        <v>0.00500078</v>
      </c>
      <c r="EK678">
        <v>-9.308333333333334</v>
      </c>
      <c r="EL678">
        <v>0.1333333333333333</v>
      </c>
      <c r="EM678">
        <v>35.971125</v>
      </c>
      <c r="EN678">
        <v>39.65858333333333</v>
      </c>
      <c r="EO678">
        <v>38.163875</v>
      </c>
      <c r="EP678">
        <v>40.48666666666666</v>
      </c>
      <c r="EQ678">
        <v>38.81995833333333</v>
      </c>
      <c r="ER678">
        <v>0</v>
      </c>
      <c r="ES678">
        <v>0</v>
      </c>
      <c r="ET678">
        <v>0</v>
      </c>
      <c r="EU678">
        <v>1761014419.3</v>
      </c>
      <c r="EV678">
        <v>0</v>
      </c>
      <c r="EW678">
        <v>197.4846153846154</v>
      </c>
      <c r="EX678">
        <v>-14.57094014952009</v>
      </c>
      <c r="EY678">
        <v>12.1059832814729</v>
      </c>
      <c r="EZ678">
        <v>-9.326923076923077</v>
      </c>
      <c r="FA678">
        <v>15</v>
      </c>
      <c r="FB678">
        <v>1761014194.6</v>
      </c>
      <c r="FC678" t="s">
        <v>1727</v>
      </c>
      <c r="FD678">
        <v>1761014192.6</v>
      </c>
      <c r="FE678">
        <v>1761014194.6</v>
      </c>
      <c r="FF678">
        <v>20</v>
      </c>
      <c r="FG678">
        <v>-0.003</v>
      </c>
      <c r="FH678">
        <v>-0.001</v>
      </c>
      <c r="FI678">
        <v>-1.814</v>
      </c>
      <c r="FJ678">
        <v>0.179</v>
      </c>
      <c r="FK678">
        <v>420</v>
      </c>
      <c r="FL678">
        <v>23</v>
      </c>
      <c r="FM678">
        <v>0.62</v>
      </c>
      <c r="FN678">
        <v>0.22</v>
      </c>
      <c r="FO678">
        <v>0.4128350487804879</v>
      </c>
      <c r="FP678">
        <v>0.04814717770034861</v>
      </c>
      <c r="FQ678">
        <v>0.03538964916879374</v>
      </c>
      <c r="FR678">
        <v>1</v>
      </c>
      <c r="FS678">
        <v>197.7970588235294</v>
      </c>
      <c r="FT678">
        <v>-15.36287228757971</v>
      </c>
      <c r="FU678">
        <v>6.138714432101622</v>
      </c>
      <c r="FV678">
        <v>0</v>
      </c>
      <c r="FW678">
        <v>0.1327820487804878</v>
      </c>
      <c r="FX678">
        <v>-0.03232051567944231</v>
      </c>
      <c r="FY678">
        <v>0.003404018356770452</v>
      </c>
      <c r="FZ678">
        <v>1</v>
      </c>
      <c r="GA678">
        <v>2</v>
      </c>
      <c r="GB678">
        <v>3</v>
      </c>
      <c r="GC678" t="s">
        <v>482</v>
      </c>
      <c r="GD678">
        <v>3.10963</v>
      </c>
      <c r="GE678">
        <v>2.72493</v>
      </c>
      <c r="GF678">
        <v>0.08879720000000001</v>
      </c>
      <c r="GG678">
        <v>0.0884897</v>
      </c>
      <c r="GH678">
        <v>0.106839</v>
      </c>
      <c r="GI678">
        <v>0.107459</v>
      </c>
      <c r="GJ678">
        <v>23917.9</v>
      </c>
      <c r="GK678">
        <v>21655.9</v>
      </c>
      <c r="GL678">
        <v>26805.7</v>
      </c>
      <c r="GM678">
        <v>23963.5</v>
      </c>
      <c r="GN678">
        <v>38255.2</v>
      </c>
      <c r="GO678">
        <v>31544.8</v>
      </c>
      <c r="GP678">
        <v>46788.1</v>
      </c>
      <c r="GQ678">
        <v>37876.1</v>
      </c>
      <c r="GR678">
        <v>1.8944</v>
      </c>
      <c r="GS678">
        <v>1.88215</v>
      </c>
      <c r="GT678">
        <v>0.112131</v>
      </c>
      <c r="GU678">
        <v>0</v>
      </c>
      <c r="GV678">
        <v>28.208</v>
      </c>
      <c r="GW678">
        <v>999.9</v>
      </c>
      <c r="GX678">
        <v>64.09999999999999</v>
      </c>
      <c r="GY678">
        <v>28.9</v>
      </c>
      <c r="GZ678">
        <v>28.2808</v>
      </c>
      <c r="HA678">
        <v>61.5684</v>
      </c>
      <c r="HB678">
        <v>20.9936</v>
      </c>
      <c r="HC678">
        <v>1</v>
      </c>
      <c r="HD678">
        <v>0.0128938</v>
      </c>
      <c r="HE678">
        <v>-1.8541</v>
      </c>
      <c r="HF678">
        <v>20.3259</v>
      </c>
      <c r="HG678">
        <v>5.21849</v>
      </c>
      <c r="HH678">
        <v>11.9797</v>
      </c>
      <c r="HI678">
        <v>4.965</v>
      </c>
      <c r="HJ678">
        <v>3.276</v>
      </c>
      <c r="HK678">
        <v>9999</v>
      </c>
      <c r="HL678">
        <v>9999</v>
      </c>
      <c r="HM678">
        <v>9999</v>
      </c>
      <c r="HN678">
        <v>999.9</v>
      </c>
      <c r="HO678">
        <v>1.86363</v>
      </c>
      <c r="HP678">
        <v>1.85974</v>
      </c>
      <c r="HQ678">
        <v>1.85806</v>
      </c>
      <c r="HR678">
        <v>1.85944</v>
      </c>
      <c r="HS678">
        <v>1.85959</v>
      </c>
      <c r="HT678">
        <v>1.85806</v>
      </c>
      <c r="HU678">
        <v>1.85715</v>
      </c>
      <c r="HV678">
        <v>1.85211</v>
      </c>
      <c r="HW678">
        <v>0</v>
      </c>
      <c r="HX678">
        <v>0</v>
      </c>
      <c r="HY678">
        <v>0</v>
      </c>
      <c r="HZ678">
        <v>0</v>
      </c>
      <c r="IA678" t="s">
        <v>424</v>
      </c>
      <c r="IB678" t="s">
        <v>425</v>
      </c>
      <c r="IC678" t="s">
        <v>426</v>
      </c>
      <c r="ID678" t="s">
        <v>426</v>
      </c>
      <c r="IE678" t="s">
        <v>426</v>
      </c>
      <c r="IF678" t="s">
        <v>426</v>
      </c>
      <c r="IG678">
        <v>0</v>
      </c>
      <c r="IH678">
        <v>100</v>
      </c>
      <c r="II678">
        <v>100</v>
      </c>
      <c r="IJ678">
        <v>-1.813</v>
      </c>
      <c r="IK678">
        <v>0.1834</v>
      </c>
      <c r="IL678">
        <v>-2.604145233131235</v>
      </c>
      <c r="IM678">
        <v>0.001328113201692861</v>
      </c>
      <c r="IN678">
        <v>1.538283238170363E-06</v>
      </c>
      <c r="IO678">
        <v>-5.795655626708063E-10</v>
      </c>
      <c r="IP678">
        <v>-0.06228719509320726</v>
      </c>
      <c r="IQ678">
        <v>-0.004593102289677449</v>
      </c>
      <c r="IR678">
        <v>0.0008253994458280543</v>
      </c>
      <c r="IS678">
        <v>-7.403632370499484E-06</v>
      </c>
      <c r="IT678">
        <v>2</v>
      </c>
      <c r="IU678">
        <v>1985</v>
      </c>
      <c r="IV678">
        <v>1</v>
      </c>
      <c r="IW678">
        <v>27</v>
      </c>
      <c r="IX678">
        <v>3.8</v>
      </c>
      <c r="IY678">
        <v>3.8</v>
      </c>
      <c r="IZ678">
        <v>1.13525</v>
      </c>
      <c r="JA678">
        <v>2.6062</v>
      </c>
      <c r="JB678">
        <v>1.49658</v>
      </c>
      <c r="JC678">
        <v>2.34497</v>
      </c>
      <c r="JD678">
        <v>1.54907</v>
      </c>
      <c r="JE678">
        <v>2.41943</v>
      </c>
      <c r="JF678">
        <v>32.7091</v>
      </c>
      <c r="JG678">
        <v>15.1477</v>
      </c>
      <c r="JH678">
        <v>18</v>
      </c>
      <c r="JI678">
        <v>481.449</v>
      </c>
      <c r="JJ678">
        <v>502.866</v>
      </c>
      <c r="JK678">
        <v>31.0438</v>
      </c>
      <c r="JL678">
        <v>27.4022</v>
      </c>
      <c r="JM678">
        <v>30</v>
      </c>
      <c r="JN678">
        <v>27.6097</v>
      </c>
      <c r="JO678">
        <v>27.5954</v>
      </c>
      <c r="JP678">
        <v>22.8223</v>
      </c>
      <c r="JQ678">
        <v>21.6042</v>
      </c>
      <c r="JR678">
        <v>78.95950000000001</v>
      </c>
      <c r="JS678">
        <v>31.0302</v>
      </c>
      <c r="JT678">
        <v>420</v>
      </c>
      <c r="JU678">
        <v>23.3429</v>
      </c>
      <c r="JV678">
        <v>102.315</v>
      </c>
      <c r="JW678">
        <v>91.37730000000001</v>
      </c>
    </row>
    <row r="679" spans="1:283">
      <c r="A679">
        <v>661</v>
      </c>
      <c r="B679">
        <v>1761014604.6</v>
      </c>
      <c r="C679">
        <v>4938.599999904633</v>
      </c>
      <c r="D679" t="s">
        <v>1786</v>
      </c>
      <c r="E679" t="s">
        <v>1787</v>
      </c>
      <c r="F679">
        <v>5</v>
      </c>
      <c r="G679" t="s">
        <v>1788</v>
      </c>
      <c r="H679">
        <v>1761014596.599999</v>
      </c>
      <c r="I679">
        <f>(J679)/1000</f>
        <v>0</v>
      </c>
      <c r="J679">
        <f>1000*DJ679*AH679*(DF679-DG679)/(100*CY679*(1000-AH679*DF679))</f>
        <v>0</v>
      </c>
      <c r="K679">
        <f>DJ679*AH679*(DE679-DD679*(1000-AH679*DG679)/(1000-AH679*DF679))/(100*CY679)</f>
        <v>0</v>
      </c>
      <c r="L679">
        <f>DD679 - IF(AH679&gt;1, K679*CY679*100.0/(AJ679), 0)</f>
        <v>0</v>
      </c>
      <c r="M679">
        <f>((S679-I679/2)*L679-K679)/(S679+I679/2)</f>
        <v>0</v>
      </c>
      <c r="N679">
        <f>M679*(DK679+DL679)/1000.0</f>
        <v>0</v>
      </c>
      <c r="O679">
        <f>(DD679 - IF(AH679&gt;1, K679*CY679*100.0/(AJ679), 0))*(DK679+DL679)/1000.0</f>
        <v>0</v>
      </c>
      <c r="P679">
        <f>2.0/((1/R679-1/Q679)+SIGN(R679)*SQRT((1/R679-1/Q679)*(1/R679-1/Q679) + 4*CZ679/((CZ679+1)*(CZ679+1))*(2*1/R679*1/Q679-1/Q679*1/Q679)))</f>
        <v>0</v>
      </c>
      <c r="Q679">
        <f>IF(LEFT(DA679,1)&lt;&gt;"0",IF(LEFT(DA679,1)="1",3.0,DB679),$D$5+$E$5*(DR679*DK679/($K$5*1000))+$F$5*(DR679*DK679/($K$5*1000))*MAX(MIN(CY679,$J$5),$I$5)*MAX(MIN(CY679,$J$5),$I$5)+$G$5*MAX(MIN(CY679,$J$5),$I$5)*(DR679*DK679/($K$5*1000))+$H$5*(DR679*DK679/($K$5*1000))*(DR679*DK679/($K$5*1000)))</f>
        <v>0</v>
      </c>
      <c r="R679">
        <f>I679*(1000-(1000*0.61365*exp(17.502*V679/(240.97+V679))/(DK679+DL679)+DF679)/2)/(1000*0.61365*exp(17.502*V679/(240.97+V679))/(DK679+DL679)-DF679)</f>
        <v>0</v>
      </c>
      <c r="S679">
        <f>1/((CZ679+1)/(P679/1.6)+1/(Q679/1.37)) + CZ679/((CZ679+1)/(P679/1.6) + CZ679/(Q679/1.37))</f>
        <v>0</v>
      </c>
      <c r="T679">
        <f>(CU679*CX679)</f>
        <v>0</v>
      </c>
      <c r="U679">
        <f>(DM679+(T679+2*0.95*5.67E-8*(((DM679+$B$9)+273)^4-(DM679+273)^4)-44100*I679)/(1.84*29.3*Q679+8*0.95*5.67E-8*(DM679+273)^3))</f>
        <v>0</v>
      </c>
      <c r="V679">
        <f>($C$9*DN679+$D$9*DO679+$E$9*U679)</f>
        <v>0</v>
      </c>
      <c r="W679">
        <f>0.61365*exp(17.502*V679/(240.97+V679))</f>
        <v>0</v>
      </c>
      <c r="X679">
        <f>(Y679/Z679*100)</f>
        <v>0</v>
      </c>
      <c r="Y679">
        <f>DF679*(DK679+DL679)/1000</f>
        <v>0</v>
      </c>
      <c r="Z679">
        <f>0.61365*exp(17.502*DM679/(240.97+DM679))</f>
        <v>0</v>
      </c>
      <c r="AA679">
        <f>(W679-DF679*(DK679+DL679)/1000)</f>
        <v>0</v>
      </c>
      <c r="AB679">
        <f>(-I679*44100)</f>
        <v>0</v>
      </c>
      <c r="AC679">
        <f>2*29.3*Q679*0.92*(DM679-V679)</f>
        <v>0</v>
      </c>
      <c r="AD679">
        <f>2*0.95*5.67E-8*(((DM679+$B$9)+273)^4-(V679+273)^4)</f>
        <v>0</v>
      </c>
      <c r="AE679">
        <f>T679+AD679+AB679+AC679</f>
        <v>0</v>
      </c>
      <c r="AF679">
        <v>1</v>
      </c>
      <c r="AG679">
        <v>0</v>
      </c>
      <c r="AH679">
        <f>IF(AF679*$H$15&gt;=AJ679,1.0,(AJ679/(AJ679-AF679*$H$15)))</f>
        <v>0</v>
      </c>
      <c r="AI679">
        <f>(AH679-1)*100</f>
        <v>0</v>
      </c>
      <c r="AJ679">
        <f>MAX(0,($B$15+$C$15*DR679)/(1+$D$15*DR679)*DK679/(DM679+273)*$E$15)</f>
        <v>0</v>
      </c>
      <c r="AK679" t="s">
        <v>420</v>
      </c>
      <c r="AL679" t="s">
        <v>420</v>
      </c>
      <c r="AM679">
        <v>0</v>
      </c>
      <c r="AN679">
        <v>0</v>
      </c>
      <c r="AO679">
        <f>1-AM679/AN679</f>
        <v>0</v>
      </c>
      <c r="AP679">
        <v>0</v>
      </c>
      <c r="AQ679" t="s">
        <v>420</v>
      </c>
      <c r="AR679" t="s">
        <v>420</v>
      </c>
      <c r="AS679">
        <v>0</v>
      </c>
      <c r="AT679">
        <v>0</v>
      </c>
      <c r="AU679">
        <f>1-AS679/AT679</f>
        <v>0</v>
      </c>
      <c r="AV679">
        <v>0.5</v>
      </c>
      <c r="AW679">
        <f>CV679</f>
        <v>0</v>
      </c>
      <c r="AX679">
        <f>K679</f>
        <v>0</v>
      </c>
      <c r="AY679">
        <f>AU679*AV679*AW679</f>
        <v>0</v>
      </c>
      <c r="AZ679">
        <f>(AX679-AP679)/AW679</f>
        <v>0</v>
      </c>
      <c r="BA679">
        <f>(AN679-AT679)/AT679</f>
        <v>0</v>
      </c>
      <c r="BB679">
        <f>AM679/(AO679+AM679/AT679)</f>
        <v>0</v>
      </c>
      <c r="BC679" t="s">
        <v>420</v>
      </c>
      <c r="BD679">
        <v>0</v>
      </c>
      <c r="BE679">
        <f>IF(BD679&lt;&gt;0, BD679, BB679)</f>
        <v>0</v>
      </c>
      <c r="BF679">
        <f>1-BE679/AT679</f>
        <v>0</v>
      </c>
      <c r="BG679">
        <f>(AT679-AS679)/(AT679-BE679)</f>
        <v>0</v>
      </c>
      <c r="BH679">
        <f>(AN679-AT679)/(AN679-BE679)</f>
        <v>0</v>
      </c>
      <c r="BI679">
        <f>(AT679-AS679)/(AT679-AM679)</f>
        <v>0</v>
      </c>
      <c r="BJ679">
        <f>(AN679-AT679)/(AN679-AM679)</f>
        <v>0</v>
      </c>
      <c r="BK679">
        <f>(BG679*BE679/AS679)</f>
        <v>0</v>
      </c>
      <c r="BL679">
        <f>(1-BK679)</f>
        <v>0</v>
      </c>
      <c r="CU679">
        <f>$B$13*DS679+$C$13*DT679+$F$13*EE679*(1-EH679)</f>
        <v>0</v>
      </c>
      <c r="CV679">
        <f>CU679*CW679</f>
        <v>0</v>
      </c>
      <c r="CW679">
        <f>($B$13*$D$11+$C$13*$D$11+$F$13*((ER679+EJ679)/MAX(ER679+EJ679+ES679, 0.1)*$I$11+ES679/MAX(ER679+EJ679+ES679, 0.1)*$J$11))/($B$13+$C$13+$F$13)</f>
        <v>0</v>
      </c>
      <c r="CX679">
        <f>($B$13*$K$11+$C$13*$K$11+$F$13*((ER679+EJ679)/MAX(ER679+EJ679+ES679, 0.1)*$P$11+ES679/MAX(ER679+EJ679+ES679, 0.1)*$Q$11))/($B$13+$C$13+$F$13)</f>
        <v>0</v>
      </c>
      <c r="CY679">
        <v>1.91</v>
      </c>
      <c r="CZ679">
        <v>0.5</v>
      </c>
      <c r="DA679" t="s">
        <v>421</v>
      </c>
      <c r="DB679">
        <v>2</v>
      </c>
      <c r="DC679">
        <v>1761014596.599999</v>
      </c>
      <c r="DD679">
        <v>420.2466451612904</v>
      </c>
      <c r="DE679">
        <v>419.9927741935484</v>
      </c>
      <c r="DF679">
        <v>23.66575483870968</v>
      </c>
      <c r="DG679">
        <v>23.71422903225807</v>
      </c>
      <c r="DH679">
        <v>422.1048064516129</v>
      </c>
      <c r="DI679">
        <v>23.4751935483871</v>
      </c>
      <c r="DJ679">
        <v>500.0217096774194</v>
      </c>
      <c r="DK679">
        <v>90.62814838709677</v>
      </c>
      <c r="DL679">
        <v>0.03274856451612903</v>
      </c>
      <c r="DM679">
        <v>30.11133548387096</v>
      </c>
      <c r="DN679">
        <v>30.16167419354839</v>
      </c>
      <c r="DO679">
        <v>999.9000000000003</v>
      </c>
      <c r="DP679">
        <v>0</v>
      </c>
      <c r="DQ679">
        <v>0</v>
      </c>
      <c r="DR679">
        <v>10001.17258064516</v>
      </c>
      <c r="DS679">
        <v>0</v>
      </c>
      <c r="DT679">
        <v>0.2428559999999999</v>
      </c>
      <c r="DU679">
        <v>0.2538659032258065</v>
      </c>
      <c r="DV679">
        <v>430.4332580645162</v>
      </c>
      <c r="DW679">
        <v>430.1945483870969</v>
      </c>
      <c r="DX679">
        <v>-0.04847637096774194</v>
      </c>
      <c r="DY679">
        <v>419.9927741935484</v>
      </c>
      <c r="DZ679">
        <v>23.71422903225807</v>
      </c>
      <c r="EA679">
        <v>2.144783548387097</v>
      </c>
      <c r="EB679">
        <v>2.149177419354838</v>
      </c>
      <c r="EC679">
        <v>18.55573548387097</v>
      </c>
      <c r="ED679">
        <v>18.58841290322581</v>
      </c>
      <c r="EE679">
        <v>0.005000780000000002</v>
      </c>
      <c r="EF679">
        <v>0</v>
      </c>
      <c r="EG679">
        <v>0</v>
      </c>
      <c r="EH679">
        <v>0</v>
      </c>
      <c r="EI679">
        <v>189.0806451612903</v>
      </c>
      <c r="EJ679">
        <v>0.005000780000000002</v>
      </c>
      <c r="EK679">
        <v>-16.62903225806452</v>
      </c>
      <c r="EL679">
        <v>-0.3258064516129032</v>
      </c>
      <c r="EM679">
        <v>35.6146129032258</v>
      </c>
      <c r="EN679">
        <v>39.74970967741934</v>
      </c>
      <c r="EO679">
        <v>37.97754838709675</v>
      </c>
      <c r="EP679">
        <v>40.29616129032257</v>
      </c>
      <c r="EQ679">
        <v>38.66709677419354</v>
      </c>
      <c r="ER679">
        <v>0</v>
      </c>
      <c r="ES679">
        <v>0</v>
      </c>
      <c r="ET679">
        <v>0</v>
      </c>
      <c r="EU679">
        <v>1761014603.5</v>
      </c>
      <c r="EV679">
        <v>0</v>
      </c>
      <c r="EW679">
        <v>188.68</v>
      </c>
      <c r="EX679">
        <v>-33.153846183943</v>
      </c>
      <c r="EY679">
        <v>13.17692307515966</v>
      </c>
      <c r="EZ679">
        <v>-15.836</v>
      </c>
      <c r="FA679">
        <v>15</v>
      </c>
      <c r="FB679">
        <v>1761014477.1</v>
      </c>
      <c r="FC679" t="s">
        <v>1789</v>
      </c>
      <c r="FD679">
        <v>1761014476.1</v>
      </c>
      <c r="FE679">
        <v>1761014477.1</v>
      </c>
      <c r="FF679">
        <v>21</v>
      </c>
      <c r="FG679">
        <v>-0.045</v>
      </c>
      <c r="FH679">
        <v>0.002</v>
      </c>
      <c r="FI679">
        <v>-1.859</v>
      </c>
      <c r="FJ679">
        <v>0.189</v>
      </c>
      <c r="FK679">
        <v>420</v>
      </c>
      <c r="FL679">
        <v>24</v>
      </c>
      <c r="FM679">
        <v>0.54</v>
      </c>
      <c r="FN679">
        <v>0.15</v>
      </c>
      <c r="FO679">
        <v>0.25559315</v>
      </c>
      <c r="FP679">
        <v>0.02052637148217598</v>
      </c>
      <c r="FQ679">
        <v>0.02759842627175506</v>
      </c>
      <c r="FR679">
        <v>1</v>
      </c>
      <c r="FS679">
        <v>189.7705882352941</v>
      </c>
      <c r="FT679">
        <v>-25.76012220270452</v>
      </c>
      <c r="FU679">
        <v>7.277626043597585</v>
      </c>
      <c r="FV679">
        <v>0</v>
      </c>
      <c r="FW679">
        <v>-0.062283595</v>
      </c>
      <c r="FX679">
        <v>0.3490534671669795</v>
      </c>
      <c r="FY679">
        <v>0.03412404353866896</v>
      </c>
      <c r="FZ679">
        <v>0</v>
      </c>
      <c r="GA679">
        <v>1</v>
      </c>
      <c r="GB679">
        <v>3</v>
      </c>
      <c r="GC679" t="s">
        <v>459</v>
      </c>
      <c r="GD679">
        <v>3.10951</v>
      </c>
      <c r="GE679">
        <v>2.72461</v>
      </c>
      <c r="GF679">
        <v>0.0888012</v>
      </c>
      <c r="GG679">
        <v>0.0885102</v>
      </c>
      <c r="GH679">
        <v>0.107679</v>
      </c>
      <c r="GI679">
        <v>0.108793</v>
      </c>
      <c r="GJ679">
        <v>23919.2</v>
      </c>
      <c r="GK679">
        <v>21655.1</v>
      </c>
      <c r="GL679">
        <v>26807.2</v>
      </c>
      <c r="GM679">
        <v>23963</v>
      </c>
      <c r="GN679">
        <v>38220.6</v>
      </c>
      <c r="GO679">
        <v>31496.3</v>
      </c>
      <c r="GP679">
        <v>46790.4</v>
      </c>
      <c r="GQ679">
        <v>37875</v>
      </c>
      <c r="GR679">
        <v>1.89385</v>
      </c>
      <c r="GS679">
        <v>1.8838</v>
      </c>
      <c r="GT679">
        <v>0.115849</v>
      </c>
      <c r="GU679">
        <v>0</v>
      </c>
      <c r="GV679">
        <v>28.2561</v>
      </c>
      <c r="GW679">
        <v>999.9</v>
      </c>
      <c r="GX679">
        <v>64.09999999999999</v>
      </c>
      <c r="GY679">
        <v>28.9</v>
      </c>
      <c r="GZ679">
        <v>28.2841</v>
      </c>
      <c r="HA679">
        <v>61.1683</v>
      </c>
      <c r="HB679">
        <v>20.8694</v>
      </c>
      <c r="HC679">
        <v>1</v>
      </c>
      <c r="HD679">
        <v>0.009306399999999999</v>
      </c>
      <c r="HE679">
        <v>-1.22257</v>
      </c>
      <c r="HF679">
        <v>20.3336</v>
      </c>
      <c r="HG679">
        <v>5.22088</v>
      </c>
      <c r="HH679">
        <v>11.98</v>
      </c>
      <c r="HI679">
        <v>4.9654</v>
      </c>
      <c r="HJ679">
        <v>3.276</v>
      </c>
      <c r="HK679">
        <v>9999</v>
      </c>
      <c r="HL679">
        <v>9999</v>
      </c>
      <c r="HM679">
        <v>9999</v>
      </c>
      <c r="HN679">
        <v>999.9</v>
      </c>
      <c r="HO679">
        <v>1.86365</v>
      </c>
      <c r="HP679">
        <v>1.85975</v>
      </c>
      <c r="HQ679">
        <v>1.85806</v>
      </c>
      <c r="HR679">
        <v>1.85944</v>
      </c>
      <c r="HS679">
        <v>1.85959</v>
      </c>
      <c r="HT679">
        <v>1.85806</v>
      </c>
      <c r="HU679">
        <v>1.85715</v>
      </c>
      <c r="HV679">
        <v>1.85211</v>
      </c>
      <c r="HW679">
        <v>0</v>
      </c>
      <c r="HX679">
        <v>0</v>
      </c>
      <c r="HY679">
        <v>0</v>
      </c>
      <c r="HZ679">
        <v>0</v>
      </c>
      <c r="IA679" t="s">
        <v>424</v>
      </c>
      <c r="IB679" t="s">
        <v>425</v>
      </c>
      <c r="IC679" t="s">
        <v>426</v>
      </c>
      <c r="ID679" t="s">
        <v>426</v>
      </c>
      <c r="IE679" t="s">
        <v>426</v>
      </c>
      <c r="IF679" t="s">
        <v>426</v>
      </c>
      <c r="IG679">
        <v>0</v>
      </c>
      <c r="IH679">
        <v>100</v>
      </c>
      <c r="II679">
        <v>100</v>
      </c>
      <c r="IJ679">
        <v>-1.858</v>
      </c>
      <c r="IK679">
        <v>0.1906</v>
      </c>
      <c r="IL679">
        <v>-2.649252934745999</v>
      </c>
      <c r="IM679">
        <v>0.001328113201692861</v>
      </c>
      <c r="IN679">
        <v>1.538283238170363E-06</v>
      </c>
      <c r="IO679">
        <v>-5.795655626708063E-10</v>
      </c>
      <c r="IP679">
        <v>-0.06069833800973445</v>
      </c>
      <c r="IQ679">
        <v>-0.004593102289677449</v>
      </c>
      <c r="IR679">
        <v>0.0008253994458280543</v>
      </c>
      <c r="IS679">
        <v>-7.403632370499484E-06</v>
      </c>
      <c r="IT679">
        <v>2</v>
      </c>
      <c r="IU679">
        <v>1985</v>
      </c>
      <c r="IV679">
        <v>1</v>
      </c>
      <c r="IW679">
        <v>27</v>
      </c>
      <c r="IX679">
        <v>2.1</v>
      </c>
      <c r="IY679">
        <v>2.1</v>
      </c>
      <c r="IZ679">
        <v>1.13525</v>
      </c>
      <c r="JA679">
        <v>2.61108</v>
      </c>
      <c r="JB679">
        <v>1.49658</v>
      </c>
      <c r="JC679">
        <v>2.34375</v>
      </c>
      <c r="JD679">
        <v>1.54907</v>
      </c>
      <c r="JE679">
        <v>2.4646</v>
      </c>
      <c r="JF679">
        <v>32.7091</v>
      </c>
      <c r="JG679">
        <v>15.139</v>
      </c>
      <c r="JH679">
        <v>18</v>
      </c>
      <c r="JI679">
        <v>480.899</v>
      </c>
      <c r="JJ679">
        <v>503.7</v>
      </c>
      <c r="JK679">
        <v>30.979</v>
      </c>
      <c r="JL679">
        <v>27.3686</v>
      </c>
      <c r="JM679">
        <v>30</v>
      </c>
      <c r="JN679">
        <v>27.5794</v>
      </c>
      <c r="JO679">
        <v>27.5653</v>
      </c>
      <c r="JP679">
        <v>22.8284</v>
      </c>
      <c r="JQ679">
        <v>20.2005</v>
      </c>
      <c r="JR679">
        <v>78.95950000000001</v>
      </c>
      <c r="JS679">
        <v>30.9335</v>
      </c>
      <c r="JT679">
        <v>420</v>
      </c>
      <c r="JU679">
        <v>23.6368</v>
      </c>
      <c r="JV679">
        <v>102.32</v>
      </c>
      <c r="JW679">
        <v>91.375</v>
      </c>
    </row>
    <row r="680" spans="1:283">
      <c r="A680">
        <v>662</v>
      </c>
      <c r="B680">
        <v>1761014606.6</v>
      </c>
      <c r="C680">
        <v>4940.599999904633</v>
      </c>
      <c r="D680" t="s">
        <v>1790</v>
      </c>
      <c r="E680" t="s">
        <v>1791</v>
      </c>
      <c r="F680">
        <v>5</v>
      </c>
      <c r="G680" t="s">
        <v>1788</v>
      </c>
      <c r="H680">
        <v>1761014598.651724</v>
      </c>
      <c r="I680">
        <f>(J680)/1000</f>
        <v>0</v>
      </c>
      <c r="J680">
        <f>1000*DJ680*AH680*(DF680-DG680)/(100*CY680*(1000-AH680*DF680))</f>
        <v>0</v>
      </c>
      <c r="K680">
        <f>DJ680*AH680*(DE680-DD680*(1000-AH680*DG680)/(1000-AH680*DF680))/(100*CY680)</f>
        <v>0</v>
      </c>
      <c r="L680">
        <f>DD680 - IF(AH680&gt;1, K680*CY680*100.0/(AJ680), 0)</f>
        <v>0</v>
      </c>
      <c r="M680">
        <f>((S680-I680/2)*L680-K680)/(S680+I680/2)</f>
        <v>0</v>
      </c>
      <c r="N680">
        <f>M680*(DK680+DL680)/1000.0</f>
        <v>0</v>
      </c>
      <c r="O680">
        <f>(DD680 - IF(AH680&gt;1, K680*CY680*100.0/(AJ680), 0))*(DK680+DL680)/1000.0</f>
        <v>0</v>
      </c>
      <c r="P680">
        <f>2.0/((1/R680-1/Q680)+SIGN(R680)*SQRT((1/R680-1/Q680)*(1/R680-1/Q680) + 4*CZ680/((CZ680+1)*(CZ680+1))*(2*1/R680*1/Q680-1/Q680*1/Q680)))</f>
        <v>0</v>
      </c>
      <c r="Q680">
        <f>IF(LEFT(DA680,1)&lt;&gt;"0",IF(LEFT(DA680,1)="1",3.0,DB680),$D$5+$E$5*(DR680*DK680/($K$5*1000))+$F$5*(DR680*DK680/($K$5*1000))*MAX(MIN(CY680,$J$5),$I$5)*MAX(MIN(CY680,$J$5),$I$5)+$G$5*MAX(MIN(CY680,$J$5),$I$5)*(DR680*DK680/($K$5*1000))+$H$5*(DR680*DK680/($K$5*1000))*(DR680*DK680/($K$5*1000)))</f>
        <v>0</v>
      </c>
      <c r="R680">
        <f>I680*(1000-(1000*0.61365*exp(17.502*V680/(240.97+V680))/(DK680+DL680)+DF680)/2)/(1000*0.61365*exp(17.502*V680/(240.97+V680))/(DK680+DL680)-DF680)</f>
        <v>0</v>
      </c>
      <c r="S680">
        <f>1/((CZ680+1)/(P680/1.6)+1/(Q680/1.37)) + CZ680/((CZ680+1)/(P680/1.6) + CZ680/(Q680/1.37))</f>
        <v>0</v>
      </c>
      <c r="T680">
        <f>(CU680*CX680)</f>
        <v>0</v>
      </c>
      <c r="U680">
        <f>(DM680+(T680+2*0.95*5.67E-8*(((DM680+$B$9)+273)^4-(DM680+273)^4)-44100*I680)/(1.84*29.3*Q680+8*0.95*5.67E-8*(DM680+273)^3))</f>
        <v>0</v>
      </c>
      <c r="V680">
        <f>($C$9*DN680+$D$9*DO680+$E$9*U680)</f>
        <v>0</v>
      </c>
      <c r="W680">
        <f>0.61365*exp(17.502*V680/(240.97+V680))</f>
        <v>0</v>
      </c>
      <c r="X680">
        <f>(Y680/Z680*100)</f>
        <v>0</v>
      </c>
      <c r="Y680">
        <f>DF680*(DK680+DL680)/1000</f>
        <v>0</v>
      </c>
      <c r="Z680">
        <f>0.61365*exp(17.502*DM680/(240.97+DM680))</f>
        <v>0</v>
      </c>
      <c r="AA680">
        <f>(W680-DF680*(DK680+DL680)/1000)</f>
        <v>0</v>
      </c>
      <c r="AB680">
        <f>(-I680*44100)</f>
        <v>0</v>
      </c>
      <c r="AC680">
        <f>2*29.3*Q680*0.92*(DM680-V680)</f>
        <v>0</v>
      </c>
      <c r="AD680">
        <f>2*0.95*5.67E-8*(((DM680+$B$9)+273)^4-(V680+273)^4)</f>
        <v>0</v>
      </c>
      <c r="AE680">
        <f>T680+AD680+AB680+AC680</f>
        <v>0</v>
      </c>
      <c r="AF680">
        <v>1</v>
      </c>
      <c r="AG680">
        <v>0</v>
      </c>
      <c r="AH680">
        <f>IF(AF680*$H$15&gt;=AJ680,1.0,(AJ680/(AJ680-AF680*$H$15)))</f>
        <v>0</v>
      </c>
      <c r="AI680">
        <f>(AH680-1)*100</f>
        <v>0</v>
      </c>
      <c r="AJ680">
        <f>MAX(0,($B$15+$C$15*DR680)/(1+$D$15*DR680)*DK680/(DM680+273)*$E$15)</f>
        <v>0</v>
      </c>
      <c r="AK680" t="s">
        <v>420</v>
      </c>
      <c r="AL680" t="s">
        <v>420</v>
      </c>
      <c r="AM680">
        <v>0</v>
      </c>
      <c r="AN680">
        <v>0</v>
      </c>
      <c r="AO680">
        <f>1-AM680/AN680</f>
        <v>0</v>
      </c>
      <c r="AP680">
        <v>0</v>
      </c>
      <c r="AQ680" t="s">
        <v>420</v>
      </c>
      <c r="AR680" t="s">
        <v>420</v>
      </c>
      <c r="AS680">
        <v>0</v>
      </c>
      <c r="AT680">
        <v>0</v>
      </c>
      <c r="AU680">
        <f>1-AS680/AT680</f>
        <v>0</v>
      </c>
      <c r="AV680">
        <v>0.5</v>
      </c>
      <c r="AW680">
        <f>CV680</f>
        <v>0</v>
      </c>
      <c r="AX680">
        <f>K680</f>
        <v>0</v>
      </c>
      <c r="AY680">
        <f>AU680*AV680*AW680</f>
        <v>0</v>
      </c>
      <c r="AZ680">
        <f>(AX680-AP680)/AW680</f>
        <v>0</v>
      </c>
      <c r="BA680">
        <f>(AN680-AT680)/AT680</f>
        <v>0</v>
      </c>
      <c r="BB680">
        <f>AM680/(AO680+AM680/AT680)</f>
        <v>0</v>
      </c>
      <c r="BC680" t="s">
        <v>420</v>
      </c>
      <c r="BD680">
        <v>0</v>
      </c>
      <c r="BE680">
        <f>IF(BD680&lt;&gt;0, BD680, BB680)</f>
        <v>0</v>
      </c>
      <c r="BF680">
        <f>1-BE680/AT680</f>
        <v>0</v>
      </c>
      <c r="BG680">
        <f>(AT680-AS680)/(AT680-BE680)</f>
        <v>0</v>
      </c>
      <c r="BH680">
        <f>(AN680-AT680)/(AN680-BE680)</f>
        <v>0</v>
      </c>
      <c r="BI680">
        <f>(AT680-AS680)/(AT680-AM680)</f>
        <v>0</v>
      </c>
      <c r="BJ680">
        <f>(AN680-AT680)/(AN680-AM680)</f>
        <v>0</v>
      </c>
      <c r="BK680">
        <f>(BG680*BE680/AS680)</f>
        <v>0</v>
      </c>
      <c r="BL680">
        <f>(1-BK680)</f>
        <v>0</v>
      </c>
      <c r="CU680">
        <f>$B$13*DS680+$C$13*DT680+$F$13*EE680*(1-EH680)</f>
        <v>0</v>
      </c>
      <c r="CV680">
        <f>CU680*CW680</f>
        <v>0</v>
      </c>
      <c r="CW680">
        <f>($B$13*$D$11+$C$13*$D$11+$F$13*((ER680+EJ680)/MAX(ER680+EJ680+ES680, 0.1)*$I$11+ES680/MAX(ER680+EJ680+ES680, 0.1)*$J$11))/($B$13+$C$13+$F$13)</f>
        <v>0</v>
      </c>
      <c r="CX680">
        <f>($B$13*$K$11+$C$13*$K$11+$F$13*((ER680+EJ680)/MAX(ER680+EJ680+ES680, 0.1)*$P$11+ES680/MAX(ER680+EJ680+ES680, 0.1)*$Q$11))/($B$13+$C$13+$F$13)</f>
        <v>0</v>
      </c>
      <c r="CY680">
        <v>1.91</v>
      </c>
      <c r="CZ680">
        <v>0.5</v>
      </c>
      <c r="DA680" t="s">
        <v>421</v>
      </c>
      <c r="DB680">
        <v>2</v>
      </c>
      <c r="DC680">
        <v>1761014598.651724</v>
      </c>
      <c r="DD680">
        <v>420.2571724137931</v>
      </c>
      <c r="DE680">
        <v>420.005448275862</v>
      </c>
      <c r="DF680">
        <v>23.66828965517242</v>
      </c>
      <c r="DG680">
        <v>23.70786551724138</v>
      </c>
      <c r="DH680">
        <v>422.1153103448277</v>
      </c>
      <c r="DI680">
        <v>23.47766896551724</v>
      </c>
      <c r="DJ680">
        <v>499.9976551724138</v>
      </c>
      <c r="DK680">
        <v>90.62844827586208</v>
      </c>
      <c r="DL680">
        <v>0.03278351034482758</v>
      </c>
      <c r="DM680">
        <v>30.10712758620689</v>
      </c>
      <c r="DN680">
        <v>30.15753793103448</v>
      </c>
      <c r="DO680">
        <v>999.9000000000002</v>
      </c>
      <c r="DP680">
        <v>0</v>
      </c>
      <c r="DQ680">
        <v>0</v>
      </c>
      <c r="DR680">
        <v>9999.528620689654</v>
      </c>
      <c r="DS680">
        <v>0</v>
      </c>
      <c r="DT680">
        <v>0.242856</v>
      </c>
      <c r="DU680">
        <v>0.2517478965517241</v>
      </c>
      <c r="DV680">
        <v>430.4451724137932</v>
      </c>
      <c r="DW680">
        <v>430.204724137931</v>
      </c>
      <c r="DX680">
        <v>-0.03957596551724137</v>
      </c>
      <c r="DY680">
        <v>420.005448275862</v>
      </c>
      <c r="DZ680">
        <v>23.70786551724138</v>
      </c>
      <c r="EA680">
        <v>2.145020344827586</v>
      </c>
      <c r="EB680">
        <v>2.148606896551724</v>
      </c>
      <c r="EC680">
        <v>18.55749655172414</v>
      </c>
      <c r="ED680">
        <v>18.58417241379311</v>
      </c>
      <c r="EE680">
        <v>0.005000780000000002</v>
      </c>
      <c r="EF680">
        <v>0</v>
      </c>
      <c r="EG680">
        <v>0</v>
      </c>
      <c r="EH680">
        <v>0</v>
      </c>
      <c r="EI680">
        <v>188.3172413793103</v>
      </c>
      <c r="EJ680">
        <v>0.005000780000000002</v>
      </c>
      <c r="EK680">
        <v>-16.9103448275862</v>
      </c>
      <c r="EL680">
        <v>-0.296551724137931</v>
      </c>
      <c r="EM680">
        <v>35.62475862068965</v>
      </c>
      <c r="EN680">
        <v>39.77341379310344</v>
      </c>
      <c r="EO680">
        <v>38.02127586206895</v>
      </c>
      <c r="EP680">
        <v>40.33599999999999</v>
      </c>
      <c r="EQ680">
        <v>38.67648275862069</v>
      </c>
      <c r="ER680">
        <v>0</v>
      </c>
      <c r="ES680">
        <v>0</v>
      </c>
      <c r="ET680">
        <v>0</v>
      </c>
      <c r="EU680">
        <v>1761014605.3</v>
      </c>
      <c r="EV680">
        <v>0</v>
      </c>
      <c r="EW680">
        <v>188.4807692307692</v>
      </c>
      <c r="EX680">
        <v>-40.07863261306489</v>
      </c>
      <c r="EY680">
        <v>11.18974371293617</v>
      </c>
      <c r="EZ680">
        <v>-16.22692307692308</v>
      </c>
      <c r="FA680">
        <v>15</v>
      </c>
      <c r="FB680">
        <v>1761014477.1</v>
      </c>
      <c r="FC680" t="s">
        <v>1789</v>
      </c>
      <c r="FD680">
        <v>1761014476.1</v>
      </c>
      <c r="FE680">
        <v>1761014477.1</v>
      </c>
      <c r="FF680">
        <v>21</v>
      </c>
      <c r="FG680">
        <v>-0.045</v>
      </c>
      <c r="FH680">
        <v>0.002</v>
      </c>
      <c r="FI680">
        <v>-1.859</v>
      </c>
      <c r="FJ680">
        <v>0.189</v>
      </c>
      <c r="FK680">
        <v>420</v>
      </c>
      <c r="FL680">
        <v>24</v>
      </c>
      <c r="FM680">
        <v>0.54</v>
      </c>
      <c r="FN680">
        <v>0.15</v>
      </c>
      <c r="FO680">
        <v>0.2562650487804878</v>
      </c>
      <c r="FP680">
        <v>0.069811149825784</v>
      </c>
      <c r="FQ680">
        <v>0.02750515501302081</v>
      </c>
      <c r="FR680">
        <v>1</v>
      </c>
      <c r="FS680">
        <v>188.9941176470588</v>
      </c>
      <c r="FT680">
        <v>-29.38426276051926</v>
      </c>
      <c r="FU680">
        <v>7.200283539207517</v>
      </c>
      <c r="FV680">
        <v>0</v>
      </c>
      <c r="FW680">
        <v>-0.05623560487804877</v>
      </c>
      <c r="FX680">
        <v>0.3146202982578395</v>
      </c>
      <c r="FY680">
        <v>0.0319218077573704</v>
      </c>
      <c r="FZ680">
        <v>0</v>
      </c>
      <c r="GA680">
        <v>1</v>
      </c>
      <c r="GB680">
        <v>3</v>
      </c>
      <c r="GC680" t="s">
        <v>459</v>
      </c>
      <c r="GD680">
        <v>3.10963</v>
      </c>
      <c r="GE680">
        <v>2.72467</v>
      </c>
      <c r="GF680">
        <v>0.0888002</v>
      </c>
      <c r="GG680">
        <v>0.08850860000000001</v>
      </c>
      <c r="GH680">
        <v>0.107672</v>
      </c>
      <c r="GI680">
        <v>0.108791</v>
      </c>
      <c r="GJ680">
        <v>23919.1</v>
      </c>
      <c r="GK680">
        <v>21655.1</v>
      </c>
      <c r="GL680">
        <v>26807</v>
      </c>
      <c r="GM680">
        <v>23962.9</v>
      </c>
      <c r="GN680">
        <v>38220.7</v>
      </c>
      <c r="GO680">
        <v>31496.1</v>
      </c>
      <c r="GP680">
        <v>46790.2</v>
      </c>
      <c r="GQ680">
        <v>37874.7</v>
      </c>
      <c r="GR680">
        <v>1.89433</v>
      </c>
      <c r="GS680">
        <v>1.88372</v>
      </c>
      <c r="GT680">
        <v>0.115551</v>
      </c>
      <c r="GU680">
        <v>0</v>
      </c>
      <c r="GV680">
        <v>28.2585</v>
      </c>
      <c r="GW680">
        <v>999.9</v>
      </c>
      <c r="GX680">
        <v>64.09999999999999</v>
      </c>
      <c r="GY680">
        <v>28.9</v>
      </c>
      <c r="GZ680">
        <v>28.2832</v>
      </c>
      <c r="HA680">
        <v>60.9083</v>
      </c>
      <c r="HB680">
        <v>20.9696</v>
      </c>
      <c r="HC680">
        <v>1</v>
      </c>
      <c r="HD680">
        <v>0.00919969</v>
      </c>
      <c r="HE680">
        <v>-1.32414</v>
      </c>
      <c r="HF680">
        <v>20.3327</v>
      </c>
      <c r="HG680">
        <v>5.21969</v>
      </c>
      <c r="HH680">
        <v>11.9798</v>
      </c>
      <c r="HI680">
        <v>4.96525</v>
      </c>
      <c r="HJ680">
        <v>3.27578</v>
      </c>
      <c r="HK680">
        <v>9999</v>
      </c>
      <c r="HL680">
        <v>9999</v>
      </c>
      <c r="HM680">
        <v>9999</v>
      </c>
      <c r="HN680">
        <v>999.9</v>
      </c>
      <c r="HO680">
        <v>1.86366</v>
      </c>
      <c r="HP680">
        <v>1.85975</v>
      </c>
      <c r="HQ680">
        <v>1.85806</v>
      </c>
      <c r="HR680">
        <v>1.85944</v>
      </c>
      <c r="HS680">
        <v>1.85959</v>
      </c>
      <c r="HT680">
        <v>1.85806</v>
      </c>
      <c r="HU680">
        <v>1.85715</v>
      </c>
      <c r="HV680">
        <v>1.85211</v>
      </c>
      <c r="HW680">
        <v>0</v>
      </c>
      <c r="HX680">
        <v>0</v>
      </c>
      <c r="HY680">
        <v>0</v>
      </c>
      <c r="HZ680">
        <v>0</v>
      </c>
      <c r="IA680" t="s">
        <v>424</v>
      </c>
      <c r="IB680" t="s">
        <v>425</v>
      </c>
      <c r="IC680" t="s">
        <v>426</v>
      </c>
      <c r="ID680" t="s">
        <v>426</v>
      </c>
      <c r="IE680" t="s">
        <v>426</v>
      </c>
      <c r="IF680" t="s">
        <v>426</v>
      </c>
      <c r="IG680">
        <v>0</v>
      </c>
      <c r="IH680">
        <v>100</v>
      </c>
      <c r="II680">
        <v>100</v>
      </c>
      <c r="IJ680">
        <v>-1.858</v>
      </c>
      <c r="IK680">
        <v>0.1905</v>
      </c>
      <c r="IL680">
        <v>-2.649252934745999</v>
      </c>
      <c r="IM680">
        <v>0.001328113201692861</v>
      </c>
      <c r="IN680">
        <v>1.538283238170363E-06</v>
      </c>
      <c r="IO680">
        <v>-5.795655626708063E-10</v>
      </c>
      <c r="IP680">
        <v>-0.06069833800973445</v>
      </c>
      <c r="IQ680">
        <v>-0.004593102289677449</v>
      </c>
      <c r="IR680">
        <v>0.0008253994458280543</v>
      </c>
      <c r="IS680">
        <v>-7.403632370499484E-06</v>
      </c>
      <c r="IT680">
        <v>2</v>
      </c>
      <c r="IU680">
        <v>1985</v>
      </c>
      <c r="IV680">
        <v>1</v>
      </c>
      <c r="IW680">
        <v>27</v>
      </c>
      <c r="IX680">
        <v>2.2</v>
      </c>
      <c r="IY680">
        <v>2.2</v>
      </c>
      <c r="IZ680">
        <v>1.13525</v>
      </c>
      <c r="JA680">
        <v>2.60742</v>
      </c>
      <c r="JB680">
        <v>1.49658</v>
      </c>
      <c r="JC680">
        <v>2.34497</v>
      </c>
      <c r="JD680">
        <v>1.54907</v>
      </c>
      <c r="JE680">
        <v>2.41089</v>
      </c>
      <c r="JF680">
        <v>32.7091</v>
      </c>
      <c r="JG680">
        <v>15.139</v>
      </c>
      <c r="JH680">
        <v>18</v>
      </c>
      <c r="JI680">
        <v>481.173</v>
      </c>
      <c r="JJ680">
        <v>503.65</v>
      </c>
      <c r="JK680">
        <v>30.9141</v>
      </c>
      <c r="JL680">
        <v>27.3686</v>
      </c>
      <c r="JM680">
        <v>30</v>
      </c>
      <c r="JN680">
        <v>27.5794</v>
      </c>
      <c r="JO680">
        <v>27.5653</v>
      </c>
      <c r="JP680">
        <v>22.829</v>
      </c>
      <c r="JQ680">
        <v>20.2005</v>
      </c>
      <c r="JR680">
        <v>78.95950000000001</v>
      </c>
      <c r="JS680">
        <v>30.7889</v>
      </c>
      <c r="JT680">
        <v>420</v>
      </c>
      <c r="JU680">
        <v>23.6388</v>
      </c>
      <c r="JV680">
        <v>102.319</v>
      </c>
      <c r="JW680">
        <v>91.3745</v>
      </c>
    </row>
    <row r="681" spans="1:283">
      <c r="A681">
        <v>663</v>
      </c>
      <c r="B681">
        <v>1761014608.6</v>
      </c>
      <c r="C681">
        <v>4942.599999904633</v>
      </c>
      <c r="D681" t="s">
        <v>1792</v>
      </c>
      <c r="E681" t="s">
        <v>1793</v>
      </c>
      <c r="F681">
        <v>5</v>
      </c>
      <c r="G681" t="s">
        <v>1788</v>
      </c>
      <c r="H681">
        <v>1761014600.510714</v>
      </c>
      <c r="I681">
        <f>(J681)/1000</f>
        <v>0</v>
      </c>
      <c r="J681">
        <f>1000*DJ681*AH681*(DF681-DG681)/(100*CY681*(1000-AH681*DF681))</f>
        <v>0</v>
      </c>
      <c r="K681">
        <f>DJ681*AH681*(DE681-DD681*(1000-AH681*DG681)/(1000-AH681*DF681))/(100*CY681)</f>
        <v>0</v>
      </c>
      <c r="L681">
        <f>DD681 - IF(AH681&gt;1, K681*CY681*100.0/(AJ681), 0)</f>
        <v>0</v>
      </c>
      <c r="M681">
        <f>((S681-I681/2)*L681-K681)/(S681+I681/2)</f>
        <v>0</v>
      </c>
      <c r="N681">
        <f>M681*(DK681+DL681)/1000.0</f>
        <v>0</v>
      </c>
      <c r="O681">
        <f>(DD681 - IF(AH681&gt;1, K681*CY681*100.0/(AJ681), 0))*(DK681+DL681)/1000.0</f>
        <v>0</v>
      </c>
      <c r="P681">
        <f>2.0/((1/R681-1/Q681)+SIGN(R681)*SQRT((1/R681-1/Q681)*(1/R681-1/Q681) + 4*CZ681/((CZ681+1)*(CZ681+1))*(2*1/R681*1/Q681-1/Q681*1/Q681)))</f>
        <v>0</v>
      </c>
      <c r="Q681">
        <f>IF(LEFT(DA681,1)&lt;&gt;"0",IF(LEFT(DA681,1)="1",3.0,DB681),$D$5+$E$5*(DR681*DK681/($K$5*1000))+$F$5*(DR681*DK681/($K$5*1000))*MAX(MIN(CY681,$J$5),$I$5)*MAX(MIN(CY681,$J$5),$I$5)+$G$5*MAX(MIN(CY681,$J$5),$I$5)*(DR681*DK681/($K$5*1000))+$H$5*(DR681*DK681/($K$5*1000))*(DR681*DK681/($K$5*1000)))</f>
        <v>0</v>
      </c>
      <c r="R681">
        <f>I681*(1000-(1000*0.61365*exp(17.502*V681/(240.97+V681))/(DK681+DL681)+DF681)/2)/(1000*0.61365*exp(17.502*V681/(240.97+V681))/(DK681+DL681)-DF681)</f>
        <v>0</v>
      </c>
      <c r="S681">
        <f>1/((CZ681+1)/(P681/1.6)+1/(Q681/1.37)) + CZ681/((CZ681+1)/(P681/1.6) + CZ681/(Q681/1.37))</f>
        <v>0</v>
      </c>
      <c r="T681">
        <f>(CU681*CX681)</f>
        <v>0</v>
      </c>
      <c r="U681">
        <f>(DM681+(T681+2*0.95*5.67E-8*(((DM681+$B$9)+273)^4-(DM681+273)^4)-44100*I681)/(1.84*29.3*Q681+8*0.95*5.67E-8*(DM681+273)^3))</f>
        <v>0</v>
      </c>
      <c r="V681">
        <f>($C$9*DN681+$D$9*DO681+$E$9*U681)</f>
        <v>0</v>
      </c>
      <c r="W681">
        <f>0.61365*exp(17.502*V681/(240.97+V681))</f>
        <v>0</v>
      </c>
      <c r="X681">
        <f>(Y681/Z681*100)</f>
        <v>0</v>
      </c>
      <c r="Y681">
        <f>DF681*(DK681+DL681)/1000</f>
        <v>0</v>
      </c>
      <c r="Z681">
        <f>0.61365*exp(17.502*DM681/(240.97+DM681))</f>
        <v>0</v>
      </c>
      <c r="AA681">
        <f>(W681-DF681*(DK681+DL681)/1000)</f>
        <v>0</v>
      </c>
      <c r="AB681">
        <f>(-I681*44100)</f>
        <v>0</v>
      </c>
      <c r="AC681">
        <f>2*29.3*Q681*0.92*(DM681-V681)</f>
        <v>0</v>
      </c>
      <c r="AD681">
        <f>2*0.95*5.67E-8*(((DM681+$B$9)+273)^4-(V681+273)^4)</f>
        <v>0</v>
      </c>
      <c r="AE681">
        <f>T681+AD681+AB681+AC681</f>
        <v>0</v>
      </c>
      <c r="AF681">
        <v>1</v>
      </c>
      <c r="AG681">
        <v>0</v>
      </c>
      <c r="AH681">
        <f>IF(AF681*$H$15&gt;=AJ681,1.0,(AJ681/(AJ681-AF681*$H$15)))</f>
        <v>0</v>
      </c>
      <c r="AI681">
        <f>(AH681-1)*100</f>
        <v>0</v>
      </c>
      <c r="AJ681">
        <f>MAX(0,($B$15+$C$15*DR681)/(1+$D$15*DR681)*DK681/(DM681+273)*$E$15)</f>
        <v>0</v>
      </c>
      <c r="AK681" t="s">
        <v>420</v>
      </c>
      <c r="AL681" t="s">
        <v>420</v>
      </c>
      <c r="AM681">
        <v>0</v>
      </c>
      <c r="AN681">
        <v>0</v>
      </c>
      <c r="AO681">
        <f>1-AM681/AN681</f>
        <v>0</v>
      </c>
      <c r="AP681">
        <v>0</v>
      </c>
      <c r="AQ681" t="s">
        <v>420</v>
      </c>
      <c r="AR681" t="s">
        <v>420</v>
      </c>
      <c r="AS681">
        <v>0</v>
      </c>
      <c r="AT681">
        <v>0</v>
      </c>
      <c r="AU681">
        <f>1-AS681/AT681</f>
        <v>0</v>
      </c>
      <c r="AV681">
        <v>0.5</v>
      </c>
      <c r="AW681">
        <f>CV681</f>
        <v>0</v>
      </c>
      <c r="AX681">
        <f>K681</f>
        <v>0</v>
      </c>
      <c r="AY681">
        <f>AU681*AV681*AW681</f>
        <v>0</v>
      </c>
      <c r="AZ681">
        <f>(AX681-AP681)/AW681</f>
        <v>0</v>
      </c>
      <c r="BA681">
        <f>(AN681-AT681)/AT681</f>
        <v>0</v>
      </c>
      <c r="BB681">
        <f>AM681/(AO681+AM681/AT681)</f>
        <v>0</v>
      </c>
      <c r="BC681" t="s">
        <v>420</v>
      </c>
      <c r="BD681">
        <v>0</v>
      </c>
      <c r="BE681">
        <f>IF(BD681&lt;&gt;0, BD681, BB681)</f>
        <v>0</v>
      </c>
      <c r="BF681">
        <f>1-BE681/AT681</f>
        <v>0</v>
      </c>
      <c r="BG681">
        <f>(AT681-AS681)/(AT681-BE681)</f>
        <v>0</v>
      </c>
      <c r="BH681">
        <f>(AN681-AT681)/(AN681-BE681)</f>
        <v>0</v>
      </c>
      <c r="BI681">
        <f>(AT681-AS681)/(AT681-AM681)</f>
        <v>0</v>
      </c>
      <c r="BJ681">
        <f>(AN681-AT681)/(AN681-AM681)</f>
        <v>0</v>
      </c>
      <c r="BK681">
        <f>(BG681*BE681/AS681)</f>
        <v>0</v>
      </c>
      <c r="BL681">
        <f>(1-BK681)</f>
        <v>0</v>
      </c>
      <c r="CU681">
        <f>$B$13*DS681+$C$13*DT681+$F$13*EE681*(1-EH681)</f>
        <v>0</v>
      </c>
      <c r="CV681">
        <f>CU681*CW681</f>
        <v>0</v>
      </c>
      <c r="CW681">
        <f>($B$13*$D$11+$C$13*$D$11+$F$13*((ER681+EJ681)/MAX(ER681+EJ681+ES681, 0.1)*$I$11+ES681/MAX(ER681+EJ681+ES681, 0.1)*$J$11))/($B$13+$C$13+$F$13)</f>
        <v>0</v>
      </c>
      <c r="CX681">
        <f>($B$13*$K$11+$C$13*$K$11+$F$13*((ER681+EJ681)/MAX(ER681+EJ681+ES681, 0.1)*$P$11+ES681/MAX(ER681+EJ681+ES681, 0.1)*$Q$11))/($B$13+$C$13+$F$13)</f>
        <v>0</v>
      </c>
      <c r="CY681">
        <v>1.91</v>
      </c>
      <c r="CZ681">
        <v>0.5</v>
      </c>
      <c r="DA681" t="s">
        <v>421</v>
      </c>
      <c r="DB681">
        <v>2</v>
      </c>
      <c r="DC681">
        <v>1761014600.510714</v>
      </c>
      <c r="DD681">
        <v>420.2671428571429</v>
      </c>
      <c r="DE681">
        <v>420.0133571428572</v>
      </c>
      <c r="DF681">
        <v>23.66899642857143</v>
      </c>
      <c r="DG681">
        <v>23.70179285714286</v>
      </c>
      <c r="DH681">
        <v>422.1252857142857</v>
      </c>
      <c r="DI681">
        <v>23.47836428571429</v>
      </c>
      <c r="DJ681">
        <v>500.0081428571429</v>
      </c>
      <c r="DK681">
        <v>90.62871071428572</v>
      </c>
      <c r="DL681">
        <v>0.03274663571428572</v>
      </c>
      <c r="DM681">
        <v>30.10339285714286</v>
      </c>
      <c r="DN681">
        <v>30.15385357142857</v>
      </c>
      <c r="DO681">
        <v>999.9000000000002</v>
      </c>
      <c r="DP681">
        <v>0</v>
      </c>
      <c r="DQ681">
        <v>0</v>
      </c>
      <c r="DR681">
        <v>10000.91821428571</v>
      </c>
      <c r="DS681">
        <v>0</v>
      </c>
      <c r="DT681">
        <v>0.242856</v>
      </c>
      <c r="DU681">
        <v>0.2538026785714286</v>
      </c>
      <c r="DV681">
        <v>430.4557142857142</v>
      </c>
      <c r="DW681">
        <v>430.2101071428572</v>
      </c>
      <c r="DX681">
        <v>-0.03279126785714286</v>
      </c>
      <c r="DY681">
        <v>420.0133571428572</v>
      </c>
      <c r="DZ681">
        <v>23.70179285714286</v>
      </c>
      <c r="EA681">
        <v>2.145090357142857</v>
      </c>
      <c r="EB681">
        <v>2.148062142857143</v>
      </c>
      <c r="EC681">
        <v>18.55801785714286</v>
      </c>
      <c r="ED681">
        <v>18.58011785714286</v>
      </c>
      <c r="EE681">
        <v>0.005000780000000002</v>
      </c>
      <c r="EF681">
        <v>0</v>
      </c>
      <c r="EG681">
        <v>0</v>
      </c>
      <c r="EH681">
        <v>0</v>
      </c>
      <c r="EI681">
        <v>188.675</v>
      </c>
      <c r="EJ681">
        <v>0.005000780000000002</v>
      </c>
      <c r="EK681">
        <v>-16.88571428571428</v>
      </c>
      <c r="EL681">
        <v>-0.5035714285714286</v>
      </c>
      <c r="EM681">
        <v>35.64264285714285</v>
      </c>
      <c r="EN681">
        <v>39.79885714285714</v>
      </c>
      <c r="EO681">
        <v>38.07782142857143</v>
      </c>
      <c r="EP681">
        <v>40.36582142857142</v>
      </c>
      <c r="EQ681">
        <v>38.70060714285714</v>
      </c>
      <c r="ER681">
        <v>0</v>
      </c>
      <c r="ES681">
        <v>0</v>
      </c>
      <c r="ET681">
        <v>0</v>
      </c>
      <c r="EU681">
        <v>1761014607.7</v>
      </c>
      <c r="EV681">
        <v>0</v>
      </c>
      <c r="EW681">
        <v>188.8115384615385</v>
      </c>
      <c r="EX681">
        <v>3.463247911362298</v>
      </c>
      <c r="EY681">
        <v>3.958974189460132</v>
      </c>
      <c r="EZ681">
        <v>-16.21538461538461</v>
      </c>
      <c r="FA681">
        <v>15</v>
      </c>
      <c r="FB681">
        <v>1761014477.1</v>
      </c>
      <c r="FC681" t="s">
        <v>1789</v>
      </c>
      <c r="FD681">
        <v>1761014476.1</v>
      </c>
      <c r="FE681">
        <v>1761014477.1</v>
      </c>
      <c r="FF681">
        <v>21</v>
      </c>
      <c r="FG681">
        <v>-0.045</v>
      </c>
      <c r="FH681">
        <v>0.002</v>
      </c>
      <c r="FI681">
        <v>-1.859</v>
      </c>
      <c r="FJ681">
        <v>0.189</v>
      </c>
      <c r="FK681">
        <v>420</v>
      </c>
      <c r="FL681">
        <v>24</v>
      </c>
      <c r="FM681">
        <v>0.54</v>
      </c>
      <c r="FN681">
        <v>0.15</v>
      </c>
      <c r="FO681">
        <v>0.25807645</v>
      </c>
      <c r="FP681">
        <v>0.09689966228892981</v>
      </c>
      <c r="FQ681">
        <v>0.02798119493959292</v>
      </c>
      <c r="FR681">
        <v>1</v>
      </c>
      <c r="FS681">
        <v>189.7470588235294</v>
      </c>
      <c r="FT681">
        <v>-9.378151196963239</v>
      </c>
      <c r="FU681">
        <v>7.79521856819625</v>
      </c>
      <c r="FV681">
        <v>0</v>
      </c>
      <c r="FW681">
        <v>-0.04462361500000001</v>
      </c>
      <c r="FX681">
        <v>0.2418586964352723</v>
      </c>
      <c r="FY681">
        <v>0.02530952062933581</v>
      </c>
      <c r="FZ681">
        <v>0</v>
      </c>
      <c r="GA681">
        <v>1</v>
      </c>
      <c r="GB681">
        <v>3</v>
      </c>
      <c r="GC681" t="s">
        <v>459</v>
      </c>
      <c r="GD681">
        <v>3.10944</v>
      </c>
      <c r="GE681">
        <v>2.72426</v>
      </c>
      <c r="GF681">
        <v>0.0887975</v>
      </c>
      <c r="GG681">
        <v>0.08851000000000001</v>
      </c>
      <c r="GH681">
        <v>0.107668</v>
      </c>
      <c r="GI681">
        <v>0.108793</v>
      </c>
      <c r="GJ681">
        <v>23919</v>
      </c>
      <c r="GK681">
        <v>21655</v>
      </c>
      <c r="GL681">
        <v>26806.9</v>
      </c>
      <c r="GM681">
        <v>23962.9</v>
      </c>
      <c r="GN681">
        <v>38220.8</v>
      </c>
      <c r="GO681">
        <v>31495.9</v>
      </c>
      <c r="GP681">
        <v>46790.1</v>
      </c>
      <c r="GQ681">
        <v>37874.5</v>
      </c>
      <c r="GR681">
        <v>1.89433</v>
      </c>
      <c r="GS681">
        <v>1.88367</v>
      </c>
      <c r="GT681">
        <v>0.115208</v>
      </c>
      <c r="GU681">
        <v>0</v>
      </c>
      <c r="GV681">
        <v>28.261</v>
      </c>
      <c r="GW681">
        <v>999.9</v>
      </c>
      <c r="GX681">
        <v>64.09999999999999</v>
      </c>
      <c r="GY681">
        <v>28.9</v>
      </c>
      <c r="GZ681">
        <v>28.2804</v>
      </c>
      <c r="HA681">
        <v>61.0983</v>
      </c>
      <c r="HB681">
        <v>21.0897</v>
      </c>
      <c r="HC681">
        <v>1</v>
      </c>
      <c r="HD681">
        <v>0.00920732</v>
      </c>
      <c r="HE681">
        <v>-1.20428</v>
      </c>
      <c r="HF681">
        <v>20.3331</v>
      </c>
      <c r="HG681">
        <v>5.21714</v>
      </c>
      <c r="HH681">
        <v>11.9794</v>
      </c>
      <c r="HI681">
        <v>4.96485</v>
      </c>
      <c r="HJ681">
        <v>3.27533</v>
      </c>
      <c r="HK681">
        <v>9999</v>
      </c>
      <c r="HL681">
        <v>9999</v>
      </c>
      <c r="HM681">
        <v>9999</v>
      </c>
      <c r="HN681">
        <v>999.9</v>
      </c>
      <c r="HO681">
        <v>1.86366</v>
      </c>
      <c r="HP681">
        <v>1.85974</v>
      </c>
      <c r="HQ681">
        <v>1.85806</v>
      </c>
      <c r="HR681">
        <v>1.85944</v>
      </c>
      <c r="HS681">
        <v>1.85959</v>
      </c>
      <c r="HT681">
        <v>1.85806</v>
      </c>
      <c r="HU681">
        <v>1.85715</v>
      </c>
      <c r="HV681">
        <v>1.85211</v>
      </c>
      <c r="HW681">
        <v>0</v>
      </c>
      <c r="HX681">
        <v>0</v>
      </c>
      <c r="HY681">
        <v>0</v>
      </c>
      <c r="HZ681">
        <v>0</v>
      </c>
      <c r="IA681" t="s">
        <v>424</v>
      </c>
      <c r="IB681" t="s">
        <v>425</v>
      </c>
      <c r="IC681" t="s">
        <v>426</v>
      </c>
      <c r="ID681" t="s">
        <v>426</v>
      </c>
      <c r="IE681" t="s">
        <v>426</v>
      </c>
      <c r="IF681" t="s">
        <v>426</v>
      </c>
      <c r="IG681">
        <v>0</v>
      </c>
      <c r="IH681">
        <v>100</v>
      </c>
      <c r="II681">
        <v>100</v>
      </c>
      <c r="IJ681">
        <v>-1.858</v>
      </c>
      <c r="IK681">
        <v>0.1906</v>
      </c>
      <c r="IL681">
        <v>-2.649252934745999</v>
      </c>
      <c r="IM681">
        <v>0.001328113201692861</v>
      </c>
      <c r="IN681">
        <v>1.538283238170363E-06</v>
      </c>
      <c r="IO681">
        <v>-5.795655626708063E-10</v>
      </c>
      <c r="IP681">
        <v>-0.06069833800973445</v>
      </c>
      <c r="IQ681">
        <v>-0.004593102289677449</v>
      </c>
      <c r="IR681">
        <v>0.0008253994458280543</v>
      </c>
      <c r="IS681">
        <v>-7.403632370499484E-06</v>
      </c>
      <c r="IT681">
        <v>2</v>
      </c>
      <c r="IU681">
        <v>1985</v>
      </c>
      <c r="IV681">
        <v>1</v>
      </c>
      <c r="IW681">
        <v>27</v>
      </c>
      <c r="IX681">
        <v>2.2</v>
      </c>
      <c r="IY681">
        <v>2.2</v>
      </c>
      <c r="IZ681">
        <v>1.13525</v>
      </c>
      <c r="JA681">
        <v>2.61475</v>
      </c>
      <c r="JB681">
        <v>1.49658</v>
      </c>
      <c r="JC681">
        <v>2.34375</v>
      </c>
      <c r="JD681">
        <v>1.54907</v>
      </c>
      <c r="JE681">
        <v>2.40479</v>
      </c>
      <c r="JF681">
        <v>32.6869</v>
      </c>
      <c r="JG681">
        <v>15.1215</v>
      </c>
      <c r="JH681">
        <v>18</v>
      </c>
      <c r="JI681">
        <v>481.172</v>
      </c>
      <c r="JJ681">
        <v>503.615</v>
      </c>
      <c r="JK681">
        <v>30.8644</v>
      </c>
      <c r="JL681">
        <v>27.3686</v>
      </c>
      <c r="JM681">
        <v>30</v>
      </c>
      <c r="JN681">
        <v>27.5794</v>
      </c>
      <c r="JO681">
        <v>27.565</v>
      </c>
      <c r="JP681">
        <v>22.8278</v>
      </c>
      <c r="JQ681">
        <v>20.2005</v>
      </c>
      <c r="JR681">
        <v>78.95950000000001</v>
      </c>
      <c r="JS681">
        <v>30.7889</v>
      </c>
      <c r="JT681">
        <v>420</v>
      </c>
      <c r="JU681">
        <v>23.6375</v>
      </c>
      <c r="JV681">
        <v>102.319</v>
      </c>
      <c r="JW681">
        <v>91.374</v>
      </c>
    </row>
    <row r="682" spans="1:283">
      <c r="A682">
        <v>664</v>
      </c>
      <c r="B682">
        <v>1761014610.6</v>
      </c>
      <c r="C682">
        <v>4944.599999904633</v>
      </c>
      <c r="D682" t="s">
        <v>1794</v>
      </c>
      <c r="E682" t="s">
        <v>1795</v>
      </c>
      <c r="F682">
        <v>5</v>
      </c>
      <c r="G682" t="s">
        <v>1788</v>
      </c>
      <c r="H682">
        <v>1761014602.433333</v>
      </c>
      <c r="I682">
        <f>(J682)/1000</f>
        <v>0</v>
      </c>
      <c r="J682">
        <f>1000*DJ682*AH682*(DF682-DG682)/(100*CY682*(1000-AH682*DF682))</f>
        <v>0</v>
      </c>
      <c r="K682">
        <f>DJ682*AH682*(DE682-DD682*(1000-AH682*DG682)/(1000-AH682*DF682))/(100*CY682)</f>
        <v>0</v>
      </c>
      <c r="L682">
        <f>DD682 - IF(AH682&gt;1, K682*CY682*100.0/(AJ682), 0)</f>
        <v>0</v>
      </c>
      <c r="M682">
        <f>((S682-I682/2)*L682-K682)/(S682+I682/2)</f>
        <v>0</v>
      </c>
      <c r="N682">
        <f>M682*(DK682+DL682)/1000.0</f>
        <v>0</v>
      </c>
      <c r="O682">
        <f>(DD682 - IF(AH682&gt;1, K682*CY682*100.0/(AJ682), 0))*(DK682+DL682)/1000.0</f>
        <v>0</v>
      </c>
      <c r="P682">
        <f>2.0/((1/R682-1/Q682)+SIGN(R682)*SQRT((1/R682-1/Q682)*(1/R682-1/Q682) + 4*CZ682/((CZ682+1)*(CZ682+1))*(2*1/R682*1/Q682-1/Q682*1/Q682)))</f>
        <v>0</v>
      </c>
      <c r="Q682">
        <f>IF(LEFT(DA682,1)&lt;&gt;"0",IF(LEFT(DA682,1)="1",3.0,DB682),$D$5+$E$5*(DR682*DK682/($K$5*1000))+$F$5*(DR682*DK682/($K$5*1000))*MAX(MIN(CY682,$J$5),$I$5)*MAX(MIN(CY682,$J$5),$I$5)+$G$5*MAX(MIN(CY682,$J$5),$I$5)*(DR682*DK682/($K$5*1000))+$H$5*(DR682*DK682/($K$5*1000))*(DR682*DK682/($K$5*1000)))</f>
        <v>0</v>
      </c>
      <c r="R682">
        <f>I682*(1000-(1000*0.61365*exp(17.502*V682/(240.97+V682))/(DK682+DL682)+DF682)/2)/(1000*0.61365*exp(17.502*V682/(240.97+V682))/(DK682+DL682)-DF682)</f>
        <v>0</v>
      </c>
      <c r="S682">
        <f>1/((CZ682+1)/(P682/1.6)+1/(Q682/1.37)) + CZ682/((CZ682+1)/(P682/1.6) + CZ682/(Q682/1.37))</f>
        <v>0</v>
      </c>
      <c r="T682">
        <f>(CU682*CX682)</f>
        <v>0</v>
      </c>
      <c r="U682">
        <f>(DM682+(T682+2*0.95*5.67E-8*(((DM682+$B$9)+273)^4-(DM682+273)^4)-44100*I682)/(1.84*29.3*Q682+8*0.95*5.67E-8*(DM682+273)^3))</f>
        <v>0</v>
      </c>
      <c r="V682">
        <f>($C$9*DN682+$D$9*DO682+$E$9*U682)</f>
        <v>0</v>
      </c>
      <c r="W682">
        <f>0.61365*exp(17.502*V682/(240.97+V682))</f>
        <v>0</v>
      </c>
      <c r="X682">
        <f>(Y682/Z682*100)</f>
        <v>0</v>
      </c>
      <c r="Y682">
        <f>DF682*(DK682+DL682)/1000</f>
        <v>0</v>
      </c>
      <c r="Z682">
        <f>0.61365*exp(17.502*DM682/(240.97+DM682))</f>
        <v>0</v>
      </c>
      <c r="AA682">
        <f>(W682-DF682*(DK682+DL682)/1000)</f>
        <v>0</v>
      </c>
      <c r="AB682">
        <f>(-I682*44100)</f>
        <v>0</v>
      </c>
      <c r="AC682">
        <f>2*29.3*Q682*0.92*(DM682-V682)</f>
        <v>0</v>
      </c>
      <c r="AD682">
        <f>2*0.95*5.67E-8*(((DM682+$B$9)+273)^4-(V682+273)^4)</f>
        <v>0</v>
      </c>
      <c r="AE682">
        <f>T682+AD682+AB682+AC682</f>
        <v>0</v>
      </c>
      <c r="AF682">
        <v>1</v>
      </c>
      <c r="AG682">
        <v>0</v>
      </c>
      <c r="AH682">
        <f>IF(AF682*$H$15&gt;=AJ682,1.0,(AJ682/(AJ682-AF682*$H$15)))</f>
        <v>0</v>
      </c>
      <c r="AI682">
        <f>(AH682-1)*100</f>
        <v>0</v>
      </c>
      <c r="AJ682">
        <f>MAX(0,($B$15+$C$15*DR682)/(1+$D$15*DR682)*DK682/(DM682+273)*$E$15)</f>
        <v>0</v>
      </c>
      <c r="AK682" t="s">
        <v>420</v>
      </c>
      <c r="AL682" t="s">
        <v>420</v>
      </c>
      <c r="AM682">
        <v>0</v>
      </c>
      <c r="AN682">
        <v>0</v>
      </c>
      <c r="AO682">
        <f>1-AM682/AN682</f>
        <v>0</v>
      </c>
      <c r="AP682">
        <v>0</v>
      </c>
      <c r="AQ682" t="s">
        <v>420</v>
      </c>
      <c r="AR682" t="s">
        <v>420</v>
      </c>
      <c r="AS682">
        <v>0</v>
      </c>
      <c r="AT682">
        <v>0</v>
      </c>
      <c r="AU682">
        <f>1-AS682/AT682</f>
        <v>0</v>
      </c>
      <c r="AV682">
        <v>0.5</v>
      </c>
      <c r="AW682">
        <f>CV682</f>
        <v>0</v>
      </c>
      <c r="AX682">
        <f>K682</f>
        <v>0</v>
      </c>
      <c r="AY682">
        <f>AU682*AV682*AW682</f>
        <v>0</v>
      </c>
      <c r="AZ682">
        <f>(AX682-AP682)/AW682</f>
        <v>0</v>
      </c>
      <c r="BA682">
        <f>(AN682-AT682)/AT682</f>
        <v>0</v>
      </c>
      <c r="BB682">
        <f>AM682/(AO682+AM682/AT682)</f>
        <v>0</v>
      </c>
      <c r="BC682" t="s">
        <v>420</v>
      </c>
      <c r="BD682">
        <v>0</v>
      </c>
      <c r="BE682">
        <f>IF(BD682&lt;&gt;0, BD682, BB682)</f>
        <v>0</v>
      </c>
      <c r="BF682">
        <f>1-BE682/AT682</f>
        <v>0</v>
      </c>
      <c r="BG682">
        <f>(AT682-AS682)/(AT682-BE682)</f>
        <v>0</v>
      </c>
      <c r="BH682">
        <f>(AN682-AT682)/(AN682-BE682)</f>
        <v>0</v>
      </c>
      <c r="BI682">
        <f>(AT682-AS682)/(AT682-AM682)</f>
        <v>0</v>
      </c>
      <c r="BJ682">
        <f>(AN682-AT682)/(AN682-AM682)</f>
        <v>0</v>
      </c>
      <c r="BK682">
        <f>(BG682*BE682/AS682)</f>
        <v>0</v>
      </c>
      <c r="BL682">
        <f>(1-BK682)</f>
        <v>0</v>
      </c>
      <c r="CU682">
        <f>$B$13*DS682+$C$13*DT682+$F$13*EE682*(1-EH682)</f>
        <v>0</v>
      </c>
      <c r="CV682">
        <f>CU682*CW682</f>
        <v>0</v>
      </c>
      <c r="CW682">
        <f>($B$13*$D$11+$C$13*$D$11+$F$13*((ER682+EJ682)/MAX(ER682+EJ682+ES682, 0.1)*$I$11+ES682/MAX(ER682+EJ682+ES682, 0.1)*$J$11))/($B$13+$C$13+$F$13)</f>
        <v>0</v>
      </c>
      <c r="CX682">
        <f>($B$13*$K$11+$C$13*$K$11+$F$13*((ER682+EJ682)/MAX(ER682+EJ682+ES682, 0.1)*$P$11+ES682/MAX(ER682+EJ682+ES682, 0.1)*$Q$11))/($B$13+$C$13+$F$13)</f>
        <v>0</v>
      </c>
      <c r="CY682">
        <v>1.91</v>
      </c>
      <c r="CZ682">
        <v>0.5</v>
      </c>
      <c r="DA682" t="s">
        <v>421</v>
      </c>
      <c r="DB682">
        <v>2</v>
      </c>
      <c r="DC682">
        <v>1761014602.433333</v>
      </c>
      <c r="DD682">
        <v>420.2717407407407</v>
      </c>
      <c r="DE682">
        <v>420.0098148148148</v>
      </c>
      <c r="DF682">
        <v>23.66865185185185</v>
      </c>
      <c r="DG682">
        <v>23.69598148148148</v>
      </c>
      <c r="DH682">
        <v>422.1298518518519</v>
      </c>
      <c r="DI682">
        <v>23.47802962962964</v>
      </c>
      <c r="DJ682">
        <v>500.0280740740741</v>
      </c>
      <c r="DK682">
        <v>90.62889259259261</v>
      </c>
      <c r="DL682">
        <v>0.03269675925925926</v>
      </c>
      <c r="DM682">
        <v>30.09942222222222</v>
      </c>
      <c r="DN682">
        <v>30.14902962962963</v>
      </c>
      <c r="DO682">
        <v>999.9000000000001</v>
      </c>
      <c r="DP682">
        <v>0</v>
      </c>
      <c r="DQ682">
        <v>0</v>
      </c>
      <c r="DR682">
        <v>9999.192962962961</v>
      </c>
      <c r="DS682">
        <v>0</v>
      </c>
      <c r="DT682">
        <v>0.242856</v>
      </c>
      <c r="DU682">
        <v>0.2619357407407407</v>
      </c>
      <c r="DV682">
        <v>430.4602592592593</v>
      </c>
      <c r="DW682">
        <v>430.2038518518519</v>
      </c>
      <c r="DX682">
        <v>-0.02731979259259259</v>
      </c>
      <c r="DY682">
        <v>420.0098148148148</v>
      </c>
      <c r="DZ682">
        <v>23.69598148148148</v>
      </c>
      <c r="EA682">
        <v>2.145064444444444</v>
      </c>
      <c r="EB682">
        <v>2.14753962962963</v>
      </c>
      <c r="EC682">
        <v>18.55782222222222</v>
      </c>
      <c r="ED682">
        <v>18.57623333333333</v>
      </c>
      <c r="EE682">
        <v>0.005000780000000001</v>
      </c>
      <c r="EF682">
        <v>0</v>
      </c>
      <c r="EG682">
        <v>0</v>
      </c>
      <c r="EH682">
        <v>0</v>
      </c>
      <c r="EI682">
        <v>187.6962962962963</v>
      </c>
      <c r="EJ682">
        <v>0.005000780000000001</v>
      </c>
      <c r="EK682">
        <v>-15.82222222222222</v>
      </c>
      <c r="EL682">
        <v>-0.4148148148148148</v>
      </c>
      <c r="EM682">
        <v>35.65718518518518</v>
      </c>
      <c r="EN682">
        <v>39.81918518518518</v>
      </c>
      <c r="EO682">
        <v>38.14322222222222</v>
      </c>
      <c r="EP682">
        <v>40.40018518518518</v>
      </c>
      <c r="EQ682">
        <v>38.71037037037036</v>
      </c>
      <c r="ER682">
        <v>0</v>
      </c>
      <c r="ES682">
        <v>0</v>
      </c>
      <c r="ET682">
        <v>0</v>
      </c>
      <c r="EU682">
        <v>1761014609.5</v>
      </c>
      <c r="EV682">
        <v>0</v>
      </c>
      <c r="EW682">
        <v>187.68</v>
      </c>
      <c r="EX682">
        <v>26.6153845309738</v>
      </c>
      <c r="EY682">
        <v>6.83076897513944</v>
      </c>
      <c r="EZ682">
        <v>-15.648</v>
      </c>
      <c r="FA682">
        <v>15</v>
      </c>
      <c r="FB682">
        <v>1761014477.1</v>
      </c>
      <c r="FC682" t="s">
        <v>1789</v>
      </c>
      <c r="FD682">
        <v>1761014476.1</v>
      </c>
      <c r="FE682">
        <v>1761014477.1</v>
      </c>
      <c r="FF682">
        <v>21</v>
      </c>
      <c r="FG682">
        <v>-0.045</v>
      </c>
      <c r="FH682">
        <v>0.002</v>
      </c>
      <c r="FI682">
        <v>-1.859</v>
      </c>
      <c r="FJ682">
        <v>0.189</v>
      </c>
      <c r="FK682">
        <v>420</v>
      </c>
      <c r="FL682">
        <v>24</v>
      </c>
      <c r="FM682">
        <v>0.54</v>
      </c>
      <c r="FN682">
        <v>0.15</v>
      </c>
      <c r="FO682">
        <v>0.2589848048780488</v>
      </c>
      <c r="FP682">
        <v>0.1087673101045291</v>
      </c>
      <c r="FQ682">
        <v>0.02802734007046231</v>
      </c>
      <c r="FR682">
        <v>1</v>
      </c>
      <c r="FS682">
        <v>189.085294117647</v>
      </c>
      <c r="FT682">
        <v>-6.152788346383769</v>
      </c>
      <c r="FU682">
        <v>7.644841873213339</v>
      </c>
      <c r="FV682">
        <v>0</v>
      </c>
      <c r="FW682">
        <v>-0.04087173658536586</v>
      </c>
      <c r="FX682">
        <v>0.2051628836236933</v>
      </c>
      <c r="FY682">
        <v>0.02298978858608865</v>
      </c>
      <c r="FZ682">
        <v>0</v>
      </c>
      <c r="GA682">
        <v>1</v>
      </c>
      <c r="GB682">
        <v>3</v>
      </c>
      <c r="GC682" t="s">
        <v>459</v>
      </c>
      <c r="GD682">
        <v>3.10964</v>
      </c>
      <c r="GE682">
        <v>2.72429</v>
      </c>
      <c r="GF682">
        <v>0.08880109999999999</v>
      </c>
      <c r="GG682">
        <v>0.0885107</v>
      </c>
      <c r="GH682">
        <v>0.107666</v>
      </c>
      <c r="GI682">
        <v>0.108789</v>
      </c>
      <c r="GJ682">
        <v>23919</v>
      </c>
      <c r="GK682">
        <v>21654.9</v>
      </c>
      <c r="GL682">
        <v>26806.9</v>
      </c>
      <c r="GM682">
        <v>23962.8</v>
      </c>
      <c r="GN682">
        <v>38220.8</v>
      </c>
      <c r="GO682">
        <v>31495.9</v>
      </c>
      <c r="GP682">
        <v>46790</v>
      </c>
      <c r="GQ682">
        <v>37874.4</v>
      </c>
      <c r="GR682">
        <v>1.8945</v>
      </c>
      <c r="GS682">
        <v>1.88332</v>
      </c>
      <c r="GT682">
        <v>0.114776</v>
      </c>
      <c r="GU682">
        <v>0</v>
      </c>
      <c r="GV682">
        <v>28.2631</v>
      </c>
      <c r="GW682">
        <v>999.9</v>
      </c>
      <c r="GX682">
        <v>64.09999999999999</v>
      </c>
      <c r="GY682">
        <v>28.9</v>
      </c>
      <c r="GZ682">
        <v>28.2798</v>
      </c>
      <c r="HA682">
        <v>61.2583</v>
      </c>
      <c r="HB682">
        <v>20.8454</v>
      </c>
      <c r="HC682">
        <v>1</v>
      </c>
      <c r="HD682">
        <v>0.009179369999999999</v>
      </c>
      <c r="HE682">
        <v>-1.19942</v>
      </c>
      <c r="HF682">
        <v>20.3335</v>
      </c>
      <c r="HG682">
        <v>5.21819</v>
      </c>
      <c r="HH682">
        <v>11.9794</v>
      </c>
      <c r="HI682">
        <v>4.965</v>
      </c>
      <c r="HJ682">
        <v>3.27555</v>
      </c>
      <c r="HK682">
        <v>9999</v>
      </c>
      <c r="HL682">
        <v>9999</v>
      </c>
      <c r="HM682">
        <v>9999</v>
      </c>
      <c r="HN682">
        <v>999.9</v>
      </c>
      <c r="HO682">
        <v>1.86364</v>
      </c>
      <c r="HP682">
        <v>1.85975</v>
      </c>
      <c r="HQ682">
        <v>1.85806</v>
      </c>
      <c r="HR682">
        <v>1.85944</v>
      </c>
      <c r="HS682">
        <v>1.85959</v>
      </c>
      <c r="HT682">
        <v>1.85806</v>
      </c>
      <c r="HU682">
        <v>1.85715</v>
      </c>
      <c r="HV682">
        <v>1.85211</v>
      </c>
      <c r="HW682">
        <v>0</v>
      </c>
      <c r="HX682">
        <v>0</v>
      </c>
      <c r="HY682">
        <v>0</v>
      </c>
      <c r="HZ682">
        <v>0</v>
      </c>
      <c r="IA682" t="s">
        <v>424</v>
      </c>
      <c r="IB682" t="s">
        <v>425</v>
      </c>
      <c r="IC682" t="s">
        <v>426</v>
      </c>
      <c r="ID682" t="s">
        <v>426</v>
      </c>
      <c r="IE682" t="s">
        <v>426</v>
      </c>
      <c r="IF682" t="s">
        <v>426</v>
      </c>
      <c r="IG682">
        <v>0</v>
      </c>
      <c r="IH682">
        <v>100</v>
      </c>
      <c r="II682">
        <v>100</v>
      </c>
      <c r="IJ682">
        <v>-1.858</v>
      </c>
      <c r="IK682">
        <v>0.1905</v>
      </c>
      <c r="IL682">
        <v>-2.649252934745999</v>
      </c>
      <c r="IM682">
        <v>0.001328113201692861</v>
      </c>
      <c r="IN682">
        <v>1.538283238170363E-06</v>
      </c>
      <c r="IO682">
        <v>-5.795655626708063E-10</v>
      </c>
      <c r="IP682">
        <v>-0.06069833800973445</v>
      </c>
      <c r="IQ682">
        <v>-0.004593102289677449</v>
      </c>
      <c r="IR682">
        <v>0.0008253994458280543</v>
      </c>
      <c r="IS682">
        <v>-7.403632370499484E-06</v>
      </c>
      <c r="IT682">
        <v>2</v>
      </c>
      <c r="IU682">
        <v>1985</v>
      </c>
      <c r="IV682">
        <v>1</v>
      </c>
      <c r="IW682">
        <v>27</v>
      </c>
      <c r="IX682">
        <v>2.2</v>
      </c>
      <c r="IY682">
        <v>2.2</v>
      </c>
      <c r="IZ682">
        <v>1.13525</v>
      </c>
      <c r="JA682">
        <v>2.6062</v>
      </c>
      <c r="JB682">
        <v>1.49658</v>
      </c>
      <c r="JC682">
        <v>2.34375</v>
      </c>
      <c r="JD682">
        <v>1.54907</v>
      </c>
      <c r="JE682">
        <v>2.46582</v>
      </c>
      <c r="JF682">
        <v>32.7091</v>
      </c>
      <c r="JG682">
        <v>15.139</v>
      </c>
      <c r="JH682">
        <v>18</v>
      </c>
      <c r="JI682">
        <v>481.271</v>
      </c>
      <c r="JJ682">
        <v>503.372</v>
      </c>
      <c r="JK682">
        <v>30.8011</v>
      </c>
      <c r="JL682">
        <v>27.3682</v>
      </c>
      <c r="JM682">
        <v>29.9999</v>
      </c>
      <c r="JN682">
        <v>27.579</v>
      </c>
      <c r="JO682">
        <v>27.5639</v>
      </c>
      <c r="JP682">
        <v>22.8289</v>
      </c>
      <c r="JQ682">
        <v>20.2005</v>
      </c>
      <c r="JR682">
        <v>78.95950000000001</v>
      </c>
      <c r="JS682">
        <v>30.7889</v>
      </c>
      <c r="JT682">
        <v>420</v>
      </c>
      <c r="JU682">
        <v>23.6396</v>
      </c>
      <c r="JV682">
        <v>102.319</v>
      </c>
      <c r="JW682">
        <v>91.3737</v>
      </c>
    </row>
    <row r="683" spans="1:283">
      <c r="A683">
        <v>665</v>
      </c>
      <c r="B683">
        <v>1761014612.6</v>
      </c>
      <c r="C683">
        <v>4946.599999904633</v>
      </c>
      <c r="D683" t="s">
        <v>1796</v>
      </c>
      <c r="E683" t="s">
        <v>1797</v>
      </c>
      <c r="F683">
        <v>5</v>
      </c>
      <c r="G683" t="s">
        <v>1788</v>
      </c>
      <c r="H683">
        <v>1761014604.426923</v>
      </c>
      <c r="I683">
        <f>(J683)/1000</f>
        <v>0</v>
      </c>
      <c r="J683">
        <f>1000*DJ683*AH683*(DF683-DG683)/(100*CY683*(1000-AH683*DF683))</f>
        <v>0</v>
      </c>
      <c r="K683">
        <f>DJ683*AH683*(DE683-DD683*(1000-AH683*DG683)/(1000-AH683*DF683))/(100*CY683)</f>
        <v>0</v>
      </c>
      <c r="L683">
        <f>DD683 - IF(AH683&gt;1, K683*CY683*100.0/(AJ683), 0)</f>
        <v>0</v>
      </c>
      <c r="M683">
        <f>((S683-I683/2)*L683-K683)/(S683+I683/2)</f>
        <v>0</v>
      </c>
      <c r="N683">
        <f>M683*(DK683+DL683)/1000.0</f>
        <v>0</v>
      </c>
      <c r="O683">
        <f>(DD683 - IF(AH683&gt;1, K683*CY683*100.0/(AJ683), 0))*(DK683+DL683)/1000.0</f>
        <v>0</v>
      </c>
      <c r="P683">
        <f>2.0/((1/R683-1/Q683)+SIGN(R683)*SQRT((1/R683-1/Q683)*(1/R683-1/Q683) + 4*CZ683/((CZ683+1)*(CZ683+1))*(2*1/R683*1/Q683-1/Q683*1/Q683)))</f>
        <v>0</v>
      </c>
      <c r="Q683">
        <f>IF(LEFT(DA683,1)&lt;&gt;"0",IF(LEFT(DA683,1)="1",3.0,DB683),$D$5+$E$5*(DR683*DK683/($K$5*1000))+$F$5*(DR683*DK683/($K$5*1000))*MAX(MIN(CY683,$J$5),$I$5)*MAX(MIN(CY683,$J$5),$I$5)+$G$5*MAX(MIN(CY683,$J$5),$I$5)*(DR683*DK683/($K$5*1000))+$H$5*(DR683*DK683/($K$5*1000))*(DR683*DK683/($K$5*1000)))</f>
        <v>0</v>
      </c>
      <c r="R683">
        <f>I683*(1000-(1000*0.61365*exp(17.502*V683/(240.97+V683))/(DK683+DL683)+DF683)/2)/(1000*0.61365*exp(17.502*V683/(240.97+V683))/(DK683+DL683)-DF683)</f>
        <v>0</v>
      </c>
      <c r="S683">
        <f>1/((CZ683+1)/(P683/1.6)+1/(Q683/1.37)) + CZ683/((CZ683+1)/(P683/1.6) + CZ683/(Q683/1.37))</f>
        <v>0</v>
      </c>
      <c r="T683">
        <f>(CU683*CX683)</f>
        <v>0</v>
      </c>
      <c r="U683">
        <f>(DM683+(T683+2*0.95*5.67E-8*(((DM683+$B$9)+273)^4-(DM683+273)^4)-44100*I683)/(1.84*29.3*Q683+8*0.95*5.67E-8*(DM683+273)^3))</f>
        <v>0</v>
      </c>
      <c r="V683">
        <f>($C$9*DN683+$D$9*DO683+$E$9*U683)</f>
        <v>0</v>
      </c>
      <c r="W683">
        <f>0.61365*exp(17.502*V683/(240.97+V683))</f>
        <v>0</v>
      </c>
      <c r="X683">
        <f>(Y683/Z683*100)</f>
        <v>0</v>
      </c>
      <c r="Y683">
        <f>DF683*(DK683+DL683)/1000</f>
        <v>0</v>
      </c>
      <c r="Z683">
        <f>0.61365*exp(17.502*DM683/(240.97+DM683))</f>
        <v>0</v>
      </c>
      <c r="AA683">
        <f>(W683-DF683*(DK683+DL683)/1000)</f>
        <v>0</v>
      </c>
      <c r="AB683">
        <f>(-I683*44100)</f>
        <v>0</v>
      </c>
      <c r="AC683">
        <f>2*29.3*Q683*0.92*(DM683-V683)</f>
        <v>0</v>
      </c>
      <c r="AD683">
        <f>2*0.95*5.67E-8*(((DM683+$B$9)+273)^4-(V683+273)^4)</f>
        <v>0</v>
      </c>
      <c r="AE683">
        <f>T683+AD683+AB683+AC683</f>
        <v>0</v>
      </c>
      <c r="AF683">
        <v>1</v>
      </c>
      <c r="AG683">
        <v>0</v>
      </c>
      <c r="AH683">
        <f>IF(AF683*$H$15&gt;=AJ683,1.0,(AJ683/(AJ683-AF683*$H$15)))</f>
        <v>0</v>
      </c>
      <c r="AI683">
        <f>(AH683-1)*100</f>
        <v>0</v>
      </c>
      <c r="AJ683">
        <f>MAX(0,($B$15+$C$15*DR683)/(1+$D$15*DR683)*DK683/(DM683+273)*$E$15)</f>
        <v>0</v>
      </c>
      <c r="AK683" t="s">
        <v>420</v>
      </c>
      <c r="AL683" t="s">
        <v>420</v>
      </c>
      <c r="AM683">
        <v>0</v>
      </c>
      <c r="AN683">
        <v>0</v>
      </c>
      <c r="AO683">
        <f>1-AM683/AN683</f>
        <v>0</v>
      </c>
      <c r="AP683">
        <v>0</v>
      </c>
      <c r="AQ683" t="s">
        <v>420</v>
      </c>
      <c r="AR683" t="s">
        <v>420</v>
      </c>
      <c r="AS683">
        <v>0</v>
      </c>
      <c r="AT683">
        <v>0</v>
      </c>
      <c r="AU683">
        <f>1-AS683/AT683</f>
        <v>0</v>
      </c>
      <c r="AV683">
        <v>0.5</v>
      </c>
      <c r="AW683">
        <f>CV683</f>
        <v>0</v>
      </c>
      <c r="AX683">
        <f>K683</f>
        <v>0</v>
      </c>
      <c r="AY683">
        <f>AU683*AV683*AW683</f>
        <v>0</v>
      </c>
      <c r="AZ683">
        <f>(AX683-AP683)/AW683</f>
        <v>0</v>
      </c>
      <c r="BA683">
        <f>(AN683-AT683)/AT683</f>
        <v>0</v>
      </c>
      <c r="BB683">
        <f>AM683/(AO683+AM683/AT683)</f>
        <v>0</v>
      </c>
      <c r="BC683" t="s">
        <v>420</v>
      </c>
      <c r="BD683">
        <v>0</v>
      </c>
      <c r="BE683">
        <f>IF(BD683&lt;&gt;0, BD683, BB683)</f>
        <v>0</v>
      </c>
      <c r="BF683">
        <f>1-BE683/AT683</f>
        <v>0</v>
      </c>
      <c r="BG683">
        <f>(AT683-AS683)/(AT683-BE683)</f>
        <v>0</v>
      </c>
      <c r="BH683">
        <f>(AN683-AT683)/(AN683-BE683)</f>
        <v>0</v>
      </c>
      <c r="BI683">
        <f>(AT683-AS683)/(AT683-AM683)</f>
        <v>0</v>
      </c>
      <c r="BJ683">
        <f>(AN683-AT683)/(AN683-AM683)</f>
        <v>0</v>
      </c>
      <c r="BK683">
        <f>(BG683*BE683/AS683)</f>
        <v>0</v>
      </c>
      <c r="BL683">
        <f>(1-BK683)</f>
        <v>0</v>
      </c>
      <c r="CU683">
        <f>$B$13*DS683+$C$13*DT683+$F$13*EE683*(1-EH683)</f>
        <v>0</v>
      </c>
      <c r="CV683">
        <f>CU683*CW683</f>
        <v>0</v>
      </c>
      <c r="CW683">
        <f>($B$13*$D$11+$C$13*$D$11+$F$13*((ER683+EJ683)/MAX(ER683+EJ683+ES683, 0.1)*$I$11+ES683/MAX(ER683+EJ683+ES683, 0.1)*$J$11))/($B$13+$C$13+$F$13)</f>
        <v>0</v>
      </c>
      <c r="CX683">
        <f>($B$13*$K$11+$C$13*$K$11+$F$13*((ER683+EJ683)/MAX(ER683+EJ683+ES683, 0.1)*$P$11+ES683/MAX(ER683+EJ683+ES683, 0.1)*$Q$11))/($B$13+$C$13+$F$13)</f>
        <v>0</v>
      </c>
      <c r="CY683">
        <v>1.91</v>
      </c>
      <c r="CZ683">
        <v>0.5</v>
      </c>
      <c r="DA683" t="s">
        <v>421</v>
      </c>
      <c r="DB683">
        <v>2</v>
      </c>
      <c r="DC683">
        <v>1761014604.426923</v>
      </c>
      <c r="DD683">
        <v>420.2728461538461</v>
      </c>
      <c r="DE683">
        <v>419.9973846153846</v>
      </c>
      <c r="DF683">
        <v>23.66752307692308</v>
      </c>
      <c r="DG683">
        <v>23.69177692307693</v>
      </c>
      <c r="DH683">
        <v>422.1309615384616</v>
      </c>
      <c r="DI683">
        <v>23.47692307692308</v>
      </c>
      <c r="DJ683">
        <v>499.9949615384616</v>
      </c>
      <c r="DK683">
        <v>90.62902692307694</v>
      </c>
      <c r="DL683">
        <v>0.0327331576923077</v>
      </c>
      <c r="DM683">
        <v>30.09492692307692</v>
      </c>
      <c r="DN683">
        <v>30.14373846153846</v>
      </c>
      <c r="DO683">
        <v>999.9000000000001</v>
      </c>
      <c r="DP683">
        <v>0</v>
      </c>
      <c r="DQ683">
        <v>0</v>
      </c>
      <c r="DR683">
        <v>9997.192307692307</v>
      </c>
      <c r="DS683">
        <v>0</v>
      </c>
      <c r="DT683">
        <v>0.242856</v>
      </c>
      <c r="DU683">
        <v>0.2755103076923077</v>
      </c>
      <c r="DV683">
        <v>430.4609230769231</v>
      </c>
      <c r="DW683">
        <v>430.1892692307692</v>
      </c>
      <c r="DX683">
        <v>-0.02424173076923077</v>
      </c>
      <c r="DY683">
        <v>419.9973846153846</v>
      </c>
      <c r="DZ683">
        <v>23.69177692307693</v>
      </c>
      <c r="EA683">
        <v>2.144965384615385</v>
      </c>
      <c r="EB683">
        <v>2.147161538461539</v>
      </c>
      <c r="EC683">
        <v>18.55708461538461</v>
      </c>
      <c r="ED683">
        <v>18.57341923076923</v>
      </c>
      <c r="EE683">
        <v>0.005000780000000001</v>
      </c>
      <c r="EF683">
        <v>0</v>
      </c>
      <c r="EG683">
        <v>0</v>
      </c>
      <c r="EH683">
        <v>0</v>
      </c>
      <c r="EI683">
        <v>188.2384615384616</v>
      </c>
      <c r="EJ683">
        <v>0.005000780000000001</v>
      </c>
      <c r="EK683">
        <v>-16.05</v>
      </c>
      <c r="EL683">
        <v>-0.4346153846153846</v>
      </c>
      <c r="EM683">
        <v>35.668</v>
      </c>
      <c r="EN683">
        <v>39.83865384615384</v>
      </c>
      <c r="EO683">
        <v>38.13188461538461</v>
      </c>
      <c r="EP683">
        <v>40.43723076923077</v>
      </c>
      <c r="EQ683">
        <v>38.72811538461539</v>
      </c>
      <c r="ER683">
        <v>0</v>
      </c>
      <c r="ES683">
        <v>0</v>
      </c>
      <c r="ET683">
        <v>0</v>
      </c>
      <c r="EU683">
        <v>1761014611.3</v>
      </c>
      <c r="EV683">
        <v>0</v>
      </c>
      <c r="EW683">
        <v>188.7076923076923</v>
      </c>
      <c r="EX683">
        <v>37.27179478987952</v>
      </c>
      <c r="EY683">
        <v>7.815384496713555</v>
      </c>
      <c r="EZ683">
        <v>-15.89230769230769</v>
      </c>
      <c r="FA683">
        <v>15</v>
      </c>
      <c r="FB683">
        <v>1761014477.1</v>
      </c>
      <c r="FC683" t="s">
        <v>1789</v>
      </c>
      <c r="FD683">
        <v>1761014476.1</v>
      </c>
      <c r="FE683">
        <v>1761014477.1</v>
      </c>
      <c r="FF683">
        <v>21</v>
      </c>
      <c r="FG683">
        <v>-0.045</v>
      </c>
      <c r="FH683">
        <v>0.002</v>
      </c>
      <c r="FI683">
        <v>-1.859</v>
      </c>
      <c r="FJ683">
        <v>0.189</v>
      </c>
      <c r="FK683">
        <v>420</v>
      </c>
      <c r="FL683">
        <v>24</v>
      </c>
      <c r="FM683">
        <v>0.54</v>
      </c>
      <c r="FN683">
        <v>0.15</v>
      </c>
      <c r="FO683">
        <v>0.261629475</v>
      </c>
      <c r="FP683">
        <v>0.2562542251407123</v>
      </c>
      <c r="FQ683">
        <v>0.03193238714846378</v>
      </c>
      <c r="FR683">
        <v>1</v>
      </c>
      <c r="FS683">
        <v>189.364705882353</v>
      </c>
      <c r="FT683">
        <v>6.554621833025431</v>
      </c>
      <c r="FU683">
        <v>7.928054518159333</v>
      </c>
      <c r="FV683">
        <v>0</v>
      </c>
      <c r="FW683">
        <v>-0.032673165</v>
      </c>
      <c r="FX683">
        <v>0.1277193410881805</v>
      </c>
      <c r="FY683">
        <v>0.01619932103916009</v>
      </c>
      <c r="FZ683">
        <v>0</v>
      </c>
      <c r="GA683">
        <v>1</v>
      </c>
      <c r="GB683">
        <v>3</v>
      </c>
      <c r="GC683" t="s">
        <v>459</v>
      </c>
      <c r="GD683">
        <v>3.10966</v>
      </c>
      <c r="GE683">
        <v>2.72484</v>
      </c>
      <c r="GF683">
        <v>0.0888004</v>
      </c>
      <c r="GG683">
        <v>0.08850040000000001</v>
      </c>
      <c r="GH683">
        <v>0.107667</v>
      </c>
      <c r="GI683">
        <v>0.108784</v>
      </c>
      <c r="GJ683">
        <v>23919</v>
      </c>
      <c r="GK683">
        <v>21655</v>
      </c>
      <c r="GL683">
        <v>26806.9</v>
      </c>
      <c r="GM683">
        <v>23962.6</v>
      </c>
      <c r="GN683">
        <v>38220.8</v>
      </c>
      <c r="GO683">
        <v>31495.9</v>
      </c>
      <c r="GP683">
        <v>46790.1</v>
      </c>
      <c r="GQ683">
        <v>37874.1</v>
      </c>
      <c r="GR683">
        <v>1.8944</v>
      </c>
      <c r="GS683">
        <v>1.88352</v>
      </c>
      <c r="GT683">
        <v>0.114255</v>
      </c>
      <c r="GU683">
        <v>0</v>
      </c>
      <c r="GV683">
        <v>28.2649</v>
      </c>
      <c r="GW683">
        <v>999.9</v>
      </c>
      <c r="GX683">
        <v>64.09999999999999</v>
      </c>
      <c r="GY683">
        <v>28.9</v>
      </c>
      <c r="GZ683">
        <v>28.2799</v>
      </c>
      <c r="HA683">
        <v>61.1783</v>
      </c>
      <c r="HB683">
        <v>21.0897</v>
      </c>
      <c r="HC683">
        <v>1</v>
      </c>
      <c r="HD683">
        <v>0.009169210000000001</v>
      </c>
      <c r="HE683">
        <v>-1.2012</v>
      </c>
      <c r="HF683">
        <v>20.3337</v>
      </c>
      <c r="HG683">
        <v>5.21984</v>
      </c>
      <c r="HH683">
        <v>11.9793</v>
      </c>
      <c r="HI683">
        <v>4.96525</v>
      </c>
      <c r="HJ683">
        <v>3.27598</v>
      </c>
      <c r="HK683">
        <v>9999</v>
      </c>
      <c r="HL683">
        <v>9999</v>
      </c>
      <c r="HM683">
        <v>9999</v>
      </c>
      <c r="HN683">
        <v>999.9</v>
      </c>
      <c r="HO683">
        <v>1.86364</v>
      </c>
      <c r="HP683">
        <v>1.85975</v>
      </c>
      <c r="HQ683">
        <v>1.85806</v>
      </c>
      <c r="HR683">
        <v>1.85944</v>
      </c>
      <c r="HS683">
        <v>1.85959</v>
      </c>
      <c r="HT683">
        <v>1.85806</v>
      </c>
      <c r="HU683">
        <v>1.85715</v>
      </c>
      <c r="HV683">
        <v>1.85211</v>
      </c>
      <c r="HW683">
        <v>0</v>
      </c>
      <c r="HX683">
        <v>0</v>
      </c>
      <c r="HY683">
        <v>0</v>
      </c>
      <c r="HZ683">
        <v>0</v>
      </c>
      <c r="IA683" t="s">
        <v>424</v>
      </c>
      <c r="IB683" t="s">
        <v>425</v>
      </c>
      <c r="IC683" t="s">
        <v>426</v>
      </c>
      <c r="ID683" t="s">
        <v>426</v>
      </c>
      <c r="IE683" t="s">
        <v>426</v>
      </c>
      <c r="IF683" t="s">
        <v>426</v>
      </c>
      <c r="IG683">
        <v>0</v>
      </c>
      <c r="IH683">
        <v>100</v>
      </c>
      <c r="II683">
        <v>100</v>
      </c>
      <c r="IJ683">
        <v>-1.858</v>
      </c>
      <c r="IK683">
        <v>0.1905</v>
      </c>
      <c r="IL683">
        <v>-2.649252934745999</v>
      </c>
      <c r="IM683">
        <v>0.001328113201692861</v>
      </c>
      <c r="IN683">
        <v>1.538283238170363E-06</v>
      </c>
      <c r="IO683">
        <v>-5.795655626708063E-10</v>
      </c>
      <c r="IP683">
        <v>-0.06069833800973445</v>
      </c>
      <c r="IQ683">
        <v>-0.004593102289677449</v>
      </c>
      <c r="IR683">
        <v>0.0008253994458280543</v>
      </c>
      <c r="IS683">
        <v>-7.403632370499484E-06</v>
      </c>
      <c r="IT683">
        <v>2</v>
      </c>
      <c r="IU683">
        <v>1985</v>
      </c>
      <c r="IV683">
        <v>1</v>
      </c>
      <c r="IW683">
        <v>27</v>
      </c>
      <c r="IX683">
        <v>2.3</v>
      </c>
      <c r="IY683">
        <v>2.3</v>
      </c>
      <c r="IZ683">
        <v>1.13525</v>
      </c>
      <c r="JA683">
        <v>2.61353</v>
      </c>
      <c r="JB683">
        <v>1.49658</v>
      </c>
      <c r="JC683">
        <v>2.34497</v>
      </c>
      <c r="JD683">
        <v>1.54907</v>
      </c>
      <c r="JE683">
        <v>2.33643</v>
      </c>
      <c r="JF683">
        <v>32.6869</v>
      </c>
      <c r="JG683">
        <v>15.1215</v>
      </c>
      <c r="JH683">
        <v>18</v>
      </c>
      <c r="JI683">
        <v>481.205</v>
      </c>
      <c r="JJ683">
        <v>503.496</v>
      </c>
      <c r="JK683">
        <v>30.7487</v>
      </c>
      <c r="JL683">
        <v>27.367</v>
      </c>
      <c r="JM683">
        <v>29.9999</v>
      </c>
      <c r="JN683">
        <v>27.5779</v>
      </c>
      <c r="JO683">
        <v>27.5629</v>
      </c>
      <c r="JP683">
        <v>22.8305</v>
      </c>
      <c r="JQ683">
        <v>20.2005</v>
      </c>
      <c r="JR683">
        <v>78.95950000000001</v>
      </c>
      <c r="JS683">
        <v>30.6516</v>
      </c>
      <c r="JT683">
        <v>420</v>
      </c>
      <c r="JU683">
        <v>23.6391</v>
      </c>
      <c r="JV683">
        <v>102.319</v>
      </c>
      <c r="JW683">
        <v>91.37309999999999</v>
      </c>
    </row>
    <row r="684" spans="1:283">
      <c r="A684">
        <v>666</v>
      </c>
      <c r="B684">
        <v>1761014614.6</v>
      </c>
      <c r="C684">
        <v>4948.599999904633</v>
      </c>
      <c r="D684" t="s">
        <v>1798</v>
      </c>
      <c r="E684" t="s">
        <v>1799</v>
      </c>
      <c r="F684">
        <v>5</v>
      </c>
      <c r="G684" t="s">
        <v>1788</v>
      </c>
      <c r="H684">
        <v>1761014606.5</v>
      </c>
      <c r="I684">
        <f>(J684)/1000</f>
        <v>0</v>
      </c>
      <c r="J684">
        <f>1000*DJ684*AH684*(DF684-DG684)/(100*CY684*(1000-AH684*DF684))</f>
        <v>0</v>
      </c>
      <c r="K684">
        <f>DJ684*AH684*(DE684-DD684*(1000-AH684*DG684)/(1000-AH684*DF684))/(100*CY684)</f>
        <v>0</v>
      </c>
      <c r="L684">
        <f>DD684 - IF(AH684&gt;1, K684*CY684*100.0/(AJ684), 0)</f>
        <v>0</v>
      </c>
      <c r="M684">
        <f>((S684-I684/2)*L684-K684)/(S684+I684/2)</f>
        <v>0</v>
      </c>
      <c r="N684">
        <f>M684*(DK684+DL684)/1000.0</f>
        <v>0</v>
      </c>
      <c r="O684">
        <f>(DD684 - IF(AH684&gt;1, K684*CY684*100.0/(AJ684), 0))*(DK684+DL684)/1000.0</f>
        <v>0</v>
      </c>
      <c r="P684">
        <f>2.0/((1/R684-1/Q684)+SIGN(R684)*SQRT((1/R684-1/Q684)*(1/R684-1/Q684) + 4*CZ684/((CZ684+1)*(CZ684+1))*(2*1/R684*1/Q684-1/Q684*1/Q684)))</f>
        <v>0</v>
      </c>
      <c r="Q684">
        <f>IF(LEFT(DA684,1)&lt;&gt;"0",IF(LEFT(DA684,1)="1",3.0,DB684),$D$5+$E$5*(DR684*DK684/($K$5*1000))+$F$5*(DR684*DK684/($K$5*1000))*MAX(MIN(CY684,$J$5),$I$5)*MAX(MIN(CY684,$J$5),$I$5)+$G$5*MAX(MIN(CY684,$J$5),$I$5)*(DR684*DK684/($K$5*1000))+$H$5*(DR684*DK684/($K$5*1000))*(DR684*DK684/($K$5*1000)))</f>
        <v>0</v>
      </c>
      <c r="R684">
        <f>I684*(1000-(1000*0.61365*exp(17.502*V684/(240.97+V684))/(DK684+DL684)+DF684)/2)/(1000*0.61365*exp(17.502*V684/(240.97+V684))/(DK684+DL684)-DF684)</f>
        <v>0</v>
      </c>
      <c r="S684">
        <f>1/((CZ684+1)/(P684/1.6)+1/(Q684/1.37)) + CZ684/((CZ684+1)/(P684/1.6) + CZ684/(Q684/1.37))</f>
        <v>0</v>
      </c>
      <c r="T684">
        <f>(CU684*CX684)</f>
        <v>0</v>
      </c>
      <c r="U684">
        <f>(DM684+(T684+2*0.95*5.67E-8*(((DM684+$B$9)+273)^4-(DM684+273)^4)-44100*I684)/(1.84*29.3*Q684+8*0.95*5.67E-8*(DM684+273)^3))</f>
        <v>0</v>
      </c>
      <c r="V684">
        <f>($C$9*DN684+$D$9*DO684+$E$9*U684)</f>
        <v>0</v>
      </c>
      <c r="W684">
        <f>0.61365*exp(17.502*V684/(240.97+V684))</f>
        <v>0</v>
      </c>
      <c r="X684">
        <f>(Y684/Z684*100)</f>
        <v>0</v>
      </c>
      <c r="Y684">
        <f>DF684*(DK684+DL684)/1000</f>
        <v>0</v>
      </c>
      <c r="Z684">
        <f>0.61365*exp(17.502*DM684/(240.97+DM684))</f>
        <v>0</v>
      </c>
      <c r="AA684">
        <f>(W684-DF684*(DK684+DL684)/1000)</f>
        <v>0</v>
      </c>
      <c r="AB684">
        <f>(-I684*44100)</f>
        <v>0</v>
      </c>
      <c r="AC684">
        <f>2*29.3*Q684*0.92*(DM684-V684)</f>
        <v>0</v>
      </c>
      <c r="AD684">
        <f>2*0.95*5.67E-8*(((DM684+$B$9)+273)^4-(V684+273)^4)</f>
        <v>0</v>
      </c>
      <c r="AE684">
        <f>T684+AD684+AB684+AC684</f>
        <v>0</v>
      </c>
      <c r="AF684">
        <v>1</v>
      </c>
      <c r="AG684">
        <v>0</v>
      </c>
      <c r="AH684">
        <f>IF(AF684*$H$15&gt;=AJ684,1.0,(AJ684/(AJ684-AF684*$H$15)))</f>
        <v>0</v>
      </c>
      <c r="AI684">
        <f>(AH684-1)*100</f>
        <v>0</v>
      </c>
      <c r="AJ684">
        <f>MAX(0,($B$15+$C$15*DR684)/(1+$D$15*DR684)*DK684/(DM684+273)*$E$15)</f>
        <v>0</v>
      </c>
      <c r="AK684" t="s">
        <v>420</v>
      </c>
      <c r="AL684" t="s">
        <v>420</v>
      </c>
      <c r="AM684">
        <v>0</v>
      </c>
      <c r="AN684">
        <v>0</v>
      </c>
      <c r="AO684">
        <f>1-AM684/AN684</f>
        <v>0</v>
      </c>
      <c r="AP684">
        <v>0</v>
      </c>
      <c r="AQ684" t="s">
        <v>420</v>
      </c>
      <c r="AR684" t="s">
        <v>420</v>
      </c>
      <c r="AS684">
        <v>0</v>
      </c>
      <c r="AT684">
        <v>0</v>
      </c>
      <c r="AU684">
        <f>1-AS684/AT684</f>
        <v>0</v>
      </c>
      <c r="AV684">
        <v>0.5</v>
      </c>
      <c r="AW684">
        <f>CV684</f>
        <v>0</v>
      </c>
      <c r="AX684">
        <f>K684</f>
        <v>0</v>
      </c>
      <c r="AY684">
        <f>AU684*AV684*AW684</f>
        <v>0</v>
      </c>
      <c r="AZ684">
        <f>(AX684-AP684)/AW684</f>
        <v>0</v>
      </c>
      <c r="BA684">
        <f>(AN684-AT684)/AT684</f>
        <v>0</v>
      </c>
      <c r="BB684">
        <f>AM684/(AO684+AM684/AT684)</f>
        <v>0</v>
      </c>
      <c r="BC684" t="s">
        <v>420</v>
      </c>
      <c r="BD684">
        <v>0</v>
      </c>
      <c r="BE684">
        <f>IF(BD684&lt;&gt;0, BD684, BB684)</f>
        <v>0</v>
      </c>
      <c r="BF684">
        <f>1-BE684/AT684</f>
        <v>0</v>
      </c>
      <c r="BG684">
        <f>(AT684-AS684)/(AT684-BE684)</f>
        <v>0</v>
      </c>
      <c r="BH684">
        <f>(AN684-AT684)/(AN684-BE684)</f>
        <v>0</v>
      </c>
      <c r="BI684">
        <f>(AT684-AS684)/(AT684-AM684)</f>
        <v>0</v>
      </c>
      <c r="BJ684">
        <f>(AN684-AT684)/(AN684-AM684)</f>
        <v>0</v>
      </c>
      <c r="BK684">
        <f>(BG684*BE684/AS684)</f>
        <v>0</v>
      </c>
      <c r="BL684">
        <f>(1-BK684)</f>
        <v>0</v>
      </c>
      <c r="CU684">
        <f>$B$13*DS684+$C$13*DT684+$F$13*EE684*(1-EH684)</f>
        <v>0</v>
      </c>
      <c r="CV684">
        <f>CU684*CW684</f>
        <v>0</v>
      </c>
      <c r="CW684">
        <f>($B$13*$D$11+$C$13*$D$11+$F$13*((ER684+EJ684)/MAX(ER684+EJ684+ES684, 0.1)*$I$11+ES684/MAX(ER684+EJ684+ES684, 0.1)*$J$11))/($B$13+$C$13+$F$13)</f>
        <v>0</v>
      </c>
      <c r="CX684">
        <f>($B$13*$K$11+$C$13*$K$11+$F$13*((ER684+EJ684)/MAX(ER684+EJ684+ES684, 0.1)*$P$11+ES684/MAX(ER684+EJ684+ES684, 0.1)*$Q$11))/($B$13+$C$13+$F$13)</f>
        <v>0</v>
      </c>
      <c r="CY684">
        <v>1.91</v>
      </c>
      <c r="CZ684">
        <v>0.5</v>
      </c>
      <c r="DA684" t="s">
        <v>421</v>
      </c>
      <c r="DB684">
        <v>2</v>
      </c>
      <c r="DC684">
        <v>1761014606.5</v>
      </c>
      <c r="DD684">
        <v>420.27428</v>
      </c>
      <c r="DE684">
        <v>419.98632</v>
      </c>
      <c r="DF684">
        <v>23.666092</v>
      </c>
      <c r="DG684">
        <v>23.689284</v>
      </c>
      <c r="DH684">
        <v>422.1324400000001</v>
      </c>
      <c r="DI684">
        <v>23.475524</v>
      </c>
      <c r="DJ684">
        <v>499.99784</v>
      </c>
      <c r="DK684">
        <v>90.62932799999999</v>
      </c>
      <c r="DL684">
        <v>0.032792332</v>
      </c>
      <c r="DM684">
        <v>30.089564</v>
      </c>
      <c r="DN684">
        <v>30.139196</v>
      </c>
      <c r="DO684">
        <v>999.9</v>
      </c>
      <c r="DP684">
        <v>0</v>
      </c>
      <c r="DQ684">
        <v>0</v>
      </c>
      <c r="DR684">
        <v>9997.605199999998</v>
      </c>
      <c r="DS684">
        <v>0</v>
      </c>
      <c r="DT684">
        <v>0.242856</v>
      </c>
      <c r="DU684">
        <v>0.28798456</v>
      </c>
      <c r="DV684">
        <v>430.46172</v>
      </c>
      <c r="DW684">
        <v>430.1768400000001</v>
      </c>
      <c r="DX684">
        <v>-0.023176724</v>
      </c>
      <c r="DY684">
        <v>419.98632</v>
      </c>
      <c r="DZ684">
        <v>23.689284</v>
      </c>
      <c r="EA684">
        <v>2.1448432</v>
      </c>
      <c r="EB684">
        <v>2.1469428</v>
      </c>
      <c r="EC684">
        <v>18.556176</v>
      </c>
      <c r="ED684">
        <v>18.571796</v>
      </c>
      <c r="EE684">
        <v>0.00500078</v>
      </c>
      <c r="EF684">
        <v>0</v>
      </c>
      <c r="EG684">
        <v>0</v>
      </c>
      <c r="EH684">
        <v>0</v>
      </c>
      <c r="EI684">
        <v>189.036</v>
      </c>
      <c r="EJ684">
        <v>0.00500078</v>
      </c>
      <c r="EK684">
        <v>-16.272</v>
      </c>
      <c r="EL684">
        <v>-0.596</v>
      </c>
      <c r="EM684">
        <v>35.68219999999999</v>
      </c>
      <c r="EN684">
        <v>39.86216</v>
      </c>
      <c r="EO684">
        <v>38.22468</v>
      </c>
      <c r="EP684">
        <v>40.46972</v>
      </c>
      <c r="EQ684">
        <v>38.75976</v>
      </c>
      <c r="ER684">
        <v>0</v>
      </c>
      <c r="ES684">
        <v>0</v>
      </c>
      <c r="ET684">
        <v>0</v>
      </c>
      <c r="EU684">
        <v>1761014613.7</v>
      </c>
      <c r="EV684">
        <v>0</v>
      </c>
      <c r="EW684">
        <v>190.0846153846154</v>
      </c>
      <c r="EX684">
        <v>49.60683758247776</v>
      </c>
      <c r="EY684">
        <v>-15.61367525710341</v>
      </c>
      <c r="EZ684">
        <v>-16.21153846153846</v>
      </c>
      <c r="FA684">
        <v>15</v>
      </c>
      <c r="FB684">
        <v>1761014477.1</v>
      </c>
      <c r="FC684" t="s">
        <v>1789</v>
      </c>
      <c r="FD684">
        <v>1761014476.1</v>
      </c>
      <c r="FE684">
        <v>1761014477.1</v>
      </c>
      <c r="FF684">
        <v>21</v>
      </c>
      <c r="FG684">
        <v>-0.045</v>
      </c>
      <c r="FH684">
        <v>0.002</v>
      </c>
      <c r="FI684">
        <v>-1.859</v>
      </c>
      <c r="FJ684">
        <v>0.189</v>
      </c>
      <c r="FK684">
        <v>420</v>
      </c>
      <c r="FL684">
        <v>24</v>
      </c>
      <c r="FM684">
        <v>0.54</v>
      </c>
      <c r="FN684">
        <v>0.15</v>
      </c>
      <c r="FO684">
        <v>0.2681959024390244</v>
      </c>
      <c r="FP684">
        <v>0.3080596515679438</v>
      </c>
      <c r="FQ684">
        <v>0.03666212611880901</v>
      </c>
      <c r="FR684">
        <v>1</v>
      </c>
      <c r="FS684">
        <v>189.2970588235294</v>
      </c>
      <c r="FT684">
        <v>9.657753975739761</v>
      </c>
      <c r="FU684">
        <v>7.78337161533626</v>
      </c>
      <c r="FV684">
        <v>0</v>
      </c>
      <c r="FW684">
        <v>-0.02991815609756097</v>
      </c>
      <c r="FX684">
        <v>0.09293349616724723</v>
      </c>
      <c r="FY684">
        <v>0.01307732303066329</v>
      </c>
      <c r="FZ684">
        <v>1</v>
      </c>
      <c r="GA684">
        <v>2</v>
      </c>
      <c r="GB684">
        <v>3</v>
      </c>
      <c r="GC684" t="s">
        <v>482</v>
      </c>
      <c r="GD684">
        <v>3.10954</v>
      </c>
      <c r="GE684">
        <v>2.72498</v>
      </c>
      <c r="GF684">
        <v>0.08879910000000001</v>
      </c>
      <c r="GG684">
        <v>0.0885056</v>
      </c>
      <c r="GH684">
        <v>0.107667</v>
      </c>
      <c r="GI684">
        <v>0.108785</v>
      </c>
      <c r="GJ684">
        <v>23918.9</v>
      </c>
      <c r="GK684">
        <v>21654.9</v>
      </c>
      <c r="GL684">
        <v>26806.8</v>
      </c>
      <c r="GM684">
        <v>23962.6</v>
      </c>
      <c r="GN684">
        <v>38220.8</v>
      </c>
      <c r="GO684">
        <v>31495.8</v>
      </c>
      <c r="GP684">
        <v>46790.1</v>
      </c>
      <c r="GQ684">
        <v>37874.1</v>
      </c>
      <c r="GR684">
        <v>1.89417</v>
      </c>
      <c r="GS684">
        <v>1.88358</v>
      </c>
      <c r="GT684">
        <v>0.113592</v>
      </c>
      <c r="GU684">
        <v>0</v>
      </c>
      <c r="GV684">
        <v>28.2662</v>
      </c>
      <c r="GW684">
        <v>999.9</v>
      </c>
      <c r="GX684">
        <v>64.09999999999999</v>
      </c>
      <c r="GY684">
        <v>28.9</v>
      </c>
      <c r="GZ684">
        <v>28.283</v>
      </c>
      <c r="HA684">
        <v>61.2783</v>
      </c>
      <c r="HB684">
        <v>20.9856</v>
      </c>
      <c r="HC684">
        <v>1</v>
      </c>
      <c r="HD684">
        <v>0.009164129999999999</v>
      </c>
      <c r="HE684">
        <v>-1.09666</v>
      </c>
      <c r="HF684">
        <v>20.3345</v>
      </c>
      <c r="HG684">
        <v>5.21879</v>
      </c>
      <c r="HH684">
        <v>11.9785</v>
      </c>
      <c r="HI684">
        <v>4.9653</v>
      </c>
      <c r="HJ684">
        <v>3.27598</v>
      </c>
      <c r="HK684">
        <v>9999</v>
      </c>
      <c r="HL684">
        <v>9999</v>
      </c>
      <c r="HM684">
        <v>9999</v>
      </c>
      <c r="HN684">
        <v>999.9</v>
      </c>
      <c r="HO684">
        <v>1.86366</v>
      </c>
      <c r="HP684">
        <v>1.85976</v>
      </c>
      <c r="HQ684">
        <v>1.85806</v>
      </c>
      <c r="HR684">
        <v>1.85944</v>
      </c>
      <c r="HS684">
        <v>1.85959</v>
      </c>
      <c r="HT684">
        <v>1.85806</v>
      </c>
      <c r="HU684">
        <v>1.85715</v>
      </c>
      <c r="HV684">
        <v>1.85211</v>
      </c>
      <c r="HW684">
        <v>0</v>
      </c>
      <c r="HX684">
        <v>0</v>
      </c>
      <c r="HY684">
        <v>0</v>
      </c>
      <c r="HZ684">
        <v>0</v>
      </c>
      <c r="IA684" t="s">
        <v>424</v>
      </c>
      <c r="IB684" t="s">
        <v>425</v>
      </c>
      <c r="IC684" t="s">
        <v>426</v>
      </c>
      <c r="ID684" t="s">
        <v>426</v>
      </c>
      <c r="IE684" t="s">
        <v>426</v>
      </c>
      <c r="IF684" t="s">
        <v>426</v>
      </c>
      <c r="IG684">
        <v>0</v>
      </c>
      <c r="IH684">
        <v>100</v>
      </c>
      <c r="II684">
        <v>100</v>
      </c>
      <c r="IJ684">
        <v>-1.858</v>
      </c>
      <c r="IK684">
        <v>0.1905</v>
      </c>
      <c r="IL684">
        <v>-2.649252934745999</v>
      </c>
      <c r="IM684">
        <v>0.001328113201692861</v>
      </c>
      <c r="IN684">
        <v>1.538283238170363E-06</v>
      </c>
      <c r="IO684">
        <v>-5.795655626708063E-10</v>
      </c>
      <c r="IP684">
        <v>-0.06069833800973445</v>
      </c>
      <c r="IQ684">
        <v>-0.004593102289677449</v>
      </c>
      <c r="IR684">
        <v>0.0008253994458280543</v>
      </c>
      <c r="IS684">
        <v>-7.403632370499484E-06</v>
      </c>
      <c r="IT684">
        <v>2</v>
      </c>
      <c r="IU684">
        <v>1985</v>
      </c>
      <c r="IV684">
        <v>1</v>
      </c>
      <c r="IW684">
        <v>27</v>
      </c>
      <c r="IX684">
        <v>2.3</v>
      </c>
      <c r="IY684">
        <v>2.3</v>
      </c>
      <c r="IZ684">
        <v>1.13525</v>
      </c>
      <c r="JA684">
        <v>2.6123</v>
      </c>
      <c r="JB684">
        <v>1.49658</v>
      </c>
      <c r="JC684">
        <v>2.34497</v>
      </c>
      <c r="JD684">
        <v>1.54907</v>
      </c>
      <c r="JE684">
        <v>2.44141</v>
      </c>
      <c r="JF684">
        <v>32.7091</v>
      </c>
      <c r="JG684">
        <v>15.1302</v>
      </c>
      <c r="JH684">
        <v>18</v>
      </c>
      <c r="JI684">
        <v>481.068</v>
      </c>
      <c r="JJ684">
        <v>503.529</v>
      </c>
      <c r="JK684">
        <v>30.6955</v>
      </c>
      <c r="JL684">
        <v>27.3662</v>
      </c>
      <c r="JM684">
        <v>29.9999</v>
      </c>
      <c r="JN684">
        <v>27.5771</v>
      </c>
      <c r="JO684">
        <v>27.5629</v>
      </c>
      <c r="JP684">
        <v>22.8275</v>
      </c>
      <c r="JQ684">
        <v>20.2005</v>
      </c>
      <c r="JR684">
        <v>78.95950000000001</v>
      </c>
      <c r="JS684">
        <v>30.6516</v>
      </c>
      <c r="JT684">
        <v>420</v>
      </c>
      <c r="JU684">
        <v>23.6405</v>
      </c>
      <c r="JV684">
        <v>102.319</v>
      </c>
      <c r="JW684">
        <v>91.373</v>
      </c>
    </row>
    <row r="685" spans="1:283">
      <c r="A685">
        <v>667</v>
      </c>
      <c r="B685">
        <v>1761014616.6</v>
      </c>
      <c r="C685">
        <v>4950.599999904633</v>
      </c>
      <c r="D685" t="s">
        <v>1800</v>
      </c>
      <c r="E685" t="s">
        <v>1801</v>
      </c>
      <c r="F685">
        <v>5</v>
      </c>
      <c r="G685" t="s">
        <v>1788</v>
      </c>
      <c r="H685">
        <v>1761014608.6625</v>
      </c>
      <c r="I685">
        <f>(J685)/1000</f>
        <v>0</v>
      </c>
      <c r="J685">
        <f>1000*DJ685*AH685*(DF685-DG685)/(100*CY685*(1000-AH685*DF685))</f>
        <v>0</v>
      </c>
      <c r="K685">
        <f>DJ685*AH685*(DE685-DD685*(1000-AH685*DG685)/(1000-AH685*DF685))/(100*CY685)</f>
        <v>0</v>
      </c>
      <c r="L685">
        <f>DD685 - IF(AH685&gt;1, K685*CY685*100.0/(AJ685), 0)</f>
        <v>0</v>
      </c>
      <c r="M685">
        <f>((S685-I685/2)*L685-K685)/(S685+I685/2)</f>
        <v>0</v>
      </c>
      <c r="N685">
        <f>M685*(DK685+DL685)/1000.0</f>
        <v>0</v>
      </c>
      <c r="O685">
        <f>(DD685 - IF(AH685&gt;1, K685*CY685*100.0/(AJ685), 0))*(DK685+DL685)/1000.0</f>
        <v>0</v>
      </c>
      <c r="P685">
        <f>2.0/((1/R685-1/Q685)+SIGN(R685)*SQRT((1/R685-1/Q685)*(1/R685-1/Q685) + 4*CZ685/((CZ685+1)*(CZ685+1))*(2*1/R685*1/Q685-1/Q685*1/Q685)))</f>
        <v>0</v>
      </c>
      <c r="Q685">
        <f>IF(LEFT(DA685,1)&lt;&gt;"0",IF(LEFT(DA685,1)="1",3.0,DB685),$D$5+$E$5*(DR685*DK685/($K$5*1000))+$F$5*(DR685*DK685/($K$5*1000))*MAX(MIN(CY685,$J$5),$I$5)*MAX(MIN(CY685,$J$5),$I$5)+$G$5*MAX(MIN(CY685,$J$5),$I$5)*(DR685*DK685/($K$5*1000))+$H$5*(DR685*DK685/($K$5*1000))*(DR685*DK685/($K$5*1000)))</f>
        <v>0</v>
      </c>
      <c r="R685">
        <f>I685*(1000-(1000*0.61365*exp(17.502*V685/(240.97+V685))/(DK685+DL685)+DF685)/2)/(1000*0.61365*exp(17.502*V685/(240.97+V685))/(DK685+DL685)-DF685)</f>
        <v>0</v>
      </c>
      <c r="S685">
        <f>1/((CZ685+1)/(P685/1.6)+1/(Q685/1.37)) + CZ685/((CZ685+1)/(P685/1.6) + CZ685/(Q685/1.37))</f>
        <v>0</v>
      </c>
      <c r="T685">
        <f>(CU685*CX685)</f>
        <v>0</v>
      </c>
      <c r="U685">
        <f>(DM685+(T685+2*0.95*5.67E-8*(((DM685+$B$9)+273)^4-(DM685+273)^4)-44100*I685)/(1.84*29.3*Q685+8*0.95*5.67E-8*(DM685+273)^3))</f>
        <v>0</v>
      </c>
      <c r="V685">
        <f>($C$9*DN685+$D$9*DO685+$E$9*U685)</f>
        <v>0</v>
      </c>
      <c r="W685">
        <f>0.61365*exp(17.502*V685/(240.97+V685))</f>
        <v>0</v>
      </c>
      <c r="X685">
        <f>(Y685/Z685*100)</f>
        <v>0</v>
      </c>
      <c r="Y685">
        <f>DF685*(DK685+DL685)/1000</f>
        <v>0</v>
      </c>
      <c r="Z685">
        <f>0.61365*exp(17.502*DM685/(240.97+DM685))</f>
        <v>0</v>
      </c>
      <c r="AA685">
        <f>(W685-DF685*(DK685+DL685)/1000)</f>
        <v>0</v>
      </c>
      <c r="AB685">
        <f>(-I685*44100)</f>
        <v>0</v>
      </c>
      <c r="AC685">
        <f>2*29.3*Q685*0.92*(DM685-V685)</f>
        <v>0</v>
      </c>
      <c r="AD685">
        <f>2*0.95*5.67E-8*(((DM685+$B$9)+273)^4-(V685+273)^4)</f>
        <v>0</v>
      </c>
      <c r="AE685">
        <f>T685+AD685+AB685+AC685</f>
        <v>0</v>
      </c>
      <c r="AF685">
        <v>1</v>
      </c>
      <c r="AG685">
        <v>0</v>
      </c>
      <c r="AH685">
        <f>IF(AF685*$H$15&gt;=AJ685,1.0,(AJ685/(AJ685-AF685*$H$15)))</f>
        <v>0</v>
      </c>
      <c r="AI685">
        <f>(AH685-1)*100</f>
        <v>0</v>
      </c>
      <c r="AJ685">
        <f>MAX(0,($B$15+$C$15*DR685)/(1+$D$15*DR685)*DK685/(DM685+273)*$E$15)</f>
        <v>0</v>
      </c>
      <c r="AK685" t="s">
        <v>420</v>
      </c>
      <c r="AL685" t="s">
        <v>420</v>
      </c>
      <c r="AM685">
        <v>0</v>
      </c>
      <c r="AN685">
        <v>0</v>
      </c>
      <c r="AO685">
        <f>1-AM685/AN685</f>
        <v>0</v>
      </c>
      <c r="AP685">
        <v>0</v>
      </c>
      <c r="AQ685" t="s">
        <v>420</v>
      </c>
      <c r="AR685" t="s">
        <v>420</v>
      </c>
      <c r="AS685">
        <v>0</v>
      </c>
      <c r="AT685">
        <v>0</v>
      </c>
      <c r="AU685">
        <f>1-AS685/AT685</f>
        <v>0</v>
      </c>
      <c r="AV685">
        <v>0.5</v>
      </c>
      <c r="AW685">
        <f>CV685</f>
        <v>0</v>
      </c>
      <c r="AX685">
        <f>K685</f>
        <v>0</v>
      </c>
      <c r="AY685">
        <f>AU685*AV685*AW685</f>
        <v>0</v>
      </c>
      <c r="AZ685">
        <f>(AX685-AP685)/AW685</f>
        <v>0</v>
      </c>
      <c r="BA685">
        <f>(AN685-AT685)/AT685</f>
        <v>0</v>
      </c>
      <c r="BB685">
        <f>AM685/(AO685+AM685/AT685)</f>
        <v>0</v>
      </c>
      <c r="BC685" t="s">
        <v>420</v>
      </c>
      <c r="BD685">
        <v>0</v>
      </c>
      <c r="BE685">
        <f>IF(BD685&lt;&gt;0, BD685, BB685)</f>
        <v>0</v>
      </c>
      <c r="BF685">
        <f>1-BE685/AT685</f>
        <v>0</v>
      </c>
      <c r="BG685">
        <f>(AT685-AS685)/(AT685-BE685)</f>
        <v>0</v>
      </c>
      <c r="BH685">
        <f>(AN685-AT685)/(AN685-BE685)</f>
        <v>0</v>
      </c>
      <c r="BI685">
        <f>(AT685-AS685)/(AT685-AM685)</f>
        <v>0</v>
      </c>
      <c r="BJ685">
        <f>(AN685-AT685)/(AN685-AM685)</f>
        <v>0</v>
      </c>
      <c r="BK685">
        <f>(BG685*BE685/AS685)</f>
        <v>0</v>
      </c>
      <c r="BL685">
        <f>(1-BK685)</f>
        <v>0</v>
      </c>
      <c r="CU685">
        <f>$B$13*DS685+$C$13*DT685+$F$13*EE685*(1-EH685)</f>
        <v>0</v>
      </c>
      <c r="CV685">
        <f>CU685*CW685</f>
        <v>0</v>
      </c>
      <c r="CW685">
        <f>($B$13*$D$11+$C$13*$D$11+$F$13*((ER685+EJ685)/MAX(ER685+EJ685+ES685, 0.1)*$I$11+ES685/MAX(ER685+EJ685+ES685, 0.1)*$J$11))/($B$13+$C$13+$F$13)</f>
        <v>0</v>
      </c>
      <c r="CX685">
        <f>($B$13*$K$11+$C$13*$K$11+$F$13*((ER685+EJ685)/MAX(ER685+EJ685+ES685, 0.1)*$P$11+ES685/MAX(ER685+EJ685+ES685, 0.1)*$Q$11))/($B$13+$C$13+$F$13)</f>
        <v>0</v>
      </c>
      <c r="CY685">
        <v>1.91</v>
      </c>
      <c r="CZ685">
        <v>0.5</v>
      </c>
      <c r="DA685" t="s">
        <v>421</v>
      </c>
      <c r="DB685">
        <v>2</v>
      </c>
      <c r="DC685">
        <v>1761014608.6625</v>
      </c>
      <c r="DD685">
        <v>420.2770833333333</v>
      </c>
      <c r="DE685">
        <v>419.9909583333333</v>
      </c>
      <c r="DF685">
        <v>23.66460833333333</v>
      </c>
      <c r="DG685">
        <v>23.687875</v>
      </c>
      <c r="DH685">
        <v>422.1352083333333</v>
      </c>
      <c r="DI685">
        <v>23.47407083333333</v>
      </c>
      <c r="DJ685">
        <v>499.9973749999999</v>
      </c>
      <c r="DK685">
        <v>90.6296875</v>
      </c>
      <c r="DL685">
        <v>0.03289781666666667</v>
      </c>
      <c r="DM685">
        <v>30.08329166666667</v>
      </c>
      <c r="DN685">
        <v>30.13457083333334</v>
      </c>
      <c r="DO685">
        <v>999.9</v>
      </c>
      <c r="DP685">
        <v>0</v>
      </c>
      <c r="DQ685">
        <v>0</v>
      </c>
      <c r="DR685">
        <v>9997.134583333333</v>
      </c>
      <c r="DS685">
        <v>0</v>
      </c>
      <c r="DT685">
        <v>0.242856</v>
      </c>
      <c r="DU685">
        <v>0.286154375</v>
      </c>
      <c r="DV685">
        <v>430.4639166666666</v>
      </c>
      <c r="DW685">
        <v>430.1809583333334</v>
      </c>
      <c r="DX685">
        <v>-0.0232530375</v>
      </c>
      <c r="DY685">
        <v>419.9909583333333</v>
      </c>
      <c r="DZ685">
        <v>23.687875</v>
      </c>
      <c r="EA685">
        <v>2.1447175</v>
      </c>
      <c r="EB685">
        <v>2.146824166666667</v>
      </c>
      <c r="EC685">
        <v>18.55523333333333</v>
      </c>
      <c r="ED685">
        <v>18.5709125</v>
      </c>
      <c r="EE685">
        <v>0.00500078</v>
      </c>
      <c r="EF685">
        <v>0</v>
      </c>
      <c r="EG685">
        <v>0</v>
      </c>
      <c r="EH685">
        <v>0</v>
      </c>
      <c r="EI685">
        <v>190.1166666666667</v>
      </c>
      <c r="EJ685">
        <v>0.00500078</v>
      </c>
      <c r="EK685">
        <v>-16.25833333333334</v>
      </c>
      <c r="EL685">
        <v>-0.7708333333333334</v>
      </c>
      <c r="EM685">
        <v>35.69504166666666</v>
      </c>
      <c r="EN685">
        <v>39.8825</v>
      </c>
      <c r="EO685">
        <v>38.28879166666667</v>
      </c>
      <c r="EP685">
        <v>40.50229166666666</v>
      </c>
      <c r="EQ685">
        <v>38.79141666666666</v>
      </c>
      <c r="ER685">
        <v>0</v>
      </c>
      <c r="ES685">
        <v>0</v>
      </c>
      <c r="ET685">
        <v>0</v>
      </c>
      <c r="EU685">
        <v>1761014615.5</v>
      </c>
      <c r="EV685">
        <v>0</v>
      </c>
      <c r="EW685">
        <v>189.992</v>
      </c>
      <c r="EX685">
        <v>15.24615384417793</v>
      </c>
      <c r="EY685">
        <v>2.269230596012923</v>
      </c>
      <c r="EZ685">
        <v>-15.672</v>
      </c>
      <c r="FA685">
        <v>15</v>
      </c>
      <c r="FB685">
        <v>1761014477.1</v>
      </c>
      <c r="FC685" t="s">
        <v>1789</v>
      </c>
      <c r="FD685">
        <v>1761014476.1</v>
      </c>
      <c r="FE685">
        <v>1761014477.1</v>
      </c>
      <c r="FF685">
        <v>21</v>
      </c>
      <c r="FG685">
        <v>-0.045</v>
      </c>
      <c r="FH685">
        <v>0.002</v>
      </c>
      <c r="FI685">
        <v>-1.859</v>
      </c>
      <c r="FJ685">
        <v>0.189</v>
      </c>
      <c r="FK685">
        <v>420</v>
      </c>
      <c r="FL685">
        <v>24</v>
      </c>
      <c r="FM685">
        <v>0.54</v>
      </c>
      <c r="FN685">
        <v>0.15</v>
      </c>
      <c r="FO685">
        <v>0.2771019</v>
      </c>
      <c r="FP685">
        <v>0.1598591819887433</v>
      </c>
      <c r="FQ685">
        <v>0.03047904848071869</v>
      </c>
      <c r="FR685">
        <v>1</v>
      </c>
      <c r="FS685">
        <v>189.1676470588235</v>
      </c>
      <c r="FT685">
        <v>29.59052706186523</v>
      </c>
      <c r="FU685">
        <v>8.222591569008317</v>
      </c>
      <c r="FV685">
        <v>0</v>
      </c>
      <c r="FW685">
        <v>-0.0247936225</v>
      </c>
      <c r="FX685">
        <v>0.02014783452157603</v>
      </c>
      <c r="FY685">
        <v>0.004219067319176568</v>
      </c>
      <c r="FZ685">
        <v>1</v>
      </c>
      <c r="GA685">
        <v>2</v>
      </c>
      <c r="GB685">
        <v>3</v>
      </c>
      <c r="GC685" t="s">
        <v>482</v>
      </c>
      <c r="GD685">
        <v>3.10975</v>
      </c>
      <c r="GE685">
        <v>2.72492</v>
      </c>
      <c r="GF685">
        <v>0.0887983</v>
      </c>
      <c r="GG685">
        <v>0.08851100000000001</v>
      </c>
      <c r="GH685">
        <v>0.10766</v>
      </c>
      <c r="GI685">
        <v>0.108785</v>
      </c>
      <c r="GJ685">
        <v>23918.9</v>
      </c>
      <c r="GK685">
        <v>21654.8</v>
      </c>
      <c r="GL685">
        <v>26806.7</v>
      </c>
      <c r="GM685">
        <v>23962.6</v>
      </c>
      <c r="GN685">
        <v>38220.9</v>
      </c>
      <c r="GO685">
        <v>31495.8</v>
      </c>
      <c r="GP685">
        <v>46789.9</v>
      </c>
      <c r="GQ685">
        <v>37874.1</v>
      </c>
      <c r="GR685">
        <v>1.89465</v>
      </c>
      <c r="GS685">
        <v>1.88337</v>
      </c>
      <c r="GT685">
        <v>0.113189</v>
      </c>
      <c r="GU685">
        <v>0</v>
      </c>
      <c r="GV685">
        <v>28.2674</v>
      </c>
      <c r="GW685">
        <v>999.9</v>
      </c>
      <c r="GX685">
        <v>64.09999999999999</v>
      </c>
      <c r="GY685">
        <v>28.9</v>
      </c>
      <c r="GZ685">
        <v>28.2772</v>
      </c>
      <c r="HA685">
        <v>61.1683</v>
      </c>
      <c r="HB685">
        <v>20.8413</v>
      </c>
      <c r="HC685">
        <v>1</v>
      </c>
      <c r="HD685">
        <v>0.00914126</v>
      </c>
      <c r="HE685">
        <v>-1.19476</v>
      </c>
      <c r="HF685">
        <v>20.3338</v>
      </c>
      <c r="HG685">
        <v>5.21819</v>
      </c>
      <c r="HH685">
        <v>11.9785</v>
      </c>
      <c r="HI685">
        <v>4.96525</v>
      </c>
      <c r="HJ685">
        <v>3.27598</v>
      </c>
      <c r="HK685">
        <v>9999</v>
      </c>
      <c r="HL685">
        <v>9999</v>
      </c>
      <c r="HM685">
        <v>9999</v>
      </c>
      <c r="HN685">
        <v>999.9</v>
      </c>
      <c r="HO685">
        <v>1.86366</v>
      </c>
      <c r="HP685">
        <v>1.85977</v>
      </c>
      <c r="HQ685">
        <v>1.85806</v>
      </c>
      <c r="HR685">
        <v>1.85944</v>
      </c>
      <c r="HS685">
        <v>1.85959</v>
      </c>
      <c r="HT685">
        <v>1.85806</v>
      </c>
      <c r="HU685">
        <v>1.85715</v>
      </c>
      <c r="HV685">
        <v>1.85211</v>
      </c>
      <c r="HW685">
        <v>0</v>
      </c>
      <c r="HX685">
        <v>0</v>
      </c>
      <c r="HY685">
        <v>0</v>
      </c>
      <c r="HZ685">
        <v>0</v>
      </c>
      <c r="IA685" t="s">
        <v>424</v>
      </c>
      <c r="IB685" t="s">
        <v>425</v>
      </c>
      <c r="IC685" t="s">
        <v>426</v>
      </c>
      <c r="ID685" t="s">
        <v>426</v>
      </c>
      <c r="IE685" t="s">
        <v>426</v>
      </c>
      <c r="IF685" t="s">
        <v>426</v>
      </c>
      <c r="IG685">
        <v>0</v>
      </c>
      <c r="IH685">
        <v>100</v>
      </c>
      <c r="II685">
        <v>100</v>
      </c>
      <c r="IJ685">
        <v>-1.858</v>
      </c>
      <c r="IK685">
        <v>0.1904</v>
      </c>
      <c r="IL685">
        <v>-2.649252934745999</v>
      </c>
      <c r="IM685">
        <v>0.001328113201692861</v>
      </c>
      <c r="IN685">
        <v>1.538283238170363E-06</v>
      </c>
      <c r="IO685">
        <v>-5.795655626708063E-10</v>
      </c>
      <c r="IP685">
        <v>-0.06069833800973445</v>
      </c>
      <c r="IQ685">
        <v>-0.004593102289677449</v>
      </c>
      <c r="IR685">
        <v>0.0008253994458280543</v>
      </c>
      <c r="IS685">
        <v>-7.403632370499484E-06</v>
      </c>
      <c r="IT685">
        <v>2</v>
      </c>
      <c r="IU685">
        <v>1985</v>
      </c>
      <c r="IV685">
        <v>1</v>
      </c>
      <c r="IW685">
        <v>27</v>
      </c>
      <c r="IX685">
        <v>2.3</v>
      </c>
      <c r="IY685">
        <v>2.3</v>
      </c>
      <c r="IZ685">
        <v>1.13525</v>
      </c>
      <c r="JA685">
        <v>2.6062</v>
      </c>
      <c r="JB685">
        <v>1.49658</v>
      </c>
      <c r="JC685">
        <v>2.34375</v>
      </c>
      <c r="JD685">
        <v>1.54907</v>
      </c>
      <c r="JE685">
        <v>2.4231</v>
      </c>
      <c r="JF685">
        <v>32.6869</v>
      </c>
      <c r="JG685">
        <v>15.139</v>
      </c>
      <c r="JH685">
        <v>18</v>
      </c>
      <c r="JI685">
        <v>481.342</v>
      </c>
      <c r="JJ685">
        <v>503.396</v>
      </c>
      <c r="JK685">
        <v>30.6361</v>
      </c>
      <c r="JL685">
        <v>27.3662</v>
      </c>
      <c r="JM685">
        <v>29.9999</v>
      </c>
      <c r="JN685">
        <v>27.5771</v>
      </c>
      <c r="JO685">
        <v>27.5629</v>
      </c>
      <c r="JP685">
        <v>22.8316</v>
      </c>
      <c r="JQ685">
        <v>20.2005</v>
      </c>
      <c r="JR685">
        <v>78.95950000000001</v>
      </c>
      <c r="JS685">
        <v>30.5305</v>
      </c>
      <c r="JT685">
        <v>420</v>
      </c>
      <c r="JU685">
        <v>23.6424</v>
      </c>
      <c r="JV685">
        <v>102.319</v>
      </c>
      <c r="JW685">
        <v>91.37309999999999</v>
      </c>
    </row>
    <row r="686" spans="1:283">
      <c r="A686">
        <v>668</v>
      </c>
      <c r="B686">
        <v>1761014618.6</v>
      </c>
      <c r="C686">
        <v>4952.599999904633</v>
      </c>
      <c r="D686" t="s">
        <v>1802</v>
      </c>
      <c r="E686" t="s">
        <v>1803</v>
      </c>
      <c r="F686">
        <v>5</v>
      </c>
      <c r="G686" t="s">
        <v>1788</v>
      </c>
      <c r="H686">
        <v>1761014610.926086</v>
      </c>
      <c r="I686">
        <f>(J686)/1000</f>
        <v>0</v>
      </c>
      <c r="J686">
        <f>1000*DJ686*AH686*(DF686-DG686)/(100*CY686*(1000-AH686*DF686))</f>
        <v>0</v>
      </c>
      <c r="K686">
        <f>DJ686*AH686*(DE686-DD686*(1000-AH686*DG686)/(1000-AH686*DF686))/(100*CY686)</f>
        <v>0</v>
      </c>
      <c r="L686">
        <f>DD686 - IF(AH686&gt;1, K686*CY686*100.0/(AJ686), 0)</f>
        <v>0</v>
      </c>
      <c r="M686">
        <f>((S686-I686/2)*L686-K686)/(S686+I686/2)</f>
        <v>0</v>
      </c>
      <c r="N686">
        <f>M686*(DK686+DL686)/1000.0</f>
        <v>0</v>
      </c>
      <c r="O686">
        <f>(DD686 - IF(AH686&gt;1, K686*CY686*100.0/(AJ686), 0))*(DK686+DL686)/1000.0</f>
        <v>0</v>
      </c>
      <c r="P686">
        <f>2.0/((1/R686-1/Q686)+SIGN(R686)*SQRT((1/R686-1/Q686)*(1/R686-1/Q686) + 4*CZ686/((CZ686+1)*(CZ686+1))*(2*1/R686*1/Q686-1/Q686*1/Q686)))</f>
        <v>0</v>
      </c>
      <c r="Q686">
        <f>IF(LEFT(DA686,1)&lt;&gt;"0",IF(LEFT(DA686,1)="1",3.0,DB686),$D$5+$E$5*(DR686*DK686/($K$5*1000))+$F$5*(DR686*DK686/($K$5*1000))*MAX(MIN(CY686,$J$5),$I$5)*MAX(MIN(CY686,$J$5),$I$5)+$G$5*MAX(MIN(CY686,$J$5),$I$5)*(DR686*DK686/($K$5*1000))+$H$5*(DR686*DK686/($K$5*1000))*(DR686*DK686/($K$5*1000)))</f>
        <v>0</v>
      </c>
      <c r="R686">
        <f>I686*(1000-(1000*0.61365*exp(17.502*V686/(240.97+V686))/(DK686+DL686)+DF686)/2)/(1000*0.61365*exp(17.502*V686/(240.97+V686))/(DK686+DL686)-DF686)</f>
        <v>0</v>
      </c>
      <c r="S686">
        <f>1/((CZ686+1)/(P686/1.6)+1/(Q686/1.37)) + CZ686/((CZ686+1)/(P686/1.6) + CZ686/(Q686/1.37))</f>
        <v>0</v>
      </c>
      <c r="T686">
        <f>(CU686*CX686)</f>
        <v>0</v>
      </c>
      <c r="U686">
        <f>(DM686+(T686+2*0.95*5.67E-8*(((DM686+$B$9)+273)^4-(DM686+273)^4)-44100*I686)/(1.84*29.3*Q686+8*0.95*5.67E-8*(DM686+273)^3))</f>
        <v>0</v>
      </c>
      <c r="V686">
        <f>($C$9*DN686+$D$9*DO686+$E$9*U686)</f>
        <v>0</v>
      </c>
      <c r="W686">
        <f>0.61365*exp(17.502*V686/(240.97+V686))</f>
        <v>0</v>
      </c>
      <c r="X686">
        <f>(Y686/Z686*100)</f>
        <v>0</v>
      </c>
      <c r="Y686">
        <f>DF686*(DK686+DL686)/1000</f>
        <v>0</v>
      </c>
      <c r="Z686">
        <f>0.61365*exp(17.502*DM686/(240.97+DM686))</f>
        <v>0</v>
      </c>
      <c r="AA686">
        <f>(W686-DF686*(DK686+DL686)/1000)</f>
        <v>0</v>
      </c>
      <c r="AB686">
        <f>(-I686*44100)</f>
        <v>0</v>
      </c>
      <c r="AC686">
        <f>2*29.3*Q686*0.92*(DM686-V686)</f>
        <v>0</v>
      </c>
      <c r="AD686">
        <f>2*0.95*5.67E-8*(((DM686+$B$9)+273)^4-(V686+273)^4)</f>
        <v>0</v>
      </c>
      <c r="AE686">
        <f>T686+AD686+AB686+AC686</f>
        <v>0</v>
      </c>
      <c r="AF686">
        <v>1</v>
      </c>
      <c r="AG686">
        <v>0</v>
      </c>
      <c r="AH686">
        <f>IF(AF686*$H$15&gt;=AJ686,1.0,(AJ686/(AJ686-AF686*$H$15)))</f>
        <v>0</v>
      </c>
      <c r="AI686">
        <f>(AH686-1)*100</f>
        <v>0</v>
      </c>
      <c r="AJ686">
        <f>MAX(0,($B$15+$C$15*DR686)/(1+$D$15*DR686)*DK686/(DM686+273)*$E$15)</f>
        <v>0</v>
      </c>
      <c r="AK686" t="s">
        <v>420</v>
      </c>
      <c r="AL686" t="s">
        <v>420</v>
      </c>
      <c r="AM686">
        <v>0</v>
      </c>
      <c r="AN686">
        <v>0</v>
      </c>
      <c r="AO686">
        <f>1-AM686/AN686</f>
        <v>0</v>
      </c>
      <c r="AP686">
        <v>0</v>
      </c>
      <c r="AQ686" t="s">
        <v>420</v>
      </c>
      <c r="AR686" t="s">
        <v>420</v>
      </c>
      <c r="AS686">
        <v>0</v>
      </c>
      <c r="AT686">
        <v>0</v>
      </c>
      <c r="AU686">
        <f>1-AS686/AT686</f>
        <v>0</v>
      </c>
      <c r="AV686">
        <v>0.5</v>
      </c>
      <c r="AW686">
        <f>CV686</f>
        <v>0</v>
      </c>
      <c r="AX686">
        <f>K686</f>
        <v>0</v>
      </c>
      <c r="AY686">
        <f>AU686*AV686*AW686</f>
        <v>0</v>
      </c>
      <c r="AZ686">
        <f>(AX686-AP686)/AW686</f>
        <v>0</v>
      </c>
      <c r="BA686">
        <f>(AN686-AT686)/AT686</f>
        <v>0</v>
      </c>
      <c r="BB686">
        <f>AM686/(AO686+AM686/AT686)</f>
        <v>0</v>
      </c>
      <c r="BC686" t="s">
        <v>420</v>
      </c>
      <c r="BD686">
        <v>0</v>
      </c>
      <c r="BE686">
        <f>IF(BD686&lt;&gt;0, BD686, BB686)</f>
        <v>0</v>
      </c>
      <c r="BF686">
        <f>1-BE686/AT686</f>
        <v>0</v>
      </c>
      <c r="BG686">
        <f>(AT686-AS686)/(AT686-BE686)</f>
        <v>0</v>
      </c>
      <c r="BH686">
        <f>(AN686-AT686)/(AN686-BE686)</f>
        <v>0</v>
      </c>
      <c r="BI686">
        <f>(AT686-AS686)/(AT686-AM686)</f>
        <v>0</v>
      </c>
      <c r="BJ686">
        <f>(AN686-AT686)/(AN686-AM686)</f>
        <v>0</v>
      </c>
      <c r="BK686">
        <f>(BG686*BE686/AS686)</f>
        <v>0</v>
      </c>
      <c r="BL686">
        <f>(1-BK686)</f>
        <v>0</v>
      </c>
      <c r="CU686">
        <f>$B$13*DS686+$C$13*DT686+$F$13*EE686*(1-EH686)</f>
        <v>0</v>
      </c>
      <c r="CV686">
        <f>CU686*CW686</f>
        <v>0</v>
      </c>
      <c r="CW686">
        <f>($B$13*$D$11+$C$13*$D$11+$F$13*((ER686+EJ686)/MAX(ER686+EJ686+ES686, 0.1)*$I$11+ES686/MAX(ER686+EJ686+ES686, 0.1)*$J$11))/($B$13+$C$13+$F$13)</f>
        <v>0</v>
      </c>
      <c r="CX686">
        <f>($B$13*$K$11+$C$13*$K$11+$F$13*((ER686+EJ686)/MAX(ER686+EJ686+ES686, 0.1)*$P$11+ES686/MAX(ER686+EJ686+ES686, 0.1)*$Q$11))/($B$13+$C$13+$F$13)</f>
        <v>0</v>
      </c>
      <c r="CY686">
        <v>1.91</v>
      </c>
      <c r="CZ686">
        <v>0.5</v>
      </c>
      <c r="DA686" t="s">
        <v>421</v>
      </c>
      <c r="DB686">
        <v>2</v>
      </c>
      <c r="DC686">
        <v>1761014610.926086</v>
      </c>
      <c r="DD686">
        <v>420.2763478260869</v>
      </c>
      <c r="DE686">
        <v>419.9923913043478</v>
      </c>
      <c r="DF686">
        <v>23.66315217391304</v>
      </c>
      <c r="DG686">
        <v>23.68704347826087</v>
      </c>
      <c r="DH686">
        <v>422.1344347826087</v>
      </c>
      <c r="DI686">
        <v>23.47265217391304</v>
      </c>
      <c r="DJ686">
        <v>499.9808260869565</v>
      </c>
      <c r="DK686">
        <v>90.62996086956521</v>
      </c>
      <c r="DL686">
        <v>0.03296755652173913</v>
      </c>
      <c r="DM686">
        <v>30.07621304347827</v>
      </c>
      <c r="DN686">
        <v>30.12896086956522</v>
      </c>
      <c r="DO686">
        <v>999.9000000000003</v>
      </c>
      <c r="DP686">
        <v>0</v>
      </c>
      <c r="DQ686">
        <v>0</v>
      </c>
      <c r="DR686">
        <v>9997.608695652172</v>
      </c>
      <c r="DS686">
        <v>0</v>
      </c>
      <c r="DT686">
        <v>0.2428559999999999</v>
      </c>
      <c r="DU686">
        <v>0.2839408260869565</v>
      </c>
      <c r="DV686">
        <v>430.4624347826087</v>
      </c>
      <c r="DW686">
        <v>430.1820434782609</v>
      </c>
      <c r="DX686">
        <v>-0.02387975652173913</v>
      </c>
      <c r="DY686">
        <v>419.9923913043478</v>
      </c>
      <c r="DZ686">
        <v>23.68704347826087</v>
      </c>
      <c r="EA686">
        <v>2.144592173913043</v>
      </c>
      <c r="EB686">
        <v>2.146755652173913</v>
      </c>
      <c r="EC686">
        <v>18.5543</v>
      </c>
      <c r="ED686">
        <v>18.57040434782609</v>
      </c>
      <c r="EE686">
        <v>0.005000779999999999</v>
      </c>
      <c r="EF686">
        <v>0</v>
      </c>
      <c r="EG686">
        <v>0</v>
      </c>
      <c r="EH686">
        <v>0</v>
      </c>
      <c r="EI686">
        <v>190.4086956521739</v>
      </c>
      <c r="EJ686">
        <v>0.005000779999999999</v>
      </c>
      <c r="EK686">
        <v>-16.24347826086956</v>
      </c>
      <c r="EL686">
        <v>-0.7391304347826085</v>
      </c>
      <c r="EM686">
        <v>35.70352173913044</v>
      </c>
      <c r="EN686">
        <v>39.91008695652174</v>
      </c>
      <c r="EO686">
        <v>38.3475652173913</v>
      </c>
      <c r="EP686">
        <v>40.53226086956522</v>
      </c>
      <c r="EQ686">
        <v>38.81765217391305</v>
      </c>
      <c r="ER686">
        <v>0</v>
      </c>
      <c r="ES686">
        <v>0</v>
      </c>
      <c r="ET686">
        <v>0</v>
      </c>
      <c r="EU686">
        <v>1761014617.3</v>
      </c>
      <c r="EV686">
        <v>0</v>
      </c>
      <c r="EW686">
        <v>190.8230769230769</v>
      </c>
      <c r="EX686">
        <v>5.852991462154831</v>
      </c>
      <c r="EY686">
        <v>8.864957167629917</v>
      </c>
      <c r="EZ686">
        <v>-15.92692307692308</v>
      </c>
      <c r="FA686">
        <v>15</v>
      </c>
      <c r="FB686">
        <v>1761014477.1</v>
      </c>
      <c r="FC686" t="s">
        <v>1789</v>
      </c>
      <c r="FD686">
        <v>1761014476.1</v>
      </c>
      <c r="FE686">
        <v>1761014477.1</v>
      </c>
      <c r="FF686">
        <v>21</v>
      </c>
      <c r="FG686">
        <v>-0.045</v>
      </c>
      <c r="FH686">
        <v>0.002</v>
      </c>
      <c r="FI686">
        <v>-1.859</v>
      </c>
      <c r="FJ686">
        <v>0.189</v>
      </c>
      <c r="FK686">
        <v>420</v>
      </c>
      <c r="FL686">
        <v>24</v>
      </c>
      <c r="FM686">
        <v>0.54</v>
      </c>
      <c r="FN686">
        <v>0.15</v>
      </c>
      <c r="FO686">
        <v>0.278293575</v>
      </c>
      <c r="FP686">
        <v>0.09040076172607792</v>
      </c>
      <c r="FQ686">
        <v>0.02893333405769849</v>
      </c>
      <c r="FR686">
        <v>1</v>
      </c>
      <c r="FS686">
        <v>189.1705882352941</v>
      </c>
      <c r="FT686">
        <v>21.84262794209853</v>
      </c>
      <c r="FU686">
        <v>8.558399019187309</v>
      </c>
      <c r="FV686">
        <v>0</v>
      </c>
      <c r="FW686">
        <v>-0.0240798925</v>
      </c>
      <c r="FX686">
        <v>0.005581144840525343</v>
      </c>
      <c r="FY686">
        <v>0.002450753795813392</v>
      </c>
      <c r="FZ686">
        <v>1</v>
      </c>
      <c r="GA686">
        <v>2</v>
      </c>
      <c r="GB686">
        <v>3</v>
      </c>
      <c r="GC686" t="s">
        <v>482</v>
      </c>
      <c r="GD686">
        <v>3.10954</v>
      </c>
      <c r="GE686">
        <v>2.72455</v>
      </c>
      <c r="GF686">
        <v>0.0887997</v>
      </c>
      <c r="GG686">
        <v>0.0885065</v>
      </c>
      <c r="GH686">
        <v>0.107658</v>
      </c>
      <c r="GI686">
        <v>0.108783</v>
      </c>
      <c r="GJ686">
        <v>23918.8</v>
      </c>
      <c r="GK686">
        <v>21654.8</v>
      </c>
      <c r="GL686">
        <v>26806.6</v>
      </c>
      <c r="GM686">
        <v>23962.6</v>
      </c>
      <c r="GN686">
        <v>38221</v>
      </c>
      <c r="GO686">
        <v>31495.9</v>
      </c>
      <c r="GP686">
        <v>46789.8</v>
      </c>
      <c r="GQ686">
        <v>37874.1</v>
      </c>
      <c r="GR686">
        <v>1.8945</v>
      </c>
      <c r="GS686">
        <v>1.8837</v>
      </c>
      <c r="GT686">
        <v>0.112608</v>
      </c>
      <c r="GU686">
        <v>0</v>
      </c>
      <c r="GV686">
        <v>28.2686</v>
      </c>
      <c r="GW686">
        <v>999.9</v>
      </c>
      <c r="GX686">
        <v>64.09999999999999</v>
      </c>
      <c r="GY686">
        <v>28.9</v>
      </c>
      <c r="GZ686">
        <v>28.2798</v>
      </c>
      <c r="HA686">
        <v>61.3283</v>
      </c>
      <c r="HB686">
        <v>21.1418</v>
      </c>
      <c r="HC686">
        <v>1</v>
      </c>
      <c r="HD686">
        <v>0.009062499999999999</v>
      </c>
      <c r="HE686">
        <v>-1.10905</v>
      </c>
      <c r="HF686">
        <v>20.3336</v>
      </c>
      <c r="HG686">
        <v>5.21534</v>
      </c>
      <c r="HH686">
        <v>11.9788</v>
      </c>
      <c r="HI686">
        <v>4.96465</v>
      </c>
      <c r="HJ686">
        <v>3.27528</v>
      </c>
      <c r="HK686">
        <v>9999</v>
      </c>
      <c r="HL686">
        <v>9999</v>
      </c>
      <c r="HM686">
        <v>9999</v>
      </c>
      <c r="HN686">
        <v>999.9</v>
      </c>
      <c r="HO686">
        <v>1.86366</v>
      </c>
      <c r="HP686">
        <v>1.85976</v>
      </c>
      <c r="HQ686">
        <v>1.85806</v>
      </c>
      <c r="HR686">
        <v>1.85944</v>
      </c>
      <c r="HS686">
        <v>1.85959</v>
      </c>
      <c r="HT686">
        <v>1.85806</v>
      </c>
      <c r="HU686">
        <v>1.85715</v>
      </c>
      <c r="HV686">
        <v>1.85211</v>
      </c>
      <c r="HW686">
        <v>0</v>
      </c>
      <c r="HX686">
        <v>0</v>
      </c>
      <c r="HY686">
        <v>0</v>
      </c>
      <c r="HZ686">
        <v>0</v>
      </c>
      <c r="IA686" t="s">
        <v>424</v>
      </c>
      <c r="IB686" t="s">
        <v>425</v>
      </c>
      <c r="IC686" t="s">
        <v>426</v>
      </c>
      <c r="ID686" t="s">
        <v>426</v>
      </c>
      <c r="IE686" t="s">
        <v>426</v>
      </c>
      <c r="IF686" t="s">
        <v>426</v>
      </c>
      <c r="IG686">
        <v>0</v>
      </c>
      <c r="IH686">
        <v>100</v>
      </c>
      <c r="II686">
        <v>100</v>
      </c>
      <c r="IJ686">
        <v>-1.858</v>
      </c>
      <c r="IK686">
        <v>0.1904</v>
      </c>
      <c r="IL686">
        <v>-2.649252934745999</v>
      </c>
      <c r="IM686">
        <v>0.001328113201692861</v>
      </c>
      <c r="IN686">
        <v>1.538283238170363E-06</v>
      </c>
      <c r="IO686">
        <v>-5.795655626708063E-10</v>
      </c>
      <c r="IP686">
        <v>-0.06069833800973445</v>
      </c>
      <c r="IQ686">
        <v>-0.004593102289677449</v>
      </c>
      <c r="IR686">
        <v>0.0008253994458280543</v>
      </c>
      <c r="IS686">
        <v>-7.403632370499484E-06</v>
      </c>
      <c r="IT686">
        <v>2</v>
      </c>
      <c r="IU686">
        <v>1985</v>
      </c>
      <c r="IV686">
        <v>1</v>
      </c>
      <c r="IW686">
        <v>27</v>
      </c>
      <c r="IX686">
        <v>2.4</v>
      </c>
      <c r="IY686">
        <v>2.4</v>
      </c>
      <c r="IZ686">
        <v>1.13525</v>
      </c>
      <c r="JA686">
        <v>2.61719</v>
      </c>
      <c r="JB686">
        <v>1.49658</v>
      </c>
      <c r="JC686">
        <v>2.34375</v>
      </c>
      <c r="JD686">
        <v>1.54907</v>
      </c>
      <c r="JE686">
        <v>2.37915</v>
      </c>
      <c r="JF686">
        <v>32.6869</v>
      </c>
      <c r="JG686">
        <v>15.1215</v>
      </c>
      <c r="JH686">
        <v>18</v>
      </c>
      <c r="JI686">
        <v>481.255</v>
      </c>
      <c r="JJ686">
        <v>503.613</v>
      </c>
      <c r="JK686">
        <v>30.5917</v>
      </c>
      <c r="JL686">
        <v>27.3662</v>
      </c>
      <c r="JM686">
        <v>29.9999</v>
      </c>
      <c r="JN686">
        <v>27.5771</v>
      </c>
      <c r="JO686">
        <v>27.5629</v>
      </c>
      <c r="JP686">
        <v>22.8304</v>
      </c>
      <c r="JQ686">
        <v>20.4712</v>
      </c>
      <c r="JR686">
        <v>78.95950000000001</v>
      </c>
      <c r="JS686">
        <v>30.5305</v>
      </c>
      <c r="JT686">
        <v>420</v>
      </c>
      <c r="JU686">
        <v>23.5904</v>
      </c>
      <c r="JV686">
        <v>102.319</v>
      </c>
      <c r="JW686">
        <v>91.37309999999999</v>
      </c>
    </row>
    <row r="687" spans="1:283">
      <c r="A687">
        <v>669</v>
      </c>
      <c r="B687">
        <v>1761014620.6</v>
      </c>
      <c r="C687">
        <v>4954.599999904633</v>
      </c>
      <c r="D687" t="s">
        <v>1804</v>
      </c>
      <c r="E687" t="s">
        <v>1805</v>
      </c>
      <c r="F687">
        <v>5</v>
      </c>
      <c r="G687" t="s">
        <v>1788</v>
      </c>
      <c r="H687">
        <v>1761014612.6</v>
      </c>
      <c r="I687">
        <f>(J687)/1000</f>
        <v>0</v>
      </c>
      <c r="J687">
        <f>1000*DJ687*AH687*(DF687-DG687)/(100*CY687*(1000-AH687*DF687))</f>
        <v>0</v>
      </c>
      <c r="K687">
        <f>DJ687*AH687*(DE687-DD687*(1000-AH687*DG687)/(1000-AH687*DF687))/(100*CY687)</f>
        <v>0</v>
      </c>
      <c r="L687">
        <f>DD687 - IF(AH687&gt;1, K687*CY687*100.0/(AJ687), 0)</f>
        <v>0</v>
      </c>
      <c r="M687">
        <f>((S687-I687/2)*L687-K687)/(S687+I687/2)</f>
        <v>0</v>
      </c>
      <c r="N687">
        <f>M687*(DK687+DL687)/1000.0</f>
        <v>0</v>
      </c>
      <c r="O687">
        <f>(DD687 - IF(AH687&gt;1, K687*CY687*100.0/(AJ687), 0))*(DK687+DL687)/1000.0</f>
        <v>0</v>
      </c>
      <c r="P687">
        <f>2.0/((1/R687-1/Q687)+SIGN(R687)*SQRT((1/R687-1/Q687)*(1/R687-1/Q687) + 4*CZ687/((CZ687+1)*(CZ687+1))*(2*1/R687*1/Q687-1/Q687*1/Q687)))</f>
        <v>0</v>
      </c>
      <c r="Q687">
        <f>IF(LEFT(DA687,1)&lt;&gt;"0",IF(LEFT(DA687,1)="1",3.0,DB687),$D$5+$E$5*(DR687*DK687/($K$5*1000))+$F$5*(DR687*DK687/($K$5*1000))*MAX(MIN(CY687,$J$5),$I$5)*MAX(MIN(CY687,$J$5),$I$5)+$G$5*MAX(MIN(CY687,$J$5),$I$5)*(DR687*DK687/($K$5*1000))+$H$5*(DR687*DK687/($K$5*1000))*(DR687*DK687/($K$5*1000)))</f>
        <v>0</v>
      </c>
      <c r="R687">
        <f>I687*(1000-(1000*0.61365*exp(17.502*V687/(240.97+V687))/(DK687+DL687)+DF687)/2)/(1000*0.61365*exp(17.502*V687/(240.97+V687))/(DK687+DL687)-DF687)</f>
        <v>0</v>
      </c>
      <c r="S687">
        <f>1/((CZ687+1)/(P687/1.6)+1/(Q687/1.37)) + CZ687/((CZ687+1)/(P687/1.6) + CZ687/(Q687/1.37))</f>
        <v>0</v>
      </c>
      <c r="T687">
        <f>(CU687*CX687)</f>
        <v>0</v>
      </c>
      <c r="U687">
        <f>(DM687+(T687+2*0.95*5.67E-8*(((DM687+$B$9)+273)^4-(DM687+273)^4)-44100*I687)/(1.84*29.3*Q687+8*0.95*5.67E-8*(DM687+273)^3))</f>
        <v>0</v>
      </c>
      <c r="V687">
        <f>($C$9*DN687+$D$9*DO687+$E$9*U687)</f>
        <v>0</v>
      </c>
      <c r="W687">
        <f>0.61365*exp(17.502*V687/(240.97+V687))</f>
        <v>0</v>
      </c>
      <c r="X687">
        <f>(Y687/Z687*100)</f>
        <v>0</v>
      </c>
      <c r="Y687">
        <f>DF687*(DK687+DL687)/1000</f>
        <v>0</v>
      </c>
      <c r="Z687">
        <f>0.61365*exp(17.502*DM687/(240.97+DM687))</f>
        <v>0</v>
      </c>
      <c r="AA687">
        <f>(W687-DF687*(DK687+DL687)/1000)</f>
        <v>0</v>
      </c>
      <c r="AB687">
        <f>(-I687*44100)</f>
        <v>0</v>
      </c>
      <c r="AC687">
        <f>2*29.3*Q687*0.92*(DM687-V687)</f>
        <v>0</v>
      </c>
      <c r="AD687">
        <f>2*0.95*5.67E-8*(((DM687+$B$9)+273)^4-(V687+273)^4)</f>
        <v>0</v>
      </c>
      <c r="AE687">
        <f>T687+AD687+AB687+AC687</f>
        <v>0</v>
      </c>
      <c r="AF687">
        <v>1</v>
      </c>
      <c r="AG687">
        <v>0</v>
      </c>
      <c r="AH687">
        <f>IF(AF687*$H$15&gt;=AJ687,1.0,(AJ687/(AJ687-AF687*$H$15)))</f>
        <v>0</v>
      </c>
      <c r="AI687">
        <f>(AH687-1)*100</f>
        <v>0</v>
      </c>
      <c r="AJ687">
        <f>MAX(0,($B$15+$C$15*DR687)/(1+$D$15*DR687)*DK687/(DM687+273)*$E$15)</f>
        <v>0</v>
      </c>
      <c r="AK687" t="s">
        <v>420</v>
      </c>
      <c r="AL687" t="s">
        <v>420</v>
      </c>
      <c r="AM687">
        <v>0</v>
      </c>
      <c r="AN687">
        <v>0</v>
      </c>
      <c r="AO687">
        <f>1-AM687/AN687</f>
        <v>0</v>
      </c>
      <c r="AP687">
        <v>0</v>
      </c>
      <c r="AQ687" t="s">
        <v>420</v>
      </c>
      <c r="AR687" t="s">
        <v>420</v>
      </c>
      <c r="AS687">
        <v>0</v>
      </c>
      <c r="AT687">
        <v>0</v>
      </c>
      <c r="AU687">
        <f>1-AS687/AT687</f>
        <v>0</v>
      </c>
      <c r="AV687">
        <v>0.5</v>
      </c>
      <c r="AW687">
        <f>CV687</f>
        <v>0</v>
      </c>
      <c r="AX687">
        <f>K687</f>
        <v>0</v>
      </c>
      <c r="AY687">
        <f>AU687*AV687*AW687</f>
        <v>0</v>
      </c>
      <c r="AZ687">
        <f>(AX687-AP687)/AW687</f>
        <v>0</v>
      </c>
      <c r="BA687">
        <f>(AN687-AT687)/AT687</f>
        <v>0</v>
      </c>
      <c r="BB687">
        <f>AM687/(AO687+AM687/AT687)</f>
        <v>0</v>
      </c>
      <c r="BC687" t="s">
        <v>420</v>
      </c>
      <c r="BD687">
        <v>0</v>
      </c>
      <c r="BE687">
        <f>IF(BD687&lt;&gt;0, BD687, BB687)</f>
        <v>0</v>
      </c>
      <c r="BF687">
        <f>1-BE687/AT687</f>
        <v>0</v>
      </c>
      <c r="BG687">
        <f>(AT687-AS687)/(AT687-BE687)</f>
        <v>0</v>
      </c>
      <c r="BH687">
        <f>(AN687-AT687)/(AN687-BE687)</f>
        <v>0</v>
      </c>
      <c r="BI687">
        <f>(AT687-AS687)/(AT687-AM687)</f>
        <v>0</v>
      </c>
      <c r="BJ687">
        <f>(AN687-AT687)/(AN687-AM687)</f>
        <v>0</v>
      </c>
      <c r="BK687">
        <f>(BG687*BE687/AS687)</f>
        <v>0</v>
      </c>
      <c r="BL687">
        <f>(1-BK687)</f>
        <v>0</v>
      </c>
      <c r="CU687">
        <f>$B$13*DS687+$C$13*DT687+$F$13*EE687*(1-EH687)</f>
        <v>0</v>
      </c>
      <c r="CV687">
        <f>CU687*CW687</f>
        <v>0</v>
      </c>
      <c r="CW687">
        <f>($B$13*$D$11+$C$13*$D$11+$F$13*((ER687+EJ687)/MAX(ER687+EJ687+ES687, 0.1)*$I$11+ES687/MAX(ER687+EJ687+ES687, 0.1)*$J$11))/($B$13+$C$13+$F$13)</f>
        <v>0</v>
      </c>
      <c r="CX687">
        <f>($B$13*$K$11+$C$13*$K$11+$F$13*((ER687+EJ687)/MAX(ER687+EJ687+ES687, 0.1)*$P$11+ES687/MAX(ER687+EJ687+ES687, 0.1)*$Q$11))/($B$13+$C$13+$F$13)</f>
        <v>0</v>
      </c>
      <c r="CY687">
        <v>1.91</v>
      </c>
      <c r="CZ687">
        <v>0.5</v>
      </c>
      <c r="DA687" t="s">
        <v>421</v>
      </c>
      <c r="DB687">
        <v>2</v>
      </c>
      <c r="DC687">
        <v>1761014612.6</v>
      </c>
      <c r="DD687">
        <v>420.2755</v>
      </c>
      <c r="DE687">
        <v>419.9902916666667</v>
      </c>
      <c r="DF687">
        <v>23.66229583333333</v>
      </c>
      <c r="DG687">
        <v>23.68653333333334</v>
      </c>
      <c r="DH687">
        <v>422.1335833333333</v>
      </c>
      <c r="DI687">
        <v>23.47181666666667</v>
      </c>
      <c r="DJ687">
        <v>499.9824999999999</v>
      </c>
      <c r="DK687">
        <v>90.63004166666667</v>
      </c>
      <c r="DL687">
        <v>0.03296726666666667</v>
      </c>
      <c r="DM687">
        <v>30.07019583333333</v>
      </c>
      <c r="DN687">
        <v>30.12437083333333</v>
      </c>
      <c r="DO687">
        <v>999.9</v>
      </c>
      <c r="DP687">
        <v>0</v>
      </c>
      <c r="DQ687">
        <v>0</v>
      </c>
      <c r="DR687">
        <v>9998.307500000001</v>
      </c>
      <c r="DS687">
        <v>0</v>
      </c>
      <c r="DT687">
        <v>0.242856</v>
      </c>
      <c r="DU687">
        <v>0.2852490416666666</v>
      </c>
      <c r="DV687">
        <v>430.4611666666667</v>
      </c>
      <c r="DW687">
        <v>430.1796666666667</v>
      </c>
      <c r="DX687">
        <v>-0.02422055</v>
      </c>
      <c r="DY687">
        <v>419.9902916666667</v>
      </c>
      <c r="DZ687">
        <v>23.68653333333334</v>
      </c>
      <c r="EA687">
        <v>2.144516666666667</v>
      </c>
      <c r="EB687">
        <v>2.14671125</v>
      </c>
      <c r="EC687">
        <v>18.5537375</v>
      </c>
      <c r="ED687">
        <v>18.57007083333333</v>
      </c>
      <c r="EE687">
        <v>0.00500078</v>
      </c>
      <c r="EF687">
        <v>0</v>
      </c>
      <c r="EG687">
        <v>0</v>
      </c>
      <c r="EH687">
        <v>0</v>
      </c>
      <c r="EI687">
        <v>190.5583333333333</v>
      </c>
      <c r="EJ687">
        <v>0.00500078</v>
      </c>
      <c r="EK687">
        <v>-16.55416666666667</v>
      </c>
      <c r="EL687">
        <v>-0.7833333333333332</v>
      </c>
      <c r="EM687">
        <v>35.71070833333333</v>
      </c>
      <c r="EN687">
        <v>39.92945833333334</v>
      </c>
      <c r="EO687">
        <v>38.35391666666666</v>
      </c>
      <c r="EP687">
        <v>40.562125</v>
      </c>
      <c r="EQ687">
        <v>38.83041666666666</v>
      </c>
      <c r="ER687">
        <v>0</v>
      </c>
      <c r="ES687">
        <v>0</v>
      </c>
      <c r="ET687">
        <v>0</v>
      </c>
      <c r="EU687">
        <v>1761014619.7</v>
      </c>
      <c r="EV687">
        <v>0</v>
      </c>
      <c r="EW687">
        <v>191.1692307692308</v>
      </c>
      <c r="EX687">
        <v>-11.81538454269349</v>
      </c>
      <c r="EY687">
        <v>0.3623930053818711</v>
      </c>
      <c r="EZ687">
        <v>-15.91538461538462</v>
      </c>
      <c r="FA687">
        <v>15</v>
      </c>
      <c r="FB687">
        <v>1761014477.1</v>
      </c>
      <c r="FC687" t="s">
        <v>1789</v>
      </c>
      <c r="FD687">
        <v>1761014476.1</v>
      </c>
      <c r="FE687">
        <v>1761014477.1</v>
      </c>
      <c r="FF687">
        <v>21</v>
      </c>
      <c r="FG687">
        <v>-0.045</v>
      </c>
      <c r="FH687">
        <v>0.002</v>
      </c>
      <c r="FI687">
        <v>-1.859</v>
      </c>
      <c r="FJ687">
        <v>0.189</v>
      </c>
      <c r="FK687">
        <v>420</v>
      </c>
      <c r="FL687">
        <v>24</v>
      </c>
      <c r="FM687">
        <v>0.54</v>
      </c>
      <c r="FN687">
        <v>0.15</v>
      </c>
      <c r="FO687">
        <v>0.2844955</v>
      </c>
      <c r="FP687">
        <v>0.03014478799249517</v>
      </c>
      <c r="FQ687">
        <v>0.02600059561240858</v>
      </c>
      <c r="FR687">
        <v>1</v>
      </c>
      <c r="FS687">
        <v>189.614705882353</v>
      </c>
      <c r="FT687">
        <v>21.70359055167426</v>
      </c>
      <c r="FU687">
        <v>8.399654487044696</v>
      </c>
      <c r="FV687">
        <v>0</v>
      </c>
      <c r="FW687">
        <v>-0.0236793525</v>
      </c>
      <c r="FX687">
        <v>-0.0105586863039399</v>
      </c>
      <c r="FY687">
        <v>0.001428278566839729</v>
      </c>
      <c r="FZ687">
        <v>1</v>
      </c>
      <c r="GA687">
        <v>2</v>
      </c>
      <c r="GB687">
        <v>3</v>
      </c>
      <c r="GC687" t="s">
        <v>482</v>
      </c>
      <c r="GD687">
        <v>3.10944</v>
      </c>
      <c r="GE687">
        <v>2.72455</v>
      </c>
      <c r="GF687">
        <v>0.0888018</v>
      </c>
      <c r="GG687">
        <v>0.08851589999999999</v>
      </c>
      <c r="GH687">
        <v>0.107654</v>
      </c>
      <c r="GI687">
        <v>0.10878</v>
      </c>
      <c r="GJ687">
        <v>23918.8</v>
      </c>
      <c r="GK687">
        <v>21654.7</v>
      </c>
      <c r="GL687">
        <v>26806.7</v>
      </c>
      <c r="GM687">
        <v>23962.6</v>
      </c>
      <c r="GN687">
        <v>38221.2</v>
      </c>
      <c r="GO687">
        <v>31495.9</v>
      </c>
      <c r="GP687">
        <v>46789.9</v>
      </c>
      <c r="GQ687">
        <v>37874</v>
      </c>
      <c r="GR687">
        <v>1.89435</v>
      </c>
      <c r="GS687">
        <v>1.8838</v>
      </c>
      <c r="GT687">
        <v>0.112168</v>
      </c>
      <c r="GU687">
        <v>0</v>
      </c>
      <c r="GV687">
        <v>28.2689</v>
      </c>
      <c r="GW687">
        <v>999.9</v>
      </c>
      <c r="GX687">
        <v>64.09999999999999</v>
      </c>
      <c r="GY687">
        <v>28.9</v>
      </c>
      <c r="GZ687">
        <v>28.2822</v>
      </c>
      <c r="HA687">
        <v>61.2183</v>
      </c>
      <c r="HB687">
        <v>20.9095</v>
      </c>
      <c r="HC687">
        <v>1</v>
      </c>
      <c r="HD687">
        <v>0.0087627</v>
      </c>
      <c r="HE687">
        <v>-1.11295</v>
      </c>
      <c r="HF687">
        <v>20.3338</v>
      </c>
      <c r="HG687">
        <v>5.21534</v>
      </c>
      <c r="HH687">
        <v>11.9794</v>
      </c>
      <c r="HI687">
        <v>4.96475</v>
      </c>
      <c r="HJ687">
        <v>3.27528</v>
      </c>
      <c r="HK687">
        <v>9999</v>
      </c>
      <c r="HL687">
        <v>9999</v>
      </c>
      <c r="HM687">
        <v>9999</v>
      </c>
      <c r="HN687">
        <v>999.9</v>
      </c>
      <c r="HO687">
        <v>1.86366</v>
      </c>
      <c r="HP687">
        <v>1.85975</v>
      </c>
      <c r="HQ687">
        <v>1.85806</v>
      </c>
      <c r="HR687">
        <v>1.85944</v>
      </c>
      <c r="HS687">
        <v>1.85959</v>
      </c>
      <c r="HT687">
        <v>1.85806</v>
      </c>
      <c r="HU687">
        <v>1.85715</v>
      </c>
      <c r="HV687">
        <v>1.85211</v>
      </c>
      <c r="HW687">
        <v>0</v>
      </c>
      <c r="HX687">
        <v>0</v>
      </c>
      <c r="HY687">
        <v>0</v>
      </c>
      <c r="HZ687">
        <v>0</v>
      </c>
      <c r="IA687" t="s">
        <v>424</v>
      </c>
      <c r="IB687" t="s">
        <v>425</v>
      </c>
      <c r="IC687" t="s">
        <v>426</v>
      </c>
      <c r="ID687" t="s">
        <v>426</v>
      </c>
      <c r="IE687" t="s">
        <v>426</v>
      </c>
      <c r="IF687" t="s">
        <v>426</v>
      </c>
      <c r="IG687">
        <v>0</v>
      </c>
      <c r="IH687">
        <v>100</v>
      </c>
      <c r="II687">
        <v>100</v>
      </c>
      <c r="IJ687">
        <v>-1.858</v>
      </c>
      <c r="IK687">
        <v>0.1904</v>
      </c>
      <c r="IL687">
        <v>-2.649252934745999</v>
      </c>
      <c r="IM687">
        <v>0.001328113201692861</v>
      </c>
      <c r="IN687">
        <v>1.538283238170363E-06</v>
      </c>
      <c r="IO687">
        <v>-5.795655626708063E-10</v>
      </c>
      <c r="IP687">
        <v>-0.06069833800973445</v>
      </c>
      <c r="IQ687">
        <v>-0.004593102289677449</v>
      </c>
      <c r="IR687">
        <v>0.0008253994458280543</v>
      </c>
      <c r="IS687">
        <v>-7.403632370499484E-06</v>
      </c>
      <c r="IT687">
        <v>2</v>
      </c>
      <c r="IU687">
        <v>1985</v>
      </c>
      <c r="IV687">
        <v>1</v>
      </c>
      <c r="IW687">
        <v>27</v>
      </c>
      <c r="IX687">
        <v>2.4</v>
      </c>
      <c r="IY687">
        <v>2.4</v>
      </c>
      <c r="IZ687">
        <v>1.13525</v>
      </c>
      <c r="JA687">
        <v>2.60864</v>
      </c>
      <c r="JB687">
        <v>1.49658</v>
      </c>
      <c r="JC687">
        <v>2.34497</v>
      </c>
      <c r="JD687">
        <v>1.54907</v>
      </c>
      <c r="JE687">
        <v>2.47559</v>
      </c>
      <c r="JF687">
        <v>32.7091</v>
      </c>
      <c r="JG687">
        <v>15.139</v>
      </c>
      <c r="JH687">
        <v>18</v>
      </c>
      <c r="JI687">
        <v>481.169</v>
      </c>
      <c r="JJ687">
        <v>503.679</v>
      </c>
      <c r="JK687">
        <v>30.5379</v>
      </c>
      <c r="JL687">
        <v>27.3662</v>
      </c>
      <c r="JM687">
        <v>29.9999</v>
      </c>
      <c r="JN687">
        <v>27.5771</v>
      </c>
      <c r="JO687">
        <v>27.5629</v>
      </c>
      <c r="JP687">
        <v>22.8285</v>
      </c>
      <c r="JQ687">
        <v>20.4712</v>
      </c>
      <c r="JR687">
        <v>78.95950000000001</v>
      </c>
      <c r="JS687">
        <v>30.5305</v>
      </c>
      <c r="JT687">
        <v>420</v>
      </c>
      <c r="JU687">
        <v>23.5827</v>
      </c>
      <c r="JV687">
        <v>102.319</v>
      </c>
      <c r="JW687">
        <v>91.3729</v>
      </c>
    </row>
    <row r="688" spans="1:283">
      <c r="A688">
        <v>670</v>
      </c>
      <c r="B688">
        <v>1761014622.6</v>
      </c>
      <c r="C688">
        <v>4956.599999904633</v>
      </c>
      <c r="D688" t="s">
        <v>1806</v>
      </c>
      <c r="E688" t="s">
        <v>1807</v>
      </c>
      <c r="F688">
        <v>5</v>
      </c>
      <c r="G688" t="s">
        <v>1788</v>
      </c>
      <c r="H688">
        <v>1761014614.6</v>
      </c>
      <c r="I688">
        <f>(J688)/1000</f>
        <v>0</v>
      </c>
      <c r="J688">
        <f>1000*DJ688*AH688*(DF688-DG688)/(100*CY688*(1000-AH688*DF688))</f>
        <v>0</v>
      </c>
      <c r="K688">
        <f>DJ688*AH688*(DE688-DD688*(1000-AH688*DG688)/(1000-AH688*DF688))/(100*CY688)</f>
        <v>0</v>
      </c>
      <c r="L688">
        <f>DD688 - IF(AH688&gt;1, K688*CY688*100.0/(AJ688), 0)</f>
        <v>0</v>
      </c>
      <c r="M688">
        <f>((S688-I688/2)*L688-K688)/(S688+I688/2)</f>
        <v>0</v>
      </c>
      <c r="N688">
        <f>M688*(DK688+DL688)/1000.0</f>
        <v>0</v>
      </c>
      <c r="O688">
        <f>(DD688 - IF(AH688&gt;1, K688*CY688*100.0/(AJ688), 0))*(DK688+DL688)/1000.0</f>
        <v>0</v>
      </c>
      <c r="P688">
        <f>2.0/((1/R688-1/Q688)+SIGN(R688)*SQRT((1/R688-1/Q688)*(1/R688-1/Q688) + 4*CZ688/((CZ688+1)*(CZ688+1))*(2*1/R688*1/Q688-1/Q688*1/Q688)))</f>
        <v>0</v>
      </c>
      <c r="Q688">
        <f>IF(LEFT(DA688,1)&lt;&gt;"0",IF(LEFT(DA688,1)="1",3.0,DB688),$D$5+$E$5*(DR688*DK688/($K$5*1000))+$F$5*(DR688*DK688/($K$5*1000))*MAX(MIN(CY688,$J$5),$I$5)*MAX(MIN(CY688,$J$5),$I$5)+$G$5*MAX(MIN(CY688,$J$5),$I$5)*(DR688*DK688/($K$5*1000))+$H$5*(DR688*DK688/($K$5*1000))*(DR688*DK688/($K$5*1000)))</f>
        <v>0</v>
      </c>
      <c r="R688">
        <f>I688*(1000-(1000*0.61365*exp(17.502*V688/(240.97+V688))/(DK688+DL688)+DF688)/2)/(1000*0.61365*exp(17.502*V688/(240.97+V688))/(DK688+DL688)-DF688)</f>
        <v>0</v>
      </c>
      <c r="S688">
        <f>1/((CZ688+1)/(P688/1.6)+1/(Q688/1.37)) + CZ688/((CZ688+1)/(P688/1.6) + CZ688/(Q688/1.37))</f>
        <v>0</v>
      </c>
      <c r="T688">
        <f>(CU688*CX688)</f>
        <v>0</v>
      </c>
      <c r="U688">
        <f>(DM688+(T688+2*0.95*5.67E-8*(((DM688+$B$9)+273)^4-(DM688+273)^4)-44100*I688)/(1.84*29.3*Q688+8*0.95*5.67E-8*(DM688+273)^3))</f>
        <v>0</v>
      </c>
      <c r="V688">
        <f>($C$9*DN688+$D$9*DO688+$E$9*U688)</f>
        <v>0</v>
      </c>
      <c r="W688">
        <f>0.61365*exp(17.502*V688/(240.97+V688))</f>
        <v>0</v>
      </c>
      <c r="X688">
        <f>(Y688/Z688*100)</f>
        <v>0</v>
      </c>
      <c r="Y688">
        <f>DF688*(DK688+DL688)/1000</f>
        <v>0</v>
      </c>
      <c r="Z688">
        <f>0.61365*exp(17.502*DM688/(240.97+DM688))</f>
        <v>0</v>
      </c>
      <c r="AA688">
        <f>(W688-DF688*(DK688+DL688)/1000)</f>
        <v>0</v>
      </c>
      <c r="AB688">
        <f>(-I688*44100)</f>
        <v>0</v>
      </c>
      <c r="AC688">
        <f>2*29.3*Q688*0.92*(DM688-V688)</f>
        <v>0</v>
      </c>
      <c r="AD688">
        <f>2*0.95*5.67E-8*(((DM688+$B$9)+273)^4-(V688+273)^4)</f>
        <v>0</v>
      </c>
      <c r="AE688">
        <f>T688+AD688+AB688+AC688</f>
        <v>0</v>
      </c>
      <c r="AF688">
        <v>1</v>
      </c>
      <c r="AG688">
        <v>0</v>
      </c>
      <c r="AH688">
        <f>IF(AF688*$H$15&gt;=AJ688,1.0,(AJ688/(AJ688-AF688*$H$15)))</f>
        <v>0</v>
      </c>
      <c r="AI688">
        <f>(AH688-1)*100</f>
        <v>0</v>
      </c>
      <c r="AJ688">
        <f>MAX(0,($B$15+$C$15*DR688)/(1+$D$15*DR688)*DK688/(DM688+273)*$E$15)</f>
        <v>0</v>
      </c>
      <c r="AK688" t="s">
        <v>420</v>
      </c>
      <c r="AL688" t="s">
        <v>420</v>
      </c>
      <c r="AM688">
        <v>0</v>
      </c>
      <c r="AN688">
        <v>0</v>
      </c>
      <c r="AO688">
        <f>1-AM688/AN688</f>
        <v>0</v>
      </c>
      <c r="AP688">
        <v>0</v>
      </c>
      <c r="AQ688" t="s">
        <v>420</v>
      </c>
      <c r="AR688" t="s">
        <v>420</v>
      </c>
      <c r="AS688">
        <v>0</v>
      </c>
      <c r="AT688">
        <v>0</v>
      </c>
      <c r="AU688">
        <f>1-AS688/AT688</f>
        <v>0</v>
      </c>
      <c r="AV688">
        <v>0.5</v>
      </c>
      <c r="AW688">
        <f>CV688</f>
        <v>0</v>
      </c>
      <c r="AX688">
        <f>K688</f>
        <v>0</v>
      </c>
      <c r="AY688">
        <f>AU688*AV688*AW688</f>
        <v>0</v>
      </c>
      <c r="AZ688">
        <f>(AX688-AP688)/AW688</f>
        <v>0</v>
      </c>
      <c r="BA688">
        <f>(AN688-AT688)/AT688</f>
        <v>0</v>
      </c>
      <c r="BB688">
        <f>AM688/(AO688+AM688/AT688)</f>
        <v>0</v>
      </c>
      <c r="BC688" t="s">
        <v>420</v>
      </c>
      <c r="BD688">
        <v>0</v>
      </c>
      <c r="BE688">
        <f>IF(BD688&lt;&gt;0, BD688, BB688)</f>
        <v>0</v>
      </c>
      <c r="BF688">
        <f>1-BE688/AT688</f>
        <v>0</v>
      </c>
      <c r="BG688">
        <f>(AT688-AS688)/(AT688-BE688)</f>
        <v>0</v>
      </c>
      <c r="BH688">
        <f>(AN688-AT688)/(AN688-BE688)</f>
        <v>0</v>
      </c>
      <c r="BI688">
        <f>(AT688-AS688)/(AT688-AM688)</f>
        <v>0</v>
      </c>
      <c r="BJ688">
        <f>(AN688-AT688)/(AN688-AM688)</f>
        <v>0</v>
      </c>
      <c r="BK688">
        <f>(BG688*BE688/AS688)</f>
        <v>0</v>
      </c>
      <c r="BL688">
        <f>(1-BK688)</f>
        <v>0</v>
      </c>
      <c r="CU688">
        <f>$B$13*DS688+$C$13*DT688+$F$13*EE688*(1-EH688)</f>
        <v>0</v>
      </c>
      <c r="CV688">
        <f>CU688*CW688</f>
        <v>0</v>
      </c>
      <c r="CW688">
        <f>($B$13*$D$11+$C$13*$D$11+$F$13*((ER688+EJ688)/MAX(ER688+EJ688+ES688, 0.1)*$I$11+ES688/MAX(ER688+EJ688+ES688, 0.1)*$J$11))/($B$13+$C$13+$F$13)</f>
        <v>0</v>
      </c>
      <c r="CX688">
        <f>($B$13*$K$11+$C$13*$K$11+$F$13*((ER688+EJ688)/MAX(ER688+EJ688+ES688, 0.1)*$P$11+ES688/MAX(ER688+EJ688+ES688, 0.1)*$Q$11))/($B$13+$C$13+$F$13)</f>
        <v>0</v>
      </c>
      <c r="CY688">
        <v>1.91</v>
      </c>
      <c r="CZ688">
        <v>0.5</v>
      </c>
      <c r="DA688" t="s">
        <v>421</v>
      </c>
      <c r="DB688">
        <v>2</v>
      </c>
      <c r="DC688">
        <v>1761014614.6</v>
      </c>
      <c r="DD688">
        <v>420.2759166666667</v>
      </c>
      <c r="DE688">
        <v>419.9959583333334</v>
      </c>
      <c r="DF688">
        <v>23.66124166666667</v>
      </c>
      <c r="DG688">
        <v>23.68575833333334</v>
      </c>
      <c r="DH688">
        <v>422.134</v>
      </c>
      <c r="DI688">
        <v>23.4707875</v>
      </c>
      <c r="DJ688">
        <v>499.9972500000001</v>
      </c>
      <c r="DK688">
        <v>90.629925</v>
      </c>
      <c r="DL688">
        <v>0.03297472083333333</v>
      </c>
      <c r="DM688">
        <v>30.06257916666667</v>
      </c>
      <c r="DN688">
        <v>30.1179875</v>
      </c>
      <c r="DO688">
        <v>999.9</v>
      </c>
      <c r="DP688">
        <v>0</v>
      </c>
      <c r="DQ688">
        <v>0</v>
      </c>
      <c r="DR688">
        <v>9998.983333333334</v>
      </c>
      <c r="DS688">
        <v>0</v>
      </c>
      <c r="DT688">
        <v>0.242856</v>
      </c>
      <c r="DU688">
        <v>0.27999875</v>
      </c>
      <c r="DV688">
        <v>430.461125</v>
      </c>
      <c r="DW688">
        <v>430.1850833333333</v>
      </c>
      <c r="DX688">
        <v>-0.02449902083333334</v>
      </c>
      <c r="DY688">
        <v>419.9959583333334</v>
      </c>
      <c r="DZ688">
        <v>23.68575833333334</v>
      </c>
      <c r="EA688">
        <v>2.14441875</v>
      </c>
      <c r="EB688">
        <v>2.146639166666667</v>
      </c>
      <c r="EC688">
        <v>18.55300833333333</v>
      </c>
      <c r="ED688">
        <v>18.56953333333334</v>
      </c>
      <c r="EE688">
        <v>0.00500078</v>
      </c>
      <c r="EF688">
        <v>0</v>
      </c>
      <c r="EG688">
        <v>0</v>
      </c>
      <c r="EH688">
        <v>0</v>
      </c>
      <c r="EI688">
        <v>191.4916666666666</v>
      </c>
      <c r="EJ688">
        <v>0.00500078</v>
      </c>
      <c r="EK688">
        <v>-16.99166666666667</v>
      </c>
      <c r="EL688">
        <v>-0.7666666666666667</v>
      </c>
      <c r="EM688">
        <v>35.72891666666666</v>
      </c>
      <c r="EN688">
        <v>39.95291666666666</v>
      </c>
      <c r="EO688">
        <v>38.37470833333333</v>
      </c>
      <c r="EP688">
        <v>40.598625</v>
      </c>
      <c r="EQ688">
        <v>38.85125</v>
      </c>
      <c r="ER688">
        <v>0</v>
      </c>
      <c r="ES688">
        <v>0</v>
      </c>
      <c r="ET688">
        <v>0</v>
      </c>
      <c r="EU688">
        <v>1761014621.5</v>
      </c>
      <c r="EV688">
        <v>0</v>
      </c>
      <c r="EW688">
        <v>190.168</v>
      </c>
      <c r="EX688">
        <v>-1.53076919491325</v>
      </c>
      <c r="EY688">
        <v>-15.0384615267287</v>
      </c>
      <c r="EZ688">
        <v>-15.616</v>
      </c>
      <c r="FA688">
        <v>15</v>
      </c>
      <c r="FB688">
        <v>1761014477.1</v>
      </c>
      <c r="FC688" t="s">
        <v>1789</v>
      </c>
      <c r="FD688">
        <v>1761014476.1</v>
      </c>
      <c r="FE688">
        <v>1761014477.1</v>
      </c>
      <c r="FF688">
        <v>21</v>
      </c>
      <c r="FG688">
        <v>-0.045</v>
      </c>
      <c r="FH688">
        <v>0.002</v>
      </c>
      <c r="FI688">
        <v>-1.859</v>
      </c>
      <c r="FJ688">
        <v>0.189</v>
      </c>
      <c r="FK688">
        <v>420</v>
      </c>
      <c r="FL688">
        <v>24</v>
      </c>
      <c r="FM688">
        <v>0.54</v>
      </c>
      <c r="FN688">
        <v>0.15</v>
      </c>
      <c r="FO688">
        <v>0.2812916341463414</v>
      </c>
      <c r="FP688">
        <v>-0.05670399303135883</v>
      </c>
      <c r="FQ688">
        <v>0.02962894500130812</v>
      </c>
      <c r="FR688">
        <v>1</v>
      </c>
      <c r="FS688">
        <v>190.4735294117647</v>
      </c>
      <c r="FT688">
        <v>4.496562273039403</v>
      </c>
      <c r="FU688">
        <v>7.524990084946739</v>
      </c>
      <c r="FV688">
        <v>0</v>
      </c>
      <c r="FW688">
        <v>-0.02386628292682927</v>
      </c>
      <c r="FX688">
        <v>-0.01094276236933803</v>
      </c>
      <c r="FY688">
        <v>0.001459912997725556</v>
      </c>
      <c r="FZ688">
        <v>1</v>
      </c>
      <c r="GA688">
        <v>2</v>
      </c>
      <c r="GB688">
        <v>3</v>
      </c>
      <c r="GC688" t="s">
        <v>482</v>
      </c>
      <c r="GD688">
        <v>3.10977</v>
      </c>
      <c r="GE688">
        <v>2.72466</v>
      </c>
      <c r="GF688">
        <v>0.0888056</v>
      </c>
      <c r="GG688">
        <v>0.08851050000000001</v>
      </c>
      <c r="GH688">
        <v>0.107645</v>
      </c>
      <c r="GI688">
        <v>0.108756</v>
      </c>
      <c r="GJ688">
        <v>23918.8</v>
      </c>
      <c r="GK688">
        <v>21654.8</v>
      </c>
      <c r="GL688">
        <v>26806.8</v>
      </c>
      <c r="GM688">
        <v>23962.6</v>
      </c>
      <c r="GN688">
        <v>38221.6</v>
      </c>
      <c r="GO688">
        <v>31496.7</v>
      </c>
      <c r="GP688">
        <v>46789.9</v>
      </c>
      <c r="GQ688">
        <v>37873.8</v>
      </c>
      <c r="GR688">
        <v>1.8948</v>
      </c>
      <c r="GS688">
        <v>1.88337</v>
      </c>
      <c r="GT688">
        <v>0.111781</v>
      </c>
      <c r="GU688">
        <v>0</v>
      </c>
      <c r="GV688">
        <v>28.2689</v>
      </c>
      <c r="GW688">
        <v>999.9</v>
      </c>
      <c r="GX688">
        <v>64.09999999999999</v>
      </c>
      <c r="GY688">
        <v>28.9</v>
      </c>
      <c r="GZ688">
        <v>28.2825</v>
      </c>
      <c r="HA688">
        <v>61.3183</v>
      </c>
      <c r="HB688">
        <v>20.9696</v>
      </c>
      <c r="HC688">
        <v>1</v>
      </c>
      <c r="HD688">
        <v>0.00859248</v>
      </c>
      <c r="HE688">
        <v>-1.13983</v>
      </c>
      <c r="HF688">
        <v>20.3341</v>
      </c>
      <c r="HG688">
        <v>5.21624</v>
      </c>
      <c r="HH688">
        <v>11.9797</v>
      </c>
      <c r="HI688">
        <v>4.96525</v>
      </c>
      <c r="HJ688">
        <v>3.2756</v>
      </c>
      <c r="HK688">
        <v>9999</v>
      </c>
      <c r="HL688">
        <v>9999</v>
      </c>
      <c r="HM688">
        <v>9999</v>
      </c>
      <c r="HN688">
        <v>999.9</v>
      </c>
      <c r="HO688">
        <v>1.86366</v>
      </c>
      <c r="HP688">
        <v>1.85975</v>
      </c>
      <c r="HQ688">
        <v>1.85806</v>
      </c>
      <c r="HR688">
        <v>1.85944</v>
      </c>
      <c r="HS688">
        <v>1.85959</v>
      </c>
      <c r="HT688">
        <v>1.85806</v>
      </c>
      <c r="HU688">
        <v>1.85715</v>
      </c>
      <c r="HV688">
        <v>1.85211</v>
      </c>
      <c r="HW688">
        <v>0</v>
      </c>
      <c r="HX688">
        <v>0</v>
      </c>
      <c r="HY688">
        <v>0</v>
      </c>
      <c r="HZ688">
        <v>0</v>
      </c>
      <c r="IA688" t="s">
        <v>424</v>
      </c>
      <c r="IB688" t="s">
        <v>425</v>
      </c>
      <c r="IC688" t="s">
        <v>426</v>
      </c>
      <c r="ID688" t="s">
        <v>426</v>
      </c>
      <c r="IE688" t="s">
        <v>426</v>
      </c>
      <c r="IF688" t="s">
        <v>426</v>
      </c>
      <c r="IG688">
        <v>0</v>
      </c>
      <c r="IH688">
        <v>100</v>
      </c>
      <c r="II688">
        <v>100</v>
      </c>
      <c r="IJ688">
        <v>-1.858</v>
      </c>
      <c r="IK688">
        <v>0.1903</v>
      </c>
      <c r="IL688">
        <v>-2.649252934745999</v>
      </c>
      <c r="IM688">
        <v>0.001328113201692861</v>
      </c>
      <c r="IN688">
        <v>1.538283238170363E-06</v>
      </c>
      <c r="IO688">
        <v>-5.795655626708063E-10</v>
      </c>
      <c r="IP688">
        <v>-0.06069833800973445</v>
      </c>
      <c r="IQ688">
        <v>-0.004593102289677449</v>
      </c>
      <c r="IR688">
        <v>0.0008253994458280543</v>
      </c>
      <c r="IS688">
        <v>-7.403632370499484E-06</v>
      </c>
      <c r="IT688">
        <v>2</v>
      </c>
      <c r="IU688">
        <v>1985</v>
      </c>
      <c r="IV688">
        <v>1</v>
      </c>
      <c r="IW688">
        <v>27</v>
      </c>
      <c r="IX688">
        <v>2.4</v>
      </c>
      <c r="IY688">
        <v>2.4</v>
      </c>
      <c r="IZ688">
        <v>1.13525</v>
      </c>
      <c r="JA688">
        <v>2.61108</v>
      </c>
      <c r="JB688">
        <v>1.49658</v>
      </c>
      <c r="JC688">
        <v>2.34497</v>
      </c>
      <c r="JD688">
        <v>1.54907</v>
      </c>
      <c r="JE688">
        <v>2.39868</v>
      </c>
      <c r="JF688">
        <v>32.7091</v>
      </c>
      <c r="JG688">
        <v>15.1302</v>
      </c>
      <c r="JH688">
        <v>18</v>
      </c>
      <c r="JI688">
        <v>481.428</v>
      </c>
      <c r="JJ688">
        <v>503.39</v>
      </c>
      <c r="JK688">
        <v>30.4944</v>
      </c>
      <c r="JL688">
        <v>27.3662</v>
      </c>
      <c r="JM688">
        <v>30</v>
      </c>
      <c r="JN688">
        <v>27.5771</v>
      </c>
      <c r="JO688">
        <v>27.5621</v>
      </c>
      <c r="JP688">
        <v>22.8333</v>
      </c>
      <c r="JQ688">
        <v>20.4712</v>
      </c>
      <c r="JR688">
        <v>78.95950000000001</v>
      </c>
      <c r="JS688">
        <v>30.4273</v>
      </c>
      <c r="JT688">
        <v>420</v>
      </c>
      <c r="JU688">
        <v>23.5744</v>
      </c>
      <c r="JV688">
        <v>102.319</v>
      </c>
      <c r="JW688">
        <v>91.37260000000001</v>
      </c>
    </row>
    <row r="689" spans="1:283">
      <c r="A689">
        <v>671</v>
      </c>
      <c r="B689">
        <v>1761014624.6</v>
      </c>
      <c r="C689">
        <v>4958.599999904633</v>
      </c>
      <c r="D689" t="s">
        <v>1808</v>
      </c>
      <c r="E689" t="s">
        <v>1809</v>
      </c>
      <c r="F689">
        <v>5</v>
      </c>
      <c r="G689" t="s">
        <v>1788</v>
      </c>
      <c r="H689">
        <v>1761014616.6</v>
      </c>
      <c r="I689">
        <f>(J689)/1000</f>
        <v>0</v>
      </c>
      <c r="J689">
        <f>1000*DJ689*AH689*(DF689-DG689)/(100*CY689*(1000-AH689*DF689))</f>
        <v>0</v>
      </c>
      <c r="K689">
        <f>DJ689*AH689*(DE689-DD689*(1000-AH689*DG689)/(1000-AH689*DF689))/(100*CY689)</f>
        <v>0</v>
      </c>
      <c r="L689">
        <f>DD689 - IF(AH689&gt;1, K689*CY689*100.0/(AJ689), 0)</f>
        <v>0</v>
      </c>
      <c r="M689">
        <f>((S689-I689/2)*L689-K689)/(S689+I689/2)</f>
        <v>0</v>
      </c>
      <c r="N689">
        <f>M689*(DK689+DL689)/1000.0</f>
        <v>0</v>
      </c>
      <c r="O689">
        <f>(DD689 - IF(AH689&gt;1, K689*CY689*100.0/(AJ689), 0))*(DK689+DL689)/1000.0</f>
        <v>0</v>
      </c>
      <c r="P689">
        <f>2.0/((1/R689-1/Q689)+SIGN(R689)*SQRT((1/R689-1/Q689)*(1/R689-1/Q689) + 4*CZ689/((CZ689+1)*(CZ689+1))*(2*1/R689*1/Q689-1/Q689*1/Q689)))</f>
        <v>0</v>
      </c>
      <c r="Q689">
        <f>IF(LEFT(DA689,1)&lt;&gt;"0",IF(LEFT(DA689,1)="1",3.0,DB689),$D$5+$E$5*(DR689*DK689/($K$5*1000))+$F$5*(DR689*DK689/($K$5*1000))*MAX(MIN(CY689,$J$5),$I$5)*MAX(MIN(CY689,$J$5),$I$5)+$G$5*MAX(MIN(CY689,$J$5),$I$5)*(DR689*DK689/($K$5*1000))+$H$5*(DR689*DK689/($K$5*1000))*(DR689*DK689/($K$5*1000)))</f>
        <v>0</v>
      </c>
      <c r="R689">
        <f>I689*(1000-(1000*0.61365*exp(17.502*V689/(240.97+V689))/(DK689+DL689)+DF689)/2)/(1000*0.61365*exp(17.502*V689/(240.97+V689))/(DK689+DL689)-DF689)</f>
        <v>0</v>
      </c>
      <c r="S689">
        <f>1/((CZ689+1)/(P689/1.6)+1/(Q689/1.37)) + CZ689/((CZ689+1)/(P689/1.6) + CZ689/(Q689/1.37))</f>
        <v>0</v>
      </c>
      <c r="T689">
        <f>(CU689*CX689)</f>
        <v>0</v>
      </c>
      <c r="U689">
        <f>(DM689+(T689+2*0.95*5.67E-8*(((DM689+$B$9)+273)^4-(DM689+273)^4)-44100*I689)/(1.84*29.3*Q689+8*0.95*5.67E-8*(DM689+273)^3))</f>
        <v>0</v>
      </c>
      <c r="V689">
        <f>($C$9*DN689+$D$9*DO689+$E$9*U689)</f>
        <v>0</v>
      </c>
      <c r="W689">
        <f>0.61365*exp(17.502*V689/(240.97+V689))</f>
        <v>0</v>
      </c>
      <c r="X689">
        <f>(Y689/Z689*100)</f>
        <v>0</v>
      </c>
      <c r="Y689">
        <f>DF689*(DK689+DL689)/1000</f>
        <v>0</v>
      </c>
      <c r="Z689">
        <f>0.61365*exp(17.502*DM689/(240.97+DM689))</f>
        <v>0</v>
      </c>
      <c r="AA689">
        <f>(W689-DF689*(DK689+DL689)/1000)</f>
        <v>0</v>
      </c>
      <c r="AB689">
        <f>(-I689*44100)</f>
        <v>0</v>
      </c>
      <c r="AC689">
        <f>2*29.3*Q689*0.92*(DM689-V689)</f>
        <v>0</v>
      </c>
      <c r="AD689">
        <f>2*0.95*5.67E-8*(((DM689+$B$9)+273)^4-(V689+273)^4)</f>
        <v>0</v>
      </c>
      <c r="AE689">
        <f>T689+AD689+AB689+AC689</f>
        <v>0</v>
      </c>
      <c r="AF689">
        <v>1</v>
      </c>
      <c r="AG689">
        <v>0</v>
      </c>
      <c r="AH689">
        <f>IF(AF689*$H$15&gt;=AJ689,1.0,(AJ689/(AJ689-AF689*$H$15)))</f>
        <v>0</v>
      </c>
      <c r="AI689">
        <f>(AH689-1)*100</f>
        <v>0</v>
      </c>
      <c r="AJ689">
        <f>MAX(0,($B$15+$C$15*DR689)/(1+$D$15*DR689)*DK689/(DM689+273)*$E$15)</f>
        <v>0</v>
      </c>
      <c r="AK689" t="s">
        <v>420</v>
      </c>
      <c r="AL689" t="s">
        <v>420</v>
      </c>
      <c r="AM689">
        <v>0</v>
      </c>
      <c r="AN689">
        <v>0</v>
      </c>
      <c r="AO689">
        <f>1-AM689/AN689</f>
        <v>0</v>
      </c>
      <c r="AP689">
        <v>0</v>
      </c>
      <c r="AQ689" t="s">
        <v>420</v>
      </c>
      <c r="AR689" t="s">
        <v>420</v>
      </c>
      <c r="AS689">
        <v>0</v>
      </c>
      <c r="AT689">
        <v>0</v>
      </c>
      <c r="AU689">
        <f>1-AS689/AT689</f>
        <v>0</v>
      </c>
      <c r="AV689">
        <v>0.5</v>
      </c>
      <c r="AW689">
        <f>CV689</f>
        <v>0</v>
      </c>
      <c r="AX689">
        <f>K689</f>
        <v>0</v>
      </c>
      <c r="AY689">
        <f>AU689*AV689*AW689</f>
        <v>0</v>
      </c>
      <c r="AZ689">
        <f>(AX689-AP689)/AW689</f>
        <v>0</v>
      </c>
      <c r="BA689">
        <f>(AN689-AT689)/AT689</f>
        <v>0</v>
      </c>
      <c r="BB689">
        <f>AM689/(AO689+AM689/AT689)</f>
        <v>0</v>
      </c>
      <c r="BC689" t="s">
        <v>420</v>
      </c>
      <c r="BD689">
        <v>0</v>
      </c>
      <c r="BE689">
        <f>IF(BD689&lt;&gt;0, BD689, BB689)</f>
        <v>0</v>
      </c>
      <c r="BF689">
        <f>1-BE689/AT689</f>
        <v>0</v>
      </c>
      <c r="BG689">
        <f>(AT689-AS689)/(AT689-BE689)</f>
        <v>0</v>
      </c>
      <c r="BH689">
        <f>(AN689-AT689)/(AN689-BE689)</f>
        <v>0</v>
      </c>
      <c r="BI689">
        <f>(AT689-AS689)/(AT689-AM689)</f>
        <v>0</v>
      </c>
      <c r="BJ689">
        <f>(AN689-AT689)/(AN689-AM689)</f>
        <v>0</v>
      </c>
      <c r="BK689">
        <f>(BG689*BE689/AS689)</f>
        <v>0</v>
      </c>
      <c r="BL689">
        <f>(1-BK689)</f>
        <v>0</v>
      </c>
      <c r="CU689">
        <f>$B$13*DS689+$C$13*DT689+$F$13*EE689*(1-EH689)</f>
        <v>0</v>
      </c>
      <c r="CV689">
        <f>CU689*CW689</f>
        <v>0</v>
      </c>
      <c r="CW689">
        <f>($B$13*$D$11+$C$13*$D$11+$F$13*((ER689+EJ689)/MAX(ER689+EJ689+ES689, 0.1)*$I$11+ES689/MAX(ER689+EJ689+ES689, 0.1)*$J$11))/($B$13+$C$13+$F$13)</f>
        <v>0</v>
      </c>
      <c r="CX689">
        <f>($B$13*$K$11+$C$13*$K$11+$F$13*((ER689+EJ689)/MAX(ER689+EJ689+ES689, 0.1)*$P$11+ES689/MAX(ER689+EJ689+ES689, 0.1)*$Q$11))/($B$13+$C$13+$F$13)</f>
        <v>0</v>
      </c>
      <c r="CY689">
        <v>1.91</v>
      </c>
      <c r="CZ689">
        <v>0.5</v>
      </c>
      <c r="DA689" t="s">
        <v>421</v>
      </c>
      <c r="DB689">
        <v>2</v>
      </c>
      <c r="DC689">
        <v>1761014616.6</v>
      </c>
      <c r="DD689">
        <v>420.2813333333334</v>
      </c>
      <c r="DE689">
        <v>419.9909583333333</v>
      </c>
      <c r="DF689">
        <v>23.6601875</v>
      </c>
      <c r="DG689">
        <v>23.68283333333334</v>
      </c>
      <c r="DH689">
        <v>422.1394166666666</v>
      </c>
      <c r="DI689">
        <v>23.46974999999999</v>
      </c>
      <c r="DJ689">
        <v>500.00375</v>
      </c>
      <c r="DK689">
        <v>90.62991666666669</v>
      </c>
      <c r="DL689">
        <v>0.0330028375</v>
      </c>
      <c r="DM689">
        <v>30.05465416666667</v>
      </c>
      <c r="DN689">
        <v>30.11081666666666</v>
      </c>
      <c r="DO689">
        <v>999.9</v>
      </c>
      <c r="DP689">
        <v>0</v>
      </c>
      <c r="DQ689">
        <v>0</v>
      </c>
      <c r="DR689">
        <v>9998.331666666667</v>
      </c>
      <c r="DS689">
        <v>0</v>
      </c>
      <c r="DT689">
        <v>0.242856</v>
      </c>
      <c r="DU689">
        <v>0.2904586666666667</v>
      </c>
      <c r="DV689">
        <v>430.4662499999999</v>
      </c>
      <c r="DW689">
        <v>430.1787083333333</v>
      </c>
      <c r="DX689">
        <v>-0.02263037458333333</v>
      </c>
      <c r="DY689">
        <v>419.9909583333333</v>
      </c>
      <c r="DZ689">
        <v>23.68283333333334</v>
      </c>
      <c r="EA689">
        <v>2.144323333333333</v>
      </c>
      <c r="EB689">
        <v>2.146374166666666</v>
      </c>
      <c r="EC689">
        <v>18.5523</v>
      </c>
      <c r="ED689">
        <v>18.5675625</v>
      </c>
      <c r="EE689">
        <v>0.00500078</v>
      </c>
      <c r="EF689">
        <v>0</v>
      </c>
      <c r="EG689">
        <v>0</v>
      </c>
      <c r="EH689">
        <v>0</v>
      </c>
      <c r="EI689">
        <v>189.2833333333333</v>
      </c>
      <c r="EJ689">
        <v>0.00500078</v>
      </c>
      <c r="EK689">
        <v>-16.59166666666667</v>
      </c>
      <c r="EL689">
        <v>-0.65</v>
      </c>
      <c r="EM689">
        <v>35.74191666666666</v>
      </c>
      <c r="EN689">
        <v>39.97370833333333</v>
      </c>
      <c r="EO689">
        <v>38.35908333333333</v>
      </c>
      <c r="EP689">
        <v>40.63254166666666</v>
      </c>
      <c r="EQ689">
        <v>38.86429166666667</v>
      </c>
      <c r="ER689">
        <v>0</v>
      </c>
      <c r="ES689">
        <v>0</v>
      </c>
      <c r="ET689">
        <v>0</v>
      </c>
      <c r="EU689">
        <v>1761014623.3</v>
      </c>
      <c r="EV689">
        <v>0</v>
      </c>
      <c r="EW689">
        <v>189.4</v>
      </c>
      <c r="EX689">
        <v>-28.05470077272153</v>
      </c>
      <c r="EY689">
        <v>-3.06324780834546</v>
      </c>
      <c r="EZ689">
        <v>-15.73076923076923</v>
      </c>
      <c r="FA689">
        <v>15</v>
      </c>
      <c r="FB689">
        <v>1761014477.1</v>
      </c>
      <c r="FC689" t="s">
        <v>1789</v>
      </c>
      <c r="FD689">
        <v>1761014476.1</v>
      </c>
      <c r="FE689">
        <v>1761014477.1</v>
      </c>
      <c r="FF689">
        <v>21</v>
      </c>
      <c r="FG689">
        <v>-0.045</v>
      </c>
      <c r="FH689">
        <v>0.002</v>
      </c>
      <c r="FI689">
        <v>-1.859</v>
      </c>
      <c r="FJ689">
        <v>0.189</v>
      </c>
      <c r="FK689">
        <v>420</v>
      </c>
      <c r="FL689">
        <v>24</v>
      </c>
      <c r="FM689">
        <v>0.54</v>
      </c>
      <c r="FN689">
        <v>0.15</v>
      </c>
      <c r="FO689">
        <v>0.285738325</v>
      </c>
      <c r="FP689">
        <v>0.04855417260787954</v>
      </c>
      <c r="FQ689">
        <v>0.03670383078262233</v>
      </c>
      <c r="FR689">
        <v>1</v>
      </c>
      <c r="FS689">
        <v>189.7823529411764</v>
      </c>
      <c r="FT689">
        <v>-16.15584401823401</v>
      </c>
      <c r="FU689">
        <v>7.588283173583558</v>
      </c>
      <c r="FV689">
        <v>0</v>
      </c>
      <c r="FW689">
        <v>-0.02309694725</v>
      </c>
      <c r="FX689">
        <v>0.01432248506566605</v>
      </c>
      <c r="FY689">
        <v>0.004165511755099239</v>
      </c>
      <c r="FZ689">
        <v>1</v>
      </c>
      <c r="GA689">
        <v>2</v>
      </c>
      <c r="GB689">
        <v>3</v>
      </c>
      <c r="GC689" t="s">
        <v>482</v>
      </c>
      <c r="GD689">
        <v>3.10954</v>
      </c>
      <c r="GE689">
        <v>2.72464</v>
      </c>
      <c r="GF689">
        <v>0.08881169999999999</v>
      </c>
      <c r="GG689">
        <v>0.0884997</v>
      </c>
      <c r="GH689">
        <v>0.107638</v>
      </c>
      <c r="GI689">
        <v>0.10867</v>
      </c>
      <c r="GJ689">
        <v>23918.7</v>
      </c>
      <c r="GK689">
        <v>21654.9</v>
      </c>
      <c r="GL689">
        <v>26806.9</v>
      </c>
      <c r="GM689">
        <v>23962.5</v>
      </c>
      <c r="GN689">
        <v>38222</v>
      </c>
      <c r="GO689">
        <v>31499.7</v>
      </c>
      <c r="GP689">
        <v>46790</v>
      </c>
      <c r="GQ689">
        <v>37873.8</v>
      </c>
      <c r="GR689">
        <v>1.89438</v>
      </c>
      <c r="GS689">
        <v>1.88365</v>
      </c>
      <c r="GT689">
        <v>0.110805</v>
      </c>
      <c r="GU689">
        <v>0</v>
      </c>
      <c r="GV689">
        <v>28.2689</v>
      </c>
      <c r="GW689">
        <v>999.9</v>
      </c>
      <c r="GX689">
        <v>64.09999999999999</v>
      </c>
      <c r="GY689">
        <v>28.9</v>
      </c>
      <c r="GZ689">
        <v>28.2824</v>
      </c>
      <c r="HA689">
        <v>61.7183</v>
      </c>
      <c r="HB689">
        <v>21.1138</v>
      </c>
      <c r="HC689">
        <v>1</v>
      </c>
      <c r="HD689">
        <v>0.008673780000000001</v>
      </c>
      <c r="HE689">
        <v>-1.08493</v>
      </c>
      <c r="HF689">
        <v>20.3341</v>
      </c>
      <c r="HG689">
        <v>5.21474</v>
      </c>
      <c r="HH689">
        <v>11.9796</v>
      </c>
      <c r="HI689">
        <v>4.96495</v>
      </c>
      <c r="HJ689">
        <v>3.2753</v>
      </c>
      <c r="HK689">
        <v>9999</v>
      </c>
      <c r="HL689">
        <v>9999</v>
      </c>
      <c r="HM689">
        <v>9999</v>
      </c>
      <c r="HN689">
        <v>999.9</v>
      </c>
      <c r="HO689">
        <v>1.86366</v>
      </c>
      <c r="HP689">
        <v>1.85976</v>
      </c>
      <c r="HQ689">
        <v>1.85806</v>
      </c>
      <c r="HR689">
        <v>1.85944</v>
      </c>
      <c r="HS689">
        <v>1.85959</v>
      </c>
      <c r="HT689">
        <v>1.85806</v>
      </c>
      <c r="HU689">
        <v>1.85715</v>
      </c>
      <c r="HV689">
        <v>1.85211</v>
      </c>
      <c r="HW689">
        <v>0</v>
      </c>
      <c r="HX689">
        <v>0</v>
      </c>
      <c r="HY689">
        <v>0</v>
      </c>
      <c r="HZ689">
        <v>0</v>
      </c>
      <c r="IA689" t="s">
        <v>424</v>
      </c>
      <c r="IB689" t="s">
        <v>425</v>
      </c>
      <c r="IC689" t="s">
        <v>426</v>
      </c>
      <c r="ID689" t="s">
        <v>426</v>
      </c>
      <c r="IE689" t="s">
        <v>426</v>
      </c>
      <c r="IF689" t="s">
        <v>426</v>
      </c>
      <c r="IG689">
        <v>0</v>
      </c>
      <c r="IH689">
        <v>100</v>
      </c>
      <c r="II689">
        <v>100</v>
      </c>
      <c r="IJ689">
        <v>-1.858</v>
      </c>
      <c r="IK689">
        <v>0.1903</v>
      </c>
      <c r="IL689">
        <v>-2.649252934745999</v>
      </c>
      <c r="IM689">
        <v>0.001328113201692861</v>
      </c>
      <c r="IN689">
        <v>1.538283238170363E-06</v>
      </c>
      <c r="IO689">
        <v>-5.795655626708063E-10</v>
      </c>
      <c r="IP689">
        <v>-0.06069833800973445</v>
      </c>
      <c r="IQ689">
        <v>-0.004593102289677449</v>
      </c>
      <c r="IR689">
        <v>0.0008253994458280543</v>
      </c>
      <c r="IS689">
        <v>-7.403632370499484E-06</v>
      </c>
      <c r="IT689">
        <v>2</v>
      </c>
      <c r="IU689">
        <v>1985</v>
      </c>
      <c r="IV689">
        <v>1</v>
      </c>
      <c r="IW689">
        <v>27</v>
      </c>
      <c r="IX689">
        <v>2.5</v>
      </c>
      <c r="IY689">
        <v>2.5</v>
      </c>
      <c r="IZ689">
        <v>1.13525</v>
      </c>
      <c r="JA689">
        <v>2.61353</v>
      </c>
      <c r="JB689">
        <v>1.49658</v>
      </c>
      <c r="JC689">
        <v>2.34497</v>
      </c>
      <c r="JD689">
        <v>1.54907</v>
      </c>
      <c r="JE689">
        <v>2.41089</v>
      </c>
      <c r="JF689">
        <v>32.6869</v>
      </c>
      <c r="JG689">
        <v>15.1302</v>
      </c>
      <c r="JH689">
        <v>18</v>
      </c>
      <c r="JI689">
        <v>481.181</v>
      </c>
      <c r="JJ689">
        <v>503.562</v>
      </c>
      <c r="JK689">
        <v>30.4519</v>
      </c>
      <c r="JL689">
        <v>27.3662</v>
      </c>
      <c r="JM689">
        <v>30</v>
      </c>
      <c r="JN689">
        <v>27.5767</v>
      </c>
      <c r="JO689">
        <v>27.561</v>
      </c>
      <c r="JP689">
        <v>22.8306</v>
      </c>
      <c r="JQ689">
        <v>20.4712</v>
      </c>
      <c r="JR689">
        <v>78.95950000000001</v>
      </c>
      <c r="JS689">
        <v>30.4273</v>
      </c>
      <c r="JT689">
        <v>420</v>
      </c>
      <c r="JU689">
        <v>23.5737</v>
      </c>
      <c r="JV689">
        <v>102.319</v>
      </c>
      <c r="JW689">
        <v>91.3724</v>
      </c>
    </row>
    <row r="690" spans="1:283">
      <c r="A690">
        <v>672</v>
      </c>
      <c r="B690">
        <v>1761014626.6</v>
      </c>
      <c r="C690">
        <v>4960.599999904633</v>
      </c>
      <c r="D690" t="s">
        <v>1810</v>
      </c>
      <c r="E690" t="s">
        <v>1811</v>
      </c>
      <c r="F690">
        <v>5</v>
      </c>
      <c r="G690" t="s">
        <v>1788</v>
      </c>
      <c r="H690">
        <v>1761014618.6</v>
      </c>
      <c r="I690">
        <f>(J690)/1000</f>
        <v>0</v>
      </c>
      <c r="J690">
        <f>1000*DJ690*AH690*(DF690-DG690)/(100*CY690*(1000-AH690*DF690))</f>
        <v>0</v>
      </c>
      <c r="K690">
        <f>DJ690*AH690*(DE690-DD690*(1000-AH690*DG690)/(1000-AH690*DF690))/(100*CY690)</f>
        <v>0</v>
      </c>
      <c r="L690">
        <f>DD690 - IF(AH690&gt;1, K690*CY690*100.0/(AJ690), 0)</f>
        <v>0</v>
      </c>
      <c r="M690">
        <f>((S690-I690/2)*L690-K690)/(S690+I690/2)</f>
        <v>0</v>
      </c>
      <c r="N690">
        <f>M690*(DK690+DL690)/1000.0</f>
        <v>0</v>
      </c>
      <c r="O690">
        <f>(DD690 - IF(AH690&gt;1, K690*CY690*100.0/(AJ690), 0))*(DK690+DL690)/1000.0</f>
        <v>0</v>
      </c>
      <c r="P690">
        <f>2.0/((1/R690-1/Q690)+SIGN(R690)*SQRT((1/R690-1/Q690)*(1/R690-1/Q690) + 4*CZ690/((CZ690+1)*(CZ690+1))*(2*1/R690*1/Q690-1/Q690*1/Q690)))</f>
        <v>0</v>
      </c>
      <c r="Q690">
        <f>IF(LEFT(DA690,1)&lt;&gt;"0",IF(LEFT(DA690,1)="1",3.0,DB690),$D$5+$E$5*(DR690*DK690/($K$5*1000))+$F$5*(DR690*DK690/($K$5*1000))*MAX(MIN(CY690,$J$5),$I$5)*MAX(MIN(CY690,$J$5),$I$5)+$G$5*MAX(MIN(CY690,$J$5),$I$5)*(DR690*DK690/($K$5*1000))+$H$5*(DR690*DK690/($K$5*1000))*(DR690*DK690/($K$5*1000)))</f>
        <v>0</v>
      </c>
      <c r="R690">
        <f>I690*(1000-(1000*0.61365*exp(17.502*V690/(240.97+V690))/(DK690+DL690)+DF690)/2)/(1000*0.61365*exp(17.502*V690/(240.97+V690))/(DK690+DL690)-DF690)</f>
        <v>0</v>
      </c>
      <c r="S690">
        <f>1/((CZ690+1)/(P690/1.6)+1/(Q690/1.37)) + CZ690/((CZ690+1)/(P690/1.6) + CZ690/(Q690/1.37))</f>
        <v>0</v>
      </c>
      <c r="T690">
        <f>(CU690*CX690)</f>
        <v>0</v>
      </c>
      <c r="U690">
        <f>(DM690+(T690+2*0.95*5.67E-8*(((DM690+$B$9)+273)^4-(DM690+273)^4)-44100*I690)/(1.84*29.3*Q690+8*0.95*5.67E-8*(DM690+273)^3))</f>
        <v>0</v>
      </c>
      <c r="V690">
        <f>($C$9*DN690+$D$9*DO690+$E$9*U690)</f>
        <v>0</v>
      </c>
      <c r="W690">
        <f>0.61365*exp(17.502*V690/(240.97+V690))</f>
        <v>0</v>
      </c>
      <c r="X690">
        <f>(Y690/Z690*100)</f>
        <v>0</v>
      </c>
      <c r="Y690">
        <f>DF690*(DK690+DL690)/1000</f>
        <v>0</v>
      </c>
      <c r="Z690">
        <f>0.61365*exp(17.502*DM690/(240.97+DM690))</f>
        <v>0</v>
      </c>
      <c r="AA690">
        <f>(W690-DF690*(DK690+DL690)/1000)</f>
        <v>0</v>
      </c>
      <c r="AB690">
        <f>(-I690*44100)</f>
        <v>0</v>
      </c>
      <c r="AC690">
        <f>2*29.3*Q690*0.92*(DM690-V690)</f>
        <v>0</v>
      </c>
      <c r="AD690">
        <f>2*0.95*5.67E-8*(((DM690+$B$9)+273)^4-(V690+273)^4)</f>
        <v>0</v>
      </c>
      <c r="AE690">
        <f>T690+AD690+AB690+AC690</f>
        <v>0</v>
      </c>
      <c r="AF690">
        <v>1</v>
      </c>
      <c r="AG690">
        <v>0</v>
      </c>
      <c r="AH690">
        <f>IF(AF690*$H$15&gt;=AJ690,1.0,(AJ690/(AJ690-AF690*$H$15)))</f>
        <v>0</v>
      </c>
      <c r="AI690">
        <f>(AH690-1)*100</f>
        <v>0</v>
      </c>
      <c r="AJ690">
        <f>MAX(0,($B$15+$C$15*DR690)/(1+$D$15*DR690)*DK690/(DM690+273)*$E$15)</f>
        <v>0</v>
      </c>
      <c r="AK690" t="s">
        <v>420</v>
      </c>
      <c r="AL690" t="s">
        <v>420</v>
      </c>
      <c r="AM690">
        <v>0</v>
      </c>
      <c r="AN690">
        <v>0</v>
      </c>
      <c r="AO690">
        <f>1-AM690/AN690</f>
        <v>0</v>
      </c>
      <c r="AP690">
        <v>0</v>
      </c>
      <c r="AQ690" t="s">
        <v>420</v>
      </c>
      <c r="AR690" t="s">
        <v>420</v>
      </c>
      <c r="AS690">
        <v>0</v>
      </c>
      <c r="AT690">
        <v>0</v>
      </c>
      <c r="AU690">
        <f>1-AS690/AT690</f>
        <v>0</v>
      </c>
      <c r="AV690">
        <v>0.5</v>
      </c>
      <c r="AW690">
        <f>CV690</f>
        <v>0</v>
      </c>
      <c r="AX690">
        <f>K690</f>
        <v>0</v>
      </c>
      <c r="AY690">
        <f>AU690*AV690*AW690</f>
        <v>0</v>
      </c>
      <c r="AZ690">
        <f>(AX690-AP690)/AW690</f>
        <v>0</v>
      </c>
      <c r="BA690">
        <f>(AN690-AT690)/AT690</f>
        <v>0</v>
      </c>
      <c r="BB690">
        <f>AM690/(AO690+AM690/AT690)</f>
        <v>0</v>
      </c>
      <c r="BC690" t="s">
        <v>420</v>
      </c>
      <c r="BD690">
        <v>0</v>
      </c>
      <c r="BE690">
        <f>IF(BD690&lt;&gt;0, BD690, BB690)</f>
        <v>0</v>
      </c>
      <c r="BF690">
        <f>1-BE690/AT690</f>
        <v>0</v>
      </c>
      <c r="BG690">
        <f>(AT690-AS690)/(AT690-BE690)</f>
        <v>0</v>
      </c>
      <c r="BH690">
        <f>(AN690-AT690)/(AN690-BE690)</f>
        <v>0</v>
      </c>
      <c r="BI690">
        <f>(AT690-AS690)/(AT690-AM690)</f>
        <v>0</v>
      </c>
      <c r="BJ690">
        <f>(AN690-AT690)/(AN690-AM690)</f>
        <v>0</v>
      </c>
      <c r="BK690">
        <f>(BG690*BE690/AS690)</f>
        <v>0</v>
      </c>
      <c r="BL690">
        <f>(1-BK690)</f>
        <v>0</v>
      </c>
      <c r="CU690">
        <f>$B$13*DS690+$C$13*DT690+$F$13*EE690*(1-EH690)</f>
        <v>0</v>
      </c>
      <c r="CV690">
        <f>CU690*CW690</f>
        <v>0</v>
      </c>
      <c r="CW690">
        <f>($B$13*$D$11+$C$13*$D$11+$F$13*((ER690+EJ690)/MAX(ER690+EJ690+ES690, 0.1)*$I$11+ES690/MAX(ER690+EJ690+ES690, 0.1)*$J$11))/($B$13+$C$13+$F$13)</f>
        <v>0</v>
      </c>
      <c r="CX690">
        <f>($B$13*$K$11+$C$13*$K$11+$F$13*((ER690+EJ690)/MAX(ER690+EJ690+ES690, 0.1)*$P$11+ES690/MAX(ER690+EJ690+ES690, 0.1)*$Q$11))/($B$13+$C$13+$F$13)</f>
        <v>0</v>
      </c>
      <c r="CY690">
        <v>1.91</v>
      </c>
      <c r="CZ690">
        <v>0.5</v>
      </c>
      <c r="DA690" t="s">
        <v>421</v>
      </c>
      <c r="DB690">
        <v>2</v>
      </c>
      <c r="DC690">
        <v>1761014618.6</v>
      </c>
      <c r="DD690">
        <v>420.2907499999999</v>
      </c>
      <c r="DE690">
        <v>419.9850416666666</v>
      </c>
      <c r="DF690">
        <v>23.6585875</v>
      </c>
      <c r="DG690">
        <v>23.676025</v>
      </c>
      <c r="DH690">
        <v>422.1488333333334</v>
      </c>
      <c r="DI690">
        <v>23.46818333333333</v>
      </c>
      <c r="DJ690">
        <v>499.987</v>
      </c>
      <c r="DK690">
        <v>90.63002916666666</v>
      </c>
      <c r="DL690">
        <v>0.03307662916666667</v>
      </c>
      <c r="DM690">
        <v>30.04634166666667</v>
      </c>
      <c r="DN690">
        <v>30.1021875</v>
      </c>
      <c r="DO690">
        <v>999.9</v>
      </c>
      <c r="DP690">
        <v>0</v>
      </c>
      <c r="DQ690">
        <v>0</v>
      </c>
      <c r="DR690">
        <v>9996.89875</v>
      </c>
      <c r="DS690">
        <v>0</v>
      </c>
      <c r="DT690">
        <v>0.242856</v>
      </c>
      <c r="DU690">
        <v>0.3057594583333333</v>
      </c>
      <c r="DV690">
        <v>430.4752083333333</v>
      </c>
      <c r="DW690">
        <v>430.1696666666667</v>
      </c>
      <c r="DX690">
        <v>-0.01742371208333333</v>
      </c>
      <c r="DY690">
        <v>419.9850416666666</v>
      </c>
      <c r="DZ690">
        <v>23.676025</v>
      </c>
      <c r="EA690">
        <v>2.144180833333333</v>
      </c>
      <c r="EB690">
        <v>2.145759583333333</v>
      </c>
      <c r="EC690">
        <v>18.55124166666667</v>
      </c>
      <c r="ED690">
        <v>18.5629875</v>
      </c>
      <c r="EE690">
        <v>0.00500078</v>
      </c>
      <c r="EF690">
        <v>0</v>
      </c>
      <c r="EG690">
        <v>0</v>
      </c>
      <c r="EH690">
        <v>0</v>
      </c>
      <c r="EI690">
        <v>189.65</v>
      </c>
      <c r="EJ690">
        <v>0.00500078</v>
      </c>
      <c r="EK690">
        <v>-17.37083333333333</v>
      </c>
      <c r="EL690">
        <v>-0.5125000000000001</v>
      </c>
      <c r="EM690">
        <v>35.752375</v>
      </c>
      <c r="EN690">
        <v>39.9945</v>
      </c>
      <c r="EO690">
        <v>38.37208333333333</v>
      </c>
      <c r="EP690">
        <v>40.66641666666666</v>
      </c>
      <c r="EQ690">
        <v>38.87729166666666</v>
      </c>
      <c r="ER690">
        <v>0</v>
      </c>
      <c r="ES690">
        <v>0</v>
      </c>
      <c r="ET690">
        <v>0</v>
      </c>
      <c r="EU690">
        <v>1761014625.7</v>
      </c>
      <c r="EV690">
        <v>0</v>
      </c>
      <c r="EW690">
        <v>189.2192307692308</v>
      </c>
      <c r="EX690">
        <v>-40.11282047884384</v>
      </c>
      <c r="EY690">
        <v>12.44444472281141</v>
      </c>
      <c r="EZ690">
        <v>-16.11538461538462</v>
      </c>
      <c r="FA690">
        <v>15</v>
      </c>
      <c r="FB690">
        <v>1761014477.1</v>
      </c>
      <c r="FC690" t="s">
        <v>1789</v>
      </c>
      <c r="FD690">
        <v>1761014476.1</v>
      </c>
      <c r="FE690">
        <v>1761014477.1</v>
      </c>
      <c r="FF690">
        <v>21</v>
      </c>
      <c r="FG690">
        <v>-0.045</v>
      </c>
      <c r="FH690">
        <v>0.002</v>
      </c>
      <c r="FI690">
        <v>-1.859</v>
      </c>
      <c r="FJ690">
        <v>0.189</v>
      </c>
      <c r="FK690">
        <v>420</v>
      </c>
      <c r="FL690">
        <v>24</v>
      </c>
      <c r="FM690">
        <v>0.54</v>
      </c>
      <c r="FN690">
        <v>0.15</v>
      </c>
      <c r="FO690">
        <v>0.2954116341463415</v>
      </c>
      <c r="FP690">
        <v>0.1937585435540072</v>
      </c>
      <c r="FQ690">
        <v>0.04931333216442419</v>
      </c>
      <c r="FR690">
        <v>1</v>
      </c>
      <c r="FS690">
        <v>189.9735294117647</v>
      </c>
      <c r="FT690">
        <v>-22.0947287230133</v>
      </c>
      <c r="FU690">
        <v>7.56510210745326</v>
      </c>
      <c r="FV690">
        <v>0</v>
      </c>
      <c r="FW690">
        <v>-0.02070068951219512</v>
      </c>
      <c r="FX690">
        <v>0.05446215951219511</v>
      </c>
      <c r="FY690">
        <v>0.009761233325541312</v>
      </c>
      <c r="FZ690">
        <v>1</v>
      </c>
      <c r="GA690">
        <v>2</v>
      </c>
      <c r="GB690">
        <v>3</v>
      </c>
      <c r="GC690" t="s">
        <v>482</v>
      </c>
      <c r="GD690">
        <v>3.10952</v>
      </c>
      <c r="GE690">
        <v>2.72504</v>
      </c>
      <c r="GF690">
        <v>0.088806</v>
      </c>
      <c r="GG690">
        <v>0.0885092</v>
      </c>
      <c r="GH690">
        <v>0.107613</v>
      </c>
      <c r="GI690">
        <v>0.108566</v>
      </c>
      <c r="GJ690">
        <v>23918.7</v>
      </c>
      <c r="GK690">
        <v>21654.6</v>
      </c>
      <c r="GL690">
        <v>26806.7</v>
      </c>
      <c r="GM690">
        <v>23962.4</v>
      </c>
      <c r="GN690">
        <v>38223.2</v>
      </c>
      <c r="GO690">
        <v>31503.4</v>
      </c>
      <c r="GP690">
        <v>46790.1</v>
      </c>
      <c r="GQ690">
        <v>37873.7</v>
      </c>
      <c r="GR690">
        <v>1.89425</v>
      </c>
      <c r="GS690">
        <v>1.88395</v>
      </c>
      <c r="GT690">
        <v>0.109695</v>
      </c>
      <c r="GU690">
        <v>0</v>
      </c>
      <c r="GV690">
        <v>28.2681</v>
      </c>
      <c r="GW690">
        <v>999.9</v>
      </c>
      <c r="GX690">
        <v>64.09999999999999</v>
      </c>
      <c r="GY690">
        <v>28.9</v>
      </c>
      <c r="GZ690">
        <v>28.2808</v>
      </c>
      <c r="HA690">
        <v>61.1883</v>
      </c>
      <c r="HB690">
        <v>20.8534</v>
      </c>
      <c r="HC690">
        <v>1</v>
      </c>
      <c r="HD690">
        <v>0.00872713</v>
      </c>
      <c r="HE690">
        <v>-1.18349</v>
      </c>
      <c r="HF690">
        <v>20.3338</v>
      </c>
      <c r="HG690">
        <v>5.21654</v>
      </c>
      <c r="HH690">
        <v>11.9797</v>
      </c>
      <c r="HI690">
        <v>4.96525</v>
      </c>
      <c r="HJ690">
        <v>3.27565</v>
      </c>
      <c r="HK690">
        <v>9999</v>
      </c>
      <c r="HL690">
        <v>9999</v>
      </c>
      <c r="HM690">
        <v>9999</v>
      </c>
      <c r="HN690">
        <v>999.9</v>
      </c>
      <c r="HO690">
        <v>1.86365</v>
      </c>
      <c r="HP690">
        <v>1.85976</v>
      </c>
      <c r="HQ690">
        <v>1.85806</v>
      </c>
      <c r="HR690">
        <v>1.85944</v>
      </c>
      <c r="HS690">
        <v>1.85959</v>
      </c>
      <c r="HT690">
        <v>1.85806</v>
      </c>
      <c r="HU690">
        <v>1.85715</v>
      </c>
      <c r="HV690">
        <v>1.85211</v>
      </c>
      <c r="HW690">
        <v>0</v>
      </c>
      <c r="HX690">
        <v>0</v>
      </c>
      <c r="HY690">
        <v>0</v>
      </c>
      <c r="HZ690">
        <v>0</v>
      </c>
      <c r="IA690" t="s">
        <v>424</v>
      </c>
      <c r="IB690" t="s">
        <v>425</v>
      </c>
      <c r="IC690" t="s">
        <v>426</v>
      </c>
      <c r="ID690" t="s">
        <v>426</v>
      </c>
      <c r="IE690" t="s">
        <v>426</v>
      </c>
      <c r="IF690" t="s">
        <v>426</v>
      </c>
      <c r="IG690">
        <v>0</v>
      </c>
      <c r="IH690">
        <v>100</v>
      </c>
      <c r="II690">
        <v>100</v>
      </c>
      <c r="IJ690">
        <v>-1.858</v>
      </c>
      <c r="IK690">
        <v>0.1901</v>
      </c>
      <c r="IL690">
        <v>-2.649252934745999</v>
      </c>
      <c r="IM690">
        <v>0.001328113201692861</v>
      </c>
      <c r="IN690">
        <v>1.538283238170363E-06</v>
      </c>
      <c r="IO690">
        <v>-5.795655626708063E-10</v>
      </c>
      <c r="IP690">
        <v>-0.06069833800973445</v>
      </c>
      <c r="IQ690">
        <v>-0.004593102289677449</v>
      </c>
      <c r="IR690">
        <v>0.0008253994458280543</v>
      </c>
      <c r="IS690">
        <v>-7.403632370499484E-06</v>
      </c>
      <c r="IT690">
        <v>2</v>
      </c>
      <c r="IU690">
        <v>1985</v>
      </c>
      <c r="IV690">
        <v>1</v>
      </c>
      <c r="IW690">
        <v>27</v>
      </c>
      <c r="IX690">
        <v>2.5</v>
      </c>
      <c r="IY690">
        <v>2.5</v>
      </c>
      <c r="IZ690">
        <v>1.13525</v>
      </c>
      <c r="JA690">
        <v>2.61108</v>
      </c>
      <c r="JB690">
        <v>1.49658</v>
      </c>
      <c r="JC690">
        <v>2.34497</v>
      </c>
      <c r="JD690">
        <v>1.54907</v>
      </c>
      <c r="JE690">
        <v>2.45972</v>
      </c>
      <c r="JF690">
        <v>32.7091</v>
      </c>
      <c r="JG690">
        <v>15.139</v>
      </c>
      <c r="JH690">
        <v>18</v>
      </c>
      <c r="JI690">
        <v>481.1</v>
      </c>
      <c r="JJ690">
        <v>503.759</v>
      </c>
      <c r="JK690">
        <v>30.4068</v>
      </c>
      <c r="JL690">
        <v>27.3662</v>
      </c>
      <c r="JM690">
        <v>30.0001</v>
      </c>
      <c r="JN690">
        <v>27.5756</v>
      </c>
      <c r="JO690">
        <v>27.5606</v>
      </c>
      <c r="JP690">
        <v>22.83</v>
      </c>
      <c r="JQ690">
        <v>20.4712</v>
      </c>
      <c r="JR690">
        <v>78.95950000000001</v>
      </c>
      <c r="JS690">
        <v>30.3476</v>
      </c>
      <c r="JT690">
        <v>420</v>
      </c>
      <c r="JU690">
        <v>23.5771</v>
      </c>
      <c r="JV690">
        <v>102.319</v>
      </c>
      <c r="JW690">
        <v>91.37220000000001</v>
      </c>
    </row>
    <row r="691" spans="1:283">
      <c r="A691">
        <v>673</v>
      </c>
      <c r="B691">
        <v>1761014628.6</v>
      </c>
      <c r="C691">
        <v>4962.599999904633</v>
      </c>
      <c r="D691" t="s">
        <v>1812</v>
      </c>
      <c r="E691" t="s">
        <v>1813</v>
      </c>
      <c r="F691">
        <v>5</v>
      </c>
      <c r="G691" t="s">
        <v>1788</v>
      </c>
      <c r="H691">
        <v>1761014620.6</v>
      </c>
      <c r="I691">
        <f>(J691)/1000</f>
        <v>0</v>
      </c>
      <c r="J691">
        <f>1000*DJ691*AH691*(DF691-DG691)/(100*CY691*(1000-AH691*DF691))</f>
        <v>0</v>
      </c>
      <c r="K691">
        <f>DJ691*AH691*(DE691-DD691*(1000-AH691*DG691)/(1000-AH691*DF691))/(100*CY691)</f>
        <v>0</v>
      </c>
      <c r="L691">
        <f>DD691 - IF(AH691&gt;1, K691*CY691*100.0/(AJ691), 0)</f>
        <v>0</v>
      </c>
      <c r="M691">
        <f>((S691-I691/2)*L691-K691)/(S691+I691/2)</f>
        <v>0</v>
      </c>
      <c r="N691">
        <f>M691*(DK691+DL691)/1000.0</f>
        <v>0</v>
      </c>
      <c r="O691">
        <f>(DD691 - IF(AH691&gt;1, K691*CY691*100.0/(AJ691), 0))*(DK691+DL691)/1000.0</f>
        <v>0</v>
      </c>
      <c r="P691">
        <f>2.0/((1/R691-1/Q691)+SIGN(R691)*SQRT((1/R691-1/Q691)*(1/R691-1/Q691) + 4*CZ691/((CZ691+1)*(CZ691+1))*(2*1/R691*1/Q691-1/Q691*1/Q691)))</f>
        <v>0</v>
      </c>
      <c r="Q691">
        <f>IF(LEFT(DA691,1)&lt;&gt;"0",IF(LEFT(DA691,1)="1",3.0,DB691),$D$5+$E$5*(DR691*DK691/($K$5*1000))+$F$5*(DR691*DK691/($K$5*1000))*MAX(MIN(CY691,$J$5),$I$5)*MAX(MIN(CY691,$J$5),$I$5)+$G$5*MAX(MIN(CY691,$J$5),$I$5)*(DR691*DK691/($K$5*1000))+$H$5*(DR691*DK691/($K$5*1000))*(DR691*DK691/($K$5*1000)))</f>
        <v>0</v>
      </c>
      <c r="R691">
        <f>I691*(1000-(1000*0.61365*exp(17.502*V691/(240.97+V691))/(DK691+DL691)+DF691)/2)/(1000*0.61365*exp(17.502*V691/(240.97+V691))/(DK691+DL691)-DF691)</f>
        <v>0</v>
      </c>
      <c r="S691">
        <f>1/((CZ691+1)/(P691/1.6)+1/(Q691/1.37)) + CZ691/((CZ691+1)/(P691/1.6) + CZ691/(Q691/1.37))</f>
        <v>0</v>
      </c>
      <c r="T691">
        <f>(CU691*CX691)</f>
        <v>0</v>
      </c>
      <c r="U691">
        <f>(DM691+(T691+2*0.95*5.67E-8*(((DM691+$B$9)+273)^4-(DM691+273)^4)-44100*I691)/(1.84*29.3*Q691+8*0.95*5.67E-8*(DM691+273)^3))</f>
        <v>0</v>
      </c>
      <c r="V691">
        <f>($C$9*DN691+$D$9*DO691+$E$9*U691)</f>
        <v>0</v>
      </c>
      <c r="W691">
        <f>0.61365*exp(17.502*V691/(240.97+V691))</f>
        <v>0</v>
      </c>
      <c r="X691">
        <f>(Y691/Z691*100)</f>
        <v>0</v>
      </c>
      <c r="Y691">
        <f>DF691*(DK691+DL691)/1000</f>
        <v>0</v>
      </c>
      <c r="Z691">
        <f>0.61365*exp(17.502*DM691/(240.97+DM691))</f>
        <v>0</v>
      </c>
      <c r="AA691">
        <f>(W691-DF691*(DK691+DL691)/1000)</f>
        <v>0</v>
      </c>
      <c r="AB691">
        <f>(-I691*44100)</f>
        <v>0</v>
      </c>
      <c r="AC691">
        <f>2*29.3*Q691*0.92*(DM691-V691)</f>
        <v>0</v>
      </c>
      <c r="AD691">
        <f>2*0.95*5.67E-8*(((DM691+$B$9)+273)^4-(V691+273)^4)</f>
        <v>0</v>
      </c>
      <c r="AE691">
        <f>T691+AD691+AB691+AC691</f>
        <v>0</v>
      </c>
      <c r="AF691">
        <v>1</v>
      </c>
      <c r="AG691">
        <v>0</v>
      </c>
      <c r="AH691">
        <f>IF(AF691*$H$15&gt;=AJ691,1.0,(AJ691/(AJ691-AF691*$H$15)))</f>
        <v>0</v>
      </c>
      <c r="AI691">
        <f>(AH691-1)*100</f>
        <v>0</v>
      </c>
      <c r="AJ691">
        <f>MAX(0,($B$15+$C$15*DR691)/(1+$D$15*DR691)*DK691/(DM691+273)*$E$15)</f>
        <v>0</v>
      </c>
      <c r="AK691" t="s">
        <v>420</v>
      </c>
      <c r="AL691" t="s">
        <v>420</v>
      </c>
      <c r="AM691">
        <v>0</v>
      </c>
      <c r="AN691">
        <v>0</v>
      </c>
      <c r="AO691">
        <f>1-AM691/AN691</f>
        <v>0</v>
      </c>
      <c r="AP691">
        <v>0</v>
      </c>
      <c r="AQ691" t="s">
        <v>420</v>
      </c>
      <c r="AR691" t="s">
        <v>420</v>
      </c>
      <c r="AS691">
        <v>0</v>
      </c>
      <c r="AT691">
        <v>0</v>
      </c>
      <c r="AU691">
        <f>1-AS691/AT691</f>
        <v>0</v>
      </c>
      <c r="AV691">
        <v>0.5</v>
      </c>
      <c r="AW691">
        <f>CV691</f>
        <v>0</v>
      </c>
      <c r="AX691">
        <f>K691</f>
        <v>0</v>
      </c>
      <c r="AY691">
        <f>AU691*AV691*AW691</f>
        <v>0</v>
      </c>
      <c r="AZ691">
        <f>(AX691-AP691)/AW691</f>
        <v>0</v>
      </c>
      <c r="BA691">
        <f>(AN691-AT691)/AT691</f>
        <v>0</v>
      </c>
      <c r="BB691">
        <f>AM691/(AO691+AM691/AT691)</f>
        <v>0</v>
      </c>
      <c r="BC691" t="s">
        <v>420</v>
      </c>
      <c r="BD691">
        <v>0</v>
      </c>
      <c r="BE691">
        <f>IF(BD691&lt;&gt;0, BD691, BB691)</f>
        <v>0</v>
      </c>
      <c r="BF691">
        <f>1-BE691/AT691</f>
        <v>0</v>
      </c>
      <c r="BG691">
        <f>(AT691-AS691)/(AT691-BE691)</f>
        <v>0</v>
      </c>
      <c r="BH691">
        <f>(AN691-AT691)/(AN691-BE691)</f>
        <v>0</v>
      </c>
      <c r="BI691">
        <f>(AT691-AS691)/(AT691-AM691)</f>
        <v>0</v>
      </c>
      <c r="BJ691">
        <f>(AN691-AT691)/(AN691-AM691)</f>
        <v>0</v>
      </c>
      <c r="BK691">
        <f>(BG691*BE691/AS691)</f>
        <v>0</v>
      </c>
      <c r="BL691">
        <f>(1-BK691)</f>
        <v>0</v>
      </c>
      <c r="CU691">
        <f>$B$13*DS691+$C$13*DT691+$F$13*EE691*(1-EH691)</f>
        <v>0</v>
      </c>
      <c r="CV691">
        <f>CU691*CW691</f>
        <v>0</v>
      </c>
      <c r="CW691">
        <f>($B$13*$D$11+$C$13*$D$11+$F$13*((ER691+EJ691)/MAX(ER691+EJ691+ES691, 0.1)*$I$11+ES691/MAX(ER691+EJ691+ES691, 0.1)*$J$11))/($B$13+$C$13+$F$13)</f>
        <v>0</v>
      </c>
      <c r="CX691">
        <f>($B$13*$K$11+$C$13*$K$11+$F$13*((ER691+EJ691)/MAX(ER691+EJ691+ES691, 0.1)*$P$11+ES691/MAX(ER691+EJ691+ES691, 0.1)*$Q$11))/($B$13+$C$13+$F$13)</f>
        <v>0</v>
      </c>
      <c r="CY691">
        <v>1.91</v>
      </c>
      <c r="CZ691">
        <v>0.5</v>
      </c>
      <c r="DA691" t="s">
        <v>421</v>
      </c>
      <c r="DB691">
        <v>2</v>
      </c>
      <c r="DC691">
        <v>1761014620.6</v>
      </c>
      <c r="DD691">
        <v>420.2962083333334</v>
      </c>
      <c r="DE691">
        <v>419.9946666666667</v>
      </c>
      <c r="DF691">
        <v>23.655525</v>
      </c>
      <c r="DG691">
        <v>23.66587083333333</v>
      </c>
      <c r="DH691">
        <v>422.1542916666666</v>
      </c>
      <c r="DI691">
        <v>23.46518333333334</v>
      </c>
      <c r="DJ691">
        <v>499.9882500000001</v>
      </c>
      <c r="DK691">
        <v>90.63012083333332</v>
      </c>
      <c r="DL691">
        <v>0.03312558333333333</v>
      </c>
      <c r="DM691">
        <v>30.03734583333333</v>
      </c>
      <c r="DN691">
        <v>30.092275</v>
      </c>
      <c r="DO691">
        <v>999.9</v>
      </c>
      <c r="DP691">
        <v>0</v>
      </c>
      <c r="DQ691">
        <v>0</v>
      </c>
      <c r="DR691">
        <v>9996.797083333333</v>
      </c>
      <c r="DS691">
        <v>0</v>
      </c>
      <c r="DT691">
        <v>0.242856</v>
      </c>
      <c r="DU691">
        <v>0.3016395833333333</v>
      </c>
      <c r="DV691">
        <v>430.4794583333332</v>
      </c>
      <c r="DW691">
        <v>430.1750416666667</v>
      </c>
      <c r="DX691">
        <v>-0.01033767458333333</v>
      </c>
      <c r="DY691">
        <v>419.9946666666667</v>
      </c>
      <c r="DZ691">
        <v>23.66587083333333</v>
      </c>
      <c r="EA691">
        <v>2.143905</v>
      </c>
      <c r="EB691">
        <v>2.144841666666667</v>
      </c>
      <c r="EC691">
        <v>18.54918333333333</v>
      </c>
      <c r="ED691">
        <v>18.55615</v>
      </c>
      <c r="EE691">
        <v>0.00500078</v>
      </c>
      <c r="EF691">
        <v>0</v>
      </c>
      <c r="EG691">
        <v>0</v>
      </c>
      <c r="EH691">
        <v>0</v>
      </c>
      <c r="EI691">
        <v>188.2125</v>
      </c>
      <c r="EJ691">
        <v>0.00500078</v>
      </c>
      <c r="EK691">
        <v>-17.65416666666667</v>
      </c>
      <c r="EL691">
        <v>-0.6166666666666666</v>
      </c>
      <c r="EM691">
        <v>35.765375</v>
      </c>
      <c r="EN691">
        <v>40.01791666666666</v>
      </c>
      <c r="EO691">
        <v>38.44758333333333</v>
      </c>
      <c r="EP691">
        <v>40.69766666666666</v>
      </c>
      <c r="EQ691">
        <v>38.89295833333333</v>
      </c>
      <c r="ER691">
        <v>0</v>
      </c>
      <c r="ES691">
        <v>0</v>
      </c>
      <c r="ET691">
        <v>0</v>
      </c>
      <c r="EU691">
        <v>1761014627.5</v>
      </c>
      <c r="EV691">
        <v>0</v>
      </c>
      <c r="EW691">
        <v>188.056</v>
      </c>
      <c r="EX691">
        <v>-36.33076895649496</v>
      </c>
      <c r="EY691">
        <v>3.623077152866436</v>
      </c>
      <c r="EZ691">
        <v>-15.544</v>
      </c>
      <c r="FA691">
        <v>15</v>
      </c>
      <c r="FB691">
        <v>1761014477.1</v>
      </c>
      <c r="FC691" t="s">
        <v>1789</v>
      </c>
      <c r="FD691">
        <v>1761014476.1</v>
      </c>
      <c r="FE691">
        <v>1761014477.1</v>
      </c>
      <c r="FF691">
        <v>21</v>
      </c>
      <c r="FG691">
        <v>-0.045</v>
      </c>
      <c r="FH691">
        <v>0.002</v>
      </c>
      <c r="FI691">
        <v>-1.859</v>
      </c>
      <c r="FJ691">
        <v>0.189</v>
      </c>
      <c r="FK691">
        <v>420</v>
      </c>
      <c r="FL691">
        <v>24</v>
      </c>
      <c r="FM691">
        <v>0.54</v>
      </c>
      <c r="FN691">
        <v>0.15</v>
      </c>
      <c r="FO691">
        <v>0.300450925</v>
      </c>
      <c r="FP691">
        <v>0.1510684615384614</v>
      </c>
      <c r="FQ691">
        <v>0.05070576143910448</v>
      </c>
      <c r="FR691">
        <v>1</v>
      </c>
      <c r="FS691">
        <v>188.6352941176471</v>
      </c>
      <c r="FT691">
        <v>-19.82887695512531</v>
      </c>
      <c r="FU691">
        <v>6.562096255499151</v>
      </c>
      <c r="FV691">
        <v>0</v>
      </c>
      <c r="FW691">
        <v>-0.01383619425</v>
      </c>
      <c r="FX691">
        <v>0.1496119376735461</v>
      </c>
      <c r="FY691">
        <v>0.01937254328184298</v>
      </c>
      <c r="FZ691">
        <v>0</v>
      </c>
      <c r="GA691">
        <v>1</v>
      </c>
      <c r="GB691">
        <v>3</v>
      </c>
      <c r="GC691" t="s">
        <v>459</v>
      </c>
      <c r="GD691">
        <v>3.10965</v>
      </c>
      <c r="GE691">
        <v>2.72499</v>
      </c>
      <c r="GF691">
        <v>0.08880780000000001</v>
      </c>
      <c r="GG691">
        <v>0.0885203</v>
      </c>
      <c r="GH691">
        <v>0.107567</v>
      </c>
      <c r="GI691">
        <v>0.108499</v>
      </c>
      <c r="GJ691">
        <v>23918.6</v>
      </c>
      <c r="GK691">
        <v>21654.3</v>
      </c>
      <c r="GL691">
        <v>26806.7</v>
      </c>
      <c r="GM691">
        <v>23962.4</v>
      </c>
      <c r="GN691">
        <v>38225.1</v>
      </c>
      <c r="GO691">
        <v>31505.7</v>
      </c>
      <c r="GP691">
        <v>46790</v>
      </c>
      <c r="GQ691">
        <v>37873.7</v>
      </c>
      <c r="GR691">
        <v>1.8946</v>
      </c>
      <c r="GS691">
        <v>1.88367</v>
      </c>
      <c r="GT691">
        <v>0.109226</v>
      </c>
      <c r="GU691">
        <v>0</v>
      </c>
      <c r="GV691">
        <v>28.2669</v>
      </c>
      <c r="GW691">
        <v>999.9</v>
      </c>
      <c r="GX691">
        <v>64.09999999999999</v>
      </c>
      <c r="GY691">
        <v>28.9</v>
      </c>
      <c r="GZ691">
        <v>28.2797</v>
      </c>
      <c r="HA691">
        <v>61.4983</v>
      </c>
      <c r="HB691">
        <v>21.1018</v>
      </c>
      <c r="HC691">
        <v>1</v>
      </c>
      <c r="HD691">
        <v>0.008750000000000001</v>
      </c>
      <c r="HE691">
        <v>-1.15176</v>
      </c>
      <c r="HF691">
        <v>20.3341</v>
      </c>
      <c r="HG691">
        <v>5.21774</v>
      </c>
      <c r="HH691">
        <v>11.9797</v>
      </c>
      <c r="HI691">
        <v>4.9656</v>
      </c>
      <c r="HJ691">
        <v>3.27595</v>
      </c>
      <c r="HK691">
        <v>9999</v>
      </c>
      <c r="HL691">
        <v>9999</v>
      </c>
      <c r="HM691">
        <v>9999</v>
      </c>
      <c r="HN691">
        <v>999.9</v>
      </c>
      <c r="HO691">
        <v>1.86364</v>
      </c>
      <c r="HP691">
        <v>1.85975</v>
      </c>
      <c r="HQ691">
        <v>1.85806</v>
      </c>
      <c r="HR691">
        <v>1.85944</v>
      </c>
      <c r="HS691">
        <v>1.85959</v>
      </c>
      <c r="HT691">
        <v>1.85806</v>
      </c>
      <c r="HU691">
        <v>1.85715</v>
      </c>
      <c r="HV691">
        <v>1.8521</v>
      </c>
      <c r="HW691">
        <v>0</v>
      </c>
      <c r="HX691">
        <v>0</v>
      </c>
      <c r="HY691">
        <v>0</v>
      </c>
      <c r="HZ691">
        <v>0</v>
      </c>
      <c r="IA691" t="s">
        <v>424</v>
      </c>
      <c r="IB691" t="s">
        <v>425</v>
      </c>
      <c r="IC691" t="s">
        <v>426</v>
      </c>
      <c r="ID691" t="s">
        <v>426</v>
      </c>
      <c r="IE691" t="s">
        <v>426</v>
      </c>
      <c r="IF691" t="s">
        <v>426</v>
      </c>
      <c r="IG691">
        <v>0</v>
      </c>
      <c r="IH691">
        <v>100</v>
      </c>
      <c r="II691">
        <v>100</v>
      </c>
      <c r="IJ691">
        <v>-1.858</v>
      </c>
      <c r="IK691">
        <v>0.1898</v>
      </c>
      <c r="IL691">
        <v>-2.649252934745999</v>
      </c>
      <c r="IM691">
        <v>0.001328113201692861</v>
      </c>
      <c r="IN691">
        <v>1.538283238170363E-06</v>
      </c>
      <c r="IO691">
        <v>-5.795655626708063E-10</v>
      </c>
      <c r="IP691">
        <v>-0.06069833800973445</v>
      </c>
      <c r="IQ691">
        <v>-0.004593102289677449</v>
      </c>
      <c r="IR691">
        <v>0.0008253994458280543</v>
      </c>
      <c r="IS691">
        <v>-7.403632370499484E-06</v>
      </c>
      <c r="IT691">
        <v>2</v>
      </c>
      <c r="IU691">
        <v>1985</v>
      </c>
      <c r="IV691">
        <v>1</v>
      </c>
      <c r="IW691">
        <v>27</v>
      </c>
      <c r="IX691">
        <v>2.5</v>
      </c>
      <c r="IY691">
        <v>2.5</v>
      </c>
      <c r="IZ691">
        <v>1.13525</v>
      </c>
      <c r="JA691">
        <v>2.61475</v>
      </c>
      <c r="JB691">
        <v>1.49658</v>
      </c>
      <c r="JC691">
        <v>2.34375</v>
      </c>
      <c r="JD691">
        <v>1.54907</v>
      </c>
      <c r="JE691">
        <v>2.323</v>
      </c>
      <c r="JF691">
        <v>32.7091</v>
      </c>
      <c r="JG691">
        <v>15.1302</v>
      </c>
      <c r="JH691">
        <v>18</v>
      </c>
      <c r="JI691">
        <v>481.295</v>
      </c>
      <c r="JJ691">
        <v>503.576</v>
      </c>
      <c r="JK691">
        <v>30.3765</v>
      </c>
      <c r="JL691">
        <v>27.3662</v>
      </c>
      <c r="JM691">
        <v>30.0001</v>
      </c>
      <c r="JN691">
        <v>27.5748</v>
      </c>
      <c r="JO691">
        <v>27.5606</v>
      </c>
      <c r="JP691">
        <v>22.829</v>
      </c>
      <c r="JQ691">
        <v>20.4712</v>
      </c>
      <c r="JR691">
        <v>78.95950000000001</v>
      </c>
      <c r="JS691">
        <v>30.3476</v>
      </c>
      <c r="JT691">
        <v>420</v>
      </c>
      <c r="JU691">
        <v>23.587</v>
      </c>
      <c r="JV691">
        <v>102.319</v>
      </c>
      <c r="JW691">
        <v>91.37220000000001</v>
      </c>
    </row>
    <row r="692" spans="1:283">
      <c r="A692">
        <v>674</v>
      </c>
      <c r="B692">
        <v>1761014630.6</v>
      </c>
      <c r="C692">
        <v>4964.599999904633</v>
      </c>
      <c r="D692" t="s">
        <v>1814</v>
      </c>
      <c r="E692" t="s">
        <v>1815</v>
      </c>
      <c r="F692">
        <v>5</v>
      </c>
      <c r="G692" t="s">
        <v>1788</v>
      </c>
      <c r="H692">
        <v>1761014622.6</v>
      </c>
      <c r="I692">
        <f>(J692)/1000</f>
        <v>0</v>
      </c>
      <c r="J692">
        <f>1000*DJ692*AH692*(DF692-DG692)/(100*CY692*(1000-AH692*DF692))</f>
        <v>0</v>
      </c>
      <c r="K692">
        <f>DJ692*AH692*(DE692-DD692*(1000-AH692*DG692)/(1000-AH692*DF692))/(100*CY692)</f>
        <v>0</v>
      </c>
      <c r="L692">
        <f>DD692 - IF(AH692&gt;1, K692*CY692*100.0/(AJ692), 0)</f>
        <v>0</v>
      </c>
      <c r="M692">
        <f>((S692-I692/2)*L692-K692)/(S692+I692/2)</f>
        <v>0</v>
      </c>
      <c r="N692">
        <f>M692*(DK692+DL692)/1000.0</f>
        <v>0</v>
      </c>
      <c r="O692">
        <f>(DD692 - IF(AH692&gt;1, K692*CY692*100.0/(AJ692), 0))*(DK692+DL692)/1000.0</f>
        <v>0</v>
      </c>
      <c r="P692">
        <f>2.0/((1/R692-1/Q692)+SIGN(R692)*SQRT((1/R692-1/Q692)*(1/R692-1/Q692) + 4*CZ692/((CZ692+1)*(CZ692+1))*(2*1/R692*1/Q692-1/Q692*1/Q692)))</f>
        <v>0</v>
      </c>
      <c r="Q692">
        <f>IF(LEFT(DA692,1)&lt;&gt;"0",IF(LEFT(DA692,1)="1",3.0,DB692),$D$5+$E$5*(DR692*DK692/($K$5*1000))+$F$5*(DR692*DK692/($K$5*1000))*MAX(MIN(CY692,$J$5),$I$5)*MAX(MIN(CY692,$J$5),$I$5)+$G$5*MAX(MIN(CY692,$J$5),$I$5)*(DR692*DK692/($K$5*1000))+$H$5*(DR692*DK692/($K$5*1000))*(DR692*DK692/($K$5*1000)))</f>
        <v>0</v>
      </c>
      <c r="R692">
        <f>I692*(1000-(1000*0.61365*exp(17.502*V692/(240.97+V692))/(DK692+DL692)+DF692)/2)/(1000*0.61365*exp(17.502*V692/(240.97+V692))/(DK692+DL692)-DF692)</f>
        <v>0</v>
      </c>
      <c r="S692">
        <f>1/((CZ692+1)/(P692/1.6)+1/(Q692/1.37)) + CZ692/((CZ692+1)/(P692/1.6) + CZ692/(Q692/1.37))</f>
        <v>0</v>
      </c>
      <c r="T692">
        <f>(CU692*CX692)</f>
        <v>0</v>
      </c>
      <c r="U692">
        <f>(DM692+(T692+2*0.95*5.67E-8*(((DM692+$B$9)+273)^4-(DM692+273)^4)-44100*I692)/(1.84*29.3*Q692+8*0.95*5.67E-8*(DM692+273)^3))</f>
        <v>0</v>
      </c>
      <c r="V692">
        <f>($C$9*DN692+$D$9*DO692+$E$9*U692)</f>
        <v>0</v>
      </c>
      <c r="W692">
        <f>0.61365*exp(17.502*V692/(240.97+V692))</f>
        <v>0</v>
      </c>
      <c r="X692">
        <f>(Y692/Z692*100)</f>
        <v>0</v>
      </c>
      <c r="Y692">
        <f>DF692*(DK692+DL692)/1000</f>
        <v>0</v>
      </c>
      <c r="Z692">
        <f>0.61365*exp(17.502*DM692/(240.97+DM692))</f>
        <v>0</v>
      </c>
      <c r="AA692">
        <f>(W692-DF692*(DK692+DL692)/1000)</f>
        <v>0</v>
      </c>
      <c r="AB692">
        <f>(-I692*44100)</f>
        <v>0</v>
      </c>
      <c r="AC692">
        <f>2*29.3*Q692*0.92*(DM692-V692)</f>
        <v>0</v>
      </c>
      <c r="AD692">
        <f>2*0.95*5.67E-8*(((DM692+$B$9)+273)^4-(V692+273)^4)</f>
        <v>0</v>
      </c>
      <c r="AE692">
        <f>T692+AD692+AB692+AC692</f>
        <v>0</v>
      </c>
      <c r="AF692">
        <v>1</v>
      </c>
      <c r="AG692">
        <v>0</v>
      </c>
      <c r="AH692">
        <f>IF(AF692*$H$15&gt;=AJ692,1.0,(AJ692/(AJ692-AF692*$H$15)))</f>
        <v>0</v>
      </c>
      <c r="AI692">
        <f>(AH692-1)*100</f>
        <v>0</v>
      </c>
      <c r="AJ692">
        <f>MAX(0,($B$15+$C$15*DR692)/(1+$D$15*DR692)*DK692/(DM692+273)*$E$15)</f>
        <v>0</v>
      </c>
      <c r="AK692" t="s">
        <v>420</v>
      </c>
      <c r="AL692" t="s">
        <v>420</v>
      </c>
      <c r="AM692">
        <v>0</v>
      </c>
      <c r="AN692">
        <v>0</v>
      </c>
      <c r="AO692">
        <f>1-AM692/AN692</f>
        <v>0</v>
      </c>
      <c r="AP692">
        <v>0</v>
      </c>
      <c r="AQ692" t="s">
        <v>420</v>
      </c>
      <c r="AR692" t="s">
        <v>420</v>
      </c>
      <c r="AS692">
        <v>0</v>
      </c>
      <c r="AT692">
        <v>0</v>
      </c>
      <c r="AU692">
        <f>1-AS692/AT692</f>
        <v>0</v>
      </c>
      <c r="AV692">
        <v>0.5</v>
      </c>
      <c r="AW692">
        <f>CV692</f>
        <v>0</v>
      </c>
      <c r="AX692">
        <f>K692</f>
        <v>0</v>
      </c>
      <c r="AY692">
        <f>AU692*AV692*AW692</f>
        <v>0</v>
      </c>
      <c r="AZ692">
        <f>(AX692-AP692)/AW692</f>
        <v>0</v>
      </c>
      <c r="BA692">
        <f>(AN692-AT692)/AT692</f>
        <v>0</v>
      </c>
      <c r="BB692">
        <f>AM692/(AO692+AM692/AT692)</f>
        <v>0</v>
      </c>
      <c r="BC692" t="s">
        <v>420</v>
      </c>
      <c r="BD692">
        <v>0</v>
      </c>
      <c r="BE692">
        <f>IF(BD692&lt;&gt;0, BD692, BB692)</f>
        <v>0</v>
      </c>
      <c r="BF692">
        <f>1-BE692/AT692</f>
        <v>0</v>
      </c>
      <c r="BG692">
        <f>(AT692-AS692)/(AT692-BE692)</f>
        <v>0</v>
      </c>
      <c r="BH692">
        <f>(AN692-AT692)/(AN692-BE692)</f>
        <v>0</v>
      </c>
      <c r="BI692">
        <f>(AT692-AS692)/(AT692-AM692)</f>
        <v>0</v>
      </c>
      <c r="BJ692">
        <f>(AN692-AT692)/(AN692-AM692)</f>
        <v>0</v>
      </c>
      <c r="BK692">
        <f>(BG692*BE692/AS692)</f>
        <v>0</v>
      </c>
      <c r="BL692">
        <f>(1-BK692)</f>
        <v>0</v>
      </c>
      <c r="CU692">
        <f>$B$13*DS692+$C$13*DT692+$F$13*EE692*(1-EH692)</f>
        <v>0</v>
      </c>
      <c r="CV692">
        <f>CU692*CW692</f>
        <v>0</v>
      </c>
      <c r="CW692">
        <f>($B$13*$D$11+$C$13*$D$11+$F$13*((ER692+EJ692)/MAX(ER692+EJ692+ES692, 0.1)*$I$11+ES692/MAX(ER692+EJ692+ES692, 0.1)*$J$11))/($B$13+$C$13+$F$13)</f>
        <v>0</v>
      </c>
      <c r="CX692">
        <f>($B$13*$K$11+$C$13*$K$11+$F$13*((ER692+EJ692)/MAX(ER692+EJ692+ES692, 0.1)*$P$11+ES692/MAX(ER692+EJ692+ES692, 0.1)*$Q$11))/($B$13+$C$13+$F$13)</f>
        <v>0</v>
      </c>
      <c r="CY692">
        <v>1.91</v>
      </c>
      <c r="CZ692">
        <v>0.5</v>
      </c>
      <c r="DA692" t="s">
        <v>421</v>
      </c>
      <c r="DB692">
        <v>2</v>
      </c>
      <c r="DC692">
        <v>1761014622.6</v>
      </c>
      <c r="DD692">
        <v>420.305625</v>
      </c>
      <c r="DE692">
        <v>420.0094166666666</v>
      </c>
      <c r="DF692">
        <v>23.65054583333334</v>
      </c>
      <c r="DG692">
        <v>23.65388333333334</v>
      </c>
      <c r="DH692">
        <v>422.163625</v>
      </c>
      <c r="DI692">
        <v>23.46030416666667</v>
      </c>
      <c r="DJ692">
        <v>499.9917083333333</v>
      </c>
      <c r="DK692">
        <v>90.63017083333334</v>
      </c>
      <c r="DL692">
        <v>0.03313430000000001</v>
      </c>
      <c r="DM692">
        <v>30.02776666666667</v>
      </c>
      <c r="DN692">
        <v>30.08240416666667</v>
      </c>
      <c r="DO692">
        <v>999.9</v>
      </c>
      <c r="DP692">
        <v>0</v>
      </c>
      <c r="DQ692">
        <v>0</v>
      </c>
      <c r="DR692">
        <v>9996.328333333333</v>
      </c>
      <c r="DS692">
        <v>0</v>
      </c>
      <c r="DT692">
        <v>0.242856</v>
      </c>
      <c r="DU692">
        <v>0.2963104583333333</v>
      </c>
      <c r="DV692">
        <v>430.4869166666667</v>
      </c>
      <c r="DW692">
        <v>430.1848333333333</v>
      </c>
      <c r="DX692">
        <v>-0.003333332916666667</v>
      </c>
      <c r="DY692">
        <v>420.0094166666666</v>
      </c>
      <c r="DZ692">
        <v>23.65388333333334</v>
      </c>
      <c r="EA692">
        <v>2.143454583333333</v>
      </c>
      <c r="EB692">
        <v>2.143756666666667</v>
      </c>
      <c r="EC692">
        <v>18.545825</v>
      </c>
      <c r="ED692">
        <v>18.5480625</v>
      </c>
      <c r="EE692">
        <v>0.00500078</v>
      </c>
      <c r="EF692">
        <v>0</v>
      </c>
      <c r="EG692">
        <v>0</v>
      </c>
      <c r="EH692">
        <v>0</v>
      </c>
      <c r="EI692">
        <v>187.875</v>
      </c>
      <c r="EJ692">
        <v>0.00500078</v>
      </c>
      <c r="EK692">
        <v>-16.825</v>
      </c>
      <c r="EL692">
        <v>-0.4875</v>
      </c>
      <c r="EM692">
        <v>35.778375</v>
      </c>
      <c r="EN692">
        <v>40.03616666666667</v>
      </c>
      <c r="EO692">
        <v>38.47620833333333</v>
      </c>
      <c r="EP692">
        <v>40.73674999999999</v>
      </c>
      <c r="EQ692">
        <v>38.90858333333333</v>
      </c>
      <c r="ER692">
        <v>0</v>
      </c>
      <c r="ES692">
        <v>0</v>
      </c>
      <c r="ET692">
        <v>0</v>
      </c>
      <c r="EU692">
        <v>1761014629.3</v>
      </c>
      <c r="EV692">
        <v>0</v>
      </c>
      <c r="EW692">
        <v>187.2884615384615</v>
      </c>
      <c r="EX692">
        <v>-4.967521352053705</v>
      </c>
      <c r="EY692">
        <v>-1.323076760870725</v>
      </c>
      <c r="EZ692">
        <v>-15.01923076923077</v>
      </c>
      <c r="FA692">
        <v>15</v>
      </c>
      <c r="FB692">
        <v>1761014477.1</v>
      </c>
      <c r="FC692" t="s">
        <v>1789</v>
      </c>
      <c r="FD692">
        <v>1761014476.1</v>
      </c>
      <c r="FE692">
        <v>1761014477.1</v>
      </c>
      <c r="FF692">
        <v>21</v>
      </c>
      <c r="FG692">
        <v>-0.045</v>
      </c>
      <c r="FH692">
        <v>0.002</v>
      </c>
      <c r="FI692">
        <v>-1.859</v>
      </c>
      <c r="FJ692">
        <v>0.189</v>
      </c>
      <c r="FK692">
        <v>420</v>
      </c>
      <c r="FL692">
        <v>24</v>
      </c>
      <c r="FM692">
        <v>0.54</v>
      </c>
      <c r="FN692">
        <v>0.15</v>
      </c>
      <c r="FO692">
        <v>0.2998538536585366</v>
      </c>
      <c r="FP692">
        <v>0.08242887804878116</v>
      </c>
      <c r="FQ692">
        <v>0.05029470606799874</v>
      </c>
      <c r="FR692">
        <v>1</v>
      </c>
      <c r="FS692">
        <v>188.9470588235294</v>
      </c>
      <c r="FT692">
        <v>-23.20550045353673</v>
      </c>
      <c r="FU692">
        <v>6.707775790481023</v>
      </c>
      <c r="FV692">
        <v>0</v>
      </c>
      <c r="FW692">
        <v>-0.009773489512195123</v>
      </c>
      <c r="FX692">
        <v>0.1857027656445992</v>
      </c>
      <c r="FY692">
        <v>0.0226098597396055</v>
      </c>
      <c r="FZ692">
        <v>0</v>
      </c>
      <c r="GA692">
        <v>1</v>
      </c>
      <c r="GB692">
        <v>3</v>
      </c>
      <c r="GC692" t="s">
        <v>459</v>
      </c>
      <c r="GD692">
        <v>3.10953</v>
      </c>
      <c r="GE692">
        <v>2.72485</v>
      </c>
      <c r="GF692">
        <v>0.0888173</v>
      </c>
      <c r="GG692">
        <v>0.0885156</v>
      </c>
      <c r="GH692">
        <v>0.10752</v>
      </c>
      <c r="GI692">
        <v>0.108465</v>
      </c>
      <c r="GJ692">
        <v>23918.4</v>
      </c>
      <c r="GK692">
        <v>21654.5</v>
      </c>
      <c r="GL692">
        <v>26806.8</v>
      </c>
      <c r="GM692">
        <v>23962.5</v>
      </c>
      <c r="GN692">
        <v>38227</v>
      </c>
      <c r="GO692">
        <v>31507</v>
      </c>
      <c r="GP692">
        <v>46789.8</v>
      </c>
      <c r="GQ692">
        <v>37873.7</v>
      </c>
      <c r="GR692">
        <v>1.89425</v>
      </c>
      <c r="GS692">
        <v>1.88365</v>
      </c>
      <c r="GT692">
        <v>0.108801</v>
      </c>
      <c r="GU692">
        <v>0</v>
      </c>
      <c r="GV692">
        <v>28.2663</v>
      </c>
      <c r="GW692">
        <v>999.9</v>
      </c>
      <c r="GX692">
        <v>64.09999999999999</v>
      </c>
      <c r="GY692">
        <v>28.9</v>
      </c>
      <c r="GZ692">
        <v>28.2809</v>
      </c>
      <c r="HA692">
        <v>61.1783</v>
      </c>
      <c r="HB692">
        <v>21.0096</v>
      </c>
      <c r="HC692">
        <v>1</v>
      </c>
      <c r="HD692">
        <v>0.00870427</v>
      </c>
      <c r="HE692">
        <v>-1.1714</v>
      </c>
      <c r="HF692">
        <v>20.3339</v>
      </c>
      <c r="HG692">
        <v>5.21744</v>
      </c>
      <c r="HH692">
        <v>11.9798</v>
      </c>
      <c r="HI692">
        <v>4.9655</v>
      </c>
      <c r="HJ692">
        <v>3.27595</v>
      </c>
      <c r="HK692">
        <v>9999</v>
      </c>
      <c r="HL692">
        <v>9999</v>
      </c>
      <c r="HM692">
        <v>9999</v>
      </c>
      <c r="HN692">
        <v>999.9</v>
      </c>
      <c r="HO692">
        <v>1.86365</v>
      </c>
      <c r="HP692">
        <v>1.85974</v>
      </c>
      <c r="HQ692">
        <v>1.85806</v>
      </c>
      <c r="HR692">
        <v>1.85944</v>
      </c>
      <c r="HS692">
        <v>1.85959</v>
      </c>
      <c r="HT692">
        <v>1.85806</v>
      </c>
      <c r="HU692">
        <v>1.85715</v>
      </c>
      <c r="HV692">
        <v>1.8521</v>
      </c>
      <c r="HW692">
        <v>0</v>
      </c>
      <c r="HX692">
        <v>0</v>
      </c>
      <c r="HY692">
        <v>0</v>
      </c>
      <c r="HZ692">
        <v>0</v>
      </c>
      <c r="IA692" t="s">
        <v>424</v>
      </c>
      <c r="IB692" t="s">
        <v>425</v>
      </c>
      <c r="IC692" t="s">
        <v>426</v>
      </c>
      <c r="ID692" t="s">
        <v>426</v>
      </c>
      <c r="IE692" t="s">
        <v>426</v>
      </c>
      <c r="IF692" t="s">
        <v>426</v>
      </c>
      <c r="IG692">
        <v>0</v>
      </c>
      <c r="IH692">
        <v>100</v>
      </c>
      <c r="II692">
        <v>100</v>
      </c>
      <c r="IJ692">
        <v>-1.858</v>
      </c>
      <c r="IK692">
        <v>0.1895</v>
      </c>
      <c r="IL692">
        <v>-2.649252934745999</v>
      </c>
      <c r="IM692">
        <v>0.001328113201692861</v>
      </c>
      <c r="IN692">
        <v>1.538283238170363E-06</v>
      </c>
      <c r="IO692">
        <v>-5.795655626708063E-10</v>
      </c>
      <c r="IP692">
        <v>-0.06069833800973445</v>
      </c>
      <c r="IQ692">
        <v>-0.004593102289677449</v>
      </c>
      <c r="IR692">
        <v>0.0008253994458280543</v>
      </c>
      <c r="IS692">
        <v>-7.403632370499484E-06</v>
      </c>
      <c r="IT692">
        <v>2</v>
      </c>
      <c r="IU692">
        <v>1985</v>
      </c>
      <c r="IV692">
        <v>1</v>
      </c>
      <c r="IW692">
        <v>27</v>
      </c>
      <c r="IX692">
        <v>2.6</v>
      </c>
      <c r="IY692">
        <v>2.6</v>
      </c>
      <c r="IZ692">
        <v>1.13525</v>
      </c>
      <c r="JA692">
        <v>2.60986</v>
      </c>
      <c r="JB692">
        <v>1.49658</v>
      </c>
      <c r="JC692">
        <v>2.34497</v>
      </c>
      <c r="JD692">
        <v>1.54907</v>
      </c>
      <c r="JE692">
        <v>2.45605</v>
      </c>
      <c r="JF692">
        <v>32.6869</v>
      </c>
      <c r="JG692">
        <v>15.1302</v>
      </c>
      <c r="JH692">
        <v>18</v>
      </c>
      <c r="JI692">
        <v>481.094</v>
      </c>
      <c r="JJ692">
        <v>503.559</v>
      </c>
      <c r="JK692">
        <v>30.3417</v>
      </c>
      <c r="JL692">
        <v>27.3662</v>
      </c>
      <c r="JM692">
        <v>30</v>
      </c>
      <c r="JN692">
        <v>27.5748</v>
      </c>
      <c r="JO692">
        <v>27.5606</v>
      </c>
      <c r="JP692">
        <v>22.8298</v>
      </c>
      <c r="JQ692">
        <v>20.4712</v>
      </c>
      <c r="JR692">
        <v>78.95950000000001</v>
      </c>
      <c r="JS692">
        <v>30.3476</v>
      </c>
      <c r="JT692">
        <v>420</v>
      </c>
      <c r="JU692">
        <v>23.5921</v>
      </c>
      <c r="JV692">
        <v>102.319</v>
      </c>
      <c r="JW692">
        <v>91.3723</v>
      </c>
    </row>
    <row r="693" spans="1:283">
      <c r="A693">
        <v>675</v>
      </c>
      <c r="B693">
        <v>1761014632.6</v>
      </c>
      <c r="C693">
        <v>4966.599999904633</v>
      </c>
      <c r="D693" t="s">
        <v>1816</v>
      </c>
      <c r="E693" t="s">
        <v>1817</v>
      </c>
      <c r="F693">
        <v>5</v>
      </c>
      <c r="G693" t="s">
        <v>1788</v>
      </c>
      <c r="H693">
        <v>1761014624.6</v>
      </c>
      <c r="I693">
        <f>(J693)/1000</f>
        <v>0</v>
      </c>
      <c r="J693">
        <f>1000*DJ693*AH693*(DF693-DG693)/(100*CY693*(1000-AH693*DF693))</f>
        <v>0</v>
      </c>
      <c r="K693">
        <f>DJ693*AH693*(DE693-DD693*(1000-AH693*DG693)/(1000-AH693*DF693))/(100*CY693)</f>
        <v>0</v>
      </c>
      <c r="L693">
        <f>DD693 - IF(AH693&gt;1, K693*CY693*100.0/(AJ693), 0)</f>
        <v>0</v>
      </c>
      <c r="M693">
        <f>((S693-I693/2)*L693-K693)/(S693+I693/2)</f>
        <v>0</v>
      </c>
      <c r="N693">
        <f>M693*(DK693+DL693)/1000.0</f>
        <v>0</v>
      </c>
      <c r="O693">
        <f>(DD693 - IF(AH693&gt;1, K693*CY693*100.0/(AJ693), 0))*(DK693+DL693)/1000.0</f>
        <v>0</v>
      </c>
      <c r="P693">
        <f>2.0/((1/R693-1/Q693)+SIGN(R693)*SQRT((1/R693-1/Q693)*(1/R693-1/Q693) + 4*CZ693/((CZ693+1)*(CZ693+1))*(2*1/R693*1/Q693-1/Q693*1/Q693)))</f>
        <v>0</v>
      </c>
      <c r="Q693">
        <f>IF(LEFT(DA693,1)&lt;&gt;"0",IF(LEFT(DA693,1)="1",3.0,DB693),$D$5+$E$5*(DR693*DK693/($K$5*1000))+$F$5*(DR693*DK693/($K$5*1000))*MAX(MIN(CY693,$J$5),$I$5)*MAX(MIN(CY693,$J$5),$I$5)+$G$5*MAX(MIN(CY693,$J$5),$I$5)*(DR693*DK693/($K$5*1000))+$H$5*(DR693*DK693/($K$5*1000))*(DR693*DK693/($K$5*1000)))</f>
        <v>0</v>
      </c>
      <c r="R693">
        <f>I693*(1000-(1000*0.61365*exp(17.502*V693/(240.97+V693))/(DK693+DL693)+DF693)/2)/(1000*0.61365*exp(17.502*V693/(240.97+V693))/(DK693+DL693)-DF693)</f>
        <v>0</v>
      </c>
      <c r="S693">
        <f>1/((CZ693+1)/(P693/1.6)+1/(Q693/1.37)) + CZ693/((CZ693+1)/(P693/1.6) + CZ693/(Q693/1.37))</f>
        <v>0</v>
      </c>
      <c r="T693">
        <f>(CU693*CX693)</f>
        <v>0</v>
      </c>
      <c r="U693">
        <f>(DM693+(T693+2*0.95*5.67E-8*(((DM693+$B$9)+273)^4-(DM693+273)^4)-44100*I693)/(1.84*29.3*Q693+8*0.95*5.67E-8*(DM693+273)^3))</f>
        <v>0</v>
      </c>
      <c r="V693">
        <f>($C$9*DN693+$D$9*DO693+$E$9*U693)</f>
        <v>0</v>
      </c>
      <c r="W693">
        <f>0.61365*exp(17.502*V693/(240.97+V693))</f>
        <v>0</v>
      </c>
      <c r="X693">
        <f>(Y693/Z693*100)</f>
        <v>0</v>
      </c>
      <c r="Y693">
        <f>DF693*(DK693+DL693)/1000</f>
        <v>0</v>
      </c>
      <c r="Z693">
        <f>0.61365*exp(17.502*DM693/(240.97+DM693))</f>
        <v>0</v>
      </c>
      <c r="AA693">
        <f>(W693-DF693*(DK693+DL693)/1000)</f>
        <v>0</v>
      </c>
      <c r="AB693">
        <f>(-I693*44100)</f>
        <v>0</v>
      </c>
      <c r="AC693">
        <f>2*29.3*Q693*0.92*(DM693-V693)</f>
        <v>0</v>
      </c>
      <c r="AD693">
        <f>2*0.95*5.67E-8*(((DM693+$B$9)+273)^4-(V693+273)^4)</f>
        <v>0</v>
      </c>
      <c r="AE693">
        <f>T693+AD693+AB693+AC693</f>
        <v>0</v>
      </c>
      <c r="AF693">
        <v>1</v>
      </c>
      <c r="AG693">
        <v>0</v>
      </c>
      <c r="AH693">
        <f>IF(AF693*$H$15&gt;=AJ693,1.0,(AJ693/(AJ693-AF693*$H$15)))</f>
        <v>0</v>
      </c>
      <c r="AI693">
        <f>(AH693-1)*100</f>
        <v>0</v>
      </c>
      <c r="AJ693">
        <f>MAX(0,($B$15+$C$15*DR693)/(1+$D$15*DR693)*DK693/(DM693+273)*$E$15)</f>
        <v>0</v>
      </c>
      <c r="AK693" t="s">
        <v>420</v>
      </c>
      <c r="AL693" t="s">
        <v>420</v>
      </c>
      <c r="AM693">
        <v>0</v>
      </c>
      <c r="AN693">
        <v>0</v>
      </c>
      <c r="AO693">
        <f>1-AM693/AN693</f>
        <v>0</v>
      </c>
      <c r="AP693">
        <v>0</v>
      </c>
      <c r="AQ693" t="s">
        <v>420</v>
      </c>
      <c r="AR693" t="s">
        <v>420</v>
      </c>
      <c r="AS693">
        <v>0</v>
      </c>
      <c r="AT693">
        <v>0</v>
      </c>
      <c r="AU693">
        <f>1-AS693/AT693</f>
        <v>0</v>
      </c>
      <c r="AV693">
        <v>0.5</v>
      </c>
      <c r="AW693">
        <f>CV693</f>
        <v>0</v>
      </c>
      <c r="AX693">
        <f>K693</f>
        <v>0</v>
      </c>
      <c r="AY693">
        <f>AU693*AV693*AW693</f>
        <v>0</v>
      </c>
      <c r="AZ693">
        <f>(AX693-AP693)/AW693</f>
        <v>0</v>
      </c>
      <c r="BA693">
        <f>(AN693-AT693)/AT693</f>
        <v>0</v>
      </c>
      <c r="BB693">
        <f>AM693/(AO693+AM693/AT693)</f>
        <v>0</v>
      </c>
      <c r="BC693" t="s">
        <v>420</v>
      </c>
      <c r="BD693">
        <v>0</v>
      </c>
      <c r="BE693">
        <f>IF(BD693&lt;&gt;0, BD693, BB693)</f>
        <v>0</v>
      </c>
      <c r="BF693">
        <f>1-BE693/AT693</f>
        <v>0</v>
      </c>
      <c r="BG693">
        <f>(AT693-AS693)/(AT693-BE693)</f>
        <v>0</v>
      </c>
      <c r="BH693">
        <f>(AN693-AT693)/(AN693-BE693)</f>
        <v>0</v>
      </c>
      <c r="BI693">
        <f>(AT693-AS693)/(AT693-AM693)</f>
        <v>0</v>
      </c>
      <c r="BJ693">
        <f>(AN693-AT693)/(AN693-AM693)</f>
        <v>0</v>
      </c>
      <c r="BK693">
        <f>(BG693*BE693/AS693)</f>
        <v>0</v>
      </c>
      <c r="BL693">
        <f>(1-BK693)</f>
        <v>0</v>
      </c>
      <c r="CU693">
        <f>$B$13*DS693+$C$13*DT693+$F$13*EE693*(1-EH693)</f>
        <v>0</v>
      </c>
      <c r="CV693">
        <f>CU693*CW693</f>
        <v>0</v>
      </c>
      <c r="CW693">
        <f>($B$13*$D$11+$C$13*$D$11+$F$13*((ER693+EJ693)/MAX(ER693+EJ693+ES693, 0.1)*$I$11+ES693/MAX(ER693+EJ693+ES693, 0.1)*$J$11))/($B$13+$C$13+$F$13)</f>
        <v>0</v>
      </c>
      <c r="CX693">
        <f>($B$13*$K$11+$C$13*$K$11+$F$13*((ER693+EJ693)/MAX(ER693+EJ693+ES693, 0.1)*$P$11+ES693/MAX(ER693+EJ693+ES693, 0.1)*$Q$11))/($B$13+$C$13+$F$13)</f>
        <v>0</v>
      </c>
      <c r="CY693">
        <v>1.91</v>
      </c>
      <c r="CZ693">
        <v>0.5</v>
      </c>
      <c r="DA693" t="s">
        <v>421</v>
      </c>
      <c r="DB693">
        <v>2</v>
      </c>
      <c r="DC693">
        <v>1761014624.6</v>
      </c>
      <c r="DD693">
        <v>420.3204583333333</v>
      </c>
      <c r="DE693">
        <v>420.0114583333333</v>
      </c>
      <c r="DF693">
        <v>23.6440125</v>
      </c>
      <c r="DG693">
        <v>23.64092083333334</v>
      </c>
      <c r="DH693">
        <v>422.1784583333333</v>
      </c>
      <c r="DI693">
        <v>23.4539125</v>
      </c>
      <c r="DJ693">
        <v>499.994375</v>
      </c>
      <c r="DK693">
        <v>90.63022083333333</v>
      </c>
      <c r="DL693">
        <v>0.033134475</v>
      </c>
      <c r="DM693">
        <v>30.0178125</v>
      </c>
      <c r="DN693">
        <v>30.07185833333333</v>
      </c>
      <c r="DO693">
        <v>999.9</v>
      </c>
      <c r="DP693">
        <v>0</v>
      </c>
      <c r="DQ693">
        <v>0</v>
      </c>
      <c r="DR693">
        <v>9994.090833333334</v>
      </c>
      <c r="DS693">
        <v>0</v>
      </c>
      <c r="DT693">
        <v>0.242856</v>
      </c>
      <c r="DU693">
        <v>0.3091265</v>
      </c>
      <c r="DV693">
        <v>430.49925</v>
      </c>
      <c r="DW693">
        <v>430.1812083333332</v>
      </c>
      <c r="DX693">
        <v>0.00309784625</v>
      </c>
      <c r="DY693">
        <v>420.0114583333333</v>
      </c>
      <c r="DZ693">
        <v>23.64092083333334</v>
      </c>
      <c r="EA693">
        <v>2.14286375</v>
      </c>
      <c r="EB693">
        <v>2.1425825</v>
      </c>
      <c r="EC693">
        <v>18.54142083333333</v>
      </c>
      <c r="ED693">
        <v>18.5393125</v>
      </c>
      <c r="EE693">
        <v>0.00500078</v>
      </c>
      <c r="EF693">
        <v>0</v>
      </c>
      <c r="EG693">
        <v>0</v>
      </c>
      <c r="EH693">
        <v>0</v>
      </c>
      <c r="EI693">
        <v>188.8708333333333</v>
      </c>
      <c r="EJ693">
        <v>0.00500078</v>
      </c>
      <c r="EK693">
        <v>-16.61666666666666</v>
      </c>
      <c r="EL693">
        <v>-0.2833333333333334</v>
      </c>
      <c r="EM693">
        <v>35.786125</v>
      </c>
      <c r="EN693">
        <v>40.05704166666666</v>
      </c>
      <c r="EO693">
        <v>38.51266666666667</v>
      </c>
      <c r="EP693">
        <v>40.77583333333333</v>
      </c>
      <c r="EQ693">
        <v>38.92416666666666</v>
      </c>
      <c r="ER693">
        <v>0</v>
      </c>
      <c r="ES693">
        <v>0</v>
      </c>
      <c r="ET693">
        <v>0</v>
      </c>
      <c r="EU693">
        <v>1761014631.7</v>
      </c>
      <c r="EV693">
        <v>0</v>
      </c>
      <c r="EW693">
        <v>187.95</v>
      </c>
      <c r="EX693">
        <v>-2.847863324819912</v>
      </c>
      <c r="EY693">
        <v>17.85982941966475</v>
      </c>
      <c r="EZ693">
        <v>-15.35384615384616</v>
      </c>
      <c r="FA693">
        <v>15</v>
      </c>
      <c r="FB693">
        <v>1761014477.1</v>
      </c>
      <c r="FC693" t="s">
        <v>1789</v>
      </c>
      <c r="FD693">
        <v>1761014476.1</v>
      </c>
      <c r="FE693">
        <v>1761014477.1</v>
      </c>
      <c r="FF693">
        <v>21</v>
      </c>
      <c r="FG693">
        <v>-0.045</v>
      </c>
      <c r="FH693">
        <v>0.002</v>
      </c>
      <c r="FI693">
        <v>-1.859</v>
      </c>
      <c r="FJ693">
        <v>0.189</v>
      </c>
      <c r="FK693">
        <v>420</v>
      </c>
      <c r="FL693">
        <v>24</v>
      </c>
      <c r="FM693">
        <v>0.54</v>
      </c>
      <c r="FN693">
        <v>0.15</v>
      </c>
      <c r="FO693">
        <v>0.305405425</v>
      </c>
      <c r="FP693">
        <v>0.1492967617260777</v>
      </c>
      <c r="FQ693">
        <v>0.0519550133494774</v>
      </c>
      <c r="FR693">
        <v>1</v>
      </c>
      <c r="FS693">
        <v>189.2029411764706</v>
      </c>
      <c r="FT693">
        <v>-17.96333084753448</v>
      </c>
      <c r="FU693">
        <v>6.76654770322867</v>
      </c>
      <c r="FV693">
        <v>0</v>
      </c>
      <c r="FW693">
        <v>-0.00280490425</v>
      </c>
      <c r="FX693">
        <v>0.2312261183864916</v>
      </c>
      <c r="FY693">
        <v>0.02513837649089425</v>
      </c>
      <c r="FZ693">
        <v>0</v>
      </c>
      <c r="GA693">
        <v>1</v>
      </c>
      <c r="GB693">
        <v>3</v>
      </c>
      <c r="GC693" t="s">
        <v>459</v>
      </c>
      <c r="GD693">
        <v>3.1096</v>
      </c>
      <c r="GE693">
        <v>2.72487</v>
      </c>
      <c r="GF693">
        <v>0.0888203</v>
      </c>
      <c r="GG693">
        <v>0.0885132</v>
      </c>
      <c r="GH693">
        <v>0.107481</v>
      </c>
      <c r="GI693">
        <v>0.108452</v>
      </c>
      <c r="GJ693">
        <v>23918.3</v>
      </c>
      <c r="GK693">
        <v>21654.6</v>
      </c>
      <c r="GL693">
        <v>26806.7</v>
      </c>
      <c r="GM693">
        <v>23962.5</v>
      </c>
      <c r="GN693">
        <v>38228.6</v>
      </c>
      <c r="GO693">
        <v>31507.3</v>
      </c>
      <c r="GP693">
        <v>46789.8</v>
      </c>
      <c r="GQ693">
        <v>37873.6</v>
      </c>
      <c r="GR693">
        <v>1.8944</v>
      </c>
      <c r="GS693">
        <v>1.88363</v>
      </c>
      <c r="GT693">
        <v>0.107937</v>
      </c>
      <c r="GU693">
        <v>0</v>
      </c>
      <c r="GV693">
        <v>28.2648</v>
      </c>
      <c r="GW693">
        <v>999.9</v>
      </c>
      <c r="GX693">
        <v>64.09999999999999</v>
      </c>
      <c r="GY693">
        <v>28.9</v>
      </c>
      <c r="GZ693">
        <v>28.2809</v>
      </c>
      <c r="HA693">
        <v>61.5483</v>
      </c>
      <c r="HB693">
        <v>20.9415</v>
      </c>
      <c r="HC693">
        <v>1</v>
      </c>
      <c r="HD693">
        <v>0.008765240000000001</v>
      </c>
      <c r="HE693">
        <v>-1.24027</v>
      </c>
      <c r="HF693">
        <v>20.3334</v>
      </c>
      <c r="HG693">
        <v>5.21759</v>
      </c>
      <c r="HH693">
        <v>11.98</v>
      </c>
      <c r="HI693">
        <v>4.96545</v>
      </c>
      <c r="HJ693">
        <v>3.27598</v>
      </c>
      <c r="HK693">
        <v>9999</v>
      </c>
      <c r="HL693">
        <v>9999</v>
      </c>
      <c r="HM693">
        <v>9999</v>
      </c>
      <c r="HN693">
        <v>999.9</v>
      </c>
      <c r="HO693">
        <v>1.86366</v>
      </c>
      <c r="HP693">
        <v>1.85975</v>
      </c>
      <c r="HQ693">
        <v>1.85806</v>
      </c>
      <c r="HR693">
        <v>1.85944</v>
      </c>
      <c r="HS693">
        <v>1.85959</v>
      </c>
      <c r="HT693">
        <v>1.85806</v>
      </c>
      <c r="HU693">
        <v>1.85715</v>
      </c>
      <c r="HV693">
        <v>1.85211</v>
      </c>
      <c r="HW693">
        <v>0</v>
      </c>
      <c r="HX693">
        <v>0</v>
      </c>
      <c r="HY693">
        <v>0</v>
      </c>
      <c r="HZ693">
        <v>0</v>
      </c>
      <c r="IA693" t="s">
        <v>424</v>
      </c>
      <c r="IB693" t="s">
        <v>425</v>
      </c>
      <c r="IC693" t="s">
        <v>426</v>
      </c>
      <c r="ID693" t="s">
        <v>426</v>
      </c>
      <c r="IE693" t="s">
        <v>426</v>
      </c>
      <c r="IF693" t="s">
        <v>426</v>
      </c>
      <c r="IG693">
        <v>0</v>
      </c>
      <c r="IH693">
        <v>100</v>
      </c>
      <c r="II693">
        <v>100</v>
      </c>
      <c r="IJ693">
        <v>-1.858</v>
      </c>
      <c r="IK693">
        <v>0.1892</v>
      </c>
      <c r="IL693">
        <v>-2.649252934745999</v>
      </c>
      <c r="IM693">
        <v>0.001328113201692861</v>
      </c>
      <c r="IN693">
        <v>1.538283238170363E-06</v>
      </c>
      <c r="IO693">
        <v>-5.795655626708063E-10</v>
      </c>
      <c r="IP693">
        <v>-0.06069833800973445</v>
      </c>
      <c r="IQ693">
        <v>-0.004593102289677449</v>
      </c>
      <c r="IR693">
        <v>0.0008253994458280543</v>
      </c>
      <c r="IS693">
        <v>-7.403632370499484E-06</v>
      </c>
      <c r="IT693">
        <v>2</v>
      </c>
      <c r="IU693">
        <v>1985</v>
      </c>
      <c r="IV693">
        <v>1</v>
      </c>
      <c r="IW693">
        <v>27</v>
      </c>
      <c r="IX693">
        <v>2.6</v>
      </c>
      <c r="IY693">
        <v>2.6</v>
      </c>
      <c r="IZ693">
        <v>1.13525</v>
      </c>
      <c r="JA693">
        <v>2.6062</v>
      </c>
      <c r="JB693">
        <v>1.49658</v>
      </c>
      <c r="JC693">
        <v>2.34497</v>
      </c>
      <c r="JD693">
        <v>1.54907</v>
      </c>
      <c r="JE693">
        <v>2.43652</v>
      </c>
      <c r="JF693">
        <v>32.6869</v>
      </c>
      <c r="JG693">
        <v>15.139</v>
      </c>
      <c r="JH693">
        <v>18</v>
      </c>
      <c r="JI693">
        <v>481.18</v>
      </c>
      <c r="JJ693">
        <v>503.542</v>
      </c>
      <c r="JK693">
        <v>30.3151</v>
      </c>
      <c r="JL693">
        <v>27.3662</v>
      </c>
      <c r="JM693">
        <v>30.0001</v>
      </c>
      <c r="JN693">
        <v>27.5748</v>
      </c>
      <c r="JO693">
        <v>27.5606</v>
      </c>
      <c r="JP693">
        <v>22.8285</v>
      </c>
      <c r="JQ693">
        <v>20.4712</v>
      </c>
      <c r="JR693">
        <v>78.95950000000001</v>
      </c>
      <c r="JS693">
        <v>30.3015</v>
      </c>
      <c r="JT693">
        <v>420</v>
      </c>
      <c r="JU693">
        <v>23.5982</v>
      </c>
      <c r="JV693">
        <v>102.319</v>
      </c>
      <c r="JW693">
        <v>91.37220000000001</v>
      </c>
    </row>
    <row r="694" spans="1:283">
      <c r="A694">
        <v>676</v>
      </c>
      <c r="B694">
        <v>1761014634.6</v>
      </c>
      <c r="C694">
        <v>4968.599999904633</v>
      </c>
      <c r="D694" t="s">
        <v>1818</v>
      </c>
      <c r="E694" t="s">
        <v>1819</v>
      </c>
      <c r="F694">
        <v>5</v>
      </c>
      <c r="G694" t="s">
        <v>1788</v>
      </c>
      <c r="H694">
        <v>1761014626.6</v>
      </c>
      <c r="I694">
        <f>(J694)/1000</f>
        <v>0</v>
      </c>
      <c r="J694">
        <f>1000*DJ694*AH694*(DF694-DG694)/(100*CY694*(1000-AH694*DF694))</f>
        <v>0</v>
      </c>
      <c r="K694">
        <f>DJ694*AH694*(DE694-DD694*(1000-AH694*DG694)/(1000-AH694*DF694))/(100*CY694)</f>
        <v>0</v>
      </c>
      <c r="L694">
        <f>DD694 - IF(AH694&gt;1, K694*CY694*100.0/(AJ694), 0)</f>
        <v>0</v>
      </c>
      <c r="M694">
        <f>((S694-I694/2)*L694-K694)/(S694+I694/2)</f>
        <v>0</v>
      </c>
      <c r="N694">
        <f>M694*(DK694+DL694)/1000.0</f>
        <v>0</v>
      </c>
      <c r="O694">
        <f>(DD694 - IF(AH694&gt;1, K694*CY694*100.0/(AJ694), 0))*(DK694+DL694)/1000.0</f>
        <v>0</v>
      </c>
      <c r="P694">
        <f>2.0/((1/R694-1/Q694)+SIGN(R694)*SQRT((1/R694-1/Q694)*(1/R694-1/Q694) + 4*CZ694/((CZ694+1)*(CZ694+1))*(2*1/R694*1/Q694-1/Q694*1/Q694)))</f>
        <v>0</v>
      </c>
      <c r="Q694">
        <f>IF(LEFT(DA694,1)&lt;&gt;"0",IF(LEFT(DA694,1)="1",3.0,DB694),$D$5+$E$5*(DR694*DK694/($K$5*1000))+$F$5*(DR694*DK694/($K$5*1000))*MAX(MIN(CY694,$J$5),$I$5)*MAX(MIN(CY694,$J$5),$I$5)+$G$5*MAX(MIN(CY694,$J$5),$I$5)*(DR694*DK694/($K$5*1000))+$H$5*(DR694*DK694/($K$5*1000))*(DR694*DK694/($K$5*1000)))</f>
        <v>0</v>
      </c>
      <c r="R694">
        <f>I694*(1000-(1000*0.61365*exp(17.502*V694/(240.97+V694))/(DK694+DL694)+DF694)/2)/(1000*0.61365*exp(17.502*V694/(240.97+V694))/(DK694+DL694)-DF694)</f>
        <v>0</v>
      </c>
      <c r="S694">
        <f>1/((CZ694+1)/(P694/1.6)+1/(Q694/1.37)) + CZ694/((CZ694+1)/(P694/1.6) + CZ694/(Q694/1.37))</f>
        <v>0</v>
      </c>
      <c r="T694">
        <f>(CU694*CX694)</f>
        <v>0</v>
      </c>
      <c r="U694">
        <f>(DM694+(T694+2*0.95*5.67E-8*(((DM694+$B$9)+273)^4-(DM694+273)^4)-44100*I694)/(1.84*29.3*Q694+8*0.95*5.67E-8*(DM694+273)^3))</f>
        <v>0</v>
      </c>
      <c r="V694">
        <f>($C$9*DN694+$D$9*DO694+$E$9*U694)</f>
        <v>0</v>
      </c>
      <c r="W694">
        <f>0.61365*exp(17.502*V694/(240.97+V694))</f>
        <v>0</v>
      </c>
      <c r="X694">
        <f>(Y694/Z694*100)</f>
        <v>0</v>
      </c>
      <c r="Y694">
        <f>DF694*(DK694+DL694)/1000</f>
        <v>0</v>
      </c>
      <c r="Z694">
        <f>0.61365*exp(17.502*DM694/(240.97+DM694))</f>
        <v>0</v>
      </c>
      <c r="AA694">
        <f>(W694-DF694*(DK694+DL694)/1000)</f>
        <v>0</v>
      </c>
      <c r="AB694">
        <f>(-I694*44100)</f>
        <v>0</v>
      </c>
      <c r="AC694">
        <f>2*29.3*Q694*0.92*(DM694-V694)</f>
        <v>0</v>
      </c>
      <c r="AD694">
        <f>2*0.95*5.67E-8*(((DM694+$B$9)+273)^4-(V694+273)^4)</f>
        <v>0</v>
      </c>
      <c r="AE694">
        <f>T694+AD694+AB694+AC694</f>
        <v>0</v>
      </c>
      <c r="AF694">
        <v>1</v>
      </c>
      <c r="AG694">
        <v>0</v>
      </c>
      <c r="AH694">
        <f>IF(AF694*$H$15&gt;=AJ694,1.0,(AJ694/(AJ694-AF694*$H$15)))</f>
        <v>0</v>
      </c>
      <c r="AI694">
        <f>(AH694-1)*100</f>
        <v>0</v>
      </c>
      <c r="AJ694">
        <f>MAX(0,($B$15+$C$15*DR694)/(1+$D$15*DR694)*DK694/(DM694+273)*$E$15)</f>
        <v>0</v>
      </c>
      <c r="AK694" t="s">
        <v>420</v>
      </c>
      <c r="AL694" t="s">
        <v>420</v>
      </c>
      <c r="AM694">
        <v>0</v>
      </c>
      <c r="AN694">
        <v>0</v>
      </c>
      <c r="AO694">
        <f>1-AM694/AN694</f>
        <v>0</v>
      </c>
      <c r="AP694">
        <v>0</v>
      </c>
      <c r="AQ694" t="s">
        <v>420</v>
      </c>
      <c r="AR694" t="s">
        <v>420</v>
      </c>
      <c r="AS694">
        <v>0</v>
      </c>
      <c r="AT694">
        <v>0</v>
      </c>
      <c r="AU694">
        <f>1-AS694/AT694</f>
        <v>0</v>
      </c>
      <c r="AV694">
        <v>0.5</v>
      </c>
      <c r="AW694">
        <f>CV694</f>
        <v>0</v>
      </c>
      <c r="AX694">
        <f>K694</f>
        <v>0</v>
      </c>
      <c r="AY694">
        <f>AU694*AV694*AW694</f>
        <v>0</v>
      </c>
      <c r="AZ694">
        <f>(AX694-AP694)/AW694</f>
        <v>0</v>
      </c>
      <c r="BA694">
        <f>(AN694-AT694)/AT694</f>
        <v>0</v>
      </c>
      <c r="BB694">
        <f>AM694/(AO694+AM694/AT694)</f>
        <v>0</v>
      </c>
      <c r="BC694" t="s">
        <v>420</v>
      </c>
      <c r="BD694">
        <v>0</v>
      </c>
      <c r="BE694">
        <f>IF(BD694&lt;&gt;0, BD694, BB694)</f>
        <v>0</v>
      </c>
      <c r="BF694">
        <f>1-BE694/AT694</f>
        <v>0</v>
      </c>
      <c r="BG694">
        <f>(AT694-AS694)/(AT694-BE694)</f>
        <v>0</v>
      </c>
      <c r="BH694">
        <f>(AN694-AT694)/(AN694-BE694)</f>
        <v>0</v>
      </c>
      <c r="BI694">
        <f>(AT694-AS694)/(AT694-AM694)</f>
        <v>0</v>
      </c>
      <c r="BJ694">
        <f>(AN694-AT694)/(AN694-AM694)</f>
        <v>0</v>
      </c>
      <c r="BK694">
        <f>(BG694*BE694/AS694)</f>
        <v>0</v>
      </c>
      <c r="BL694">
        <f>(1-BK694)</f>
        <v>0</v>
      </c>
      <c r="CU694">
        <f>$B$13*DS694+$C$13*DT694+$F$13*EE694*(1-EH694)</f>
        <v>0</v>
      </c>
      <c r="CV694">
        <f>CU694*CW694</f>
        <v>0</v>
      </c>
      <c r="CW694">
        <f>($B$13*$D$11+$C$13*$D$11+$F$13*((ER694+EJ694)/MAX(ER694+EJ694+ES694, 0.1)*$I$11+ES694/MAX(ER694+EJ694+ES694, 0.1)*$J$11))/($B$13+$C$13+$F$13)</f>
        <v>0</v>
      </c>
      <c r="CX694">
        <f>($B$13*$K$11+$C$13*$K$11+$F$13*((ER694+EJ694)/MAX(ER694+EJ694+ES694, 0.1)*$P$11+ES694/MAX(ER694+EJ694+ES694, 0.1)*$Q$11))/($B$13+$C$13+$F$13)</f>
        <v>0</v>
      </c>
      <c r="CY694">
        <v>1.91</v>
      </c>
      <c r="CZ694">
        <v>0.5</v>
      </c>
      <c r="DA694" t="s">
        <v>421</v>
      </c>
      <c r="DB694">
        <v>2</v>
      </c>
      <c r="DC694">
        <v>1761014626.6</v>
      </c>
      <c r="DD694">
        <v>420.3376249999999</v>
      </c>
      <c r="DE694">
        <v>420.0158750000001</v>
      </c>
      <c r="DF694">
        <v>23.636425</v>
      </c>
      <c r="DG694">
        <v>23.62785833333334</v>
      </c>
      <c r="DH694">
        <v>422.1955833333333</v>
      </c>
      <c r="DI694">
        <v>23.44648333333333</v>
      </c>
      <c r="DJ694">
        <v>499.9975416666666</v>
      </c>
      <c r="DK694">
        <v>90.63006250000001</v>
      </c>
      <c r="DL694">
        <v>0.0331297875</v>
      </c>
      <c r="DM694">
        <v>30.00753333333334</v>
      </c>
      <c r="DN694">
        <v>30.061</v>
      </c>
      <c r="DO694">
        <v>999.9</v>
      </c>
      <c r="DP694">
        <v>0</v>
      </c>
      <c r="DQ694">
        <v>0</v>
      </c>
      <c r="DR694">
        <v>9997.111666666666</v>
      </c>
      <c r="DS694">
        <v>0</v>
      </c>
      <c r="DT694">
        <v>0.242856</v>
      </c>
      <c r="DU694">
        <v>0.3219324583333333</v>
      </c>
      <c r="DV694">
        <v>430.5135416666666</v>
      </c>
      <c r="DW694">
        <v>430.18</v>
      </c>
      <c r="DX694">
        <v>0.008574004583333331</v>
      </c>
      <c r="DY694">
        <v>420.0158750000001</v>
      </c>
      <c r="DZ694">
        <v>23.62785833333334</v>
      </c>
      <c r="EA694">
        <v>2.142172083333333</v>
      </c>
      <c r="EB694">
        <v>2.141394583333333</v>
      </c>
      <c r="EC694">
        <v>18.53626666666667</v>
      </c>
      <c r="ED694">
        <v>18.53045833333333</v>
      </c>
      <c r="EE694">
        <v>0.00500078</v>
      </c>
      <c r="EF694">
        <v>0</v>
      </c>
      <c r="EG694">
        <v>0</v>
      </c>
      <c r="EH694">
        <v>0</v>
      </c>
      <c r="EI694">
        <v>188.95</v>
      </c>
      <c r="EJ694">
        <v>0.00500078</v>
      </c>
      <c r="EK694">
        <v>-17.125</v>
      </c>
      <c r="EL694">
        <v>-0.5333333333333333</v>
      </c>
      <c r="EM694">
        <v>35.79916666666666</v>
      </c>
      <c r="EN694">
        <v>40.07525</v>
      </c>
      <c r="EO694">
        <v>38.549125</v>
      </c>
      <c r="EP694">
        <v>40.81233333333333</v>
      </c>
      <c r="EQ694">
        <v>38.929375</v>
      </c>
      <c r="ER694">
        <v>0</v>
      </c>
      <c r="ES694">
        <v>0</v>
      </c>
      <c r="ET694">
        <v>0</v>
      </c>
      <c r="EU694">
        <v>1761014633.5</v>
      </c>
      <c r="EV694">
        <v>0</v>
      </c>
      <c r="EW694">
        <v>187.744</v>
      </c>
      <c r="EX694">
        <v>25.36153820061755</v>
      </c>
      <c r="EY694">
        <v>1.276923519290697</v>
      </c>
      <c r="EZ694">
        <v>-15.568</v>
      </c>
      <c r="FA694">
        <v>15</v>
      </c>
      <c r="FB694">
        <v>1761014477.1</v>
      </c>
      <c r="FC694" t="s">
        <v>1789</v>
      </c>
      <c r="FD694">
        <v>1761014476.1</v>
      </c>
      <c r="FE694">
        <v>1761014477.1</v>
      </c>
      <c r="FF694">
        <v>21</v>
      </c>
      <c r="FG694">
        <v>-0.045</v>
      </c>
      <c r="FH694">
        <v>0.002</v>
      </c>
      <c r="FI694">
        <v>-1.859</v>
      </c>
      <c r="FJ694">
        <v>0.189</v>
      </c>
      <c r="FK694">
        <v>420</v>
      </c>
      <c r="FL694">
        <v>24</v>
      </c>
      <c r="FM694">
        <v>0.54</v>
      </c>
      <c r="FN694">
        <v>0.15</v>
      </c>
      <c r="FO694">
        <v>0.3088624878048781</v>
      </c>
      <c r="FP694">
        <v>0.2517088850174217</v>
      </c>
      <c r="FQ694">
        <v>0.05412007558226743</v>
      </c>
      <c r="FR694">
        <v>1</v>
      </c>
      <c r="FS694">
        <v>188.7676470588235</v>
      </c>
      <c r="FT694">
        <v>-7.133689872028868</v>
      </c>
      <c r="FU694">
        <v>6.236831802626719</v>
      </c>
      <c r="FV694">
        <v>0</v>
      </c>
      <c r="FW694">
        <v>-0.0001482212195121956</v>
      </c>
      <c r="FX694">
        <v>0.2243890024390243</v>
      </c>
      <c r="FY694">
        <v>0.02509259274090033</v>
      </c>
      <c r="FZ694">
        <v>0</v>
      </c>
      <c r="GA694">
        <v>1</v>
      </c>
      <c r="GB694">
        <v>3</v>
      </c>
      <c r="GC694" t="s">
        <v>459</v>
      </c>
      <c r="GD694">
        <v>3.10968</v>
      </c>
      <c r="GE694">
        <v>2.72481</v>
      </c>
      <c r="GF694">
        <v>0.0888205</v>
      </c>
      <c r="GG694">
        <v>0.0885174</v>
      </c>
      <c r="GH694">
        <v>0.107452</v>
      </c>
      <c r="GI694">
        <v>0.108452</v>
      </c>
      <c r="GJ694">
        <v>23918.3</v>
      </c>
      <c r="GK694">
        <v>21654.3</v>
      </c>
      <c r="GL694">
        <v>26806.7</v>
      </c>
      <c r="GM694">
        <v>23962.3</v>
      </c>
      <c r="GN694">
        <v>38230</v>
      </c>
      <c r="GO694">
        <v>31507.2</v>
      </c>
      <c r="GP694">
        <v>46789.9</v>
      </c>
      <c r="GQ694">
        <v>37873.5</v>
      </c>
      <c r="GR694">
        <v>1.8948</v>
      </c>
      <c r="GS694">
        <v>1.88352</v>
      </c>
      <c r="GT694">
        <v>0.107653</v>
      </c>
      <c r="GU694">
        <v>0</v>
      </c>
      <c r="GV694">
        <v>28.2626</v>
      </c>
      <c r="GW694">
        <v>999.9</v>
      </c>
      <c r="GX694">
        <v>64.09999999999999</v>
      </c>
      <c r="GY694">
        <v>28.9</v>
      </c>
      <c r="GZ694">
        <v>28.2841</v>
      </c>
      <c r="HA694">
        <v>61.3183</v>
      </c>
      <c r="HB694">
        <v>21.1138</v>
      </c>
      <c r="HC694">
        <v>1</v>
      </c>
      <c r="HD694">
        <v>0.00879573</v>
      </c>
      <c r="HE694">
        <v>-1.24672</v>
      </c>
      <c r="HF694">
        <v>20.3332</v>
      </c>
      <c r="HG694">
        <v>5.21789</v>
      </c>
      <c r="HH694">
        <v>11.9796</v>
      </c>
      <c r="HI694">
        <v>4.96535</v>
      </c>
      <c r="HJ694">
        <v>3.27598</v>
      </c>
      <c r="HK694">
        <v>9999</v>
      </c>
      <c r="HL694">
        <v>9999</v>
      </c>
      <c r="HM694">
        <v>9999</v>
      </c>
      <c r="HN694">
        <v>999.9</v>
      </c>
      <c r="HO694">
        <v>1.86365</v>
      </c>
      <c r="HP694">
        <v>1.85975</v>
      </c>
      <c r="HQ694">
        <v>1.85806</v>
      </c>
      <c r="HR694">
        <v>1.85944</v>
      </c>
      <c r="HS694">
        <v>1.85959</v>
      </c>
      <c r="HT694">
        <v>1.85806</v>
      </c>
      <c r="HU694">
        <v>1.85715</v>
      </c>
      <c r="HV694">
        <v>1.85211</v>
      </c>
      <c r="HW694">
        <v>0</v>
      </c>
      <c r="HX694">
        <v>0</v>
      </c>
      <c r="HY694">
        <v>0</v>
      </c>
      <c r="HZ694">
        <v>0</v>
      </c>
      <c r="IA694" t="s">
        <v>424</v>
      </c>
      <c r="IB694" t="s">
        <v>425</v>
      </c>
      <c r="IC694" t="s">
        <v>426</v>
      </c>
      <c r="ID694" t="s">
        <v>426</v>
      </c>
      <c r="IE694" t="s">
        <v>426</v>
      </c>
      <c r="IF694" t="s">
        <v>426</v>
      </c>
      <c r="IG694">
        <v>0</v>
      </c>
      <c r="IH694">
        <v>100</v>
      </c>
      <c r="II694">
        <v>100</v>
      </c>
      <c r="IJ694">
        <v>-1.858</v>
      </c>
      <c r="IK694">
        <v>0.1891</v>
      </c>
      <c r="IL694">
        <v>-2.649252934745999</v>
      </c>
      <c r="IM694">
        <v>0.001328113201692861</v>
      </c>
      <c r="IN694">
        <v>1.538283238170363E-06</v>
      </c>
      <c r="IO694">
        <v>-5.795655626708063E-10</v>
      </c>
      <c r="IP694">
        <v>-0.06069833800973445</v>
      </c>
      <c r="IQ694">
        <v>-0.004593102289677449</v>
      </c>
      <c r="IR694">
        <v>0.0008253994458280543</v>
      </c>
      <c r="IS694">
        <v>-7.403632370499484E-06</v>
      </c>
      <c r="IT694">
        <v>2</v>
      </c>
      <c r="IU694">
        <v>1985</v>
      </c>
      <c r="IV694">
        <v>1</v>
      </c>
      <c r="IW694">
        <v>27</v>
      </c>
      <c r="IX694">
        <v>2.6</v>
      </c>
      <c r="IY694">
        <v>2.6</v>
      </c>
      <c r="IZ694">
        <v>1.13525</v>
      </c>
      <c r="JA694">
        <v>2.61841</v>
      </c>
      <c r="JB694">
        <v>1.49658</v>
      </c>
      <c r="JC694">
        <v>2.34375</v>
      </c>
      <c r="JD694">
        <v>1.54907</v>
      </c>
      <c r="JE694">
        <v>2.3645</v>
      </c>
      <c r="JF694">
        <v>32.7091</v>
      </c>
      <c r="JG694">
        <v>15.1215</v>
      </c>
      <c r="JH694">
        <v>18</v>
      </c>
      <c r="JI694">
        <v>481.41</v>
      </c>
      <c r="JJ694">
        <v>503.474</v>
      </c>
      <c r="JK694">
        <v>30.2959</v>
      </c>
      <c r="JL694">
        <v>27.3662</v>
      </c>
      <c r="JM694">
        <v>30.0001</v>
      </c>
      <c r="JN694">
        <v>27.5748</v>
      </c>
      <c r="JO694">
        <v>27.5604</v>
      </c>
      <c r="JP694">
        <v>22.8255</v>
      </c>
      <c r="JQ694">
        <v>20.4712</v>
      </c>
      <c r="JR694">
        <v>78.95950000000001</v>
      </c>
      <c r="JS694">
        <v>30.3015</v>
      </c>
      <c r="JT694">
        <v>420</v>
      </c>
      <c r="JU694">
        <v>23.5982</v>
      </c>
      <c r="JV694">
        <v>102.319</v>
      </c>
      <c r="JW694">
        <v>91.3717</v>
      </c>
    </row>
    <row r="695" spans="1:283">
      <c r="A695">
        <v>677</v>
      </c>
      <c r="B695">
        <v>1761014636.6</v>
      </c>
      <c r="C695">
        <v>4970.599999904633</v>
      </c>
      <c r="D695" t="s">
        <v>1820</v>
      </c>
      <c r="E695" t="s">
        <v>1821</v>
      </c>
      <c r="F695">
        <v>5</v>
      </c>
      <c r="G695" t="s">
        <v>1788</v>
      </c>
      <c r="H695">
        <v>1761014628.6</v>
      </c>
      <c r="I695">
        <f>(J695)/1000</f>
        <v>0</v>
      </c>
      <c r="J695">
        <f>1000*DJ695*AH695*(DF695-DG695)/(100*CY695*(1000-AH695*DF695))</f>
        <v>0</v>
      </c>
      <c r="K695">
        <f>DJ695*AH695*(DE695-DD695*(1000-AH695*DG695)/(1000-AH695*DF695))/(100*CY695)</f>
        <v>0</v>
      </c>
      <c r="L695">
        <f>DD695 - IF(AH695&gt;1, K695*CY695*100.0/(AJ695), 0)</f>
        <v>0</v>
      </c>
      <c r="M695">
        <f>((S695-I695/2)*L695-K695)/(S695+I695/2)</f>
        <v>0</v>
      </c>
      <c r="N695">
        <f>M695*(DK695+DL695)/1000.0</f>
        <v>0</v>
      </c>
      <c r="O695">
        <f>(DD695 - IF(AH695&gt;1, K695*CY695*100.0/(AJ695), 0))*(DK695+DL695)/1000.0</f>
        <v>0</v>
      </c>
      <c r="P695">
        <f>2.0/((1/R695-1/Q695)+SIGN(R695)*SQRT((1/R695-1/Q695)*(1/R695-1/Q695) + 4*CZ695/((CZ695+1)*(CZ695+1))*(2*1/R695*1/Q695-1/Q695*1/Q695)))</f>
        <v>0</v>
      </c>
      <c r="Q695">
        <f>IF(LEFT(DA695,1)&lt;&gt;"0",IF(LEFT(DA695,1)="1",3.0,DB695),$D$5+$E$5*(DR695*DK695/($K$5*1000))+$F$5*(DR695*DK695/($K$5*1000))*MAX(MIN(CY695,$J$5),$I$5)*MAX(MIN(CY695,$J$5),$I$5)+$G$5*MAX(MIN(CY695,$J$5),$I$5)*(DR695*DK695/($K$5*1000))+$H$5*(DR695*DK695/($K$5*1000))*(DR695*DK695/($K$5*1000)))</f>
        <v>0</v>
      </c>
      <c r="R695">
        <f>I695*(1000-(1000*0.61365*exp(17.502*V695/(240.97+V695))/(DK695+DL695)+DF695)/2)/(1000*0.61365*exp(17.502*V695/(240.97+V695))/(DK695+DL695)-DF695)</f>
        <v>0</v>
      </c>
      <c r="S695">
        <f>1/((CZ695+1)/(P695/1.6)+1/(Q695/1.37)) + CZ695/((CZ695+1)/(P695/1.6) + CZ695/(Q695/1.37))</f>
        <v>0</v>
      </c>
      <c r="T695">
        <f>(CU695*CX695)</f>
        <v>0</v>
      </c>
      <c r="U695">
        <f>(DM695+(T695+2*0.95*5.67E-8*(((DM695+$B$9)+273)^4-(DM695+273)^4)-44100*I695)/(1.84*29.3*Q695+8*0.95*5.67E-8*(DM695+273)^3))</f>
        <v>0</v>
      </c>
      <c r="V695">
        <f>($C$9*DN695+$D$9*DO695+$E$9*U695)</f>
        <v>0</v>
      </c>
      <c r="W695">
        <f>0.61365*exp(17.502*V695/(240.97+V695))</f>
        <v>0</v>
      </c>
      <c r="X695">
        <f>(Y695/Z695*100)</f>
        <v>0</v>
      </c>
      <c r="Y695">
        <f>DF695*(DK695+DL695)/1000</f>
        <v>0</v>
      </c>
      <c r="Z695">
        <f>0.61365*exp(17.502*DM695/(240.97+DM695))</f>
        <v>0</v>
      </c>
      <c r="AA695">
        <f>(W695-DF695*(DK695+DL695)/1000)</f>
        <v>0</v>
      </c>
      <c r="AB695">
        <f>(-I695*44100)</f>
        <v>0</v>
      </c>
      <c r="AC695">
        <f>2*29.3*Q695*0.92*(DM695-V695)</f>
        <v>0</v>
      </c>
      <c r="AD695">
        <f>2*0.95*5.67E-8*(((DM695+$B$9)+273)^4-(V695+273)^4)</f>
        <v>0</v>
      </c>
      <c r="AE695">
        <f>T695+AD695+AB695+AC695</f>
        <v>0</v>
      </c>
      <c r="AF695">
        <v>1</v>
      </c>
      <c r="AG695">
        <v>0</v>
      </c>
      <c r="AH695">
        <f>IF(AF695*$H$15&gt;=AJ695,1.0,(AJ695/(AJ695-AF695*$H$15)))</f>
        <v>0</v>
      </c>
      <c r="AI695">
        <f>(AH695-1)*100</f>
        <v>0</v>
      </c>
      <c r="AJ695">
        <f>MAX(0,($B$15+$C$15*DR695)/(1+$D$15*DR695)*DK695/(DM695+273)*$E$15)</f>
        <v>0</v>
      </c>
      <c r="AK695" t="s">
        <v>420</v>
      </c>
      <c r="AL695" t="s">
        <v>420</v>
      </c>
      <c r="AM695">
        <v>0</v>
      </c>
      <c r="AN695">
        <v>0</v>
      </c>
      <c r="AO695">
        <f>1-AM695/AN695</f>
        <v>0</v>
      </c>
      <c r="AP695">
        <v>0</v>
      </c>
      <c r="AQ695" t="s">
        <v>420</v>
      </c>
      <c r="AR695" t="s">
        <v>420</v>
      </c>
      <c r="AS695">
        <v>0</v>
      </c>
      <c r="AT695">
        <v>0</v>
      </c>
      <c r="AU695">
        <f>1-AS695/AT695</f>
        <v>0</v>
      </c>
      <c r="AV695">
        <v>0.5</v>
      </c>
      <c r="AW695">
        <f>CV695</f>
        <v>0</v>
      </c>
      <c r="AX695">
        <f>K695</f>
        <v>0</v>
      </c>
      <c r="AY695">
        <f>AU695*AV695*AW695</f>
        <v>0</v>
      </c>
      <c r="AZ695">
        <f>(AX695-AP695)/AW695</f>
        <v>0</v>
      </c>
      <c r="BA695">
        <f>(AN695-AT695)/AT695</f>
        <v>0</v>
      </c>
      <c r="BB695">
        <f>AM695/(AO695+AM695/AT695)</f>
        <v>0</v>
      </c>
      <c r="BC695" t="s">
        <v>420</v>
      </c>
      <c r="BD695">
        <v>0</v>
      </c>
      <c r="BE695">
        <f>IF(BD695&lt;&gt;0, BD695, BB695)</f>
        <v>0</v>
      </c>
      <c r="BF695">
        <f>1-BE695/AT695</f>
        <v>0</v>
      </c>
      <c r="BG695">
        <f>(AT695-AS695)/(AT695-BE695)</f>
        <v>0</v>
      </c>
      <c r="BH695">
        <f>(AN695-AT695)/(AN695-BE695)</f>
        <v>0</v>
      </c>
      <c r="BI695">
        <f>(AT695-AS695)/(AT695-AM695)</f>
        <v>0</v>
      </c>
      <c r="BJ695">
        <f>(AN695-AT695)/(AN695-AM695)</f>
        <v>0</v>
      </c>
      <c r="BK695">
        <f>(BG695*BE695/AS695)</f>
        <v>0</v>
      </c>
      <c r="BL695">
        <f>(1-BK695)</f>
        <v>0</v>
      </c>
      <c r="CU695">
        <f>$B$13*DS695+$C$13*DT695+$F$13*EE695*(1-EH695)</f>
        <v>0</v>
      </c>
      <c r="CV695">
        <f>CU695*CW695</f>
        <v>0</v>
      </c>
      <c r="CW695">
        <f>($B$13*$D$11+$C$13*$D$11+$F$13*((ER695+EJ695)/MAX(ER695+EJ695+ES695, 0.1)*$I$11+ES695/MAX(ER695+EJ695+ES695, 0.1)*$J$11))/($B$13+$C$13+$F$13)</f>
        <v>0</v>
      </c>
      <c r="CX695">
        <f>($B$13*$K$11+$C$13*$K$11+$F$13*((ER695+EJ695)/MAX(ER695+EJ695+ES695, 0.1)*$P$11+ES695/MAX(ER695+EJ695+ES695, 0.1)*$Q$11))/($B$13+$C$13+$F$13)</f>
        <v>0</v>
      </c>
      <c r="CY695">
        <v>1.91</v>
      </c>
      <c r="CZ695">
        <v>0.5</v>
      </c>
      <c r="DA695" t="s">
        <v>421</v>
      </c>
      <c r="DB695">
        <v>2</v>
      </c>
      <c r="DC695">
        <v>1761014628.6</v>
      </c>
      <c r="DD695">
        <v>420.354125</v>
      </c>
      <c r="DE695">
        <v>420.019625</v>
      </c>
      <c r="DF695">
        <v>23.62781666666666</v>
      </c>
      <c r="DG695">
        <v>23.61505</v>
      </c>
      <c r="DH695">
        <v>422.2120416666667</v>
      </c>
      <c r="DI695">
        <v>23.43805416666667</v>
      </c>
      <c r="DJ695">
        <v>500.0018333333334</v>
      </c>
      <c r="DK695">
        <v>90.63</v>
      </c>
      <c r="DL695">
        <v>0.03313340416666666</v>
      </c>
      <c r="DM695">
        <v>29.99740833333334</v>
      </c>
      <c r="DN695">
        <v>30.05010833333334</v>
      </c>
      <c r="DO695">
        <v>999.9</v>
      </c>
      <c r="DP695">
        <v>0</v>
      </c>
      <c r="DQ695">
        <v>0</v>
      </c>
      <c r="DR695">
        <v>9998.179583333333</v>
      </c>
      <c r="DS695">
        <v>0</v>
      </c>
      <c r="DT695">
        <v>0.242856</v>
      </c>
      <c r="DU695">
        <v>0.3346315833333334</v>
      </c>
      <c r="DV695">
        <v>430.5266666666666</v>
      </c>
      <c r="DW695">
        <v>430.1782499999999</v>
      </c>
      <c r="DX695">
        <v>0.01277295375</v>
      </c>
      <c r="DY695">
        <v>420.019625</v>
      </c>
      <c r="DZ695">
        <v>23.61505</v>
      </c>
      <c r="EA695">
        <v>2.141390833333334</v>
      </c>
      <c r="EB695">
        <v>2.1402325</v>
      </c>
      <c r="EC695">
        <v>18.5304375</v>
      </c>
      <c r="ED695">
        <v>18.52179583333333</v>
      </c>
      <c r="EE695">
        <v>0.00500078</v>
      </c>
      <c r="EF695">
        <v>0</v>
      </c>
      <c r="EG695">
        <v>0</v>
      </c>
      <c r="EH695">
        <v>0</v>
      </c>
      <c r="EI695">
        <v>188.35</v>
      </c>
      <c r="EJ695">
        <v>0.00500078</v>
      </c>
      <c r="EK695">
        <v>-16.175</v>
      </c>
      <c r="EL695">
        <v>-0.4499999999999999</v>
      </c>
      <c r="EM695">
        <v>35.81216666666666</v>
      </c>
      <c r="EN695">
        <v>40.090875</v>
      </c>
      <c r="EO695">
        <v>38.598625</v>
      </c>
      <c r="EP695">
        <v>40.84620833333333</v>
      </c>
      <c r="EQ695">
        <v>38.93979166666666</v>
      </c>
      <c r="ER695">
        <v>0</v>
      </c>
      <c r="ES695">
        <v>0</v>
      </c>
      <c r="ET695">
        <v>0</v>
      </c>
      <c r="EU695">
        <v>1761014635.3</v>
      </c>
      <c r="EV695">
        <v>0</v>
      </c>
      <c r="EW695">
        <v>187.7</v>
      </c>
      <c r="EX695">
        <v>15.37094010976693</v>
      </c>
      <c r="EY695">
        <v>6.868376337725759</v>
      </c>
      <c r="EZ695">
        <v>-15.15</v>
      </c>
      <c r="FA695">
        <v>15</v>
      </c>
      <c r="FB695">
        <v>1761014477.1</v>
      </c>
      <c r="FC695" t="s">
        <v>1789</v>
      </c>
      <c r="FD695">
        <v>1761014476.1</v>
      </c>
      <c r="FE695">
        <v>1761014477.1</v>
      </c>
      <c r="FF695">
        <v>21</v>
      </c>
      <c r="FG695">
        <v>-0.045</v>
      </c>
      <c r="FH695">
        <v>0.002</v>
      </c>
      <c r="FI695">
        <v>-1.859</v>
      </c>
      <c r="FJ695">
        <v>0.189</v>
      </c>
      <c r="FK695">
        <v>420</v>
      </c>
      <c r="FL695">
        <v>24</v>
      </c>
      <c r="FM695">
        <v>0.54</v>
      </c>
      <c r="FN695">
        <v>0.15</v>
      </c>
      <c r="FO695">
        <v>0.3223343</v>
      </c>
      <c r="FP695">
        <v>0.3463944990619136</v>
      </c>
      <c r="FQ695">
        <v>0.05693874924038989</v>
      </c>
      <c r="FR695">
        <v>1</v>
      </c>
      <c r="FS695">
        <v>187.9852941176471</v>
      </c>
      <c r="FT695">
        <v>3.555385747623809</v>
      </c>
      <c r="FU695">
        <v>5.20746818650818</v>
      </c>
      <c r="FV695">
        <v>0</v>
      </c>
      <c r="FW695">
        <v>0.004743665249999999</v>
      </c>
      <c r="FX695">
        <v>0.1898039174859287</v>
      </c>
      <c r="FY695">
        <v>0.0235615673500195</v>
      </c>
      <c r="FZ695">
        <v>0</v>
      </c>
      <c r="GA695">
        <v>1</v>
      </c>
      <c r="GB695">
        <v>3</v>
      </c>
      <c r="GC695" t="s">
        <v>459</v>
      </c>
      <c r="GD695">
        <v>3.10954</v>
      </c>
      <c r="GE695">
        <v>2.72448</v>
      </c>
      <c r="GF695">
        <v>0.08881989999999999</v>
      </c>
      <c r="GG695">
        <v>0.0885088</v>
      </c>
      <c r="GH695">
        <v>0.107427</v>
      </c>
      <c r="GI695">
        <v>0.108453</v>
      </c>
      <c r="GJ695">
        <v>23918.3</v>
      </c>
      <c r="GK695">
        <v>21654.4</v>
      </c>
      <c r="GL695">
        <v>26806.8</v>
      </c>
      <c r="GM695">
        <v>23962.2</v>
      </c>
      <c r="GN695">
        <v>38231.1</v>
      </c>
      <c r="GO695">
        <v>31507.1</v>
      </c>
      <c r="GP695">
        <v>46789.9</v>
      </c>
      <c r="GQ695">
        <v>37873.4</v>
      </c>
      <c r="GR695">
        <v>1.89443</v>
      </c>
      <c r="GS695">
        <v>1.88387</v>
      </c>
      <c r="GT695">
        <v>0.107318</v>
      </c>
      <c r="GU695">
        <v>0</v>
      </c>
      <c r="GV695">
        <v>28.2608</v>
      </c>
      <c r="GW695">
        <v>999.9</v>
      </c>
      <c r="GX695">
        <v>64.09999999999999</v>
      </c>
      <c r="GY695">
        <v>28.9</v>
      </c>
      <c r="GZ695">
        <v>28.2806</v>
      </c>
      <c r="HA695">
        <v>61.5983</v>
      </c>
      <c r="HB695">
        <v>20.9215</v>
      </c>
      <c r="HC695">
        <v>1</v>
      </c>
      <c r="HD695">
        <v>0.008765240000000001</v>
      </c>
      <c r="HE695">
        <v>-1.32164</v>
      </c>
      <c r="HF695">
        <v>20.3321</v>
      </c>
      <c r="HG695">
        <v>5.21444</v>
      </c>
      <c r="HH695">
        <v>11.9791</v>
      </c>
      <c r="HI695">
        <v>4.96455</v>
      </c>
      <c r="HJ695">
        <v>3.27523</v>
      </c>
      <c r="HK695">
        <v>9999</v>
      </c>
      <c r="HL695">
        <v>9999</v>
      </c>
      <c r="HM695">
        <v>9999</v>
      </c>
      <c r="HN695">
        <v>999.9</v>
      </c>
      <c r="HO695">
        <v>1.86364</v>
      </c>
      <c r="HP695">
        <v>1.85975</v>
      </c>
      <c r="HQ695">
        <v>1.85806</v>
      </c>
      <c r="HR695">
        <v>1.85944</v>
      </c>
      <c r="HS695">
        <v>1.85959</v>
      </c>
      <c r="HT695">
        <v>1.85806</v>
      </c>
      <c r="HU695">
        <v>1.85714</v>
      </c>
      <c r="HV695">
        <v>1.85211</v>
      </c>
      <c r="HW695">
        <v>0</v>
      </c>
      <c r="HX695">
        <v>0</v>
      </c>
      <c r="HY695">
        <v>0</v>
      </c>
      <c r="HZ695">
        <v>0</v>
      </c>
      <c r="IA695" t="s">
        <v>424</v>
      </c>
      <c r="IB695" t="s">
        <v>425</v>
      </c>
      <c r="IC695" t="s">
        <v>426</v>
      </c>
      <c r="ID695" t="s">
        <v>426</v>
      </c>
      <c r="IE695" t="s">
        <v>426</v>
      </c>
      <c r="IF695" t="s">
        <v>426</v>
      </c>
      <c r="IG695">
        <v>0</v>
      </c>
      <c r="IH695">
        <v>100</v>
      </c>
      <c r="II695">
        <v>100</v>
      </c>
      <c r="IJ695">
        <v>-1.858</v>
      </c>
      <c r="IK695">
        <v>0.1888</v>
      </c>
      <c r="IL695">
        <v>-2.649252934745999</v>
      </c>
      <c r="IM695">
        <v>0.001328113201692861</v>
      </c>
      <c r="IN695">
        <v>1.538283238170363E-06</v>
      </c>
      <c r="IO695">
        <v>-5.795655626708063E-10</v>
      </c>
      <c r="IP695">
        <v>-0.06069833800973445</v>
      </c>
      <c r="IQ695">
        <v>-0.004593102289677449</v>
      </c>
      <c r="IR695">
        <v>0.0008253994458280543</v>
      </c>
      <c r="IS695">
        <v>-7.403632370499484E-06</v>
      </c>
      <c r="IT695">
        <v>2</v>
      </c>
      <c r="IU695">
        <v>1985</v>
      </c>
      <c r="IV695">
        <v>1</v>
      </c>
      <c r="IW695">
        <v>27</v>
      </c>
      <c r="IX695">
        <v>2.7</v>
      </c>
      <c r="IY695">
        <v>2.7</v>
      </c>
      <c r="IZ695">
        <v>1.13525</v>
      </c>
      <c r="JA695">
        <v>2.61108</v>
      </c>
      <c r="JB695">
        <v>1.49658</v>
      </c>
      <c r="JC695">
        <v>2.34375</v>
      </c>
      <c r="JD695">
        <v>1.54907</v>
      </c>
      <c r="JE695">
        <v>2.47192</v>
      </c>
      <c r="JF695">
        <v>32.6869</v>
      </c>
      <c r="JG695">
        <v>15.139</v>
      </c>
      <c r="JH695">
        <v>18</v>
      </c>
      <c r="JI695">
        <v>481.192</v>
      </c>
      <c r="JJ695">
        <v>503.697</v>
      </c>
      <c r="JK695">
        <v>30.2772</v>
      </c>
      <c r="JL695">
        <v>27.3662</v>
      </c>
      <c r="JM695">
        <v>30.0001</v>
      </c>
      <c r="JN695">
        <v>27.5744</v>
      </c>
      <c r="JO695">
        <v>27.5592</v>
      </c>
      <c r="JP695">
        <v>22.828</v>
      </c>
      <c r="JQ695">
        <v>20.4712</v>
      </c>
      <c r="JR695">
        <v>78.95950000000001</v>
      </c>
      <c r="JS695">
        <v>30.2816</v>
      </c>
      <c r="JT695">
        <v>420</v>
      </c>
      <c r="JU695">
        <v>23.5172</v>
      </c>
      <c r="JV695">
        <v>102.319</v>
      </c>
      <c r="JW695">
        <v>91.37130000000001</v>
      </c>
    </row>
    <row r="696" spans="1:283">
      <c r="A696">
        <v>678</v>
      </c>
      <c r="B696">
        <v>1761014638.6</v>
      </c>
      <c r="C696">
        <v>4972.599999904633</v>
      </c>
      <c r="D696" t="s">
        <v>1822</v>
      </c>
      <c r="E696" t="s">
        <v>1823</v>
      </c>
      <c r="F696">
        <v>5</v>
      </c>
      <c r="G696" t="s">
        <v>1788</v>
      </c>
      <c r="H696">
        <v>1761014630.6</v>
      </c>
      <c r="I696">
        <f>(J696)/1000</f>
        <v>0</v>
      </c>
      <c r="J696">
        <f>1000*DJ696*AH696*(DF696-DG696)/(100*CY696*(1000-AH696*DF696))</f>
        <v>0</v>
      </c>
      <c r="K696">
        <f>DJ696*AH696*(DE696-DD696*(1000-AH696*DG696)/(1000-AH696*DF696))/(100*CY696)</f>
        <v>0</v>
      </c>
      <c r="L696">
        <f>DD696 - IF(AH696&gt;1, K696*CY696*100.0/(AJ696), 0)</f>
        <v>0</v>
      </c>
      <c r="M696">
        <f>((S696-I696/2)*L696-K696)/(S696+I696/2)</f>
        <v>0</v>
      </c>
      <c r="N696">
        <f>M696*(DK696+DL696)/1000.0</f>
        <v>0</v>
      </c>
      <c r="O696">
        <f>(DD696 - IF(AH696&gt;1, K696*CY696*100.0/(AJ696), 0))*(DK696+DL696)/1000.0</f>
        <v>0</v>
      </c>
      <c r="P696">
        <f>2.0/((1/R696-1/Q696)+SIGN(R696)*SQRT((1/R696-1/Q696)*(1/R696-1/Q696) + 4*CZ696/((CZ696+1)*(CZ696+1))*(2*1/R696*1/Q696-1/Q696*1/Q696)))</f>
        <v>0</v>
      </c>
      <c r="Q696">
        <f>IF(LEFT(DA696,1)&lt;&gt;"0",IF(LEFT(DA696,1)="1",3.0,DB696),$D$5+$E$5*(DR696*DK696/($K$5*1000))+$F$5*(DR696*DK696/($K$5*1000))*MAX(MIN(CY696,$J$5),$I$5)*MAX(MIN(CY696,$J$5),$I$5)+$G$5*MAX(MIN(CY696,$J$5),$I$5)*(DR696*DK696/($K$5*1000))+$H$5*(DR696*DK696/($K$5*1000))*(DR696*DK696/($K$5*1000)))</f>
        <v>0</v>
      </c>
      <c r="R696">
        <f>I696*(1000-(1000*0.61365*exp(17.502*V696/(240.97+V696))/(DK696+DL696)+DF696)/2)/(1000*0.61365*exp(17.502*V696/(240.97+V696))/(DK696+DL696)-DF696)</f>
        <v>0</v>
      </c>
      <c r="S696">
        <f>1/((CZ696+1)/(P696/1.6)+1/(Q696/1.37)) + CZ696/((CZ696+1)/(P696/1.6) + CZ696/(Q696/1.37))</f>
        <v>0</v>
      </c>
      <c r="T696">
        <f>(CU696*CX696)</f>
        <v>0</v>
      </c>
      <c r="U696">
        <f>(DM696+(T696+2*0.95*5.67E-8*(((DM696+$B$9)+273)^4-(DM696+273)^4)-44100*I696)/(1.84*29.3*Q696+8*0.95*5.67E-8*(DM696+273)^3))</f>
        <v>0</v>
      </c>
      <c r="V696">
        <f>($C$9*DN696+$D$9*DO696+$E$9*U696)</f>
        <v>0</v>
      </c>
      <c r="W696">
        <f>0.61365*exp(17.502*V696/(240.97+V696))</f>
        <v>0</v>
      </c>
      <c r="X696">
        <f>(Y696/Z696*100)</f>
        <v>0</v>
      </c>
      <c r="Y696">
        <f>DF696*(DK696+DL696)/1000</f>
        <v>0</v>
      </c>
      <c r="Z696">
        <f>0.61365*exp(17.502*DM696/(240.97+DM696))</f>
        <v>0</v>
      </c>
      <c r="AA696">
        <f>(W696-DF696*(DK696+DL696)/1000)</f>
        <v>0</v>
      </c>
      <c r="AB696">
        <f>(-I696*44100)</f>
        <v>0</v>
      </c>
      <c r="AC696">
        <f>2*29.3*Q696*0.92*(DM696-V696)</f>
        <v>0</v>
      </c>
      <c r="AD696">
        <f>2*0.95*5.67E-8*(((DM696+$B$9)+273)^4-(V696+273)^4)</f>
        <v>0</v>
      </c>
      <c r="AE696">
        <f>T696+AD696+AB696+AC696</f>
        <v>0</v>
      </c>
      <c r="AF696">
        <v>1</v>
      </c>
      <c r="AG696">
        <v>0</v>
      </c>
      <c r="AH696">
        <f>IF(AF696*$H$15&gt;=AJ696,1.0,(AJ696/(AJ696-AF696*$H$15)))</f>
        <v>0</v>
      </c>
      <c r="AI696">
        <f>(AH696-1)*100</f>
        <v>0</v>
      </c>
      <c r="AJ696">
        <f>MAX(0,($B$15+$C$15*DR696)/(1+$D$15*DR696)*DK696/(DM696+273)*$E$15)</f>
        <v>0</v>
      </c>
      <c r="AK696" t="s">
        <v>420</v>
      </c>
      <c r="AL696" t="s">
        <v>420</v>
      </c>
      <c r="AM696">
        <v>0</v>
      </c>
      <c r="AN696">
        <v>0</v>
      </c>
      <c r="AO696">
        <f>1-AM696/AN696</f>
        <v>0</v>
      </c>
      <c r="AP696">
        <v>0</v>
      </c>
      <c r="AQ696" t="s">
        <v>420</v>
      </c>
      <c r="AR696" t="s">
        <v>420</v>
      </c>
      <c r="AS696">
        <v>0</v>
      </c>
      <c r="AT696">
        <v>0</v>
      </c>
      <c r="AU696">
        <f>1-AS696/AT696</f>
        <v>0</v>
      </c>
      <c r="AV696">
        <v>0.5</v>
      </c>
      <c r="AW696">
        <f>CV696</f>
        <v>0</v>
      </c>
      <c r="AX696">
        <f>K696</f>
        <v>0</v>
      </c>
      <c r="AY696">
        <f>AU696*AV696*AW696</f>
        <v>0</v>
      </c>
      <c r="AZ696">
        <f>(AX696-AP696)/AW696</f>
        <v>0</v>
      </c>
      <c r="BA696">
        <f>(AN696-AT696)/AT696</f>
        <v>0</v>
      </c>
      <c r="BB696">
        <f>AM696/(AO696+AM696/AT696)</f>
        <v>0</v>
      </c>
      <c r="BC696" t="s">
        <v>420</v>
      </c>
      <c r="BD696">
        <v>0</v>
      </c>
      <c r="BE696">
        <f>IF(BD696&lt;&gt;0, BD696, BB696)</f>
        <v>0</v>
      </c>
      <c r="BF696">
        <f>1-BE696/AT696</f>
        <v>0</v>
      </c>
      <c r="BG696">
        <f>(AT696-AS696)/(AT696-BE696)</f>
        <v>0</v>
      </c>
      <c r="BH696">
        <f>(AN696-AT696)/(AN696-BE696)</f>
        <v>0</v>
      </c>
      <c r="BI696">
        <f>(AT696-AS696)/(AT696-AM696)</f>
        <v>0</v>
      </c>
      <c r="BJ696">
        <f>(AN696-AT696)/(AN696-AM696)</f>
        <v>0</v>
      </c>
      <c r="BK696">
        <f>(BG696*BE696/AS696)</f>
        <v>0</v>
      </c>
      <c r="BL696">
        <f>(1-BK696)</f>
        <v>0</v>
      </c>
      <c r="CU696">
        <f>$B$13*DS696+$C$13*DT696+$F$13*EE696*(1-EH696)</f>
        <v>0</v>
      </c>
      <c r="CV696">
        <f>CU696*CW696</f>
        <v>0</v>
      </c>
      <c r="CW696">
        <f>($B$13*$D$11+$C$13*$D$11+$F$13*((ER696+EJ696)/MAX(ER696+EJ696+ES696, 0.1)*$I$11+ES696/MAX(ER696+EJ696+ES696, 0.1)*$J$11))/($B$13+$C$13+$F$13)</f>
        <v>0</v>
      </c>
      <c r="CX696">
        <f>($B$13*$K$11+$C$13*$K$11+$F$13*((ER696+EJ696)/MAX(ER696+EJ696+ES696, 0.1)*$P$11+ES696/MAX(ER696+EJ696+ES696, 0.1)*$Q$11))/($B$13+$C$13+$F$13)</f>
        <v>0</v>
      </c>
      <c r="CY696">
        <v>1.91</v>
      </c>
      <c r="CZ696">
        <v>0.5</v>
      </c>
      <c r="DA696" t="s">
        <v>421</v>
      </c>
      <c r="DB696">
        <v>2</v>
      </c>
      <c r="DC696">
        <v>1761014630.6</v>
      </c>
      <c r="DD696">
        <v>420.367375</v>
      </c>
      <c r="DE696">
        <v>420.0078750000001</v>
      </c>
      <c r="DF696">
        <v>23.61847083333333</v>
      </c>
      <c r="DG696">
        <v>23.6024</v>
      </c>
      <c r="DH696">
        <v>422.2252916666666</v>
      </c>
      <c r="DI696">
        <v>23.42890833333333</v>
      </c>
      <c r="DJ696">
        <v>499.9886666666666</v>
      </c>
      <c r="DK696">
        <v>90.6303375</v>
      </c>
      <c r="DL696">
        <v>0.03313302083333333</v>
      </c>
      <c r="DM696">
        <v>29.98723333333334</v>
      </c>
      <c r="DN696">
        <v>30.0385</v>
      </c>
      <c r="DO696">
        <v>999.9</v>
      </c>
      <c r="DP696">
        <v>0</v>
      </c>
      <c r="DQ696">
        <v>0</v>
      </c>
      <c r="DR696">
        <v>9994.797499999999</v>
      </c>
      <c r="DS696">
        <v>0</v>
      </c>
      <c r="DT696">
        <v>0.242856</v>
      </c>
      <c r="DU696">
        <v>0.3595911666666667</v>
      </c>
      <c r="DV696">
        <v>430.5361249999999</v>
      </c>
      <c r="DW696">
        <v>430.1607083333333</v>
      </c>
      <c r="DX696">
        <v>0.01607441345833333</v>
      </c>
      <c r="DY696">
        <v>420.0078750000001</v>
      </c>
      <c r="DZ696">
        <v>23.6024</v>
      </c>
      <c r="EA696">
        <v>2.14055125</v>
      </c>
      <c r="EB696">
        <v>2.139093333333333</v>
      </c>
      <c r="EC696">
        <v>18.524175</v>
      </c>
      <c r="ED696">
        <v>18.51330833333333</v>
      </c>
      <c r="EE696">
        <v>0.00500078</v>
      </c>
      <c r="EF696">
        <v>0</v>
      </c>
      <c r="EG696">
        <v>0</v>
      </c>
      <c r="EH696">
        <v>0</v>
      </c>
      <c r="EI696">
        <v>187.4916666666667</v>
      </c>
      <c r="EJ696">
        <v>0.00500078</v>
      </c>
      <c r="EK696">
        <v>-15.24583333333333</v>
      </c>
      <c r="EL696">
        <v>-0.425</v>
      </c>
      <c r="EM696">
        <v>35.81733333333333</v>
      </c>
      <c r="EN696">
        <v>40.11166666666666</v>
      </c>
      <c r="EO696">
        <v>38.60908333333333</v>
      </c>
      <c r="EP696">
        <v>40.87745833333333</v>
      </c>
      <c r="EQ696">
        <v>38.942375</v>
      </c>
      <c r="ER696">
        <v>0</v>
      </c>
      <c r="ES696">
        <v>0</v>
      </c>
      <c r="ET696">
        <v>0</v>
      </c>
      <c r="EU696">
        <v>1761014637.7</v>
      </c>
      <c r="EV696">
        <v>0</v>
      </c>
      <c r="EW696">
        <v>187.5076923076923</v>
      </c>
      <c r="EX696">
        <v>7.405128085272706</v>
      </c>
      <c r="EY696">
        <v>17.51453031885279</v>
      </c>
      <c r="EZ696">
        <v>-14.22692307692308</v>
      </c>
      <c r="FA696">
        <v>15</v>
      </c>
      <c r="FB696">
        <v>1761014477.1</v>
      </c>
      <c r="FC696" t="s">
        <v>1789</v>
      </c>
      <c r="FD696">
        <v>1761014476.1</v>
      </c>
      <c r="FE696">
        <v>1761014477.1</v>
      </c>
      <c r="FF696">
        <v>21</v>
      </c>
      <c r="FG696">
        <v>-0.045</v>
      </c>
      <c r="FH696">
        <v>0.002</v>
      </c>
      <c r="FI696">
        <v>-1.859</v>
      </c>
      <c r="FJ696">
        <v>0.189</v>
      </c>
      <c r="FK696">
        <v>420</v>
      </c>
      <c r="FL696">
        <v>24</v>
      </c>
      <c r="FM696">
        <v>0.54</v>
      </c>
      <c r="FN696">
        <v>0.15</v>
      </c>
      <c r="FO696">
        <v>0.3328567317073171</v>
      </c>
      <c r="FP696">
        <v>0.3728591916376303</v>
      </c>
      <c r="FQ696">
        <v>0.05905524566982293</v>
      </c>
      <c r="FR696">
        <v>1</v>
      </c>
      <c r="FS696">
        <v>188.2382352941176</v>
      </c>
      <c r="FT696">
        <v>1.944996168205252</v>
      </c>
      <c r="FU696">
        <v>4.6154481463554</v>
      </c>
      <c r="FV696">
        <v>0</v>
      </c>
      <c r="FW696">
        <v>0.006107510731707317</v>
      </c>
      <c r="FX696">
        <v>0.1474235061324042</v>
      </c>
      <c r="FY696">
        <v>0.02226661902122891</v>
      </c>
      <c r="FZ696">
        <v>0</v>
      </c>
      <c r="GA696">
        <v>1</v>
      </c>
      <c r="GB696">
        <v>3</v>
      </c>
      <c r="GC696" t="s">
        <v>459</v>
      </c>
      <c r="GD696">
        <v>3.10945</v>
      </c>
      <c r="GE696">
        <v>2.72459</v>
      </c>
      <c r="GF696">
        <v>0.08882139999999999</v>
      </c>
      <c r="GG696">
        <v>0.0885036</v>
      </c>
      <c r="GH696">
        <v>0.107409</v>
      </c>
      <c r="GI696">
        <v>0.108452</v>
      </c>
      <c r="GJ696">
        <v>23918.4</v>
      </c>
      <c r="GK696">
        <v>21654.5</v>
      </c>
      <c r="GL696">
        <v>26806.8</v>
      </c>
      <c r="GM696">
        <v>23962.2</v>
      </c>
      <c r="GN696">
        <v>38232</v>
      </c>
      <c r="GO696">
        <v>31507.2</v>
      </c>
      <c r="GP696">
        <v>46790</v>
      </c>
      <c r="GQ696">
        <v>37873.4</v>
      </c>
      <c r="GR696">
        <v>1.8944</v>
      </c>
      <c r="GS696">
        <v>1.88393</v>
      </c>
      <c r="GT696">
        <v>0.106156</v>
      </c>
      <c r="GU696">
        <v>0</v>
      </c>
      <c r="GV696">
        <v>28.2588</v>
      </c>
      <c r="GW696">
        <v>999.9</v>
      </c>
      <c r="GX696">
        <v>64.09999999999999</v>
      </c>
      <c r="GY696">
        <v>28.9</v>
      </c>
      <c r="GZ696">
        <v>28.2797</v>
      </c>
      <c r="HA696">
        <v>61.1883</v>
      </c>
      <c r="HB696">
        <v>21.0577</v>
      </c>
      <c r="HC696">
        <v>1</v>
      </c>
      <c r="HD696">
        <v>0.00880335</v>
      </c>
      <c r="HE696">
        <v>-1.36019</v>
      </c>
      <c r="HF696">
        <v>20.3318</v>
      </c>
      <c r="HG696">
        <v>5.21444</v>
      </c>
      <c r="HH696">
        <v>11.9794</v>
      </c>
      <c r="HI696">
        <v>4.96475</v>
      </c>
      <c r="HJ696">
        <v>3.27523</v>
      </c>
      <c r="HK696">
        <v>9999</v>
      </c>
      <c r="HL696">
        <v>9999</v>
      </c>
      <c r="HM696">
        <v>9999</v>
      </c>
      <c r="HN696">
        <v>999.9</v>
      </c>
      <c r="HO696">
        <v>1.86365</v>
      </c>
      <c r="HP696">
        <v>1.85976</v>
      </c>
      <c r="HQ696">
        <v>1.85806</v>
      </c>
      <c r="HR696">
        <v>1.85944</v>
      </c>
      <c r="HS696">
        <v>1.85959</v>
      </c>
      <c r="HT696">
        <v>1.85806</v>
      </c>
      <c r="HU696">
        <v>1.85715</v>
      </c>
      <c r="HV696">
        <v>1.85211</v>
      </c>
      <c r="HW696">
        <v>0</v>
      </c>
      <c r="HX696">
        <v>0</v>
      </c>
      <c r="HY696">
        <v>0</v>
      </c>
      <c r="HZ696">
        <v>0</v>
      </c>
      <c r="IA696" t="s">
        <v>424</v>
      </c>
      <c r="IB696" t="s">
        <v>425</v>
      </c>
      <c r="IC696" t="s">
        <v>426</v>
      </c>
      <c r="ID696" t="s">
        <v>426</v>
      </c>
      <c r="IE696" t="s">
        <v>426</v>
      </c>
      <c r="IF696" t="s">
        <v>426</v>
      </c>
      <c r="IG696">
        <v>0</v>
      </c>
      <c r="IH696">
        <v>100</v>
      </c>
      <c r="II696">
        <v>100</v>
      </c>
      <c r="IJ696">
        <v>-1.857</v>
      </c>
      <c r="IK696">
        <v>0.1887</v>
      </c>
      <c r="IL696">
        <v>-2.649252934745999</v>
      </c>
      <c r="IM696">
        <v>0.001328113201692861</v>
      </c>
      <c r="IN696">
        <v>1.538283238170363E-06</v>
      </c>
      <c r="IO696">
        <v>-5.795655626708063E-10</v>
      </c>
      <c r="IP696">
        <v>-0.06069833800973445</v>
      </c>
      <c r="IQ696">
        <v>-0.004593102289677449</v>
      </c>
      <c r="IR696">
        <v>0.0008253994458280543</v>
      </c>
      <c r="IS696">
        <v>-7.403632370499484E-06</v>
      </c>
      <c r="IT696">
        <v>2</v>
      </c>
      <c r="IU696">
        <v>1985</v>
      </c>
      <c r="IV696">
        <v>1</v>
      </c>
      <c r="IW696">
        <v>27</v>
      </c>
      <c r="IX696">
        <v>2.7</v>
      </c>
      <c r="IY696">
        <v>2.7</v>
      </c>
      <c r="IZ696">
        <v>1.13525</v>
      </c>
      <c r="JA696">
        <v>2.61108</v>
      </c>
      <c r="JB696">
        <v>1.49658</v>
      </c>
      <c r="JC696">
        <v>2.34375</v>
      </c>
      <c r="JD696">
        <v>1.54907</v>
      </c>
      <c r="JE696">
        <v>2.40112</v>
      </c>
      <c r="JF696">
        <v>32.6869</v>
      </c>
      <c r="JG696">
        <v>15.1302</v>
      </c>
      <c r="JH696">
        <v>18</v>
      </c>
      <c r="JI696">
        <v>481.169</v>
      </c>
      <c r="JJ696">
        <v>503.722</v>
      </c>
      <c r="JK696">
        <v>30.2676</v>
      </c>
      <c r="JL696">
        <v>27.3662</v>
      </c>
      <c r="JM696">
        <v>30.0001</v>
      </c>
      <c r="JN696">
        <v>27.5732</v>
      </c>
      <c r="JO696">
        <v>27.5583</v>
      </c>
      <c r="JP696">
        <v>22.8289</v>
      </c>
      <c r="JQ696">
        <v>20.4712</v>
      </c>
      <c r="JR696">
        <v>78.95950000000001</v>
      </c>
      <c r="JS696">
        <v>30.2816</v>
      </c>
      <c r="JT696">
        <v>420</v>
      </c>
      <c r="JU696">
        <v>23.5034</v>
      </c>
      <c r="JV696">
        <v>102.319</v>
      </c>
      <c r="JW696">
        <v>91.37139999999999</v>
      </c>
    </row>
    <row r="697" spans="1:283">
      <c r="A697">
        <v>679</v>
      </c>
      <c r="B697">
        <v>1761014640.6</v>
      </c>
      <c r="C697">
        <v>4974.599999904633</v>
      </c>
      <c r="D697" t="s">
        <v>1824</v>
      </c>
      <c r="E697" t="s">
        <v>1825</v>
      </c>
      <c r="F697">
        <v>5</v>
      </c>
      <c r="G697" t="s">
        <v>1788</v>
      </c>
      <c r="H697">
        <v>1761014632.6</v>
      </c>
      <c r="I697">
        <f>(J697)/1000</f>
        <v>0</v>
      </c>
      <c r="J697">
        <f>1000*DJ697*AH697*(DF697-DG697)/(100*CY697*(1000-AH697*DF697))</f>
        <v>0</v>
      </c>
      <c r="K697">
        <f>DJ697*AH697*(DE697-DD697*(1000-AH697*DG697)/(1000-AH697*DF697))/(100*CY697)</f>
        <v>0</v>
      </c>
      <c r="L697">
        <f>DD697 - IF(AH697&gt;1, K697*CY697*100.0/(AJ697), 0)</f>
        <v>0</v>
      </c>
      <c r="M697">
        <f>((S697-I697/2)*L697-K697)/(S697+I697/2)</f>
        <v>0</v>
      </c>
      <c r="N697">
        <f>M697*(DK697+DL697)/1000.0</f>
        <v>0</v>
      </c>
      <c r="O697">
        <f>(DD697 - IF(AH697&gt;1, K697*CY697*100.0/(AJ697), 0))*(DK697+DL697)/1000.0</f>
        <v>0</v>
      </c>
      <c r="P697">
        <f>2.0/((1/R697-1/Q697)+SIGN(R697)*SQRT((1/R697-1/Q697)*(1/R697-1/Q697) + 4*CZ697/((CZ697+1)*(CZ697+1))*(2*1/R697*1/Q697-1/Q697*1/Q697)))</f>
        <v>0</v>
      </c>
      <c r="Q697">
        <f>IF(LEFT(DA697,1)&lt;&gt;"0",IF(LEFT(DA697,1)="1",3.0,DB697),$D$5+$E$5*(DR697*DK697/($K$5*1000))+$F$5*(DR697*DK697/($K$5*1000))*MAX(MIN(CY697,$J$5),$I$5)*MAX(MIN(CY697,$J$5),$I$5)+$G$5*MAX(MIN(CY697,$J$5),$I$5)*(DR697*DK697/($K$5*1000))+$H$5*(DR697*DK697/($K$5*1000))*(DR697*DK697/($K$5*1000)))</f>
        <v>0</v>
      </c>
      <c r="R697">
        <f>I697*(1000-(1000*0.61365*exp(17.502*V697/(240.97+V697))/(DK697+DL697)+DF697)/2)/(1000*0.61365*exp(17.502*V697/(240.97+V697))/(DK697+DL697)-DF697)</f>
        <v>0</v>
      </c>
      <c r="S697">
        <f>1/((CZ697+1)/(P697/1.6)+1/(Q697/1.37)) + CZ697/((CZ697+1)/(P697/1.6) + CZ697/(Q697/1.37))</f>
        <v>0</v>
      </c>
      <c r="T697">
        <f>(CU697*CX697)</f>
        <v>0</v>
      </c>
      <c r="U697">
        <f>(DM697+(T697+2*0.95*5.67E-8*(((DM697+$B$9)+273)^4-(DM697+273)^4)-44100*I697)/(1.84*29.3*Q697+8*0.95*5.67E-8*(DM697+273)^3))</f>
        <v>0</v>
      </c>
      <c r="V697">
        <f>($C$9*DN697+$D$9*DO697+$E$9*U697)</f>
        <v>0</v>
      </c>
      <c r="W697">
        <f>0.61365*exp(17.502*V697/(240.97+V697))</f>
        <v>0</v>
      </c>
      <c r="X697">
        <f>(Y697/Z697*100)</f>
        <v>0</v>
      </c>
      <c r="Y697">
        <f>DF697*(DK697+DL697)/1000</f>
        <v>0</v>
      </c>
      <c r="Z697">
        <f>0.61365*exp(17.502*DM697/(240.97+DM697))</f>
        <v>0</v>
      </c>
      <c r="AA697">
        <f>(W697-DF697*(DK697+DL697)/1000)</f>
        <v>0</v>
      </c>
      <c r="AB697">
        <f>(-I697*44100)</f>
        <v>0</v>
      </c>
      <c r="AC697">
        <f>2*29.3*Q697*0.92*(DM697-V697)</f>
        <v>0</v>
      </c>
      <c r="AD697">
        <f>2*0.95*5.67E-8*(((DM697+$B$9)+273)^4-(V697+273)^4)</f>
        <v>0</v>
      </c>
      <c r="AE697">
        <f>T697+AD697+AB697+AC697</f>
        <v>0</v>
      </c>
      <c r="AF697">
        <v>1</v>
      </c>
      <c r="AG697">
        <v>0</v>
      </c>
      <c r="AH697">
        <f>IF(AF697*$H$15&gt;=AJ697,1.0,(AJ697/(AJ697-AF697*$H$15)))</f>
        <v>0</v>
      </c>
      <c r="AI697">
        <f>(AH697-1)*100</f>
        <v>0</v>
      </c>
      <c r="AJ697">
        <f>MAX(0,($B$15+$C$15*DR697)/(1+$D$15*DR697)*DK697/(DM697+273)*$E$15)</f>
        <v>0</v>
      </c>
      <c r="AK697" t="s">
        <v>420</v>
      </c>
      <c r="AL697" t="s">
        <v>420</v>
      </c>
      <c r="AM697">
        <v>0</v>
      </c>
      <c r="AN697">
        <v>0</v>
      </c>
      <c r="AO697">
        <f>1-AM697/AN697</f>
        <v>0</v>
      </c>
      <c r="AP697">
        <v>0</v>
      </c>
      <c r="AQ697" t="s">
        <v>420</v>
      </c>
      <c r="AR697" t="s">
        <v>420</v>
      </c>
      <c r="AS697">
        <v>0</v>
      </c>
      <c r="AT697">
        <v>0</v>
      </c>
      <c r="AU697">
        <f>1-AS697/AT697</f>
        <v>0</v>
      </c>
      <c r="AV697">
        <v>0.5</v>
      </c>
      <c r="AW697">
        <f>CV697</f>
        <v>0</v>
      </c>
      <c r="AX697">
        <f>K697</f>
        <v>0</v>
      </c>
      <c r="AY697">
        <f>AU697*AV697*AW697</f>
        <v>0</v>
      </c>
      <c r="AZ697">
        <f>(AX697-AP697)/AW697</f>
        <v>0</v>
      </c>
      <c r="BA697">
        <f>(AN697-AT697)/AT697</f>
        <v>0</v>
      </c>
      <c r="BB697">
        <f>AM697/(AO697+AM697/AT697)</f>
        <v>0</v>
      </c>
      <c r="BC697" t="s">
        <v>420</v>
      </c>
      <c r="BD697">
        <v>0</v>
      </c>
      <c r="BE697">
        <f>IF(BD697&lt;&gt;0, BD697, BB697)</f>
        <v>0</v>
      </c>
      <c r="BF697">
        <f>1-BE697/AT697</f>
        <v>0</v>
      </c>
      <c r="BG697">
        <f>(AT697-AS697)/(AT697-BE697)</f>
        <v>0</v>
      </c>
      <c r="BH697">
        <f>(AN697-AT697)/(AN697-BE697)</f>
        <v>0</v>
      </c>
      <c r="BI697">
        <f>(AT697-AS697)/(AT697-AM697)</f>
        <v>0</v>
      </c>
      <c r="BJ697">
        <f>(AN697-AT697)/(AN697-AM697)</f>
        <v>0</v>
      </c>
      <c r="BK697">
        <f>(BG697*BE697/AS697)</f>
        <v>0</v>
      </c>
      <c r="BL697">
        <f>(1-BK697)</f>
        <v>0</v>
      </c>
      <c r="CU697">
        <f>$B$13*DS697+$C$13*DT697+$F$13*EE697*(1-EH697)</f>
        <v>0</v>
      </c>
      <c r="CV697">
        <f>CU697*CW697</f>
        <v>0</v>
      </c>
      <c r="CW697">
        <f>($B$13*$D$11+$C$13*$D$11+$F$13*((ER697+EJ697)/MAX(ER697+EJ697+ES697, 0.1)*$I$11+ES697/MAX(ER697+EJ697+ES697, 0.1)*$J$11))/($B$13+$C$13+$F$13)</f>
        <v>0</v>
      </c>
      <c r="CX697">
        <f>($B$13*$K$11+$C$13*$K$11+$F$13*((ER697+EJ697)/MAX(ER697+EJ697+ES697, 0.1)*$P$11+ES697/MAX(ER697+EJ697+ES697, 0.1)*$Q$11))/($B$13+$C$13+$F$13)</f>
        <v>0</v>
      </c>
      <c r="CY697">
        <v>1.91</v>
      </c>
      <c r="CZ697">
        <v>0.5</v>
      </c>
      <c r="DA697" t="s">
        <v>421</v>
      </c>
      <c r="DB697">
        <v>2</v>
      </c>
      <c r="DC697">
        <v>1761014632.6</v>
      </c>
      <c r="DD697">
        <v>420.3755416666666</v>
      </c>
      <c r="DE697">
        <v>420.0060416666667</v>
      </c>
      <c r="DF697">
        <v>23.6086625</v>
      </c>
      <c r="DG697">
        <v>23.59162083333334</v>
      </c>
      <c r="DH697">
        <v>422.2334583333333</v>
      </c>
      <c r="DI697">
        <v>23.4193125</v>
      </c>
      <c r="DJ697">
        <v>499.9750416666666</v>
      </c>
      <c r="DK697">
        <v>90.630675</v>
      </c>
      <c r="DL697">
        <v>0.033149625</v>
      </c>
      <c r="DM697">
        <v>29.9766125</v>
      </c>
      <c r="DN697">
        <v>30.02573333333333</v>
      </c>
      <c r="DO697">
        <v>999.9</v>
      </c>
      <c r="DP697">
        <v>0</v>
      </c>
      <c r="DQ697">
        <v>0</v>
      </c>
      <c r="DR697">
        <v>9997.507083333332</v>
      </c>
      <c r="DS697">
        <v>0</v>
      </c>
      <c r="DT697">
        <v>0.242856</v>
      </c>
      <c r="DU697">
        <v>0.3695895</v>
      </c>
      <c r="DV697">
        <v>430.5401666666667</v>
      </c>
      <c r="DW697">
        <v>430.1540833333333</v>
      </c>
      <c r="DX697">
        <v>0.01704294970833333</v>
      </c>
      <c r="DY697">
        <v>420.0060416666667</v>
      </c>
      <c r="DZ697">
        <v>23.59162083333334</v>
      </c>
      <c r="EA697">
        <v>2.139670416666667</v>
      </c>
      <c r="EB697">
        <v>2.138125</v>
      </c>
      <c r="EC697">
        <v>18.51760416666667</v>
      </c>
      <c r="ED697">
        <v>18.50608333333333</v>
      </c>
      <c r="EE697">
        <v>0.00500078</v>
      </c>
      <c r="EF697">
        <v>0</v>
      </c>
      <c r="EG697">
        <v>0</v>
      </c>
      <c r="EH697">
        <v>0</v>
      </c>
      <c r="EI697">
        <v>187.9708333333333</v>
      </c>
      <c r="EJ697">
        <v>0.00500078</v>
      </c>
      <c r="EK697">
        <v>-13.54583333333333</v>
      </c>
      <c r="EL697">
        <v>-0.09583333333333333</v>
      </c>
      <c r="EM697">
        <v>35.81995833333333</v>
      </c>
      <c r="EN697">
        <v>40.12729166666666</v>
      </c>
      <c r="EO697">
        <v>38.65079166666666</v>
      </c>
      <c r="EP697">
        <v>40.91129166666666</v>
      </c>
      <c r="EQ697">
        <v>38.95279166666666</v>
      </c>
      <c r="ER697">
        <v>0</v>
      </c>
      <c r="ES697">
        <v>0</v>
      </c>
      <c r="ET697">
        <v>0</v>
      </c>
      <c r="EU697">
        <v>1761014639.5</v>
      </c>
      <c r="EV697">
        <v>0</v>
      </c>
      <c r="EW697">
        <v>187.972</v>
      </c>
      <c r="EX697">
        <v>-0.5538461332030664</v>
      </c>
      <c r="EY697">
        <v>22.4307695589593</v>
      </c>
      <c r="EZ697">
        <v>-13.804</v>
      </c>
      <c r="FA697">
        <v>15</v>
      </c>
      <c r="FB697">
        <v>1761014477.1</v>
      </c>
      <c r="FC697" t="s">
        <v>1789</v>
      </c>
      <c r="FD697">
        <v>1761014476.1</v>
      </c>
      <c r="FE697">
        <v>1761014477.1</v>
      </c>
      <c r="FF697">
        <v>21</v>
      </c>
      <c r="FG697">
        <v>-0.045</v>
      </c>
      <c r="FH697">
        <v>0.002</v>
      </c>
      <c r="FI697">
        <v>-1.859</v>
      </c>
      <c r="FJ697">
        <v>0.189</v>
      </c>
      <c r="FK697">
        <v>420</v>
      </c>
      <c r="FL697">
        <v>24</v>
      </c>
      <c r="FM697">
        <v>0.54</v>
      </c>
      <c r="FN697">
        <v>0.15</v>
      </c>
      <c r="FO697">
        <v>0.3521698</v>
      </c>
      <c r="FP697">
        <v>0.4785372157598495</v>
      </c>
      <c r="FQ697">
        <v>0.06565193254398533</v>
      </c>
      <c r="FR697">
        <v>1</v>
      </c>
      <c r="FS697">
        <v>187.3588235294117</v>
      </c>
      <c r="FT697">
        <v>5.329259017528573</v>
      </c>
      <c r="FU697">
        <v>4.93827295644819</v>
      </c>
      <c r="FV697">
        <v>0</v>
      </c>
      <c r="FW697">
        <v>0.0098706683</v>
      </c>
      <c r="FX697">
        <v>0.04554770825515945</v>
      </c>
      <c r="FY697">
        <v>0.01878073680139015</v>
      </c>
      <c r="FZ697">
        <v>1</v>
      </c>
      <c r="GA697">
        <v>2</v>
      </c>
      <c r="GB697">
        <v>3</v>
      </c>
      <c r="GC697" t="s">
        <v>482</v>
      </c>
      <c r="GD697">
        <v>3.10959</v>
      </c>
      <c r="GE697">
        <v>2.72493</v>
      </c>
      <c r="GF697">
        <v>0.0888215</v>
      </c>
      <c r="GG697">
        <v>0.0885065</v>
      </c>
      <c r="GH697">
        <v>0.107394</v>
      </c>
      <c r="GI697">
        <v>0.108448</v>
      </c>
      <c r="GJ697">
        <v>23918.4</v>
      </c>
      <c r="GK697">
        <v>21654.5</v>
      </c>
      <c r="GL697">
        <v>26806.9</v>
      </c>
      <c r="GM697">
        <v>23962.2</v>
      </c>
      <c r="GN697">
        <v>38232.6</v>
      </c>
      <c r="GO697">
        <v>31507.4</v>
      </c>
      <c r="GP697">
        <v>46790.1</v>
      </c>
      <c r="GQ697">
        <v>37873.5</v>
      </c>
      <c r="GR697">
        <v>1.89447</v>
      </c>
      <c r="GS697">
        <v>1.88355</v>
      </c>
      <c r="GT697">
        <v>0.105433</v>
      </c>
      <c r="GU697">
        <v>0</v>
      </c>
      <c r="GV697">
        <v>28.2564</v>
      </c>
      <c r="GW697">
        <v>999.9</v>
      </c>
      <c r="GX697">
        <v>64.09999999999999</v>
      </c>
      <c r="GY697">
        <v>28.9</v>
      </c>
      <c r="GZ697">
        <v>28.2781</v>
      </c>
      <c r="HA697">
        <v>61.4383</v>
      </c>
      <c r="HB697">
        <v>21.1098</v>
      </c>
      <c r="HC697">
        <v>1</v>
      </c>
      <c r="HD697">
        <v>0.00878811</v>
      </c>
      <c r="HE697">
        <v>-1.39054</v>
      </c>
      <c r="HF697">
        <v>20.3321</v>
      </c>
      <c r="HG697">
        <v>5.21774</v>
      </c>
      <c r="HH697">
        <v>11.9797</v>
      </c>
      <c r="HI697">
        <v>4.96545</v>
      </c>
      <c r="HJ697">
        <v>3.27598</v>
      </c>
      <c r="HK697">
        <v>9999</v>
      </c>
      <c r="HL697">
        <v>9999</v>
      </c>
      <c r="HM697">
        <v>9999</v>
      </c>
      <c r="HN697">
        <v>999.9</v>
      </c>
      <c r="HO697">
        <v>1.86365</v>
      </c>
      <c r="HP697">
        <v>1.85975</v>
      </c>
      <c r="HQ697">
        <v>1.85806</v>
      </c>
      <c r="HR697">
        <v>1.85944</v>
      </c>
      <c r="HS697">
        <v>1.85959</v>
      </c>
      <c r="HT697">
        <v>1.85806</v>
      </c>
      <c r="HU697">
        <v>1.85715</v>
      </c>
      <c r="HV697">
        <v>1.85211</v>
      </c>
      <c r="HW697">
        <v>0</v>
      </c>
      <c r="HX697">
        <v>0</v>
      </c>
      <c r="HY697">
        <v>0</v>
      </c>
      <c r="HZ697">
        <v>0</v>
      </c>
      <c r="IA697" t="s">
        <v>424</v>
      </c>
      <c r="IB697" t="s">
        <v>425</v>
      </c>
      <c r="IC697" t="s">
        <v>426</v>
      </c>
      <c r="ID697" t="s">
        <v>426</v>
      </c>
      <c r="IE697" t="s">
        <v>426</v>
      </c>
      <c r="IF697" t="s">
        <v>426</v>
      </c>
      <c r="IG697">
        <v>0</v>
      </c>
      <c r="IH697">
        <v>100</v>
      </c>
      <c r="II697">
        <v>100</v>
      </c>
      <c r="IJ697">
        <v>-1.858</v>
      </c>
      <c r="IK697">
        <v>0.1886</v>
      </c>
      <c r="IL697">
        <v>-2.649252934745999</v>
      </c>
      <c r="IM697">
        <v>0.001328113201692861</v>
      </c>
      <c r="IN697">
        <v>1.538283238170363E-06</v>
      </c>
      <c r="IO697">
        <v>-5.795655626708063E-10</v>
      </c>
      <c r="IP697">
        <v>-0.06069833800973445</v>
      </c>
      <c r="IQ697">
        <v>-0.004593102289677449</v>
      </c>
      <c r="IR697">
        <v>0.0008253994458280543</v>
      </c>
      <c r="IS697">
        <v>-7.403632370499484E-06</v>
      </c>
      <c r="IT697">
        <v>2</v>
      </c>
      <c r="IU697">
        <v>1985</v>
      </c>
      <c r="IV697">
        <v>1</v>
      </c>
      <c r="IW697">
        <v>27</v>
      </c>
      <c r="IX697">
        <v>2.7</v>
      </c>
      <c r="IY697">
        <v>2.7</v>
      </c>
      <c r="IZ697">
        <v>1.13525</v>
      </c>
      <c r="JA697">
        <v>2.6123</v>
      </c>
      <c r="JB697">
        <v>1.49658</v>
      </c>
      <c r="JC697">
        <v>2.34375</v>
      </c>
      <c r="JD697">
        <v>1.54907</v>
      </c>
      <c r="JE697">
        <v>2.41821</v>
      </c>
      <c r="JF697">
        <v>32.6869</v>
      </c>
      <c r="JG697">
        <v>15.1215</v>
      </c>
      <c r="JH697">
        <v>18</v>
      </c>
      <c r="JI697">
        <v>481.205</v>
      </c>
      <c r="JJ697">
        <v>503.472</v>
      </c>
      <c r="JK697">
        <v>30.2613</v>
      </c>
      <c r="JL697">
        <v>27.3662</v>
      </c>
      <c r="JM697">
        <v>30.0001</v>
      </c>
      <c r="JN697">
        <v>27.5724</v>
      </c>
      <c r="JO697">
        <v>27.5583</v>
      </c>
      <c r="JP697">
        <v>22.8292</v>
      </c>
      <c r="JQ697">
        <v>20.4712</v>
      </c>
      <c r="JR697">
        <v>78.95950000000001</v>
      </c>
      <c r="JS697">
        <v>30.2816</v>
      </c>
      <c r="JT697">
        <v>420</v>
      </c>
      <c r="JU697">
        <v>23.494</v>
      </c>
      <c r="JV697">
        <v>102.319</v>
      </c>
      <c r="JW697">
        <v>91.3716</v>
      </c>
    </row>
    <row r="698" spans="1:283">
      <c r="A698">
        <v>680</v>
      </c>
      <c r="B698">
        <v>1761014642.6</v>
      </c>
      <c r="C698">
        <v>4976.599999904633</v>
      </c>
      <c r="D698" t="s">
        <v>1826</v>
      </c>
      <c r="E698" t="s">
        <v>1827</v>
      </c>
      <c r="F698">
        <v>5</v>
      </c>
      <c r="G698" t="s">
        <v>1788</v>
      </c>
      <c r="H698">
        <v>1761014634.6</v>
      </c>
      <c r="I698">
        <f>(J698)/1000</f>
        <v>0</v>
      </c>
      <c r="J698">
        <f>1000*DJ698*AH698*(DF698-DG698)/(100*CY698*(1000-AH698*DF698))</f>
        <v>0</v>
      </c>
      <c r="K698">
        <f>DJ698*AH698*(DE698-DD698*(1000-AH698*DG698)/(1000-AH698*DF698))/(100*CY698)</f>
        <v>0</v>
      </c>
      <c r="L698">
        <f>DD698 - IF(AH698&gt;1, K698*CY698*100.0/(AJ698), 0)</f>
        <v>0</v>
      </c>
      <c r="M698">
        <f>((S698-I698/2)*L698-K698)/(S698+I698/2)</f>
        <v>0</v>
      </c>
      <c r="N698">
        <f>M698*(DK698+DL698)/1000.0</f>
        <v>0</v>
      </c>
      <c r="O698">
        <f>(DD698 - IF(AH698&gt;1, K698*CY698*100.0/(AJ698), 0))*(DK698+DL698)/1000.0</f>
        <v>0</v>
      </c>
      <c r="P698">
        <f>2.0/((1/R698-1/Q698)+SIGN(R698)*SQRT((1/R698-1/Q698)*(1/R698-1/Q698) + 4*CZ698/((CZ698+1)*(CZ698+1))*(2*1/R698*1/Q698-1/Q698*1/Q698)))</f>
        <v>0</v>
      </c>
      <c r="Q698">
        <f>IF(LEFT(DA698,1)&lt;&gt;"0",IF(LEFT(DA698,1)="1",3.0,DB698),$D$5+$E$5*(DR698*DK698/($K$5*1000))+$F$5*(DR698*DK698/($K$5*1000))*MAX(MIN(CY698,$J$5),$I$5)*MAX(MIN(CY698,$J$5),$I$5)+$G$5*MAX(MIN(CY698,$J$5),$I$5)*(DR698*DK698/($K$5*1000))+$H$5*(DR698*DK698/($K$5*1000))*(DR698*DK698/($K$5*1000)))</f>
        <v>0</v>
      </c>
      <c r="R698">
        <f>I698*(1000-(1000*0.61365*exp(17.502*V698/(240.97+V698))/(DK698+DL698)+DF698)/2)/(1000*0.61365*exp(17.502*V698/(240.97+V698))/(DK698+DL698)-DF698)</f>
        <v>0</v>
      </c>
      <c r="S698">
        <f>1/((CZ698+1)/(P698/1.6)+1/(Q698/1.37)) + CZ698/((CZ698+1)/(P698/1.6) + CZ698/(Q698/1.37))</f>
        <v>0</v>
      </c>
      <c r="T698">
        <f>(CU698*CX698)</f>
        <v>0</v>
      </c>
      <c r="U698">
        <f>(DM698+(T698+2*0.95*5.67E-8*(((DM698+$B$9)+273)^4-(DM698+273)^4)-44100*I698)/(1.84*29.3*Q698+8*0.95*5.67E-8*(DM698+273)^3))</f>
        <v>0</v>
      </c>
      <c r="V698">
        <f>($C$9*DN698+$D$9*DO698+$E$9*U698)</f>
        <v>0</v>
      </c>
      <c r="W698">
        <f>0.61365*exp(17.502*V698/(240.97+V698))</f>
        <v>0</v>
      </c>
      <c r="X698">
        <f>(Y698/Z698*100)</f>
        <v>0</v>
      </c>
      <c r="Y698">
        <f>DF698*(DK698+DL698)/1000</f>
        <v>0</v>
      </c>
      <c r="Z698">
        <f>0.61365*exp(17.502*DM698/(240.97+DM698))</f>
        <v>0</v>
      </c>
      <c r="AA698">
        <f>(W698-DF698*(DK698+DL698)/1000)</f>
        <v>0</v>
      </c>
      <c r="AB698">
        <f>(-I698*44100)</f>
        <v>0</v>
      </c>
      <c r="AC698">
        <f>2*29.3*Q698*0.92*(DM698-V698)</f>
        <v>0</v>
      </c>
      <c r="AD698">
        <f>2*0.95*5.67E-8*(((DM698+$B$9)+273)^4-(V698+273)^4)</f>
        <v>0</v>
      </c>
      <c r="AE698">
        <f>T698+AD698+AB698+AC698</f>
        <v>0</v>
      </c>
      <c r="AF698">
        <v>1</v>
      </c>
      <c r="AG698">
        <v>0</v>
      </c>
      <c r="AH698">
        <f>IF(AF698*$H$15&gt;=AJ698,1.0,(AJ698/(AJ698-AF698*$H$15)))</f>
        <v>0</v>
      </c>
      <c r="AI698">
        <f>(AH698-1)*100</f>
        <v>0</v>
      </c>
      <c r="AJ698">
        <f>MAX(0,($B$15+$C$15*DR698)/(1+$D$15*DR698)*DK698/(DM698+273)*$E$15)</f>
        <v>0</v>
      </c>
      <c r="AK698" t="s">
        <v>420</v>
      </c>
      <c r="AL698" t="s">
        <v>420</v>
      </c>
      <c r="AM698">
        <v>0</v>
      </c>
      <c r="AN698">
        <v>0</v>
      </c>
      <c r="AO698">
        <f>1-AM698/AN698</f>
        <v>0</v>
      </c>
      <c r="AP698">
        <v>0</v>
      </c>
      <c r="AQ698" t="s">
        <v>420</v>
      </c>
      <c r="AR698" t="s">
        <v>420</v>
      </c>
      <c r="AS698">
        <v>0</v>
      </c>
      <c r="AT698">
        <v>0</v>
      </c>
      <c r="AU698">
        <f>1-AS698/AT698</f>
        <v>0</v>
      </c>
      <c r="AV698">
        <v>0.5</v>
      </c>
      <c r="AW698">
        <f>CV698</f>
        <v>0</v>
      </c>
      <c r="AX698">
        <f>K698</f>
        <v>0</v>
      </c>
      <c r="AY698">
        <f>AU698*AV698*AW698</f>
        <v>0</v>
      </c>
      <c r="AZ698">
        <f>(AX698-AP698)/AW698</f>
        <v>0</v>
      </c>
      <c r="BA698">
        <f>(AN698-AT698)/AT698</f>
        <v>0</v>
      </c>
      <c r="BB698">
        <f>AM698/(AO698+AM698/AT698)</f>
        <v>0</v>
      </c>
      <c r="BC698" t="s">
        <v>420</v>
      </c>
      <c r="BD698">
        <v>0</v>
      </c>
      <c r="BE698">
        <f>IF(BD698&lt;&gt;0, BD698, BB698)</f>
        <v>0</v>
      </c>
      <c r="BF698">
        <f>1-BE698/AT698</f>
        <v>0</v>
      </c>
      <c r="BG698">
        <f>(AT698-AS698)/(AT698-BE698)</f>
        <v>0</v>
      </c>
      <c r="BH698">
        <f>(AN698-AT698)/(AN698-BE698)</f>
        <v>0</v>
      </c>
      <c r="BI698">
        <f>(AT698-AS698)/(AT698-AM698)</f>
        <v>0</v>
      </c>
      <c r="BJ698">
        <f>(AN698-AT698)/(AN698-AM698)</f>
        <v>0</v>
      </c>
      <c r="BK698">
        <f>(BG698*BE698/AS698)</f>
        <v>0</v>
      </c>
      <c r="BL698">
        <f>(1-BK698)</f>
        <v>0</v>
      </c>
      <c r="CU698">
        <f>$B$13*DS698+$C$13*DT698+$F$13*EE698*(1-EH698)</f>
        <v>0</v>
      </c>
      <c r="CV698">
        <f>CU698*CW698</f>
        <v>0</v>
      </c>
      <c r="CW698">
        <f>($B$13*$D$11+$C$13*$D$11+$F$13*((ER698+EJ698)/MAX(ER698+EJ698+ES698, 0.1)*$I$11+ES698/MAX(ER698+EJ698+ES698, 0.1)*$J$11))/($B$13+$C$13+$F$13)</f>
        <v>0</v>
      </c>
      <c r="CX698">
        <f>($B$13*$K$11+$C$13*$K$11+$F$13*((ER698+EJ698)/MAX(ER698+EJ698+ES698, 0.1)*$P$11+ES698/MAX(ER698+EJ698+ES698, 0.1)*$Q$11))/($B$13+$C$13+$F$13)</f>
        <v>0</v>
      </c>
      <c r="CY698">
        <v>1.91</v>
      </c>
      <c r="CZ698">
        <v>0.5</v>
      </c>
      <c r="DA698" t="s">
        <v>421</v>
      </c>
      <c r="DB698">
        <v>2</v>
      </c>
      <c r="DC698">
        <v>1761014634.6</v>
      </c>
      <c r="DD698">
        <v>420.3824166666666</v>
      </c>
      <c r="DE698">
        <v>420.0137083333334</v>
      </c>
      <c r="DF698">
        <v>23.59896666666667</v>
      </c>
      <c r="DG698">
        <v>23.5847</v>
      </c>
      <c r="DH698">
        <v>422.2402916666667</v>
      </c>
      <c r="DI698">
        <v>23.409825</v>
      </c>
      <c r="DJ698">
        <v>499.9948333333334</v>
      </c>
      <c r="DK698">
        <v>90.63090416666667</v>
      </c>
      <c r="DL698">
        <v>0.03313175416666667</v>
      </c>
      <c r="DM698">
        <v>29.9658125</v>
      </c>
      <c r="DN698">
        <v>30.01427083333333</v>
      </c>
      <c r="DO698">
        <v>999.9</v>
      </c>
      <c r="DP698">
        <v>0</v>
      </c>
      <c r="DQ698">
        <v>0</v>
      </c>
      <c r="DR698">
        <v>10000.58083333333</v>
      </c>
      <c r="DS698">
        <v>0</v>
      </c>
      <c r="DT698">
        <v>0.242856</v>
      </c>
      <c r="DU698">
        <v>0.3687922083333333</v>
      </c>
      <c r="DV698">
        <v>430.5429166666667</v>
      </c>
      <c r="DW698">
        <v>430.158875</v>
      </c>
      <c r="DX698">
        <v>0.01426648554166667</v>
      </c>
      <c r="DY698">
        <v>420.0137083333334</v>
      </c>
      <c r="DZ698">
        <v>23.5847</v>
      </c>
      <c r="EA698">
        <v>2.138797083333333</v>
      </c>
      <c r="EB698">
        <v>2.137503333333334</v>
      </c>
      <c r="EC698">
        <v>18.51107916666666</v>
      </c>
      <c r="ED698">
        <v>18.50144166666666</v>
      </c>
      <c r="EE698">
        <v>0.00500078</v>
      </c>
      <c r="EF698">
        <v>0</v>
      </c>
      <c r="EG698">
        <v>0</v>
      </c>
      <c r="EH698">
        <v>0</v>
      </c>
      <c r="EI698">
        <v>188.1875</v>
      </c>
      <c r="EJ698">
        <v>0.00500078</v>
      </c>
      <c r="EK698">
        <v>-13.26666666666667</v>
      </c>
      <c r="EL698">
        <v>-0.2041666666666667</v>
      </c>
      <c r="EM698">
        <v>35.82775</v>
      </c>
      <c r="EN698">
        <v>40.14554166666667</v>
      </c>
      <c r="EO698">
        <v>38.65341666666666</v>
      </c>
      <c r="EP698">
        <v>40.94770833333333</v>
      </c>
      <c r="EQ698">
        <v>38.929375</v>
      </c>
      <c r="ER698">
        <v>0</v>
      </c>
      <c r="ES698">
        <v>0</v>
      </c>
      <c r="ET698">
        <v>0</v>
      </c>
      <c r="EU698">
        <v>1761014641.3</v>
      </c>
      <c r="EV698">
        <v>0</v>
      </c>
      <c r="EW698">
        <v>188.3346153846154</v>
      </c>
      <c r="EX698">
        <v>-0.4273503076507293</v>
      </c>
      <c r="EY698">
        <v>13.80512828474391</v>
      </c>
      <c r="EZ698">
        <v>-13.7</v>
      </c>
      <c r="FA698">
        <v>15</v>
      </c>
      <c r="FB698">
        <v>1761014477.1</v>
      </c>
      <c r="FC698" t="s">
        <v>1789</v>
      </c>
      <c r="FD698">
        <v>1761014476.1</v>
      </c>
      <c r="FE698">
        <v>1761014477.1</v>
      </c>
      <c r="FF698">
        <v>21</v>
      </c>
      <c r="FG698">
        <v>-0.045</v>
      </c>
      <c r="FH698">
        <v>0.002</v>
      </c>
      <c r="FI698">
        <v>-1.859</v>
      </c>
      <c r="FJ698">
        <v>0.189</v>
      </c>
      <c r="FK698">
        <v>420</v>
      </c>
      <c r="FL698">
        <v>24</v>
      </c>
      <c r="FM698">
        <v>0.54</v>
      </c>
      <c r="FN698">
        <v>0.15</v>
      </c>
      <c r="FO698">
        <v>0.3629128048780488</v>
      </c>
      <c r="FP698">
        <v>0.4188025087108011</v>
      </c>
      <c r="FQ698">
        <v>0.06118707655922422</v>
      </c>
      <c r="FR698">
        <v>1</v>
      </c>
      <c r="FS698">
        <v>187.5794117647059</v>
      </c>
      <c r="FT698">
        <v>11.24980912466773</v>
      </c>
      <c r="FU698">
        <v>5.200157204171514</v>
      </c>
      <c r="FV698">
        <v>0</v>
      </c>
      <c r="FW698">
        <v>0.01052935175609756</v>
      </c>
      <c r="FX698">
        <v>-0.007290736411149806</v>
      </c>
      <c r="FY698">
        <v>0.01725728100580079</v>
      </c>
      <c r="FZ698">
        <v>1</v>
      </c>
      <c r="GA698">
        <v>2</v>
      </c>
      <c r="GB698">
        <v>3</v>
      </c>
      <c r="GC698" t="s">
        <v>482</v>
      </c>
      <c r="GD698">
        <v>3.10963</v>
      </c>
      <c r="GE698">
        <v>2.72473</v>
      </c>
      <c r="GF698">
        <v>0.0888226</v>
      </c>
      <c r="GG698">
        <v>0.0885152</v>
      </c>
      <c r="GH698">
        <v>0.10738</v>
      </c>
      <c r="GI698">
        <v>0.108441</v>
      </c>
      <c r="GJ698">
        <v>23918.4</v>
      </c>
      <c r="GK698">
        <v>21654.3</v>
      </c>
      <c r="GL698">
        <v>26806.9</v>
      </c>
      <c r="GM698">
        <v>23962.3</v>
      </c>
      <c r="GN698">
        <v>38233.2</v>
      </c>
      <c r="GO698">
        <v>31507.5</v>
      </c>
      <c r="GP698">
        <v>46790</v>
      </c>
      <c r="GQ698">
        <v>37873.3</v>
      </c>
      <c r="GR698">
        <v>1.89433</v>
      </c>
      <c r="GS698">
        <v>1.88367</v>
      </c>
      <c r="GT698">
        <v>0.10553</v>
      </c>
      <c r="GU698">
        <v>0</v>
      </c>
      <c r="GV698">
        <v>28.254</v>
      </c>
      <c r="GW698">
        <v>999.9</v>
      </c>
      <c r="GX698">
        <v>64.09999999999999</v>
      </c>
      <c r="GY698">
        <v>28.9</v>
      </c>
      <c r="GZ698">
        <v>28.2811</v>
      </c>
      <c r="HA698">
        <v>61.0283</v>
      </c>
      <c r="HB698">
        <v>20.9014</v>
      </c>
      <c r="HC698">
        <v>1</v>
      </c>
      <c r="HD698">
        <v>0.009364839999999999</v>
      </c>
      <c r="HE698">
        <v>-2.88987</v>
      </c>
      <c r="HF698">
        <v>20.2985</v>
      </c>
      <c r="HG698">
        <v>5.21534</v>
      </c>
      <c r="HH698">
        <v>11.9794</v>
      </c>
      <c r="HI698">
        <v>4.9648</v>
      </c>
      <c r="HJ698">
        <v>3.27533</v>
      </c>
      <c r="HK698">
        <v>9999</v>
      </c>
      <c r="HL698">
        <v>9999</v>
      </c>
      <c r="HM698">
        <v>9999</v>
      </c>
      <c r="HN698">
        <v>999.9</v>
      </c>
      <c r="HO698">
        <v>1.86362</v>
      </c>
      <c r="HP698">
        <v>1.85974</v>
      </c>
      <c r="HQ698">
        <v>1.85805</v>
      </c>
      <c r="HR698">
        <v>1.85944</v>
      </c>
      <c r="HS698">
        <v>1.85959</v>
      </c>
      <c r="HT698">
        <v>1.85806</v>
      </c>
      <c r="HU698">
        <v>1.85714</v>
      </c>
      <c r="HV698">
        <v>1.85211</v>
      </c>
      <c r="HW698">
        <v>0</v>
      </c>
      <c r="HX698">
        <v>0</v>
      </c>
      <c r="HY698">
        <v>0</v>
      </c>
      <c r="HZ698">
        <v>0</v>
      </c>
      <c r="IA698" t="s">
        <v>424</v>
      </c>
      <c r="IB698" t="s">
        <v>425</v>
      </c>
      <c r="IC698" t="s">
        <v>426</v>
      </c>
      <c r="ID698" t="s">
        <v>426</v>
      </c>
      <c r="IE698" t="s">
        <v>426</v>
      </c>
      <c r="IF698" t="s">
        <v>426</v>
      </c>
      <c r="IG698">
        <v>0</v>
      </c>
      <c r="IH698">
        <v>100</v>
      </c>
      <c r="II698">
        <v>100</v>
      </c>
      <c r="IJ698">
        <v>-1.858</v>
      </c>
      <c r="IK698">
        <v>0.1886</v>
      </c>
      <c r="IL698">
        <v>-2.649252934745999</v>
      </c>
      <c r="IM698">
        <v>0.001328113201692861</v>
      </c>
      <c r="IN698">
        <v>1.538283238170363E-06</v>
      </c>
      <c r="IO698">
        <v>-5.795655626708063E-10</v>
      </c>
      <c r="IP698">
        <v>-0.06069833800973445</v>
      </c>
      <c r="IQ698">
        <v>-0.004593102289677449</v>
      </c>
      <c r="IR698">
        <v>0.0008253994458280543</v>
      </c>
      <c r="IS698">
        <v>-7.403632370499484E-06</v>
      </c>
      <c r="IT698">
        <v>2</v>
      </c>
      <c r="IU698">
        <v>1985</v>
      </c>
      <c r="IV698">
        <v>1</v>
      </c>
      <c r="IW698">
        <v>27</v>
      </c>
      <c r="IX698">
        <v>2.8</v>
      </c>
      <c r="IY698">
        <v>2.8</v>
      </c>
      <c r="IZ698">
        <v>1.13525</v>
      </c>
      <c r="JA698">
        <v>2.60742</v>
      </c>
      <c r="JB698">
        <v>1.49658</v>
      </c>
      <c r="JC698">
        <v>2.34375</v>
      </c>
      <c r="JD698">
        <v>1.54907</v>
      </c>
      <c r="JE698">
        <v>2.46704</v>
      </c>
      <c r="JF698">
        <v>32.6869</v>
      </c>
      <c r="JG698">
        <v>15.0514</v>
      </c>
      <c r="JH698">
        <v>18</v>
      </c>
      <c r="JI698">
        <v>481.119</v>
      </c>
      <c r="JJ698">
        <v>503.555</v>
      </c>
      <c r="JK698">
        <v>30.2879</v>
      </c>
      <c r="JL698">
        <v>27.3662</v>
      </c>
      <c r="JM698">
        <v>30.0006</v>
      </c>
      <c r="JN698">
        <v>27.5724</v>
      </c>
      <c r="JO698">
        <v>27.5583</v>
      </c>
      <c r="JP698">
        <v>22.8284</v>
      </c>
      <c r="JQ698">
        <v>20.7552</v>
      </c>
      <c r="JR698">
        <v>78.95950000000001</v>
      </c>
      <c r="JS698">
        <v>31.1133</v>
      </c>
      <c r="JT698">
        <v>420</v>
      </c>
      <c r="JU698">
        <v>23.4843</v>
      </c>
      <c r="JV698">
        <v>102.319</v>
      </c>
      <c r="JW698">
        <v>91.37130000000001</v>
      </c>
    </row>
    <row r="699" spans="1:283">
      <c r="A699">
        <v>681</v>
      </c>
      <c r="B699">
        <v>1761014644.6</v>
      </c>
      <c r="C699">
        <v>4978.599999904633</v>
      </c>
      <c r="D699" t="s">
        <v>1828</v>
      </c>
      <c r="E699" t="s">
        <v>1829</v>
      </c>
      <c r="F699">
        <v>5</v>
      </c>
      <c r="G699" t="s">
        <v>1788</v>
      </c>
      <c r="H699">
        <v>1761014636.6</v>
      </c>
      <c r="I699">
        <f>(J699)/1000</f>
        <v>0</v>
      </c>
      <c r="J699">
        <f>1000*DJ699*AH699*(DF699-DG699)/(100*CY699*(1000-AH699*DF699))</f>
        <v>0</v>
      </c>
      <c r="K699">
        <f>DJ699*AH699*(DE699-DD699*(1000-AH699*DG699)/(1000-AH699*DF699))/(100*CY699)</f>
        <v>0</v>
      </c>
      <c r="L699">
        <f>DD699 - IF(AH699&gt;1, K699*CY699*100.0/(AJ699), 0)</f>
        <v>0</v>
      </c>
      <c r="M699">
        <f>((S699-I699/2)*L699-K699)/(S699+I699/2)</f>
        <v>0</v>
      </c>
      <c r="N699">
        <f>M699*(DK699+DL699)/1000.0</f>
        <v>0</v>
      </c>
      <c r="O699">
        <f>(DD699 - IF(AH699&gt;1, K699*CY699*100.0/(AJ699), 0))*(DK699+DL699)/1000.0</f>
        <v>0</v>
      </c>
      <c r="P699">
        <f>2.0/((1/R699-1/Q699)+SIGN(R699)*SQRT((1/R699-1/Q699)*(1/R699-1/Q699) + 4*CZ699/((CZ699+1)*(CZ699+1))*(2*1/R699*1/Q699-1/Q699*1/Q699)))</f>
        <v>0</v>
      </c>
      <c r="Q699">
        <f>IF(LEFT(DA699,1)&lt;&gt;"0",IF(LEFT(DA699,1)="1",3.0,DB699),$D$5+$E$5*(DR699*DK699/($K$5*1000))+$F$5*(DR699*DK699/($K$5*1000))*MAX(MIN(CY699,$J$5),$I$5)*MAX(MIN(CY699,$J$5),$I$5)+$G$5*MAX(MIN(CY699,$J$5),$I$5)*(DR699*DK699/($K$5*1000))+$H$5*(DR699*DK699/($K$5*1000))*(DR699*DK699/($K$5*1000)))</f>
        <v>0</v>
      </c>
      <c r="R699">
        <f>I699*(1000-(1000*0.61365*exp(17.502*V699/(240.97+V699))/(DK699+DL699)+DF699)/2)/(1000*0.61365*exp(17.502*V699/(240.97+V699))/(DK699+DL699)-DF699)</f>
        <v>0</v>
      </c>
      <c r="S699">
        <f>1/((CZ699+1)/(P699/1.6)+1/(Q699/1.37)) + CZ699/((CZ699+1)/(P699/1.6) + CZ699/(Q699/1.37))</f>
        <v>0</v>
      </c>
      <c r="T699">
        <f>(CU699*CX699)</f>
        <v>0</v>
      </c>
      <c r="U699">
        <f>(DM699+(T699+2*0.95*5.67E-8*(((DM699+$B$9)+273)^4-(DM699+273)^4)-44100*I699)/(1.84*29.3*Q699+8*0.95*5.67E-8*(DM699+273)^3))</f>
        <v>0</v>
      </c>
      <c r="V699">
        <f>($C$9*DN699+$D$9*DO699+$E$9*U699)</f>
        <v>0</v>
      </c>
      <c r="W699">
        <f>0.61365*exp(17.502*V699/(240.97+V699))</f>
        <v>0</v>
      </c>
      <c r="X699">
        <f>(Y699/Z699*100)</f>
        <v>0</v>
      </c>
      <c r="Y699">
        <f>DF699*(DK699+DL699)/1000</f>
        <v>0</v>
      </c>
      <c r="Z699">
        <f>0.61365*exp(17.502*DM699/(240.97+DM699))</f>
        <v>0</v>
      </c>
      <c r="AA699">
        <f>(W699-DF699*(DK699+DL699)/1000)</f>
        <v>0</v>
      </c>
      <c r="AB699">
        <f>(-I699*44100)</f>
        <v>0</v>
      </c>
      <c r="AC699">
        <f>2*29.3*Q699*0.92*(DM699-V699)</f>
        <v>0</v>
      </c>
      <c r="AD699">
        <f>2*0.95*5.67E-8*(((DM699+$B$9)+273)^4-(V699+273)^4)</f>
        <v>0</v>
      </c>
      <c r="AE699">
        <f>T699+AD699+AB699+AC699</f>
        <v>0</v>
      </c>
      <c r="AF699">
        <v>1</v>
      </c>
      <c r="AG699">
        <v>0</v>
      </c>
      <c r="AH699">
        <f>IF(AF699*$H$15&gt;=AJ699,1.0,(AJ699/(AJ699-AF699*$H$15)))</f>
        <v>0</v>
      </c>
      <c r="AI699">
        <f>(AH699-1)*100</f>
        <v>0</v>
      </c>
      <c r="AJ699">
        <f>MAX(0,($B$15+$C$15*DR699)/(1+$D$15*DR699)*DK699/(DM699+273)*$E$15)</f>
        <v>0</v>
      </c>
      <c r="AK699" t="s">
        <v>420</v>
      </c>
      <c r="AL699" t="s">
        <v>420</v>
      </c>
      <c r="AM699">
        <v>0</v>
      </c>
      <c r="AN699">
        <v>0</v>
      </c>
      <c r="AO699">
        <f>1-AM699/AN699</f>
        <v>0</v>
      </c>
      <c r="AP699">
        <v>0</v>
      </c>
      <c r="AQ699" t="s">
        <v>420</v>
      </c>
      <c r="AR699" t="s">
        <v>420</v>
      </c>
      <c r="AS699">
        <v>0</v>
      </c>
      <c r="AT699">
        <v>0</v>
      </c>
      <c r="AU699">
        <f>1-AS699/AT699</f>
        <v>0</v>
      </c>
      <c r="AV699">
        <v>0.5</v>
      </c>
      <c r="AW699">
        <f>CV699</f>
        <v>0</v>
      </c>
      <c r="AX699">
        <f>K699</f>
        <v>0</v>
      </c>
      <c r="AY699">
        <f>AU699*AV699*AW699</f>
        <v>0</v>
      </c>
      <c r="AZ699">
        <f>(AX699-AP699)/AW699</f>
        <v>0</v>
      </c>
      <c r="BA699">
        <f>(AN699-AT699)/AT699</f>
        <v>0</v>
      </c>
      <c r="BB699">
        <f>AM699/(AO699+AM699/AT699)</f>
        <v>0</v>
      </c>
      <c r="BC699" t="s">
        <v>420</v>
      </c>
      <c r="BD699">
        <v>0</v>
      </c>
      <c r="BE699">
        <f>IF(BD699&lt;&gt;0, BD699, BB699)</f>
        <v>0</v>
      </c>
      <c r="BF699">
        <f>1-BE699/AT699</f>
        <v>0</v>
      </c>
      <c r="BG699">
        <f>(AT699-AS699)/(AT699-BE699)</f>
        <v>0</v>
      </c>
      <c r="BH699">
        <f>(AN699-AT699)/(AN699-BE699)</f>
        <v>0</v>
      </c>
      <c r="BI699">
        <f>(AT699-AS699)/(AT699-AM699)</f>
        <v>0</v>
      </c>
      <c r="BJ699">
        <f>(AN699-AT699)/(AN699-AM699)</f>
        <v>0</v>
      </c>
      <c r="BK699">
        <f>(BG699*BE699/AS699)</f>
        <v>0</v>
      </c>
      <c r="BL699">
        <f>(1-BK699)</f>
        <v>0</v>
      </c>
      <c r="CU699">
        <f>$B$13*DS699+$C$13*DT699+$F$13*EE699*(1-EH699)</f>
        <v>0</v>
      </c>
      <c r="CV699">
        <f>CU699*CW699</f>
        <v>0</v>
      </c>
      <c r="CW699">
        <f>($B$13*$D$11+$C$13*$D$11+$F$13*((ER699+EJ699)/MAX(ER699+EJ699+ES699, 0.1)*$I$11+ES699/MAX(ER699+EJ699+ES699, 0.1)*$J$11))/($B$13+$C$13+$F$13)</f>
        <v>0</v>
      </c>
      <c r="CX699">
        <f>($B$13*$K$11+$C$13*$K$11+$F$13*((ER699+EJ699)/MAX(ER699+EJ699+ES699, 0.1)*$P$11+ES699/MAX(ER699+EJ699+ES699, 0.1)*$Q$11))/($B$13+$C$13+$F$13)</f>
        <v>0</v>
      </c>
      <c r="CY699">
        <v>1.91</v>
      </c>
      <c r="CZ699">
        <v>0.5</v>
      </c>
      <c r="DA699" t="s">
        <v>421</v>
      </c>
      <c r="DB699">
        <v>2</v>
      </c>
      <c r="DC699">
        <v>1761014636.6</v>
      </c>
      <c r="DD699">
        <v>420.39525</v>
      </c>
      <c r="DE699">
        <v>420.015625</v>
      </c>
      <c r="DF699">
        <v>23.59041666666667</v>
      </c>
      <c r="DG699">
        <v>23.58126666666666</v>
      </c>
      <c r="DH699">
        <v>422.253125</v>
      </c>
      <c r="DI699">
        <v>23.4014625</v>
      </c>
      <c r="DJ699">
        <v>500.007875</v>
      </c>
      <c r="DK699">
        <v>90.63106666666665</v>
      </c>
      <c r="DL699">
        <v>0.03305075416666667</v>
      </c>
      <c r="DM699">
        <v>29.9555875</v>
      </c>
      <c r="DN699">
        <v>30.00441666666667</v>
      </c>
      <c r="DO699">
        <v>999.9</v>
      </c>
      <c r="DP699">
        <v>0</v>
      </c>
      <c r="DQ699">
        <v>0</v>
      </c>
      <c r="DR699">
        <v>10002.97458333333</v>
      </c>
      <c r="DS699">
        <v>0</v>
      </c>
      <c r="DT699">
        <v>0.242856</v>
      </c>
      <c r="DU699">
        <v>0.3796780416666667</v>
      </c>
      <c r="DV699">
        <v>430.5523333333334</v>
      </c>
      <c r="DW699">
        <v>430.1593333333333</v>
      </c>
      <c r="DX699">
        <v>0.009156300124999999</v>
      </c>
      <c r="DY699">
        <v>420.015625</v>
      </c>
      <c r="DZ699">
        <v>23.58126666666666</v>
      </c>
      <c r="EA699">
        <v>2.138026666666667</v>
      </c>
      <c r="EB699">
        <v>2.13719625</v>
      </c>
      <c r="EC699">
        <v>18.50533333333333</v>
      </c>
      <c r="ED699">
        <v>18.49914166666667</v>
      </c>
      <c r="EE699">
        <v>0.00500078</v>
      </c>
      <c r="EF699">
        <v>0</v>
      </c>
      <c r="EG699">
        <v>0</v>
      </c>
      <c r="EH699">
        <v>0</v>
      </c>
      <c r="EI699">
        <v>188.9458333333334</v>
      </c>
      <c r="EJ699">
        <v>0.00500078</v>
      </c>
      <c r="EK699">
        <v>-12.0125</v>
      </c>
      <c r="EL699">
        <v>0.07499999999999998</v>
      </c>
      <c r="EM699">
        <v>35.830375</v>
      </c>
      <c r="EN699">
        <v>40.16641666666666</v>
      </c>
      <c r="EO699">
        <v>38.68470833333333</v>
      </c>
      <c r="EP699">
        <v>40.97895833333333</v>
      </c>
      <c r="EQ699">
        <v>38.94233333333333</v>
      </c>
      <c r="ER699">
        <v>0</v>
      </c>
      <c r="ES699">
        <v>0</v>
      </c>
      <c r="ET699">
        <v>0</v>
      </c>
      <c r="EU699">
        <v>1761014643.7</v>
      </c>
      <c r="EV699">
        <v>0</v>
      </c>
      <c r="EW699">
        <v>188.4076923076923</v>
      </c>
      <c r="EX699">
        <v>-2.475213582978441</v>
      </c>
      <c r="EY699">
        <v>23.10427378357859</v>
      </c>
      <c r="EZ699">
        <v>-12.32307692307692</v>
      </c>
      <c r="FA699">
        <v>15</v>
      </c>
      <c r="FB699">
        <v>1761014477.1</v>
      </c>
      <c r="FC699" t="s">
        <v>1789</v>
      </c>
      <c r="FD699">
        <v>1761014476.1</v>
      </c>
      <c r="FE699">
        <v>1761014477.1</v>
      </c>
      <c r="FF699">
        <v>21</v>
      </c>
      <c r="FG699">
        <v>-0.045</v>
      </c>
      <c r="FH699">
        <v>0.002</v>
      </c>
      <c r="FI699">
        <v>-1.859</v>
      </c>
      <c r="FJ699">
        <v>0.189</v>
      </c>
      <c r="FK699">
        <v>420</v>
      </c>
      <c r="FL699">
        <v>24</v>
      </c>
      <c r="FM699">
        <v>0.54</v>
      </c>
      <c r="FN699">
        <v>0.15</v>
      </c>
      <c r="FO699">
        <v>0.3721512</v>
      </c>
      <c r="FP699">
        <v>0.2737690581613504</v>
      </c>
      <c r="FQ699">
        <v>0.05289770193458313</v>
      </c>
      <c r="FR699">
        <v>1</v>
      </c>
      <c r="FS699">
        <v>188.0941176470588</v>
      </c>
      <c r="FT699">
        <v>7.413292585364264</v>
      </c>
      <c r="FU699">
        <v>4.983085577080943</v>
      </c>
      <c r="FV699">
        <v>0</v>
      </c>
      <c r="FW699">
        <v>0.01240510505</v>
      </c>
      <c r="FX699">
        <v>-0.1284884973208256</v>
      </c>
      <c r="FY699">
        <v>0.01487626156952637</v>
      </c>
      <c r="FZ699">
        <v>0</v>
      </c>
      <c r="GA699">
        <v>1</v>
      </c>
      <c r="GB699">
        <v>3</v>
      </c>
      <c r="GC699" t="s">
        <v>459</v>
      </c>
      <c r="GD699">
        <v>3.10964</v>
      </c>
      <c r="GE699">
        <v>2.72463</v>
      </c>
      <c r="GF699">
        <v>0.0888265</v>
      </c>
      <c r="GG699">
        <v>0.0885203</v>
      </c>
      <c r="GH699">
        <v>0.107376</v>
      </c>
      <c r="GI699">
        <v>0.10844</v>
      </c>
      <c r="GJ699">
        <v>23918.1</v>
      </c>
      <c r="GK699">
        <v>21654.1</v>
      </c>
      <c r="GL699">
        <v>26806.7</v>
      </c>
      <c r="GM699">
        <v>23962.1</v>
      </c>
      <c r="GN699">
        <v>38233.2</v>
      </c>
      <c r="GO699">
        <v>31507.2</v>
      </c>
      <c r="GP699">
        <v>46789.8</v>
      </c>
      <c r="GQ699">
        <v>37873</v>
      </c>
      <c r="GR699">
        <v>1.89475</v>
      </c>
      <c r="GS699">
        <v>1.88352</v>
      </c>
      <c r="GT699">
        <v>0.105359</v>
      </c>
      <c r="GU699">
        <v>0</v>
      </c>
      <c r="GV699">
        <v>28.2515</v>
      </c>
      <c r="GW699">
        <v>999.9</v>
      </c>
      <c r="GX699">
        <v>64.09999999999999</v>
      </c>
      <c r="GY699">
        <v>28.9</v>
      </c>
      <c r="GZ699">
        <v>28.2777</v>
      </c>
      <c r="HA699">
        <v>61.3983</v>
      </c>
      <c r="HB699">
        <v>21.1258</v>
      </c>
      <c r="HC699">
        <v>1</v>
      </c>
      <c r="HD699">
        <v>0.01219</v>
      </c>
      <c r="HE699">
        <v>-4.23784</v>
      </c>
      <c r="HF699">
        <v>20.274</v>
      </c>
      <c r="HG699">
        <v>5.21639</v>
      </c>
      <c r="HH699">
        <v>11.9796</v>
      </c>
      <c r="HI699">
        <v>4.9651</v>
      </c>
      <c r="HJ699">
        <v>3.27533</v>
      </c>
      <c r="HK699">
        <v>9999</v>
      </c>
      <c r="HL699">
        <v>9999</v>
      </c>
      <c r="HM699">
        <v>9999</v>
      </c>
      <c r="HN699">
        <v>999.9</v>
      </c>
      <c r="HO699">
        <v>1.8636</v>
      </c>
      <c r="HP699">
        <v>1.85974</v>
      </c>
      <c r="HQ699">
        <v>1.85804</v>
      </c>
      <c r="HR699">
        <v>1.85943</v>
      </c>
      <c r="HS699">
        <v>1.85959</v>
      </c>
      <c r="HT699">
        <v>1.85806</v>
      </c>
      <c r="HU699">
        <v>1.85714</v>
      </c>
      <c r="HV699">
        <v>1.8521</v>
      </c>
      <c r="HW699">
        <v>0</v>
      </c>
      <c r="HX699">
        <v>0</v>
      </c>
      <c r="HY699">
        <v>0</v>
      </c>
      <c r="HZ699">
        <v>0</v>
      </c>
      <c r="IA699" t="s">
        <v>424</v>
      </c>
      <c r="IB699" t="s">
        <v>425</v>
      </c>
      <c r="IC699" t="s">
        <v>426</v>
      </c>
      <c r="ID699" t="s">
        <v>426</v>
      </c>
      <c r="IE699" t="s">
        <v>426</v>
      </c>
      <c r="IF699" t="s">
        <v>426</v>
      </c>
      <c r="IG699">
        <v>0</v>
      </c>
      <c r="IH699">
        <v>100</v>
      </c>
      <c r="II699">
        <v>100</v>
      </c>
      <c r="IJ699">
        <v>-1.857</v>
      </c>
      <c r="IK699">
        <v>0.1885</v>
      </c>
      <c r="IL699">
        <v>-2.649252934745999</v>
      </c>
      <c r="IM699">
        <v>0.001328113201692861</v>
      </c>
      <c r="IN699">
        <v>1.538283238170363E-06</v>
      </c>
      <c r="IO699">
        <v>-5.795655626708063E-10</v>
      </c>
      <c r="IP699">
        <v>-0.06069833800973445</v>
      </c>
      <c r="IQ699">
        <v>-0.004593102289677449</v>
      </c>
      <c r="IR699">
        <v>0.0008253994458280543</v>
      </c>
      <c r="IS699">
        <v>-7.403632370499484E-06</v>
      </c>
      <c r="IT699">
        <v>2</v>
      </c>
      <c r="IU699">
        <v>1985</v>
      </c>
      <c r="IV699">
        <v>1</v>
      </c>
      <c r="IW699">
        <v>27</v>
      </c>
      <c r="IX699">
        <v>2.8</v>
      </c>
      <c r="IY699">
        <v>2.8</v>
      </c>
      <c r="IZ699">
        <v>1.13525</v>
      </c>
      <c r="JA699">
        <v>2.61963</v>
      </c>
      <c r="JB699">
        <v>1.49658</v>
      </c>
      <c r="JC699">
        <v>2.34375</v>
      </c>
      <c r="JD699">
        <v>1.54907</v>
      </c>
      <c r="JE699">
        <v>2.34131</v>
      </c>
      <c r="JF699">
        <v>32.6869</v>
      </c>
      <c r="JG699">
        <v>15.0777</v>
      </c>
      <c r="JH699">
        <v>18</v>
      </c>
      <c r="JI699">
        <v>481.363</v>
      </c>
      <c r="JJ699">
        <v>503.455</v>
      </c>
      <c r="JK699">
        <v>30.5599</v>
      </c>
      <c r="JL699">
        <v>27.3662</v>
      </c>
      <c r="JM699">
        <v>30.0026</v>
      </c>
      <c r="JN699">
        <v>27.5724</v>
      </c>
      <c r="JO699">
        <v>27.5583</v>
      </c>
      <c r="JP699">
        <v>22.8275</v>
      </c>
      <c r="JQ699">
        <v>20.7552</v>
      </c>
      <c r="JR699">
        <v>78.95950000000001</v>
      </c>
      <c r="JS699">
        <v>31.1133</v>
      </c>
      <c r="JT699">
        <v>420</v>
      </c>
      <c r="JU699">
        <v>23.472</v>
      </c>
      <c r="JV699">
        <v>102.319</v>
      </c>
      <c r="JW699">
        <v>91.3707</v>
      </c>
    </row>
    <row r="700" spans="1:283">
      <c r="A700">
        <v>682</v>
      </c>
      <c r="B700">
        <v>1761014646.6</v>
      </c>
      <c r="C700">
        <v>4980.599999904633</v>
      </c>
      <c r="D700" t="s">
        <v>1830</v>
      </c>
      <c r="E700" t="s">
        <v>1831</v>
      </c>
      <c r="F700">
        <v>5</v>
      </c>
      <c r="G700" t="s">
        <v>1788</v>
      </c>
      <c r="H700">
        <v>1761014638.6</v>
      </c>
      <c r="I700">
        <f>(J700)/1000</f>
        <v>0</v>
      </c>
      <c r="J700">
        <f>1000*DJ700*AH700*(DF700-DG700)/(100*CY700*(1000-AH700*DF700))</f>
        <v>0</v>
      </c>
      <c r="K700">
        <f>DJ700*AH700*(DE700-DD700*(1000-AH700*DG700)/(1000-AH700*DF700))/(100*CY700)</f>
        <v>0</v>
      </c>
      <c r="L700">
        <f>DD700 - IF(AH700&gt;1, K700*CY700*100.0/(AJ700), 0)</f>
        <v>0</v>
      </c>
      <c r="M700">
        <f>((S700-I700/2)*L700-K700)/(S700+I700/2)</f>
        <v>0</v>
      </c>
      <c r="N700">
        <f>M700*(DK700+DL700)/1000.0</f>
        <v>0</v>
      </c>
      <c r="O700">
        <f>(DD700 - IF(AH700&gt;1, K700*CY700*100.0/(AJ700), 0))*(DK700+DL700)/1000.0</f>
        <v>0</v>
      </c>
      <c r="P700">
        <f>2.0/((1/R700-1/Q700)+SIGN(R700)*SQRT((1/R700-1/Q700)*(1/R700-1/Q700) + 4*CZ700/((CZ700+1)*(CZ700+1))*(2*1/R700*1/Q700-1/Q700*1/Q700)))</f>
        <v>0</v>
      </c>
      <c r="Q700">
        <f>IF(LEFT(DA700,1)&lt;&gt;"0",IF(LEFT(DA700,1)="1",3.0,DB700),$D$5+$E$5*(DR700*DK700/($K$5*1000))+$F$5*(DR700*DK700/($K$5*1000))*MAX(MIN(CY700,$J$5),$I$5)*MAX(MIN(CY700,$J$5),$I$5)+$G$5*MAX(MIN(CY700,$J$5),$I$5)*(DR700*DK700/($K$5*1000))+$H$5*(DR700*DK700/($K$5*1000))*(DR700*DK700/($K$5*1000)))</f>
        <v>0</v>
      </c>
      <c r="R700">
        <f>I700*(1000-(1000*0.61365*exp(17.502*V700/(240.97+V700))/(DK700+DL700)+DF700)/2)/(1000*0.61365*exp(17.502*V700/(240.97+V700))/(DK700+DL700)-DF700)</f>
        <v>0</v>
      </c>
      <c r="S700">
        <f>1/((CZ700+1)/(P700/1.6)+1/(Q700/1.37)) + CZ700/((CZ700+1)/(P700/1.6) + CZ700/(Q700/1.37))</f>
        <v>0</v>
      </c>
      <c r="T700">
        <f>(CU700*CX700)</f>
        <v>0</v>
      </c>
      <c r="U700">
        <f>(DM700+(T700+2*0.95*5.67E-8*(((DM700+$B$9)+273)^4-(DM700+273)^4)-44100*I700)/(1.84*29.3*Q700+8*0.95*5.67E-8*(DM700+273)^3))</f>
        <v>0</v>
      </c>
      <c r="V700">
        <f>($C$9*DN700+$D$9*DO700+$E$9*U700)</f>
        <v>0</v>
      </c>
      <c r="W700">
        <f>0.61365*exp(17.502*V700/(240.97+V700))</f>
        <v>0</v>
      </c>
      <c r="X700">
        <f>(Y700/Z700*100)</f>
        <v>0</v>
      </c>
      <c r="Y700">
        <f>DF700*(DK700+DL700)/1000</f>
        <v>0</v>
      </c>
      <c r="Z700">
        <f>0.61365*exp(17.502*DM700/(240.97+DM700))</f>
        <v>0</v>
      </c>
      <c r="AA700">
        <f>(W700-DF700*(DK700+DL700)/1000)</f>
        <v>0</v>
      </c>
      <c r="AB700">
        <f>(-I700*44100)</f>
        <v>0</v>
      </c>
      <c r="AC700">
        <f>2*29.3*Q700*0.92*(DM700-V700)</f>
        <v>0</v>
      </c>
      <c r="AD700">
        <f>2*0.95*5.67E-8*(((DM700+$B$9)+273)^4-(V700+273)^4)</f>
        <v>0</v>
      </c>
      <c r="AE700">
        <f>T700+AD700+AB700+AC700</f>
        <v>0</v>
      </c>
      <c r="AF700">
        <v>1</v>
      </c>
      <c r="AG700">
        <v>0</v>
      </c>
      <c r="AH700">
        <f>IF(AF700*$H$15&gt;=AJ700,1.0,(AJ700/(AJ700-AF700*$H$15)))</f>
        <v>0</v>
      </c>
      <c r="AI700">
        <f>(AH700-1)*100</f>
        <v>0</v>
      </c>
      <c r="AJ700">
        <f>MAX(0,($B$15+$C$15*DR700)/(1+$D$15*DR700)*DK700/(DM700+273)*$E$15)</f>
        <v>0</v>
      </c>
      <c r="AK700" t="s">
        <v>420</v>
      </c>
      <c r="AL700" t="s">
        <v>420</v>
      </c>
      <c r="AM700">
        <v>0</v>
      </c>
      <c r="AN700">
        <v>0</v>
      </c>
      <c r="AO700">
        <f>1-AM700/AN700</f>
        <v>0</v>
      </c>
      <c r="AP700">
        <v>0</v>
      </c>
      <c r="AQ700" t="s">
        <v>420</v>
      </c>
      <c r="AR700" t="s">
        <v>420</v>
      </c>
      <c r="AS700">
        <v>0</v>
      </c>
      <c r="AT700">
        <v>0</v>
      </c>
      <c r="AU700">
        <f>1-AS700/AT700</f>
        <v>0</v>
      </c>
      <c r="AV700">
        <v>0.5</v>
      </c>
      <c r="AW700">
        <f>CV700</f>
        <v>0</v>
      </c>
      <c r="AX700">
        <f>K700</f>
        <v>0</v>
      </c>
      <c r="AY700">
        <f>AU700*AV700*AW700</f>
        <v>0</v>
      </c>
      <c r="AZ700">
        <f>(AX700-AP700)/AW700</f>
        <v>0</v>
      </c>
      <c r="BA700">
        <f>(AN700-AT700)/AT700</f>
        <v>0</v>
      </c>
      <c r="BB700">
        <f>AM700/(AO700+AM700/AT700)</f>
        <v>0</v>
      </c>
      <c r="BC700" t="s">
        <v>420</v>
      </c>
      <c r="BD700">
        <v>0</v>
      </c>
      <c r="BE700">
        <f>IF(BD700&lt;&gt;0, BD700, BB700)</f>
        <v>0</v>
      </c>
      <c r="BF700">
        <f>1-BE700/AT700</f>
        <v>0</v>
      </c>
      <c r="BG700">
        <f>(AT700-AS700)/(AT700-BE700)</f>
        <v>0</v>
      </c>
      <c r="BH700">
        <f>(AN700-AT700)/(AN700-BE700)</f>
        <v>0</v>
      </c>
      <c r="BI700">
        <f>(AT700-AS700)/(AT700-AM700)</f>
        <v>0</v>
      </c>
      <c r="BJ700">
        <f>(AN700-AT700)/(AN700-AM700)</f>
        <v>0</v>
      </c>
      <c r="BK700">
        <f>(BG700*BE700/AS700)</f>
        <v>0</v>
      </c>
      <c r="BL700">
        <f>(1-BK700)</f>
        <v>0</v>
      </c>
      <c r="CU700">
        <f>$B$13*DS700+$C$13*DT700+$F$13*EE700*(1-EH700)</f>
        <v>0</v>
      </c>
      <c r="CV700">
        <f>CU700*CW700</f>
        <v>0</v>
      </c>
      <c r="CW700">
        <f>($B$13*$D$11+$C$13*$D$11+$F$13*((ER700+EJ700)/MAX(ER700+EJ700+ES700, 0.1)*$I$11+ES700/MAX(ER700+EJ700+ES700, 0.1)*$J$11))/($B$13+$C$13+$F$13)</f>
        <v>0</v>
      </c>
      <c r="CX700">
        <f>($B$13*$K$11+$C$13*$K$11+$F$13*((ER700+EJ700)/MAX(ER700+EJ700+ES700, 0.1)*$P$11+ES700/MAX(ER700+EJ700+ES700, 0.1)*$Q$11))/($B$13+$C$13+$F$13)</f>
        <v>0</v>
      </c>
      <c r="CY700">
        <v>1.91</v>
      </c>
      <c r="CZ700">
        <v>0.5</v>
      </c>
      <c r="DA700" t="s">
        <v>421</v>
      </c>
      <c r="DB700">
        <v>2</v>
      </c>
      <c r="DC700">
        <v>1761014638.6</v>
      </c>
      <c r="DD700">
        <v>420.405625</v>
      </c>
      <c r="DE700">
        <v>420.0145000000001</v>
      </c>
      <c r="DF700">
        <v>23.58379166666667</v>
      </c>
      <c r="DG700">
        <v>23.57966666666667</v>
      </c>
      <c r="DH700">
        <v>422.2635</v>
      </c>
      <c r="DI700">
        <v>23.39498333333333</v>
      </c>
      <c r="DJ700">
        <v>500.016375</v>
      </c>
      <c r="DK700">
        <v>90.6310625</v>
      </c>
      <c r="DL700">
        <v>0.03302828333333333</v>
      </c>
      <c r="DM700">
        <v>29.9465625</v>
      </c>
      <c r="DN700">
        <v>29.994475</v>
      </c>
      <c r="DO700">
        <v>999.9</v>
      </c>
      <c r="DP700">
        <v>0</v>
      </c>
      <c r="DQ700">
        <v>0</v>
      </c>
      <c r="DR700">
        <v>10004.01625</v>
      </c>
      <c r="DS700">
        <v>0</v>
      </c>
      <c r="DT700">
        <v>0.242856</v>
      </c>
      <c r="DU700">
        <v>0.3911755416666667</v>
      </c>
      <c r="DV700">
        <v>430.5600416666666</v>
      </c>
      <c r="DW700">
        <v>430.1575</v>
      </c>
      <c r="DX700">
        <v>0.004137273458333333</v>
      </c>
      <c r="DY700">
        <v>420.0145000000001</v>
      </c>
      <c r="DZ700">
        <v>23.57966666666667</v>
      </c>
      <c r="EA700">
        <v>2.13742625</v>
      </c>
      <c r="EB700">
        <v>2.137050416666666</v>
      </c>
      <c r="EC700">
        <v>18.50085416666667</v>
      </c>
      <c r="ED700">
        <v>18.49805416666667</v>
      </c>
      <c r="EE700">
        <v>0.00500078</v>
      </c>
      <c r="EF700">
        <v>0</v>
      </c>
      <c r="EG700">
        <v>0</v>
      </c>
      <c r="EH700">
        <v>0</v>
      </c>
      <c r="EI700">
        <v>188.8958333333333</v>
      </c>
      <c r="EJ700">
        <v>0.00500078</v>
      </c>
      <c r="EK700">
        <v>-12.15833333333333</v>
      </c>
      <c r="EL700">
        <v>0.1875</v>
      </c>
      <c r="EM700">
        <v>35.835625</v>
      </c>
      <c r="EN700">
        <v>40.18987499999999</v>
      </c>
      <c r="EO700">
        <v>38.68729166666666</v>
      </c>
      <c r="EP700">
        <v>41.002375</v>
      </c>
      <c r="EQ700">
        <v>38.92670833333333</v>
      </c>
      <c r="ER700">
        <v>0</v>
      </c>
      <c r="ES700">
        <v>0</v>
      </c>
      <c r="ET700">
        <v>0</v>
      </c>
      <c r="EU700">
        <v>1761014645.5</v>
      </c>
      <c r="EV700">
        <v>0</v>
      </c>
      <c r="EW700">
        <v>188.512</v>
      </c>
      <c r="EX700">
        <v>2.923076973439875</v>
      </c>
      <c r="EY700">
        <v>25.33076938687003</v>
      </c>
      <c r="EZ700">
        <v>-12.552</v>
      </c>
      <c r="FA700">
        <v>15</v>
      </c>
      <c r="FB700">
        <v>1761014477.1</v>
      </c>
      <c r="FC700" t="s">
        <v>1789</v>
      </c>
      <c r="FD700">
        <v>1761014476.1</v>
      </c>
      <c r="FE700">
        <v>1761014477.1</v>
      </c>
      <c r="FF700">
        <v>21</v>
      </c>
      <c r="FG700">
        <v>-0.045</v>
      </c>
      <c r="FH700">
        <v>0.002</v>
      </c>
      <c r="FI700">
        <v>-1.859</v>
      </c>
      <c r="FJ700">
        <v>0.189</v>
      </c>
      <c r="FK700">
        <v>420</v>
      </c>
      <c r="FL700">
        <v>24</v>
      </c>
      <c r="FM700">
        <v>0.54</v>
      </c>
      <c r="FN700">
        <v>0.15</v>
      </c>
      <c r="FO700">
        <v>0.370075512195122</v>
      </c>
      <c r="FP700">
        <v>0.2925001254355398</v>
      </c>
      <c r="FQ700">
        <v>0.05135049062350078</v>
      </c>
      <c r="FR700">
        <v>1</v>
      </c>
      <c r="FS700">
        <v>188.45</v>
      </c>
      <c r="FT700">
        <v>2.28418637754823</v>
      </c>
      <c r="FU700">
        <v>4.861387480472435</v>
      </c>
      <c r="FV700">
        <v>0</v>
      </c>
      <c r="FW700">
        <v>0.01119087517073171</v>
      </c>
      <c r="FX700">
        <v>-0.1481675111707317</v>
      </c>
      <c r="FY700">
        <v>0.01556408973079317</v>
      </c>
      <c r="FZ700">
        <v>0</v>
      </c>
      <c r="GA700">
        <v>1</v>
      </c>
      <c r="GB700">
        <v>3</v>
      </c>
      <c r="GC700" t="s">
        <v>459</v>
      </c>
      <c r="GD700">
        <v>3.10969</v>
      </c>
      <c r="GE700">
        <v>2.72488</v>
      </c>
      <c r="GF700">
        <v>0.0888265</v>
      </c>
      <c r="GG700">
        <v>0.08852110000000001</v>
      </c>
      <c r="GH700">
        <v>0.107379</v>
      </c>
      <c r="GI700">
        <v>0.108432</v>
      </c>
      <c r="GJ700">
        <v>23918</v>
      </c>
      <c r="GK700">
        <v>21653.9</v>
      </c>
      <c r="GL700">
        <v>26806.6</v>
      </c>
      <c r="GM700">
        <v>23961.9</v>
      </c>
      <c r="GN700">
        <v>38232.9</v>
      </c>
      <c r="GO700">
        <v>31507.2</v>
      </c>
      <c r="GP700">
        <v>46789.6</v>
      </c>
      <c r="GQ700">
        <v>37872.6</v>
      </c>
      <c r="GR700">
        <v>1.89508</v>
      </c>
      <c r="GS700">
        <v>1.88335</v>
      </c>
      <c r="GT700">
        <v>0.105284</v>
      </c>
      <c r="GU700">
        <v>0</v>
      </c>
      <c r="GV700">
        <v>28.2489</v>
      </c>
      <c r="GW700">
        <v>999.9</v>
      </c>
      <c r="GX700">
        <v>64.09999999999999</v>
      </c>
      <c r="GY700">
        <v>28.9</v>
      </c>
      <c r="GZ700">
        <v>28.2826</v>
      </c>
      <c r="HA700">
        <v>61.6483</v>
      </c>
      <c r="HB700">
        <v>20.9495</v>
      </c>
      <c r="HC700">
        <v>1</v>
      </c>
      <c r="HD700">
        <v>0.0140218</v>
      </c>
      <c r="HE700">
        <v>-3.67334</v>
      </c>
      <c r="HF700">
        <v>20.2936</v>
      </c>
      <c r="HG700">
        <v>5.21954</v>
      </c>
      <c r="HH700">
        <v>11.98</v>
      </c>
      <c r="HI700">
        <v>4.9657</v>
      </c>
      <c r="HJ700">
        <v>3.27598</v>
      </c>
      <c r="HK700">
        <v>9999</v>
      </c>
      <c r="HL700">
        <v>9999</v>
      </c>
      <c r="HM700">
        <v>9999</v>
      </c>
      <c r="HN700">
        <v>999.9</v>
      </c>
      <c r="HO700">
        <v>1.86361</v>
      </c>
      <c r="HP700">
        <v>1.85974</v>
      </c>
      <c r="HQ700">
        <v>1.85805</v>
      </c>
      <c r="HR700">
        <v>1.85944</v>
      </c>
      <c r="HS700">
        <v>1.85959</v>
      </c>
      <c r="HT700">
        <v>1.85806</v>
      </c>
      <c r="HU700">
        <v>1.85714</v>
      </c>
      <c r="HV700">
        <v>1.8521</v>
      </c>
      <c r="HW700">
        <v>0</v>
      </c>
      <c r="HX700">
        <v>0</v>
      </c>
      <c r="HY700">
        <v>0</v>
      </c>
      <c r="HZ700">
        <v>0</v>
      </c>
      <c r="IA700" t="s">
        <v>424</v>
      </c>
      <c r="IB700" t="s">
        <v>425</v>
      </c>
      <c r="IC700" t="s">
        <v>426</v>
      </c>
      <c r="ID700" t="s">
        <v>426</v>
      </c>
      <c r="IE700" t="s">
        <v>426</v>
      </c>
      <c r="IF700" t="s">
        <v>426</v>
      </c>
      <c r="IG700">
        <v>0</v>
      </c>
      <c r="IH700">
        <v>100</v>
      </c>
      <c r="II700">
        <v>100</v>
      </c>
      <c r="IJ700">
        <v>-1.858</v>
      </c>
      <c r="IK700">
        <v>0.1885</v>
      </c>
      <c r="IL700">
        <v>-2.649252934745999</v>
      </c>
      <c r="IM700">
        <v>0.001328113201692861</v>
      </c>
      <c r="IN700">
        <v>1.538283238170363E-06</v>
      </c>
      <c r="IO700">
        <v>-5.795655626708063E-10</v>
      </c>
      <c r="IP700">
        <v>-0.06069833800973445</v>
      </c>
      <c r="IQ700">
        <v>-0.004593102289677449</v>
      </c>
      <c r="IR700">
        <v>0.0008253994458280543</v>
      </c>
      <c r="IS700">
        <v>-7.403632370499484E-06</v>
      </c>
      <c r="IT700">
        <v>2</v>
      </c>
      <c r="IU700">
        <v>1985</v>
      </c>
      <c r="IV700">
        <v>1</v>
      </c>
      <c r="IW700">
        <v>27</v>
      </c>
      <c r="IX700">
        <v>2.8</v>
      </c>
      <c r="IY700">
        <v>2.8</v>
      </c>
      <c r="IZ700">
        <v>1.13525</v>
      </c>
      <c r="JA700">
        <v>2.61353</v>
      </c>
      <c r="JB700">
        <v>1.49658</v>
      </c>
      <c r="JC700">
        <v>2.34497</v>
      </c>
      <c r="JD700">
        <v>1.54907</v>
      </c>
      <c r="JE700">
        <v>2.44751</v>
      </c>
      <c r="JF700">
        <v>32.6869</v>
      </c>
      <c r="JG700">
        <v>15.1039</v>
      </c>
      <c r="JH700">
        <v>18</v>
      </c>
      <c r="JI700">
        <v>481.55</v>
      </c>
      <c r="JJ700">
        <v>503.339</v>
      </c>
      <c r="JK700">
        <v>30.9341</v>
      </c>
      <c r="JL700">
        <v>27.3662</v>
      </c>
      <c r="JM700">
        <v>30.0031</v>
      </c>
      <c r="JN700">
        <v>27.5724</v>
      </c>
      <c r="JO700">
        <v>27.5583</v>
      </c>
      <c r="JP700">
        <v>22.8273</v>
      </c>
      <c r="JQ700">
        <v>20.7552</v>
      </c>
      <c r="JR700">
        <v>78.95950000000001</v>
      </c>
      <c r="JS700">
        <v>31.1343</v>
      </c>
      <c r="JT700">
        <v>420</v>
      </c>
      <c r="JU700">
        <v>23.4574</v>
      </c>
      <c r="JV700">
        <v>102.318</v>
      </c>
      <c r="JW700">
        <v>91.3699</v>
      </c>
    </row>
    <row r="701" spans="1:283">
      <c r="A701">
        <v>683</v>
      </c>
      <c r="B701">
        <v>1761014648.6</v>
      </c>
      <c r="C701">
        <v>4982.599999904633</v>
      </c>
      <c r="D701" t="s">
        <v>1832</v>
      </c>
      <c r="E701" t="s">
        <v>1833</v>
      </c>
      <c r="F701">
        <v>5</v>
      </c>
      <c r="G701" t="s">
        <v>1788</v>
      </c>
      <c r="H701">
        <v>1761014640.6</v>
      </c>
      <c r="I701">
        <f>(J701)/1000</f>
        <v>0</v>
      </c>
      <c r="J701">
        <f>1000*DJ701*AH701*(DF701-DG701)/(100*CY701*(1000-AH701*DF701))</f>
        <v>0</v>
      </c>
      <c r="K701">
        <f>DJ701*AH701*(DE701-DD701*(1000-AH701*DG701)/(1000-AH701*DF701))/(100*CY701)</f>
        <v>0</v>
      </c>
      <c r="L701">
        <f>DD701 - IF(AH701&gt;1, K701*CY701*100.0/(AJ701), 0)</f>
        <v>0</v>
      </c>
      <c r="M701">
        <f>((S701-I701/2)*L701-K701)/(S701+I701/2)</f>
        <v>0</v>
      </c>
      <c r="N701">
        <f>M701*(DK701+DL701)/1000.0</f>
        <v>0</v>
      </c>
      <c r="O701">
        <f>(DD701 - IF(AH701&gt;1, K701*CY701*100.0/(AJ701), 0))*(DK701+DL701)/1000.0</f>
        <v>0</v>
      </c>
      <c r="P701">
        <f>2.0/((1/R701-1/Q701)+SIGN(R701)*SQRT((1/R701-1/Q701)*(1/R701-1/Q701) + 4*CZ701/((CZ701+1)*(CZ701+1))*(2*1/R701*1/Q701-1/Q701*1/Q701)))</f>
        <v>0</v>
      </c>
      <c r="Q701">
        <f>IF(LEFT(DA701,1)&lt;&gt;"0",IF(LEFT(DA701,1)="1",3.0,DB701),$D$5+$E$5*(DR701*DK701/($K$5*1000))+$F$5*(DR701*DK701/($K$5*1000))*MAX(MIN(CY701,$J$5),$I$5)*MAX(MIN(CY701,$J$5),$I$5)+$G$5*MAX(MIN(CY701,$J$5),$I$5)*(DR701*DK701/($K$5*1000))+$H$5*(DR701*DK701/($K$5*1000))*(DR701*DK701/($K$5*1000)))</f>
        <v>0</v>
      </c>
      <c r="R701">
        <f>I701*(1000-(1000*0.61365*exp(17.502*V701/(240.97+V701))/(DK701+DL701)+DF701)/2)/(1000*0.61365*exp(17.502*V701/(240.97+V701))/(DK701+DL701)-DF701)</f>
        <v>0</v>
      </c>
      <c r="S701">
        <f>1/((CZ701+1)/(P701/1.6)+1/(Q701/1.37)) + CZ701/((CZ701+1)/(P701/1.6) + CZ701/(Q701/1.37))</f>
        <v>0</v>
      </c>
      <c r="T701">
        <f>(CU701*CX701)</f>
        <v>0</v>
      </c>
      <c r="U701">
        <f>(DM701+(T701+2*0.95*5.67E-8*(((DM701+$B$9)+273)^4-(DM701+273)^4)-44100*I701)/(1.84*29.3*Q701+8*0.95*5.67E-8*(DM701+273)^3))</f>
        <v>0</v>
      </c>
      <c r="V701">
        <f>($C$9*DN701+$D$9*DO701+$E$9*U701)</f>
        <v>0</v>
      </c>
      <c r="W701">
        <f>0.61365*exp(17.502*V701/(240.97+V701))</f>
        <v>0</v>
      </c>
      <c r="X701">
        <f>(Y701/Z701*100)</f>
        <v>0</v>
      </c>
      <c r="Y701">
        <f>DF701*(DK701+DL701)/1000</f>
        <v>0</v>
      </c>
      <c r="Z701">
        <f>0.61365*exp(17.502*DM701/(240.97+DM701))</f>
        <v>0</v>
      </c>
      <c r="AA701">
        <f>(W701-DF701*(DK701+DL701)/1000)</f>
        <v>0</v>
      </c>
      <c r="AB701">
        <f>(-I701*44100)</f>
        <v>0</v>
      </c>
      <c r="AC701">
        <f>2*29.3*Q701*0.92*(DM701-V701)</f>
        <v>0</v>
      </c>
      <c r="AD701">
        <f>2*0.95*5.67E-8*(((DM701+$B$9)+273)^4-(V701+273)^4)</f>
        <v>0</v>
      </c>
      <c r="AE701">
        <f>T701+AD701+AB701+AC701</f>
        <v>0</v>
      </c>
      <c r="AF701">
        <v>1</v>
      </c>
      <c r="AG701">
        <v>0</v>
      </c>
      <c r="AH701">
        <f>IF(AF701*$H$15&gt;=AJ701,1.0,(AJ701/(AJ701-AF701*$H$15)))</f>
        <v>0</v>
      </c>
      <c r="AI701">
        <f>(AH701-1)*100</f>
        <v>0</v>
      </c>
      <c r="AJ701">
        <f>MAX(0,($B$15+$C$15*DR701)/(1+$D$15*DR701)*DK701/(DM701+273)*$E$15)</f>
        <v>0</v>
      </c>
      <c r="AK701" t="s">
        <v>420</v>
      </c>
      <c r="AL701" t="s">
        <v>420</v>
      </c>
      <c r="AM701">
        <v>0</v>
      </c>
      <c r="AN701">
        <v>0</v>
      </c>
      <c r="AO701">
        <f>1-AM701/AN701</f>
        <v>0</v>
      </c>
      <c r="AP701">
        <v>0</v>
      </c>
      <c r="AQ701" t="s">
        <v>420</v>
      </c>
      <c r="AR701" t="s">
        <v>420</v>
      </c>
      <c r="AS701">
        <v>0</v>
      </c>
      <c r="AT701">
        <v>0</v>
      </c>
      <c r="AU701">
        <f>1-AS701/AT701</f>
        <v>0</v>
      </c>
      <c r="AV701">
        <v>0.5</v>
      </c>
      <c r="AW701">
        <f>CV701</f>
        <v>0</v>
      </c>
      <c r="AX701">
        <f>K701</f>
        <v>0</v>
      </c>
      <c r="AY701">
        <f>AU701*AV701*AW701</f>
        <v>0</v>
      </c>
      <c r="AZ701">
        <f>(AX701-AP701)/AW701</f>
        <v>0</v>
      </c>
      <c r="BA701">
        <f>(AN701-AT701)/AT701</f>
        <v>0</v>
      </c>
      <c r="BB701">
        <f>AM701/(AO701+AM701/AT701)</f>
        <v>0</v>
      </c>
      <c r="BC701" t="s">
        <v>420</v>
      </c>
      <c r="BD701">
        <v>0</v>
      </c>
      <c r="BE701">
        <f>IF(BD701&lt;&gt;0, BD701, BB701)</f>
        <v>0</v>
      </c>
      <c r="BF701">
        <f>1-BE701/AT701</f>
        <v>0</v>
      </c>
      <c r="BG701">
        <f>(AT701-AS701)/(AT701-BE701)</f>
        <v>0</v>
      </c>
      <c r="BH701">
        <f>(AN701-AT701)/(AN701-BE701)</f>
        <v>0</v>
      </c>
      <c r="BI701">
        <f>(AT701-AS701)/(AT701-AM701)</f>
        <v>0</v>
      </c>
      <c r="BJ701">
        <f>(AN701-AT701)/(AN701-AM701)</f>
        <v>0</v>
      </c>
      <c r="BK701">
        <f>(BG701*BE701/AS701)</f>
        <v>0</v>
      </c>
      <c r="BL701">
        <f>(1-BK701)</f>
        <v>0</v>
      </c>
      <c r="CU701">
        <f>$B$13*DS701+$C$13*DT701+$F$13*EE701*(1-EH701)</f>
        <v>0</v>
      </c>
      <c r="CV701">
        <f>CU701*CW701</f>
        <v>0</v>
      </c>
      <c r="CW701">
        <f>($B$13*$D$11+$C$13*$D$11+$F$13*((ER701+EJ701)/MAX(ER701+EJ701+ES701, 0.1)*$I$11+ES701/MAX(ER701+EJ701+ES701, 0.1)*$J$11))/($B$13+$C$13+$F$13)</f>
        <v>0</v>
      </c>
      <c r="CX701">
        <f>($B$13*$K$11+$C$13*$K$11+$F$13*((ER701+EJ701)/MAX(ER701+EJ701+ES701, 0.1)*$P$11+ES701/MAX(ER701+EJ701+ES701, 0.1)*$Q$11))/($B$13+$C$13+$F$13)</f>
        <v>0</v>
      </c>
      <c r="CY701">
        <v>1.91</v>
      </c>
      <c r="CZ701">
        <v>0.5</v>
      </c>
      <c r="DA701" t="s">
        <v>421</v>
      </c>
      <c r="DB701">
        <v>2</v>
      </c>
      <c r="DC701">
        <v>1761014640.6</v>
      </c>
      <c r="DD701">
        <v>420.4108333333333</v>
      </c>
      <c r="DE701">
        <v>420.0140833333333</v>
      </c>
      <c r="DF701">
        <v>23.57914583333333</v>
      </c>
      <c r="DG701">
        <v>23.57795416666667</v>
      </c>
      <c r="DH701">
        <v>422.2686666666666</v>
      </c>
      <c r="DI701">
        <v>23.39044166666666</v>
      </c>
      <c r="DJ701">
        <v>499.9942083333333</v>
      </c>
      <c r="DK701">
        <v>90.631175</v>
      </c>
      <c r="DL701">
        <v>0.03310312916666667</v>
      </c>
      <c r="DM701">
        <v>29.93919166666667</v>
      </c>
      <c r="DN701">
        <v>29.98651666666666</v>
      </c>
      <c r="DO701">
        <v>999.9</v>
      </c>
      <c r="DP701">
        <v>0</v>
      </c>
      <c r="DQ701">
        <v>0</v>
      </c>
      <c r="DR701">
        <v>10000.525</v>
      </c>
      <c r="DS701">
        <v>0</v>
      </c>
      <c r="DT701">
        <v>0.242856</v>
      </c>
      <c r="DU701">
        <v>0.3967959166666666</v>
      </c>
      <c r="DV701">
        <v>430.5633333333333</v>
      </c>
      <c r="DW701">
        <v>430.1562916666667</v>
      </c>
      <c r="DX701">
        <v>0.001203931791666667</v>
      </c>
      <c r="DY701">
        <v>420.0140833333333</v>
      </c>
      <c r="DZ701">
        <v>23.57795416666667</v>
      </c>
      <c r="EA701">
        <v>2.137007916666667</v>
      </c>
      <c r="EB701">
        <v>2.136897916666667</v>
      </c>
      <c r="EC701">
        <v>18.49773333333333</v>
      </c>
      <c r="ED701">
        <v>18.4969125</v>
      </c>
      <c r="EE701">
        <v>0.00500078</v>
      </c>
      <c r="EF701">
        <v>0</v>
      </c>
      <c r="EG701">
        <v>0</v>
      </c>
      <c r="EH701">
        <v>0</v>
      </c>
      <c r="EI701">
        <v>188.5958333333333</v>
      </c>
      <c r="EJ701">
        <v>0.00500078</v>
      </c>
      <c r="EK701">
        <v>-12.85416666666667</v>
      </c>
      <c r="EL701">
        <v>-0.02916666666666671</v>
      </c>
      <c r="EM701">
        <v>35.8435</v>
      </c>
      <c r="EN701">
        <v>40.20808333333333</v>
      </c>
      <c r="EO701">
        <v>38.71070833333334</v>
      </c>
      <c r="EP701">
        <v>41.033625</v>
      </c>
      <c r="EQ701">
        <v>38.94754166666667</v>
      </c>
      <c r="ER701">
        <v>0</v>
      </c>
      <c r="ES701">
        <v>0</v>
      </c>
      <c r="ET701">
        <v>0</v>
      </c>
      <c r="EU701">
        <v>1761014647.3</v>
      </c>
      <c r="EV701">
        <v>0</v>
      </c>
      <c r="EW701">
        <v>188.6076923076923</v>
      </c>
      <c r="EX701">
        <v>6.844444514101392</v>
      </c>
      <c r="EY701">
        <v>2.994872057140966</v>
      </c>
      <c r="EZ701">
        <v>-12.98461538461538</v>
      </c>
      <c r="FA701">
        <v>15</v>
      </c>
      <c r="FB701">
        <v>1761014477.1</v>
      </c>
      <c r="FC701" t="s">
        <v>1789</v>
      </c>
      <c r="FD701">
        <v>1761014476.1</v>
      </c>
      <c r="FE701">
        <v>1761014477.1</v>
      </c>
      <c r="FF701">
        <v>21</v>
      </c>
      <c r="FG701">
        <v>-0.045</v>
      </c>
      <c r="FH701">
        <v>0.002</v>
      </c>
      <c r="FI701">
        <v>-1.859</v>
      </c>
      <c r="FJ701">
        <v>0.189</v>
      </c>
      <c r="FK701">
        <v>420</v>
      </c>
      <c r="FL701">
        <v>24</v>
      </c>
      <c r="FM701">
        <v>0.54</v>
      </c>
      <c r="FN701">
        <v>0.15</v>
      </c>
      <c r="FO701">
        <v>0.379509725</v>
      </c>
      <c r="FP701">
        <v>0.2272799887429638</v>
      </c>
      <c r="FQ701">
        <v>0.04413456963650348</v>
      </c>
      <c r="FR701">
        <v>1</v>
      </c>
      <c r="FS701">
        <v>188.9117647058823</v>
      </c>
      <c r="FT701">
        <v>-1.234530228833997</v>
      </c>
      <c r="FU701">
        <v>5.139109828266916</v>
      </c>
      <c r="FV701">
        <v>0</v>
      </c>
      <c r="FW701">
        <v>0.0073156308</v>
      </c>
      <c r="FX701">
        <v>-0.1289816903639776</v>
      </c>
      <c r="FY701">
        <v>0.0142413784772197</v>
      </c>
      <c r="FZ701">
        <v>0</v>
      </c>
      <c r="GA701">
        <v>1</v>
      </c>
      <c r="GB701">
        <v>3</v>
      </c>
      <c r="GC701" t="s">
        <v>459</v>
      </c>
      <c r="GD701">
        <v>3.10946</v>
      </c>
      <c r="GE701">
        <v>2.72531</v>
      </c>
      <c r="GF701">
        <v>0.0888265</v>
      </c>
      <c r="GG701">
        <v>0.0885147</v>
      </c>
      <c r="GH701">
        <v>0.10739</v>
      </c>
      <c r="GI701">
        <v>0.108391</v>
      </c>
      <c r="GJ701">
        <v>23918</v>
      </c>
      <c r="GK701">
        <v>21653.9</v>
      </c>
      <c r="GL701">
        <v>26806.6</v>
      </c>
      <c r="GM701">
        <v>23961.8</v>
      </c>
      <c r="GN701">
        <v>38232.3</v>
      </c>
      <c r="GO701">
        <v>31508.4</v>
      </c>
      <c r="GP701">
        <v>46789.4</v>
      </c>
      <c r="GQ701">
        <v>37872.3</v>
      </c>
      <c r="GR701">
        <v>1.89463</v>
      </c>
      <c r="GS701">
        <v>1.88385</v>
      </c>
      <c r="GT701">
        <v>0.105686</v>
      </c>
      <c r="GU701">
        <v>0</v>
      </c>
      <c r="GV701">
        <v>28.2459</v>
      </c>
      <c r="GW701">
        <v>999.9</v>
      </c>
      <c r="GX701">
        <v>64.09999999999999</v>
      </c>
      <c r="GY701">
        <v>28.9</v>
      </c>
      <c r="GZ701">
        <v>28.2808</v>
      </c>
      <c r="HA701">
        <v>61.2983</v>
      </c>
      <c r="HB701">
        <v>20.9696</v>
      </c>
      <c r="HC701">
        <v>1</v>
      </c>
      <c r="HD701">
        <v>0.0126905</v>
      </c>
      <c r="HE701">
        <v>-3.10771</v>
      </c>
      <c r="HF701">
        <v>20.3069</v>
      </c>
      <c r="HG701">
        <v>5.21894</v>
      </c>
      <c r="HH701">
        <v>11.98</v>
      </c>
      <c r="HI701">
        <v>4.9656</v>
      </c>
      <c r="HJ701">
        <v>3.27595</v>
      </c>
      <c r="HK701">
        <v>9999</v>
      </c>
      <c r="HL701">
        <v>9999</v>
      </c>
      <c r="HM701">
        <v>9999</v>
      </c>
      <c r="HN701">
        <v>999.9</v>
      </c>
      <c r="HO701">
        <v>1.86359</v>
      </c>
      <c r="HP701">
        <v>1.85974</v>
      </c>
      <c r="HQ701">
        <v>1.85806</v>
      </c>
      <c r="HR701">
        <v>1.85944</v>
      </c>
      <c r="HS701">
        <v>1.85959</v>
      </c>
      <c r="HT701">
        <v>1.85805</v>
      </c>
      <c r="HU701">
        <v>1.85714</v>
      </c>
      <c r="HV701">
        <v>1.85211</v>
      </c>
      <c r="HW701">
        <v>0</v>
      </c>
      <c r="HX701">
        <v>0</v>
      </c>
      <c r="HY701">
        <v>0</v>
      </c>
      <c r="HZ701">
        <v>0</v>
      </c>
      <c r="IA701" t="s">
        <v>424</v>
      </c>
      <c r="IB701" t="s">
        <v>425</v>
      </c>
      <c r="IC701" t="s">
        <v>426</v>
      </c>
      <c r="ID701" t="s">
        <v>426</v>
      </c>
      <c r="IE701" t="s">
        <v>426</v>
      </c>
      <c r="IF701" t="s">
        <v>426</v>
      </c>
      <c r="IG701">
        <v>0</v>
      </c>
      <c r="IH701">
        <v>100</v>
      </c>
      <c r="II701">
        <v>100</v>
      </c>
      <c r="IJ701">
        <v>-1.857</v>
      </c>
      <c r="IK701">
        <v>0.1886</v>
      </c>
      <c r="IL701">
        <v>-2.649252934745999</v>
      </c>
      <c r="IM701">
        <v>0.001328113201692861</v>
      </c>
      <c r="IN701">
        <v>1.538283238170363E-06</v>
      </c>
      <c r="IO701">
        <v>-5.795655626708063E-10</v>
      </c>
      <c r="IP701">
        <v>-0.06069833800973445</v>
      </c>
      <c r="IQ701">
        <v>-0.004593102289677449</v>
      </c>
      <c r="IR701">
        <v>0.0008253994458280543</v>
      </c>
      <c r="IS701">
        <v>-7.403632370499484E-06</v>
      </c>
      <c r="IT701">
        <v>2</v>
      </c>
      <c r="IU701">
        <v>1985</v>
      </c>
      <c r="IV701">
        <v>1</v>
      </c>
      <c r="IW701">
        <v>27</v>
      </c>
      <c r="IX701">
        <v>2.9</v>
      </c>
      <c r="IY701">
        <v>2.9</v>
      </c>
      <c r="IZ701">
        <v>1.13525</v>
      </c>
      <c r="JA701">
        <v>2.60742</v>
      </c>
      <c r="JB701">
        <v>1.49658</v>
      </c>
      <c r="JC701">
        <v>2.34497</v>
      </c>
      <c r="JD701">
        <v>1.54907</v>
      </c>
      <c r="JE701">
        <v>2.42554</v>
      </c>
      <c r="JF701">
        <v>32.6869</v>
      </c>
      <c r="JG701">
        <v>15.1039</v>
      </c>
      <c r="JH701">
        <v>18</v>
      </c>
      <c r="JI701">
        <v>481.291</v>
      </c>
      <c r="JJ701">
        <v>503.672</v>
      </c>
      <c r="JK701">
        <v>31.1048</v>
      </c>
      <c r="JL701">
        <v>27.3662</v>
      </c>
      <c r="JM701">
        <v>30.0011</v>
      </c>
      <c r="JN701">
        <v>27.5724</v>
      </c>
      <c r="JO701">
        <v>27.5583</v>
      </c>
      <c r="JP701">
        <v>22.8269</v>
      </c>
      <c r="JQ701">
        <v>20.7552</v>
      </c>
      <c r="JR701">
        <v>78.95950000000001</v>
      </c>
      <c r="JS701">
        <v>31.1343</v>
      </c>
      <c r="JT701">
        <v>420</v>
      </c>
      <c r="JU701">
        <v>23.445</v>
      </c>
      <c r="JV701">
        <v>102.318</v>
      </c>
      <c r="JW701">
        <v>91.3691</v>
      </c>
    </row>
    <row r="702" spans="1:283">
      <c r="A702">
        <v>684</v>
      </c>
      <c r="B702">
        <v>1761014650.6</v>
      </c>
      <c r="C702">
        <v>4984.599999904633</v>
      </c>
      <c r="D702" t="s">
        <v>1834</v>
      </c>
      <c r="E702" t="s">
        <v>1835</v>
      </c>
      <c r="F702">
        <v>5</v>
      </c>
      <c r="G702" t="s">
        <v>1788</v>
      </c>
      <c r="H702">
        <v>1761014642.6</v>
      </c>
      <c r="I702">
        <f>(J702)/1000</f>
        <v>0</v>
      </c>
      <c r="J702">
        <f>1000*DJ702*AH702*(DF702-DG702)/(100*CY702*(1000-AH702*DF702))</f>
        <v>0</v>
      </c>
      <c r="K702">
        <f>DJ702*AH702*(DE702-DD702*(1000-AH702*DG702)/(1000-AH702*DF702))/(100*CY702)</f>
        <v>0</v>
      </c>
      <c r="L702">
        <f>DD702 - IF(AH702&gt;1, K702*CY702*100.0/(AJ702), 0)</f>
        <v>0</v>
      </c>
      <c r="M702">
        <f>((S702-I702/2)*L702-K702)/(S702+I702/2)</f>
        <v>0</v>
      </c>
      <c r="N702">
        <f>M702*(DK702+DL702)/1000.0</f>
        <v>0</v>
      </c>
      <c r="O702">
        <f>(DD702 - IF(AH702&gt;1, K702*CY702*100.0/(AJ702), 0))*(DK702+DL702)/1000.0</f>
        <v>0</v>
      </c>
      <c r="P702">
        <f>2.0/((1/R702-1/Q702)+SIGN(R702)*SQRT((1/R702-1/Q702)*(1/R702-1/Q702) + 4*CZ702/((CZ702+1)*(CZ702+1))*(2*1/R702*1/Q702-1/Q702*1/Q702)))</f>
        <v>0</v>
      </c>
      <c r="Q702">
        <f>IF(LEFT(DA702,1)&lt;&gt;"0",IF(LEFT(DA702,1)="1",3.0,DB702),$D$5+$E$5*(DR702*DK702/($K$5*1000))+$F$5*(DR702*DK702/($K$5*1000))*MAX(MIN(CY702,$J$5),$I$5)*MAX(MIN(CY702,$J$5),$I$5)+$G$5*MAX(MIN(CY702,$J$5),$I$5)*(DR702*DK702/($K$5*1000))+$H$5*(DR702*DK702/($K$5*1000))*(DR702*DK702/($K$5*1000)))</f>
        <v>0</v>
      </c>
      <c r="R702">
        <f>I702*(1000-(1000*0.61365*exp(17.502*V702/(240.97+V702))/(DK702+DL702)+DF702)/2)/(1000*0.61365*exp(17.502*V702/(240.97+V702))/(DK702+DL702)-DF702)</f>
        <v>0</v>
      </c>
      <c r="S702">
        <f>1/((CZ702+1)/(P702/1.6)+1/(Q702/1.37)) + CZ702/((CZ702+1)/(P702/1.6) + CZ702/(Q702/1.37))</f>
        <v>0</v>
      </c>
      <c r="T702">
        <f>(CU702*CX702)</f>
        <v>0</v>
      </c>
      <c r="U702">
        <f>(DM702+(T702+2*0.95*5.67E-8*(((DM702+$B$9)+273)^4-(DM702+273)^4)-44100*I702)/(1.84*29.3*Q702+8*0.95*5.67E-8*(DM702+273)^3))</f>
        <v>0</v>
      </c>
      <c r="V702">
        <f>($C$9*DN702+$D$9*DO702+$E$9*U702)</f>
        <v>0</v>
      </c>
      <c r="W702">
        <f>0.61365*exp(17.502*V702/(240.97+V702))</f>
        <v>0</v>
      </c>
      <c r="X702">
        <f>(Y702/Z702*100)</f>
        <v>0</v>
      </c>
      <c r="Y702">
        <f>DF702*(DK702+DL702)/1000</f>
        <v>0</v>
      </c>
      <c r="Z702">
        <f>0.61365*exp(17.502*DM702/(240.97+DM702))</f>
        <v>0</v>
      </c>
      <c r="AA702">
        <f>(W702-DF702*(DK702+DL702)/1000)</f>
        <v>0</v>
      </c>
      <c r="AB702">
        <f>(-I702*44100)</f>
        <v>0</v>
      </c>
      <c r="AC702">
        <f>2*29.3*Q702*0.92*(DM702-V702)</f>
        <v>0</v>
      </c>
      <c r="AD702">
        <f>2*0.95*5.67E-8*(((DM702+$B$9)+273)^4-(V702+273)^4)</f>
        <v>0</v>
      </c>
      <c r="AE702">
        <f>T702+AD702+AB702+AC702</f>
        <v>0</v>
      </c>
      <c r="AF702">
        <v>1</v>
      </c>
      <c r="AG702">
        <v>0</v>
      </c>
      <c r="AH702">
        <f>IF(AF702*$H$15&gt;=AJ702,1.0,(AJ702/(AJ702-AF702*$H$15)))</f>
        <v>0</v>
      </c>
      <c r="AI702">
        <f>(AH702-1)*100</f>
        <v>0</v>
      </c>
      <c r="AJ702">
        <f>MAX(0,($B$15+$C$15*DR702)/(1+$D$15*DR702)*DK702/(DM702+273)*$E$15)</f>
        <v>0</v>
      </c>
      <c r="AK702" t="s">
        <v>420</v>
      </c>
      <c r="AL702" t="s">
        <v>420</v>
      </c>
      <c r="AM702">
        <v>0</v>
      </c>
      <c r="AN702">
        <v>0</v>
      </c>
      <c r="AO702">
        <f>1-AM702/AN702</f>
        <v>0</v>
      </c>
      <c r="AP702">
        <v>0</v>
      </c>
      <c r="AQ702" t="s">
        <v>420</v>
      </c>
      <c r="AR702" t="s">
        <v>420</v>
      </c>
      <c r="AS702">
        <v>0</v>
      </c>
      <c r="AT702">
        <v>0</v>
      </c>
      <c r="AU702">
        <f>1-AS702/AT702</f>
        <v>0</v>
      </c>
      <c r="AV702">
        <v>0.5</v>
      </c>
      <c r="AW702">
        <f>CV702</f>
        <v>0</v>
      </c>
      <c r="AX702">
        <f>K702</f>
        <v>0</v>
      </c>
      <c r="AY702">
        <f>AU702*AV702*AW702</f>
        <v>0</v>
      </c>
      <c r="AZ702">
        <f>(AX702-AP702)/AW702</f>
        <v>0</v>
      </c>
      <c r="BA702">
        <f>(AN702-AT702)/AT702</f>
        <v>0</v>
      </c>
      <c r="BB702">
        <f>AM702/(AO702+AM702/AT702)</f>
        <v>0</v>
      </c>
      <c r="BC702" t="s">
        <v>420</v>
      </c>
      <c r="BD702">
        <v>0</v>
      </c>
      <c r="BE702">
        <f>IF(BD702&lt;&gt;0, BD702, BB702)</f>
        <v>0</v>
      </c>
      <c r="BF702">
        <f>1-BE702/AT702</f>
        <v>0</v>
      </c>
      <c r="BG702">
        <f>(AT702-AS702)/(AT702-BE702)</f>
        <v>0</v>
      </c>
      <c r="BH702">
        <f>(AN702-AT702)/(AN702-BE702)</f>
        <v>0</v>
      </c>
      <c r="BI702">
        <f>(AT702-AS702)/(AT702-AM702)</f>
        <v>0</v>
      </c>
      <c r="BJ702">
        <f>(AN702-AT702)/(AN702-AM702)</f>
        <v>0</v>
      </c>
      <c r="BK702">
        <f>(BG702*BE702/AS702)</f>
        <v>0</v>
      </c>
      <c r="BL702">
        <f>(1-BK702)</f>
        <v>0</v>
      </c>
      <c r="CU702">
        <f>$B$13*DS702+$C$13*DT702+$F$13*EE702*(1-EH702)</f>
        <v>0</v>
      </c>
      <c r="CV702">
        <f>CU702*CW702</f>
        <v>0</v>
      </c>
      <c r="CW702">
        <f>($B$13*$D$11+$C$13*$D$11+$F$13*((ER702+EJ702)/MAX(ER702+EJ702+ES702, 0.1)*$I$11+ES702/MAX(ER702+EJ702+ES702, 0.1)*$J$11))/($B$13+$C$13+$F$13)</f>
        <v>0</v>
      </c>
      <c r="CX702">
        <f>($B$13*$K$11+$C$13*$K$11+$F$13*((ER702+EJ702)/MAX(ER702+EJ702+ES702, 0.1)*$P$11+ES702/MAX(ER702+EJ702+ES702, 0.1)*$Q$11))/($B$13+$C$13+$F$13)</f>
        <v>0</v>
      </c>
      <c r="CY702">
        <v>1.91</v>
      </c>
      <c r="CZ702">
        <v>0.5</v>
      </c>
      <c r="DA702" t="s">
        <v>421</v>
      </c>
      <c r="DB702">
        <v>2</v>
      </c>
      <c r="DC702">
        <v>1761014642.6</v>
      </c>
      <c r="DD702">
        <v>420.4152916666667</v>
      </c>
      <c r="DE702">
        <v>420.0100833333334</v>
      </c>
      <c r="DF702">
        <v>23.5761875</v>
      </c>
      <c r="DG702">
        <v>23.5745125</v>
      </c>
      <c r="DH702">
        <v>422.2730833333333</v>
      </c>
      <c r="DI702">
        <v>23.38754583333333</v>
      </c>
      <c r="DJ702">
        <v>499.9754583333333</v>
      </c>
      <c r="DK702">
        <v>90.63152083333334</v>
      </c>
      <c r="DL702">
        <v>0.03320833333333333</v>
      </c>
      <c r="DM702">
        <v>29.9341</v>
      </c>
      <c r="DN702">
        <v>29.98030833333333</v>
      </c>
      <c r="DO702">
        <v>999.9</v>
      </c>
      <c r="DP702">
        <v>0</v>
      </c>
      <c r="DQ702">
        <v>0</v>
      </c>
      <c r="DR702">
        <v>9993.909166666666</v>
      </c>
      <c r="DS702">
        <v>0</v>
      </c>
      <c r="DT702">
        <v>0.242856</v>
      </c>
      <c r="DU702">
        <v>0.4052034583333333</v>
      </c>
      <c r="DV702">
        <v>430.5665416666666</v>
      </c>
      <c r="DW702">
        <v>430.1506666666666</v>
      </c>
      <c r="DX702">
        <v>0.001688794291666667</v>
      </c>
      <c r="DY702">
        <v>420.0100833333334</v>
      </c>
      <c r="DZ702">
        <v>23.5745125</v>
      </c>
      <c r="EA702">
        <v>2.136748333333333</v>
      </c>
      <c r="EB702">
        <v>2.13659375</v>
      </c>
      <c r="EC702">
        <v>18.4957875</v>
      </c>
      <c r="ED702">
        <v>18.49464166666667</v>
      </c>
      <c r="EE702">
        <v>0.00500078</v>
      </c>
      <c r="EF702">
        <v>0</v>
      </c>
      <c r="EG702">
        <v>0</v>
      </c>
      <c r="EH702">
        <v>0</v>
      </c>
      <c r="EI702">
        <v>188.1958333333334</v>
      </c>
      <c r="EJ702">
        <v>0.00500078</v>
      </c>
      <c r="EK702">
        <v>-11.45416666666667</v>
      </c>
      <c r="EL702">
        <v>0.3083333333333333</v>
      </c>
      <c r="EM702">
        <v>35.85133333333334</v>
      </c>
      <c r="EN702">
        <v>40.228875</v>
      </c>
      <c r="EO702">
        <v>38.69508333333333</v>
      </c>
      <c r="EP702">
        <v>41.07004166666667</v>
      </c>
      <c r="EQ702">
        <v>38.971</v>
      </c>
      <c r="ER702">
        <v>0</v>
      </c>
      <c r="ES702">
        <v>0</v>
      </c>
      <c r="ET702">
        <v>0</v>
      </c>
      <c r="EU702">
        <v>1761014649.7</v>
      </c>
      <c r="EV702">
        <v>0</v>
      </c>
      <c r="EW702">
        <v>188.1576923076923</v>
      </c>
      <c r="EX702">
        <v>5.323076904454754</v>
      </c>
      <c r="EY702">
        <v>-8.495726192407126</v>
      </c>
      <c r="EZ702">
        <v>-11.34230769230769</v>
      </c>
      <c r="FA702">
        <v>15</v>
      </c>
      <c r="FB702">
        <v>1761014477.1</v>
      </c>
      <c r="FC702" t="s">
        <v>1789</v>
      </c>
      <c r="FD702">
        <v>1761014476.1</v>
      </c>
      <c r="FE702">
        <v>1761014477.1</v>
      </c>
      <c r="FF702">
        <v>21</v>
      </c>
      <c r="FG702">
        <v>-0.045</v>
      </c>
      <c r="FH702">
        <v>0.002</v>
      </c>
      <c r="FI702">
        <v>-1.859</v>
      </c>
      <c r="FJ702">
        <v>0.189</v>
      </c>
      <c r="FK702">
        <v>420</v>
      </c>
      <c r="FL702">
        <v>24</v>
      </c>
      <c r="FM702">
        <v>0.54</v>
      </c>
      <c r="FN702">
        <v>0.15</v>
      </c>
      <c r="FO702">
        <v>0.3882155609756098</v>
      </c>
      <c r="FP702">
        <v>0.1718367386759584</v>
      </c>
      <c r="FQ702">
        <v>0.03786870992157418</v>
      </c>
      <c r="FR702">
        <v>1</v>
      </c>
      <c r="FS702">
        <v>188.6235294117647</v>
      </c>
      <c r="FT702">
        <v>1.637891531544671</v>
      </c>
      <c r="FU702">
        <v>5.187204779609683</v>
      </c>
      <c r="FV702">
        <v>0</v>
      </c>
      <c r="FW702">
        <v>0.006730422731707315</v>
      </c>
      <c r="FX702">
        <v>-0.08305732739372824</v>
      </c>
      <c r="FY702">
        <v>0.01304566644149829</v>
      </c>
      <c r="FZ702">
        <v>1</v>
      </c>
      <c r="GA702">
        <v>2</v>
      </c>
      <c r="GB702">
        <v>3</v>
      </c>
      <c r="GC702" t="s">
        <v>482</v>
      </c>
      <c r="GD702">
        <v>3.10929</v>
      </c>
      <c r="GE702">
        <v>2.72545</v>
      </c>
      <c r="GF702">
        <v>0.08882959999999999</v>
      </c>
      <c r="GG702">
        <v>0.08850760000000001</v>
      </c>
      <c r="GH702">
        <v>0.107399</v>
      </c>
      <c r="GI702">
        <v>0.108342</v>
      </c>
      <c r="GJ702">
        <v>23917.8</v>
      </c>
      <c r="GK702">
        <v>21653.9</v>
      </c>
      <c r="GL702">
        <v>26806.5</v>
      </c>
      <c r="GM702">
        <v>23961.6</v>
      </c>
      <c r="GN702">
        <v>38231.8</v>
      </c>
      <c r="GO702">
        <v>31509.9</v>
      </c>
      <c r="GP702">
        <v>46789.3</v>
      </c>
      <c r="GQ702">
        <v>37872</v>
      </c>
      <c r="GR702">
        <v>1.89452</v>
      </c>
      <c r="GS702">
        <v>1.88382</v>
      </c>
      <c r="GT702">
        <v>0.106022</v>
      </c>
      <c r="GU702">
        <v>0</v>
      </c>
      <c r="GV702">
        <v>28.2425</v>
      </c>
      <c r="GW702">
        <v>999.9</v>
      </c>
      <c r="GX702">
        <v>64.09999999999999</v>
      </c>
      <c r="GY702">
        <v>28.9</v>
      </c>
      <c r="GZ702">
        <v>28.2779</v>
      </c>
      <c r="HA702">
        <v>61.7883</v>
      </c>
      <c r="HB702">
        <v>21.222</v>
      </c>
      <c r="HC702">
        <v>1</v>
      </c>
      <c r="HD702">
        <v>0.0115879</v>
      </c>
      <c r="HE702">
        <v>-2.84217</v>
      </c>
      <c r="HF702">
        <v>20.3119</v>
      </c>
      <c r="HG702">
        <v>5.21984</v>
      </c>
      <c r="HH702">
        <v>11.9798</v>
      </c>
      <c r="HI702">
        <v>4.96545</v>
      </c>
      <c r="HJ702">
        <v>3.27595</v>
      </c>
      <c r="HK702">
        <v>9999</v>
      </c>
      <c r="HL702">
        <v>9999</v>
      </c>
      <c r="HM702">
        <v>9999</v>
      </c>
      <c r="HN702">
        <v>999.9</v>
      </c>
      <c r="HO702">
        <v>1.86359</v>
      </c>
      <c r="HP702">
        <v>1.85974</v>
      </c>
      <c r="HQ702">
        <v>1.85805</v>
      </c>
      <c r="HR702">
        <v>1.85944</v>
      </c>
      <c r="HS702">
        <v>1.85959</v>
      </c>
      <c r="HT702">
        <v>1.85806</v>
      </c>
      <c r="HU702">
        <v>1.85715</v>
      </c>
      <c r="HV702">
        <v>1.85211</v>
      </c>
      <c r="HW702">
        <v>0</v>
      </c>
      <c r="HX702">
        <v>0</v>
      </c>
      <c r="HY702">
        <v>0</v>
      </c>
      <c r="HZ702">
        <v>0</v>
      </c>
      <c r="IA702" t="s">
        <v>424</v>
      </c>
      <c r="IB702" t="s">
        <v>425</v>
      </c>
      <c r="IC702" t="s">
        <v>426</v>
      </c>
      <c r="ID702" t="s">
        <v>426</v>
      </c>
      <c r="IE702" t="s">
        <v>426</v>
      </c>
      <c r="IF702" t="s">
        <v>426</v>
      </c>
      <c r="IG702">
        <v>0</v>
      </c>
      <c r="IH702">
        <v>100</v>
      </c>
      <c r="II702">
        <v>100</v>
      </c>
      <c r="IJ702">
        <v>-1.857</v>
      </c>
      <c r="IK702">
        <v>0.1886</v>
      </c>
      <c r="IL702">
        <v>-2.649252934745999</v>
      </c>
      <c r="IM702">
        <v>0.001328113201692861</v>
      </c>
      <c r="IN702">
        <v>1.538283238170363E-06</v>
      </c>
      <c r="IO702">
        <v>-5.795655626708063E-10</v>
      </c>
      <c r="IP702">
        <v>-0.06069833800973445</v>
      </c>
      <c r="IQ702">
        <v>-0.004593102289677449</v>
      </c>
      <c r="IR702">
        <v>0.0008253994458280543</v>
      </c>
      <c r="IS702">
        <v>-7.403632370499484E-06</v>
      </c>
      <c r="IT702">
        <v>2</v>
      </c>
      <c r="IU702">
        <v>1985</v>
      </c>
      <c r="IV702">
        <v>1</v>
      </c>
      <c r="IW702">
        <v>27</v>
      </c>
      <c r="IX702">
        <v>2.9</v>
      </c>
      <c r="IY702">
        <v>2.9</v>
      </c>
      <c r="IZ702">
        <v>1.13525</v>
      </c>
      <c r="JA702">
        <v>2.61719</v>
      </c>
      <c r="JB702">
        <v>1.49658</v>
      </c>
      <c r="JC702">
        <v>2.34375</v>
      </c>
      <c r="JD702">
        <v>1.54907</v>
      </c>
      <c r="JE702">
        <v>2.3877</v>
      </c>
      <c r="JF702">
        <v>32.6869</v>
      </c>
      <c r="JG702">
        <v>15.1039</v>
      </c>
      <c r="JH702">
        <v>18</v>
      </c>
      <c r="JI702">
        <v>481.234</v>
      </c>
      <c r="JJ702">
        <v>503.649</v>
      </c>
      <c r="JK702">
        <v>31.1687</v>
      </c>
      <c r="JL702">
        <v>27.3662</v>
      </c>
      <c r="JM702">
        <v>29.9999</v>
      </c>
      <c r="JN702">
        <v>27.5724</v>
      </c>
      <c r="JO702">
        <v>27.5575</v>
      </c>
      <c r="JP702">
        <v>22.8257</v>
      </c>
      <c r="JQ702">
        <v>21.0427</v>
      </c>
      <c r="JR702">
        <v>78.95950000000001</v>
      </c>
      <c r="JS702">
        <v>31.1343</v>
      </c>
      <c r="JT702">
        <v>420</v>
      </c>
      <c r="JU702">
        <v>23.4304</v>
      </c>
      <c r="JV702">
        <v>102.318</v>
      </c>
      <c r="JW702">
        <v>91.36839999999999</v>
      </c>
    </row>
    <row r="703" spans="1:283">
      <c r="A703">
        <v>685</v>
      </c>
      <c r="B703">
        <v>1761014652.6</v>
      </c>
      <c r="C703">
        <v>4986.599999904633</v>
      </c>
      <c r="D703" t="s">
        <v>1836</v>
      </c>
      <c r="E703" t="s">
        <v>1837</v>
      </c>
      <c r="F703">
        <v>5</v>
      </c>
      <c r="G703" t="s">
        <v>1788</v>
      </c>
      <c r="H703">
        <v>1761014644.6</v>
      </c>
      <c r="I703">
        <f>(J703)/1000</f>
        <v>0</v>
      </c>
      <c r="J703">
        <f>1000*DJ703*AH703*(DF703-DG703)/(100*CY703*(1000-AH703*DF703))</f>
        <v>0</v>
      </c>
      <c r="K703">
        <f>DJ703*AH703*(DE703-DD703*(1000-AH703*DG703)/(1000-AH703*DF703))/(100*CY703)</f>
        <v>0</v>
      </c>
      <c r="L703">
        <f>DD703 - IF(AH703&gt;1, K703*CY703*100.0/(AJ703), 0)</f>
        <v>0</v>
      </c>
      <c r="M703">
        <f>((S703-I703/2)*L703-K703)/(S703+I703/2)</f>
        <v>0</v>
      </c>
      <c r="N703">
        <f>M703*(DK703+DL703)/1000.0</f>
        <v>0</v>
      </c>
      <c r="O703">
        <f>(DD703 - IF(AH703&gt;1, K703*CY703*100.0/(AJ703), 0))*(DK703+DL703)/1000.0</f>
        <v>0</v>
      </c>
      <c r="P703">
        <f>2.0/((1/R703-1/Q703)+SIGN(R703)*SQRT((1/R703-1/Q703)*(1/R703-1/Q703) + 4*CZ703/((CZ703+1)*(CZ703+1))*(2*1/R703*1/Q703-1/Q703*1/Q703)))</f>
        <v>0</v>
      </c>
      <c r="Q703">
        <f>IF(LEFT(DA703,1)&lt;&gt;"0",IF(LEFT(DA703,1)="1",3.0,DB703),$D$5+$E$5*(DR703*DK703/($K$5*1000))+$F$5*(DR703*DK703/($K$5*1000))*MAX(MIN(CY703,$J$5),$I$5)*MAX(MIN(CY703,$J$5),$I$5)+$G$5*MAX(MIN(CY703,$J$5),$I$5)*(DR703*DK703/($K$5*1000))+$H$5*(DR703*DK703/($K$5*1000))*(DR703*DK703/($K$5*1000)))</f>
        <v>0</v>
      </c>
      <c r="R703">
        <f>I703*(1000-(1000*0.61365*exp(17.502*V703/(240.97+V703))/(DK703+DL703)+DF703)/2)/(1000*0.61365*exp(17.502*V703/(240.97+V703))/(DK703+DL703)-DF703)</f>
        <v>0</v>
      </c>
      <c r="S703">
        <f>1/((CZ703+1)/(P703/1.6)+1/(Q703/1.37)) + CZ703/((CZ703+1)/(P703/1.6) + CZ703/(Q703/1.37))</f>
        <v>0</v>
      </c>
      <c r="T703">
        <f>(CU703*CX703)</f>
        <v>0</v>
      </c>
      <c r="U703">
        <f>(DM703+(T703+2*0.95*5.67E-8*(((DM703+$B$9)+273)^4-(DM703+273)^4)-44100*I703)/(1.84*29.3*Q703+8*0.95*5.67E-8*(DM703+273)^3))</f>
        <v>0</v>
      </c>
      <c r="V703">
        <f>($C$9*DN703+$D$9*DO703+$E$9*U703)</f>
        <v>0</v>
      </c>
      <c r="W703">
        <f>0.61365*exp(17.502*V703/(240.97+V703))</f>
        <v>0</v>
      </c>
      <c r="X703">
        <f>(Y703/Z703*100)</f>
        <v>0</v>
      </c>
      <c r="Y703">
        <f>DF703*(DK703+DL703)/1000</f>
        <v>0</v>
      </c>
      <c r="Z703">
        <f>0.61365*exp(17.502*DM703/(240.97+DM703))</f>
        <v>0</v>
      </c>
      <c r="AA703">
        <f>(W703-DF703*(DK703+DL703)/1000)</f>
        <v>0</v>
      </c>
      <c r="AB703">
        <f>(-I703*44100)</f>
        <v>0</v>
      </c>
      <c r="AC703">
        <f>2*29.3*Q703*0.92*(DM703-V703)</f>
        <v>0</v>
      </c>
      <c r="AD703">
        <f>2*0.95*5.67E-8*(((DM703+$B$9)+273)^4-(V703+273)^4)</f>
        <v>0</v>
      </c>
      <c r="AE703">
        <f>T703+AD703+AB703+AC703</f>
        <v>0</v>
      </c>
      <c r="AF703">
        <v>1</v>
      </c>
      <c r="AG703">
        <v>0</v>
      </c>
      <c r="AH703">
        <f>IF(AF703*$H$15&gt;=AJ703,1.0,(AJ703/(AJ703-AF703*$H$15)))</f>
        <v>0</v>
      </c>
      <c r="AI703">
        <f>(AH703-1)*100</f>
        <v>0</v>
      </c>
      <c r="AJ703">
        <f>MAX(0,($B$15+$C$15*DR703)/(1+$D$15*DR703)*DK703/(DM703+273)*$E$15)</f>
        <v>0</v>
      </c>
      <c r="AK703" t="s">
        <v>420</v>
      </c>
      <c r="AL703" t="s">
        <v>420</v>
      </c>
      <c r="AM703">
        <v>0</v>
      </c>
      <c r="AN703">
        <v>0</v>
      </c>
      <c r="AO703">
        <f>1-AM703/AN703</f>
        <v>0</v>
      </c>
      <c r="AP703">
        <v>0</v>
      </c>
      <c r="AQ703" t="s">
        <v>420</v>
      </c>
      <c r="AR703" t="s">
        <v>420</v>
      </c>
      <c r="AS703">
        <v>0</v>
      </c>
      <c r="AT703">
        <v>0</v>
      </c>
      <c r="AU703">
        <f>1-AS703/AT703</f>
        <v>0</v>
      </c>
      <c r="AV703">
        <v>0.5</v>
      </c>
      <c r="AW703">
        <f>CV703</f>
        <v>0</v>
      </c>
      <c r="AX703">
        <f>K703</f>
        <v>0</v>
      </c>
      <c r="AY703">
        <f>AU703*AV703*AW703</f>
        <v>0</v>
      </c>
      <c r="AZ703">
        <f>(AX703-AP703)/AW703</f>
        <v>0</v>
      </c>
      <c r="BA703">
        <f>(AN703-AT703)/AT703</f>
        <v>0</v>
      </c>
      <c r="BB703">
        <f>AM703/(AO703+AM703/AT703)</f>
        <v>0</v>
      </c>
      <c r="BC703" t="s">
        <v>420</v>
      </c>
      <c r="BD703">
        <v>0</v>
      </c>
      <c r="BE703">
        <f>IF(BD703&lt;&gt;0, BD703, BB703)</f>
        <v>0</v>
      </c>
      <c r="BF703">
        <f>1-BE703/AT703</f>
        <v>0</v>
      </c>
      <c r="BG703">
        <f>(AT703-AS703)/(AT703-BE703)</f>
        <v>0</v>
      </c>
      <c r="BH703">
        <f>(AN703-AT703)/(AN703-BE703)</f>
        <v>0</v>
      </c>
      <c r="BI703">
        <f>(AT703-AS703)/(AT703-AM703)</f>
        <v>0</v>
      </c>
      <c r="BJ703">
        <f>(AN703-AT703)/(AN703-AM703)</f>
        <v>0</v>
      </c>
      <c r="BK703">
        <f>(BG703*BE703/AS703)</f>
        <v>0</v>
      </c>
      <c r="BL703">
        <f>(1-BK703)</f>
        <v>0</v>
      </c>
      <c r="CU703">
        <f>$B$13*DS703+$C$13*DT703+$F$13*EE703*(1-EH703)</f>
        <v>0</v>
      </c>
      <c r="CV703">
        <f>CU703*CW703</f>
        <v>0</v>
      </c>
      <c r="CW703">
        <f>($B$13*$D$11+$C$13*$D$11+$F$13*((ER703+EJ703)/MAX(ER703+EJ703+ES703, 0.1)*$I$11+ES703/MAX(ER703+EJ703+ES703, 0.1)*$J$11))/($B$13+$C$13+$F$13)</f>
        <v>0</v>
      </c>
      <c r="CX703">
        <f>($B$13*$K$11+$C$13*$K$11+$F$13*((ER703+EJ703)/MAX(ER703+EJ703+ES703, 0.1)*$P$11+ES703/MAX(ER703+EJ703+ES703, 0.1)*$Q$11))/($B$13+$C$13+$F$13)</f>
        <v>0</v>
      </c>
      <c r="CY703">
        <v>1.91</v>
      </c>
      <c r="CZ703">
        <v>0.5</v>
      </c>
      <c r="DA703" t="s">
        <v>421</v>
      </c>
      <c r="DB703">
        <v>2</v>
      </c>
      <c r="DC703">
        <v>1761014644.6</v>
      </c>
      <c r="DD703">
        <v>420.4190416666666</v>
      </c>
      <c r="DE703">
        <v>420.0075416666667</v>
      </c>
      <c r="DF703">
        <v>23.5744125</v>
      </c>
      <c r="DG703">
        <v>23.56935833333334</v>
      </c>
      <c r="DH703">
        <v>422.276875</v>
      </c>
      <c r="DI703">
        <v>23.38581666666667</v>
      </c>
      <c r="DJ703">
        <v>499.9714166666667</v>
      </c>
      <c r="DK703">
        <v>90.63192083333333</v>
      </c>
      <c r="DL703">
        <v>0.03331658333333334</v>
      </c>
      <c r="DM703">
        <v>29.9313</v>
      </c>
      <c r="DN703">
        <v>29.97477083333333</v>
      </c>
      <c r="DO703">
        <v>999.9</v>
      </c>
      <c r="DP703">
        <v>0</v>
      </c>
      <c r="DQ703">
        <v>0</v>
      </c>
      <c r="DR703">
        <v>9992.840833333334</v>
      </c>
      <c r="DS703">
        <v>0</v>
      </c>
      <c r="DT703">
        <v>0.242856</v>
      </c>
      <c r="DU703">
        <v>0.41151425</v>
      </c>
      <c r="DV703">
        <v>430.5696666666666</v>
      </c>
      <c r="DW703">
        <v>430.1457916666666</v>
      </c>
      <c r="DX703">
        <v>0.005064324291666666</v>
      </c>
      <c r="DY703">
        <v>420.0075416666667</v>
      </c>
      <c r="DZ703">
        <v>23.56935833333334</v>
      </c>
      <c r="EA703">
        <v>2.136596666666667</v>
      </c>
      <c r="EB703">
        <v>2.13613625</v>
      </c>
      <c r="EC703">
        <v>18.49465833333333</v>
      </c>
      <c r="ED703">
        <v>18.49122916666667</v>
      </c>
      <c r="EE703">
        <v>0.00500078</v>
      </c>
      <c r="EF703">
        <v>0</v>
      </c>
      <c r="EG703">
        <v>0</v>
      </c>
      <c r="EH703">
        <v>0</v>
      </c>
      <c r="EI703">
        <v>188.8333333333333</v>
      </c>
      <c r="EJ703">
        <v>0.00500078</v>
      </c>
      <c r="EK703">
        <v>-11.625</v>
      </c>
      <c r="EL703">
        <v>0.1416666666666666</v>
      </c>
      <c r="EM703">
        <v>35.85654166666666</v>
      </c>
      <c r="EN703">
        <v>40.24966666666666</v>
      </c>
      <c r="EO703">
        <v>38.71333333333333</v>
      </c>
      <c r="EP703">
        <v>41.09866666666667</v>
      </c>
      <c r="EQ703">
        <v>38.99445833333333</v>
      </c>
      <c r="ER703">
        <v>0</v>
      </c>
      <c r="ES703">
        <v>0</v>
      </c>
      <c r="ET703">
        <v>0</v>
      </c>
      <c r="EU703">
        <v>1761014651.5</v>
      </c>
      <c r="EV703">
        <v>0</v>
      </c>
      <c r="EW703">
        <v>188.6120000000001</v>
      </c>
      <c r="EX703">
        <v>19.96923072958781</v>
      </c>
      <c r="EY703">
        <v>-19.43846111041315</v>
      </c>
      <c r="EZ703">
        <v>-11.756</v>
      </c>
      <c r="FA703">
        <v>15</v>
      </c>
      <c r="FB703">
        <v>1761014477.1</v>
      </c>
      <c r="FC703" t="s">
        <v>1789</v>
      </c>
      <c r="FD703">
        <v>1761014476.1</v>
      </c>
      <c r="FE703">
        <v>1761014477.1</v>
      </c>
      <c r="FF703">
        <v>21</v>
      </c>
      <c r="FG703">
        <v>-0.045</v>
      </c>
      <c r="FH703">
        <v>0.002</v>
      </c>
      <c r="FI703">
        <v>-1.859</v>
      </c>
      <c r="FJ703">
        <v>0.189</v>
      </c>
      <c r="FK703">
        <v>420</v>
      </c>
      <c r="FL703">
        <v>24</v>
      </c>
      <c r="FM703">
        <v>0.54</v>
      </c>
      <c r="FN703">
        <v>0.15</v>
      </c>
      <c r="FO703">
        <v>0.405370325</v>
      </c>
      <c r="FP703">
        <v>0.1187553658536581</v>
      </c>
      <c r="FQ703">
        <v>0.03258761287467026</v>
      </c>
      <c r="FR703">
        <v>1</v>
      </c>
      <c r="FS703">
        <v>188.6117647058824</v>
      </c>
      <c r="FT703">
        <v>2.73185637597142</v>
      </c>
      <c r="FU703">
        <v>5.561673716865453</v>
      </c>
      <c r="FV703">
        <v>0</v>
      </c>
      <c r="FW703">
        <v>0.006538243300000001</v>
      </c>
      <c r="FX703">
        <v>0.03368804233395869</v>
      </c>
      <c r="FY703">
        <v>0.01343278343591083</v>
      </c>
      <c r="FZ703">
        <v>1</v>
      </c>
      <c r="GA703">
        <v>2</v>
      </c>
      <c r="GB703">
        <v>3</v>
      </c>
      <c r="GC703" t="s">
        <v>482</v>
      </c>
      <c r="GD703">
        <v>3.10954</v>
      </c>
      <c r="GE703">
        <v>2.72542</v>
      </c>
      <c r="GF703">
        <v>0.0888253</v>
      </c>
      <c r="GG703">
        <v>0.0885137</v>
      </c>
      <c r="GH703">
        <v>0.107395</v>
      </c>
      <c r="GI703">
        <v>0.108313</v>
      </c>
      <c r="GJ703">
        <v>23917.9</v>
      </c>
      <c r="GK703">
        <v>21653.7</v>
      </c>
      <c r="GL703">
        <v>26806.4</v>
      </c>
      <c r="GM703">
        <v>23961.6</v>
      </c>
      <c r="GN703">
        <v>38231.9</v>
      </c>
      <c r="GO703">
        <v>31511</v>
      </c>
      <c r="GP703">
        <v>46789.3</v>
      </c>
      <c r="GQ703">
        <v>37872</v>
      </c>
      <c r="GR703">
        <v>1.89487</v>
      </c>
      <c r="GS703">
        <v>1.8835</v>
      </c>
      <c r="GT703">
        <v>0.106268</v>
      </c>
      <c r="GU703">
        <v>0</v>
      </c>
      <c r="GV703">
        <v>28.2395</v>
      </c>
      <c r="GW703">
        <v>999.9</v>
      </c>
      <c r="GX703">
        <v>64.09999999999999</v>
      </c>
      <c r="GY703">
        <v>28.9</v>
      </c>
      <c r="GZ703">
        <v>28.2788</v>
      </c>
      <c r="HA703">
        <v>61.2883</v>
      </c>
      <c r="HB703">
        <v>20.9495</v>
      </c>
      <c r="HC703">
        <v>1</v>
      </c>
      <c r="HD703">
        <v>0.0110239</v>
      </c>
      <c r="HE703">
        <v>-2.62242</v>
      </c>
      <c r="HF703">
        <v>20.316</v>
      </c>
      <c r="HG703">
        <v>5.22073</v>
      </c>
      <c r="HH703">
        <v>11.9797</v>
      </c>
      <c r="HI703">
        <v>4.9653</v>
      </c>
      <c r="HJ703">
        <v>3.27598</v>
      </c>
      <c r="HK703">
        <v>9999</v>
      </c>
      <c r="HL703">
        <v>9999</v>
      </c>
      <c r="HM703">
        <v>9999</v>
      </c>
      <c r="HN703">
        <v>999.9</v>
      </c>
      <c r="HO703">
        <v>1.86362</v>
      </c>
      <c r="HP703">
        <v>1.85974</v>
      </c>
      <c r="HQ703">
        <v>1.85805</v>
      </c>
      <c r="HR703">
        <v>1.85944</v>
      </c>
      <c r="HS703">
        <v>1.85959</v>
      </c>
      <c r="HT703">
        <v>1.85806</v>
      </c>
      <c r="HU703">
        <v>1.85715</v>
      </c>
      <c r="HV703">
        <v>1.85211</v>
      </c>
      <c r="HW703">
        <v>0</v>
      </c>
      <c r="HX703">
        <v>0</v>
      </c>
      <c r="HY703">
        <v>0</v>
      </c>
      <c r="HZ703">
        <v>0</v>
      </c>
      <c r="IA703" t="s">
        <v>424</v>
      </c>
      <c r="IB703" t="s">
        <v>425</v>
      </c>
      <c r="IC703" t="s">
        <v>426</v>
      </c>
      <c r="ID703" t="s">
        <v>426</v>
      </c>
      <c r="IE703" t="s">
        <v>426</v>
      </c>
      <c r="IF703" t="s">
        <v>426</v>
      </c>
      <c r="IG703">
        <v>0</v>
      </c>
      <c r="IH703">
        <v>100</v>
      </c>
      <c r="II703">
        <v>100</v>
      </c>
      <c r="IJ703">
        <v>-1.858</v>
      </c>
      <c r="IK703">
        <v>0.1886</v>
      </c>
      <c r="IL703">
        <v>-2.649252934745999</v>
      </c>
      <c r="IM703">
        <v>0.001328113201692861</v>
      </c>
      <c r="IN703">
        <v>1.538283238170363E-06</v>
      </c>
      <c r="IO703">
        <v>-5.795655626708063E-10</v>
      </c>
      <c r="IP703">
        <v>-0.06069833800973445</v>
      </c>
      <c r="IQ703">
        <v>-0.004593102289677449</v>
      </c>
      <c r="IR703">
        <v>0.0008253994458280543</v>
      </c>
      <c r="IS703">
        <v>-7.403632370499484E-06</v>
      </c>
      <c r="IT703">
        <v>2</v>
      </c>
      <c r="IU703">
        <v>1985</v>
      </c>
      <c r="IV703">
        <v>1</v>
      </c>
      <c r="IW703">
        <v>27</v>
      </c>
      <c r="IX703">
        <v>2.9</v>
      </c>
      <c r="IY703">
        <v>2.9</v>
      </c>
      <c r="IZ703">
        <v>1.13525</v>
      </c>
      <c r="JA703">
        <v>2.60498</v>
      </c>
      <c r="JB703">
        <v>1.49658</v>
      </c>
      <c r="JC703">
        <v>2.34375</v>
      </c>
      <c r="JD703">
        <v>1.54907</v>
      </c>
      <c r="JE703">
        <v>2.4707</v>
      </c>
      <c r="JF703">
        <v>32.6869</v>
      </c>
      <c r="JG703">
        <v>15.1127</v>
      </c>
      <c r="JH703">
        <v>18</v>
      </c>
      <c r="JI703">
        <v>481.433</v>
      </c>
      <c r="JJ703">
        <v>503.422</v>
      </c>
      <c r="JK703">
        <v>31.2056</v>
      </c>
      <c r="JL703">
        <v>27.3662</v>
      </c>
      <c r="JM703">
        <v>29.9995</v>
      </c>
      <c r="JN703">
        <v>27.5721</v>
      </c>
      <c r="JO703">
        <v>27.5563</v>
      </c>
      <c r="JP703">
        <v>22.8263</v>
      </c>
      <c r="JQ703">
        <v>21.0427</v>
      </c>
      <c r="JR703">
        <v>78.95950000000001</v>
      </c>
      <c r="JS703">
        <v>31.1565</v>
      </c>
      <c r="JT703">
        <v>420</v>
      </c>
      <c r="JU703">
        <v>23.4216</v>
      </c>
      <c r="JV703">
        <v>102.317</v>
      </c>
      <c r="JW703">
        <v>91.3685</v>
      </c>
    </row>
    <row r="704" spans="1:283">
      <c r="A704">
        <v>686</v>
      </c>
      <c r="B704">
        <v>1761014654.6</v>
      </c>
      <c r="C704">
        <v>4988.599999904633</v>
      </c>
      <c r="D704" t="s">
        <v>1838</v>
      </c>
      <c r="E704" t="s">
        <v>1839</v>
      </c>
      <c r="F704">
        <v>5</v>
      </c>
      <c r="G704" t="s">
        <v>1788</v>
      </c>
      <c r="H704">
        <v>1761014646.6</v>
      </c>
      <c r="I704">
        <f>(J704)/1000</f>
        <v>0</v>
      </c>
      <c r="J704">
        <f>1000*DJ704*AH704*(DF704-DG704)/(100*CY704*(1000-AH704*DF704))</f>
        <v>0</v>
      </c>
      <c r="K704">
        <f>DJ704*AH704*(DE704-DD704*(1000-AH704*DG704)/(1000-AH704*DF704))/(100*CY704)</f>
        <v>0</v>
      </c>
      <c r="L704">
        <f>DD704 - IF(AH704&gt;1, K704*CY704*100.0/(AJ704), 0)</f>
        <v>0</v>
      </c>
      <c r="M704">
        <f>((S704-I704/2)*L704-K704)/(S704+I704/2)</f>
        <v>0</v>
      </c>
      <c r="N704">
        <f>M704*(DK704+DL704)/1000.0</f>
        <v>0</v>
      </c>
      <c r="O704">
        <f>(DD704 - IF(AH704&gt;1, K704*CY704*100.0/(AJ704), 0))*(DK704+DL704)/1000.0</f>
        <v>0</v>
      </c>
      <c r="P704">
        <f>2.0/((1/R704-1/Q704)+SIGN(R704)*SQRT((1/R704-1/Q704)*(1/R704-1/Q704) + 4*CZ704/((CZ704+1)*(CZ704+1))*(2*1/R704*1/Q704-1/Q704*1/Q704)))</f>
        <v>0</v>
      </c>
      <c r="Q704">
        <f>IF(LEFT(DA704,1)&lt;&gt;"0",IF(LEFT(DA704,1)="1",3.0,DB704),$D$5+$E$5*(DR704*DK704/($K$5*1000))+$F$5*(DR704*DK704/($K$5*1000))*MAX(MIN(CY704,$J$5),$I$5)*MAX(MIN(CY704,$J$5),$I$5)+$G$5*MAX(MIN(CY704,$J$5),$I$5)*(DR704*DK704/($K$5*1000))+$H$5*(DR704*DK704/($K$5*1000))*(DR704*DK704/($K$5*1000)))</f>
        <v>0</v>
      </c>
      <c r="R704">
        <f>I704*(1000-(1000*0.61365*exp(17.502*V704/(240.97+V704))/(DK704+DL704)+DF704)/2)/(1000*0.61365*exp(17.502*V704/(240.97+V704))/(DK704+DL704)-DF704)</f>
        <v>0</v>
      </c>
      <c r="S704">
        <f>1/((CZ704+1)/(P704/1.6)+1/(Q704/1.37)) + CZ704/((CZ704+1)/(P704/1.6) + CZ704/(Q704/1.37))</f>
        <v>0</v>
      </c>
      <c r="T704">
        <f>(CU704*CX704)</f>
        <v>0</v>
      </c>
      <c r="U704">
        <f>(DM704+(T704+2*0.95*5.67E-8*(((DM704+$B$9)+273)^4-(DM704+273)^4)-44100*I704)/(1.84*29.3*Q704+8*0.95*5.67E-8*(DM704+273)^3))</f>
        <v>0</v>
      </c>
      <c r="V704">
        <f>($C$9*DN704+$D$9*DO704+$E$9*U704)</f>
        <v>0</v>
      </c>
      <c r="W704">
        <f>0.61365*exp(17.502*V704/(240.97+V704))</f>
        <v>0</v>
      </c>
      <c r="X704">
        <f>(Y704/Z704*100)</f>
        <v>0</v>
      </c>
      <c r="Y704">
        <f>DF704*(DK704+DL704)/1000</f>
        <v>0</v>
      </c>
      <c r="Z704">
        <f>0.61365*exp(17.502*DM704/(240.97+DM704))</f>
        <v>0</v>
      </c>
      <c r="AA704">
        <f>(W704-DF704*(DK704+DL704)/1000)</f>
        <v>0</v>
      </c>
      <c r="AB704">
        <f>(-I704*44100)</f>
        <v>0</v>
      </c>
      <c r="AC704">
        <f>2*29.3*Q704*0.92*(DM704-V704)</f>
        <v>0</v>
      </c>
      <c r="AD704">
        <f>2*0.95*5.67E-8*(((DM704+$B$9)+273)^4-(V704+273)^4)</f>
        <v>0</v>
      </c>
      <c r="AE704">
        <f>T704+AD704+AB704+AC704</f>
        <v>0</v>
      </c>
      <c r="AF704">
        <v>1</v>
      </c>
      <c r="AG704">
        <v>0</v>
      </c>
      <c r="AH704">
        <f>IF(AF704*$H$15&gt;=AJ704,1.0,(AJ704/(AJ704-AF704*$H$15)))</f>
        <v>0</v>
      </c>
      <c r="AI704">
        <f>(AH704-1)*100</f>
        <v>0</v>
      </c>
      <c r="AJ704">
        <f>MAX(0,($B$15+$C$15*DR704)/(1+$D$15*DR704)*DK704/(DM704+273)*$E$15)</f>
        <v>0</v>
      </c>
      <c r="AK704" t="s">
        <v>420</v>
      </c>
      <c r="AL704" t="s">
        <v>420</v>
      </c>
      <c r="AM704">
        <v>0</v>
      </c>
      <c r="AN704">
        <v>0</v>
      </c>
      <c r="AO704">
        <f>1-AM704/AN704</f>
        <v>0</v>
      </c>
      <c r="AP704">
        <v>0</v>
      </c>
      <c r="AQ704" t="s">
        <v>420</v>
      </c>
      <c r="AR704" t="s">
        <v>420</v>
      </c>
      <c r="AS704">
        <v>0</v>
      </c>
      <c r="AT704">
        <v>0</v>
      </c>
      <c r="AU704">
        <f>1-AS704/AT704</f>
        <v>0</v>
      </c>
      <c r="AV704">
        <v>0.5</v>
      </c>
      <c r="AW704">
        <f>CV704</f>
        <v>0</v>
      </c>
      <c r="AX704">
        <f>K704</f>
        <v>0</v>
      </c>
      <c r="AY704">
        <f>AU704*AV704*AW704</f>
        <v>0</v>
      </c>
      <c r="AZ704">
        <f>(AX704-AP704)/AW704</f>
        <v>0</v>
      </c>
      <c r="BA704">
        <f>(AN704-AT704)/AT704</f>
        <v>0</v>
      </c>
      <c r="BB704">
        <f>AM704/(AO704+AM704/AT704)</f>
        <v>0</v>
      </c>
      <c r="BC704" t="s">
        <v>420</v>
      </c>
      <c r="BD704">
        <v>0</v>
      </c>
      <c r="BE704">
        <f>IF(BD704&lt;&gt;0, BD704, BB704)</f>
        <v>0</v>
      </c>
      <c r="BF704">
        <f>1-BE704/AT704</f>
        <v>0</v>
      </c>
      <c r="BG704">
        <f>(AT704-AS704)/(AT704-BE704)</f>
        <v>0</v>
      </c>
      <c r="BH704">
        <f>(AN704-AT704)/(AN704-BE704)</f>
        <v>0</v>
      </c>
      <c r="BI704">
        <f>(AT704-AS704)/(AT704-AM704)</f>
        <v>0</v>
      </c>
      <c r="BJ704">
        <f>(AN704-AT704)/(AN704-AM704)</f>
        <v>0</v>
      </c>
      <c r="BK704">
        <f>(BG704*BE704/AS704)</f>
        <v>0</v>
      </c>
      <c r="BL704">
        <f>(1-BK704)</f>
        <v>0</v>
      </c>
      <c r="CU704">
        <f>$B$13*DS704+$C$13*DT704+$F$13*EE704*(1-EH704)</f>
        <v>0</v>
      </c>
      <c r="CV704">
        <f>CU704*CW704</f>
        <v>0</v>
      </c>
      <c r="CW704">
        <f>($B$13*$D$11+$C$13*$D$11+$F$13*((ER704+EJ704)/MAX(ER704+EJ704+ES704, 0.1)*$I$11+ES704/MAX(ER704+EJ704+ES704, 0.1)*$J$11))/($B$13+$C$13+$F$13)</f>
        <v>0</v>
      </c>
      <c r="CX704">
        <f>($B$13*$K$11+$C$13*$K$11+$F$13*((ER704+EJ704)/MAX(ER704+EJ704+ES704, 0.1)*$P$11+ES704/MAX(ER704+EJ704+ES704, 0.1)*$Q$11))/($B$13+$C$13+$F$13)</f>
        <v>0</v>
      </c>
      <c r="CY704">
        <v>1.91</v>
      </c>
      <c r="CZ704">
        <v>0.5</v>
      </c>
      <c r="DA704" t="s">
        <v>421</v>
      </c>
      <c r="DB704">
        <v>2</v>
      </c>
      <c r="DC704">
        <v>1761014646.6</v>
      </c>
      <c r="DD704">
        <v>420.4182083333333</v>
      </c>
      <c r="DE704">
        <v>420.0117083333334</v>
      </c>
      <c r="DF704">
        <v>23.57314583333333</v>
      </c>
      <c r="DG704">
        <v>23.56290416666667</v>
      </c>
      <c r="DH704">
        <v>422.276</v>
      </c>
      <c r="DI704">
        <v>23.384575</v>
      </c>
      <c r="DJ704">
        <v>499.98</v>
      </c>
      <c r="DK704">
        <v>90.632175</v>
      </c>
      <c r="DL704">
        <v>0.03339075416666667</v>
      </c>
      <c r="DM704">
        <v>29.93081666666667</v>
      </c>
      <c r="DN704">
        <v>29.97176666666666</v>
      </c>
      <c r="DO704">
        <v>999.9</v>
      </c>
      <c r="DP704">
        <v>0</v>
      </c>
      <c r="DQ704">
        <v>0</v>
      </c>
      <c r="DR704">
        <v>9998.152083333332</v>
      </c>
      <c r="DS704">
        <v>0</v>
      </c>
      <c r="DT704">
        <v>0.242856</v>
      </c>
      <c r="DU704">
        <v>0.4065589999999999</v>
      </c>
      <c r="DV704">
        <v>430.5682916666667</v>
      </c>
      <c r="DW704">
        <v>430.1472083333333</v>
      </c>
      <c r="DX704">
        <v>0.01025350625</v>
      </c>
      <c r="DY704">
        <v>420.0117083333334</v>
      </c>
      <c r="DZ704">
        <v>23.56290416666667</v>
      </c>
      <c r="EA704">
        <v>2.1364875</v>
      </c>
      <c r="EB704">
        <v>2.1355575</v>
      </c>
      <c r="EC704">
        <v>18.49385</v>
      </c>
      <c r="ED704">
        <v>18.4869</v>
      </c>
      <c r="EE704">
        <v>0.00500078</v>
      </c>
      <c r="EF704">
        <v>0</v>
      </c>
      <c r="EG704">
        <v>0</v>
      </c>
      <c r="EH704">
        <v>0</v>
      </c>
      <c r="EI704">
        <v>188.8708333333333</v>
      </c>
      <c r="EJ704">
        <v>0.00500078</v>
      </c>
      <c r="EK704">
        <v>-11.4875</v>
      </c>
      <c r="EL704">
        <v>0.02083333333333331</v>
      </c>
      <c r="EM704">
        <v>35.867</v>
      </c>
      <c r="EN704">
        <v>40.26529166666666</v>
      </c>
      <c r="EO704">
        <v>38.72895833333333</v>
      </c>
      <c r="EP704">
        <v>41.12991666666667</v>
      </c>
      <c r="EQ704">
        <v>39.0205</v>
      </c>
      <c r="ER704">
        <v>0</v>
      </c>
      <c r="ES704">
        <v>0</v>
      </c>
      <c r="ET704">
        <v>0</v>
      </c>
      <c r="EU704">
        <v>1761014653.3</v>
      </c>
      <c r="EV704">
        <v>0</v>
      </c>
      <c r="EW704">
        <v>188.8807692307693</v>
      </c>
      <c r="EX704">
        <v>-1.685470203066832</v>
      </c>
      <c r="EY704">
        <v>-12.20170927702133</v>
      </c>
      <c r="EZ704">
        <v>-12.20384615384616</v>
      </c>
      <c r="FA704">
        <v>15</v>
      </c>
      <c r="FB704">
        <v>1761014477.1</v>
      </c>
      <c r="FC704" t="s">
        <v>1789</v>
      </c>
      <c r="FD704">
        <v>1761014476.1</v>
      </c>
      <c r="FE704">
        <v>1761014477.1</v>
      </c>
      <c r="FF704">
        <v>21</v>
      </c>
      <c r="FG704">
        <v>-0.045</v>
      </c>
      <c r="FH704">
        <v>0.002</v>
      </c>
      <c r="FI704">
        <v>-1.859</v>
      </c>
      <c r="FJ704">
        <v>0.189</v>
      </c>
      <c r="FK704">
        <v>420</v>
      </c>
      <c r="FL704">
        <v>24</v>
      </c>
      <c r="FM704">
        <v>0.54</v>
      </c>
      <c r="FN704">
        <v>0.15</v>
      </c>
      <c r="FO704">
        <v>0.4065402926829268</v>
      </c>
      <c r="FP704">
        <v>0.06818903832752626</v>
      </c>
      <c r="FQ704">
        <v>0.03152793392180578</v>
      </c>
      <c r="FR704">
        <v>1</v>
      </c>
      <c r="FS704">
        <v>188.6323529411765</v>
      </c>
      <c r="FT704">
        <v>10.22918258806874</v>
      </c>
      <c r="FU704">
        <v>5.642731951407272</v>
      </c>
      <c r="FV704">
        <v>0</v>
      </c>
      <c r="FW704">
        <v>0.008308500780487805</v>
      </c>
      <c r="FX704">
        <v>0.08521587422299648</v>
      </c>
      <c r="FY704">
        <v>0.01572335872725903</v>
      </c>
      <c r="FZ704">
        <v>1</v>
      </c>
      <c r="GA704">
        <v>2</v>
      </c>
      <c r="GB704">
        <v>3</v>
      </c>
      <c r="GC704" t="s">
        <v>482</v>
      </c>
      <c r="GD704">
        <v>3.10974</v>
      </c>
      <c r="GE704">
        <v>2.7253</v>
      </c>
      <c r="GF704">
        <v>0.0888219</v>
      </c>
      <c r="GG704">
        <v>0.0885108</v>
      </c>
      <c r="GH704">
        <v>0.107379</v>
      </c>
      <c r="GI704">
        <v>0.108257</v>
      </c>
      <c r="GJ704">
        <v>23917.9</v>
      </c>
      <c r="GK704">
        <v>21653.6</v>
      </c>
      <c r="GL704">
        <v>26806.4</v>
      </c>
      <c r="GM704">
        <v>23961.4</v>
      </c>
      <c r="GN704">
        <v>38232.6</v>
      </c>
      <c r="GO704">
        <v>31513.1</v>
      </c>
      <c r="GP704">
        <v>46789.2</v>
      </c>
      <c r="GQ704">
        <v>37872.2</v>
      </c>
      <c r="GR704">
        <v>1.8951</v>
      </c>
      <c r="GS704">
        <v>1.88332</v>
      </c>
      <c r="GT704">
        <v>0.10705</v>
      </c>
      <c r="GU704">
        <v>0</v>
      </c>
      <c r="GV704">
        <v>28.2371</v>
      </c>
      <c r="GW704">
        <v>999.9</v>
      </c>
      <c r="GX704">
        <v>64.09999999999999</v>
      </c>
      <c r="GY704">
        <v>28.9</v>
      </c>
      <c r="GZ704">
        <v>28.2798</v>
      </c>
      <c r="HA704">
        <v>61.2083</v>
      </c>
      <c r="HB704">
        <v>21.0697</v>
      </c>
      <c r="HC704">
        <v>1</v>
      </c>
      <c r="HD704">
        <v>0.0104903</v>
      </c>
      <c r="HE704">
        <v>-2.46425</v>
      </c>
      <c r="HF704">
        <v>20.3187</v>
      </c>
      <c r="HG704">
        <v>5.22028</v>
      </c>
      <c r="HH704">
        <v>11.9798</v>
      </c>
      <c r="HI704">
        <v>4.96525</v>
      </c>
      <c r="HJ704">
        <v>3.276</v>
      </c>
      <c r="HK704">
        <v>9999</v>
      </c>
      <c r="HL704">
        <v>9999</v>
      </c>
      <c r="HM704">
        <v>9999</v>
      </c>
      <c r="HN704">
        <v>999.9</v>
      </c>
      <c r="HO704">
        <v>1.86364</v>
      </c>
      <c r="HP704">
        <v>1.85974</v>
      </c>
      <c r="HQ704">
        <v>1.85805</v>
      </c>
      <c r="HR704">
        <v>1.85944</v>
      </c>
      <c r="HS704">
        <v>1.85959</v>
      </c>
      <c r="HT704">
        <v>1.85806</v>
      </c>
      <c r="HU704">
        <v>1.85715</v>
      </c>
      <c r="HV704">
        <v>1.85211</v>
      </c>
      <c r="HW704">
        <v>0</v>
      </c>
      <c r="HX704">
        <v>0</v>
      </c>
      <c r="HY704">
        <v>0</v>
      </c>
      <c r="HZ704">
        <v>0</v>
      </c>
      <c r="IA704" t="s">
        <v>424</v>
      </c>
      <c r="IB704" t="s">
        <v>425</v>
      </c>
      <c r="IC704" t="s">
        <v>426</v>
      </c>
      <c r="ID704" t="s">
        <v>426</v>
      </c>
      <c r="IE704" t="s">
        <v>426</v>
      </c>
      <c r="IF704" t="s">
        <v>426</v>
      </c>
      <c r="IG704">
        <v>0</v>
      </c>
      <c r="IH704">
        <v>100</v>
      </c>
      <c r="II704">
        <v>100</v>
      </c>
      <c r="IJ704">
        <v>-1.858</v>
      </c>
      <c r="IK704">
        <v>0.1885</v>
      </c>
      <c r="IL704">
        <v>-2.649252934745999</v>
      </c>
      <c r="IM704">
        <v>0.001328113201692861</v>
      </c>
      <c r="IN704">
        <v>1.538283238170363E-06</v>
      </c>
      <c r="IO704">
        <v>-5.795655626708063E-10</v>
      </c>
      <c r="IP704">
        <v>-0.06069833800973445</v>
      </c>
      <c r="IQ704">
        <v>-0.004593102289677449</v>
      </c>
      <c r="IR704">
        <v>0.0008253994458280543</v>
      </c>
      <c r="IS704">
        <v>-7.403632370499484E-06</v>
      </c>
      <c r="IT704">
        <v>2</v>
      </c>
      <c r="IU704">
        <v>1985</v>
      </c>
      <c r="IV704">
        <v>1</v>
      </c>
      <c r="IW704">
        <v>27</v>
      </c>
      <c r="IX704">
        <v>3</v>
      </c>
      <c r="IY704">
        <v>3</v>
      </c>
      <c r="IZ704">
        <v>1.13525</v>
      </c>
      <c r="JA704">
        <v>2.6123</v>
      </c>
      <c r="JB704">
        <v>1.49658</v>
      </c>
      <c r="JC704">
        <v>2.34375</v>
      </c>
      <c r="JD704">
        <v>1.54907</v>
      </c>
      <c r="JE704">
        <v>2.38037</v>
      </c>
      <c r="JF704">
        <v>32.7091</v>
      </c>
      <c r="JG704">
        <v>15.1127</v>
      </c>
      <c r="JH704">
        <v>18</v>
      </c>
      <c r="JI704">
        <v>481.554</v>
      </c>
      <c r="JJ704">
        <v>503.302</v>
      </c>
      <c r="JK704">
        <v>31.2249</v>
      </c>
      <c r="JL704">
        <v>27.3662</v>
      </c>
      <c r="JM704">
        <v>29.9993</v>
      </c>
      <c r="JN704">
        <v>27.5709</v>
      </c>
      <c r="JO704">
        <v>27.556</v>
      </c>
      <c r="JP704">
        <v>22.8284</v>
      </c>
      <c r="JQ704">
        <v>21.0427</v>
      </c>
      <c r="JR704">
        <v>78.95950000000001</v>
      </c>
      <c r="JS704">
        <v>31.1565</v>
      </c>
      <c r="JT704">
        <v>420</v>
      </c>
      <c r="JU704">
        <v>23.4152</v>
      </c>
      <c r="JV704">
        <v>102.317</v>
      </c>
      <c r="JW704">
        <v>91.36839999999999</v>
      </c>
    </row>
    <row r="705" spans="1:283">
      <c r="A705">
        <v>687</v>
      </c>
      <c r="B705">
        <v>1761014656.6</v>
      </c>
      <c r="C705">
        <v>4990.599999904633</v>
      </c>
      <c r="D705" t="s">
        <v>1840</v>
      </c>
      <c r="E705" t="s">
        <v>1841</v>
      </c>
      <c r="F705">
        <v>5</v>
      </c>
      <c r="G705" t="s">
        <v>1788</v>
      </c>
      <c r="H705">
        <v>1761014648.6</v>
      </c>
      <c r="I705">
        <f>(J705)/1000</f>
        <v>0</v>
      </c>
      <c r="J705">
        <f>1000*DJ705*AH705*(DF705-DG705)/(100*CY705*(1000-AH705*DF705))</f>
        <v>0</v>
      </c>
      <c r="K705">
        <f>DJ705*AH705*(DE705-DD705*(1000-AH705*DG705)/(1000-AH705*DF705))/(100*CY705)</f>
        <v>0</v>
      </c>
      <c r="L705">
        <f>DD705 - IF(AH705&gt;1, K705*CY705*100.0/(AJ705), 0)</f>
        <v>0</v>
      </c>
      <c r="M705">
        <f>((S705-I705/2)*L705-K705)/(S705+I705/2)</f>
        <v>0</v>
      </c>
      <c r="N705">
        <f>M705*(DK705+DL705)/1000.0</f>
        <v>0</v>
      </c>
      <c r="O705">
        <f>(DD705 - IF(AH705&gt;1, K705*CY705*100.0/(AJ705), 0))*(DK705+DL705)/1000.0</f>
        <v>0</v>
      </c>
      <c r="P705">
        <f>2.0/((1/R705-1/Q705)+SIGN(R705)*SQRT((1/R705-1/Q705)*(1/R705-1/Q705) + 4*CZ705/((CZ705+1)*(CZ705+1))*(2*1/R705*1/Q705-1/Q705*1/Q705)))</f>
        <v>0</v>
      </c>
      <c r="Q705">
        <f>IF(LEFT(DA705,1)&lt;&gt;"0",IF(LEFT(DA705,1)="1",3.0,DB705),$D$5+$E$5*(DR705*DK705/($K$5*1000))+$F$5*(DR705*DK705/($K$5*1000))*MAX(MIN(CY705,$J$5),$I$5)*MAX(MIN(CY705,$J$5),$I$5)+$G$5*MAX(MIN(CY705,$J$5),$I$5)*(DR705*DK705/($K$5*1000))+$H$5*(DR705*DK705/($K$5*1000))*(DR705*DK705/($K$5*1000)))</f>
        <v>0</v>
      </c>
      <c r="R705">
        <f>I705*(1000-(1000*0.61365*exp(17.502*V705/(240.97+V705))/(DK705+DL705)+DF705)/2)/(1000*0.61365*exp(17.502*V705/(240.97+V705))/(DK705+DL705)-DF705)</f>
        <v>0</v>
      </c>
      <c r="S705">
        <f>1/((CZ705+1)/(P705/1.6)+1/(Q705/1.37)) + CZ705/((CZ705+1)/(P705/1.6) + CZ705/(Q705/1.37))</f>
        <v>0</v>
      </c>
      <c r="T705">
        <f>(CU705*CX705)</f>
        <v>0</v>
      </c>
      <c r="U705">
        <f>(DM705+(T705+2*0.95*5.67E-8*(((DM705+$B$9)+273)^4-(DM705+273)^4)-44100*I705)/(1.84*29.3*Q705+8*0.95*5.67E-8*(DM705+273)^3))</f>
        <v>0</v>
      </c>
      <c r="V705">
        <f>($C$9*DN705+$D$9*DO705+$E$9*U705)</f>
        <v>0</v>
      </c>
      <c r="W705">
        <f>0.61365*exp(17.502*V705/(240.97+V705))</f>
        <v>0</v>
      </c>
      <c r="X705">
        <f>(Y705/Z705*100)</f>
        <v>0</v>
      </c>
      <c r="Y705">
        <f>DF705*(DK705+DL705)/1000</f>
        <v>0</v>
      </c>
      <c r="Z705">
        <f>0.61365*exp(17.502*DM705/(240.97+DM705))</f>
        <v>0</v>
      </c>
      <c r="AA705">
        <f>(W705-DF705*(DK705+DL705)/1000)</f>
        <v>0</v>
      </c>
      <c r="AB705">
        <f>(-I705*44100)</f>
        <v>0</v>
      </c>
      <c r="AC705">
        <f>2*29.3*Q705*0.92*(DM705-V705)</f>
        <v>0</v>
      </c>
      <c r="AD705">
        <f>2*0.95*5.67E-8*(((DM705+$B$9)+273)^4-(V705+273)^4)</f>
        <v>0</v>
      </c>
      <c r="AE705">
        <f>T705+AD705+AB705+AC705</f>
        <v>0</v>
      </c>
      <c r="AF705">
        <v>1</v>
      </c>
      <c r="AG705">
        <v>0</v>
      </c>
      <c r="AH705">
        <f>IF(AF705*$H$15&gt;=AJ705,1.0,(AJ705/(AJ705-AF705*$H$15)))</f>
        <v>0</v>
      </c>
      <c r="AI705">
        <f>(AH705-1)*100</f>
        <v>0</v>
      </c>
      <c r="AJ705">
        <f>MAX(0,($B$15+$C$15*DR705)/(1+$D$15*DR705)*DK705/(DM705+273)*$E$15)</f>
        <v>0</v>
      </c>
      <c r="AK705" t="s">
        <v>420</v>
      </c>
      <c r="AL705" t="s">
        <v>420</v>
      </c>
      <c r="AM705">
        <v>0</v>
      </c>
      <c r="AN705">
        <v>0</v>
      </c>
      <c r="AO705">
        <f>1-AM705/AN705</f>
        <v>0</v>
      </c>
      <c r="AP705">
        <v>0</v>
      </c>
      <c r="AQ705" t="s">
        <v>420</v>
      </c>
      <c r="AR705" t="s">
        <v>420</v>
      </c>
      <c r="AS705">
        <v>0</v>
      </c>
      <c r="AT705">
        <v>0</v>
      </c>
      <c r="AU705">
        <f>1-AS705/AT705</f>
        <v>0</v>
      </c>
      <c r="AV705">
        <v>0.5</v>
      </c>
      <c r="AW705">
        <f>CV705</f>
        <v>0</v>
      </c>
      <c r="AX705">
        <f>K705</f>
        <v>0</v>
      </c>
      <c r="AY705">
        <f>AU705*AV705*AW705</f>
        <v>0</v>
      </c>
      <c r="AZ705">
        <f>(AX705-AP705)/AW705</f>
        <v>0</v>
      </c>
      <c r="BA705">
        <f>(AN705-AT705)/AT705</f>
        <v>0</v>
      </c>
      <c r="BB705">
        <f>AM705/(AO705+AM705/AT705)</f>
        <v>0</v>
      </c>
      <c r="BC705" t="s">
        <v>420</v>
      </c>
      <c r="BD705">
        <v>0</v>
      </c>
      <c r="BE705">
        <f>IF(BD705&lt;&gt;0, BD705, BB705)</f>
        <v>0</v>
      </c>
      <c r="BF705">
        <f>1-BE705/AT705</f>
        <v>0</v>
      </c>
      <c r="BG705">
        <f>(AT705-AS705)/(AT705-BE705)</f>
        <v>0</v>
      </c>
      <c r="BH705">
        <f>(AN705-AT705)/(AN705-BE705)</f>
        <v>0</v>
      </c>
      <c r="BI705">
        <f>(AT705-AS705)/(AT705-AM705)</f>
        <v>0</v>
      </c>
      <c r="BJ705">
        <f>(AN705-AT705)/(AN705-AM705)</f>
        <v>0</v>
      </c>
      <c r="BK705">
        <f>(BG705*BE705/AS705)</f>
        <v>0</v>
      </c>
      <c r="BL705">
        <f>(1-BK705)</f>
        <v>0</v>
      </c>
      <c r="CU705">
        <f>$B$13*DS705+$C$13*DT705+$F$13*EE705*(1-EH705)</f>
        <v>0</v>
      </c>
      <c r="CV705">
        <f>CU705*CW705</f>
        <v>0</v>
      </c>
      <c r="CW705">
        <f>($B$13*$D$11+$C$13*$D$11+$F$13*((ER705+EJ705)/MAX(ER705+EJ705+ES705, 0.1)*$I$11+ES705/MAX(ER705+EJ705+ES705, 0.1)*$J$11))/($B$13+$C$13+$F$13)</f>
        <v>0</v>
      </c>
      <c r="CX705">
        <f>($B$13*$K$11+$C$13*$K$11+$F$13*((ER705+EJ705)/MAX(ER705+EJ705+ES705, 0.1)*$P$11+ES705/MAX(ER705+EJ705+ES705, 0.1)*$Q$11))/($B$13+$C$13+$F$13)</f>
        <v>0</v>
      </c>
      <c r="CY705">
        <v>1.91</v>
      </c>
      <c r="CZ705">
        <v>0.5</v>
      </c>
      <c r="DA705" t="s">
        <v>421</v>
      </c>
      <c r="DB705">
        <v>2</v>
      </c>
      <c r="DC705">
        <v>1761014648.6</v>
      </c>
      <c r="DD705">
        <v>420.4193333333333</v>
      </c>
      <c r="DE705">
        <v>420.0138333333334</v>
      </c>
      <c r="DF705">
        <v>23.5717</v>
      </c>
      <c r="DG705">
        <v>23.553475</v>
      </c>
      <c r="DH705">
        <v>422.2770416666667</v>
      </c>
      <c r="DI705">
        <v>23.3831625</v>
      </c>
      <c r="DJ705">
        <v>500.00325</v>
      </c>
      <c r="DK705">
        <v>90.632525</v>
      </c>
      <c r="DL705">
        <v>0.03341769583333334</v>
      </c>
      <c r="DM705">
        <v>29.93291666666667</v>
      </c>
      <c r="DN705">
        <v>29.97276666666667</v>
      </c>
      <c r="DO705">
        <v>999.9</v>
      </c>
      <c r="DP705">
        <v>0</v>
      </c>
      <c r="DQ705">
        <v>0</v>
      </c>
      <c r="DR705">
        <v>9999.247916666667</v>
      </c>
      <c r="DS705">
        <v>0</v>
      </c>
      <c r="DT705">
        <v>0.242856</v>
      </c>
      <c r="DU705">
        <v>0.4055226666666667</v>
      </c>
      <c r="DV705">
        <v>430.5687500000001</v>
      </c>
      <c r="DW705">
        <v>430.1452083333334</v>
      </c>
      <c r="DX705">
        <v>0.01824108625</v>
      </c>
      <c r="DY705">
        <v>420.0138333333334</v>
      </c>
      <c r="DZ705">
        <v>23.553475</v>
      </c>
      <c r="EA705">
        <v>2.136364583333334</v>
      </c>
      <c r="EB705">
        <v>2.134710416666667</v>
      </c>
      <c r="EC705">
        <v>18.49293333333333</v>
      </c>
      <c r="ED705">
        <v>18.48057083333333</v>
      </c>
      <c r="EE705">
        <v>0.00500078</v>
      </c>
      <c r="EF705">
        <v>0</v>
      </c>
      <c r="EG705">
        <v>0</v>
      </c>
      <c r="EH705">
        <v>0</v>
      </c>
      <c r="EI705">
        <v>189.0833333333333</v>
      </c>
      <c r="EJ705">
        <v>0.00500078</v>
      </c>
      <c r="EK705">
        <v>-13.65416666666667</v>
      </c>
      <c r="EL705">
        <v>-0.2166666666666666</v>
      </c>
      <c r="EM705">
        <v>35.88</v>
      </c>
      <c r="EN705">
        <v>40.28354166666666</v>
      </c>
      <c r="EO705">
        <v>38.75241666666667</v>
      </c>
      <c r="EP705">
        <v>41.15591666666666</v>
      </c>
      <c r="EQ705">
        <v>39.03608333333333</v>
      </c>
      <c r="ER705">
        <v>0</v>
      </c>
      <c r="ES705">
        <v>0</v>
      </c>
      <c r="ET705">
        <v>0</v>
      </c>
      <c r="EU705">
        <v>1761014655.7</v>
      </c>
      <c r="EV705">
        <v>0</v>
      </c>
      <c r="EW705">
        <v>188.8615384615385</v>
      </c>
      <c r="EX705">
        <v>-12.21880387861156</v>
      </c>
      <c r="EY705">
        <v>-9.401708987909483</v>
      </c>
      <c r="EZ705">
        <v>-13</v>
      </c>
      <c r="FA705">
        <v>15</v>
      </c>
      <c r="FB705">
        <v>1761014477.1</v>
      </c>
      <c r="FC705" t="s">
        <v>1789</v>
      </c>
      <c r="FD705">
        <v>1761014476.1</v>
      </c>
      <c r="FE705">
        <v>1761014477.1</v>
      </c>
      <c r="FF705">
        <v>21</v>
      </c>
      <c r="FG705">
        <v>-0.045</v>
      </c>
      <c r="FH705">
        <v>0.002</v>
      </c>
      <c r="FI705">
        <v>-1.859</v>
      </c>
      <c r="FJ705">
        <v>0.189</v>
      </c>
      <c r="FK705">
        <v>420</v>
      </c>
      <c r="FL705">
        <v>24</v>
      </c>
      <c r="FM705">
        <v>0.54</v>
      </c>
      <c r="FN705">
        <v>0.15</v>
      </c>
      <c r="FO705">
        <v>0.4106437749999999</v>
      </c>
      <c r="FP705">
        <v>0.01901228893058167</v>
      </c>
      <c r="FQ705">
        <v>0.03086001626821306</v>
      </c>
      <c r="FR705">
        <v>1</v>
      </c>
      <c r="FS705">
        <v>188.2176470588236</v>
      </c>
      <c r="FT705">
        <v>4.070282575079579</v>
      </c>
      <c r="FU705">
        <v>6.180875180189257</v>
      </c>
      <c r="FV705">
        <v>0</v>
      </c>
      <c r="FW705">
        <v>0.0137529363</v>
      </c>
      <c r="FX705">
        <v>0.2002467960450282</v>
      </c>
      <c r="FY705">
        <v>0.02268574179805495</v>
      </c>
      <c r="FZ705">
        <v>0</v>
      </c>
      <c r="GA705">
        <v>1</v>
      </c>
      <c r="GB705">
        <v>3</v>
      </c>
      <c r="GC705" t="s">
        <v>459</v>
      </c>
      <c r="GD705">
        <v>3.10964</v>
      </c>
      <c r="GE705">
        <v>2.72508</v>
      </c>
      <c r="GF705">
        <v>0.08882900000000001</v>
      </c>
      <c r="GG705">
        <v>0.08850710000000001</v>
      </c>
      <c r="GH705">
        <v>0.107352</v>
      </c>
      <c r="GI705">
        <v>0.108155</v>
      </c>
      <c r="GJ705">
        <v>23917.8</v>
      </c>
      <c r="GK705">
        <v>21653.8</v>
      </c>
      <c r="GL705">
        <v>26806.4</v>
      </c>
      <c r="GM705">
        <v>23961.5</v>
      </c>
      <c r="GN705">
        <v>38233.8</v>
      </c>
      <c r="GO705">
        <v>31516.8</v>
      </c>
      <c r="GP705">
        <v>46789.2</v>
      </c>
      <c r="GQ705">
        <v>37872.4</v>
      </c>
      <c r="GR705">
        <v>1.89508</v>
      </c>
      <c r="GS705">
        <v>1.88317</v>
      </c>
      <c r="GT705">
        <v>0.1081</v>
      </c>
      <c r="GU705">
        <v>0</v>
      </c>
      <c r="GV705">
        <v>28.2347</v>
      </c>
      <c r="GW705">
        <v>999.9</v>
      </c>
      <c r="GX705">
        <v>64.09999999999999</v>
      </c>
      <c r="GY705">
        <v>28.9</v>
      </c>
      <c r="GZ705">
        <v>28.2784</v>
      </c>
      <c r="HA705">
        <v>61.5183</v>
      </c>
      <c r="HB705">
        <v>21.0897</v>
      </c>
      <c r="HC705">
        <v>1</v>
      </c>
      <c r="HD705">
        <v>0.0103176</v>
      </c>
      <c r="HE705">
        <v>-2.31832</v>
      </c>
      <c r="HF705">
        <v>20.3204</v>
      </c>
      <c r="HG705">
        <v>5.22058</v>
      </c>
      <c r="HH705">
        <v>11.9798</v>
      </c>
      <c r="HI705">
        <v>4.9653</v>
      </c>
      <c r="HJ705">
        <v>3.27595</v>
      </c>
      <c r="HK705">
        <v>9999</v>
      </c>
      <c r="HL705">
        <v>9999</v>
      </c>
      <c r="HM705">
        <v>9999</v>
      </c>
      <c r="HN705">
        <v>999.9</v>
      </c>
      <c r="HO705">
        <v>1.86365</v>
      </c>
      <c r="HP705">
        <v>1.85974</v>
      </c>
      <c r="HQ705">
        <v>1.85804</v>
      </c>
      <c r="HR705">
        <v>1.85944</v>
      </c>
      <c r="HS705">
        <v>1.85959</v>
      </c>
      <c r="HT705">
        <v>1.85806</v>
      </c>
      <c r="HU705">
        <v>1.85715</v>
      </c>
      <c r="HV705">
        <v>1.85211</v>
      </c>
      <c r="HW705">
        <v>0</v>
      </c>
      <c r="HX705">
        <v>0</v>
      </c>
      <c r="HY705">
        <v>0</v>
      </c>
      <c r="HZ705">
        <v>0</v>
      </c>
      <c r="IA705" t="s">
        <v>424</v>
      </c>
      <c r="IB705" t="s">
        <v>425</v>
      </c>
      <c r="IC705" t="s">
        <v>426</v>
      </c>
      <c r="ID705" t="s">
        <v>426</v>
      </c>
      <c r="IE705" t="s">
        <v>426</v>
      </c>
      <c r="IF705" t="s">
        <v>426</v>
      </c>
      <c r="IG705">
        <v>0</v>
      </c>
      <c r="IH705">
        <v>100</v>
      </c>
      <c r="II705">
        <v>100</v>
      </c>
      <c r="IJ705">
        <v>-1.857</v>
      </c>
      <c r="IK705">
        <v>0.1883</v>
      </c>
      <c r="IL705">
        <v>-2.649252934745999</v>
      </c>
      <c r="IM705">
        <v>0.001328113201692861</v>
      </c>
      <c r="IN705">
        <v>1.538283238170363E-06</v>
      </c>
      <c r="IO705">
        <v>-5.795655626708063E-10</v>
      </c>
      <c r="IP705">
        <v>-0.06069833800973445</v>
      </c>
      <c r="IQ705">
        <v>-0.004593102289677449</v>
      </c>
      <c r="IR705">
        <v>0.0008253994458280543</v>
      </c>
      <c r="IS705">
        <v>-7.403632370499484E-06</v>
      </c>
      <c r="IT705">
        <v>2</v>
      </c>
      <c r="IU705">
        <v>1985</v>
      </c>
      <c r="IV705">
        <v>1</v>
      </c>
      <c r="IW705">
        <v>27</v>
      </c>
      <c r="IX705">
        <v>3</v>
      </c>
      <c r="IY705">
        <v>3</v>
      </c>
      <c r="IZ705">
        <v>1.13525</v>
      </c>
      <c r="JA705">
        <v>2.61353</v>
      </c>
      <c r="JB705">
        <v>1.49658</v>
      </c>
      <c r="JC705">
        <v>2.34497</v>
      </c>
      <c r="JD705">
        <v>1.54907</v>
      </c>
      <c r="JE705">
        <v>2.4353</v>
      </c>
      <c r="JF705">
        <v>32.6869</v>
      </c>
      <c r="JG705">
        <v>15.1127</v>
      </c>
      <c r="JH705">
        <v>18</v>
      </c>
      <c r="JI705">
        <v>481.533</v>
      </c>
      <c r="JJ705">
        <v>503.202</v>
      </c>
      <c r="JK705">
        <v>31.2329</v>
      </c>
      <c r="JL705">
        <v>27.3662</v>
      </c>
      <c r="JM705">
        <v>29.9994</v>
      </c>
      <c r="JN705">
        <v>27.5701</v>
      </c>
      <c r="JO705">
        <v>27.556</v>
      </c>
      <c r="JP705">
        <v>22.8289</v>
      </c>
      <c r="JQ705">
        <v>21.0427</v>
      </c>
      <c r="JR705">
        <v>78.95950000000001</v>
      </c>
      <c r="JS705">
        <v>31.1711</v>
      </c>
      <c r="JT705">
        <v>420</v>
      </c>
      <c r="JU705">
        <v>23.4156</v>
      </c>
      <c r="JV705">
        <v>102.317</v>
      </c>
      <c r="JW705">
        <v>91.3689</v>
      </c>
    </row>
    <row r="706" spans="1:283">
      <c r="A706">
        <v>688</v>
      </c>
      <c r="B706">
        <v>1761014658.6</v>
      </c>
      <c r="C706">
        <v>4992.599999904633</v>
      </c>
      <c r="D706" t="s">
        <v>1842</v>
      </c>
      <c r="E706" t="s">
        <v>1843</v>
      </c>
      <c r="F706">
        <v>5</v>
      </c>
      <c r="G706" t="s">
        <v>1788</v>
      </c>
      <c r="H706">
        <v>1761014650.6</v>
      </c>
      <c r="I706">
        <f>(J706)/1000</f>
        <v>0</v>
      </c>
      <c r="J706">
        <f>1000*DJ706*AH706*(DF706-DG706)/(100*CY706*(1000-AH706*DF706))</f>
        <v>0</v>
      </c>
      <c r="K706">
        <f>DJ706*AH706*(DE706-DD706*(1000-AH706*DG706)/(1000-AH706*DF706))/(100*CY706)</f>
        <v>0</v>
      </c>
      <c r="L706">
        <f>DD706 - IF(AH706&gt;1, K706*CY706*100.0/(AJ706), 0)</f>
        <v>0</v>
      </c>
      <c r="M706">
        <f>((S706-I706/2)*L706-K706)/(S706+I706/2)</f>
        <v>0</v>
      </c>
      <c r="N706">
        <f>M706*(DK706+DL706)/1000.0</f>
        <v>0</v>
      </c>
      <c r="O706">
        <f>(DD706 - IF(AH706&gt;1, K706*CY706*100.0/(AJ706), 0))*(DK706+DL706)/1000.0</f>
        <v>0</v>
      </c>
      <c r="P706">
        <f>2.0/((1/R706-1/Q706)+SIGN(R706)*SQRT((1/R706-1/Q706)*(1/R706-1/Q706) + 4*CZ706/((CZ706+1)*(CZ706+1))*(2*1/R706*1/Q706-1/Q706*1/Q706)))</f>
        <v>0</v>
      </c>
      <c r="Q706">
        <f>IF(LEFT(DA706,1)&lt;&gt;"0",IF(LEFT(DA706,1)="1",3.0,DB706),$D$5+$E$5*(DR706*DK706/($K$5*1000))+$F$5*(DR706*DK706/($K$5*1000))*MAX(MIN(CY706,$J$5),$I$5)*MAX(MIN(CY706,$J$5),$I$5)+$G$5*MAX(MIN(CY706,$J$5),$I$5)*(DR706*DK706/($K$5*1000))+$H$5*(DR706*DK706/($K$5*1000))*(DR706*DK706/($K$5*1000)))</f>
        <v>0</v>
      </c>
      <c r="R706">
        <f>I706*(1000-(1000*0.61365*exp(17.502*V706/(240.97+V706))/(DK706+DL706)+DF706)/2)/(1000*0.61365*exp(17.502*V706/(240.97+V706))/(DK706+DL706)-DF706)</f>
        <v>0</v>
      </c>
      <c r="S706">
        <f>1/((CZ706+1)/(P706/1.6)+1/(Q706/1.37)) + CZ706/((CZ706+1)/(P706/1.6) + CZ706/(Q706/1.37))</f>
        <v>0</v>
      </c>
      <c r="T706">
        <f>(CU706*CX706)</f>
        <v>0</v>
      </c>
      <c r="U706">
        <f>(DM706+(T706+2*0.95*5.67E-8*(((DM706+$B$9)+273)^4-(DM706+273)^4)-44100*I706)/(1.84*29.3*Q706+8*0.95*5.67E-8*(DM706+273)^3))</f>
        <v>0</v>
      </c>
      <c r="V706">
        <f>($C$9*DN706+$D$9*DO706+$E$9*U706)</f>
        <v>0</v>
      </c>
      <c r="W706">
        <f>0.61365*exp(17.502*V706/(240.97+V706))</f>
        <v>0</v>
      </c>
      <c r="X706">
        <f>(Y706/Z706*100)</f>
        <v>0</v>
      </c>
      <c r="Y706">
        <f>DF706*(DK706+DL706)/1000</f>
        <v>0</v>
      </c>
      <c r="Z706">
        <f>0.61365*exp(17.502*DM706/(240.97+DM706))</f>
        <v>0</v>
      </c>
      <c r="AA706">
        <f>(W706-DF706*(DK706+DL706)/1000)</f>
        <v>0</v>
      </c>
      <c r="AB706">
        <f>(-I706*44100)</f>
        <v>0</v>
      </c>
      <c r="AC706">
        <f>2*29.3*Q706*0.92*(DM706-V706)</f>
        <v>0</v>
      </c>
      <c r="AD706">
        <f>2*0.95*5.67E-8*(((DM706+$B$9)+273)^4-(V706+273)^4)</f>
        <v>0</v>
      </c>
      <c r="AE706">
        <f>T706+AD706+AB706+AC706</f>
        <v>0</v>
      </c>
      <c r="AF706">
        <v>1</v>
      </c>
      <c r="AG706">
        <v>0</v>
      </c>
      <c r="AH706">
        <f>IF(AF706*$H$15&gt;=AJ706,1.0,(AJ706/(AJ706-AF706*$H$15)))</f>
        <v>0</v>
      </c>
      <c r="AI706">
        <f>(AH706-1)*100</f>
        <v>0</v>
      </c>
      <c r="AJ706">
        <f>MAX(0,($B$15+$C$15*DR706)/(1+$D$15*DR706)*DK706/(DM706+273)*$E$15)</f>
        <v>0</v>
      </c>
      <c r="AK706" t="s">
        <v>420</v>
      </c>
      <c r="AL706" t="s">
        <v>420</v>
      </c>
      <c r="AM706">
        <v>0</v>
      </c>
      <c r="AN706">
        <v>0</v>
      </c>
      <c r="AO706">
        <f>1-AM706/AN706</f>
        <v>0</v>
      </c>
      <c r="AP706">
        <v>0</v>
      </c>
      <c r="AQ706" t="s">
        <v>420</v>
      </c>
      <c r="AR706" t="s">
        <v>420</v>
      </c>
      <c r="AS706">
        <v>0</v>
      </c>
      <c r="AT706">
        <v>0</v>
      </c>
      <c r="AU706">
        <f>1-AS706/AT706</f>
        <v>0</v>
      </c>
      <c r="AV706">
        <v>0.5</v>
      </c>
      <c r="AW706">
        <f>CV706</f>
        <v>0</v>
      </c>
      <c r="AX706">
        <f>K706</f>
        <v>0</v>
      </c>
      <c r="AY706">
        <f>AU706*AV706*AW706</f>
        <v>0</v>
      </c>
      <c r="AZ706">
        <f>(AX706-AP706)/AW706</f>
        <v>0</v>
      </c>
      <c r="BA706">
        <f>(AN706-AT706)/AT706</f>
        <v>0</v>
      </c>
      <c r="BB706">
        <f>AM706/(AO706+AM706/AT706)</f>
        <v>0</v>
      </c>
      <c r="BC706" t="s">
        <v>420</v>
      </c>
      <c r="BD706">
        <v>0</v>
      </c>
      <c r="BE706">
        <f>IF(BD706&lt;&gt;0, BD706, BB706)</f>
        <v>0</v>
      </c>
      <c r="BF706">
        <f>1-BE706/AT706</f>
        <v>0</v>
      </c>
      <c r="BG706">
        <f>(AT706-AS706)/(AT706-BE706)</f>
        <v>0</v>
      </c>
      <c r="BH706">
        <f>(AN706-AT706)/(AN706-BE706)</f>
        <v>0</v>
      </c>
      <c r="BI706">
        <f>(AT706-AS706)/(AT706-AM706)</f>
        <v>0</v>
      </c>
      <c r="BJ706">
        <f>(AN706-AT706)/(AN706-AM706)</f>
        <v>0</v>
      </c>
      <c r="BK706">
        <f>(BG706*BE706/AS706)</f>
        <v>0</v>
      </c>
      <c r="BL706">
        <f>(1-BK706)</f>
        <v>0</v>
      </c>
      <c r="CU706">
        <f>$B$13*DS706+$C$13*DT706+$F$13*EE706*(1-EH706)</f>
        <v>0</v>
      </c>
      <c r="CV706">
        <f>CU706*CW706</f>
        <v>0</v>
      </c>
      <c r="CW706">
        <f>($B$13*$D$11+$C$13*$D$11+$F$13*((ER706+EJ706)/MAX(ER706+EJ706+ES706, 0.1)*$I$11+ES706/MAX(ER706+EJ706+ES706, 0.1)*$J$11))/($B$13+$C$13+$F$13)</f>
        <v>0</v>
      </c>
      <c r="CX706">
        <f>($B$13*$K$11+$C$13*$K$11+$F$13*((ER706+EJ706)/MAX(ER706+EJ706+ES706, 0.1)*$P$11+ES706/MAX(ER706+EJ706+ES706, 0.1)*$Q$11))/($B$13+$C$13+$F$13)</f>
        <v>0</v>
      </c>
      <c r="CY706">
        <v>1.91</v>
      </c>
      <c r="CZ706">
        <v>0.5</v>
      </c>
      <c r="DA706" t="s">
        <v>421</v>
      </c>
      <c r="DB706">
        <v>2</v>
      </c>
      <c r="DC706">
        <v>1761014650.6</v>
      </c>
      <c r="DD706">
        <v>420.4224166666666</v>
      </c>
      <c r="DE706">
        <v>420.0087916666666</v>
      </c>
      <c r="DF706">
        <v>23.56940833333333</v>
      </c>
      <c r="DG706">
        <v>23.54010416666667</v>
      </c>
      <c r="DH706">
        <v>422.280125</v>
      </c>
      <c r="DI706">
        <v>23.38091666666667</v>
      </c>
      <c r="DJ706">
        <v>500.0088333333333</v>
      </c>
      <c r="DK706">
        <v>90.63304999999998</v>
      </c>
      <c r="DL706">
        <v>0.033451775</v>
      </c>
      <c r="DM706">
        <v>29.93718333333333</v>
      </c>
      <c r="DN706">
        <v>29.97597083333333</v>
      </c>
      <c r="DO706">
        <v>999.9</v>
      </c>
      <c r="DP706">
        <v>0</v>
      </c>
      <c r="DQ706">
        <v>0</v>
      </c>
      <c r="DR706">
        <v>9996.668749999999</v>
      </c>
      <c r="DS706">
        <v>0</v>
      </c>
      <c r="DT706">
        <v>0.242856</v>
      </c>
      <c r="DU706">
        <v>0.4136505</v>
      </c>
      <c r="DV706">
        <v>430.5709166666667</v>
      </c>
      <c r="DW706">
        <v>430.1342083333333</v>
      </c>
      <c r="DX706">
        <v>0.02932182541666667</v>
      </c>
      <c r="DY706">
        <v>420.0087916666666</v>
      </c>
      <c r="DZ706">
        <v>23.54010416666667</v>
      </c>
      <c r="EA706">
        <v>2.13616875</v>
      </c>
      <c r="EB706">
        <v>2.133510416666667</v>
      </c>
      <c r="EC706">
        <v>18.49147916666667</v>
      </c>
      <c r="ED706">
        <v>18.47159166666667</v>
      </c>
      <c r="EE706">
        <v>0.00500078</v>
      </c>
      <c r="EF706">
        <v>0</v>
      </c>
      <c r="EG706">
        <v>0</v>
      </c>
      <c r="EH706">
        <v>0</v>
      </c>
      <c r="EI706">
        <v>189.1</v>
      </c>
      <c r="EJ706">
        <v>0.00500078</v>
      </c>
      <c r="EK706">
        <v>-13.425</v>
      </c>
      <c r="EL706">
        <v>-0.4291666666666667</v>
      </c>
      <c r="EM706">
        <v>35.89299999999999</v>
      </c>
      <c r="EN706">
        <v>40.30441666666666</v>
      </c>
      <c r="EO706">
        <v>38.76545833333333</v>
      </c>
      <c r="EP706">
        <v>41.179375</v>
      </c>
      <c r="EQ706">
        <v>39.09333333333333</v>
      </c>
      <c r="ER706">
        <v>0</v>
      </c>
      <c r="ES706">
        <v>0</v>
      </c>
      <c r="ET706">
        <v>0</v>
      </c>
      <c r="EU706">
        <v>1761014657.5</v>
      </c>
      <c r="EV706">
        <v>0</v>
      </c>
      <c r="EW706">
        <v>188.864</v>
      </c>
      <c r="EX706">
        <v>-7.361538813171252</v>
      </c>
      <c r="EY706">
        <v>-1.123076561404827</v>
      </c>
      <c r="EZ706">
        <v>-13.336</v>
      </c>
      <c r="FA706">
        <v>15</v>
      </c>
      <c r="FB706">
        <v>1761014477.1</v>
      </c>
      <c r="FC706" t="s">
        <v>1789</v>
      </c>
      <c r="FD706">
        <v>1761014476.1</v>
      </c>
      <c r="FE706">
        <v>1761014477.1</v>
      </c>
      <c r="FF706">
        <v>21</v>
      </c>
      <c r="FG706">
        <v>-0.045</v>
      </c>
      <c r="FH706">
        <v>0.002</v>
      </c>
      <c r="FI706">
        <v>-1.859</v>
      </c>
      <c r="FJ706">
        <v>0.189</v>
      </c>
      <c r="FK706">
        <v>420</v>
      </c>
      <c r="FL706">
        <v>24</v>
      </c>
      <c r="FM706">
        <v>0.54</v>
      </c>
      <c r="FN706">
        <v>0.15</v>
      </c>
      <c r="FO706">
        <v>0.4149571951219512</v>
      </c>
      <c r="FP706">
        <v>0.09366857142857186</v>
      </c>
      <c r="FQ706">
        <v>0.03441324891646119</v>
      </c>
      <c r="FR706">
        <v>1</v>
      </c>
      <c r="FS706">
        <v>188.2794117647059</v>
      </c>
      <c r="FT706">
        <v>0.631015955982923</v>
      </c>
      <c r="FU706">
        <v>6.160012385957978</v>
      </c>
      <c r="FV706">
        <v>1</v>
      </c>
      <c r="FW706">
        <v>0.01901086687804878</v>
      </c>
      <c r="FX706">
        <v>0.2553668458745644</v>
      </c>
      <c r="FY706">
        <v>0.02799876258164746</v>
      </c>
      <c r="FZ706">
        <v>0</v>
      </c>
      <c r="GA706">
        <v>2</v>
      </c>
      <c r="GB706">
        <v>3</v>
      </c>
      <c r="GC706" t="s">
        <v>482</v>
      </c>
      <c r="GD706">
        <v>3.10952</v>
      </c>
      <c r="GE706">
        <v>2.72499</v>
      </c>
      <c r="GF706">
        <v>0.0888268</v>
      </c>
      <c r="GG706">
        <v>0.0885136</v>
      </c>
      <c r="GH706">
        <v>0.107311</v>
      </c>
      <c r="GI706">
        <v>0.108068</v>
      </c>
      <c r="GJ706">
        <v>23917.9</v>
      </c>
      <c r="GK706">
        <v>21653.9</v>
      </c>
      <c r="GL706">
        <v>26806.4</v>
      </c>
      <c r="GM706">
        <v>23961.8</v>
      </c>
      <c r="GN706">
        <v>38235.7</v>
      </c>
      <c r="GO706">
        <v>31520</v>
      </c>
      <c r="GP706">
        <v>46789.3</v>
      </c>
      <c r="GQ706">
        <v>37872.4</v>
      </c>
      <c r="GR706">
        <v>1.89487</v>
      </c>
      <c r="GS706">
        <v>1.8835</v>
      </c>
      <c r="GT706">
        <v>0.108495</v>
      </c>
      <c r="GU706">
        <v>0</v>
      </c>
      <c r="GV706">
        <v>28.2322</v>
      </c>
      <c r="GW706">
        <v>999.9</v>
      </c>
      <c r="GX706">
        <v>64.09999999999999</v>
      </c>
      <c r="GY706">
        <v>28.9</v>
      </c>
      <c r="GZ706">
        <v>28.2801</v>
      </c>
      <c r="HA706">
        <v>61.4983</v>
      </c>
      <c r="HB706">
        <v>20.9335</v>
      </c>
      <c r="HC706">
        <v>1</v>
      </c>
      <c r="HD706">
        <v>0.0102109</v>
      </c>
      <c r="HE706">
        <v>-2.23658</v>
      </c>
      <c r="HF706">
        <v>20.3208</v>
      </c>
      <c r="HG706">
        <v>5.22058</v>
      </c>
      <c r="HH706">
        <v>11.9798</v>
      </c>
      <c r="HI706">
        <v>4.96525</v>
      </c>
      <c r="HJ706">
        <v>3.27588</v>
      </c>
      <c r="HK706">
        <v>9999</v>
      </c>
      <c r="HL706">
        <v>9999</v>
      </c>
      <c r="HM706">
        <v>9999</v>
      </c>
      <c r="HN706">
        <v>999.9</v>
      </c>
      <c r="HO706">
        <v>1.86366</v>
      </c>
      <c r="HP706">
        <v>1.85975</v>
      </c>
      <c r="HQ706">
        <v>1.85805</v>
      </c>
      <c r="HR706">
        <v>1.85944</v>
      </c>
      <c r="HS706">
        <v>1.85959</v>
      </c>
      <c r="HT706">
        <v>1.85806</v>
      </c>
      <c r="HU706">
        <v>1.85715</v>
      </c>
      <c r="HV706">
        <v>1.85211</v>
      </c>
      <c r="HW706">
        <v>0</v>
      </c>
      <c r="HX706">
        <v>0</v>
      </c>
      <c r="HY706">
        <v>0</v>
      </c>
      <c r="HZ706">
        <v>0</v>
      </c>
      <c r="IA706" t="s">
        <v>424</v>
      </c>
      <c r="IB706" t="s">
        <v>425</v>
      </c>
      <c r="IC706" t="s">
        <v>426</v>
      </c>
      <c r="ID706" t="s">
        <v>426</v>
      </c>
      <c r="IE706" t="s">
        <v>426</v>
      </c>
      <c r="IF706" t="s">
        <v>426</v>
      </c>
      <c r="IG706">
        <v>0</v>
      </c>
      <c r="IH706">
        <v>100</v>
      </c>
      <c r="II706">
        <v>100</v>
      </c>
      <c r="IJ706">
        <v>-1.857</v>
      </c>
      <c r="IK706">
        <v>0.1881</v>
      </c>
      <c r="IL706">
        <v>-2.649252934745999</v>
      </c>
      <c r="IM706">
        <v>0.001328113201692861</v>
      </c>
      <c r="IN706">
        <v>1.538283238170363E-06</v>
      </c>
      <c r="IO706">
        <v>-5.795655626708063E-10</v>
      </c>
      <c r="IP706">
        <v>-0.06069833800973445</v>
      </c>
      <c r="IQ706">
        <v>-0.004593102289677449</v>
      </c>
      <c r="IR706">
        <v>0.0008253994458280543</v>
      </c>
      <c r="IS706">
        <v>-7.403632370499484E-06</v>
      </c>
      <c r="IT706">
        <v>2</v>
      </c>
      <c r="IU706">
        <v>1985</v>
      </c>
      <c r="IV706">
        <v>1</v>
      </c>
      <c r="IW706">
        <v>27</v>
      </c>
      <c r="IX706">
        <v>3</v>
      </c>
      <c r="IY706">
        <v>3</v>
      </c>
      <c r="IZ706">
        <v>1.13525</v>
      </c>
      <c r="JA706">
        <v>2.60742</v>
      </c>
      <c r="JB706">
        <v>1.49658</v>
      </c>
      <c r="JC706">
        <v>2.34375</v>
      </c>
      <c r="JD706">
        <v>1.54907</v>
      </c>
      <c r="JE706">
        <v>2.44385</v>
      </c>
      <c r="JF706">
        <v>32.6869</v>
      </c>
      <c r="JG706">
        <v>15.1215</v>
      </c>
      <c r="JH706">
        <v>18</v>
      </c>
      <c r="JI706">
        <v>481.418</v>
      </c>
      <c r="JJ706">
        <v>503.418</v>
      </c>
      <c r="JK706">
        <v>31.2305</v>
      </c>
      <c r="JL706">
        <v>27.3653</v>
      </c>
      <c r="JM706">
        <v>29.9995</v>
      </c>
      <c r="JN706">
        <v>27.5701</v>
      </c>
      <c r="JO706">
        <v>27.556</v>
      </c>
      <c r="JP706">
        <v>22.8279</v>
      </c>
      <c r="JQ706">
        <v>21.0427</v>
      </c>
      <c r="JR706">
        <v>78.95950000000001</v>
      </c>
      <c r="JS706">
        <v>31.1711</v>
      </c>
      <c r="JT706">
        <v>420</v>
      </c>
      <c r="JU706">
        <v>23.416</v>
      </c>
      <c r="JV706">
        <v>102.318</v>
      </c>
      <c r="JW706">
        <v>91.3693</v>
      </c>
    </row>
    <row r="707" spans="1:283">
      <c r="A707">
        <v>689</v>
      </c>
      <c r="B707">
        <v>1761014660.6</v>
      </c>
      <c r="C707">
        <v>4994.599999904633</v>
      </c>
      <c r="D707" t="s">
        <v>1844</v>
      </c>
      <c r="E707" t="s">
        <v>1845</v>
      </c>
      <c r="F707">
        <v>5</v>
      </c>
      <c r="G707" t="s">
        <v>1788</v>
      </c>
      <c r="H707">
        <v>1761014652.6</v>
      </c>
      <c r="I707">
        <f>(J707)/1000</f>
        <v>0</v>
      </c>
      <c r="J707">
        <f>1000*DJ707*AH707*(DF707-DG707)/(100*CY707*(1000-AH707*DF707))</f>
        <v>0</v>
      </c>
      <c r="K707">
        <f>DJ707*AH707*(DE707-DD707*(1000-AH707*DG707)/(1000-AH707*DF707))/(100*CY707)</f>
        <v>0</v>
      </c>
      <c r="L707">
        <f>DD707 - IF(AH707&gt;1, K707*CY707*100.0/(AJ707), 0)</f>
        <v>0</v>
      </c>
      <c r="M707">
        <f>((S707-I707/2)*L707-K707)/(S707+I707/2)</f>
        <v>0</v>
      </c>
      <c r="N707">
        <f>M707*(DK707+DL707)/1000.0</f>
        <v>0</v>
      </c>
      <c r="O707">
        <f>(DD707 - IF(AH707&gt;1, K707*CY707*100.0/(AJ707), 0))*(DK707+DL707)/1000.0</f>
        <v>0</v>
      </c>
      <c r="P707">
        <f>2.0/((1/R707-1/Q707)+SIGN(R707)*SQRT((1/R707-1/Q707)*(1/R707-1/Q707) + 4*CZ707/((CZ707+1)*(CZ707+1))*(2*1/R707*1/Q707-1/Q707*1/Q707)))</f>
        <v>0</v>
      </c>
      <c r="Q707">
        <f>IF(LEFT(DA707,1)&lt;&gt;"0",IF(LEFT(DA707,1)="1",3.0,DB707),$D$5+$E$5*(DR707*DK707/($K$5*1000))+$F$5*(DR707*DK707/($K$5*1000))*MAX(MIN(CY707,$J$5),$I$5)*MAX(MIN(CY707,$J$5),$I$5)+$G$5*MAX(MIN(CY707,$J$5),$I$5)*(DR707*DK707/($K$5*1000))+$H$5*(DR707*DK707/($K$5*1000))*(DR707*DK707/($K$5*1000)))</f>
        <v>0</v>
      </c>
      <c r="R707">
        <f>I707*(1000-(1000*0.61365*exp(17.502*V707/(240.97+V707))/(DK707+DL707)+DF707)/2)/(1000*0.61365*exp(17.502*V707/(240.97+V707))/(DK707+DL707)-DF707)</f>
        <v>0</v>
      </c>
      <c r="S707">
        <f>1/((CZ707+1)/(P707/1.6)+1/(Q707/1.37)) + CZ707/((CZ707+1)/(P707/1.6) + CZ707/(Q707/1.37))</f>
        <v>0</v>
      </c>
      <c r="T707">
        <f>(CU707*CX707)</f>
        <v>0</v>
      </c>
      <c r="U707">
        <f>(DM707+(T707+2*0.95*5.67E-8*(((DM707+$B$9)+273)^4-(DM707+273)^4)-44100*I707)/(1.84*29.3*Q707+8*0.95*5.67E-8*(DM707+273)^3))</f>
        <v>0</v>
      </c>
      <c r="V707">
        <f>($C$9*DN707+$D$9*DO707+$E$9*U707)</f>
        <v>0</v>
      </c>
      <c r="W707">
        <f>0.61365*exp(17.502*V707/(240.97+V707))</f>
        <v>0</v>
      </c>
      <c r="X707">
        <f>(Y707/Z707*100)</f>
        <v>0</v>
      </c>
      <c r="Y707">
        <f>DF707*(DK707+DL707)/1000</f>
        <v>0</v>
      </c>
      <c r="Z707">
        <f>0.61365*exp(17.502*DM707/(240.97+DM707))</f>
        <v>0</v>
      </c>
      <c r="AA707">
        <f>(W707-DF707*(DK707+DL707)/1000)</f>
        <v>0</v>
      </c>
      <c r="AB707">
        <f>(-I707*44100)</f>
        <v>0</v>
      </c>
      <c r="AC707">
        <f>2*29.3*Q707*0.92*(DM707-V707)</f>
        <v>0</v>
      </c>
      <c r="AD707">
        <f>2*0.95*5.67E-8*(((DM707+$B$9)+273)^4-(V707+273)^4)</f>
        <v>0</v>
      </c>
      <c r="AE707">
        <f>T707+AD707+AB707+AC707</f>
        <v>0</v>
      </c>
      <c r="AF707">
        <v>1</v>
      </c>
      <c r="AG707">
        <v>0</v>
      </c>
      <c r="AH707">
        <f>IF(AF707*$H$15&gt;=AJ707,1.0,(AJ707/(AJ707-AF707*$H$15)))</f>
        <v>0</v>
      </c>
      <c r="AI707">
        <f>(AH707-1)*100</f>
        <v>0</v>
      </c>
      <c r="AJ707">
        <f>MAX(0,($B$15+$C$15*DR707)/(1+$D$15*DR707)*DK707/(DM707+273)*$E$15)</f>
        <v>0</v>
      </c>
      <c r="AK707" t="s">
        <v>420</v>
      </c>
      <c r="AL707" t="s">
        <v>420</v>
      </c>
      <c r="AM707">
        <v>0</v>
      </c>
      <c r="AN707">
        <v>0</v>
      </c>
      <c r="AO707">
        <f>1-AM707/AN707</f>
        <v>0</v>
      </c>
      <c r="AP707">
        <v>0</v>
      </c>
      <c r="AQ707" t="s">
        <v>420</v>
      </c>
      <c r="AR707" t="s">
        <v>420</v>
      </c>
      <c r="AS707">
        <v>0</v>
      </c>
      <c r="AT707">
        <v>0</v>
      </c>
      <c r="AU707">
        <f>1-AS707/AT707</f>
        <v>0</v>
      </c>
      <c r="AV707">
        <v>0.5</v>
      </c>
      <c r="AW707">
        <f>CV707</f>
        <v>0</v>
      </c>
      <c r="AX707">
        <f>K707</f>
        <v>0</v>
      </c>
      <c r="AY707">
        <f>AU707*AV707*AW707</f>
        <v>0</v>
      </c>
      <c r="AZ707">
        <f>(AX707-AP707)/AW707</f>
        <v>0</v>
      </c>
      <c r="BA707">
        <f>(AN707-AT707)/AT707</f>
        <v>0</v>
      </c>
      <c r="BB707">
        <f>AM707/(AO707+AM707/AT707)</f>
        <v>0</v>
      </c>
      <c r="BC707" t="s">
        <v>420</v>
      </c>
      <c r="BD707">
        <v>0</v>
      </c>
      <c r="BE707">
        <f>IF(BD707&lt;&gt;0, BD707, BB707)</f>
        <v>0</v>
      </c>
      <c r="BF707">
        <f>1-BE707/AT707</f>
        <v>0</v>
      </c>
      <c r="BG707">
        <f>(AT707-AS707)/(AT707-BE707)</f>
        <v>0</v>
      </c>
      <c r="BH707">
        <f>(AN707-AT707)/(AN707-BE707)</f>
        <v>0</v>
      </c>
      <c r="BI707">
        <f>(AT707-AS707)/(AT707-AM707)</f>
        <v>0</v>
      </c>
      <c r="BJ707">
        <f>(AN707-AT707)/(AN707-AM707)</f>
        <v>0</v>
      </c>
      <c r="BK707">
        <f>(BG707*BE707/AS707)</f>
        <v>0</v>
      </c>
      <c r="BL707">
        <f>(1-BK707)</f>
        <v>0</v>
      </c>
      <c r="CU707">
        <f>$B$13*DS707+$C$13*DT707+$F$13*EE707*(1-EH707)</f>
        <v>0</v>
      </c>
      <c r="CV707">
        <f>CU707*CW707</f>
        <v>0</v>
      </c>
      <c r="CW707">
        <f>($B$13*$D$11+$C$13*$D$11+$F$13*((ER707+EJ707)/MAX(ER707+EJ707+ES707, 0.1)*$I$11+ES707/MAX(ER707+EJ707+ES707, 0.1)*$J$11))/($B$13+$C$13+$F$13)</f>
        <v>0</v>
      </c>
      <c r="CX707">
        <f>($B$13*$K$11+$C$13*$K$11+$F$13*((ER707+EJ707)/MAX(ER707+EJ707+ES707, 0.1)*$P$11+ES707/MAX(ER707+EJ707+ES707, 0.1)*$Q$11))/($B$13+$C$13+$F$13)</f>
        <v>0</v>
      </c>
      <c r="CY707">
        <v>1.91</v>
      </c>
      <c r="CZ707">
        <v>0.5</v>
      </c>
      <c r="DA707" t="s">
        <v>421</v>
      </c>
      <c r="DB707">
        <v>2</v>
      </c>
      <c r="DC707">
        <v>1761014652.6</v>
      </c>
      <c r="DD707">
        <v>420.4155000000001</v>
      </c>
      <c r="DE707">
        <v>420.002875</v>
      </c>
      <c r="DF707">
        <v>23.5656125</v>
      </c>
      <c r="DG707">
        <v>23.52420833333333</v>
      </c>
      <c r="DH707">
        <v>422.2731666666667</v>
      </c>
      <c r="DI707">
        <v>23.37720416666666</v>
      </c>
      <c r="DJ707">
        <v>499.986625</v>
      </c>
      <c r="DK707">
        <v>90.63355000000001</v>
      </c>
      <c r="DL707">
        <v>0.03353276666666666</v>
      </c>
      <c r="DM707">
        <v>29.94320416666666</v>
      </c>
      <c r="DN707">
        <v>29.97991666666667</v>
      </c>
      <c r="DO707">
        <v>999.9</v>
      </c>
      <c r="DP707">
        <v>0</v>
      </c>
      <c r="DQ707">
        <v>0</v>
      </c>
      <c r="DR707">
        <v>9994.247083333334</v>
      </c>
      <c r="DS707">
        <v>0</v>
      </c>
      <c r="DT707">
        <v>0.242856</v>
      </c>
      <c r="DU707">
        <v>0.41266</v>
      </c>
      <c r="DV707">
        <v>430.5620833333333</v>
      </c>
      <c r="DW707">
        <v>430.1211250000001</v>
      </c>
      <c r="DX707">
        <v>0.04141807333333333</v>
      </c>
      <c r="DY707">
        <v>420.002875</v>
      </c>
      <c r="DZ707">
        <v>23.52420833333333</v>
      </c>
      <c r="EA707">
        <v>2.135835833333333</v>
      </c>
      <c r="EB707">
        <v>2.132080833333334</v>
      </c>
      <c r="EC707">
        <v>18.48899166666667</v>
      </c>
      <c r="ED707">
        <v>18.46089583333334</v>
      </c>
      <c r="EE707">
        <v>0.00500078</v>
      </c>
      <c r="EF707">
        <v>0</v>
      </c>
      <c r="EG707">
        <v>0</v>
      </c>
      <c r="EH707">
        <v>0</v>
      </c>
      <c r="EI707">
        <v>188.5541666666667</v>
      </c>
      <c r="EJ707">
        <v>0.00500078</v>
      </c>
      <c r="EK707">
        <v>-12.70416666666667</v>
      </c>
      <c r="EL707">
        <v>-0.5083333333333333</v>
      </c>
      <c r="EM707">
        <v>35.906</v>
      </c>
      <c r="EN707">
        <v>40.322625</v>
      </c>
      <c r="EO707">
        <v>38.794125</v>
      </c>
      <c r="EP707">
        <v>41.208</v>
      </c>
      <c r="EQ707">
        <v>39.11683333333333</v>
      </c>
      <c r="ER707">
        <v>0</v>
      </c>
      <c r="ES707">
        <v>0</v>
      </c>
      <c r="ET707">
        <v>0</v>
      </c>
      <c r="EU707">
        <v>1761014659.3</v>
      </c>
      <c r="EV707">
        <v>0</v>
      </c>
      <c r="EW707">
        <v>188.3384615384616</v>
      </c>
      <c r="EX707">
        <v>-13.06666685429495</v>
      </c>
      <c r="EY707">
        <v>25.84273516355422</v>
      </c>
      <c r="EZ707">
        <v>-12.22692307692308</v>
      </c>
      <c r="FA707">
        <v>15</v>
      </c>
      <c r="FB707">
        <v>1761014477.1</v>
      </c>
      <c r="FC707" t="s">
        <v>1789</v>
      </c>
      <c r="FD707">
        <v>1761014476.1</v>
      </c>
      <c r="FE707">
        <v>1761014477.1</v>
      </c>
      <c r="FF707">
        <v>21</v>
      </c>
      <c r="FG707">
        <v>-0.045</v>
      </c>
      <c r="FH707">
        <v>0.002</v>
      </c>
      <c r="FI707">
        <v>-1.859</v>
      </c>
      <c r="FJ707">
        <v>0.189</v>
      </c>
      <c r="FK707">
        <v>420</v>
      </c>
      <c r="FL707">
        <v>24</v>
      </c>
      <c r="FM707">
        <v>0.54</v>
      </c>
      <c r="FN707">
        <v>0.15</v>
      </c>
      <c r="FO707">
        <v>0.4081474500000001</v>
      </c>
      <c r="FP707">
        <v>0.1034920075046892</v>
      </c>
      <c r="FQ707">
        <v>0.03701891438504781</v>
      </c>
      <c r="FR707">
        <v>1</v>
      </c>
      <c r="FS707">
        <v>188.5088235294118</v>
      </c>
      <c r="FT707">
        <v>-8.160427905312959</v>
      </c>
      <c r="FU707">
        <v>6.060885571435463</v>
      </c>
      <c r="FV707">
        <v>0</v>
      </c>
      <c r="FW707">
        <v>0.03068322825</v>
      </c>
      <c r="FX707">
        <v>0.3498618581988744</v>
      </c>
      <c r="FY707">
        <v>0.03475669318012898</v>
      </c>
      <c r="FZ707">
        <v>0</v>
      </c>
      <c r="GA707">
        <v>1</v>
      </c>
      <c r="GB707">
        <v>3</v>
      </c>
      <c r="GC707" t="s">
        <v>459</v>
      </c>
      <c r="GD707">
        <v>3.10941</v>
      </c>
      <c r="GE707">
        <v>2.72516</v>
      </c>
      <c r="GF707">
        <v>0.0888219</v>
      </c>
      <c r="GG707">
        <v>0.0885185</v>
      </c>
      <c r="GH707">
        <v>0.107264</v>
      </c>
      <c r="GI707">
        <v>0.108024</v>
      </c>
      <c r="GJ707">
        <v>23918.1</v>
      </c>
      <c r="GK707">
        <v>21653.8</v>
      </c>
      <c r="GL707">
        <v>26806.6</v>
      </c>
      <c r="GM707">
        <v>23961.8</v>
      </c>
      <c r="GN707">
        <v>38238</v>
      </c>
      <c r="GO707">
        <v>31521.6</v>
      </c>
      <c r="GP707">
        <v>46789.7</v>
      </c>
      <c r="GQ707">
        <v>37872.4</v>
      </c>
      <c r="GR707">
        <v>1.89473</v>
      </c>
      <c r="GS707">
        <v>1.8837</v>
      </c>
      <c r="GT707">
        <v>0.108905</v>
      </c>
      <c r="GU707">
        <v>0</v>
      </c>
      <c r="GV707">
        <v>28.2307</v>
      </c>
      <c r="GW707">
        <v>999.9</v>
      </c>
      <c r="GX707">
        <v>64.09999999999999</v>
      </c>
      <c r="GY707">
        <v>28.9</v>
      </c>
      <c r="GZ707">
        <v>28.279</v>
      </c>
      <c r="HA707">
        <v>61.4483</v>
      </c>
      <c r="HB707">
        <v>21.2139</v>
      </c>
      <c r="HC707">
        <v>1</v>
      </c>
      <c r="HD707">
        <v>0.0101804</v>
      </c>
      <c r="HE707">
        <v>-2.17783</v>
      </c>
      <c r="HF707">
        <v>20.3223</v>
      </c>
      <c r="HG707">
        <v>5.22058</v>
      </c>
      <c r="HH707">
        <v>11.9798</v>
      </c>
      <c r="HI707">
        <v>4.96525</v>
      </c>
      <c r="HJ707">
        <v>3.27593</v>
      </c>
      <c r="HK707">
        <v>9999</v>
      </c>
      <c r="HL707">
        <v>9999</v>
      </c>
      <c r="HM707">
        <v>9999</v>
      </c>
      <c r="HN707">
        <v>999.9</v>
      </c>
      <c r="HO707">
        <v>1.86364</v>
      </c>
      <c r="HP707">
        <v>1.85974</v>
      </c>
      <c r="HQ707">
        <v>1.85806</v>
      </c>
      <c r="HR707">
        <v>1.85944</v>
      </c>
      <c r="HS707">
        <v>1.85959</v>
      </c>
      <c r="HT707">
        <v>1.85806</v>
      </c>
      <c r="HU707">
        <v>1.85715</v>
      </c>
      <c r="HV707">
        <v>1.85211</v>
      </c>
      <c r="HW707">
        <v>0</v>
      </c>
      <c r="HX707">
        <v>0</v>
      </c>
      <c r="HY707">
        <v>0</v>
      </c>
      <c r="HZ707">
        <v>0</v>
      </c>
      <c r="IA707" t="s">
        <v>424</v>
      </c>
      <c r="IB707" t="s">
        <v>425</v>
      </c>
      <c r="IC707" t="s">
        <v>426</v>
      </c>
      <c r="ID707" t="s">
        <v>426</v>
      </c>
      <c r="IE707" t="s">
        <v>426</v>
      </c>
      <c r="IF707" t="s">
        <v>426</v>
      </c>
      <c r="IG707">
        <v>0</v>
      </c>
      <c r="IH707">
        <v>100</v>
      </c>
      <c r="II707">
        <v>100</v>
      </c>
      <c r="IJ707">
        <v>-1.857</v>
      </c>
      <c r="IK707">
        <v>0.1877</v>
      </c>
      <c r="IL707">
        <v>-2.649252934745999</v>
      </c>
      <c r="IM707">
        <v>0.001328113201692861</v>
      </c>
      <c r="IN707">
        <v>1.538283238170363E-06</v>
      </c>
      <c r="IO707">
        <v>-5.795655626708063E-10</v>
      </c>
      <c r="IP707">
        <v>-0.06069833800973445</v>
      </c>
      <c r="IQ707">
        <v>-0.004593102289677449</v>
      </c>
      <c r="IR707">
        <v>0.0008253994458280543</v>
      </c>
      <c r="IS707">
        <v>-7.403632370499484E-06</v>
      </c>
      <c r="IT707">
        <v>2</v>
      </c>
      <c r="IU707">
        <v>1985</v>
      </c>
      <c r="IV707">
        <v>1</v>
      </c>
      <c r="IW707">
        <v>27</v>
      </c>
      <c r="IX707">
        <v>3.1</v>
      </c>
      <c r="IY707">
        <v>3.1</v>
      </c>
      <c r="IZ707">
        <v>1.13525</v>
      </c>
      <c r="JA707">
        <v>2.61963</v>
      </c>
      <c r="JB707">
        <v>1.49658</v>
      </c>
      <c r="JC707">
        <v>2.34375</v>
      </c>
      <c r="JD707">
        <v>1.54907</v>
      </c>
      <c r="JE707">
        <v>2.3645</v>
      </c>
      <c r="JF707">
        <v>32.6869</v>
      </c>
      <c r="JG707">
        <v>15.1039</v>
      </c>
      <c r="JH707">
        <v>18</v>
      </c>
      <c r="JI707">
        <v>481.331</v>
      </c>
      <c r="JJ707">
        <v>503.551</v>
      </c>
      <c r="JK707">
        <v>31.2256</v>
      </c>
      <c r="JL707">
        <v>27.3642</v>
      </c>
      <c r="JM707">
        <v>29.9997</v>
      </c>
      <c r="JN707">
        <v>27.5701</v>
      </c>
      <c r="JO707">
        <v>27.556</v>
      </c>
      <c r="JP707">
        <v>22.8271</v>
      </c>
      <c r="JQ707">
        <v>21.0427</v>
      </c>
      <c r="JR707">
        <v>78.95950000000001</v>
      </c>
      <c r="JS707">
        <v>31.1711</v>
      </c>
      <c r="JT707">
        <v>420</v>
      </c>
      <c r="JU707">
        <v>23.4203</v>
      </c>
      <c r="JV707">
        <v>102.318</v>
      </c>
      <c r="JW707">
        <v>91.3693</v>
      </c>
    </row>
    <row r="708" spans="1:283">
      <c r="A708">
        <v>690</v>
      </c>
      <c r="B708">
        <v>1761014662.6</v>
      </c>
      <c r="C708">
        <v>4996.599999904633</v>
      </c>
      <c r="D708" t="s">
        <v>1846</v>
      </c>
      <c r="E708" t="s">
        <v>1847</v>
      </c>
      <c r="F708">
        <v>5</v>
      </c>
      <c r="G708" t="s">
        <v>1788</v>
      </c>
      <c r="H708">
        <v>1761014654.6</v>
      </c>
      <c r="I708">
        <f>(J708)/1000</f>
        <v>0</v>
      </c>
      <c r="J708">
        <f>1000*DJ708*AH708*(DF708-DG708)/(100*CY708*(1000-AH708*DF708))</f>
        <v>0</v>
      </c>
      <c r="K708">
        <f>DJ708*AH708*(DE708-DD708*(1000-AH708*DG708)/(1000-AH708*DF708))/(100*CY708)</f>
        <v>0</v>
      </c>
      <c r="L708">
        <f>DD708 - IF(AH708&gt;1, K708*CY708*100.0/(AJ708), 0)</f>
        <v>0</v>
      </c>
      <c r="M708">
        <f>((S708-I708/2)*L708-K708)/(S708+I708/2)</f>
        <v>0</v>
      </c>
      <c r="N708">
        <f>M708*(DK708+DL708)/1000.0</f>
        <v>0</v>
      </c>
      <c r="O708">
        <f>(DD708 - IF(AH708&gt;1, K708*CY708*100.0/(AJ708), 0))*(DK708+DL708)/1000.0</f>
        <v>0</v>
      </c>
      <c r="P708">
        <f>2.0/((1/R708-1/Q708)+SIGN(R708)*SQRT((1/R708-1/Q708)*(1/R708-1/Q708) + 4*CZ708/((CZ708+1)*(CZ708+1))*(2*1/R708*1/Q708-1/Q708*1/Q708)))</f>
        <v>0</v>
      </c>
      <c r="Q708">
        <f>IF(LEFT(DA708,1)&lt;&gt;"0",IF(LEFT(DA708,1)="1",3.0,DB708),$D$5+$E$5*(DR708*DK708/($K$5*1000))+$F$5*(DR708*DK708/($K$5*1000))*MAX(MIN(CY708,$J$5),$I$5)*MAX(MIN(CY708,$J$5),$I$5)+$G$5*MAX(MIN(CY708,$J$5),$I$5)*(DR708*DK708/($K$5*1000))+$H$5*(DR708*DK708/($K$5*1000))*(DR708*DK708/($K$5*1000)))</f>
        <v>0</v>
      </c>
      <c r="R708">
        <f>I708*(1000-(1000*0.61365*exp(17.502*V708/(240.97+V708))/(DK708+DL708)+DF708)/2)/(1000*0.61365*exp(17.502*V708/(240.97+V708))/(DK708+DL708)-DF708)</f>
        <v>0</v>
      </c>
      <c r="S708">
        <f>1/((CZ708+1)/(P708/1.6)+1/(Q708/1.37)) + CZ708/((CZ708+1)/(P708/1.6) + CZ708/(Q708/1.37))</f>
        <v>0</v>
      </c>
      <c r="T708">
        <f>(CU708*CX708)</f>
        <v>0</v>
      </c>
      <c r="U708">
        <f>(DM708+(T708+2*0.95*5.67E-8*(((DM708+$B$9)+273)^4-(DM708+273)^4)-44100*I708)/(1.84*29.3*Q708+8*0.95*5.67E-8*(DM708+273)^3))</f>
        <v>0</v>
      </c>
      <c r="V708">
        <f>($C$9*DN708+$D$9*DO708+$E$9*U708)</f>
        <v>0</v>
      </c>
      <c r="W708">
        <f>0.61365*exp(17.502*V708/(240.97+V708))</f>
        <v>0</v>
      </c>
      <c r="X708">
        <f>(Y708/Z708*100)</f>
        <v>0</v>
      </c>
      <c r="Y708">
        <f>DF708*(DK708+DL708)/1000</f>
        <v>0</v>
      </c>
      <c r="Z708">
        <f>0.61365*exp(17.502*DM708/(240.97+DM708))</f>
        <v>0</v>
      </c>
      <c r="AA708">
        <f>(W708-DF708*(DK708+DL708)/1000)</f>
        <v>0</v>
      </c>
      <c r="AB708">
        <f>(-I708*44100)</f>
        <v>0</v>
      </c>
      <c r="AC708">
        <f>2*29.3*Q708*0.92*(DM708-V708)</f>
        <v>0</v>
      </c>
      <c r="AD708">
        <f>2*0.95*5.67E-8*(((DM708+$B$9)+273)^4-(V708+273)^4)</f>
        <v>0</v>
      </c>
      <c r="AE708">
        <f>T708+AD708+AB708+AC708</f>
        <v>0</v>
      </c>
      <c r="AF708">
        <v>1</v>
      </c>
      <c r="AG708">
        <v>0</v>
      </c>
      <c r="AH708">
        <f>IF(AF708*$H$15&gt;=AJ708,1.0,(AJ708/(AJ708-AF708*$H$15)))</f>
        <v>0</v>
      </c>
      <c r="AI708">
        <f>(AH708-1)*100</f>
        <v>0</v>
      </c>
      <c r="AJ708">
        <f>MAX(0,($B$15+$C$15*DR708)/(1+$D$15*DR708)*DK708/(DM708+273)*$E$15)</f>
        <v>0</v>
      </c>
      <c r="AK708" t="s">
        <v>420</v>
      </c>
      <c r="AL708" t="s">
        <v>420</v>
      </c>
      <c r="AM708">
        <v>0</v>
      </c>
      <c r="AN708">
        <v>0</v>
      </c>
      <c r="AO708">
        <f>1-AM708/AN708</f>
        <v>0</v>
      </c>
      <c r="AP708">
        <v>0</v>
      </c>
      <c r="AQ708" t="s">
        <v>420</v>
      </c>
      <c r="AR708" t="s">
        <v>420</v>
      </c>
      <c r="AS708">
        <v>0</v>
      </c>
      <c r="AT708">
        <v>0</v>
      </c>
      <c r="AU708">
        <f>1-AS708/AT708</f>
        <v>0</v>
      </c>
      <c r="AV708">
        <v>0.5</v>
      </c>
      <c r="AW708">
        <f>CV708</f>
        <v>0</v>
      </c>
      <c r="AX708">
        <f>K708</f>
        <v>0</v>
      </c>
      <c r="AY708">
        <f>AU708*AV708*AW708</f>
        <v>0</v>
      </c>
      <c r="AZ708">
        <f>(AX708-AP708)/AW708</f>
        <v>0</v>
      </c>
      <c r="BA708">
        <f>(AN708-AT708)/AT708</f>
        <v>0</v>
      </c>
      <c r="BB708">
        <f>AM708/(AO708+AM708/AT708)</f>
        <v>0</v>
      </c>
      <c r="BC708" t="s">
        <v>420</v>
      </c>
      <c r="BD708">
        <v>0</v>
      </c>
      <c r="BE708">
        <f>IF(BD708&lt;&gt;0, BD708, BB708)</f>
        <v>0</v>
      </c>
      <c r="BF708">
        <f>1-BE708/AT708</f>
        <v>0</v>
      </c>
      <c r="BG708">
        <f>(AT708-AS708)/(AT708-BE708)</f>
        <v>0</v>
      </c>
      <c r="BH708">
        <f>(AN708-AT708)/(AN708-BE708)</f>
        <v>0</v>
      </c>
      <c r="BI708">
        <f>(AT708-AS708)/(AT708-AM708)</f>
        <v>0</v>
      </c>
      <c r="BJ708">
        <f>(AN708-AT708)/(AN708-AM708)</f>
        <v>0</v>
      </c>
      <c r="BK708">
        <f>(BG708*BE708/AS708)</f>
        <v>0</v>
      </c>
      <c r="BL708">
        <f>(1-BK708)</f>
        <v>0</v>
      </c>
      <c r="CU708">
        <f>$B$13*DS708+$C$13*DT708+$F$13*EE708*(1-EH708)</f>
        <v>0</v>
      </c>
      <c r="CV708">
        <f>CU708*CW708</f>
        <v>0</v>
      </c>
      <c r="CW708">
        <f>($B$13*$D$11+$C$13*$D$11+$F$13*((ER708+EJ708)/MAX(ER708+EJ708+ES708, 0.1)*$I$11+ES708/MAX(ER708+EJ708+ES708, 0.1)*$J$11))/($B$13+$C$13+$F$13)</f>
        <v>0</v>
      </c>
      <c r="CX708">
        <f>($B$13*$K$11+$C$13*$K$11+$F$13*((ER708+EJ708)/MAX(ER708+EJ708+ES708, 0.1)*$P$11+ES708/MAX(ER708+EJ708+ES708, 0.1)*$Q$11))/($B$13+$C$13+$F$13)</f>
        <v>0</v>
      </c>
      <c r="CY708">
        <v>1.91</v>
      </c>
      <c r="CZ708">
        <v>0.5</v>
      </c>
      <c r="DA708" t="s">
        <v>421</v>
      </c>
      <c r="DB708">
        <v>2</v>
      </c>
      <c r="DC708">
        <v>1761014654.6</v>
      </c>
      <c r="DD708">
        <v>420.4109166666667</v>
      </c>
      <c r="DE708">
        <v>420.0022083333333</v>
      </c>
      <c r="DF708">
        <v>23.55987499999999</v>
      </c>
      <c r="DG708">
        <v>23.50728333333333</v>
      </c>
      <c r="DH708">
        <v>422.2685833333333</v>
      </c>
      <c r="DI708">
        <v>23.37158333333333</v>
      </c>
      <c r="DJ708">
        <v>499.9644583333334</v>
      </c>
      <c r="DK708">
        <v>90.63409999999999</v>
      </c>
      <c r="DL708">
        <v>0.03357514583333333</v>
      </c>
      <c r="DM708">
        <v>29.950425</v>
      </c>
      <c r="DN708">
        <v>29.98524583333333</v>
      </c>
      <c r="DO708">
        <v>999.9</v>
      </c>
      <c r="DP708">
        <v>0</v>
      </c>
      <c r="DQ708">
        <v>0</v>
      </c>
      <c r="DR708">
        <v>9996.092916666666</v>
      </c>
      <c r="DS708">
        <v>0</v>
      </c>
      <c r="DT708">
        <v>0.242856</v>
      </c>
      <c r="DU708">
        <v>0.4087257500000001</v>
      </c>
      <c r="DV708">
        <v>430.5548333333333</v>
      </c>
      <c r="DW708">
        <v>430.113</v>
      </c>
      <c r="DX708">
        <v>0.05260173333333332</v>
      </c>
      <c r="DY708">
        <v>420.0022083333333</v>
      </c>
      <c r="DZ708">
        <v>23.50728333333333</v>
      </c>
      <c r="EA708">
        <v>2.13532875</v>
      </c>
      <c r="EB708">
        <v>2.130560416666667</v>
      </c>
      <c r="EC708">
        <v>18.48519583333333</v>
      </c>
      <c r="ED708">
        <v>18.44950833333333</v>
      </c>
      <c r="EE708">
        <v>0.00500078</v>
      </c>
      <c r="EF708">
        <v>0</v>
      </c>
      <c r="EG708">
        <v>0</v>
      </c>
      <c r="EH708">
        <v>0</v>
      </c>
      <c r="EI708">
        <v>189.0958333333333</v>
      </c>
      <c r="EJ708">
        <v>0.00500078</v>
      </c>
      <c r="EK708">
        <v>-12.475</v>
      </c>
      <c r="EL708">
        <v>-0.6958333333333333</v>
      </c>
      <c r="EM708">
        <v>35.916375</v>
      </c>
      <c r="EN708">
        <v>40.33825</v>
      </c>
      <c r="EO708">
        <v>38.799375</v>
      </c>
      <c r="EP708">
        <v>41.23925</v>
      </c>
      <c r="EQ708">
        <v>39.15854166666666</v>
      </c>
      <c r="ER708">
        <v>0</v>
      </c>
      <c r="ES708">
        <v>0</v>
      </c>
      <c r="ET708">
        <v>0</v>
      </c>
      <c r="EU708">
        <v>1761014661.7</v>
      </c>
      <c r="EV708">
        <v>0</v>
      </c>
      <c r="EW708">
        <v>188.6807692307693</v>
      </c>
      <c r="EX708">
        <v>-1.473504481351911</v>
      </c>
      <c r="EY708">
        <v>20.09230780723769</v>
      </c>
      <c r="EZ708">
        <v>-11.92692307692308</v>
      </c>
      <c r="FA708">
        <v>15</v>
      </c>
      <c r="FB708">
        <v>1761014477.1</v>
      </c>
      <c r="FC708" t="s">
        <v>1789</v>
      </c>
      <c r="FD708">
        <v>1761014476.1</v>
      </c>
      <c r="FE708">
        <v>1761014477.1</v>
      </c>
      <c r="FF708">
        <v>21</v>
      </c>
      <c r="FG708">
        <v>-0.045</v>
      </c>
      <c r="FH708">
        <v>0.002</v>
      </c>
      <c r="FI708">
        <v>-1.859</v>
      </c>
      <c r="FJ708">
        <v>0.189</v>
      </c>
      <c r="FK708">
        <v>420</v>
      </c>
      <c r="FL708">
        <v>24</v>
      </c>
      <c r="FM708">
        <v>0.54</v>
      </c>
      <c r="FN708">
        <v>0.15</v>
      </c>
      <c r="FO708">
        <v>0.4027725121951219</v>
      </c>
      <c r="FP708">
        <v>0.04075446689895483</v>
      </c>
      <c r="FQ708">
        <v>0.03951596193829005</v>
      </c>
      <c r="FR708">
        <v>1</v>
      </c>
      <c r="FS708">
        <v>188.7911764705882</v>
      </c>
      <c r="FT708">
        <v>-6.525592157686237</v>
      </c>
      <c r="FU708">
        <v>6.063068900999714</v>
      </c>
      <c r="FV708">
        <v>0</v>
      </c>
      <c r="FW708">
        <v>0.03634880536585366</v>
      </c>
      <c r="FX708">
        <v>0.3579133396515678</v>
      </c>
      <c r="FY708">
        <v>0.03607921694932795</v>
      </c>
      <c r="FZ708">
        <v>0</v>
      </c>
      <c r="GA708">
        <v>1</v>
      </c>
      <c r="GB708">
        <v>3</v>
      </c>
      <c r="GC708" t="s">
        <v>459</v>
      </c>
      <c r="GD708">
        <v>3.10956</v>
      </c>
      <c r="GE708">
        <v>2.72521</v>
      </c>
      <c r="GF708">
        <v>0.0888299</v>
      </c>
      <c r="GG708">
        <v>0.08852450000000001</v>
      </c>
      <c r="GH708">
        <v>0.107211</v>
      </c>
      <c r="GI708">
        <v>0.108002</v>
      </c>
      <c r="GJ708">
        <v>23918</v>
      </c>
      <c r="GK708">
        <v>21653.7</v>
      </c>
      <c r="GL708">
        <v>26806.7</v>
      </c>
      <c r="GM708">
        <v>23961.9</v>
      </c>
      <c r="GN708">
        <v>38240.4</v>
      </c>
      <c r="GO708">
        <v>31522.4</v>
      </c>
      <c r="GP708">
        <v>46789.8</v>
      </c>
      <c r="GQ708">
        <v>37872.5</v>
      </c>
      <c r="GR708">
        <v>1.89487</v>
      </c>
      <c r="GS708">
        <v>1.8835</v>
      </c>
      <c r="GT708">
        <v>0.109307</v>
      </c>
      <c r="GU708">
        <v>0</v>
      </c>
      <c r="GV708">
        <v>28.2295</v>
      </c>
      <c r="GW708">
        <v>999.9</v>
      </c>
      <c r="GX708">
        <v>64.09999999999999</v>
      </c>
      <c r="GY708">
        <v>28.9</v>
      </c>
      <c r="GZ708">
        <v>28.279</v>
      </c>
      <c r="HA708">
        <v>61.5483</v>
      </c>
      <c r="HB708">
        <v>20.9575</v>
      </c>
      <c r="HC708">
        <v>1</v>
      </c>
      <c r="HD708">
        <v>0.0102617</v>
      </c>
      <c r="HE708">
        <v>-2.11569</v>
      </c>
      <c r="HF708">
        <v>20.3242</v>
      </c>
      <c r="HG708">
        <v>5.22103</v>
      </c>
      <c r="HH708">
        <v>11.9798</v>
      </c>
      <c r="HI708">
        <v>4.9654</v>
      </c>
      <c r="HJ708">
        <v>3.276</v>
      </c>
      <c r="HK708">
        <v>9999</v>
      </c>
      <c r="HL708">
        <v>9999</v>
      </c>
      <c r="HM708">
        <v>9999</v>
      </c>
      <c r="HN708">
        <v>999.9</v>
      </c>
      <c r="HO708">
        <v>1.86361</v>
      </c>
      <c r="HP708">
        <v>1.85974</v>
      </c>
      <c r="HQ708">
        <v>1.85805</v>
      </c>
      <c r="HR708">
        <v>1.85944</v>
      </c>
      <c r="HS708">
        <v>1.85959</v>
      </c>
      <c r="HT708">
        <v>1.85806</v>
      </c>
      <c r="HU708">
        <v>1.85715</v>
      </c>
      <c r="HV708">
        <v>1.85211</v>
      </c>
      <c r="HW708">
        <v>0</v>
      </c>
      <c r="HX708">
        <v>0</v>
      </c>
      <c r="HY708">
        <v>0</v>
      </c>
      <c r="HZ708">
        <v>0</v>
      </c>
      <c r="IA708" t="s">
        <v>424</v>
      </c>
      <c r="IB708" t="s">
        <v>425</v>
      </c>
      <c r="IC708" t="s">
        <v>426</v>
      </c>
      <c r="ID708" t="s">
        <v>426</v>
      </c>
      <c r="IE708" t="s">
        <v>426</v>
      </c>
      <c r="IF708" t="s">
        <v>426</v>
      </c>
      <c r="IG708">
        <v>0</v>
      </c>
      <c r="IH708">
        <v>100</v>
      </c>
      <c r="II708">
        <v>100</v>
      </c>
      <c r="IJ708">
        <v>-1.857</v>
      </c>
      <c r="IK708">
        <v>0.1873</v>
      </c>
      <c r="IL708">
        <v>-2.649252934745999</v>
      </c>
      <c r="IM708">
        <v>0.001328113201692861</v>
      </c>
      <c r="IN708">
        <v>1.538283238170363E-06</v>
      </c>
      <c r="IO708">
        <v>-5.795655626708063E-10</v>
      </c>
      <c r="IP708">
        <v>-0.06069833800973445</v>
      </c>
      <c r="IQ708">
        <v>-0.004593102289677449</v>
      </c>
      <c r="IR708">
        <v>0.0008253994458280543</v>
      </c>
      <c r="IS708">
        <v>-7.403632370499484E-06</v>
      </c>
      <c r="IT708">
        <v>2</v>
      </c>
      <c r="IU708">
        <v>1985</v>
      </c>
      <c r="IV708">
        <v>1</v>
      </c>
      <c r="IW708">
        <v>27</v>
      </c>
      <c r="IX708">
        <v>3.1</v>
      </c>
      <c r="IY708">
        <v>3.1</v>
      </c>
      <c r="IZ708">
        <v>1.13525</v>
      </c>
      <c r="JA708">
        <v>2.60986</v>
      </c>
      <c r="JB708">
        <v>1.49658</v>
      </c>
      <c r="JC708">
        <v>2.34375</v>
      </c>
      <c r="JD708">
        <v>1.54907</v>
      </c>
      <c r="JE708">
        <v>2.47192</v>
      </c>
      <c r="JF708">
        <v>32.6869</v>
      </c>
      <c r="JG708">
        <v>15.1215</v>
      </c>
      <c r="JH708">
        <v>18</v>
      </c>
      <c r="JI708">
        <v>481.418</v>
      </c>
      <c r="JJ708">
        <v>503.418</v>
      </c>
      <c r="JK708">
        <v>31.2181</v>
      </c>
      <c r="JL708">
        <v>27.3639</v>
      </c>
      <c r="JM708">
        <v>29.9998</v>
      </c>
      <c r="JN708">
        <v>27.5701</v>
      </c>
      <c r="JO708">
        <v>27.556</v>
      </c>
      <c r="JP708">
        <v>22.8243</v>
      </c>
      <c r="JQ708">
        <v>21.0427</v>
      </c>
      <c r="JR708">
        <v>78.95950000000001</v>
      </c>
      <c r="JS708">
        <v>31.1688</v>
      </c>
      <c r="JT708">
        <v>420</v>
      </c>
      <c r="JU708">
        <v>23.4287</v>
      </c>
      <c r="JV708">
        <v>102.319</v>
      </c>
      <c r="JW708">
        <v>91.3695</v>
      </c>
    </row>
    <row r="709" spans="1:283">
      <c r="A709">
        <v>691</v>
      </c>
      <c r="B709">
        <v>1761014842.1</v>
      </c>
      <c r="C709">
        <v>5176.099999904633</v>
      </c>
      <c r="D709" t="s">
        <v>1848</v>
      </c>
      <c r="E709" t="s">
        <v>1849</v>
      </c>
      <c r="F709">
        <v>5</v>
      </c>
      <c r="G709" t="s">
        <v>1850</v>
      </c>
      <c r="H709">
        <v>1761014834.099999</v>
      </c>
      <c r="I709">
        <f>(J709)/1000</f>
        <v>0</v>
      </c>
      <c r="J709">
        <f>1000*DJ709*AH709*(DF709-DG709)/(100*CY709*(1000-AH709*DF709))</f>
        <v>0</v>
      </c>
      <c r="K709">
        <f>DJ709*AH709*(DE709-DD709*(1000-AH709*DG709)/(1000-AH709*DF709))/(100*CY709)</f>
        <v>0</v>
      </c>
      <c r="L709">
        <f>DD709 - IF(AH709&gt;1, K709*CY709*100.0/(AJ709), 0)</f>
        <v>0</v>
      </c>
      <c r="M709">
        <f>((S709-I709/2)*L709-K709)/(S709+I709/2)</f>
        <v>0</v>
      </c>
      <c r="N709">
        <f>M709*(DK709+DL709)/1000.0</f>
        <v>0</v>
      </c>
      <c r="O709">
        <f>(DD709 - IF(AH709&gt;1, K709*CY709*100.0/(AJ709), 0))*(DK709+DL709)/1000.0</f>
        <v>0</v>
      </c>
      <c r="P709">
        <f>2.0/((1/R709-1/Q709)+SIGN(R709)*SQRT((1/R709-1/Q709)*(1/R709-1/Q709) + 4*CZ709/((CZ709+1)*(CZ709+1))*(2*1/R709*1/Q709-1/Q709*1/Q709)))</f>
        <v>0</v>
      </c>
      <c r="Q709">
        <f>IF(LEFT(DA709,1)&lt;&gt;"0",IF(LEFT(DA709,1)="1",3.0,DB709),$D$5+$E$5*(DR709*DK709/($K$5*1000))+$F$5*(DR709*DK709/($K$5*1000))*MAX(MIN(CY709,$J$5),$I$5)*MAX(MIN(CY709,$J$5),$I$5)+$G$5*MAX(MIN(CY709,$J$5),$I$5)*(DR709*DK709/($K$5*1000))+$H$5*(DR709*DK709/($K$5*1000))*(DR709*DK709/($K$5*1000)))</f>
        <v>0</v>
      </c>
      <c r="R709">
        <f>I709*(1000-(1000*0.61365*exp(17.502*V709/(240.97+V709))/(DK709+DL709)+DF709)/2)/(1000*0.61365*exp(17.502*V709/(240.97+V709))/(DK709+DL709)-DF709)</f>
        <v>0</v>
      </c>
      <c r="S709">
        <f>1/((CZ709+1)/(P709/1.6)+1/(Q709/1.37)) + CZ709/((CZ709+1)/(P709/1.6) + CZ709/(Q709/1.37))</f>
        <v>0</v>
      </c>
      <c r="T709">
        <f>(CU709*CX709)</f>
        <v>0</v>
      </c>
      <c r="U709">
        <f>(DM709+(T709+2*0.95*5.67E-8*(((DM709+$B$9)+273)^4-(DM709+273)^4)-44100*I709)/(1.84*29.3*Q709+8*0.95*5.67E-8*(DM709+273)^3))</f>
        <v>0</v>
      </c>
      <c r="V709">
        <f>($C$9*DN709+$D$9*DO709+$E$9*U709)</f>
        <v>0</v>
      </c>
      <c r="W709">
        <f>0.61365*exp(17.502*V709/(240.97+V709))</f>
        <v>0</v>
      </c>
      <c r="X709">
        <f>(Y709/Z709*100)</f>
        <v>0</v>
      </c>
      <c r="Y709">
        <f>DF709*(DK709+DL709)/1000</f>
        <v>0</v>
      </c>
      <c r="Z709">
        <f>0.61365*exp(17.502*DM709/(240.97+DM709))</f>
        <v>0</v>
      </c>
      <c r="AA709">
        <f>(W709-DF709*(DK709+DL709)/1000)</f>
        <v>0</v>
      </c>
      <c r="AB709">
        <f>(-I709*44100)</f>
        <v>0</v>
      </c>
      <c r="AC709">
        <f>2*29.3*Q709*0.92*(DM709-V709)</f>
        <v>0</v>
      </c>
      <c r="AD709">
        <f>2*0.95*5.67E-8*(((DM709+$B$9)+273)^4-(V709+273)^4)</f>
        <v>0</v>
      </c>
      <c r="AE709">
        <f>T709+AD709+AB709+AC709</f>
        <v>0</v>
      </c>
      <c r="AF709">
        <v>1</v>
      </c>
      <c r="AG709">
        <v>0</v>
      </c>
      <c r="AH709">
        <f>IF(AF709*$H$15&gt;=AJ709,1.0,(AJ709/(AJ709-AF709*$H$15)))</f>
        <v>0</v>
      </c>
      <c r="AI709">
        <f>(AH709-1)*100</f>
        <v>0</v>
      </c>
      <c r="AJ709">
        <f>MAX(0,($B$15+$C$15*DR709)/(1+$D$15*DR709)*DK709/(DM709+273)*$E$15)</f>
        <v>0</v>
      </c>
      <c r="AK709" t="s">
        <v>420</v>
      </c>
      <c r="AL709" t="s">
        <v>420</v>
      </c>
      <c r="AM709">
        <v>0</v>
      </c>
      <c r="AN709">
        <v>0</v>
      </c>
      <c r="AO709">
        <f>1-AM709/AN709</f>
        <v>0</v>
      </c>
      <c r="AP709">
        <v>0</v>
      </c>
      <c r="AQ709" t="s">
        <v>420</v>
      </c>
      <c r="AR709" t="s">
        <v>420</v>
      </c>
      <c r="AS709">
        <v>0</v>
      </c>
      <c r="AT709">
        <v>0</v>
      </c>
      <c r="AU709">
        <f>1-AS709/AT709</f>
        <v>0</v>
      </c>
      <c r="AV709">
        <v>0.5</v>
      </c>
      <c r="AW709">
        <f>CV709</f>
        <v>0</v>
      </c>
      <c r="AX709">
        <f>K709</f>
        <v>0</v>
      </c>
      <c r="AY709">
        <f>AU709*AV709*AW709</f>
        <v>0</v>
      </c>
      <c r="AZ709">
        <f>(AX709-AP709)/AW709</f>
        <v>0</v>
      </c>
      <c r="BA709">
        <f>(AN709-AT709)/AT709</f>
        <v>0</v>
      </c>
      <c r="BB709">
        <f>AM709/(AO709+AM709/AT709)</f>
        <v>0</v>
      </c>
      <c r="BC709" t="s">
        <v>420</v>
      </c>
      <c r="BD709">
        <v>0</v>
      </c>
      <c r="BE709">
        <f>IF(BD709&lt;&gt;0, BD709, BB709)</f>
        <v>0</v>
      </c>
      <c r="BF709">
        <f>1-BE709/AT709</f>
        <v>0</v>
      </c>
      <c r="BG709">
        <f>(AT709-AS709)/(AT709-BE709)</f>
        <v>0</v>
      </c>
      <c r="BH709">
        <f>(AN709-AT709)/(AN709-BE709)</f>
        <v>0</v>
      </c>
      <c r="BI709">
        <f>(AT709-AS709)/(AT709-AM709)</f>
        <v>0</v>
      </c>
      <c r="BJ709">
        <f>(AN709-AT709)/(AN709-AM709)</f>
        <v>0</v>
      </c>
      <c r="BK709">
        <f>(BG709*BE709/AS709)</f>
        <v>0</v>
      </c>
      <c r="BL709">
        <f>(1-BK709)</f>
        <v>0</v>
      </c>
      <c r="CU709">
        <f>$B$13*DS709+$C$13*DT709+$F$13*EE709*(1-EH709)</f>
        <v>0</v>
      </c>
      <c r="CV709">
        <f>CU709*CW709</f>
        <v>0</v>
      </c>
      <c r="CW709">
        <f>($B$13*$D$11+$C$13*$D$11+$F$13*((ER709+EJ709)/MAX(ER709+EJ709+ES709, 0.1)*$I$11+ES709/MAX(ER709+EJ709+ES709, 0.1)*$J$11))/($B$13+$C$13+$F$13)</f>
        <v>0</v>
      </c>
      <c r="CX709">
        <f>($B$13*$K$11+$C$13*$K$11+$F$13*((ER709+EJ709)/MAX(ER709+EJ709+ES709, 0.1)*$P$11+ES709/MAX(ER709+EJ709+ES709, 0.1)*$Q$11))/($B$13+$C$13+$F$13)</f>
        <v>0</v>
      </c>
      <c r="CY709">
        <v>2.7</v>
      </c>
      <c r="CZ709">
        <v>0.5</v>
      </c>
      <c r="DA709" t="s">
        <v>421</v>
      </c>
      <c r="DB709">
        <v>2</v>
      </c>
      <c r="DC709">
        <v>1761014834.099999</v>
      </c>
      <c r="DD709">
        <v>420.356064516129</v>
      </c>
      <c r="DE709">
        <v>420.0050322580645</v>
      </c>
      <c r="DF709">
        <v>23.68467096774193</v>
      </c>
      <c r="DG709">
        <v>23.69251290322581</v>
      </c>
      <c r="DH709">
        <v>422.2659354838709</v>
      </c>
      <c r="DI709">
        <v>23.49323548387096</v>
      </c>
      <c r="DJ709">
        <v>500.0031935483872</v>
      </c>
      <c r="DK709">
        <v>90.64151612903225</v>
      </c>
      <c r="DL709">
        <v>0.0326556064516129</v>
      </c>
      <c r="DM709">
        <v>30.19974516129032</v>
      </c>
      <c r="DN709">
        <v>30.10619677419354</v>
      </c>
      <c r="DO709">
        <v>999.9000000000003</v>
      </c>
      <c r="DP709">
        <v>0</v>
      </c>
      <c r="DQ709">
        <v>0</v>
      </c>
      <c r="DR709">
        <v>10000</v>
      </c>
      <c r="DS709">
        <v>0</v>
      </c>
      <c r="DT709">
        <v>0.2428559999999999</v>
      </c>
      <c r="DU709">
        <v>0.3508861935483871</v>
      </c>
      <c r="DV709">
        <v>430.5535161290322</v>
      </c>
      <c r="DW709">
        <v>430.1976451612903</v>
      </c>
      <c r="DX709">
        <v>-0.007842402129032259</v>
      </c>
      <c r="DY709">
        <v>420.0050322580645</v>
      </c>
      <c r="DZ709">
        <v>23.69251290322581</v>
      </c>
      <c r="EA709">
        <v>2.146814838709677</v>
      </c>
      <c r="EB709">
        <v>2.147526451612903</v>
      </c>
      <c r="EC709">
        <v>18.57084838709678</v>
      </c>
      <c r="ED709">
        <v>18.57612903225807</v>
      </c>
      <c r="EE709">
        <v>0.005000780000000002</v>
      </c>
      <c r="EF709">
        <v>0</v>
      </c>
      <c r="EG709">
        <v>0</v>
      </c>
      <c r="EH709">
        <v>0</v>
      </c>
      <c r="EI709">
        <v>222.0129032258064</v>
      </c>
      <c r="EJ709">
        <v>0.005000780000000002</v>
      </c>
      <c r="EK709">
        <v>-17.71935483870968</v>
      </c>
      <c r="EL709">
        <v>-0.4161290322580645</v>
      </c>
      <c r="EM709">
        <v>35.1168064516129</v>
      </c>
      <c r="EN709">
        <v>38.19329032258064</v>
      </c>
      <c r="EO709">
        <v>37.05422580645161</v>
      </c>
      <c r="EP709">
        <v>38.26590322580645</v>
      </c>
      <c r="EQ709">
        <v>37.69138709677419</v>
      </c>
      <c r="ER709">
        <v>0</v>
      </c>
      <c r="ES709">
        <v>0</v>
      </c>
      <c r="ET709">
        <v>0</v>
      </c>
      <c r="EU709">
        <v>1761014841.1</v>
      </c>
      <c r="EV709">
        <v>0</v>
      </c>
      <c r="EW709">
        <v>221.628</v>
      </c>
      <c r="EX709">
        <v>29.79999979826118</v>
      </c>
      <c r="EY709">
        <v>-12.0615381291632</v>
      </c>
      <c r="EZ709">
        <v>-17.064</v>
      </c>
      <c r="FA709">
        <v>15</v>
      </c>
      <c r="FB709">
        <v>1761014707.6</v>
      </c>
      <c r="FC709" t="s">
        <v>1851</v>
      </c>
      <c r="FD709">
        <v>1761014707.6</v>
      </c>
      <c r="FE709">
        <v>1761014696.1</v>
      </c>
      <c r="FF709">
        <v>22</v>
      </c>
      <c r="FG709">
        <v>-0.052</v>
      </c>
      <c r="FH709">
        <v>0</v>
      </c>
      <c r="FI709">
        <v>-1.91</v>
      </c>
      <c r="FJ709">
        <v>0.186</v>
      </c>
      <c r="FK709">
        <v>420</v>
      </c>
      <c r="FL709">
        <v>23</v>
      </c>
      <c r="FM709">
        <v>0.59</v>
      </c>
      <c r="FN709">
        <v>0.12</v>
      </c>
      <c r="FO709">
        <v>0.3472840731707317</v>
      </c>
      <c r="FP709">
        <v>0.2680836376306623</v>
      </c>
      <c r="FQ709">
        <v>0.04014816902995778</v>
      </c>
      <c r="FR709">
        <v>1</v>
      </c>
      <c r="FS709">
        <v>222.6176470588235</v>
      </c>
      <c r="FT709">
        <v>-1.014515031249213</v>
      </c>
      <c r="FU709">
        <v>7.20140797459837</v>
      </c>
      <c r="FV709">
        <v>0</v>
      </c>
      <c r="FW709">
        <v>-0.007299469658536586</v>
      </c>
      <c r="FX709">
        <v>-0.1000698898118467</v>
      </c>
      <c r="FY709">
        <v>0.01785989233952211</v>
      </c>
      <c r="FZ709">
        <v>0</v>
      </c>
      <c r="GA709">
        <v>1</v>
      </c>
      <c r="GB709">
        <v>3</v>
      </c>
      <c r="GC709" t="s">
        <v>459</v>
      </c>
      <c r="GD709">
        <v>3.10969</v>
      </c>
      <c r="GE709">
        <v>2.72449</v>
      </c>
      <c r="GF709">
        <v>0.0888427</v>
      </c>
      <c r="GG709">
        <v>0.0885306</v>
      </c>
      <c r="GH709">
        <v>0.107807</v>
      </c>
      <c r="GI709">
        <v>0.109021</v>
      </c>
      <c r="GJ709">
        <v>23917.3</v>
      </c>
      <c r="GK709">
        <v>21651.6</v>
      </c>
      <c r="GL709">
        <v>26806.1</v>
      </c>
      <c r="GM709">
        <v>23959.5</v>
      </c>
      <c r="GN709">
        <v>38213.8</v>
      </c>
      <c r="GO709">
        <v>31482.9</v>
      </c>
      <c r="GP709">
        <v>46789</v>
      </c>
      <c r="GQ709">
        <v>37868.7</v>
      </c>
      <c r="GR709">
        <v>1.89505</v>
      </c>
      <c r="GS709">
        <v>1.88428</v>
      </c>
      <c r="GT709">
        <v>0.111692</v>
      </c>
      <c r="GU709">
        <v>0</v>
      </c>
      <c r="GV709">
        <v>28.2773</v>
      </c>
      <c r="GW709">
        <v>999.9</v>
      </c>
      <c r="GX709">
        <v>64.2</v>
      </c>
      <c r="GY709">
        <v>28.9</v>
      </c>
      <c r="GZ709">
        <v>28.3203</v>
      </c>
      <c r="HA709">
        <v>61.3683</v>
      </c>
      <c r="HB709">
        <v>21.0777</v>
      </c>
      <c r="HC709">
        <v>1</v>
      </c>
      <c r="HD709">
        <v>0.008109760000000001</v>
      </c>
      <c r="HE709">
        <v>-1.58346</v>
      </c>
      <c r="HF709">
        <v>20.3308</v>
      </c>
      <c r="HG709">
        <v>5.22103</v>
      </c>
      <c r="HH709">
        <v>11.9798</v>
      </c>
      <c r="HI709">
        <v>4.9652</v>
      </c>
      <c r="HJ709">
        <v>3.27593</v>
      </c>
      <c r="HK709">
        <v>9999</v>
      </c>
      <c r="HL709">
        <v>9999</v>
      </c>
      <c r="HM709">
        <v>9999</v>
      </c>
      <c r="HN709">
        <v>999.9</v>
      </c>
      <c r="HO709">
        <v>1.86359</v>
      </c>
      <c r="HP709">
        <v>1.85974</v>
      </c>
      <c r="HQ709">
        <v>1.85806</v>
      </c>
      <c r="HR709">
        <v>1.85944</v>
      </c>
      <c r="HS709">
        <v>1.85959</v>
      </c>
      <c r="HT709">
        <v>1.85806</v>
      </c>
      <c r="HU709">
        <v>1.85715</v>
      </c>
      <c r="HV709">
        <v>1.85211</v>
      </c>
      <c r="HW709">
        <v>0</v>
      </c>
      <c r="HX709">
        <v>0</v>
      </c>
      <c r="HY709">
        <v>0</v>
      </c>
      <c r="HZ709">
        <v>0</v>
      </c>
      <c r="IA709" t="s">
        <v>424</v>
      </c>
      <c r="IB709" t="s">
        <v>425</v>
      </c>
      <c r="IC709" t="s">
        <v>426</v>
      </c>
      <c r="ID709" t="s">
        <v>426</v>
      </c>
      <c r="IE709" t="s">
        <v>426</v>
      </c>
      <c r="IF709" t="s">
        <v>426</v>
      </c>
      <c r="IG709">
        <v>0</v>
      </c>
      <c r="IH709">
        <v>100</v>
      </c>
      <c r="II709">
        <v>100</v>
      </c>
      <c r="IJ709">
        <v>-1.91</v>
      </c>
      <c r="IK709">
        <v>0.1918</v>
      </c>
      <c r="IL709">
        <v>-2.701380228693328</v>
      </c>
      <c r="IM709">
        <v>0.001328113201692861</v>
      </c>
      <c r="IN709">
        <v>1.538283238170363E-06</v>
      </c>
      <c r="IO709">
        <v>-5.795655626708063E-10</v>
      </c>
      <c r="IP709">
        <v>-0.06022390184265988</v>
      </c>
      <c r="IQ709">
        <v>-0.004593102289677449</v>
      </c>
      <c r="IR709">
        <v>0.0008253994458280543</v>
      </c>
      <c r="IS709">
        <v>-7.403632370499484E-06</v>
      </c>
      <c r="IT709">
        <v>2</v>
      </c>
      <c r="IU709">
        <v>1985</v>
      </c>
      <c r="IV709">
        <v>1</v>
      </c>
      <c r="IW709">
        <v>27</v>
      </c>
      <c r="IX709">
        <v>2.2</v>
      </c>
      <c r="IY709">
        <v>2.4</v>
      </c>
      <c r="IZ709">
        <v>1.13525</v>
      </c>
      <c r="JA709">
        <v>2.61353</v>
      </c>
      <c r="JB709">
        <v>1.49658</v>
      </c>
      <c r="JC709">
        <v>2.34375</v>
      </c>
      <c r="JD709">
        <v>1.54907</v>
      </c>
      <c r="JE709">
        <v>2.35352</v>
      </c>
      <c r="JF709">
        <v>32.6869</v>
      </c>
      <c r="JG709">
        <v>15.0777</v>
      </c>
      <c r="JH709">
        <v>18</v>
      </c>
      <c r="JI709">
        <v>481.321</v>
      </c>
      <c r="JJ709">
        <v>503.69</v>
      </c>
      <c r="JK709">
        <v>31.2023</v>
      </c>
      <c r="JL709">
        <v>27.3361</v>
      </c>
      <c r="JM709">
        <v>30.0001</v>
      </c>
      <c r="JN709">
        <v>27.5444</v>
      </c>
      <c r="JO709">
        <v>27.5281</v>
      </c>
      <c r="JP709">
        <v>22.8262</v>
      </c>
      <c r="JQ709">
        <v>19.7837</v>
      </c>
      <c r="JR709">
        <v>78.95950000000001</v>
      </c>
      <c r="JS709">
        <v>31.1552</v>
      </c>
      <c r="JT709">
        <v>420</v>
      </c>
      <c r="JU709">
        <v>23.7946</v>
      </c>
      <c r="JV709">
        <v>102.317</v>
      </c>
      <c r="JW709">
        <v>91.3605</v>
      </c>
    </row>
    <row r="710" spans="1:283">
      <c r="A710">
        <v>692</v>
      </c>
      <c r="B710">
        <v>1761014844.1</v>
      </c>
      <c r="C710">
        <v>5178.099999904633</v>
      </c>
      <c r="D710" t="s">
        <v>1852</v>
      </c>
      <c r="E710" t="s">
        <v>1853</v>
      </c>
      <c r="F710">
        <v>5</v>
      </c>
      <c r="G710" t="s">
        <v>1850</v>
      </c>
      <c r="H710">
        <v>1761014836.151724</v>
      </c>
      <c r="I710">
        <f>(J710)/1000</f>
        <v>0</v>
      </c>
      <c r="J710">
        <f>1000*DJ710*AH710*(DF710-DG710)/(100*CY710*(1000-AH710*DF710))</f>
        <v>0</v>
      </c>
      <c r="K710">
        <f>DJ710*AH710*(DE710-DD710*(1000-AH710*DG710)/(1000-AH710*DF710))/(100*CY710)</f>
        <v>0</v>
      </c>
      <c r="L710">
        <f>DD710 - IF(AH710&gt;1, K710*CY710*100.0/(AJ710), 0)</f>
        <v>0</v>
      </c>
      <c r="M710">
        <f>((S710-I710/2)*L710-K710)/(S710+I710/2)</f>
        <v>0</v>
      </c>
      <c r="N710">
        <f>M710*(DK710+DL710)/1000.0</f>
        <v>0</v>
      </c>
      <c r="O710">
        <f>(DD710 - IF(AH710&gt;1, K710*CY710*100.0/(AJ710), 0))*(DK710+DL710)/1000.0</f>
        <v>0</v>
      </c>
      <c r="P710">
        <f>2.0/((1/R710-1/Q710)+SIGN(R710)*SQRT((1/R710-1/Q710)*(1/R710-1/Q710) + 4*CZ710/((CZ710+1)*(CZ710+1))*(2*1/R710*1/Q710-1/Q710*1/Q710)))</f>
        <v>0</v>
      </c>
      <c r="Q710">
        <f>IF(LEFT(DA710,1)&lt;&gt;"0",IF(LEFT(DA710,1)="1",3.0,DB710),$D$5+$E$5*(DR710*DK710/($K$5*1000))+$F$5*(DR710*DK710/($K$5*1000))*MAX(MIN(CY710,$J$5),$I$5)*MAX(MIN(CY710,$J$5),$I$5)+$G$5*MAX(MIN(CY710,$J$5),$I$5)*(DR710*DK710/($K$5*1000))+$H$5*(DR710*DK710/($K$5*1000))*(DR710*DK710/($K$5*1000)))</f>
        <v>0</v>
      </c>
      <c r="R710">
        <f>I710*(1000-(1000*0.61365*exp(17.502*V710/(240.97+V710))/(DK710+DL710)+DF710)/2)/(1000*0.61365*exp(17.502*V710/(240.97+V710))/(DK710+DL710)-DF710)</f>
        <v>0</v>
      </c>
      <c r="S710">
        <f>1/((CZ710+1)/(P710/1.6)+1/(Q710/1.37)) + CZ710/((CZ710+1)/(P710/1.6) + CZ710/(Q710/1.37))</f>
        <v>0</v>
      </c>
      <c r="T710">
        <f>(CU710*CX710)</f>
        <v>0</v>
      </c>
      <c r="U710">
        <f>(DM710+(T710+2*0.95*5.67E-8*(((DM710+$B$9)+273)^4-(DM710+273)^4)-44100*I710)/(1.84*29.3*Q710+8*0.95*5.67E-8*(DM710+273)^3))</f>
        <v>0</v>
      </c>
      <c r="V710">
        <f>($C$9*DN710+$D$9*DO710+$E$9*U710)</f>
        <v>0</v>
      </c>
      <c r="W710">
        <f>0.61365*exp(17.502*V710/(240.97+V710))</f>
        <v>0</v>
      </c>
      <c r="X710">
        <f>(Y710/Z710*100)</f>
        <v>0</v>
      </c>
      <c r="Y710">
        <f>DF710*(DK710+DL710)/1000</f>
        <v>0</v>
      </c>
      <c r="Z710">
        <f>0.61365*exp(17.502*DM710/(240.97+DM710))</f>
        <v>0</v>
      </c>
      <c r="AA710">
        <f>(W710-DF710*(DK710+DL710)/1000)</f>
        <v>0</v>
      </c>
      <c r="AB710">
        <f>(-I710*44100)</f>
        <v>0</v>
      </c>
      <c r="AC710">
        <f>2*29.3*Q710*0.92*(DM710-V710)</f>
        <v>0</v>
      </c>
      <c r="AD710">
        <f>2*0.95*5.67E-8*(((DM710+$B$9)+273)^4-(V710+273)^4)</f>
        <v>0</v>
      </c>
      <c r="AE710">
        <f>T710+AD710+AB710+AC710</f>
        <v>0</v>
      </c>
      <c r="AF710">
        <v>1</v>
      </c>
      <c r="AG710">
        <v>0</v>
      </c>
      <c r="AH710">
        <f>IF(AF710*$H$15&gt;=AJ710,1.0,(AJ710/(AJ710-AF710*$H$15)))</f>
        <v>0</v>
      </c>
      <c r="AI710">
        <f>(AH710-1)*100</f>
        <v>0</v>
      </c>
      <c r="AJ710">
        <f>MAX(0,($B$15+$C$15*DR710)/(1+$D$15*DR710)*DK710/(DM710+273)*$E$15)</f>
        <v>0</v>
      </c>
      <c r="AK710" t="s">
        <v>420</v>
      </c>
      <c r="AL710" t="s">
        <v>420</v>
      </c>
      <c r="AM710">
        <v>0</v>
      </c>
      <c r="AN710">
        <v>0</v>
      </c>
      <c r="AO710">
        <f>1-AM710/AN710</f>
        <v>0</v>
      </c>
      <c r="AP710">
        <v>0</v>
      </c>
      <c r="AQ710" t="s">
        <v>420</v>
      </c>
      <c r="AR710" t="s">
        <v>420</v>
      </c>
      <c r="AS710">
        <v>0</v>
      </c>
      <c r="AT710">
        <v>0</v>
      </c>
      <c r="AU710">
        <f>1-AS710/AT710</f>
        <v>0</v>
      </c>
      <c r="AV710">
        <v>0.5</v>
      </c>
      <c r="AW710">
        <f>CV710</f>
        <v>0</v>
      </c>
      <c r="AX710">
        <f>K710</f>
        <v>0</v>
      </c>
      <c r="AY710">
        <f>AU710*AV710*AW710</f>
        <v>0</v>
      </c>
      <c r="AZ710">
        <f>(AX710-AP710)/AW710</f>
        <v>0</v>
      </c>
      <c r="BA710">
        <f>(AN710-AT710)/AT710</f>
        <v>0</v>
      </c>
      <c r="BB710">
        <f>AM710/(AO710+AM710/AT710)</f>
        <v>0</v>
      </c>
      <c r="BC710" t="s">
        <v>420</v>
      </c>
      <c r="BD710">
        <v>0</v>
      </c>
      <c r="BE710">
        <f>IF(BD710&lt;&gt;0, BD710, BB710)</f>
        <v>0</v>
      </c>
      <c r="BF710">
        <f>1-BE710/AT710</f>
        <v>0</v>
      </c>
      <c r="BG710">
        <f>(AT710-AS710)/(AT710-BE710)</f>
        <v>0</v>
      </c>
      <c r="BH710">
        <f>(AN710-AT710)/(AN710-BE710)</f>
        <v>0</v>
      </c>
      <c r="BI710">
        <f>(AT710-AS710)/(AT710-AM710)</f>
        <v>0</v>
      </c>
      <c r="BJ710">
        <f>(AN710-AT710)/(AN710-AM710)</f>
        <v>0</v>
      </c>
      <c r="BK710">
        <f>(BG710*BE710/AS710)</f>
        <v>0</v>
      </c>
      <c r="BL710">
        <f>(1-BK710)</f>
        <v>0</v>
      </c>
      <c r="CU710">
        <f>$B$13*DS710+$C$13*DT710+$F$13*EE710*(1-EH710)</f>
        <v>0</v>
      </c>
      <c r="CV710">
        <f>CU710*CW710</f>
        <v>0</v>
      </c>
      <c r="CW710">
        <f>($B$13*$D$11+$C$13*$D$11+$F$13*((ER710+EJ710)/MAX(ER710+EJ710+ES710, 0.1)*$I$11+ES710/MAX(ER710+EJ710+ES710, 0.1)*$J$11))/($B$13+$C$13+$F$13)</f>
        <v>0</v>
      </c>
      <c r="CX710">
        <f>($B$13*$K$11+$C$13*$K$11+$F$13*((ER710+EJ710)/MAX(ER710+EJ710+ES710, 0.1)*$P$11+ES710/MAX(ER710+EJ710+ES710, 0.1)*$Q$11))/($B$13+$C$13+$F$13)</f>
        <v>0</v>
      </c>
      <c r="CY710">
        <v>2.7</v>
      </c>
      <c r="CZ710">
        <v>0.5</v>
      </c>
      <c r="DA710" t="s">
        <v>421</v>
      </c>
      <c r="DB710">
        <v>2</v>
      </c>
      <c r="DC710">
        <v>1761014836.151724</v>
      </c>
      <c r="DD710">
        <v>420.3684482758621</v>
      </c>
      <c r="DE710">
        <v>420.0107931034483</v>
      </c>
      <c r="DF710">
        <v>23.68774827586207</v>
      </c>
      <c r="DG710">
        <v>23.70182413793103</v>
      </c>
      <c r="DH710">
        <v>422.2783103448277</v>
      </c>
      <c r="DI710">
        <v>23.49624827586207</v>
      </c>
      <c r="DJ710">
        <v>499.9864137931035</v>
      </c>
      <c r="DK710">
        <v>90.6417103448276</v>
      </c>
      <c r="DL710">
        <v>0.03264876896551724</v>
      </c>
      <c r="DM710">
        <v>30.19723448275862</v>
      </c>
      <c r="DN710">
        <v>30.10415172413793</v>
      </c>
      <c r="DO710">
        <v>999.9000000000002</v>
      </c>
      <c r="DP710">
        <v>0</v>
      </c>
      <c r="DQ710">
        <v>0</v>
      </c>
      <c r="DR710">
        <v>10001.12</v>
      </c>
      <c r="DS710">
        <v>0</v>
      </c>
      <c r="DT710">
        <v>0.242856</v>
      </c>
      <c r="DU710">
        <v>0.3575439655172414</v>
      </c>
      <c r="DV710">
        <v>430.5676206896552</v>
      </c>
      <c r="DW710">
        <v>430.2076551724138</v>
      </c>
      <c r="DX710">
        <v>-0.01406985151724138</v>
      </c>
      <c r="DY710">
        <v>420.0107931034483</v>
      </c>
      <c r="DZ710">
        <v>23.70182413793103</v>
      </c>
      <c r="EA710">
        <v>2.147098620689655</v>
      </c>
      <c r="EB710">
        <v>2.148374827586207</v>
      </c>
      <c r="EC710">
        <v>18.57295862068966</v>
      </c>
      <c r="ED710">
        <v>18.58243448275862</v>
      </c>
      <c r="EE710">
        <v>0.005000780000000002</v>
      </c>
      <c r="EF710">
        <v>0</v>
      </c>
      <c r="EG710">
        <v>0</v>
      </c>
      <c r="EH710">
        <v>0</v>
      </c>
      <c r="EI710">
        <v>222.6310344827586</v>
      </c>
      <c r="EJ710">
        <v>0.005000780000000002</v>
      </c>
      <c r="EK710">
        <v>-18.1448275862069</v>
      </c>
      <c r="EL710">
        <v>-0.5310344827586206</v>
      </c>
      <c r="EM710">
        <v>35.12489655172414</v>
      </c>
      <c r="EN710">
        <v>38.24975862068965</v>
      </c>
      <c r="EO710">
        <v>37.07524137931033</v>
      </c>
      <c r="EP710">
        <v>38.31441379310344</v>
      </c>
      <c r="EQ710">
        <v>37.75855172413793</v>
      </c>
      <c r="ER710">
        <v>0</v>
      </c>
      <c r="ES710">
        <v>0</v>
      </c>
      <c r="ET710">
        <v>0</v>
      </c>
      <c r="EU710">
        <v>1761014842.9</v>
      </c>
      <c r="EV710">
        <v>0</v>
      </c>
      <c r="EW710">
        <v>222.55</v>
      </c>
      <c r="EX710">
        <v>27.21709374213132</v>
      </c>
      <c r="EY710">
        <v>-13.90085437489582</v>
      </c>
      <c r="EZ710">
        <v>-17.89230769230769</v>
      </c>
      <c r="FA710">
        <v>15</v>
      </c>
      <c r="FB710">
        <v>1761014707.6</v>
      </c>
      <c r="FC710" t="s">
        <v>1851</v>
      </c>
      <c r="FD710">
        <v>1761014707.6</v>
      </c>
      <c r="FE710">
        <v>1761014696.1</v>
      </c>
      <c r="FF710">
        <v>22</v>
      </c>
      <c r="FG710">
        <v>-0.052</v>
      </c>
      <c r="FH710">
        <v>0</v>
      </c>
      <c r="FI710">
        <v>-1.91</v>
      </c>
      <c r="FJ710">
        <v>0.186</v>
      </c>
      <c r="FK710">
        <v>420</v>
      </c>
      <c r="FL710">
        <v>23</v>
      </c>
      <c r="FM710">
        <v>0.59</v>
      </c>
      <c r="FN710">
        <v>0.12</v>
      </c>
      <c r="FO710">
        <v>0.350704975</v>
      </c>
      <c r="FP710">
        <v>0.1773167392120064</v>
      </c>
      <c r="FQ710">
        <v>0.03865633856270373</v>
      </c>
      <c r="FR710">
        <v>1</v>
      </c>
      <c r="FS710">
        <v>222.5323529411764</v>
      </c>
      <c r="FT710">
        <v>7.375095366616763</v>
      </c>
      <c r="FU710">
        <v>7.087218013406259</v>
      </c>
      <c r="FV710">
        <v>0</v>
      </c>
      <c r="FW710">
        <v>-0.01063890465</v>
      </c>
      <c r="FX710">
        <v>-0.1644871928330207</v>
      </c>
      <c r="FY710">
        <v>0.02160810548770167</v>
      </c>
      <c r="FZ710">
        <v>0</v>
      </c>
      <c r="GA710">
        <v>1</v>
      </c>
      <c r="GB710">
        <v>3</v>
      </c>
      <c r="GC710" t="s">
        <v>459</v>
      </c>
      <c r="GD710">
        <v>3.10946</v>
      </c>
      <c r="GE710">
        <v>2.7247</v>
      </c>
      <c r="GF710">
        <v>0.0888443</v>
      </c>
      <c r="GG710">
        <v>0.0885362</v>
      </c>
      <c r="GH710">
        <v>0.107835</v>
      </c>
      <c r="GI710">
        <v>0.109041</v>
      </c>
      <c r="GJ710">
        <v>23917.2</v>
      </c>
      <c r="GK710">
        <v>21651.5</v>
      </c>
      <c r="GL710">
        <v>26806.1</v>
      </c>
      <c r="GM710">
        <v>23959.5</v>
      </c>
      <c r="GN710">
        <v>38212.4</v>
      </c>
      <c r="GO710">
        <v>31482.2</v>
      </c>
      <c r="GP710">
        <v>46788.9</v>
      </c>
      <c r="GQ710">
        <v>37868.8</v>
      </c>
      <c r="GR710">
        <v>1.89485</v>
      </c>
      <c r="GS710">
        <v>1.88457</v>
      </c>
      <c r="GT710">
        <v>0.111174</v>
      </c>
      <c r="GU710">
        <v>0</v>
      </c>
      <c r="GV710">
        <v>28.279</v>
      </c>
      <c r="GW710">
        <v>999.9</v>
      </c>
      <c r="GX710">
        <v>64.2</v>
      </c>
      <c r="GY710">
        <v>28.9</v>
      </c>
      <c r="GZ710">
        <v>28.321</v>
      </c>
      <c r="HA710">
        <v>61.2283</v>
      </c>
      <c r="HB710">
        <v>21.0056</v>
      </c>
      <c r="HC710">
        <v>1</v>
      </c>
      <c r="HD710">
        <v>0.00804116</v>
      </c>
      <c r="HE710">
        <v>-1.64299</v>
      </c>
      <c r="HF710">
        <v>20.3303</v>
      </c>
      <c r="HG710">
        <v>5.22103</v>
      </c>
      <c r="HH710">
        <v>11.9798</v>
      </c>
      <c r="HI710">
        <v>4.96525</v>
      </c>
      <c r="HJ710">
        <v>3.276</v>
      </c>
      <c r="HK710">
        <v>9999</v>
      </c>
      <c r="HL710">
        <v>9999</v>
      </c>
      <c r="HM710">
        <v>9999</v>
      </c>
      <c r="HN710">
        <v>999.9</v>
      </c>
      <c r="HO710">
        <v>1.86358</v>
      </c>
      <c r="HP710">
        <v>1.85974</v>
      </c>
      <c r="HQ710">
        <v>1.85806</v>
      </c>
      <c r="HR710">
        <v>1.85942</v>
      </c>
      <c r="HS710">
        <v>1.85959</v>
      </c>
      <c r="HT710">
        <v>1.85806</v>
      </c>
      <c r="HU710">
        <v>1.85715</v>
      </c>
      <c r="HV710">
        <v>1.85211</v>
      </c>
      <c r="HW710">
        <v>0</v>
      </c>
      <c r="HX710">
        <v>0</v>
      </c>
      <c r="HY710">
        <v>0</v>
      </c>
      <c r="HZ710">
        <v>0</v>
      </c>
      <c r="IA710" t="s">
        <v>424</v>
      </c>
      <c r="IB710" t="s">
        <v>425</v>
      </c>
      <c r="IC710" t="s">
        <v>426</v>
      </c>
      <c r="ID710" t="s">
        <v>426</v>
      </c>
      <c r="IE710" t="s">
        <v>426</v>
      </c>
      <c r="IF710" t="s">
        <v>426</v>
      </c>
      <c r="IG710">
        <v>0</v>
      </c>
      <c r="IH710">
        <v>100</v>
      </c>
      <c r="II710">
        <v>100</v>
      </c>
      <c r="IJ710">
        <v>-1.91</v>
      </c>
      <c r="IK710">
        <v>0.1919</v>
      </c>
      <c r="IL710">
        <v>-2.701380228693328</v>
      </c>
      <c r="IM710">
        <v>0.001328113201692861</v>
      </c>
      <c r="IN710">
        <v>1.538283238170363E-06</v>
      </c>
      <c r="IO710">
        <v>-5.795655626708063E-10</v>
      </c>
      <c r="IP710">
        <v>-0.06022390184265988</v>
      </c>
      <c r="IQ710">
        <v>-0.004593102289677449</v>
      </c>
      <c r="IR710">
        <v>0.0008253994458280543</v>
      </c>
      <c r="IS710">
        <v>-7.403632370499484E-06</v>
      </c>
      <c r="IT710">
        <v>2</v>
      </c>
      <c r="IU710">
        <v>1985</v>
      </c>
      <c r="IV710">
        <v>1</v>
      </c>
      <c r="IW710">
        <v>27</v>
      </c>
      <c r="IX710">
        <v>2.3</v>
      </c>
      <c r="IY710">
        <v>2.5</v>
      </c>
      <c r="IZ710">
        <v>1.13525</v>
      </c>
      <c r="JA710">
        <v>2.61353</v>
      </c>
      <c r="JB710">
        <v>1.49658</v>
      </c>
      <c r="JC710">
        <v>2.34375</v>
      </c>
      <c r="JD710">
        <v>1.54907</v>
      </c>
      <c r="JE710">
        <v>2.43408</v>
      </c>
      <c r="JF710">
        <v>32.6869</v>
      </c>
      <c r="JG710">
        <v>15.0952</v>
      </c>
      <c r="JH710">
        <v>18</v>
      </c>
      <c r="JI710">
        <v>481.197</v>
      </c>
      <c r="JJ710">
        <v>503.889</v>
      </c>
      <c r="JK710">
        <v>31.1552</v>
      </c>
      <c r="JL710">
        <v>27.3361</v>
      </c>
      <c r="JM710">
        <v>30</v>
      </c>
      <c r="JN710">
        <v>27.5432</v>
      </c>
      <c r="JO710">
        <v>27.5281</v>
      </c>
      <c r="JP710">
        <v>22.8276</v>
      </c>
      <c r="JQ710">
        <v>19.7837</v>
      </c>
      <c r="JR710">
        <v>78.95950000000001</v>
      </c>
      <c r="JS710">
        <v>31.0562</v>
      </c>
      <c r="JT710">
        <v>420</v>
      </c>
      <c r="JU710">
        <v>23.7916</v>
      </c>
      <c r="JV710">
        <v>102.316</v>
      </c>
      <c r="JW710">
        <v>91.36060000000001</v>
      </c>
    </row>
    <row r="711" spans="1:283">
      <c r="A711">
        <v>693</v>
      </c>
      <c r="B711">
        <v>1761014846.1</v>
      </c>
      <c r="C711">
        <v>5180.099999904633</v>
      </c>
      <c r="D711" t="s">
        <v>1854</v>
      </c>
      <c r="E711" t="s">
        <v>1855</v>
      </c>
      <c r="F711">
        <v>5</v>
      </c>
      <c r="G711" t="s">
        <v>1850</v>
      </c>
      <c r="H711">
        <v>1761014838.010714</v>
      </c>
      <c r="I711">
        <f>(J711)/1000</f>
        <v>0</v>
      </c>
      <c r="J711">
        <f>1000*DJ711*AH711*(DF711-DG711)/(100*CY711*(1000-AH711*DF711))</f>
        <v>0</v>
      </c>
      <c r="K711">
        <f>DJ711*AH711*(DE711-DD711*(1000-AH711*DG711)/(1000-AH711*DF711))/(100*CY711)</f>
        <v>0</v>
      </c>
      <c r="L711">
        <f>DD711 - IF(AH711&gt;1, K711*CY711*100.0/(AJ711), 0)</f>
        <v>0</v>
      </c>
      <c r="M711">
        <f>((S711-I711/2)*L711-K711)/(S711+I711/2)</f>
        <v>0</v>
      </c>
      <c r="N711">
        <f>M711*(DK711+DL711)/1000.0</f>
        <v>0</v>
      </c>
      <c r="O711">
        <f>(DD711 - IF(AH711&gt;1, K711*CY711*100.0/(AJ711), 0))*(DK711+DL711)/1000.0</f>
        <v>0</v>
      </c>
      <c r="P711">
        <f>2.0/((1/R711-1/Q711)+SIGN(R711)*SQRT((1/R711-1/Q711)*(1/R711-1/Q711) + 4*CZ711/((CZ711+1)*(CZ711+1))*(2*1/R711*1/Q711-1/Q711*1/Q711)))</f>
        <v>0</v>
      </c>
      <c r="Q711">
        <f>IF(LEFT(DA711,1)&lt;&gt;"0",IF(LEFT(DA711,1)="1",3.0,DB711),$D$5+$E$5*(DR711*DK711/($K$5*1000))+$F$5*(DR711*DK711/($K$5*1000))*MAX(MIN(CY711,$J$5),$I$5)*MAX(MIN(CY711,$J$5),$I$5)+$G$5*MAX(MIN(CY711,$J$5),$I$5)*(DR711*DK711/($K$5*1000))+$H$5*(DR711*DK711/($K$5*1000))*(DR711*DK711/($K$5*1000)))</f>
        <v>0</v>
      </c>
      <c r="R711">
        <f>I711*(1000-(1000*0.61365*exp(17.502*V711/(240.97+V711))/(DK711+DL711)+DF711)/2)/(1000*0.61365*exp(17.502*V711/(240.97+V711))/(DK711+DL711)-DF711)</f>
        <v>0</v>
      </c>
      <c r="S711">
        <f>1/((CZ711+1)/(P711/1.6)+1/(Q711/1.37)) + CZ711/((CZ711+1)/(P711/1.6) + CZ711/(Q711/1.37))</f>
        <v>0</v>
      </c>
      <c r="T711">
        <f>(CU711*CX711)</f>
        <v>0</v>
      </c>
      <c r="U711">
        <f>(DM711+(T711+2*0.95*5.67E-8*(((DM711+$B$9)+273)^4-(DM711+273)^4)-44100*I711)/(1.84*29.3*Q711+8*0.95*5.67E-8*(DM711+273)^3))</f>
        <v>0</v>
      </c>
      <c r="V711">
        <f>($C$9*DN711+$D$9*DO711+$E$9*U711)</f>
        <v>0</v>
      </c>
      <c r="W711">
        <f>0.61365*exp(17.502*V711/(240.97+V711))</f>
        <v>0</v>
      </c>
      <c r="X711">
        <f>(Y711/Z711*100)</f>
        <v>0</v>
      </c>
      <c r="Y711">
        <f>DF711*(DK711+DL711)/1000</f>
        <v>0</v>
      </c>
      <c r="Z711">
        <f>0.61365*exp(17.502*DM711/(240.97+DM711))</f>
        <v>0</v>
      </c>
      <c r="AA711">
        <f>(W711-DF711*(DK711+DL711)/1000)</f>
        <v>0</v>
      </c>
      <c r="AB711">
        <f>(-I711*44100)</f>
        <v>0</v>
      </c>
      <c r="AC711">
        <f>2*29.3*Q711*0.92*(DM711-V711)</f>
        <v>0</v>
      </c>
      <c r="AD711">
        <f>2*0.95*5.67E-8*(((DM711+$B$9)+273)^4-(V711+273)^4)</f>
        <v>0</v>
      </c>
      <c r="AE711">
        <f>T711+AD711+AB711+AC711</f>
        <v>0</v>
      </c>
      <c r="AF711">
        <v>1</v>
      </c>
      <c r="AG711">
        <v>0</v>
      </c>
      <c r="AH711">
        <f>IF(AF711*$H$15&gt;=AJ711,1.0,(AJ711/(AJ711-AF711*$H$15)))</f>
        <v>0</v>
      </c>
      <c r="AI711">
        <f>(AH711-1)*100</f>
        <v>0</v>
      </c>
      <c r="AJ711">
        <f>MAX(0,($B$15+$C$15*DR711)/(1+$D$15*DR711)*DK711/(DM711+273)*$E$15)</f>
        <v>0</v>
      </c>
      <c r="AK711" t="s">
        <v>420</v>
      </c>
      <c r="AL711" t="s">
        <v>420</v>
      </c>
      <c r="AM711">
        <v>0</v>
      </c>
      <c r="AN711">
        <v>0</v>
      </c>
      <c r="AO711">
        <f>1-AM711/AN711</f>
        <v>0</v>
      </c>
      <c r="AP711">
        <v>0</v>
      </c>
      <c r="AQ711" t="s">
        <v>420</v>
      </c>
      <c r="AR711" t="s">
        <v>420</v>
      </c>
      <c r="AS711">
        <v>0</v>
      </c>
      <c r="AT711">
        <v>0</v>
      </c>
      <c r="AU711">
        <f>1-AS711/AT711</f>
        <v>0</v>
      </c>
      <c r="AV711">
        <v>0.5</v>
      </c>
      <c r="AW711">
        <f>CV711</f>
        <v>0</v>
      </c>
      <c r="AX711">
        <f>K711</f>
        <v>0</v>
      </c>
      <c r="AY711">
        <f>AU711*AV711*AW711</f>
        <v>0</v>
      </c>
      <c r="AZ711">
        <f>(AX711-AP711)/AW711</f>
        <v>0</v>
      </c>
      <c r="BA711">
        <f>(AN711-AT711)/AT711</f>
        <v>0</v>
      </c>
      <c r="BB711">
        <f>AM711/(AO711+AM711/AT711)</f>
        <v>0</v>
      </c>
      <c r="BC711" t="s">
        <v>420</v>
      </c>
      <c r="BD711">
        <v>0</v>
      </c>
      <c r="BE711">
        <f>IF(BD711&lt;&gt;0, BD711, BB711)</f>
        <v>0</v>
      </c>
      <c r="BF711">
        <f>1-BE711/AT711</f>
        <v>0</v>
      </c>
      <c r="BG711">
        <f>(AT711-AS711)/(AT711-BE711)</f>
        <v>0</v>
      </c>
      <c r="BH711">
        <f>(AN711-AT711)/(AN711-BE711)</f>
        <v>0</v>
      </c>
      <c r="BI711">
        <f>(AT711-AS711)/(AT711-AM711)</f>
        <v>0</v>
      </c>
      <c r="BJ711">
        <f>(AN711-AT711)/(AN711-AM711)</f>
        <v>0</v>
      </c>
      <c r="BK711">
        <f>(BG711*BE711/AS711)</f>
        <v>0</v>
      </c>
      <c r="BL711">
        <f>(1-BK711)</f>
        <v>0</v>
      </c>
      <c r="CU711">
        <f>$B$13*DS711+$C$13*DT711+$F$13*EE711*(1-EH711)</f>
        <v>0</v>
      </c>
      <c r="CV711">
        <f>CU711*CW711</f>
        <v>0</v>
      </c>
      <c r="CW711">
        <f>($B$13*$D$11+$C$13*$D$11+$F$13*((ER711+EJ711)/MAX(ER711+EJ711+ES711, 0.1)*$I$11+ES711/MAX(ER711+EJ711+ES711, 0.1)*$J$11))/($B$13+$C$13+$F$13)</f>
        <v>0</v>
      </c>
      <c r="CX711">
        <f>($B$13*$K$11+$C$13*$K$11+$F$13*((ER711+EJ711)/MAX(ER711+EJ711+ES711, 0.1)*$P$11+ES711/MAX(ER711+EJ711+ES711, 0.1)*$Q$11))/($B$13+$C$13+$F$13)</f>
        <v>0</v>
      </c>
      <c r="CY711">
        <v>2.7</v>
      </c>
      <c r="CZ711">
        <v>0.5</v>
      </c>
      <c r="DA711" t="s">
        <v>421</v>
      </c>
      <c r="DB711">
        <v>2</v>
      </c>
      <c r="DC711">
        <v>1761014838.010714</v>
      </c>
      <c r="DD711">
        <v>420.3736785714286</v>
      </c>
      <c r="DE711">
        <v>420.0079642857144</v>
      </c>
      <c r="DF711">
        <v>23.69153928571429</v>
      </c>
      <c r="DG711">
        <v>23.71173571428571</v>
      </c>
      <c r="DH711">
        <v>422.2835357142857</v>
      </c>
      <c r="DI711">
        <v>23.49996071428572</v>
      </c>
      <c r="DJ711">
        <v>499.9868571428571</v>
      </c>
      <c r="DK711">
        <v>90.64179285714285</v>
      </c>
      <c r="DL711">
        <v>0.03264476785714285</v>
      </c>
      <c r="DM711">
        <v>30.19414642857143</v>
      </c>
      <c r="DN711">
        <v>30.10146428571429</v>
      </c>
      <c r="DO711">
        <v>999.9000000000002</v>
      </c>
      <c r="DP711">
        <v>0</v>
      </c>
      <c r="DQ711">
        <v>0</v>
      </c>
      <c r="DR711">
        <v>10003.25892857143</v>
      </c>
      <c r="DS711">
        <v>0</v>
      </c>
      <c r="DT711">
        <v>0.242856</v>
      </c>
      <c r="DU711">
        <v>0.3656595</v>
      </c>
      <c r="DV711">
        <v>430.5746785714286</v>
      </c>
      <c r="DW711">
        <v>430.2090714285715</v>
      </c>
      <c r="DX711">
        <v>-0.02019445978571429</v>
      </c>
      <c r="DY711">
        <v>420.0079642857144</v>
      </c>
      <c r="DZ711">
        <v>23.71173571428571</v>
      </c>
      <c r="EA711">
        <v>2.147443928571429</v>
      </c>
      <c r="EB711">
        <v>2.149275357142857</v>
      </c>
      <c r="EC711">
        <v>18.57552857142857</v>
      </c>
      <c r="ED711">
        <v>18.58912857142857</v>
      </c>
      <c r="EE711">
        <v>0.005000780000000002</v>
      </c>
      <c r="EF711">
        <v>0</v>
      </c>
      <c r="EG711">
        <v>0</v>
      </c>
      <c r="EH711">
        <v>0</v>
      </c>
      <c r="EI711">
        <v>223.7285714285714</v>
      </c>
      <c r="EJ711">
        <v>0.005000780000000002</v>
      </c>
      <c r="EK711">
        <v>-18.5</v>
      </c>
      <c r="EL711">
        <v>-0.425</v>
      </c>
      <c r="EM711">
        <v>35.13153571428572</v>
      </c>
      <c r="EN711">
        <v>38.29214285714285</v>
      </c>
      <c r="EO711">
        <v>37.14042857142857</v>
      </c>
      <c r="EP711">
        <v>38.36799999999999</v>
      </c>
      <c r="EQ711">
        <v>37.84592857142858</v>
      </c>
      <c r="ER711">
        <v>0</v>
      </c>
      <c r="ES711">
        <v>0</v>
      </c>
      <c r="ET711">
        <v>0</v>
      </c>
      <c r="EU711">
        <v>1761014845.3</v>
      </c>
      <c r="EV711">
        <v>0</v>
      </c>
      <c r="EW711">
        <v>223.8192307692307</v>
      </c>
      <c r="EX711">
        <v>24.54358992158148</v>
      </c>
      <c r="EY711">
        <v>-18.52649569191049</v>
      </c>
      <c r="EZ711">
        <v>-18.60384615384615</v>
      </c>
      <c r="FA711">
        <v>15</v>
      </c>
      <c r="FB711">
        <v>1761014707.6</v>
      </c>
      <c r="FC711" t="s">
        <v>1851</v>
      </c>
      <c r="FD711">
        <v>1761014707.6</v>
      </c>
      <c r="FE711">
        <v>1761014696.1</v>
      </c>
      <c r="FF711">
        <v>22</v>
      </c>
      <c r="FG711">
        <v>-0.052</v>
      </c>
      <c r="FH711">
        <v>0</v>
      </c>
      <c r="FI711">
        <v>-1.91</v>
      </c>
      <c r="FJ711">
        <v>0.186</v>
      </c>
      <c r="FK711">
        <v>420</v>
      </c>
      <c r="FL711">
        <v>23</v>
      </c>
      <c r="FM711">
        <v>0.59</v>
      </c>
      <c r="FN711">
        <v>0.12</v>
      </c>
      <c r="FO711">
        <v>0.3506224390243903</v>
      </c>
      <c r="FP711">
        <v>0.1943295888501737</v>
      </c>
      <c r="FQ711">
        <v>0.03928128939568742</v>
      </c>
      <c r="FR711">
        <v>1</v>
      </c>
      <c r="FS711">
        <v>222.9088235294117</v>
      </c>
      <c r="FT711">
        <v>21.8349884855826</v>
      </c>
      <c r="FU711">
        <v>7.397709011303227</v>
      </c>
      <c r="FV711">
        <v>0</v>
      </c>
      <c r="FW711">
        <v>-0.01562839502439024</v>
      </c>
      <c r="FX711">
        <v>-0.209670298076655</v>
      </c>
      <c r="FY711">
        <v>0.02427236941102818</v>
      </c>
      <c r="FZ711">
        <v>0</v>
      </c>
      <c r="GA711">
        <v>1</v>
      </c>
      <c r="GB711">
        <v>3</v>
      </c>
      <c r="GC711" t="s">
        <v>459</v>
      </c>
      <c r="GD711">
        <v>3.10972</v>
      </c>
      <c r="GE711">
        <v>2.72457</v>
      </c>
      <c r="GF711">
        <v>0.0888437</v>
      </c>
      <c r="GG711">
        <v>0.0885238</v>
      </c>
      <c r="GH711">
        <v>0.107873</v>
      </c>
      <c r="GI711">
        <v>0.10905</v>
      </c>
      <c r="GJ711">
        <v>23917.3</v>
      </c>
      <c r="GK711">
        <v>21651.6</v>
      </c>
      <c r="GL711">
        <v>26806.2</v>
      </c>
      <c r="GM711">
        <v>23959.3</v>
      </c>
      <c r="GN711">
        <v>38210.9</v>
      </c>
      <c r="GO711">
        <v>31481.8</v>
      </c>
      <c r="GP711">
        <v>46789</v>
      </c>
      <c r="GQ711">
        <v>37868.6</v>
      </c>
      <c r="GR711">
        <v>1.89485</v>
      </c>
      <c r="GS711">
        <v>1.8842</v>
      </c>
      <c r="GT711">
        <v>0.1105</v>
      </c>
      <c r="GU711">
        <v>0</v>
      </c>
      <c r="GV711">
        <v>28.2803</v>
      </c>
      <c r="GW711">
        <v>999.9</v>
      </c>
      <c r="GX711">
        <v>64.2</v>
      </c>
      <c r="GY711">
        <v>28.9</v>
      </c>
      <c r="GZ711">
        <v>28.3197</v>
      </c>
      <c r="HA711">
        <v>61.4783</v>
      </c>
      <c r="HB711">
        <v>20.8534</v>
      </c>
      <c r="HC711">
        <v>1</v>
      </c>
      <c r="HD711">
        <v>0.00811738</v>
      </c>
      <c r="HE711">
        <v>-1.56752</v>
      </c>
      <c r="HF711">
        <v>20.331</v>
      </c>
      <c r="HG711">
        <v>5.22103</v>
      </c>
      <c r="HH711">
        <v>11.98</v>
      </c>
      <c r="HI711">
        <v>4.96535</v>
      </c>
      <c r="HJ711">
        <v>3.276</v>
      </c>
      <c r="HK711">
        <v>9999</v>
      </c>
      <c r="HL711">
        <v>9999</v>
      </c>
      <c r="HM711">
        <v>9999</v>
      </c>
      <c r="HN711">
        <v>999.9</v>
      </c>
      <c r="HO711">
        <v>1.8636</v>
      </c>
      <c r="HP711">
        <v>1.85974</v>
      </c>
      <c r="HQ711">
        <v>1.85806</v>
      </c>
      <c r="HR711">
        <v>1.85943</v>
      </c>
      <c r="HS711">
        <v>1.85959</v>
      </c>
      <c r="HT711">
        <v>1.85806</v>
      </c>
      <c r="HU711">
        <v>1.85714</v>
      </c>
      <c r="HV711">
        <v>1.85211</v>
      </c>
      <c r="HW711">
        <v>0</v>
      </c>
      <c r="HX711">
        <v>0</v>
      </c>
      <c r="HY711">
        <v>0</v>
      </c>
      <c r="HZ711">
        <v>0</v>
      </c>
      <c r="IA711" t="s">
        <v>424</v>
      </c>
      <c r="IB711" t="s">
        <v>425</v>
      </c>
      <c r="IC711" t="s">
        <v>426</v>
      </c>
      <c r="ID711" t="s">
        <v>426</v>
      </c>
      <c r="IE711" t="s">
        <v>426</v>
      </c>
      <c r="IF711" t="s">
        <v>426</v>
      </c>
      <c r="IG711">
        <v>0</v>
      </c>
      <c r="IH711">
        <v>100</v>
      </c>
      <c r="II711">
        <v>100</v>
      </c>
      <c r="IJ711">
        <v>-1.909</v>
      </c>
      <c r="IK711">
        <v>0.1922</v>
      </c>
      <c r="IL711">
        <v>-2.701380228693328</v>
      </c>
      <c r="IM711">
        <v>0.001328113201692861</v>
      </c>
      <c r="IN711">
        <v>1.538283238170363E-06</v>
      </c>
      <c r="IO711">
        <v>-5.795655626708063E-10</v>
      </c>
      <c r="IP711">
        <v>-0.06022390184265988</v>
      </c>
      <c r="IQ711">
        <v>-0.004593102289677449</v>
      </c>
      <c r="IR711">
        <v>0.0008253994458280543</v>
      </c>
      <c r="IS711">
        <v>-7.403632370499484E-06</v>
      </c>
      <c r="IT711">
        <v>2</v>
      </c>
      <c r="IU711">
        <v>1985</v>
      </c>
      <c r="IV711">
        <v>1</v>
      </c>
      <c r="IW711">
        <v>27</v>
      </c>
      <c r="IX711">
        <v>2.3</v>
      </c>
      <c r="IY711">
        <v>2.5</v>
      </c>
      <c r="IZ711">
        <v>1.13525</v>
      </c>
      <c r="JA711">
        <v>2.60742</v>
      </c>
      <c r="JB711">
        <v>1.49658</v>
      </c>
      <c r="JC711">
        <v>2.34375</v>
      </c>
      <c r="JD711">
        <v>1.54907</v>
      </c>
      <c r="JE711">
        <v>2.44507</v>
      </c>
      <c r="JF711">
        <v>32.6869</v>
      </c>
      <c r="JG711">
        <v>15.0952</v>
      </c>
      <c r="JH711">
        <v>18</v>
      </c>
      <c r="JI711">
        <v>481.187</v>
      </c>
      <c r="JJ711">
        <v>503.636</v>
      </c>
      <c r="JK711">
        <v>31.1205</v>
      </c>
      <c r="JL711">
        <v>27.3361</v>
      </c>
      <c r="JM711">
        <v>30.0001</v>
      </c>
      <c r="JN711">
        <v>27.5421</v>
      </c>
      <c r="JO711">
        <v>27.5276</v>
      </c>
      <c r="JP711">
        <v>22.8286</v>
      </c>
      <c r="JQ711">
        <v>19.7837</v>
      </c>
      <c r="JR711">
        <v>78.95950000000001</v>
      </c>
      <c r="JS711">
        <v>31.0562</v>
      </c>
      <c r="JT711">
        <v>420</v>
      </c>
      <c r="JU711">
        <v>23.7848</v>
      </c>
      <c r="JV711">
        <v>102.317</v>
      </c>
      <c r="JW711">
        <v>91.3601</v>
      </c>
    </row>
    <row r="712" spans="1:283">
      <c r="A712">
        <v>694</v>
      </c>
      <c r="B712">
        <v>1761014848.1</v>
      </c>
      <c r="C712">
        <v>5182.099999904633</v>
      </c>
      <c r="D712" t="s">
        <v>1856</v>
      </c>
      <c r="E712" t="s">
        <v>1857</v>
      </c>
      <c r="F712">
        <v>5</v>
      </c>
      <c r="G712" t="s">
        <v>1850</v>
      </c>
      <c r="H712">
        <v>1761014839.933333</v>
      </c>
      <c r="I712">
        <f>(J712)/1000</f>
        <v>0</v>
      </c>
      <c r="J712">
        <f>1000*DJ712*AH712*(DF712-DG712)/(100*CY712*(1000-AH712*DF712))</f>
        <v>0</v>
      </c>
      <c r="K712">
        <f>DJ712*AH712*(DE712-DD712*(1000-AH712*DG712)/(1000-AH712*DF712))/(100*CY712)</f>
        <v>0</v>
      </c>
      <c r="L712">
        <f>DD712 - IF(AH712&gt;1, K712*CY712*100.0/(AJ712), 0)</f>
        <v>0</v>
      </c>
      <c r="M712">
        <f>((S712-I712/2)*L712-K712)/(S712+I712/2)</f>
        <v>0</v>
      </c>
      <c r="N712">
        <f>M712*(DK712+DL712)/1000.0</f>
        <v>0</v>
      </c>
      <c r="O712">
        <f>(DD712 - IF(AH712&gt;1, K712*CY712*100.0/(AJ712), 0))*(DK712+DL712)/1000.0</f>
        <v>0</v>
      </c>
      <c r="P712">
        <f>2.0/((1/R712-1/Q712)+SIGN(R712)*SQRT((1/R712-1/Q712)*(1/R712-1/Q712) + 4*CZ712/((CZ712+1)*(CZ712+1))*(2*1/R712*1/Q712-1/Q712*1/Q712)))</f>
        <v>0</v>
      </c>
      <c r="Q712">
        <f>IF(LEFT(DA712,1)&lt;&gt;"0",IF(LEFT(DA712,1)="1",3.0,DB712),$D$5+$E$5*(DR712*DK712/($K$5*1000))+$F$5*(DR712*DK712/($K$5*1000))*MAX(MIN(CY712,$J$5),$I$5)*MAX(MIN(CY712,$J$5),$I$5)+$G$5*MAX(MIN(CY712,$J$5),$I$5)*(DR712*DK712/($K$5*1000))+$H$5*(DR712*DK712/($K$5*1000))*(DR712*DK712/($K$5*1000)))</f>
        <v>0</v>
      </c>
      <c r="R712">
        <f>I712*(1000-(1000*0.61365*exp(17.502*V712/(240.97+V712))/(DK712+DL712)+DF712)/2)/(1000*0.61365*exp(17.502*V712/(240.97+V712))/(DK712+DL712)-DF712)</f>
        <v>0</v>
      </c>
      <c r="S712">
        <f>1/((CZ712+1)/(P712/1.6)+1/(Q712/1.37)) + CZ712/((CZ712+1)/(P712/1.6) + CZ712/(Q712/1.37))</f>
        <v>0</v>
      </c>
      <c r="T712">
        <f>(CU712*CX712)</f>
        <v>0</v>
      </c>
      <c r="U712">
        <f>(DM712+(T712+2*0.95*5.67E-8*(((DM712+$B$9)+273)^4-(DM712+273)^4)-44100*I712)/(1.84*29.3*Q712+8*0.95*5.67E-8*(DM712+273)^3))</f>
        <v>0</v>
      </c>
      <c r="V712">
        <f>($C$9*DN712+$D$9*DO712+$E$9*U712)</f>
        <v>0</v>
      </c>
      <c r="W712">
        <f>0.61365*exp(17.502*V712/(240.97+V712))</f>
        <v>0</v>
      </c>
      <c r="X712">
        <f>(Y712/Z712*100)</f>
        <v>0</v>
      </c>
      <c r="Y712">
        <f>DF712*(DK712+DL712)/1000</f>
        <v>0</v>
      </c>
      <c r="Z712">
        <f>0.61365*exp(17.502*DM712/(240.97+DM712))</f>
        <v>0</v>
      </c>
      <c r="AA712">
        <f>(W712-DF712*(DK712+DL712)/1000)</f>
        <v>0</v>
      </c>
      <c r="AB712">
        <f>(-I712*44100)</f>
        <v>0</v>
      </c>
      <c r="AC712">
        <f>2*29.3*Q712*0.92*(DM712-V712)</f>
        <v>0</v>
      </c>
      <c r="AD712">
        <f>2*0.95*5.67E-8*(((DM712+$B$9)+273)^4-(V712+273)^4)</f>
        <v>0</v>
      </c>
      <c r="AE712">
        <f>T712+AD712+AB712+AC712</f>
        <v>0</v>
      </c>
      <c r="AF712">
        <v>1</v>
      </c>
      <c r="AG712">
        <v>0</v>
      </c>
      <c r="AH712">
        <f>IF(AF712*$H$15&gt;=AJ712,1.0,(AJ712/(AJ712-AF712*$H$15)))</f>
        <v>0</v>
      </c>
      <c r="AI712">
        <f>(AH712-1)*100</f>
        <v>0</v>
      </c>
      <c r="AJ712">
        <f>MAX(0,($B$15+$C$15*DR712)/(1+$D$15*DR712)*DK712/(DM712+273)*$E$15)</f>
        <v>0</v>
      </c>
      <c r="AK712" t="s">
        <v>420</v>
      </c>
      <c r="AL712" t="s">
        <v>420</v>
      </c>
      <c r="AM712">
        <v>0</v>
      </c>
      <c r="AN712">
        <v>0</v>
      </c>
      <c r="AO712">
        <f>1-AM712/AN712</f>
        <v>0</v>
      </c>
      <c r="AP712">
        <v>0</v>
      </c>
      <c r="AQ712" t="s">
        <v>420</v>
      </c>
      <c r="AR712" t="s">
        <v>420</v>
      </c>
      <c r="AS712">
        <v>0</v>
      </c>
      <c r="AT712">
        <v>0</v>
      </c>
      <c r="AU712">
        <f>1-AS712/AT712</f>
        <v>0</v>
      </c>
      <c r="AV712">
        <v>0.5</v>
      </c>
      <c r="AW712">
        <f>CV712</f>
        <v>0</v>
      </c>
      <c r="AX712">
        <f>K712</f>
        <v>0</v>
      </c>
      <c r="AY712">
        <f>AU712*AV712*AW712</f>
        <v>0</v>
      </c>
      <c r="AZ712">
        <f>(AX712-AP712)/AW712</f>
        <v>0</v>
      </c>
      <c r="BA712">
        <f>(AN712-AT712)/AT712</f>
        <v>0</v>
      </c>
      <c r="BB712">
        <f>AM712/(AO712+AM712/AT712)</f>
        <v>0</v>
      </c>
      <c r="BC712" t="s">
        <v>420</v>
      </c>
      <c r="BD712">
        <v>0</v>
      </c>
      <c r="BE712">
        <f>IF(BD712&lt;&gt;0, BD712, BB712)</f>
        <v>0</v>
      </c>
      <c r="BF712">
        <f>1-BE712/AT712</f>
        <v>0</v>
      </c>
      <c r="BG712">
        <f>(AT712-AS712)/(AT712-BE712)</f>
        <v>0</v>
      </c>
      <c r="BH712">
        <f>(AN712-AT712)/(AN712-BE712)</f>
        <v>0</v>
      </c>
      <c r="BI712">
        <f>(AT712-AS712)/(AT712-AM712)</f>
        <v>0</v>
      </c>
      <c r="BJ712">
        <f>(AN712-AT712)/(AN712-AM712)</f>
        <v>0</v>
      </c>
      <c r="BK712">
        <f>(BG712*BE712/AS712)</f>
        <v>0</v>
      </c>
      <c r="BL712">
        <f>(1-BK712)</f>
        <v>0</v>
      </c>
      <c r="CU712">
        <f>$B$13*DS712+$C$13*DT712+$F$13*EE712*(1-EH712)</f>
        <v>0</v>
      </c>
      <c r="CV712">
        <f>CU712*CW712</f>
        <v>0</v>
      </c>
      <c r="CW712">
        <f>($B$13*$D$11+$C$13*$D$11+$F$13*((ER712+EJ712)/MAX(ER712+EJ712+ES712, 0.1)*$I$11+ES712/MAX(ER712+EJ712+ES712, 0.1)*$J$11))/($B$13+$C$13+$F$13)</f>
        <v>0</v>
      </c>
      <c r="CX712">
        <f>($B$13*$K$11+$C$13*$K$11+$F$13*((ER712+EJ712)/MAX(ER712+EJ712+ES712, 0.1)*$P$11+ES712/MAX(ER712+EJ712+ES712, 0.1)*$Q$11))/($B$13+$C$13+$F$13)</f>
        <v>0</v>
      </c>
      <c r="CY712">
        <v>2.7</v>
      </c>
      <c r="CZ712">
        <v>0.5</v>
      </c>
      <c r="DA712" t="s">
        <v>421</v>
      </c>
      <c r="DB712">
        <v>2</v>
      </c>
      <c r="DC712">
        <v>1761014839.933333</v>
      </c>
      <c r="DD712">
        <v>420.3736296296295</v>
      </c>
      <c r="DE712">
        <v>419.9985185185186</v>
      </c>
      <c r="DF712">
        <v>23.69677407407407</v>
      </c>
      <c r="DG712">
        <v>23.72276666666667</v>
      </c>
      <c r="DH712">
        <v>422.2834814814815</v>
      </c>
      <c r="DI712">
        <v>23.50508518518518</v>
      </c>
      <c r="DJ712">
        <v>499.998962962963</v>
      </c>
      <c r="DK712">
        <v>90.64174814814815</v>
      </c>
      <c r="DL712">
        <v>0.03271690740740741</v>
      </c>
      <c r="DM712">
        <v>30.19015555555555</v>
      </c>
      <c r="DN712">
        <v>30.09864444444445</v>
      </c>
      <c r="DO712">
        <v>999.9000000000001</v>
      </c>
      <c r="DP712">
        <v>0</v>
      </c>
      <c r="DQ712">
        <v>0</v>
      </c>
      <c r="DR712">
        <v>9998.010370370372</v>
      </c>
      <c r="DS712">
        <v>0</v>
      </c>
      <c r="DT712">
        <v>0.242856</v>
      </c>
      <c r="DU712">
        <v>0.3750893703703704</v>
      </c>
      <c r="DV712">
        <v>430.5769259259258</v>
      </c>
      <c r="DW712">
        <v>430.2042592592592</v>
      </c>
      <c r="DX712">
        <v>-0.02598677533333333</v>
      </c>
      <c r="DY712">
        <v>419.9985185185186</v>
      </c>
      <c r="DZ712">
        <v>23.72276666666667</v>
      </c>
      <c r="EA712">
        <v>2.147917777777777</v>
      </c>
      <c r="EB712">
        <v>2.150274074074074</v>
      </c>
      <c r="EC712">
        <v>18.57905185185185</v>
      </c>
      <c r="ED712">
        <v>18.59654814814815</v>
      </c>
      <c r="EE712">
        <v>0.005000780000000001</v>
      </c>
      <c r="EF712">
        <v>0</v>
      </c>
      <c r="EG712">
        <v>0</v>
      </c>
      <c r="EH712">
        <v>0</v>
      </c>
      <c r="EI712">
        <v>224.0259259259259</v>
      </c>
      <c r="EJ712">
        <v>0.005000780000000001</v>
      </c>
      <c r="EK712">
        <v>-19.04814814814815</v>
      </c>
      <c r="EL712">
        <v>-0.7074074074074074</v>
      </c>
      <c r="EM712">
        <v>35.13874074074074</v>
      </c>
      <c r="EN712">
        <v>38.33307407407407</v>
      </c>
      <c r="EO712">
        <v>37.09233333333334</v>
      </c>
      <c r="EP712">
        <v>38.4117037037037</v>
      </c>
      <c r="EQ712">
        <v>37.89114814814815</v>
      </c>
      <c r="ER712">
        <v>0</v>
      </c>
      <c r="ES712">
        <v>0</v>
      </c>
      <c r="ET712">
        <v>0</v>
      </c>
      <c r="EU712">
        <v>1761014847.1</v>
      </c>
      <c r="EV712">
        <v>0</v>
      </c>
      <c r="EW712">
        <v>224.156</v>
      </c>
      <c r="EX712">
        <v>13.10000037749605</v>
      </c>
      <c r="EY712">
        <v>-8.615384441202675</v>
      </c>
      <c r="EZ712">
        <v>-18.824</v>
      </c>
      <c r="FA712">
        <v>15</v>
      </c>
      <c r="FB712">
        <v>1761014707.6</v>
      </c>
      <c r="FC712" t="s">
        <v>1851</v>
      </c>
      <c r="FD712">
        <v>1761014707.6</v>
      </c>
      <c r="FE712">
        <v>1761014696.1</v>
      </c>
      <c r="FF712">
        <v>22</v>
      </c>
      <c r="FG712">
        <v>-0.052</v>
      </c>
      <c r="FH712">
        <v>0</v>
      </c>
      <c r="FI712">
        <v>-1.91</v>
      </c>
      <c r="FJ712">
        <v>0.186</v>
      </c>
      <c r="FK712">
        <v>420</v>
      </c>
      <c r="FL712">
        <v>23</v>
      </c>
      <c r="FM712">
        <v>0.59</v>
      </c>
      <c r="FN712">
        <v>0.12</v>
      </c>
      <c r="FO712">
        <v>0.358019275</v>
      </c>
      <c r="FP712">
        <v>0.2886065403377101</v>
      </c>
      <c r="FQ712">
        <v>0.04399930381209884</v>
      </c>
      <c r="FR712">
        <v>1</v>
      </c>
      <c r="FS712">
        <v>222.8147058823529</v>
      </c>
      <c r="FT712">
        <v>27.70817410009017</v>
      </c>
      <c r="FU712">
        <v>6.844840579630297</v>
      </c>
      <c r="FV712">
        <v>0</v>
      </c>
      <c r="FW712">
        <v>-0.0187271106</v>
      </c>
      <c r="FX712">
        <v>-0.2260516300187618</v>
      </c>
      <c r="FY712">
        <v>0.02474218700071241</v>
      </c>
      <c r="FZ712">
        <v>0</v>
      </c>
      <c r="GA712">
        <v>1</v>
      </c>
      <c r="GB712">
        <v>3</v>
      </c>
      <c r="GC712" t="s">
        <v>459</v>
      </c>
      <c r="GD712">
        <v>3.10945</v>
      </c>
      <c r="GE712">
        <v>2.72478</v>
      </c>
      <c r="GF712">
        <v>0.0888393</v>
      </c>
      <c r="GG712">
        <v>0.08852359999999999</v>
      </c>
      <c r="GH712">
        <v>0.107907</v>
      </c>
      <c r="GI712">
        <v>0.109056</v>
      </c>
      <c r="GJ712">
        <v>23917.5</v>
      </c>
      <c r="GK712">
        <v>21651.5</v>
      </c>
      <c r="GL712">
        <v>26806.2</v>
      </c>
      <c r="GM712">
        <v>23959.2</v>
      </c>
      <c r="GN712">
        <v>38209.6</v>
      </c>
      <c r="GO712">
        <v>31481.3</v>
      </c>
      <c r="GP712">
        <v>46789.2</v>
      </c>
      <c r="GQ712">
        <v>37868.3</v>
      </c>
      <c r="GR712">
        <v>1.89465</v>
      </c>
      <c r="GS712">
        <v>1.88437</v>
      </c>
      <c r="GT712">
        <v>0.110026</v>
      </c>
      <c r="GU712">
        <v>0</v>
      </c>
      <c r="GV712">
        <v>28.2821</v>
      </c>
      <c r="GW712">
        <v>999.9</v>
      </c>
      <c r="GX712">
        <v>64.2</v>
      </c>
      <c r="GY712">
        <v>28.9</v>
      </c>
      <c r="GZ712">
        <v>28.3192</v>
      </c>
      <c r="HA712">
        <v>61.2483</v>
      </c>
      <c r="HB712">
        <v>21.2179</v>
      </c>
      <c r="HC712">
        <v>1</v>
      </c>
      <c r="HD712">
        <v>0.008094509999999999</v>
      </c>
      <c r="HE712">
        <v>-1.49934</v>
      </c>
      <c r="HF712">
        <v>20.3316</v>
      </c>
      <c r="HG712">
        <v>5.22103</v>
      </c>
      <c r="HH712">
        <v>11.98</v>
      </c>
      <c r="HI712">
        <v>4.9653</v>
      </c>
      <c r="HJ712">
        <v>3.27598</v>
      </c>
      <c r="HK712">
        <v>9999</v>
      </c>
      <c r="HL712">
        <v>9999</v>
      </c>
      <c r="HM712">
        <v>9999</v>
      </c>
      <c r="HN712">
        <v>999.9</v>
      </c>
      <c r="HO712">
        <v>1.86362</v>
      </c>
      <c r="HP712">
        <v>1.85974</v>
      </c>
      <c r="HQ712">
        <v>1.85806</v>
      </c>
      <c r="HR712">
        <v>1.85944</v>
      </c>
      <c r="HS712">
        <v>1.85959</v>
      </c>
      <c r="HT712">
        <v>1.85806</v>
      </c>
      <c r="HU712">
        <v>1.85714</v>
      </c>
      <c r="HV712">
        <v>1.85211</v>
      </c>
      <c r="HW712">
        <v>0</v>
      </c>
      <c r="HX712">
        <v>0</v>
      </c>
      <c r="HY712">
        <v>0</v>
      </c>
      <c r="HZ712">
        <v>0</v>
      </c>
      <c r="IA712" t="s">
        <v>424</v>
      </c>
      <c r="IB712" t="s">
        <v>425</v>
      </c>
      <c r="IC712" t="s">
        <v>426</v>
      </c>
      <c r="ID712" t="s">
        <v>426</v>
      </c>
      <c r="IE712" t="s">
        <v>426</v>
      </c>
      <c r="IF712" t="s">
        <v>426</v>
      </c>
      <c r="IG712">
        <v>0</v>
      </c>
      <c r="IH712">
        <v>100</v>
      </c>
      <c r="II712">
        <v>100</v>
      </c>
      <c r="IJ712">
        <v>-1.91</v>
      </c>
      <c r="IK712">
        <v>0.1924</v>
      </c>
      <c r="IL712">
        <v>-2.701380228693328</v>
      </c>
      <c r="IM712">
        <v>0.001328113201692861</v>
      </c>
      <c r="IN712">
        <v>1.538283238170363E-06</v>
      </c>
      <c r="IO712">
        <v>-5.795655626708063E-10</v>
      </c>
      <c r="IP712">
        <v>-0.06022390184265988</v>
      </c>
      <c r="IQ712">
        <v>-0.004593102289677449</v>
      </c>
      <c r="IR712">
        <v>0.0008253994458280543</v>
      </c>
      <c r="IS712">
        <v>-7.403632370499484E-06</v>
      </c>
      <c r="IT712">
        <v>2</v>
      </c>
      <c r="IU712">
        <v>1985</v>
      </c>
      <c r="IV712">
        <v>1</v>
      </c>
      <c r="IW712">
        <v>27</v>
      </c>
      <c r="IX712">
        <v>2.3</v>
      </c>
      <c r="IY712">
        <v>2.5</v>
      </c>
      <c r="IZ712">
        <v>1.13525</v>
      </c>
      <c r="JA712">
        <v>2.61597</v>
      </c>
      <c r="JB712">
        <v>1.49658</v>
      </c>
      <c r="JC712">
        <v>2.34375</v>
      </c>
      <c r="JD712">
        <v>1.54907</v>
      </c>
      <c r="JE712">
        <v>2.38892</v>
      </c>
      <c r="JF712">
        <v>32.6869</v>
      </c>
      <c r="JG712">
        <v>15.0777</v>
      </c>
      <c r="JH712">
        <v>18</v>
      </c>
      <c r="JI712">
        <v>481.073</v>
      </c>
      <c r="JJ712">
        <v>503.742</v>
      </c>
      <c r="JK712">
        <v>31.0788</v>
      </c>
      <c r="JL712">
        <v>27.3361</v>
      </c>
      <c r="JM712">
        <v>30</v>
      </c>
      <c r="JN712">
        <v>27.5421</v>
      </c>
      <c r="JO712">
        <v>27.5265</v>
      </c>
      <c r="JP712">
        <v>22.8293</v>
      </c>
      <c r="JQ712">
        <v>19.7837</v>
      </c>
      <c r="JR712">
        <v>78.95950000000001</v>
      </c>
      <c r="JS712">
        <v>31.0562</v>
      </c>
      <c r="JT712">
        <v>420</v>
      </c>
      <c r="JU712">
        <v>23.7813</v>
      </c>
      <c r="JV712">
        <v>102.317</v>
      </c>
      <c r="JW712">
        <v>91.35939999999999</v>
      </c>
    </row>
    <row r="713" spans="1:283">
      <c r="A713">
        <v>695</v>
      </c>
      <c r="B713">
        <v>1761014850.1</v>
      </c>
      <c r="C713">
        <v>5184.099999904633</v>
      </c>
      <c r="D713" t="s">
        <v>1858</v>
      </c>
      <c r="E713" t="s">
        <v>1859</v>
      </c>
      <c r="F713">
        <v>5</v>
      </c>
      <c r="G713" t="s">
        <v>1850</v>
      </c>
      <c r="H713">
        <v>1761014841.926923</v>
      </c>
      <c r="I713">
        <f>(J713)/1000</f>
        <v>0</v>
      </c>
      <c r="J713">
        <f>1000*DJ713*AH713*(DF713-DG713)/(100*CY713*(1000-AH713*DF713))</f>
        <v>0</v>
      </c>
      <c r="K713">
        <f>DJ713*AH713*(DE713-DD713*(1000-AH713*DG713)/(1000-AH713*DF713))/(100*CY713)</f>
        <v>0</v>
      </c>
      <c r="L713">
        <f>DD713 - IF(AH713&gt;1, K713*CY713*100.0/(AJ713), 0)</f>
        <v>0</v>
      </c>
      <c r="M713">
        <f>((S713-I713/2)*L713-K713)/(S713+I713/2)</f>
        <v>0</v>
      </c>
      <c r="N713">
        <f>M713*(DK713+DL713)/1000.0</f>
        <v>0</v>
      </c>
      <c r="O713">
        <f>(DD713 - IF(AH713&gt;1, K713*CY713*100.0/(AJ713), 0))*(DK713+DL713)/1000.0</f>
        <v>0</v>
      </c>
      <c r="P713">
        <f>2.0/((1/R713-1/Q713)+SIGN(R713)*SQRT((1/R713-1/Q713)*(1/R713-1/Q713) + 4*CZ713/((CZ713+1)*(CZ713+1))*(2*1/R713*1/Q713-1/Q713*1/Q713)))</f>
        <v>0</v>
      </c>
      <c r="Q713">
        <f>IF(LEFT(DA713,1)&lt;&gt;"0",IF(LEFT(DA713,1)="1",3.0,DB713),$D$5+$E$5*(DR713*DK713/($K$5*1000))+$F$5*(DR713*DK713/($K$5*1000))*MAX(MIN(CY713,$J$5),$I$5)*MAX(MIN(CY713,$J$5),$I$5)+$G$5*MAX(MIN(CY713,$J$5),$I$5)*(DR713*DK713/($K$5*1000))+$H$5*(DR713*DK713/($K$5*1000))*(DR713*DK713/($K$5*1000)))</f>
        <v>0</v>
      </c>
      <c r="R713">
        <f>I713*(1000-(1000*0.61365*exp(17.502*V713/(240.97+V713))/(DK713+DL713)+DF713)/2)/(1000*0.61365*exp(17.502*V713/(240.97+V713))/(DK713+DL713)-DF713)</f>
        <v>0</v>
      </c>
      <c r="S713">
        <f>1/((CZ713+1)/(P713/1.6)+1/(Q713/1.37)) + CZ713/((CZ713+1)/(P713/1.6) + CZ713/(Q713/1.37))</f>
        <v>0</v>
      </c>
      <c r="T713">
        <f>(CU713*CX713)</f>
        <v>0</v>
      </c>
      <c r="U713">
        <f>(DM713+(T713+2*0.95*5.67E-8*(((DM713+$B$9)+273)^4-(DM713+273)^4)-44100*I713)/(1.84*29.3*Q713+8*0.95*5.67E-8*(DM713+273)^3))</f>
        <v>0</v>
      </c>
      <c r="V713">
        <f>($C$9*DN713+$D$9*DO713+$E$9*U713)</f>
        <v>0</v>
      </c>
      <c r="W713">
        <f>0.61365*exp(17.502*V713/(240.97+V713))</f>
        <v>0</v>
      </c>
      <c r="X713">
        <f>(Y713/Z713*100)</f>
        <v>0</v>
      </c>
      <c r="Y713">
        <f>DF713*(DK713+DL713)/1000</f>
        <v>0</v>
      </c>
      <c r="Z713">
        <f>0.61365*exp(17.502*DM713/(240.97+DM713))</f>
        <v>0</v>
      </c>
      <c r="AA713">
        <f>(W713-DF713*(DK713+DL713)/1000)</f>
        <v>0</v>
      </c>
      <c r="AB713">
        <f>(-I713*44100)</f>
        <v>0</v>
      </c>
      <c r="AC713">
        <f>2*29.3*Q713*0.92*(DM713-V713)</f>
        <v>0</v>
      </c>
      <c r="AD713">
        <f>2*0.95*5.67E-8*(((DM713+$B$9)+273)^4-(V713+273)^4)</f>
        <v>0</v>
      </c>
      <c r="AE713">
        <f>T713+AD713+AB713+AC713</f>
        <v>0</v>
      </c>
      <c r="AF713">
        <v>1</v>
      </c>
      <c r="AG713">
        <v>0</v>
      </c>
      <c r="AH713">
        <f>IF(AF713*$H$15&gt;=AJ713,1.0,(AJ713/(AJ713-AF713*$H$15)))</f>
        <v>0</v>
      </c>
      <c r="AI713">
        <f>(AH713-1)*100</f>
        <v>0</v>
      </c>
      <c r="AJ713">
        <f>MAX(0,($B$15+$C$15*DR713)/(1+$D$15*DR713)*DK713/(DM713+273)*$E$15)</f>
        <v>0</v>
      </c>
      <c r="AK713" t="s">
        <v>420</v>
      </c>
      <c r="AL713" t="s">
        <v>420</v>
      </c>
      <c r="AM713">
        <v>0</v>
      </c>
      <c r="AN713">
        <v>0</v>
      </c>
      <c r="AO713">
        <f>1-AM713/AN713</f>
        <v>0</v>
      </c>
      <c r="AP713">
        <v>0</v>
      </c>
      <c r="AQ713" t="s">
        <v>420</v>
      </c>
      <c r="AR713" t="s">
        <v>420</v>
      </c>
      <c r="AS713">
        <v>0</v>
      </c>
      <c r="AT713">
        <v>0</v>
      </c>
      <c r="AU713">
        <f>1-AS713/AT713</f>
        <v>0</v>
      </c>
      <c r="AV713">
        <v>0.5</v>
      </c>
      <c r="AW713">
        <f>CV713</f>
        <v>0</v>
      </c>
      <c r="AX713">
        <f>K713</f>
        <v>0</v>
      </c>
      <c r="AY713">
        <f>AU713*AV713*AW713</f>
        <v>0</v>
      </c>
      <c r="AZ713">
        <f>(AX713-AP713)/AW713</f>
        <v>0</v>
      </c>
      <c r="BA713">
        <f>(AN713-AT713)/AT713</f>
        <v>0</v>
      </c>
      <c r="BB713">
        <f>AM713/(AO713+AM713/AT713)</f>
        <v>0</v>
      </c>
      <c r="BC713" t="s">
        <v>420</v>
      </c>
      <c r="BD713">
        <v>0</v>
      </c>
      <c r="BE713">
        <f>IF(BD713&lt;&gt;0, BD713, BB713)</f>
        <v>0</v>
      </c>
      <c r="BF713">
        <f>1-BE713/AT713</f>
        <v>0</v>
      </c>
      <c r="BG713">
        <f>(AT713-AS713)/(AT713-BE713)</f>
        <v>0</v>
      </c>
      <c r="BH713">
        <f>(AN713-AT713)/(AN713-BE713)</f>
        <v>0</v>
      </c>
      <c r="BI713">
        <f>(AT713-AS713)/(AT713-AM713)</f>
        <v>0</v>
      </c>
      <c r="BJ713">
        <f>(AN713-AT713)/(AN713-AM713)</f>
        <v>0</v>
      </c>
      <c r="BK713">
        <f>(BG713*BE713/AS713)</f>
        <v>0</v>
      </c>
      <c r="BL713">
        <f>(1-BK713)</f>
        <v>0</v>
      </c>
      <c r="CU713">
        <f>$B$13*DS713+$C$13*DT713+$F$13*EE713*(1-EH713)</f>
        <v>0</v>
      </c>
      <c r="CV713">
        <f>CU713*CW713</f>
        <v>0</v>
      </c>
      <c r="CW713">
        <f>($B$13*$D$11+$C$13*$D$11+$F$13*((ER713+EJ713)/MAX(ER713+EJ713+ES713, 0.1)*$I$11+ES713/MAX(ER713+EJ713+ES713, 0.1)*$J$11))/($B$13+$C$13+$F$13)</f>
        <v>0</v>
      </c>
      <c r="CX713">
        <f>($B$13*$K$11+$C$13*$K$11+$F$13*((ER713+EJ713)/MAX(ER713+EJ713+ES713, 0.1)*$P$11+ES713/MAX(ER713+EJ713+ES713, 0.1)*$Q$11))/($B$13+$C$13+$F$13)</f>
        <v>0</v>
      </c>
      <c r="CY713">
        <v>2.7</v>
      </c>
      <c r="CZ713">
        <v>0.5</v>
      </c>
      <c r="DA713" t="s">
        <v>421</v>
      </c>
      <c r="DB713">
        <v>2</v>
      </c>
      <c r="DC713">
        <v>1761014841.926923</v>
      </c>
      <c r="DD713">
        <v>420.3729615384614</v>
      </c>
      <c r="DE713">
        <v>419.9902692307692</v>
      </c>
      <c r="DF713">
        <v>23.70338076923077</v>
      </c>
      <c r="DG713">
        <v>23.73495769230769</v>
      </c>
      <c r="DH713">
        <v>422.2828461538462</v>
      </c>
      <c r="DI713">
        <v>23.51155</v>
      </c>
      <c r="DJ713">
        <v>499.9845</v>
      </c>
      <c r="DK713">
        <v>90.64175000000002</v>
      </c>
      <c r="DL713">
        <v>0.03282028461538462</v>
      </c>
      <c r="DM713">
        <v>30.18538076923077</v>
      </c>
      <c r="DN713">
        <v>30.09445</v>
      </c>
      <c r="DO713">
        <v>999.9000000000001</v>
      </c>
      <c r="DP713">
        <v>0</v>
      </c>
      <c r="DQ713">
        <v>0</v>
      </c>
      <c r="DR713">
        <v>9995.16923076923</v>
      </c>
      <c r="DS713">
        <v>0</v>
      </c>
      <c r="DT713">
        <v>0.242856</v>
      </c>
      <c r="DU713">
        <v>0.3827127692307691</v>
      </c>
      <c r="DV713">
        <v>430.5791538461539</v>
      </c>
      <c r="DW713">
        <v>430.2011153846154</v>
      </c>
      <c r="DX713">
        <v>-0.03156991515384616</v>
      </c>
      <c r="DY713">
        <v>419.9902692307692</v>
      </c>
      <c r="DZ713">
        <v>23.73495769230769</v>
      </c>
      <c r="EA713">
        <v>2.148516538461539</v>
      </c>
      <c r="EB713">
        <v>2.151378846153846</v>
      </c>
      <c r="EC713">
        <v>18.58350384615385</v>
      </c>
      <c r="ED713">
        <v>18.60476153846154</v>
      </c>
      <c r="EE713">
        <v>0.005000780000000001</v>
      </c>
      <c r="EF713">
        <v>0</v>
      </c>
      <c r="EG713">
        <v>0</v>
      </c>
      <c r="EH713">
        <v>0</v>
      </c>
      <c r="EI713">
        <v>223.7923076923076</v>
      </c>
      <c r="EJ713">
        <v>0.005000780000000001</v>
      </c>
      <c r="EK713">
        <v>-19.46538461538461</v>
      </c>
      <c r="EL713">
        <v>-0.5692307692307692</v>
      </c>
      <c r="EM713">
        <v>35.15846153846154</v>
      </c>
      <c r="EN713">
        <v>38.37711538461539</v>
      </c>
      <c r="EO713">
        <v>37.13676923076923</v>
      </c>
      <c r="EP713">
        <v>38.47319230769231</v>
      </c>
      <c r="EQ713">
        <v>37.98065384615385</v>
      </c>
      <c r="ER713">
        <v>0</v>
      </c>
      <c r="ES713">
        <v>0</v>
      </c>
      <c r="ET713">
        <v>0</v>
      </c>
      <c r="EU713">
        <v>1761014848.9</v>
      </c>
      <c r="EV713">
        <v>0</v>
      </c>
      <c r="EW713">
        <v>224.3807692307692</v>
      </c>
      <c r="EX713">
        <v>21.00170984859736</v>
      </c>
      <c r="EY713">
        <v>-33.4393161516192</v>
      </c>
      <c r="EZ713">
        <v>-19.21923076923077</v>
      </c>
      <c r="FA713">
        <v>15</v>
      </c>
      <c r="FB713">
        <v>1761014707.6</v>
      </c>
      <c r="FC713" t="s">
        <v>1851</v>
      </c>
      <c r="FD713">
        <v>1761014707.6</v>
      </c>
      <c r="FE713">
        <v>1761014696.1</v>
      </c>
      <c r="FF713">
        <v>22</v>
      </c>
      <c r="FG713">
        <v>-0.052</v>
      </c>
      <c r="FH713">
        <v>0</v>
      </c>
      <c r="FI713">
        <v>-1.91</v>
      </c>
      <c r="FJ713">
        <v>0.186</v>
      </c>
      <c r="FK713">
        <v>420</v>
      </c>
      <c r="FL713">
        <v>23</v>
      </c>
      <c r="FM713">
        <v>0.59</v>
      </c>
      <c r="FN713">
        <v>0.12</v>
      </c>
      <c r="FO713">
        <v>0.3692753658536586</v>
      </c>
      <c r="FP713">
        <v>0.170519540069686</v>
      </c>
      <c r="FQ713">
        <v>0.03560173843710725</v>
      </c>
      <c r="FR713">
        <v>1</v>
      </c>
      <c r="FS713">
        <v>223.7382352941176</v>
      </c>
      <c r="FT713">
        <v>5.03743325094848</v>
      </c>
      <c r="FU713">
        <v>5.392970081279691</v>
      </c>
      <c r="FV713">
        <v>0</v>
      </c>
      <c r="FW713">
        <v>-0.02224010034146342</v>
      </c>
      <c r="FX713">
        <v>-0.1889474454773519</v>
      </c>
      <c r="FY713">
        <v>0.02350795081002714</v>
      </c>
      <c r="FZ713">
        <v>0</v>
      </c>
      <c r="GA713">
        <v>1</v>
      </c>
      <c r="GB713">
        <v>3</v>
      </c>
      <c r="GC713" t="s">
        <v>459</v>
      </c>
      <c r="GD713">
        <v>3.1095</v>
      </c>
      <c r="GE713">
        <v>2.7249</v>
      </c>
      <c r="GF713">
        <v>0.0888437</v>
      </c>
      <c r="GG713">
        <v>0.0885296</v>
      </c>
      <c r="GH713">
        <v>0.107929</v>
      </c>
      <c r="GI713">
        <v>0.109061</v>
      </c>
      <c r="GJ713">
        <v>23917.4</v>
      </c>
      <c r="GK713">
        <v>21651.3</v>
      </c>
      <c r="GL713">
        <v>26806.3</v>
      </c>
      <c r="GM713">
        <v>23959.2</v>
      </c>
      <c r="GN713">
        <v>38208.6</v>
      </c>
      <c r="GO713">
        <v>31481</v>
      </c>
      <c r="GP713">
        <v>46789.2</v>
      </c>
      <c r="GQ713">
        <v>37868.1</v>
      </c>
      <c r="GR713">
        <v>1.89457</v>
      </c>
      <c r="GS713">
        <v>1.88463</v>
      </c>
      <c r="GT713">
        <v>0.109535</v>
      </c>
      <c r="GU713">
        <v>0</v>
      </c>
      <c r="GV713">
        <v>28.2839</v>
      </c>
      <c r="GW713">
        <v>999.9</v>
      </c>
      <c r="GX713">
        <v>64.2</v>
      </c>
      <c r="GY713">
        <v>28.9</v>
      </c>
      <c r="GZ713">
        <v>28.3217</v>
      </c>
      <c r="HA713">
        <v>60.9283</v>
      </c>
      <c r="HB713">
        <v>20.8894</v>
      </c>
      <c r="HC713">
        <v>1</v>
      </c>
      <c r="HD713">
        <v>0.008010669999999999</v>
      </c>
      <c r="HE713">
        <v>-1.57997</v>
      </c>
      <c r="HF713">
        <v>20.3308</v>
      </c>
      <c r="HG713">
        <v>5.22118</v>
      </c>
      <c r="HH713">
        <v>11.9798</v>
      </c>
      <c r="HI713">
        <v>4.96505</v>
      </c>
      <c r="HJ713">
        <v>3.27593</v>
      </c>
      <c r="HK713">
        <v>9999</v>
      </c>
      <c r="HL713">
        <v>9999</v>
      </c>
      <c r="HM713">
        <v>9999</v>
      </c>
      <c r="HN713">
        <v>999.9</v>
      </c>
      <c r="HO713">
        <v>1.86361</v>
      </c>
      <c r="HP713">
        <v>1.85974</v>
      </c>
      <c r="HQ713">
        <v>1.85806</v>
      </c>
      <c r="HR713">
        <v>1.85944</v>
      </c>
      <c r="HS713">
        <v>1.85959</v>
      </c>
      <c r="HT713">
        <v>1.85806</v>
      </c>
      <c r="HU713">
        <v>1.85715</v>
      </c>
      <c r="HV713">
        <v>1.85211</v>
      </c>
      <c r="HW713">
        <v>0</v>
      </c>
      <c r="HX713">
        <v>0</v>
      </c>
      <c r="HY713">
        <v>0</v>
      </c>
      <c r="HZ713">
        <v>0</v>
      </c>
      <c r="IA713" t="s">
        <v>424</v>
      </c>
      <c r="IB713" t="s">
        <v>425</v>
      </c>
      <c r="IC713" t="s">
        <v>426</v>
      </c>
      <c r="ID713" t="s">
        <v>426</v>
      </c>
      <c r="IE713" t="s">
        <v>426</v>
      </c>
      <c r="IF713" t="s">
        <v>426</v>
      </c>
      <c r="IG713">
        <v>0</v>
      </c>
      <c r="IH713">
        <v>100</v>
      </c>
      <c r="II713">
        <v>100</v>
      </c>
      <c r="IJ713">
        <v>-1.91</v>
      </c>
      <c r="IK713">
        <v>0.1926</v>
      </c>
      <c r="IL713">
        <v>-2.701380228693328</v>
      </c>
      <c r="IM713">
        <v>0.001328113201692861</v>
      </c>
      <c r="IN713">
        <v>1.538283238170363E-06</v>
      </c>
      <c r="IO713">
        <v>-5.795655626708063E-10</v>
      </c>
      <c r="IP713">
        <v>-0.06022390184265988</v>
      </c>
      <c r="IQ713">
        <v>-0.004593102289677449</v>
      </c>
      <c r="IR713">
        <v>0.0008253994458280543</v>
      </c>
      <c r="IS713">
        <v>-7.403632370499484E-06</v>
      </c>
      <c r="IT713">
        <v>2</v>
      </c>
      <c r="IU713">
        <v>1985</v>
      </c>
      <c r="IV713">
        <v>1</v>
      </c>
      <c r="IW713">
        <v>27</v>
      </c>
      <c r="IX713">
        <v>2.4</v>
      </c>
      <c r="IY713">
        <v>2.6</v>
      </c>
      <c r="IZ713">
        <v>1.13525</v>
      </c>
      <c r="JA713">
        <v>2.60864</v>
      </c>
      <c r="JB713">
        <v>1.49658</v>
      </c>
      <c r="JC713">
        <v>2.34375</v>
      </c>
      <c r="JD713">
        <v>1.54907</v>
      </c>
      <c r="JE713">
        <v>2.4707</v>
      </c>
      <c r="JF713">
        <v>32.6869</v>
      </c>
      <c r="JG713">
        <v>15.1039</v>
      </c>
      <c r="JH713">
        <v>18</v>
      </c>
      <c r="JI713">
        <v>481.029</v>
      </c>
      <c r="JJ713">
        <v>503.902</v>
      </c>
      <c r="JK713">
        <v>31.0387</v>
      </c>
      <c r="JL713">
        <v>27.3361</v>
      </c>
      <c r="JM713">
        <v>30</v>
      </c>
      <c r="JN713">
        <v>27.5421</v>
      </c>
      <c r="JO713">
        <v>27.5259</v>
      </c>
      <c r="JP713">
        <v>22.8282</v>
      </c>
      <c r="JQ713">
        <v>19.7837</v>
      </c>
      <c r="JR713">
        <v>78.95950000000001</v>
      </c>
      <c r="JS713">
        <v>30.9775</v>
      </c>
      <c r="JT713">
        <v>420</v>
      </c>
      <c r="JU713">
        <v>23.777</v>
      </c>
      <c r="JV713">
        <v>102.317</v>
      </c>
      <c r="JW713">
        <v>91.3591</v>
      </c>
    </row>
    <row r="714" spans="1:283">
      <c r="A714">
        <v>696</v>
      </c>
      <c r="B714">
        <v>1761014852.1</v>
      </c>
      <c r="C714">
        <v>5186.099999904633</v>
      </c>
      <c r="D714" t="s">
        <v>1860</v>
      </c>
      <c r="E714" t="s">
        <v>1861</v>
      </c>
      <c r="F714">
        <v>5</v>
      </c>
      <c r="G714" t="s">
        <v>1850</v>
      </c>
      <c r="H714">
        <v>1761014844</v>
      </c>
      <c r="I714">
        <f>(J714)/1000</f>
        <v>0</v>
      </c>
      <c r="J714">
        <f>1000*DJ714*AH714*(DF714-DG714)/(100*CY714*(1000-AH714*DF714))</f>
        <v>0</v>
      </c>
      <c r="K714">
        <f>DJ714*AH714*(DE714-DD714*(1000-AH714*DG714)/(1000-AH714*DF714))/(100*CY714)</f>
        <v>0</v>
      </c>
      <c r="L714">
        <f>DD714 - IF(AH714&gt;1, K714*CY714*100.0/(AJ714), 0)</f>
        <v>0</v>
      </c>
      <c r="M714">
        <f>((S714-I714/2)*L714-K714)/(S714+I714/2)</f>
        <v>0</v>
      </c>
      <c r="N714">
        <f>M714*(DK714+DL714)/1000.0</f>
        <v>0</v>
      </c>
      <c r="O714">
        <f>(DD714 - IF(AH714&gt;1, K714*CY714*100.0/(AJ714), 0))*(DK714+DL714)/1000.0</f>
        <v>0</v>
      </c>
      <c r="P714">
        <f>2.0/((1/R714-1/Q714)+SIGN(R714)*SQRT((1/R714-1/Q714)*(1/R714-1/Q714) + 4*CZ714/((CZ714+1)*(CZ714+1))*(2*1/R714*1/Q714-1/Q714*1/Q714)))</f>
        <v>0</v>
      </c>
      <c r="Q714">
        <f>IF(LEFT(DA714,1)&lt;&gt;"0",IF(LEFT(DA714,1)="1",3.0,DB714),$D$5+$E$5*(DR714*DK714/($K$5*1000))+$F$5*(DR714*DK714/($K$5*1000))*MAX(MIN(CY714,$J$5),$I$5)*MAX(MIN(CY714,$J$5),$I$5)+$G$5*MAX(MIN(CY714,$J$5),$I$5)*(DR714*DK714/($K$5*1000))+$H$5*(DR714*DK714/($K$5*1000))*(DR714*DK714/($K$5*1000)))</f>
        <v>0</v>
      </c>
      <c r="R714">
        <f>I714*(1000-(1000*0.61365*exp(17.502*V714/(240.97+V714))/(DK714+DL714)+DF714)/2)/(1000*0.61365*exp(17.502*V714/(240.97+V714))/(DK714+DL714)-DF714)</f>
        <v>0</v>
      </c>
      <c r="S714">
        <f>1/((CZ714+1)/(P714/1.6)+1/(Q714/1.37)) + CZ714/((CZ714+1)/(P714/1.6) + CZ714/(Q714/1.37))</f>
        <v>0</v>
      </c>
      <c r="T714">
        <f>(CU714*CX714)</f>
        <v>0</v>
      </c>
      <c r="U714">
        <f>(DM714+(T714+2*0.95*5.67E-8*(((DM714+$B$9)+273)^4-(DM714+273)^4)-44100*I714)/(1.84*29.3*Q714+8*0.95*5.67E-8*(DM714+273)^3))</f>
        <v>0</v>
      </c>
      <c r="V714">
        <f>($C$9*DN714+$D$9*DO714+$E$9*U714)</f>
        <v>0</v>
      </c>
      <c r="W714">
        <f>0.61365*exp(17.502*V714/(240.97+V714))</f>
        <v>0</v>
      </c>
      <c r="X714">
        <f>(Y714/Z714*100)</f>
        <v>0</v>
      </c>
      <c r="Y714">
        <f>DF714*(DK714+DL714)/1000</f>
        <v>0</v>
      </c>
      <c r="Z714">
        <f>0.61365*exp(17.502*DM714/(240.97+DM714))</f>
        <v>0</v>
      </c>
      <c r="AA714">
        <f>(W714-DF714*(DK714+DL714)/1000)</f>
        <v>0</v>
      </c>
      <c r="AB714">
        <f>(-I714*44100)</f>
        <v>0</v>
      </c>
      <c r="AC714">
        <f>2*29.3*Q714*0.92*(DM714-V714)</f>
        <v>0</v>
      </c>
      <c r="AD714">
        <f>2*0.95*5.67E-8*(((DM714+$B$9)+273)^4-(V714+273)^4)</f>
        <v>0</v>
      </c>
      <c r="AE714">
        <f>T714+AD714+AB714+AC714</f>
        <v>0</v>
      </c>
      <c r="AF714">
        <v>1</v>
      </c>
      <c r="AG714">
        <v>0</v>
      </c>
      <c r="AH714">
        <f>IF(AF714*$H$15&gt;=AJ714,1.0,(AJ714/(AJ714-AF714*$H$15)))</f>
        <v>0</v>
      </c>
      <c r="AI714">
        <f>(AH714-1)*100</f>
        <v>0</v>
      </c>
      <c r="AJ714">
        <f>MAX(0,($B$15+$C$15*DR714)/(1+$D$15*DR714)*DK714/(DM714+273)*$E$15)</f>
        <v>0</v>
      </c>
      <c r="AK714" t="s">
        <v>420</v>
      </c>
      <c r="AL714" t="s">
        <v>420</v>
      </c>
      <c r="AM714">
        <v>0</v>
      </c>
      <c r="AN714">
        <v>0</v>
      </c>
      <c r="AO714">
        <f>1-AM714/AN714</f>
        <v>0</v>
      </c>
      <c r="AP714">
        <v>0</v>
      </c>
      <c r="AQ714" t="s">
        <v>420</v>
      </c>
      <c r="AR714" t="s">
        <v>420</v>
      </c>
      <c r="AS714">
        <v>0</v>
      </c>
      <c r="AT714">
        <v>0</v>
      </c>
      <c r="AU714">
        <f>1-AS714/AT714</f>
        <v>0</v>
      </c>
      <c r="AV714">
        <v>0.5</v>
      </c>
      <c r="AW714">
        <f>CV714</f>
        <v>0</v>
      </c>
      <c r="AX714">
        <f>K714</f>
        <v>0</v>
      </c>
      <c r="AY714">
        <f>AU714*AV714*AW714</f>
        <v>0</v>
      </c>
      <c r="AZ714">
        <f>(AX714-AP714)/AW714</f>
        <v>0</v>
      </c>
      <c r="BA714">
        <f>(AN714-AT714)/AT714</f>
        <v>0</v>
      </c>
      <c r="BB714">
        <f>AM714/(AO714+AM714/AT714)</f>
        <v>0</v>
      </c>
      <c r="BC714" t="s">
        <v>420</v>
      </c>
      <c r="BD714">
        <v>0</v>
      </c>
      <c r="BE714">
        <f>IF(BD714&lt;&gt;0, BD714, BB714)</f>
        <v>0</v>
      </c>
      <c r="BF714">
        <f>1-BE714/AT714</f>
        <v>0</v>
      </c>
      <c r="BG714">
        <f>(AT714-AS714)/(AT714-BE714)</f>
        <v>0</v>
      </c>
      <c r="BH714">
        <f>(AN714-AT714)/(AN714-BE714)</f>
        <v>0</v>
      </c>
      <c r="BI714">
        <f>(AT714-AS714)/(AT714-AM714)</f>
        <v>0</v>
      </c>
      <c r="BJ714">
        <f>(AN714-AT714)/(AN714-AM714)</f>
        <v>0</v>
      </c>
      <c r="BK714">
        <f>(BG714*BE714/AS714)</f>
        <v>0</v>
      </c>
      <c r="BL714">
        <f>(1-BK714)</f>
        <v>0</v>
      </c>
      <c r="CU714">
        <f>$B$13*DS714+$C$13*DT714+$F$13*EE714*(1-EH714)</f>
        <v>0</v>
      </c>
      <c r="CV714">
        <f>CU714*CW714</f>
        <v>0</v>
      </c>
      <c r="CW714">
        <f>($B$13*$D$11+$C$13*$D$11+$F$13*((ER714+EJ714)/MAX(ER714+EJ714+ES714, 0.1)*$I$11+ES714/MAX(ER714+EJ714+ES714, 0.1)*$J$11))/($B$13+$C$13+$F$13)</f>
        <v>0</v>
      </c>
      <c r="CX714">
        <f>($B$13*$K$11+$C$13*$K$11+$F$13*((ER714+EJ714)/MAX(ER714+EJ714+ES714, 0.1)*$P$11+ES714/MAX(ER714+EJ714+ES714, 0.1)*$Q$11))/($B$13+$C$13+$F$13)</f>
        <v>0</v>
      </c>
      <c r="CY714">
        <v>2.7</v>
      </c>
      <c r="CZ714">
        <v>0.5</v>
      </c>
      <c r="DA714" t="s">
        <v>421</v>
      </c>
      <c r="DB714">
        <v>2</v>
      </c>
      <c r="DC714">
        <v>1761014844</v>
      </c>
      <c r="DD714">
        <v>420.37372</v>
      </c>
      <c r="DE714">
        <v>419.99148</v>
      </c>
      <c r="DF714">
        <v>23.711168</v>
      </c>
      <c r="DG714">
        <v>23.74706399999999</v>
      </c>
      <c r="DH714">
        <v>422.28356</v>
      </c>
      <c r="DI714">
        <v>23.519164</v>
      </c>
      <c r="DJ714">
        <v>499.9842</v>
      </c>
      <c r="DK714">
        <v>90.64182000000001</v>
      </c>
      <c r="DL714">
        <v>0.03280937599999999</v>
      </c>
      <c r="DM714">
        <v>30.179708</v>
      </c>
      <c r="DN714">
        <v>30.08883999999999</v>
      </c>
      <c r="DO714">
        <v>999.9</v>
      </c>
      <c r="DP714">
        <v>0</v>
      </c>
      <c r="DQ714">
        <v>0</v>
      </c>
      <c r="DR714">
        <v>10003.0752</v>
      </c>
      <c r="DS714">
        <v>0</v>
      </c>
      <c r="DT714">
        <v>0.242856</v>
      </c>
      <c r="DU714">
        <v>0.38224124</v>
      </c>
      <c r="DV714">
        <v>430.5834</v>
      </c>
      <c r="DW714">
        <v>430.20768</v>
      </c>
      <c r="DX714">
        <v>-0.035889048</v>
      </c>
      <c r="DY714">
        <v>419.99148</v>
      </c>
      <c r="DZ714">
        <v>23.74706399999999</v>
      </c>
      <c r="EA714">
        <v>2.1492236</v>
      </c>
      <c r="EB714">
        <v>2.152478</v>
      </c>
      <c r="EC714">
        <v>18.588764</v>
      </c>
      <c r="ED714">
        <v>18.612928</v>
      </c>
      <c r="EE714">
        <v>0.00500078</v>
      </c>
      <c r="EF714">
        <v>0</v>
      </c>
      <c r="EG714">
        <v>0</v>
      </c>
      <c r="EH714">
        <v>0</v>
      </c>
      <c r="EI714">
        <v>223.324</v>
      </c>
      <c r="EJ714">
        <v>0.00500078</v>
      </c>
      <c r="EK714">
        <v>-19.436</v>
      </c>
      <c r="EL714">
        <v>-0.52</v>
      </c>
      <c r="EM714">
        <v>35.1748</v>
      </c>
      <c r="EN714">
        <v>38.42972</v>
      </c>
      <c r="EO714">
        <v>37.19224</v>
      </c>
      <c r="EP714">
        <v>38.52464</v>
      </c>
      <c r="EQ714">
        <v>38.04992</v>
      </c>
      <c r="ER714">
        <v>0</v>
      </c>
      <c r="ES714">
        <v>0</v>
      </c>
      <c r="ET714">
        <v>0</v>
      </c>
      <c r="EU714">
        <v>1761014851.3</v>
      </c>
      <c r="EV714">
        <v>0</v>
      </c>
      <c r="EW714">
        <v>224.4115384615385</v>
      </c>
      <c r="EX714">
        <v>17.66495766124892</v>
      </c>
      <c r="EY714">
        <v>-20.58461530743101</v>
      </c>
      <c r="EZ714">
        <v>-19.35</v>
      </c>
      <c r="FA714">
        <v>15</v>
      </c>
      <c r="FB714">
        <v>1761014707.6</v>
      </c>
      <c r="FC714" t="s">
        <v>1851</v>
      </c>
      <c r="FD714">
        <v>1761014707.6</v>
      </c>
      <c r="FE714">
        <v>1761014696.1</v>
      </c>
      <c r="FF714">
        <v>22</v>
      </c>
      <c r="FG714">
        <v>-0.052</v>
      </c>
      <c r="FH714">
        <v>0</v>
      </c>
      <c r="FI714">
        <v>-1.91</v>
      </c>
      <c r="FJ714">
        <v>0.186</v>
      </c>
      <c r="FK714">
        <v>420</v>
      </c>
      <c r="FL714">
        <v>23</v>
      </c>
      <c r="FM714">
        <v>0.59</v>
      </c>
      <c r="FN714">
        <v>0.12</v>
      </c>
      <c r="FO714">
        <v>0.37371525</v>
      </c>
      <c r="FP714">
        <v>0.1225709493433399</v>
      </c>
      <c r="FQ714">
        <v>0.03327359839403457</v>
      </c>
      <c r="FR714">
        <v>1</v>
      </c>
      <c r="FS714">
        <v>223.7558823529412</v>
      </c>
      <c r="FT714">
        <v>9.908327174602171</v>
      </c>
      <c r="FU714">
        <v>5.596962998777873</v>
      </c>
      <c r="FV714">
        <v>0</v>
      </c>
      <c r="FW714">
        <v>-0.02522105835</v>
      </c>
      <c r="FX714">
        <v>-0.1494951389043152</v>
      </c>
      <c r="FY714">
        <v>0.02184629722495238</v>
      </c>
      <c r="FZ714">
        <v>0</v>
      </c>
      <c r="GA714">
        <v>1</v>
      </c>
      <c r="GB714">
        <v>3</v>
      </c>
      <c r="GC714" t="s">
        <v>459</v>
      </c>
      <c r="GD714">
        <v>3.10998</v>
      </c>
      <c r="GE714">
        <v>2.7244</v>
      </c>
      <c r="GF714">
        <v>0.08884599999999999</v>
      </c>
      <c r="GG714">
        <v>0.08853229999999999</v>
      </c>
      <c r="GH714">
        <v>0.107945</v>
      </c>
      <c r="GI714">
        <v>0.109057</v>
      </c>
      <c r="GJ714">
        <v>23917.3</v>
      </c>
      <c r="GK714">
        <v>21651.2</v>
      </c>
      <c r="GL714">
        <v>26806.3</v>
      </c>
      <c r="GM714">
        <v>23959.2</v>
      </c>
      <c r="GN714">
        <v>38207.8</v>
      </c>
      <c r="GO714">
        <v>31481</v>
      </c>
      <c r="GP714">
        <v>46789.1</v>
      </c>
      <c r="GQ714">
        <v>37868</v>
      </c>
      <c r="GR714">
        <v>1.8953</v>
      </c>
      <c r="GS714">
        <v>1.88398</v>
      </c>
      <c r="GT714">
        <v>0.108786</v>
      </c>
      <c r="GU714">
        <v>0</v>
      </c>
      <c r="GV714">
        <v>28.2852</v>
      </c>
      <c r="GW714">
        <v>999.9</v>
      </c>
      <c r="GX714">
        <v>64.2</v>
      </c>
      <c r="GY714">
        <v>28.9</v>
      </c>
      <c r="GZ714">
        <v>28.3224</v>
      </c>
      <c r="HA714">
        <v>61.3283</v>
      </c>
      <c r="HB714">
        <v>21.0176</v>
      </c>
      <c r="HC714">
        <v>1</v>
      </c>
      <c r="HD714">
        <v>0.00799797</v>
      </c>
      <c r="HE714">
        <v>-1.53515</v>
      </c>
      <c r="HF714">
        <v>20.3313</v>
      </c>
      <c r="HG714">
        <v>5.22148</v>
      </c>
      <c r="HH714">
        <v>11.9798</v>
      </c>
      <c r="HI714">
        <v>4.96505</v>
      </c>
      <c r="HJ714">
        <v>3.27595</v>
      </c>
      <c r="HK714">
        <v>9999</v>
      </c>
      <c r="HL714">
        <v>9999</v>
      </c>
      <c r="HM714">
        <v>9999</v>
      </c>
      <c r="HN714">
        <v>999.9</v>
      </c>
      <c r="HO714">
        <v>1.86362</v>
      </c>
      <c r="HP714">
        <v>1.85974</v>
      </c>
      <c r="HQ714">
        <v>1.85806</v>
      </c>
      <c r="HR714">
        <v>1.85944</v>
      </c>
      <c r="HS714">
        <v>1.85959</v>
      </c>
      <c r="HT714">
        <v>1.85806</v>
      </c>
      <c r="HU714">
        <v>1.85715</v>
      </c>
      <c r="HV714">
        <v>1.85211</v>
      </c>
      <c r="HW714">
        <v>0</v>
      </c>
      <c r="HX714">
        <v>0</v>
      </c>
      <c r="HY714">
        <v>0</v>
      </c>
      <c r="HZ714">
        <v>0</v>
      </c>
      <c r="IA714" t="s">
        <v>424</v>
      </c>
      <c r="IB714" t="s">
        <v>425</v>
      </c>
      <c r="IC714" t="s">
        <v>426</v>
      </c>
      <c r="ID714" t="s">
        <v>426</v>
      </c>
      <c r="IE714" t="s">
        <v>426</v>
      </c>
      <c r="IF714" t="s">
        <v>426</v>
      </c>
      <c r="IG714">
        <v>0</v>
      </c>
      <c r="IH714">
        <v>100</v>
      </c>
      <c r="II714">
        <v>100</v>
      </c>
      <c r="IJ714">
        <v>-1.91</v>
      </c>
      <c r="IK714">
        <v>0.1927</v>
      </c>
      <c r="IL714">
        <v>-2.701380228693328</v>
      </c>
      <c r="IM714">
        <v>0.001328113201692861</v>
      </c>
      <c r="IN714">
        <v>1.538283238170363E-06</v>
      </c>
      <c r="IO714">
        <v>-5.795655626708063E-10</v>
      </c>
      <c r="IP714">
        <v>-0.06022390184265988</v>
      </c>
      <c r="IQ714">
        <v>-0.004593102289677449</v>
      </c>
      <c r="IR714">
        <v>0.0008253994458280543</v>
      </c>
      <c r="IS714">
        <v>-7.403632370499484E-06</v>
      </c>
      <c r="IT714">
        <v>2</v>
      </c>
      <c r="IU714">
        <v>1985</v>
      </c>
      <c r="IV714">
        <v>1</v>
      </c>
      <c r="IW714">
        <v>27</v>
      </c>
      <c r="IX714">
        <v>2.4</v>
      </c>
      <c r="IY714">
        <v>2.6</v>
      </c>
      <c r="IZ714">
        <v>1.13525</v>
      </c>
      <c r="JA714">
        <v>2.61963</v>
      </c>
      <c r="JB714">
        <v>1.49658</v>
      </c>
      <c r="JC714">
        <v>2.34375</v>
      </c>
      <c r="JD714">
        <v>1.54907</v>
      </c>
      <c r="JE714">
        <v>2.34741</v>
      </c>
      <c r="JF714">
        <v>32.6869</v>
      </c>
      <c r="JG714">
        <v>15.0864</v>
      </c>
      <c r="JH714">
        <v>18</v>
      </c>
      <c r="JI714">
        <v>481.447</v>
      </c>
      <c r="JJ714">
        <v>503.47</v>
      </c>
      <c r="JK714">
        <v>31.0069</v>
      </c>
      <c r="JL714">
        <v>27.3355</v>
      </c>
      <c r="JM714">
        <v>30</v>
      </c>
      <c r="JN714">
        <v>27.5421</v>
      </c>
      <c r="JO714">
        <v>27.5259</v>
      </c>
      <c r="JP714">
        <v>22.8269</v>
      </c>
      <c r="JQ714">
        <v>19.7837</v>
      </c>
      <c r="JR714">
        <v>78.95950000000001</v>
      </c>
      <c r="JS714">
        <v>30.9775</v>
      </c>
      <c r="JT714">
        <v>420</v>
      </c>
      <c r="JU714">
        <v>23.777</v>
      </c>
      <c r="JV714">
        <v>102.317</v>
      </c>
      <c r="JW714">
        <v>91.35890000000001</v>
      </c>
    </row>
    <row r="715" spans="1:283">
      <c r="A715">
        <v>697</v>
      </c>
      <c r="B715">
        <v>1761014854.1</v>
      </c>
      <c r="C715">
        <v>5188.099999904633</v>
      </c>
      <c r="D715" t="s">
        <v>1862</v>
      </c>
      <c r="E715" t="s">
        <v>1863</v>
      </c>
      <c r="F715">
        <v>5</v>
      </c>
      <c r="G715" t="s">
        <v>1850</v>
      </c>
      <c r="H715">
        <v>1761014846.1625</v>
      </c>
      <c r="I715">
        <f>(J715)/1000</f>
        <v>0</v>
      </c>
      <c r="J715">
        <f>1000*DJ715*AH715*(DF715-DG715)/(100*CY715*(1000-AH715*DF715))</f>
        <v>0</v>
      </c>
      <c r="K715">
        <f>DJ715*AH715*(DE715-DD715*(1000-AH715*DG715)/(1000-AH715*DF715))/(100*CY715)</f>
        <v>0</v>
      </c>
      <c r="L715">
        <f>DD715 - IF(AH715&gt;1, K715*CY715*100.0/(AJ715), 0)</f>
        <v>0</v>
      </c>
      <c r="M715">
        <f>((S715-I715/2)*L715-K715)/(S715+I715/2)</f>
        <v>0</v>
      </c>
      <c r="N715">
        <f>M715*(DK715+DL715)/1000.0</f>
        <v>0</v>
      </c>
      <c r="O715">
        <f>(DD715 - IF(AH715&gt;1, K715*CY715*100.0/(AJ715), 0))*(DK715+DL715)/1000.0</f>
        <v>0</v>
      </c>
      <c r="P715">
        <f>2.0/((1/R715-1/Q715)+SIGN(R715)*SQRT((1/R715-1/Q715)*(1/R715-1/Q715) + 4*CZ715/((CZ715+1)*(CZ715+1))*(2*1/R715*1/Q715-1/Q715*1/Q715)))</f>
        <v>0</v>
      </c>
      <c r="Q715">
        <f>IF(LEFT(DA715,1)&lt;&gt;"0",IF(LEFT(DA715,1)="1",3.0,DB715),$D$5+$E$5*(DR715*DK715/($K$5*1000))+$F$5*(DR715*DK715/($K$5*1000))*MAX(MIN(CY715,$J$5),$I$5)*MAX(MIN(CY715,$J$5),$I$5)+$G$5*MAX(MIN(CY715,$J$5),$I$5)*(DR715*DK715/($K$5*1000))+$H$5*(DR715*DK715/($K$5*1000))*(DR715*DK715/($K$5*1000)))</f>
        <v>0</v>
      </c>
      <c r="R715">
        <f>I715*(1000-(1000*0.61365*exp(17.502*V715/(240.97+V715))/(DK715+DL715)+DF715)/2)/(1000*0.61365*exp(17.502*V715/(240.97+V715))/(DK715+DL715)-DF715)</f>
        <v>0</v>
      </c>
      <c r="S715">
        <f>1/((CZ715+1)/(P715/1.6)+1/(Q715/1.37)) + CZ715/((CZ715+1)/(P715/1.6) + CZ715/(Q715/1.37))</f>
        <v>0</v>
      </c>
      <c r="T715">
        <f>(CU715*CX715)</f>
        <v>0</v>
      </c>
      <c r="U715">
        <f>(DM715+(T715+2*0.95*5.67E-8*(((DM715+$B$9)+273)^4-(DM715+273)^4)-44100*I715)/(1.84*29.3*Q715+8*0.95*5.67E-8*(DM715+273)^3))</f>
        <v>0</v>
      </c>
      <c r="V715">
        <f>($C$9*DN715+$D$9*DO715+$E$9*U715)</f>
        <v>0</v>
      </c>
      <c r="W715">
        <f>0.61365*exp(17.502*V715/(240.97+V715))</f>
        <v>0</v>
      </c>
      <c r="X715">
        <f>(Y715/Z715*100)</f>
        <v>0</v>
      </c>
      <c r="Y715">
        <f>DF715*(DK715+DL715)/1000</f>
        <v>0</v>
      </c>
      <c r="Z715">
        <f>0.61365*exp(17.502*DM715/(240.97+DM715))</f>
        <v>0</v>
      </c>
      <c r="AA715">
        <f>(W715-DF715*(DK715+DL715)/1000)</f>
        <v>0</v>
      </c>
      <c r="AB715">
        <f>(-I715*44100)</f>
        <v>0</v>
      </c>
      <c r="AC715">
        <f>2*29.3*Q715*0.92*(DM715-V715)</f>
        <v>0</v>
      </c>
      <c r="AD715">
        <f>2*0.95*5.67E-8*(((DM715+$B$9)+273)^4-(V715+273)^4)</f>
        <v>0</v>
      </c>
      <c r="AE715">
        <f>T715+AD715+AB715+AC715</f>
        <v>0</v>
      </c>
      <c r="AF715">
        <v>1</v>
      </c>
      <c r="AG715">
        <v>0</v>
      </c>
      <c r="AH715">
        <f>IF(AF715*$H$15&gt;=AJ715,1.0,(AJ715/(AJ715-AF715*$H$15)))</f>
        <v>0</v>
      </c>
      <c r="AI715">
        <f>(AH715-1)*100</f>
        <v>0</v>
      </c>
      <c r="AJ715">
        <f>MAX(0,($B$15+$C$15*DR715)/(1+$D$15*DR715)*DK715/(DM715+273)*$E$15)</f>
        <v>0</v>
      </c>
      <c r="AK715" t="s">
        <v>420</v>
      </c>
      <c r="AL715" t="s">
        <v>420</v>
      </c>
      <c r="AM715">
        <v>0</v>
      </c>
      <c r="AN715">
        <v>0</v>
      </c>
      <c r="AO715">
        <f>1-AM715/AN715</f>
        <v>0</v>
      </c>
      <c r="AP715">
        <v>0</v>
      </c>
      <c r="AQ715" t="s">
        <v>420</v>
      </c>
      <c r="AR715" t="s">
        <v>420</v>
      </c>
      <c r="AS715">
        <v>0</v>
      </c>
      <c r="AT715">
        <v>0</v>
      </c>
      <c r="AU715">
        <f>1-AS715/AT715</f>
        <v>0</v>
      </c>
      <c r="AV715">
        <v>0.5</v>
      </c>
      <c r="AW715">
        <f>CV715</f>
        <v>0</v>
      </c>
      <c r="AX715">
        <f>K715</f>
        <v>0</v>
      </c>
      <c r="AY715">
        <f>AU715*AV715*AW715</f>
        <v>0</v>
      </c>
      <c r="AZ715">
        <f>(AX715-AP715)/AW715</f>
        <v>0</v>
      </c>
      <c r="BA715">
        <f>(AN715-AT715)/AT715</f>
        <v>0</v>
      </c>
      <c r="BB715">
        <f>AM715/(AO715+AM715/AT715)</f>
        <v>0</v>
      </c>
      <c r="BC715" t="s">
        <v>420</v>
      </c>
      <c r="BD715">
        <v>0</v>
      </c>
      <c r="BE715">
        <f>IF(BD715&lt;&gt;0, BD715, BB715)</f>
        <v>0</v>
      </c>
      <c r="BF715">
        <f>1-BE715/AT715</f>
        <v>0</v>
      </c>
      <c r="BG715">
        <f>(AT715-AS715)/(AT715-BE715)</f>
        <v>0</v>
      </c>
      <c r="BH715">
        <f>(AN715-AT715)/(AN715-BE715)</f>
        <v>0</v>
      </c>
      <c r="BI715">
        <f>(AT715-AS715)/(AT715-AM715)</f>
        <v>0</v>
      </c>
      <c r="BJ715">
        <f>(AN715-AT715)/(AN715-AM715)</f>
        <v>0</v>
      </c>
      <c r="BK715">
        <f>(BG715*BE715/AS715)</f>
        <v>0</v>
      </c>
      <c r="BL715">
        <f>(1-BK715)</f>
        <v>0</v>
      </c>
      <c r="CU715">
        <f>$B$13*DS715+$C$13*DT715+$F$13*EE715*(1-EH715)</f>
        <v>0</v>
      </c>
      <c r="CV715">
        <f>CU715*CW715</f>
        <v>0</v>
      </c>
      <c r="CW715">
        <f>($B$13*$D$11+$C$13*$D$11+$F$13*((ER715+EJ715)/MAX(ER715+EJ715+ES715, 0.1)*$I$11+ES715/MAX(ER715+EJ715+ES715, 0.1)*$J$11))/($B$13+$C$13+$F$13)</f>
        <v>0</v>
      </c>
      <c r="CX715">
        <f>($B$13*$K$11+$C$13*$K$11+$F$13*((ER715+EJ715)/MAX(ER715+EJ715+ES715, 0.1)*$P$11+ES715/MAX(ER715+EJ715+ES715, 0.1)*$Q$11))/($B$13+$C$13+$F$13)</f>
        <v>0</v>
      </c>
      <c r="CY715">
        <v>2.7</v>
      </c>
      <c r="CZ715">
        <v>0.5</v>
      </c>
      <c r="DA715" t="s">
        <v>421</v>
      </c>
      <c r="DB715">
        <v>2</v>
      </c>
      <c r="DC715">
        <v>1761014846.1625</v>
      </c>
      <c r="DD715">
        <v>420.37325</v>
      </c>
      <c r="DE715">
        <v>419.9944166666667</v>
      </c>
      <c r="DF715">
        <v>23.71972083333334</v>
      </c>
      <c r="DG715">
        <v>23.75601666666667</v>
      </c>
      <c r="DH715">
        <v>422.2830833333334</v>
      </c>
      <c r="DI715">
        <v>23.52752916666667</v>
      </c>
      <c r="DJ715">
        <v>500.02</v>
      </c>
      <c r="DK715">
        <v>90.64211666666665</v>
      </c>
      <c r="DL715">
        <v>0.03279350416666667</v>
      </c>
      <c r="DM715">
        <v>30.1728375</v>
      </c>
      <c r="DN715">
        <v>30.08162083333334</v>
      </c>
      <c r="DO715">
        <v>999.9</v>
      </c>
      <c r="DP715">
        <v>0</v>
      </c>
      <c r="DQ715">
        <v>0</v>
      </c>
      <c r="DR715">
        <v>10005.1625</v>
      </c>
      <c r="DS715">
        <v>0</v>
      </c>
      <c r="DT715">
        <v>0.242856</v>
      </c>
      <c r="DU715">
        <v>0.3788795416666667</v>
      </c>
      <c r="DV715">
        <v>430.5867083333333</v>
      </c>
      <c r="DW715">
        <v>430.2145416666667</v>
      </c>
      <c r="DX715">
        <v>-0.03628292916666667</v>
      </c>
      <c r="DY715">
        <v>419.9944166666667</v>
      </c>
      <c r="DZ715">
        <v>23.75601666666667</v>
      </c>
      <c r="EA715">
        <v>2.15000625</v>
      </c>
      <c r="EB715">
        <v>2.15329625</v>
      </c>
      <c r="EC715">
        <v>18.59457916666667</v>
      </c>
      <c r="ED715">
        <v>18.61900833333333</v>
      </c>
      <c r="EE715">
        <v>0.00500078</v>
      </c>
      <c r="EF715">
        <v>0</v>
      </c>
      <c r="EG715">
        <v>0</v>
      </c>
      <c r="EH715">
        <v>0</v>
      </c>
      <c r="EI715">
        <v>224.6333333333334</v>
      </c>
      <c r="EJ715">
        <v>0.00500078</v>
      </c>
      <c r="EK715">
        <v>-21.08333333333333</v>
      </c>
      <c r="EL715">
        <v>-0.9416666666666668</v>
      </c>
      <c r="EM715">
        <v>35.1925</v>
      </c>
      <c r="EN715">
        <v>38.47891666666667</v>
      </c>
      <c r="EO715">
        <v>37.22108333333333</v>
      </c>
      <c r="EP715">
        <v>38.57783333333333</v>
      </c>
      <c r="EQ715">
        <v>38.11708333333333</v>
      </c>
      <c r="ER715">
        <v>0</v>
      </c>
      <c r="ES715">
        <v>0</v>
      </c>
      <c r="ET715">
        <v>0</v>
      </c>
      <c r="EU715">
        <v>1761014853.1</v>
      </c>
      <c r="EV715">
        <v>0</v>
      </c>
      <c r="EW715">
        <v>224.816</v>
      </c>
      <c r="EX715">
        <v>-15.79230716042761</v>
      </c>
      <c r="EY715">
        <v>-19.83076938308434</v>
      </c>
      <c r="EZ715">
        <v>-20.632</v>
      </c>
      <c r="FA715">
        <v>15</v>
      </c>
      <c r="FB715">
        <v>1761014707.6</v>
      </c>
      <c r="FC715" t="s">
        <v>1851</v>
      </c>
      <c r="FD715">
        <v>1761014707.6</v>
      </c>
      <c r="FE715">
        <v>1761014696.1</v>
      </c>
      <c r="FF715">
        <v>22</v>
      </c>
      <c r="FG715">
        <v>-0.052</v>
      </c>
      <c r="FH715">
        <v>0</v>
      </c>
      <c r="FI715">
        <v>-1.91</v>
      </c>
      <c r="FJ715">
        <v>0.186</v>
      </c>
      <c r="FK715">
        <v>420</v>
      </c>
      <c r="FL715">
        <v>23</v>
      </c>
      <c r="FM715">
        <v>0.59</v>
      </c>
      <c r="FN715">
        <v>0.12</v>
      </c>
      <c r="FO715">
        <v>0.3753565853658536</v>
      </c>
      <c r="FP715">
        <v>0.04574644599303134</v>
      </c>
      <c r="FQ715">
        <v>0.03167533416227038</v>
      </c>
      <c r="FR715">
        <v>1</v>
      </c>
      <c r="FS715">
        <v>224.1470588235294</v>
      </c>
      <c r="FT715">
        <v>4.629488357323599</v>
      </c>
      <c r="FU715">
        <v>6.084030943868678</v>
      </c>
      <c r="FV715">
        <v>0</v>
      </c>
      <c r="FW715">
        <v>-0.02759044692682927</v>
      </c>
      <c r="FX715">
        <v>-0.0631345699651568</v>
      </c>
      <c r="FY715">
        <v>0.01896901587543795</v>
      </c>
      <c r="FZ715">
        <v>1</v>
      </c>
      <c r="GA715">
        <v>2</v>
      </c>
      <c r="GB715">
        <v>3</v>
      </c>
      <c r="GC715" t="s">
        <v>482</v>
      </c>
      <c r="GD715">
        <v>3.10978</v>
      </c>
      <c r="GE715">
        <v>2.72407</v>
      </c>
      <c r="GF715">
        <v>0.08884599999999999</v>
      </c>
      <c r="GG715">
        <v>0.0885309</v>
      </c>
      <c r="GH715">
        <v>0.107958</v>
      </c>
      <c r="GI715">
        <v>0.10905</v>
      </c>
      <c r="GJ715">
        <v>23917.3</v>
      </c>
      <c r="GK715">
        <v>21651.2</v>
      </c>
      <c r="GL715">
        <v>26806.2</v>
      </c>
      <c r="GM715">
        <v>23959.1</v>
      </c>
      <c r="GN715">
        <v>38207.3</v>
      </c>
      <c r="GO715">
        <v>31481.2</v>
      </c>
      <c r="GP715">
        <v>46789.1</v>
      </c>
      <c r="GQ715">
        <v>37867.9</v>
      </c>
      <c r="GR715">
        <v>1.8953</v>
      </c>
      <c r="GS715">
        <v>1.8842</v>
      </c>
      <c r="GT715">
        <v>0.107955</v>
      </c>
      <c r="GU715">
        <v>0</v>
      </c>
      <c r="GV715">
        <v>28.287</v>
      </c>
      <c r="GW715">
        <v>999.9</v>
      </c>
      <c r="GX715">
        <v>64.2</v>
      </c>
      <c r="GY715">
        <v>28.9</v>
      </c>
      <c r="GZ715">
        <v>28.3197</v>
      </c>
      <c r="HA715">
        <v>61.3083</v>
      </c>
      <c r="HB715">
        <v>20.9736</v>
      </c>
      <c r="HC715">
        <v>1</v>
      </c>
      <c r="HD715">
        <v>0.00797002</v>
      </c>
      <c r="HE715">
        <v>-1.59542</v>
      </c>
      <c r="HF715">
        <v>20.3307</v>
      </c>
      <c r="HG715">
        <v>5.22148</v>
      </c>
      <c r="HH715">
        <v>11.98</v>
      </c>
      <c r="HI715">
        <v>4.9652</v>
      </c>
      <c r="HJ715">
        <v>3.27598</v>
      </c>
      <c r="HK715">
        <v>9999</v>
      </c>
      <c r="HL715">
        <v>9999</v>
      </c>
      <c r="HM715">
        <v>9999</v>
      </c>
      <c r="HN715">
        <v>999.9</v>
      </c>
      <c r="HO715">
        <v>1.86363</v>
      </c>
      <c r="HP715">
        <v>1.85974</v>
      </c>
      <c r="HQ715">
        <v>1.85806</v>
      </c>
      <c r="HR715">
        <v>1.85944</v>
      </c>
      <c r="HS715">
        <v>1.85959</v>
      </c>
      <c r="HT715">
        <v>1.85806</v>
      </c>
      <c r="HU715">
        <v>1.85715</v>
      </c>
      <c r="HV715">
        <v>1.85211</v>
      </c>
      <c r="HW715">
        <v>0</v>
      </c>
      <c r="HX715">
        <v>0</v>
      </c>
      <c r="HY715">
        <v>0</v>
      </c>
      <c r="HZ715">
        <v>0</v>
      </c>
      <c r="IA715" t="s">
        <v>424</v>
      </c>
      <c r="IB715" t="s">
        <v>425</v>
      </c>
      <c r="IC715" t="s">
        <v>426</v>
      </c>
      <c r="ID715" t="s">
        <v>426</v>
      </c>
      <c r="IE715" t="s">
        <v>426</v>
      </c>
      <c r="IF715" t="s">
        <v>426</v>
      </c>
      <c r="IG715">
        <v>0</v>
      </c>
      <c r="IH715">
        <v>100</v>
      </c>
      <c r="II715">
        <v>100</v>
      </c>
      <c r="IJ715">
        <v>-1.91</v>
      </c>
      <c r="IK715">
        <v>0.1928</v>
      </c>
      <c r="IL715">
        <v>-2.701380228693328</v>
      </c>
      <c r="IM715">
        <v>0.001328113201692861</v>
      </c>
      <c r="IN715">
        <v>1.538283238170363E-06</v>
      </c>
      <c r="IO715">
        <v>-5.795655626708063E-10</v>
      </c>
      <c r="IP715">
        <v>-0.06022390184265988</v>
      </c>
      <c r="IQ715">
        <v>-0.004593102289677449</v>
      </c>
      <c r="IR715">
        <v>0.0008253994458280543</v>
      </c>
      <c r="IS715">
        <v>-7.403632370499484E-06</v>
      </c>
      <c r="IT715">
        <v>2</v>
      </c>
      <c r="IU715">
        <v>1985</v>
      </c>
      <c r="IV715">
        <v>1</v>
      </c>
      <c r="IW715">
        <v>27</v>
      </c>
      <c r="IX715">
        <v>2.4</v>
      </c>
      <c r="IY715">
        <v>2.6</v>
      </c>
      <c r="IZ715">
        <v>1.13525</v>
      </c>
      <c r="JA715">
        <v>2.61597</v>
      </c>
      <c r="JB715">
        <v>1.49658</v>
      </c>
      <c r="JC715">
        <v>2.34375</v>
      </c>
      <c r="JD715">
        <v>1.54907</v>
      </c>
      <c r="JE715">
        <v>2.45605</v>
      </c>
      <c r="JF715">
        <v>32.6869</v>
      </c>
      <c r="JG715">
        <v>15.0864</v>
      </c>
      <c r="JH715">
        <v>18</v>
      </c>
      <c r="JI715">
        <v>481.447</v>
      </c>
      <c r="JJ715">
        <v>503.62</v>
      </c>
      <c r="JK715">
        <v>30.9709</v>
      </c>
      <c r="JL715">
        <v>27.3343</v>
      </c>
      <c r="JM715">
        <v>29.9999</v>
      </c>
      <c r="JN715">
        <v>27.5421</v>
      </c>
      <c r="JO715">
        <v>27.5259</v>
      </c>
      <c r="JP715">
        <v>22.829</v>
      </c>
      <c r="JQ715">
        <v>19.7837</v>
      </c>
      <c r="JR715">
        <v>78.95950000000001</v>
      </c>
      <c r="JS715">
        <v>30.9181</v>
      </c>
      <c r="JT715">
        <v>420</v>
      </c>
      <c r="JU715">
        <v>23.777</v>
      </c>
      <c r="JV715">
        <v>102.317</v>
      </c>
      <c r="JW715">
        <v>91.3587</v>
      </c>
    </row>
    <row r="716" spans="1:283">
      <c r="A716">
        <v>698</v>
      </c>
      <c r="B716">
        <v>1761014856.1</v>
      </c>
      <c r="C716">
        <v>5190.099999904633</v>
      </c>
      <c r="D716" t="s">
        <v>1864</v>
      </c>
      <c r="E716" t="s">
        <v>1865</v>
      </c>
      <c r="F716">
        <v>5</v>
      </c>
      <c r="G716" t="s">
        <v>1850</v>
      </c>
      <c r="H716">
        <v>1761014848.426086</v>
      </c>
      <c r="I716">
        <f>(J716)/1000</f>
        <v>0</v>
      </c>
      <c r="J716">
        <f>1000*DJ716*AH716*(DF716-DG716)/(100*CY716*(1000-AH716*DF716))</f>
        <v>0</v>
      </c>
      <c r="K716">
        <f>DJ716*AH716*(DE716-DD716*(1000-AH716*DG716)/(1000-AH716*DF716))/(100*CY716)</f>
        <v>0</v>
      </c>
      <c r="L716">
        <f>DD716 - IF(AH716&gt;1, K716*CY716*100.0/(AJ716), 0)</f>
        <v>0</v>
      </c>
      <c r="M716">
        <f>((S716-I716/2)*L716-K716)/(S716+I716/2)</f>
        <v>0</v>
      </c>
      <c r="N716">
        <f>M716*(DK716+DL716)/1000.0</f>
        <v>0</v>
      </c>
      <c r="O716">
        <f>(DD716 - IF(AH716&gt;1, K716*CY716*100.0/(AJ716), 0))*(DK716+DL716)/1000.0</f>
        <v>0</v>
      </c>
      <c r="P716">
        <f>2.0/((1/R716-1/Q716)+SIGN(R716)*SQRT((1/R716-1/Q716)*(1/R716-1/Q716) + 4*CZ716/((CZ716+1)*(CZ716+1))*(2*1/R716*1/Q716-1/Q716*1/Q716)))</f>
        <v>0</v>
      </c>
      <c r="Q716">
        <f>IF(LEFT(DA716,1)&lt;&gt;"0",IF(LEFT(DA716,1)="1",3.0,DB716),$D$5+$E$5*(DR716*DK716/($K$5*1000))+$F$5*(DR716*DK716/($K$5*1000))*MAX(MIN(CY716,$J$5),$I$5)*MAX(MIN(CY716,$J$5),$I$5)+$G$5*MAX(MIN(CY716,$J$5),$I$5)*(DR716*DK716/($K$5*1000))+$H$5*(DR716*DK716/($K$5*1000))*(DR716*DK716/($K$5*1000)))</f>
        <v>0</v>
      </c>
      <c r="R716">
        <f>I716*(1000-(1000*0.61365*exp(17.502*V716/(240.97+V716))/(DK716+DL716)+DF716)/2)/(1000*0.61365*exp(17.502*V716/(240.97+V716))/(DK716+DL716)-DF716)</f>
        <v>0</v>
      </c>
      <c r="S716">
        <f>1/((CZ716+1)/(P716/1.6)+1/(Q716/1.37)) + CZ716/((CZ716+1)/(P716/1.6) + CZ716/(Q716/1.37))</f>
        <v>0</v>
      </c>
      <c r="T716">
        <f>(CU716*CX716)</f>
        <v>0</v>
      </c>
      <c r="U716">
        <f>(DM716+(T716+2*0.95*5.67E-8*(((DM716+$B$9)+273)^4-(DM716+273)^4)-44100*I716)/(1.84*29.3*Q716+8*0.95*5.67E-8*(DM716+273)^3))</f>
        <v>0</v>
      </c>
      <c r="V716">
        <f>($C$9*DN716+$D$9*DO716+$E$9*U716)</f>
        <v>0</v>
      </c>
      <c r="W716">
        <f>0.61365*exp(17.502*V716/(240.97+V716))</f>
        <v>0</v>
      </c>
      <c r="X716">
        <f>(Y716/Z716*100)</f>
        <v>0</v>
      </c>
      <c r="Y716">
        <f>DF716*(DK716+DL716)/1000</f>
        <v>0</v>
      </c>
      <c r="Z716">
        <f>0.61365*exp(17.502*DM716/(240.97+DM716))</f>
        <v>0</v>
      </c>
      <c r="AA716">
        <f>(W716-DF716*(DK716+DL716)/1000)</f>
        <v>0</v>
      </c>
      <c r="AB716">
        <f>(-I716*44100)</f>
        <v>0</v>
      </c>
      <c r="AC716">
        <f>2*29.3*Q716*0.92*(DM716-V716)</f>
        <v>0</v>
      </c>
      <c r="AD716">
        <f>2*0.95*5.67E-8*(((DM716+$B$9)+273)^4-(V716+273)^4)</f>
        <v>0</v>
      </c>
      <c r="AE716">
        <f>T716+AD716+AB716+AC716</f>
        <v>0</v>
      </c>
      <c r="AF716">
        <v>1</v>
      </c>
      <c r="AG716">
        <v>0</v>
      </c>
      <c r="AH716">
        <f>IF(AF716*$H$15&gt;=AJ716,1.0,(AJ716/(AJ716-AF716*$H$15)))</f>
        <v>0</v>
      </c>
      <c r="AI716">
        <f>(AH716-1)*100</f>
        <v>0</v>
      </c>
      <c r="AJ716">
        <f>MAX(0,($B$15+$C$15*DR716)/(1+$D$15*DR716)*DK716/(DM716+273)*$E$15)</f>
        <v>0</v>
      </c>
      <c r="AK716" t="s">
        <v>420</v>
      </c>
      <c r="AL716" t="s">
        <v>420</v>
      </c>
      <c r="AM716">
        <v>0</v>
      </c>
      <c r="AN716">
        <v>0</v>
      </c>
      <c r="AO716">
        <f>1-AM716/AN716</f>
        <v>0</v>
      </c>
      <c r="AP716">
        <v>0</v>
      </c>
      <c r="AQ716" t="s">
        <v>420</v>
      </c>
      <c r="AR716" t="s">
        <v>420</v>
      </c>
      <c r="AS716">
        <v>0</v>
      </c>
      <c r="AT716">
        <v>0</v>
      </c>
      <c r="AU716">
        <f>1-AS716/AT716</f>
        <v>0</v>
      </c>
      <c r="AV716">
        <v>0.5</v>
      </c>
      <c r="AW716">
        <f>CV716</f>
        <v>0</v>
      </c>
      <c r="AX716">
        <f>K716</f>
        <v>0</v>
      </c>
      <c r="AY716">
        <f>AU716*AV716*AW716</f>
        <v>0</v>
      </c>
      <c r="AZ716">
        <f>(AX716-AP716)/AW716</f>
        <v>0</v>
      </c>
      <c r="BA716">
        <f>(AN716-AT716)/AT716</f>
        <v>0</v>
      </c>
      <c r="BB716">
        <f>AM716/(AO716+AM716/AT716)</f>
        <v>0</v>
      </c>
      <c r="BC716" t="s">
        <v>420</v>
      </c>
      <c r="BD716">
        <v>0</v>
      </c>
      <c r="BE716">
        <f>IF(BD716&lt;&gt;0, BD716, BB716)</f>
        <v>0</v>
      </c>
      <c r="BF716">
        <f>1-BE716/AT716</f>
        <v>0</v>
      </c>
      <c r="BG716">
        <f>(AT716-AS716)/(AT716-BE716)</f>
        <v>0</v>
      </c>
      <c r="BH716">
        <f>(AN716-AT716)/(AN716-BE716)</f>
        <v>0</v>
      </c>
      <c r="BI716">
        <f>(AT716-AS716)/(AT716-AM716)</f>
        <v>0</v>
      </c>
      <c r="BJ716">
        <f>(AN716-AT716)/(AN716-AM716)</f>
        <v>0</v>
      </c>
      <c r="BK716">
        <f>(BG716*BE716/AS716)</f>
        <v>0</v>
      </c>
      <c r="BL716">
        <f>(1-BK716)</f>
        <v>0</v>
      </c>
      <c r="CU716">
        <f>$B$13*DS716+$C$13*DT716+$F$13*EE716*(1-EH716)</f>
        <v>0</v>
      </c>
      <c r="CV716">
        <f>CU716*CW716</f>
        <v>0</v>
      </c>
      <c r="CW716">
        <f>($B$13*$D$11+$C$13*$D$11+$F$13*((ER716+EJ716)/MAX(ER716+EJ716+ES716, 0.1)*$I$11+ES716/MAX(ER716+EJ716+ES716, 0.1)*$J$11))/($B$13+$C$13+$F$13)</f>
        <v>0</v>
      </c>
      <c r="CX716">
        <f>($B$13*$K$11+$C$13*$K$11+$F$13*((ER716+EJ716)/MAX(ER716+EJ716+ES716, 0.1)*$P$11+ES716/MAX(ER716+EJ716+ES716, 0.1)*$Q$11))/($B$13+$C$13+$F$13)</f>
        <v>0</v>
      </c>
      <c r="CY716">
        <v>2.7</v>
      </c>
      <c r="CZ716">
        <v>0.5</v>
      </c>
      <c r="DA716" t="s">
        <v>421</v>
      </c>
      <c r="DB716">
        <v>2</v>
      </c>
      <c r="DC716">
        <v>1761014848.426086</v>
      </c>
      <c r="DD716">
        <v>420.3720869565218</v>
      </c>
      <c r="DE716">
        <v>419.9986086956523</v>
      </c>
      <c r="DF716">
        <v>23.7284347826087</v>
      </c>
      <c r="DG716">
        <v>23.76051739130435</v>
      </c>
      <c r="DH716">
        <v>422.2818695652175</v>
      </c>
      <c r="DI716">
        <v>23.53606086956522</v>
      </c>
      <c r="DJ716">
        <v>500.0198260869565</v>
      </c>
      <c r="DK716">
        <v>90.64265217391304</v>
      </c>
      <c r="DL716">
        <v>0.03282383913043478</v>
      </c>
      <c r="DM716">
        <v>30.16484782608696</v>
      </c>
      <c r="DN716">
        <v>30.07216956521739</v>
      </c>
      <c r="DO716">
        <v>999.9000000000003</v>
      </c>
      <c r="DP716">
        <v>0</v>
      </c>
      <c r="DQ716">
        <v>0</v>
      </c>
      <c r="DR716">
        <v>10001.03652173913</v>
      </c>
      <c r="DS716">
        <v>0</v>
      </c>
      <c r="DT716">
        <v>0.2428559999999999</v>
      </c>
      <c r="DU716">
        <v>0.3734767826086957</v>
      </c>
      <c r="DV716">
        <v>430.589347826087</v>
      </c>
      <c r="DW716">
        <v>430.2207391304348</v>
      </c>
      <c r="DX716">
        <v>-0.03206402173913044</v>
      </c>
      <c r="DY716">
        <v>419.9986086956523</v>
      </c>
      <c r="DZ716">
        <v>23.76051739130435</v>
      </c>
      <c r="EA716">
        <v>2.150809130434783</v>
      </c>
      <c r="EB716">
        <v>2.15371652173913</v>
      </c>
      <c r="EC716">
        <v>18.60053913043478</v>
      </c>
      <c r="ED716">
        <v>18.62213478260869</v>
      </c>
      <c r="EE716">
        <v>0.005000779999999999</v>
      </c>
      <c r="EF716">
        <v>0</v>
      </c>
      <c r="EG716">
        <v>0</v>
      </c>
      <c r="EH716">
        <v>0</v>
      </c>
      <c r="EI716">
        <v>224.2347826086956</v>
      </c>
      <c r="EJ716">
        <v>0.005000779999999999</v>
      </c>
      <c r="EK716">
        <v>-21.3</v>
      </c>
      <c r="EL716">
        <v>-1.208695652173913</v>
      </c>
      <c r="EM716">
        <v>35.20634782608695</v>
      </c>
      <c r="EN716">
        <v>38.52691304347826</v>
      </c>
      <c r="EO716">
        <v>37.30952173913044</v>
      </c>
      <c r="EP716">
        <v>38.63286956521739</v>
      </c>
      <c r="EQ716">
        <v>38.16560869565217</v>
      </c>
      <c r="ER716">
        <v>0</v>
      </c>
      <c r="ES716">
        <v>0</v>
      </c>
      <c r="ET716">
        <v>0</v>
      </c>
      <c r="EU716">
        <v>1761014854.9</v>
      </c>
      <c r="EV716">
        <v>0</v>
      </c>
      <c r="EW716">
        <v>224.3846153846154</v>
      </c>
      <c r="EX716">
        <v>-12.04102519037604</v>
      </c>
      <c r="EY716">
        <v>-17.8017094687571</v>
      </c>
      <c r="EZ716">
        <v>-20.88076923076923</v>
      </c>
      <c r="FA716">
        <v>15</v>
      </c>
      <c r="FB716">
        <v>1761014707.6</v>
      </c>
      <c r="FC716" t="s">
        <v>1851</v>
      </c>
      <c r="FD716">
        <v>1761014707.6</v>
      </c>
      <c r="FE716">
        <v>1761014696.1</v>
      </c>
      <c r="FF716">
        <v>22</v>
      </c>
      <c r="FG716">
        <v>-0.052</v>
      </c>
      <c r="FH716">
        <v>0</v>
      </c>
      <c r="FI716">
        <v>-1.91</v>
      </c>
      <c r="FJ716">
        <v>0.186</v>
      </c>
      <c r="FK716">
        <v>420</v>
      </c>
      <c r="FL716">
        <v>23</v>
      </c>
      <c r="FM716">
        <v>0.59</v>
      </c>
      <c r="FN716">
        <v>0.12</v>
      </c>
      <c r="FO716">
        <v>0.378667475</v>
      </c>
      <c r="FP716">
        <v>-0.0459284690431519</v>
      </c>
      <c r="FQ716">
        <v>0.02836807366123711</v>
      </c>
      <c r="FR716">
        <v>1</v>
      </c>
      <c r="FS716">
        <v>223.8882352941176</v>
      </c>
      <c r="FT716">
        <v>1.243697670300377</v>
      </c>
      <c r="FU716">
        <v>6.235088786852265</v>
      </c>
      <c r="FV716">
        <v>0</v>
      </c>
      <c r="FW716">
        <v>-0.0300689216</v>
      </c>
      <c r="FX716">
        <v>0.02219835318574114</v>
      </c>
      <c r="FY716">
        <v>0.0158030493523077</v>
      </c>
      <c r="FZ716">
        <v>1</v>
      </c>
      <c r="GA716">
        <v>2</v>
      </c>
      <c r="GB716">
        <v>3</v>
      </c>
      <c r="GC716" t="s">
        <v>482</v>
      </c>
      <c r="GD716">
        <v>3.1095</v>
      </c>
      <c r="GE716">
        <v>2.72434</v>
      </c>
      <c r="GF716">
        <v>0.08884839999999999</v>
      </c>
      <c r="GG716">
        <v>0.0885319</v>
      </c>
      <c r="GH716">
        <v>0.10797</v>
      </c>
      <c r="GI716">
        <v>0.109052</v>
      </c>
      <c r="GJ716">
        <v>23917.3</v>
      </c>
      <c r="GK716">
        <v>21651.1</v>
      </c>
      <c r="GL716">
        <v>26806.3</v>
      </c>
      <c r="GM716">
        <v>23959</v>
      </c>
      <c r="GN716">
        <v>38206.9</v>
      </c>
      <c r="GO716">
        <v>31481.1</v>
      </c>
      <c r="GP716">
        <v>46789.3</v>
      </c>
      <c r="GQ716">
        <v>37867.9</v>
      </c>
      <c r="GR716">
        <v>1.89445</v>
      </c>
      <c r="GS716">
        <v>1.88485</v>
      </c>
      <c r="GT716">
        <v>0.107344</v>
      </c>
      <c r="GU716">
        <v>0</v>
      </c>
      <c r="GV716">
        <v>28.2881</v>
      </c>
      <c r="GW716">
        <v>999.9</v>
      </c>
      <c r="GX716">
        <v>64.2</v>
      </c>
      <c r="GY716">
        <v>28.9</v>
      </c>
      <c r="GZ716">
        <v>28.3173</v>
      </c>
      <c r="HA716">
        <v>61.3483</v>
      </c>
      <c r="HB716">
        <v>20.9335</v>
      </c>
      <c r="HC716">
        <v>1</v>
      </c>
      <c r="HD716">
        <v>0.007949690000000001</v>
      </c>
      <c r="HE716">
        <v>-1.58593</v>
      </c>
      <c r="HF716">
        <v>20.3308</v>
      </c>
      <c r="HG716">
        <v>5.22088</v>
      </c>
      <c r="HH716">
        <v>11.9798</v>
      </c>
      <c r="HI716">
        <v>4.9652</v>
      </c>
      <c r="HJ716">
        <v>3.27595</v>
      </c>
      <c r="HK716">
        <v>9999</v>
      </c>
      <c r="HL716">
        <v>9999</v>
      </c>
      <c r="HM716">
        <v>9999</v>
      </c>
      <c r="HN716">
        <v>999.9</v>
      </c>
      <c r="HO716">
        <v>1.86362</v>
      </c>
      <c r="HP716">
        <v>1.85975</v>
      </c>
      <c r="HQ716">
        <v>1.85806</v>
      </c>
      <c r="HR716">
        <v>1.85944</v>
      </c>
      <c r="HS716">
        <v>1.85959</v>
      </c>
      <c r="HT716">
        <v>1.85806</v>
      </c>
      <c r="HU716">
        <v>1.85714</v>
      </c>
      <c r="HV716">
        <v>1.8521</v>
      </c>
      <c r="HW716">
        <v>0</v>
      </c>
      <c r="HX716">
        <v>0</v>
      </c>
      <c r="HY716">
        <v>0</v>
      </c>
      <c r="HZ716">
        <v>0</v>
      </c>
      <c r="IA716" t="s">
        <v>424</v>
      </c>
      <c r="IB716" t="s">
        <v>425</v>
      </c>
      <c r="IC716" t="s">
        <v>426</v>
      </c>
      <c r="ID716" t="s">
        <v>426</v>
      </c>
      <c r="IE716" t="s">
        <v>426</v>
      </c>
      <c r="IF716" t="s">
        <v>426</v>
      </c>
      <c r="IG716">
        <v>0</v>
      </c>
      <c r="IH716">
        <v>100</v>
      </c>
      <c r="II716">
        <v>100</v>
      </c>
      <c r="IJ716">
        <v>-1.91</v>
      </c>
      <c r="IK716">
        <v>0.1929</v>
      </c>
      <c r="IL716">
        <v>-2.701380228693328</v>
      </c>
      <c r="IM716">
        <v>0.001328113201692861</v>
      </c>
      <c r="IN716">
        <v>1.538283238170363E-06</v>
      </c>
      <c r="IO716">
        <v>-5.795655626708063E-10</v>
      </c>
      <c r="IP716">
        <v>-0.06022390184265988</v>
      </c>
      <c r="IQ716">
        <v>-0.004593102289677449</v>
      </c>
      <c r="IR716">
        <v>0.0008253994458280543</v>
      </c>
      <c r="IS716">
        <v>-7.403632370499484E-06</v>
      </c>
      <c r="IT716">
        <v>2</v>
      </c>
      <c r="IU716">
        <v>1985</v>
      </c>
      <c r="IV716">
        <v>1</v>
      </c>
      <c r="IW716">
        <v>27</v>
      </c>
      <c r="IX716">
        <v>2.5</v>
      </c>
      <c r="IY716">
        <v>2.7</v>
      </c>
      <c r="IZ716">
        <v>1.13525</v>
      </c>
      <c r="JA716">
        <v>2.6062</v>
      </c>
      <c r="JB716">
        <v>1.49658</v>
      </c>
      <c r="JC716">
        <v>2.34375</v>
      </c>
      <c r="JD716">
        <v>1.54907</v>
      </c>
      <c r="JE716">
        <v>2.43652</v>
      </c>
      <c r="JF716">
        <v>32.6869</v>
      </c>
      <c r="JG716">
        <v>15.0952</v>
      </c>
      <c r="JH716">
        <v>18</v>
      </c>
      <c r="JI716">
        <v>480.953</v>
      </c>
      <c r="JJ716">
        <v>504.052</v>
      </c>
      <c r="JK716">
        <v>30.9457</v>
      </c>
      <c r="JL716">
        <v>27.3338</v>
      </c>
      <c r="JM716">
        <v>29.9999</v>
      </c>
      <c r="JN716">
        <v>27.5415</v>
      </c>
      <c r="JO716">
        <v>27.5259</v>
      </c>
      <c r="JP716">
        <v>22.8279</v>
      </c>
      <c r="JQ716">
        <v>19.7837</v>
      </c>
      <c r="JR716">
        <v>78.95950000000001</v>
      </c>
      <c r="JS716">
        <v>30.9181</v>
      </c>
      <c r="JT716">
        <v>420</v>
      </c>
      <c r="JU716">
        <v>23.777</v>
      </c>
      <c r="JV716">
        <v>102.317</v>
      </c>
      <c r="JW716">
        <v>91.35850000000001</v>
      </c>
    </row>
    <row r="717" spans="1:283">
      <c r="A717">
        <v>699</v>
      </c>
      <c r="B717">
        <v>1761014858.1</v>
      </c>
      <c r="C717">
        <v>5192.099999904633</v>
      </c>
      <c r="D717" t="s">
        <v>1866</v>
      </c>
      <c r="E717" t="s">
        <v>1867</v>
      </c>
      <c r="F717">
        <v>5</v>
      </c>
      <c r="G717" t="s">
        <v>1850</v>
      </c>
      <c r="H717">
        <v>1761014850.1</v>
      </c>
      <c r="I717">
        <f>(J717)/1000</f>
        <v>0</v>
      </c>
      <c r="J717">
        <f>1000*DJ717*AH717*(DF717-DG717)/(100*CY717*(1000-AH717*DF717))</f>
        <v>0</v>
      </c>
      <c r="K717">
        <f>DJ717*AH717*(DE717-DD717*(1000-AH717*DG717)/(1000-AH717*DF717))/(100*CY717)</f>
        <v>0</v>
      </c>
      <c r="L717">
        <f>DD717 - IF(AH717&gt;1, K717*CY717*100.0/(AJ717), 0)</f>
        <v>0</v>
      </c>
      <c r="M717">
        <f>((S717-I717/2)*L717-K717)/(S717+I717/2)</f>
        <v>0</v>
      </c>
      <c r="N717">
        <f>M717*(DK717+DL717)/1000.0</f>
        <v>0</v>
      </c>
      <c r="O717">
        <f>(DD717 - IF(AH717&gt;1, K717*CY717*100.0/(AJ717), 0))*(DK717+DL717)/1000.0</f>
        <v>0</v>
      </c>
      <c r="P717">
        <f>2.0/((1/R717-1/Q717)+SIGN(R717)*SQRT((1/R717-1/Q717)*(1/R717-1/Q717) + 4*CZ717/((CZ717+1)*(CZ717+1))*(2*1/R717*1/Q717-1/Q717*1/Q717)))</f>
        <v>0</v>
      </c>
      <c r="Q717">
        <f>IF(LEFT(DA717,1)&lt;&gt;"0",IF(LEFT(DA717,1)="1",3.0,DB717),$D$5+$E$5*(DR717*DK717/($K$5*1000))+$F$5*(DR717*DK717/($K$5*1000))*MAX(MIN(CY717,$J$5),$I$5)*MAX(MIN(CY717,$J$5),$I$5)+$G$5*MAX(MIN(CY717,$J$5),$I$5)*(DR717*DK717/($K$5*1000))+$H$5*(DR717*DK717/($K$5*1000))*(DR717*DK717/($K$5*1000)))</f>
        <v>0</v>
      </c>
      <c r="R717">
        <f>I717*(1000-(1000*0.61365*exp(17.502*V717/(240.97+V717))/(DK717+DL717)+DF717)/2)/(1000*0.61365*exp(17.502*V717/(240.97+V717))/(DK717+DL717)-DF717)</f>
        <v>0</v>
      </c>
      <c r="S717">
        <f>1/((CZ717+1)/(P717/1.6)+1/(Q717/1.37)) + CZ717/((CZ717+1)/(P717/1.6) + CZ717/(Q717/1.37))</f>
        <v>0</v>
      </c>
      <c r="T717">
        <f>(CU717*CX717)</f>
        <v>0</v>
      </c>
      <c r="U717">
        <f>(DM717+(T717+2*0.95*5.67E-8*(((DM717+$B$9)+273)^4-(DM717+273)^4)-44100*I717)/(1.84*29.3*Q717+8*0.95*5.67E-8*(DM717+273)^3))</f>
        <v>0</v>
      </c>
      <c r="V717">
        <f>($C$9*DN717+$D$9*DO717+$E$9*U717)</f>
        <v>0</v>
      </c>
      <c r="W717">
        <f>0.61365*exp(17.502*V717/(240.97+V717))</f>
        <v>0</v>
      </c>
      <c r="X717">
        <f>(Y717/Z717*100)</f>
        <v>0</v>
      </c>
      <c r="Y717">
        <f>DF717*(DK717+DL717)/1000</f>
        <v>0</v>
      </c>
      <c r="Z717">
        <f>0.61365*exp(17.502*DM717/(240.97+DM717))</f>
        <v>0</v>
      </c>
      <c r="AA717">
        <f>(W717-DF717*(DK717+DL717)/1000)</f>
        <v>0</v>
      </c>
      <c r="AB717">
        <f>(-I717*44100)</f>
        <v>0</v>
      </c>
      <c r="AC717">
        <f>2*29.3*Q717*0.92*(DM717-V717)</f>
        <v>0</v>
      </c>
      <c r="AD717">
        <f>2*0.95*5.67E-8*(((DM717+$B$9)+273)^4-(V717+273)^4)</f>
        <v>0</v>
      </c>
      <c r="AE717">
        <f>T717+AD717+AB717+AC717</f>
        <v>0</v>
      </c>
      <c r="AF717">
        <v>1</v>
      </c>
      <c r="AG717">
        <v>0</v>
      </c>
      <c r="AH717">
        <f>IF(AF717*$H$15&gt;=AJ717,1.0,(AJ717/(AJ717-AF717*$H$15)))</f>
        <v>0</v>
      </c>
      <c r="AI717">
        <f>(AH717-1)*100</f>
        <v>0</v>
      </c>
      <c r="AJ717">
        <f>MAX(0,($B$15+$C$15*DR717)/(1+$D$15*DR717)*DK717/(DM717+273)*$E$15)</f>
        <v>0</v>
      </c>
      <c r="AK717" t="s">
        <v>420</v>
      </c>
      <c r="AL717" t="s">
        <v>420</v>
      </c>
      <c r="AM717">
        <v>0</v>
      </c>
      <c r="AN717">
        <v>0</v>
      </c>
      <c r="AO717">
        <f>1-AM717/AN717</f>
        <v>0</v>
      </c>
      <c r="AP717">
        <v>0</v>
      </c>
      <c r="AQ717" t="s">
        <v>420</v>
      </c>
      <c r="AR717" t="s">
        <v>420</v>
      </c>
      <c r="AS717">
        <v>0</v>
      </c>
      <c r="AT717">
        <v>0</v>
      </c>
      <c r="AU717">
        <f>1-AS717/AT717</f>
        <v>0</v>
      </c>
      <c r="AV717">
        <v>0.5</v>
      </c>
      <c r="AW717">
        <f>CV717</f>
        <v>0</v>
      </c>
      <c r="AX717">
        <f>K717</f>
        <v>0</v>
      </c>
      <c r="AY717">
        <f>AU717*AV717*AW717</f>
        <v>0</v>
      </c>
      <c r="AZ717">
        <f>(AX717-AP717)/AW717</f>
        <v>0</v>
      </c>
      <c r="BA717">
        <f>(AN717-AT717)/AT717</f>
        <v>0</v>
      </c>
      <c r="BB717">
        <f>AM717/(AO717+AM717/AT717)</f>
        <v>0</v>
      </c>
      <c r="BC717" t="s">
        <v>420</v>
      </c>
      <c r="BD717">
        <v>0</v>
      </c>
      <c r="BE717">
        <f>IF(BD717&lt;&gt;0, BD717, BB717)</f>
        <v>0</v>
      </c>
      <c r="BF717">
        <f>1-BE717/AT717</f>
        <v>0</v>
      </c>
      <c r="BG717">
        <f>(AT717-AS717)/(AT717-BE717)</f>
        <v>0</v>
      </c>
      <c r="BH717">
        <f>(AN717-AT717)/(AN717-BE717)</f>
        <v>0</v>
      </c>
      <c r="BI717">
        <f>(AT717-AS717)/(AT717-AM717)</f>
        <v>0</v>
      </c>
      <c r="BJ717">
        <f>(AN717-AT717)/(AN717-AM717)</f>
        <v>0</v>
      </c>
      <c r="BK717">
        <f>(BG717*BE717/AS717)</f>
        <v>0</v>
      </c>
      <c r="BL717">
        <f>(1-BK717)</f>
        <v>0</v>
      </c>
      <c r="CU717">
        <f>$B$13*DS717+$C$13*DT717+$F$13*EE717*(1-EH717)</f>
        <v>0</v>
      </c>
      <c r="CV717">
        <f>CU717*CW717</f>
        <v>0</v>
      </c>
      <c r="CW717">
        <f>($B$13*$D$11+$C$13*$D$11+$F$13*((ER717+EJ717)/MAX(ER717+EJ717+ES717, 0.1)*$I$11+ES717/MAX(ER717+EJ717+ES717, 0.1)*$J$11))/($B$13+$C$13+$F$13)</f>
        <v>0</v>
      </c>
      <c r="CX717">
        <f>($B$13*$K$11+$C$13*$K$11+$F$13*((ER717+EJ717)/MAX(ER717+EJ717+ES717, 0.1)*$P$11+ES717/MAX(ER717+EJ717+ES717, 0.1)*$Q$11))/($B$13+$C$13+$F$13)</f>
        <v>0</v>
      </c>
      <c r="CY717">
        <v>2.7</v>
      </c>
      <c r="CZ717">
        <v>0.5</v>
      </c>
      <c r="DA717" t="s">
        <v>421</v>
      </c>
      <c r="DB717">
        <v>2</v>
      </c>
      <c r="DC717">
        <v>1761014850.1</v>
      </c>
      <c r="DD717">
        <v>420.3743333333334</v>
      </c>
      <c r="DE717">
        <v>419.999</v>
      </c>
      <c r="DF717">
        <v>23.73418333333333</v>
      </c>
      <c r="DG717">
        <v>23.76166666666667</v>
      </c>
      <c r="DH717">
        <v>422.2840833333334</v>
      </c>
      <c r="DI717">
        <v>23.54168750000001</v>
      </c>
      <c r="DJ717">
        <v>500.0029583333333</v>
      </c>
      <c r="DK717">
        <v>90.64292500000001</v>
      </c>
      <c r="DL717">
        <v>0.03286800833333333</v>
      </c>
      <c r="DM717">
        <v>30.1588625</v>
      </c>
      <c r="DN717">
        <v>30.06569166666667</v>
      </c>
      <c r="DO717">
        <v>999.9</v>
      </c>
      <c r="DP717">
        <v>0</v>
      </c>
      <c r="DQ717">
        <v>0</v>
      </c>
      <c r="DR717">
        <v>9996.435416666667</v>
      </c>
      <c r="DS717">
        <v>0</v>
      </c>
      <c r="DT717">
        <v>0.242856</v>
      </c>
      <c r="DU717">
        <v>0.3753064583333334</v>
      </c>
      <c r="DV717">
        <v>430.5941666666667</v>
      </c>
      <c r="DW717">
        <v>430.2216666666666</v>
      </c>
      <c r="DX717">
        <v>-0.0274682825</v>
      </c>
      <c r="DY717">
        <v>419.999</v>
      </c>
      <c r="DZ717">
        <v>23.76166666666667</v>
      </c>
      <c r="EA717">
        <v>2.15133625</v>
      </c>
      <c r="EB717">
        <v>2.153827083333333</v>
      </c>
      <c r="EC717">
        <v>18.60445833333333</v>
      </c>
      <c r="ED717">
        <v>18.62295416666667</v>
      </c>
      <c r="EE717">
        <v>0.00500078</v>
      </c>
      <c r="EF717">
        <v>0</v>
      </c>
      <c r="EG717">
        <v>0</v>
      </c>
      <c r="EH717">
        <v>0</v>
      </c>
      <c r="EI717">
        <v>223.65</v>
      </c>
      <c r="EJ717">
        <v>0.00500078</v>
      </c>
      <c r="EK717">
        <v>-20.46666666666667</v>
      </c>
      <c r="EL717">
        <v>-1.133333333333334</v>
      </c>
      <c r="EM717">
        <v>35.21858333333333</v>
      </c>
      <c r="EN717">
        <v>38.56745833333333</v>
      </c>
      <c r="EO717">
        <v>37.353875</v>
      </c>
      <c r="EP717">
        <v>38.67158333333333</v>
      </c>
      <c r="EQ717">
        <v>38.17166666666666</v>
      </c>
      <c r="ER717">
        <v>0</v>
      </c>
      <c r="ES717">
        <v>0</v>
      </c>
      <c r="ET717">
        <v>0</v>
      </c>
      <c r="EU717">
        <v>1761014857.3</v>
      </c>
      <c r="EV717">
        <v>0</v>
      </c>
      <c r="EW717">
        <v>223.5846153846154</v>
      </c>
      <c r="EX717">
        <v>-28.97093976044307</v>
      </c>
      <c r="EY717">
        <v>15.84957267515919</v>
      </c>
      <c r="EZ717">
        <v>-20.05384615384615</v>
      </c>
      <c r="FA717">
        <v>15</v>
      </c>
      <c r="FB717">
        <v>1761014707.6</v>
      </c>
      <c r="FC717" t="s">
        <v>1851</v>
      </c>
      <c r="FD717">
        <v>1761014707.6</v>
      </c>
      <c r="FE717">
        <v>1761014696.1</v>
      </c>
      <c r="FF717">
        <v>22</v>
      </c>
      <c r="FG717">
        <v>-0.052</v>
      </c>
      <c r="FH717">
        <v>0</v>
      </c>
      <c r="FI717">
        <v>-1.91</v>
      </c>
      <c r="FJ717">
        <v>0.186</v>
      </c>
      <c r="FK717">
        <v>420</v>
      </c>
      <c r="FL717">
        <v>23</v>
      </c>
      <c r="FM717">
        <v>0.59</v>
      </c>
      <c r="FN717">
        <v>0.12</v>
      </c>
      <c r="FO717">
        <v>0.3794496097560976</v>
      </c>
      <c r="FP717">
        <v>-0.003440780487805494</v>
      </c>
      <c r="FQ717">
        <v>0.02870446519346479</v>
      </c>
      <c r="FR717">
        <v>1</v>
      </c>
      <c r="FS717">
        <v>223.7529411764706</v>
      </c>
      <c r="FT717">
        <v>-8.672268739480989</v>
      </c>
      <c r="FU717">
        <v>6.053449930028609</v>
      </c>
      <c r="FV717">
        <v>0</v>
      </c>
      <c r="FW717">
        <v>-0.03022873146341463</v>
      </c>
      <c r="FX717">
        <v>0.1136104030662021</v>
      </c>
      <c r="FY717">
        <v>0.01480194137983992</v>
      </c>
      <c r="FZ717">
        <v>0</v>
      </c>
      <c r="GA717">
        <v>1</v>
      </c>
      <c r="GB717">
        <v>3</v>
      </c>
      <c r="GC717" t="s">
        <v>459</v>
      </c>
      <c r="GD717">
        <v>3.10946</v>
      </c>
      <c r="GE717">
        <v>2.72467</v>
      </c>
      <c r="GF717">
        <v>0.08884789999999999</v>
      </c>
      <c r="GG717">
        <v>0.08853800000000001</v>
      </c>
      <c r="GH717">
        <v>0.10798</v>
      </c>
      <c r="GI717">
        <v>0.109057</v>
      </c>
      <c r="GJ717">
        <v>23917.4</v>
      </c>
      <c r="GK717">
        <v>21651</v>
      </c>
      <c r="GL717">
        <v>26806.4</v>
      </c>
      <c r="GM717">
        <v>23959</v>
      </c>
      <c r="GN717">
        <v>38206.5</v>
      </c>
      <c r="GO717">
        <v>31480.9</v>
      </c>
      <c r="GP717">
        <v>46789.3</v>
      </c>
      <c r="GQ717">
        <v>37867.8</v>
      </c>
      <c r="GR717">
        <v>1.89445</v>
      </c>
      <c r="GS717">
        <v>1.88493</v>
      </c>
      <c r="GT717">
        <v>0.107706</v>
      </c>
      <c r="GU717">
        <v>0</v>
      </c>
      <c r="GV717">
        <v>28.2882</v>
      </c>
      <c r="GW717">
        <v>999.9</v>
      </c>
      <c r="GX717">
        <v>64.2</v>
      </c>
      <c r="GY717">
        <v>28.9</v>
      </c>
      <c r="GZ717">
        <v>28.3206</v>
      </c>
      <c r="HA717">
        <v>61.3883</v>
      </c>
      <c r="HB717">
        <v>21.1338</v>
      </c>
      <c r="HC717">
        <v>1</v>
      </c>
      <c r="HD717">
        <v>0.00794715</v>
      </c>
      <c r="HE717">
        <v>-1.56758</v>
      </c>
      <c r="HF717">
        <v>20.3308</v>
      </c>
      <c r="HG717">
        <v>5.22118</v>
      </c>
      <c r="HH717">
        <v>11.9798</v>
      </c>
      <c r="HI717">
        <v>4.9652</v>
      </c>
      <c r="HJ717">
        <v>3.27593</v>
      </c>
      <c r="HK717">
        <v>9999</v>
      </c>
      <c r="HL717">
        <v>9999</v>
      </c>
      <c r="HM717">
        <v>9999</v>
      </c>
      <c r="HN717">
        <v>999.9</v>
      </c>
      <c r="HO717">
        <v>1.86359</v>
      </c>
      <c r="HP717">
        <v>1.85974</v>
      </c>
      <c r="HQ717">
        <v>1.85806</v>
      </c>
      <c r="HR717">
        <v>1.85944</v>
      </c>
      <c r="HS717">
        <v>1.85959</v>
      </c>
      <c r="HT717">
        <v>1.85806</v>
      </c>
      <c r="HU717">
        <v>1.85714</v>
      </c>
      <c r="HV717">
        <v>1.85211</v>
      </c>
      <c r="HW717">
        <v>0</v>
      </c>
      <c r="HX717">
        <v>0</v>
      </c>
      <c r="HY717">
        <v>0</v>
      </c>
      <c r="HZ717">
        <v>0</v>
      </c>
      <c r="IA717" t="s">
        <v>424</v>
      </c>
      <c r="IB717" t="s">
        <v>425</v>
      </c>
      <c r="IC717" t="s">
        <v>426</v>
      </c>
      <c r="ID717" t="s">
        <v>426</v>
      </c>
      <c r="IE717" t="s">
        <v>426</v>
      </c>
      <c r="IF717" t="s">
        <v>426</v>
      </c>
      <c r="IG717">
        <v>0</v>
      </c>
      <c r="IH717">
        <v>100</v>
      </c>
      <c r="II717">
        <v>100</v>
      </c>
      <c r="IJ717">
        <v>-1.91</v>
      </c>
      <c r="IK717">
        <v>0.1929</v>
      </c>
      <c r="IL717">
        <v>-2.701380228693328</v>
      </c>
      <c r="IM717">
        <v>0.001328113201692861</v>
      </c>
      <c r="IN717">
        <v>1.538283238170363E-06</v>
      </c>
      <c r="IO717">
        <v>-5.795655626708063E-10</v>
      </c>
      <c r="IP717">
        <v>-0.06022390184265988</v>
      </c>
      <c r="IQ717">
        <v>-0.004593102289677449</v>
      </c>
      <c r="IR717">
        <v>0.0008253994458280543</v>
      </c>
      <c r="IS717">
        <v>-7.403632370499484E-06</v>
      </c>
      <c r="IT717">
        <v>2</v>
      </c>
      <c r="IU717">
        <v>1985</v>
      </c>
      <c r="IV717">
        <v>1</v>
      </c>
      <c r="IW717">
        <v>27</v>
      </c>
      <c r="IX717">
        <v>2.5</v>
      </c>
      <c r="IY717">
        <v>2.7</v>
      </c>
      <c r="IZ717">
        <v>1.13525</v>
      </c>
      <c r="JA717">
        <v>2.61719</v>
      </c>
      <c r="JB717">
        <v>1.49658</v>
      </c>
      <c r="JC717">
        <v>2.34375</v>
      </c>
      <c r="JD717">
        <v>1.54907</v>
      </c>
      <c r="JE717">
        <v>2.39624</v>
      </c>
      <c r="JF717">
        <v>32.6869</v>
      </c>
      <c r="JG717">
        <v>15.0864</v>
      </c>
      <c r="JH717">
        <v>18</v>
      </c>
      <c r="JI717">
        <v>480.944</v>
      </c>
      <c r="JJ717">
        <v>504.102</v>
      </c>
      <c r="JK717">
        <v>30.92</v>
      </c>
      <c r="JL717">
        <v>27.3338</v>
      </c>
      <c r="JM717">
        <v>29.9999</v>
      </c>
      <c r="JN717">
        <v>27.5403</v>
      </c>
      <c r="JO717">
        <v>27.5259</v>
      </c>
      <c r="JP717">
        <v>22.8265</v>
      </c>
      <c r="JQ717">
        <v>19.7837</v>
      </c>
      <c r="JR717">
        <v>78.95950000000001</v>
      </c>
      <c r="JS717">
        <v>30.9181</v>
      </c>
      <c r="JT717">
        <v>420</v>
      </c>
      <c r="JU717">
        <v>23.777</v>
      </c>
      <c r="JV717">
        <v>102.317</v>
      </c>
      <c r="JW717">
        <v>91.35850000000001</v>
      </c>
    </row>
    <row r="718" spans="1:283">
      <c r="A718">
        <v>700</v>
      </c>
      <c r="B718">
        <v>1761014860.1</v>
      </c>
      <c r="C718">
        <v>5194.099999904633</v>
      </c>
      <c r="D718" t="s">
        <v>1868</v>
      </c>
      <c r="E718" t="s">
        <v>1869</v>
      </c>
      <c r="F718">
        <v>5</v>
      </c>
      <c r="G718" t="s">
        <v>1850</v>
      </c>
      <c r="H718">
        <v>1761014852.1</v>
      </c>
      <c r="I718">
        <f>(J718)/1000</f>
        <v>0</v>
      </c>
      <c r="J718">
        <f>1000*DJ718*AH718*(DF718-DG718)/(100*CY718*(1000-AH718*DF718))</f>
        <v>0</v>
      </c>
      <c r="K718">
        <f>DJ718*AH718*(DE718-DD718*(1000-AH718*DG718)/(1000-AH718*DF718))/(100*CY718)</f>
        <v>0</v>
      </c>
      <c r="L718">
        <f>DD718 - IF(AH718&gt;1, K718*CY718*100.0/(AJ718), 0)</f>
        <v>0</v>
      </c>
      <c r="M718">
        <f>((S718-I718/2)*L718-K718)/(S718+I718/2)</f>
        <v>0</v>
      </c>
      <c r="N718">
        <f>M718*(DK718+DL718)/1000.0</f>
        <v>0</v>
      </c>
      <c r="O718">
        <f>(DD718 - IF(AH718&gt;1, K718*CY718*100.0/(AJ718), 0))*(DK718+DL718)/1000.0</f>
        <v>0</v>
      </c>
      <c r="P718">
        <f>2.0/((1/R718-1/Q718)+SIGN(R718)*SQRT((1/R718-1/Q718)*(1/R718-1/Q718) + 4*CZ718/((CZ718+1)*(CZ718+1))*(2*1/R718*1/Q718-1/Q718*1/Q718)))</f>
        <v>0</v>
      </c>
      <c r="Q718">
        <f>IF(LEFT(DA718,1)&lt;&gt;"0",IF(LEFT(DA718,1)="1",3.0,DB718),$D$5+$E$5*(DR718*DK718/($K$5*1000))+$F$5*(DR718*DK718/($K$5*1000))*MAX(MIN(CY718,$J$5),$I$5)*MAX(MIN(CY718,$J$5),$I$5)+$G$5*MAX(MIN(CY718,$J$5),$I$5)*(DR718*DK718/($K$5*1000))+$H$5*(DR718*DK718/($K$5*1000))*(DR718*DK718/($K$5*1000)))</f>
        <v>0</v>
      </c>
      <c r="R718">
        <f>I718*(1000-(1000*0.61365*exp(17.502*V718/(240.97+V718))/(DK718+DL718)+DF718)/2)/(1000*0.61365*exp(17.502*V718/(240.97+V718))/(DK718+DL718)-DF718)</f>
        <v>0</v>
      </c>
      <c r="S718">
        <f>1/((CZ718+1)/(P718/1.6)+1/(Q718/1.37)) + CZ718/((CZ718+1)/(P718/1.6) + CZ718/(Q718/1.37))</f>
        <v>0</v>
      </c>
      <c r="T718">
        <f>(CU718*CX718)</f>
        <v>0</v>
      </c>
      <c r="U718">
        <f>(DM718+(T718+2*0.95*5.67E-8*(((DM718+$B$9)+273)^4-(DM718+273)^4)-44100*I718)/(1.84*29.3*Q718+8*0.95*5.67E-8*(DM718+273)^3))</f>
        <v>0</v>
      </c>
      <c r="V718">
        <f>($C$9*DN718+$D$9*DO718+$E$9*U718)</f>
        <v>0</v>
      </c>
      <c r="W718">
        <f>0.61365*exp(17.502*V718/(240.97+V718))</f>
        <v>0</v>
      </c>
      <c r="X718">
        <f>(Y718/Z718*100)</f>
        <v>0</v>
      </c>
      <c r="Y718">
        <f>DF718*(DK718+DL718)/1000</f>
        <v>0</v>
      </c>
      <c r="Z718">
        <f>0.61365*exp(17.502*DM718/(240.97+DM718))</f>
        <v>0</v>
      </c>
      <c r="AA718">
        <f>(W718-DF718*(DK718+DL718)/1000)</f>
        <v>0</v>
      </c>
      <c r="AB718">
        <f>(-I718*44100)</f>
        <v>0</v>
      </c>
      <c r="AC718">
        <f>2*29.3*Q718*0.92*(DM718-V718)</f>
        <v>0</v>
      </c>
      <c r="AD718">
        <f>2*0.95*5.67E-8*(((DM718+$B$9)+273)^4-(V718+273)^4)</f>
        <v>0</v>
      </c>
      <c r="AE718">
        <f>T718+AD718+AB718+AC718</f>
        <v>0</v>
      </c>
      <c r="AF718">
        <v>1</v>
      </c>
      <c r="AG718">
        <v>0</v>
      </c>
      <c r="AH718">
        <f>IF(AF718*$H$15&gt;=AJ718,1.0,(AJ718/(AJ718-AF718*$H$15)))</f>
        <v>0</v>
      </c>
      <c r="AI718">
        <f>(AH718-1)*100</f>
        <v>0</v>
      </c>
      <c r="AJ718">
        <f>MAX(0,($B$15+$C$15*DR718)/(1+$D$15*DR718)*DK718/(DM718+273)*$E$15)</f>
        <v>0</v>
      </c>
      <c r="AK718" t="s">
        <v>420</v>
      </c>
      <c r="AL718" t="s">
        <v>420</v>
      </c>
      <c r="AM718">
        <v>0</v>
      </c>
      <c r="AN718">
        <v>0</v>
      </c>
      <c r="AO718">
        <f>1-AM718/AN718</f>
        <v>0</v>
      </c>
      <c r="AP718">
        <v>0</v>
      </c>
      <c r="AQ718" t="s">
        <v>420</v>
      </c>
      <c r="AR718" t="s">
        <v>420</v>
      </c>
      <c r="AS718">
        <v>0</v>
      </c>
      <c r="AT718">
        <v>0</v>
      </c>
      <c r="AU718">
        <f>1-AS718/AT718</f>
        <v>0</v>
      </c>
      <c r="AV718">
        <v>0.5</v>
      </c>
      <c r="AW718">
        <f>CV718</f>
        <v>0</v>
      </c>
      <c r="AX718">
        <f>K718</f>
        <v>0</v>
      </c>
      <c r="AY718">
        <f>AU718*AV718*AW718</f>
        <v>0</v>
      </c>
      <c r="AZ718">
        <f>(AX718-AP718)/AW718</f>
        <v>0</v>
      </c>
      <c r="BA718">
        <f>(AN718-AT718)/AT718</f>
        <v>0</v>
      </c>
      <c r="BB718">
        <f>AM718/(AO718+AM718/AT718)</f>
        <v>0</v>
      </c>
      <c r="BC718" t="s">
        <v>420</v>
      </c>
      <c r="BD718">
        <v>0</v>
      </c>
      <c r="BE718">
        <f>IF(BD718&lt;&gt;0, BD718, BB718)</f>
        <v>0</v>
      </c>
      <c r="BF718">
        <f>1-BE718/AT718</f>
        <v>0</v>
      </c>
      <c r="BG718">
        <f>(AT718-AS718)/(AT718-BE718)</f>
        <v>0</v>
      </c>
      <c r="BH718">
        <f>(AN718-AT718)/(AN718-BE718)</f>
        <v>0</v>
      </c>
      <c r="BI718">
        <f>(AT718-AS718)/(AT718-AM718)</f>
        <v>0</v>
      </c>
      <c r="BJ718">
        <f>(AN718-AT718)/(AN718-AM718)</f>
        <v>0</v>
      </c>
      <c r="BK718">
        <f>(BG718*BE718/AS718)</f>
        <v>0</v>
      </c>
      <c r="BL718">
        <f>(1-BK718)</f>
        <v>0</v>
      </c>
      <c r="CU718">
        <f>$B$13*DS718+$C$13*DT718+$F$13*EE718*(1-EH718)</f>
        <v>0</v>
      </c>
      <c r="CV718">
        <f>CU718*CW718</f>
        <v>0</v>
      </c>
      <c r="CW718">
        <f>($B$13*$D$11+$C$13*$D$11+$F$13*((ER718+EJ718)/MAX(ER718+EJ718+ES718, 0.1)*$I$11+ES718/MAX(ER718+EJ718+ES718, 0.1)*$J$11))/($B$13+$C$13+$F$13)</f>
        <v>0</v>
      </c>
      <c r="CX718">
        <f>($B$13*$K$11+$C$13*$K$11+$F$13*((ER718+EJ718)/MAX(ER718+EJ718+ES718, 0.1)*$P$11+ES718/MAX(ER718+EJ718+ES718, 0.1)*$Q$11))/($B$13+$C$13+$F$13)</f>
        <v>0</v>
      </c>
      <c r="CY718">
        <v>2.7</v>
      </c>
      <c r="CZ718">
        <v>0.5</v>
      </c>
      <c r="DA718" t="s">
        <v>421</v>
      </c>
      <c r="DB718">
        <v>2</v>
      </c>
      <c r="DC718">
        <v>1761014852.1</v>
      </c>
      <c r="DD718">
        <v>420.3729166666667</v>
      </c>
      <c r="DE718">
        <v>419.9953333333333</v>
      </c>
      <c r="DF718">
        <v>23.74065416666667</v>
      </c>
      <c r="DG718">
        <v>23.76231666666667</v>
      </c>
      <c r="DH718">
        <v>422.2826666666667</v>
      </c>
      <c r="DI718">
        <v>23.54801666666667</v>
      </c>
      <c r="DJ718">
        <v>499.9990416666667</v>
      </c>
      <c r="DK718">
        <v>90.6432125</v>
      </c>
      <c r="DL718">
        <v>0.03294054166666666</v>
      </c>
      <c r="DM718">
        <v>30.1520125</v>
      </c>
      <c r="DN718">
        <v>30.0594375</v>
      </c>
      <c r="DO718">
        <v>999.9</v>
      </c>
      <c r="DP718">
        <v>0</v>
      </c>
      <c r="DQ718">
        <v>0</v>
      </c>
      <c r="DR718">
        <v>9992.893333333333</v>
      </c>
      <c r="DS718">
        <v>0</v>
      </c>
      <c r="DT718">
        <v>0.242856</v>
      </c>
      <c r="DU718">
        <v>0.3775749166666666</v>
      </c>
      <c r="DV718">
        <v>430.5955416666666</v>
      </c>
      <c r="DW718">
        <v>430.2182083333334</v>
      </c>
      <c r="DX718">
        <v>-0.02164658</v>
      </c>
      <c r="DY718">
        <v>419.9953333333333</v>
      </c>
      <c r="DZ718">
        <v>23.76231666666667</v>
      </c>
      <c r="EA718">
        <v>2.151929583333333</v>
      </c>
      <c r="EB718">
        <v>2.1538925</v>
      </c>
      <c r="EC718">
        <v>18.6088625</v>
      </c>
      <c r="ED718">
        <v>18.6234375</v>
      </c>
      <c r="EE718">
        <v>0.00500078</v>
      </c>
      <c r="EF718">
        <v>0</v>
      </c>
      <c r="EG718">
        <v>0</v>
      </c>
      <c r="EH718">
        <v>0</v>
      </c>
      <c r="EI718">
        <v>223.3375</v>
      </c>
      <c r="EJ718">
        <v>0.00500078</v>
      </c>
      <c r="EK718">
        <v>-19.575</v>
      </c>
      <c r="EL718">
        <v>-0.9666666666666668</v>
      </c>
      <c r="EM718">
        <v>35.23158333333333</v>
      </c>
      <c r="EN718">
        <v>38.60916666666667</v>
      </c>
      <c r="EO718">
        <v>37.372125</v>
      </c>
      <c r="EP718">
        <v>38.72629166666666</v>
      </c>
      <c r="EQ718">
        <v>38.18204166666666</v>
      </c>
      <c r="ER718">
        <v>0</v>
      </c>
      <c r="ES718">
        <v>0</v>
      </c>
      <c r="ET718">
        <v>0</v>
      </c>
      <c r="EU718">
        <v>1761014859.1</v>
      </c>
      <c r="EV718">
        <v>0</v>
      </c>
      <c r="EW718">
        <v>224.036</v>
      </c>
      <c r="EX718">
        <v>-13.56923052582778</v>
      </c>
      <c r="EY718">
        <v>26.33076960713659</v>
      </c>
      <c r="EZ718">
        <v>-20.38</v>
      </c>
      <c r="FA718">
        <v>15</v>
      </c>
      <c r="FB718">
        <v>1761014707.6</v>
      </c>
      <c r="FC718" t="s">
        <v>1851</v>
      </c>
      <c r="FD718">
        <v>1761014707.6</v>
      </c>
      <c r="FE718">
        <v>1761014696.1</v>
      </c>
      <c r="FF718">
        <v>22</v>
      </c>
      <c r="FG718">
        <v>-0.052</v>
      </c>
      <c r="FH718">
        <v>0</v>
      </c>
      <c r="FI718">
        <v>-1.91</v>
      </c>
      <c r="FJ718">
        <v>0.186</v>
      </c>
      <c r="FK718">
        <v>420</v>
      </c>
      <c r="FL718">
        <v>23</v>
      </c>
      <c r="FM718">
        <v>0.59</v>
      </c>
      <c r="FN718">
        <v>0.12</v>
      </c>
      <c r="FO718">
        <v>0.37507095</v>
      </c>
      <c r="FP718">
        <v>-0.03068330206379079</v>
      </c>
      <c r="FQ718">
        <v>0.03047863762781237</v>
      </c>
      <c r="FR718">
        <v>1</v>
      </c>
      <c r="FS718">
        <v>223.8911764705882</v>
      </c>
      <c r="FT718">
        <v>-17.56913647677553</v>
      </c>
      <c r="FU718">
        <v>5.863865802124803</v>
      </c>
      <c r="FV718">
        <v>0</v>
      </c>
      <c r="FW718">
        <v>-0.02890048075</v>
      </c>
      <c r="FX718">
        <v>0.1617336775609756</v>
      </c>
      <c r="FY718">
        <v>0.01605604300403689</v>
      </c>
      <c r="FZ718">
        <v>0</v>
      </c>
      <c r="GA718">
        <v>1</v>
      </c>
      <c r="GB718">
        <v>3</v>
      </c>
      <c r="GC718" t="s">
        <v>459</v>
      </c>
      <c r="GD718">
        <v>3.10956</v>
      </c>
      <c r="GE718">
        <v>2.72471</v>
      </c>
      <c r="GF718">
        <v>0.0888453</v>
      </c>
      <c r="GG718">
        <v>0.08853610000000001</v>
      </c>
      <c r="GH718">
        <v>0.107992</v>
      </c>
      <c r="GI718">
        <v>0.109057</v>
      </c>
      <c r="GJ718">
        <v>23917.4</v>
      </c>
      <c r="GK718">
        <v>21651.1</v>
      </c>
      <c r="GL718">
        <v>26806.3</v>
      </c>
      <c r="GM718">
        <v>23959.1</v>
      </c>
      <c r="GN718">
        <v>38206</v>
      </c>
      <c r="GO718">
        <v>31480.8</v>
      </c>
      <c r="GP718">
        <v>46789.4</v>
      </c>
      <c r="GQ718">
        <v>37867.7</v>
      </c>
      <c r="GR718">
        <v>1.89452</v>
      </c>
      <c r="GS718">
        <v>1.88485</v>
      </c>
      <c r="GT718">
        <v>0.107381</v>
      </c>
      <c r="GU718">
        <v>0</v>
      </c>
      <c r="GV718">
        <v>28.2894</v>
      </c>
      <c r="GW718">
        <v>999.9</v>
      </c>
      <c r="GX718">
        <v>64.2</v>
      </c>
      <c r="GY718">
        <v>28.9</v>
      </c>
      <c r="GZ718">
        <v>28.3206</v>
      </c>
      <c r="HA718">
        <v>61.0983</v>
      </c>
      <c r="HB718">
        <v>20.9135</v>
      </c>
      <c r="HC718">
        <v>1</v>
      </c>
      <c r="HD718">
        <v>0.00794715</v>
      </c>
      <c r="HE718">
        <v>-1.63923</v>
      </c>
      <c r="HF718">
        <v>20.33</v>
      </c>
      <c r="HG718">
        <v>5.22133</v>
      </c>
      <c r="HH718">
        <v>11.9798</v>
      </c>
      <c r="HI718">
        <v>4.9651</v>
      </c>
      <c r="HJ718">
        <v>3.27593</v>
      </c>
      <c r="HK718">
        <v>9999</v>
      </c>
      <c r="HL718">
        <v>9999</v>
      </c>
      <c r="HM718">
        <v>9999</v>
      </c>
      <c r="HN718">
        <v>999.9</v>
      </c>
      <c r="HO718">
        <v>1.86359</v>
      </c>
      <c r="HP718">
        <v>1.85974</v>
      </c>
      <c r="HQ718">
        <v>1.85806</v>
      </c>
      <c r="HR718">
        <v>1.85944</v>
      </c>
      <c r="HS718">
        <v>1.85959</v>
      </c>
      <c r="HT718">
        <v>1.85806</v>
      </c>
      <c r="HU718">
        <v>1.85715</v>
      </c>
      <c r="HV718">
        <v>1.85211</v>
      </c>
      <c r="HW718">
        <v>0</v>
      </c>
      <c r="HX718">
        <v>0</v>
      </c>
      <c r="HY718">
        <v>0</v>
      </c>
      <c r="HZ718">
        <v>0</v>
      </c>
      <c r="IA718" t="s">
        <v>424</v>
      </c>
      <c r="IB718" t="s">
        <v>425</v>
      </c>
      <c r="IC718" t="s">
        <v>426</v>
      </c>
      <c r="ID718" t="s">
        <v>426</v>
      </c>
      <c r="IE718" t="s">
        <v>426</v>
      </c>
      <c r="IF718" t="s">
        <v>426</v>
      </c>
      <c r="IG718">
        <v>0</v>
      </c>
      <c r="IH718">
        <v>100</v>
      </c>
      <c r="II718">
        <v>100</v>
      </c>
      <c r="IJ718">
        <v>-1.91</v>
      </c>
      <c r="IK718">
        <v>0.193</v>
      </c>
      <c r="IL718">
        <v>-2.701380228693328</v>
      </c>
      <c r="IM718">
        <v>0.001328113201692861</v>
      </c>
      <c r="IN718">
        <v>1.538283238170363E-06</v>
      </c>
      <c r="IO718">
        <v>-5.795655626708063E-10</v>
      </c>
      <c r="IP718">
        <v>-0.06022390184265988</v>
      </c>
      <c r="IQ718">
        <v>-0.004593102289677449</v>
      </c>
      <c r="IR718">
        <v>0.0008253994458280543</v>
      </c>
      <c r="IS718">
        <v>-7.403632370499484E-06</v>
      </c>
      <c r="IT718">
        <v>2</v>
      </c>
      <c r="IU718">
        <v>1985</v>
      </c>
      <c r="IV718">
        <v>1</v>
      </c>
      <c r="IW718">
        <v>27</v>
      </c>
      <c r="IX718">
        <v>2.5</v>
      </c>
      <c r="IY718">
        <v>2.7</v>
      </c>
      <c r="IZ718">
        <v>1.13525</v>
      </c>
      <c r="JA718">
        <v>2.60742</v>
      </c>
      <c r="JB718">
        <v>1.49658</v>
      </c>
      <c r="JC718">
        <v>2.34375</v>
      </c>
      <c r="JD718">
        <v>1.54907</v>
      </c>
      <c r="JE718">
        <v>2.46338</v>
      </c>
      <c r="JF718">
        <v>32.6869</v>
      </c>
      <c r="JG718">
        <v>15.0952</v>
      </c>
      <c r="JH718">
        <v>18</v>
      </c>
      <c r="JI718">
        <v>480.983</v>
      </c>
      <c r="JJ718">
        <v>504.043</v>
      </c>
      <c r="JK718">
        <v>30.8969</v>
      </c>
      <c r="JL718">
        <v>27.3338</v>
      </c>
      <c r="JM718">
        <v>29.9999</v>
      </c>
      <c r="JN718">
        <v>27.5398</v>
      </c>
      <c r="JO718">
        <v>27.5248</v>
      </c>
      <c r="JP718">
        <v>22.8284</v>
      </c>
      <c r="JQ718">
        <v>19.7837</v>
      </c>
      <c r="JR718">
        <v>78.95950000000001</v>
      </c>
      <c r="JS718">
        <v>30.8768</v>
      </c>
      <c r="JT718">
        <v>420</v>
      </c>
      <c r="JU718">
        <v>23.777</v>
      </c>
      <c r="JV718">
        <v>102.317</v>
      </c>
      <c r="JW718">
        <v>91.3584</v>
      </c>
    </row>
    <row r="719" spans="1:283">
      <c r="A719">
        <v>701</v>
      </c>
      <c r="B719">
        <v>1761014862.1</v>
      </c>
      <c r="C719">
        <v>5196.099999904633</v>
      </c>
      <c r="D719" t="s">
        <v>1870</v>
      </c>
      <c r="E719" t="s">
        <v>1871</v>
      </c>
      <c r="F719">
        <v>5</v>
      </c>
      <c r="G719" t="s">
        <v>1850</v>
      </c>
      <c r="H719">
        <v>1761014854.1</v>
      </c>
      <c r="I719">
        <f>(J719)/1000</f>
        <v>0</v>
      </c>
      <c r="J719">
        <f>1000*DJ719*AH719*(DF719-DG719)/(100*CY719*(1000-AH719*DF719))</f>
        <v>0</v>
      </c>
      <c r="K719">
        <f>DJ719*AH719*(DE719-DD719*(1000-AH719*DG719)/(1000-AH719*DF719))/(100*CY719)</f>
        <v>0</v>
      </c>
      <c r="L719">
        <f>DD719 - IF(AH719&gt;1, K719*CY719*100.0/(AJ719), 0)</f>
        <v>0</v>
      </c>
      <c r="M719">
        <f>((S719-I719/2)*L719-K719)/(S719+I719/2)</f>
        <v>0</v>
      </c>
      <c r="N719">
        <f>M719*(DK719+DL719)/1000.0</f>
        <v>0</v>
      </c>
      <c r="O719">
        <f>(DD719 - IF(AH719&gt;1, K719*CY719*100.0/(AJ719), 0))*(DK719+DL719)/1000.0</f>
        <v>0</v>
      </c>
      <c r="P719">
        <f>2.0/((1/R719-1/Q719)+SIGN(R719)*SQRT((1/R719-1/Q719)*(1/R719-1/Q719) + 4*CZ719/((CZ719+1)*(CZ719+1))*(2*1/R719*1/Q719-1/Q719*1/Q719)))</f>
        <v>0</v>
      </c>
      <c r="Q719">
        <f>IF(LEFT(DA719,1)&lt;&gt;"0",IF(LEFT(DA719,1)="1",3.0,DB719),$D$5+$E$5*(DR719*DK719/($K$5*1000))+$F$5*(DR719*DK719/($K$5*1000))*MAX(MIN(CY719,$J$5),$I$5)*MAX(MIN(CY719,$J$5),$I$5)+$G$5*MAX(MIN(CY719,$J$5),$I$5)*(DR719*DK719/($K$5*1000))+$H$5*(DR719*DK719/($K$5*1000))*(DR719*DK719/($K$5*1000)))</f>
        <v>0</v>
      </c>
      <c r="R719">
        <f>I719*(1000-(1000*0.61365*exp(17.502*V719/(240.97+V719))/(DK719+DL719)+DF719)/2)/(1000*0.61365*exp(17.502*V719/(240.97+V719))/(DK719+DL719)-DF719)</f>
        <v>0</v>
      </c>
      <c r="S719">
        <f>1/((CZ719+1)/(P719/1.6)+1/(Q719/1.37)) + CZ719/((CZ719+1)/(P719/1.6) + CZ719/(Q719/1.37))</f>
        <v>0</v>
      </c>
      <c r="T719">
        <f>(CU719*CX719)</f>
        <v>0</v>
      </c>
      <c r="U719">
        <f>(DM719+(T719+2*0.95*5.67E-8*(((DM719+$B$9)+273)^4-(DM719+273)^4)-44100*I719)/(1.84*29.3*Q719+8*0.95*5.67E-8*(DM719+273)^3))</f>
        <v>0</v>
      </c>
      <c r="V719">
        <f>($C$9*DN719+$D$9*DO719+$E$9*U719)</f>
        <v>0</v>
      </c>
      <c r="W719">
        <f>0.61365*exp(17.502*V719/(240.97+V719))</f>
        <v>0</v>
      </c>
      <c r="X719">
        <f>(Y719/Z719*100)</f>
        <v>0</v>
      </c>
      <c r="Y719">
        <f>DF719*(DK719+DL719)/1000</f>
        <v>0</v>
      </c>
      <c r="Z719">
        <f>0.61365*exp(17.502*DM719/(240.97+DM719))</f>
        <v>0</v>
      </c>
      <c r="AA719">
        <f>(W719-DF719*(DK719+DL719)/1000)</f>
        <v>0</v>
      </c>
      <c r="AB719">
        <f>(-I719*44100)</f>
        <v>0</v>
      </c>
      <c r="AC719">
        <f>2*29.3*Q719*0.92*(DM719-V719)</f>
        <v>0</v>
      </c>
      <c r="AD719">
        <f>2*0.95*5.67E-8*(((DM719+$B$9)+273)^4-(V719+273)^4)</f>
        <v>0</v>
      </c>
      <c r="AE719">
        <f>T719+AD719+AB719+AC719</f>
        <v>0</v>
      </c>
      <c r="AF719">
        <v>1</v>
      </c>
      <c r="AG719">
        <v>0</v>
      </c>
      <c r="AH719">
        <f>IF(AF719*$H$15&gt;=AJ719,1.0,(AJ719/(AJ719-AF719*$H$15)))</f>
        <v>0</v>
      </c>
      <c r="AI719">
        <f>(AH719-1)*100</f>
        <v>0</v>
      </c>
      <c r="AJ719">
        <f>MAX(0,($B$15+$C$15*DR719)/(1+$D$15*DR719)*DK719/(DM719+273)*$E$15)</f>
        <v>0</v>
      </c>
      <c r="AK719" t="s">
        <v>420</v>
      </c>
      <c r="AL719" t="s">
        <v>420</v>
      </c>
      <c r="AM719">
        <v>0</v>
      </c>
      <c r="AN719">
        <v>0</v>
      </c>
      <c r="AO719">
        <f>1-AM719/AN719</f>
        <v>0</v>
      </c>
      <c r="AP719">
        <v>0</v>
      </c>
      <c r="AQ719" t="s">
        <v>420</v>
      </c>
      <c r="AR719" t="s">
        <v>420</v>
      </c>
      <c r="AS719">
        <v>0</v>
      </c>
      <c r="AT719">
        <v>0</v>
      </c>
      <c r="AU719">
        <f>1-AS719/AT719</f>
        <v>0</v>
      </c>
      <c r="AV719">
        <v>0.5</v>
      </c>
      <c r="AW719">
        <f>CV719</f>
        <v>0</v>
      </c>
      <c r="AX719">
        <f>K719</f>
        <v>0</v>
      </c>
      <c r="AY719">
        <f>AU719*AV719*AW719</f>
        <v>0</v>
      </c>
      <c r="AZ719">
        <f>(AX719-AP719)/AW719</f>
        <v>0</v>
      </c>
      <c r="BA719">
        <f>(AN719-AT719)/AT719</f>
        <v>0</v>
      </c>
      <c r="BB719">
        <f>AM719/(AO719+AM719/AT719)</f>
        <v>0</v>
      </c>
      <c r="BC719" t="s">
        <v>420</v>
      </c>
      <c r="BD719">
        <v>0</v>
      </c>
      <c r="BE719">
        <f>IF(BD719&lt;&gt;0, BD719, BB719)</f>
        <v>0</v>
      </c>
      <c r="BF719">
        <f>1-BE719/AT719</f>
        <v>0</v>
      </c>
      <c r="BG719">
        <f>(AT719-AS719)/(AT719-BE719)</f>
        <v>0</v>
      </c>
      <c r="BH719">
        <f>(AN719-AT719)/(AN719-BE719)</f>
        <v>0</v>
      </c>
      <c r="BI719">
        <f>(AT719-AS719)/(AT719-AM719)</f>
        <v>0</v>
      </c>
      <c r="BJ719">
        <f>(AN719-AT719)/(AN719-AM719)</f>
        <v>0</v>
      </c>
      <c r="BK719">
        <f>(BG719*BE719/AS719)</f>
        <v>0</v>
      </c>
      <c r="BL719">
        <f>(1-BK719)</f>
        <v>0</v>
      </c>
      <c r="CU719">
        <f>$B$13*DS719+$C$13*DT719+$F$13*EE719*(1-EH719)</f>
        <v>0</v>
      </c>
      <c r="CV719">
        <f>CU719*CW719</f>
        <v>0</v>
      </c>
      <c r="CW719">
        <f>($B$13*$D$11+$C$13*$D$11+$F$13*((ER719+EJ719)/MAX(ER719+EJ719+ES719, 0.1)*$I$11+ES719/MAX(ER719+EJ719+ES719, 0.1)*$J$11))/($B$13+$C$13+$F$13)</f>
        <v>0</v>
      </c>
      <c r="CX719">
        <f>($B$13*$K$11+$C$13*$K$11+$F$13*((ER719+EJ719)/MAX(ER719+EJ719+ES719, 0.1)*$P$11+ES719/MAX(ER719+EJ719+ES719, 0.1)*$Q$11))/($B$13+$C$13+$F$13)</f>
        <v>0</v>
      </c>
      <c r="CY719">
        <v>2.7</v>
      </c>
      <c r="CZ719">
        <v>0.5</v>
      </c>
      <c r="DA719" t="s">
        <v>421</v>
      </c>
      <c r="DB719">
        <v>2</v>
      </c>
      <c r="DC719">
        <v>1761014854.1</v>
      </c>
      <c r="DD719">
        <v>420.3739166666667</v>
      </c>
      <c r="DE719">
        <v>419.99675</v>
      </c>
      <c r="DF719">
        <v>23.746</v>
      </c>
      <c r="DG719">
        <v>23.76270833333334</v>
      </c>
      <c r="DH719">
        <v>422.2836666666667</v>
      </c>
      <c r="DI719">
        <v>23.55324583333334</v>
      </c>
      <c r="DJ719">
        <v>499.9969583333333</v>
      </c>
      <c r="DK719">
        <v>90.64367083333332</v>
      </c>
      <c r="DL719">
        <v>0.03293295416666667</v>
      </c>
      <c r="DM719">
        <v>30.14526666666667</v>
      </c>
      <c r="DN719">
        <v>30.0531875</v>
      </c>
      <c r="DO719">
        <v>999.9</v>
      </c>
      <c r="DP719">
        <v>0</v>
      </c>
      <c r="DQ719">
        <v>0</v>
      </c>
      <c r="DR719">
        <v>9991.485000000001</v>
      </c>
      <c r="DS719">
        <v>0</v>
      </c>
      <c r="DT719">
        <v>0.242856</v>
      </c>
      <c r="DU719">
        <v>0.3771362083333333</v>
      </c>
      <c r="DV719">
        <v>430.5989166666666</v>
      </c>
      <c r="DW719">
        <v>430.2198333333333</v>
      </c>
      <c r="DX719">
        <v>-0.016691925</v>
      </c>
      <c r="DY719">
        <v>419.99675</v>
      </c>
      <c r="DZ719">
        <v>23.76270833333334</v>
      </c>
      <c r="EA719">
        <v>2.152424583333333</v>
      </c>
      <c r="EB719">
        <v>2.153938333333333</v>
      </c>
      <c r="EC719">
        <v>18.61254166666667</v>
      </c>
      <c r="ED719">
        <v>18.62377916666667</v>
      </c>
      <c r="EE719">
        <v>0.00500078</v>
      </c>
      <c r="EF719">
        <v>0</v>
      </c>
      <c r="EG719">
        <v>0</v>
      </c>
      <c r="EH719">
        <v>0</v>
      </c>
      <c r="EI719">
        <v>223.0791666666667</v>
      </c>
      <c r="EJ719">
        <v>0.00500078</v>
      </c>
      <c r="EK719">
        <v>-20.2625</v>
      </c>
      <c r="EL719">
        <v>-1.179166666666667</v>
      </c>
      <c r="EM719">
        <v>35.22120833333333</v>
      </c>
      <c r="EN719">
        <v>38.650875</v>
      </c>
      <c r="EO719">
        <v>37.36170833333333</v>
      </c>
      <c r="EP719">
        <v>38.75233333333333</v>
      </c>
      <c r="EQ719">
        <v>38.12991666666667</v>
      </c>
      <c r="ER719">
        <v>0</v>
      </c>
      <c r="ES719">
        <v>0</v>
      </c>
      <c r="ET719">
        <v>0</v>
      </c>
      <c r="EU719">
        <v>1761014860.9</v>
      </c>
      <c r="EV719">
        <v>0</v>
      </c>
      <c r="EW719">
        <v>224</v>
      </c>
      <c r="EX719">
        <v>13.38119688604596</v>
      </c>
      <c r="EY719">
        <v>-1.764102351004536</v>
      </c>
      <c r="EZ719">
        <v>-20.30769230769231</v>
      </c>
      <c r="FA719">
        <v>15</v>
      </c>
      <c r="FB719">
        <v>1761014707.6</v>
      </c>
      <c r="FC719" t="s">
        <v>1851</v>
      </c>
      <c r="FD719">
        <v>1761014707.6</v>
      </c>
      <c r="FE719">
        <v>1761014696.1</v>
      </c>
      <c r="FF719">
        <v>22</v>
      </c>
      <c r="FG719">
        <v>-0.052</v>
      </c>
      <c r="FH719">
        <v>0</v>
      </c>
      <c r="FI719">
        <v>-1.91</v>
      </c>
      <c r="FJ719">
        <v>0.186</v>
      </c>
      <c r="FK719">
        <v>420</v>
      </c>
      <c r="FL719">
        <v>23</v>
      </c>
      <c r="FM719">
        <v>0.59</v>
      </c>
      <c r="FN719">
        <v>0.12</v>
      </c>
      <c r="FO719">
        <v>0.3710647073170732</v>
      </c>
      <c r="FP719">
        <v>-0.01619253658536561</v>
      </c>
      <c r="FQ719">
        <v>0.0316785657836566</v>
      </c>
      <c r="FR719">
        <v>1</v>
      </c>
      <c r="FS719">
        <v>224.2823529411764</v>
      </c>
      <c r="FT719">
        <v>-2.310160245755708</v>
      </c>
      <c r="FU719">
        <v>6.25908612894488</v>
      </c>
      <c r="FV719">
        <v>0</v>
      </c>
      <c r="FW719">
        <v>-0.02432083682926829</v>
      </c>
      <c r="FX719">
        <v>0.1636397253658536</v>
      </c>
      <c r="FY719">
        <v>0.016463483901497</v>
      </c>
      <c r="FZ719">
        <v>0</v>
      </c>
      <c r="GA719">
        <v>1</v>
      </c>
      <c r="GB719">
        <v>3</v>
      </c>
      <c r="GC719" t="s">
        <v>459</v>
      </c>
      <c r="GD719">
        <v>3.1096</v>
      </c>
      <c r="GE719">
        <v>2.72448</v>
      </c>
      <c r="GF719">
        <v>0.08885469999999999</v>
      </c>
      <c r="GG719">
        <v>0.0885292</v>
      </c>
      <c r="GH719">
        <v>0.107999</v>
      </c>
      <c r="GI719">
        <v>0.109059</v>
      </c>
      <c r="GJ719">
        <v>23917.2</v>
      </c>
      <c r="GK719">
        <v>21651.2</v>
      </c>
      <c r="GL719">
        <v>26806.4</v>
      </c>
      <c r="GM719">
        <v>23959</v>
      </c>
      <c r="GN719">
        <v>38205.5</v>
      </c>
      <c r="GO719">
        <v>31480.6</v>
      </c>
      <c r="GP719">
        <v>46789.2</v>
      </c>
      <c r="GQ719">
        <v>37867.6</v>
      </c>
      <c r="GR719">
        <v>1.89482</v>
      </c>
      <c r="GS719">
        <v>1.8847</v>
      </c>
      <c r="GT719">
        <v>0.10692</v>
      </c>
      <c r="GU719">
        <v>0</v>
      </c>
      <c r="GV719">
        <v>28.2901</v>
      </c>
      <c r="GW719">
        <v>999.9</v>
      </c>
      <c r="GX719">
        <v>64.2</v>
      </c>
      <c r="GY719">
        <v>28.9</v>
      </c>
      <c r="GZ719">
        <v>28.3214</v>
      </c>
      <c r="HA719">
        <v>61.3783</v>
      </c>
      <c r="HB719">
        <v>21.1298</v>
      </c>
      <c r="HC719">
        <v>1</v>
      </c>
      <c r="HD719">
        <v>0.00793699</v>
      </c>
      <c r="HE719">
        <v>-1.63545</v>
      </c>
      <c r="HF719">
        <v>20.3294</v>
      </c>
      <c r="HG719">
        <v>5.21774</v>
      </c>
      <c r="HH719">
        <v>11.9798</v>
      </c>
      <c r="HI719">
        <v>4.9646</v>
      </c>
      <c r="HJ719">
        <v>3.2753</v>
      </c>
      <c r="HK719">
        <v>9999</v>
      </c>
      <c r="HL719">
        <v>9999</v>
      </c>
      <c r="HM719">
        <v>9999</v>
      </c>
      <c r="HN719">
        <v>999.9</v>
      </c>
      <c r="HO719">
        <v>1.8636</v>
      </c>
      <c r="HP719">
        <v>1.85974</v>
      </c>
      <c r="HQ719">
        <v>1.85806</v>
      </c>
      <c r="HR719">
        <v>1.85943</v>
      </c>
      <c r="HS719">
        <v>1.85959</v>
      </c>
      <c r="HT719">
        <v>1.85806</v>
      </c>
      <c r="HU719">
        <v>1.85715</v>
      </c>
      <c r="HV719">
        <v>1.85211</v>
      </c>
      <c r="HW719">
        <v>0</v>
      </c>
      <c r="HX719">
        <v>0</v>
      </c>
      <c r="HY719">
        <v>0</v>
      </c>
      <c r="HZ719">
        <v>0</v>
      </c>
      <c r="IA719" t="s">
        <v>424</v>
      </c>
      <c r="IB719" t="s">
        <v>425</v>
      </c>
      <c r="IC719" t="s">
        <v>426</v>
      </c>
      <c r="ID719" t="s">
        <v>426</v>
      </c>
      <c r="IE719" t="s">
        <v>426</v>
      </c>
      <c r="IF719" t="s">
        <v>426</v>
      </c>
      <c r="IG719">
        <v>0</v>
      </c>
      <c r="IH719">
        <v>100</v>
      </c>
      <c r="II719">
        <v>100</v>
      </c>
      <c r="IJ719">
        <v>-1.91</v>
      </c>
      <c r="IK719">
        <v>0.1931</v>
      </c>
      <c r="IL719">
        <v>-2.701380228693328</v>
      </c>
      <c r="IM719">
        <v>0.001328113201692861</v>
      </c>
      <c r="IN719">
        <v>1.538283238170363E-06</v>
      </c>
      <c r="IO719">
        <v>-5.795655626708063E-10</v>
      </c>
      <c r="IP719">
        <v>-0.06022390184265988</v>
      </c>
      <c r="IQ719">
        <v>-0.004593102289677449</v>
      </c>
      <c r="IR719">
        <v>0.0008253994458280543</v>
      </c>
      <c r="IS719">
        <v>-7.403632370499484E-06</v>
      </c>
      <c r="IT719">
        <v>2</v>
      </c>
      <c r="IU719">
        <v>1985</v>
      </c>
      <c r="IV719">
        <v>1</v>
      </c>
      <c r="IW719">
        <v>27</v>
      </c>
      <c r="IX719">
        <v>2.6</v>
      </c>
      <c r="IY719">
        <v>2.8</v>
      </c>
      <c r="IZ719">
        <v>1.13525</v>
      </c>
      <c r="JA719">
        <v>2.61475</v>
      </c>
      <c r="JB719">
        <v>1.49658</v>
      </c>
      <c r="JC719">
        <v>2.34375</v>
      </c>
      <c r="JD719">
        <v>1.54907</v>
      </c>
      <c r="JE719">
        <v>2.34375</v>
      </c>
      <c r="JF719">
        <v>32.6869</v>
      </c>
      <c r="JG719">
        <v>15.0864</v>
      </c>
      <c r="JH719">
        <v>18</v>
      </c>
      <c r="JI719">
        <v>481.155</v>
      </c>
      <c r="JJ719">
        <v>503.933</v>
      </c>
      <c r="JK719">
        <v>30.8806</v>
      </c>
      <c r="JL719">
        <v>27.3338</v>
      </c>
      <c r="JM719">
        <v>29.9999</v>
      </c>
      <c r="JN719">
        <v>27.5398</v>
      </c>
      <c r="JO719">
        <v>27.5236</v>
      </c>
      <c r="JP719">
        <v>22.8294</v>
      </c>
      <c r="JQ719">
        <v>19.7837</v>
      </c>
      <c r="JR719">
        <v>78.95950000000001</v>
      </c>
      <c r="JS719">
        <v>30.8768</v>
      </c>
      <c r="JT719">
        <v>420</v>
      </c>
      <c r="JU719">
        <v>23.777</v>
      </c>
      <c r="JV719">
        <v>102.317</v>
      </c>
      <c r="JW719">
        <v>91.3582</v>
      </c>
    </row>
    <row r="720" spans="1:283">
      <c r="A720">
        <v>702</v>
      </c>
      <c r="B720">
        <v>1761014864.1</v>
      </c>
      <c r="C720">
        <v>5198.099999904633</v>
      </c>
      <c r="D720" t="s">
        <v>1872</v>
      </c>
      <c r="E720" t="s">
        <v>1873</v>
      </c>
      <c r="F720">
        <v>5</v>
      </c>
      <c r="G720" t="s">
        <v>1850</v>
      </c>
      <c r="H720">
        <v>1761014856.1</v>
      </c>
      <c r="I720">
        <f>(J720)/1000</f>
        <v>0</v>
      </c>
      <c r="J720">
        <f>1000*DJ720*AH720*(DF720-DG720)/(100*CY720*(1000-AH720*DF720))</f>
        <v>0</v>
      </c>
      <c r="K720">
        <f>DJ720*AH720*(DE720-DD720*(1000-AH720*DG720)/(1000-AH720*DF720))/(100*CY720)</f>
        <v>0</v>
      </c>
      <c r="L720">
        <f>DD720 - IF(AH720&gt;1, K720*CY720*100.0/(AJ720), 0)</f>
        <v>0</v>
      </c>
      <c r="M720">
        <f>((S720-I720/2)*L720-K720)/(S720+I720/2)</f>
        <v>0</v>
      </c>
      <c r="N720">
        <f>M720*(DK720+DL720)/1000.0</f>
        <v>0</v>
      </c>
      <c r="O720">
        <f>(DD720 - IF(AH720&gt;1, K720*CY720*100.0/(AJ720), 0))*(DK720+DL720)/1000.0</f>
        <v>0</v>
      </c>
      <c r="P720">
        <f>2.0/((1/R720-1/Q720)+SIGN(R720)*SQRT((1/R720-1/Q720)*(1/R720-1/Q720) + 4*CZ720/((CZ720+1)*(CZ720+1))*(2*1/R720*1/Q720-1/Q720*1/Q720)))</f>
        <v>0</v>
      </c>
      <c r="Q720">
        <f>IF(LEFT(DA720,1)&lt;&gt;"0",IF(LEFT(DA720,1)="1",3.0,DB720),$D$5+$E$5*(DR720*DK720/($K$5*1000))+$F$5*(DR720*DK720/($K$5*1000))*MAX(MIN(CY720,$J$5),$I$5)*MAX(MIN(CY720,$J$5),$I$5)+$G$5*MAX(MIN(CY720,$J$5),$I$5)*(DR720*DK720/($K$5*1000))+$H$5*(DR720*DK720/($K$5*1000))*(DR720*DK720/($K$5*1000)))</f>
        <v>0</v>
      </c>
      <c r="R720">
        <f>I720*(1000-(1000*0.61365*exp(17.502*V720/(240.97+V720))/(DK720+DL720)+DF720)/2)/(1000*0.61365*exp(17.502*V720/(240.97+V720))/(DK720+DL720)-DF720)</f>
        <v>0</v>
      </c>
      <c r="S720">
        <f>1/((CZ720+1)/(P720/1.6)+1/(Q720/1.37)) + CZ720/((CZ720+1)/(P720/1.6) + CZ720/(Q720/1.37))</f>
        <v>0</v>
      </c>
      <c r="T720">
        <f>(CU720*CX720)</f>
        <v>0</v>
      </c>
      <c r="U720">
        <f>(DM720+(T720+2*0.95*5.67E-8*(((DM720+$B$9)+273)^4-(DM720+273)^4)-44100*I720)/(1.84*29.3*Q720+8*0.95*5.67E-8*(DM720+273)^3))</f>
        <v>0</v>
      </c>
      <c r="V720">
        <f>($C$9*DN720+$D$9*DO720+$E$9*U720)</f>
        <v>0</v>
      </c>
      <c r="W720">
        <f>0.61365*exp(17.502*V720/(240.97+V720))</f>
        <v>0</v>
      </c>
      <c r="X720">
        <f>(Y720/Z720*100)</f>
        <v>0</v>
      </c>
      <c r="Y720">
        <f>DF720*(DK720+DL720)/1000</f>
        <v>0</v>
      </c>
      <c r="Z720">
        <f>0.61365*exp(17.502*DM720/(240.97+DM720))</f>
        <v>0</v>
      </c>
      <c r="AA720">
        <f>(W720-DF720*(DK720+DL720)/1000)</f>
        <v>0</v>
      </c>
      <c r="AB720">
        <f>(-I720*44100)</f>
        <v>0</v>
      </c>
      <c r="AC720">
        <f>2*29.3*Q720*0.92*(DM720-V720)</f>
        <v>0</v>
      </c>
      <c r="AD720">
        <f>2*0.95*5.67E-8*(((DM720+$B$9)+273)^4-(V720+273)^4)</f>
        <v>0</v>
      </c>
      <c r="AE720">
        <f>T720+AD720+AB720+AC720</f>
        <v>0</v>
      </c>
      <c r="AF720">
        <v>1</v>
      </c>
      <c r="AG720">
        <v>0</v>
      </c>
      <c r="AH720">
        <f>IF(AF720*$H$15&gt;=AJ720,1.0,(AJ720/(AJ720-AF720*$H$15)))</f>
        <v>0</v>
      </c>
      <c r="AI720">
        <f>(AH720-1)*100</f>
        <v>0</v>
      </c>
      <c r="AJ720">
        <f>MAX(0,($B$15+$C$15*DR720)/(1+$D$15*DR720)*DK720/(DM720+273)*$E$15)</f>
        <v>0</v>
      </c>
      <c r="AK720" t="s">
        <v>420</v>
      </c>
      <c r="AL720" t="s">
        <v>420</v>
      </c>
      <c r="AM720">
        <v>0</v>
      </c>
      <c r="AN720">
        <v>0</v>
      </c>
      <c r="AO720">
        <f>1-AM720/AN720</f>
        <v>0</v>
      </c>
      <c r="AP720">
        <v>0</v>
      </c>
      <c r="AQ720" t="s">
        <v>420</v>
      </c>
      <c r="AR720" t="s">
        <v>420</v>
      </c>
      <c r="AS720">
        <v>0</v>
      </c>
      <c r="AT720">
        <v>0</v>
      </c>
      <c r="AU720">
        <f>1-AS720/AT720</f>
        <v>0</v>
      </c>
      <c r="AV720">
        <v>0.5</v>
      </c>
      <c r="AW720">
        <f>CV720</f>
        <v>0</v>
      </c>
      <c r="AX720">
        <f>K720</f>
        <v>0</v>
      </c>
      <c r="AY720">
        <f>AU720*AV720*AW720</f>
        <v>0</v>
      </c>
      <c r="AZ720">
        <f>(AX720-AP720)/AW720</f>
        <v>0</v>
      </c>
      <c r="BA720">
        <f>(AN720-AT720)/AT720</f>
        <v>0</v>
      </c>
      <c r="BB720">
        <f>AM720/(AO720+AM720/AT720)</f>
        <v>0</v>
      </c>
      <c r="BC720" t="s">
        <v>420</v>
      </c>
      <c r="BD720">
        <v>0</v>
      </c>
      <c r="BE720">
        <f>IF(BD720&lt;&gt;0, BD720, BB720)</f>
        <v>0</v>
      </c>
      <c r="BF720">
        <f>1-BE720/AT720</f>
        <v>0</v>
      </c>
      <c r="BG720">
        <f>(AT720-AS720)/(AT720-BE720)</f>
        <v>0</v>
      </c>
      <c r="BH720">
        <f>(AN720-AT720)/(AN720-BE720)</f>
        <v>0</v>
      </c>
      <c r="BI720">
        <f>(AT720-AS720)/(AT720-AM720)</f>
        <v>0</v>
      </c>
      <c r="BJ720">
        <f>(AN720-AT720)/(AN720-AM720)</f>
        <v>0</v>
      </c>
      <c r="BK720">
        <f>(BG720*BE720/AS720)</f>
        <v>0</v>
      </c>
      <c r="BL720">
        <f>(1-BK720)</f>
        <v>0</v>
      </c>
      <c r="CU720">
        <f>$B$13*DS720+$C$13*DT720+$F$13*EE720*(1-EH720)</f>
        <v>0</v>
      </c>
      <c r="CV720">
        <f>CU720*CW720</f>
        <v>0</v>
      </c>
      <c r="CW720">
        <f>($B$13*$D$11+$C$13*$D$11+$F$13*((ER720+EJ720)/MAX(ER720+EJ720+ES720, 0.1)*$I$11+ES720/MAX(ER720+EJ720+ES720, 0.1)*$J$11))/($B$13+$C$13+$F$13)</f>
        <v>0</v>
      </c>
      <c r="CX720">
        <f>($B$13*$K$11+$C$13*$K$11+$F$13*((ER720+EJ720)/MAX(ER720+EJ720+ES720, 0.1)*$P$11+ES720/MAX(ER720+EJ720+ES720, 0.1)*$Q$11))/($B$13+$C$13+$F$13)</f>
        <v>0</v>
      </c>
      <c r="CY720">
        <v>2.7</v>
      </c>
      <c r="CZ720">
        <v>0.5</v>
      </c>
      <c r="DA720" t="s">
        <v>421</v>
      </c>
      <c r="DB720">
        <v>2</v>
      </c>
      <c r="DC720">
        <v>1761014856.1</v>
      </c>
      <c r="DD720">
        <v>420.3827083333334</v>
      </c>
      <c r="DE720">
        <v>420.0037916666667</v>
      </c>
      <c r="DF720">
        <v>23.75016666666667</v>
      </c>
      <c r="DG720">
        <v>23.76293333333333</v>
      </c>
      <c r="DH720">
        <v>422.2924583333333</v>
      </c>
      <c r="DI720">
        <v>23.55732083333333</v>
      </c>
      <c r="DJ720">
        <v>499.99025</v>
      </c>
      <c r="DK720">
        <v>90.64416249999999</v>
      </c>
      <c r="DL720">
        <v>0.03289435416666667</v>
      </c>
      <c r="DM720">
        <v>30.13855</v>
      </c>
      <c r="DN720">
        <v>30.04705416666667</v>
      </c>
      <c r="DO720">
        <v>999.9</v>
      </c>
      <c r="DP720">
        <v>0</v>
      </c>
      <c r="DQ720">
        <v>0</v>
      </c>
      <c r="DR720">
        <v>9994.219583333334</v>
      </c>
      <c r="DS720">
        <v>0</v>
      </c>
      <c r="DT720">
        <v>0.242856</v>
      </c>
      <c r="DU720">
        <v>0.378915125</v>
      </c>
      <c r="DV720">
        <v>430.6097916666667</v>
      </c>
      <c r="DW720">
        <v>430.2271250000001</v>
      </c>
      <c r="DX720">
        <v>-0.01274840166666667</v>
      </c>
      <c r="DY720">
        <v>420.0037916666667</v>
      </c>
      <c r="DZ720">
        <v>23.76293333333333</v>
      </c>
      <c r="EA720">
        <v>2.152814166666667</v>
      </c>
      <c r="EB720">
        <v>2.15397</v>
      </c>
      <c r="EC720">
        <v>18.61543333333333</v>
      </c>
      <c r="ED720">
        <v>18.62401666666667</v>
      </c>
      <c r="EE720">
        <v>0.00500078</v>
      </c>
      <c r="EF720">
        <v>0</v>
      </c>
      <c r="EG720">
        <v>0</v>
      </c>
      <c r="EH720">
        <v>0</v>
      </c>
      <c r="EI720">
        <v>223.0666666666667</v>
      </c>
      <c r="EJ720">
        <v>0.00500078</v>
      </c>
      <c r="EK720">
        <v>-19.91666666666667</v>
      </c>
      <c r="EL720">
        <v>-1.116666666666667</v>
      </c>
      <c r="EM720">
        <v>35.23683333333333</v>
      </c>
      <c r="EN720">
        <v>38.69775</v>
      </c>
      <c r="EO720">
        <v>37.33308333333333</v>
      </c>
      <c r="EP720">
        <v>38.80708333333333</v>
      </c>
      <c r="EQ720">
        <v>38.111625</v>
      </c>
      <c r="ER720">
        <v>0</v>
      </c>
      <c r="ES720">
        <v>0</v>
      </c>
      <c r="ET720">
        <v>0</v>
      </c>
      <c r="EU720">
        <v>1761014863.3</v>
      </c>
      <c r="EV720">
        <v>0</v>
      </c>
      <c r="EW720">
        <v>224.7076923076923</v>
      </c>
      <c r="EX720">
        <v>20.00683778132032</v>
      </c>
      <c r="EY720">
        <v>10.66666689726512</v>
      </c>
      <c r="EZ720">
        <v>-20.03076923076923</v>
      </c>
      <c r="FA720">
        <v>15</v>
      </c>
      <c r="FB720">
        <v>1761014707.6</v>
      </c>
      <c r="FC720" t="s">
        <v>1851</v>
      </c>
      <c r="FD720">
        <v>1761014707.6</v>
      </c>
      <c r="FE720">
        <v>1761014696.1</v>
      </c>
      <c r="FF720">
        <v>22</v>
      </c>
      <c r="FG720">
        <v>-0.052</v>
      </c>
      <c r="FH720">
        <v>0</v>
      </c>
      <c r="FI720">
        <v>-1.91</v>
      </c>
      <c r="FJ720">
        <v>0.186</v>
      </c>
      <c r="FK720">
        <v>420</v>
      </c>
      <c r="FL720">
        <v>23</v>
      </c>
      <c r="FM720">
        <v>0.59</v>
      </c>
      <c r="FN720">
        <v>0.12</v>
      </c>
      <c r="FO720">
        <v>0.3796577250000001</v>
      </c>
      <c r="FP720">
        <v>0.02945109568480249</v>
      </c>
      <c r="FQ720">
        <v>0.03525615533562011</v>
      </c>
      <c r="FR720">
        <v>1</v>
      </c>
      <c r="FS720">
        <v>224.6911764705882</v>
      </c>
      <c r="FT720">
        <v>1.960275214780174</v>
      </c>
      <c r="FU720">
        <v>6.35611644504534</v>
      </c>
      <c r="FV720">
        <v>0</v>
      </c>
      <c r="FW720">
        <v>-0.0199856765</v>
      </c>
      <c r="FX720">
        <v>0.146840925478424</v>
      </c>
      <c r="FY720">
        <v>0.01461441709887219</v>
      </c>
      <c r="FZ720">
        <v>0</v>
      </c>
      <c r="GA720">
        <v>1</v>
      </c>
      <c r="GB720">
        <v>3</v>
      </c>
      <c r="GC720" t="s">
        <v>459</v>
      </c>
      <c r="GD720">
        <v>3.10961</v>
      </c>
      <c r="GE720">
        <v>2.72464</v>
      </c>
      <c r="GF720">
        <v>0.0888577</v>
      </c>
      <c r="GG720">
        <v>0.0885374</v>
      </c>
      <c r="GH720">
        <v>0.108</v>
      </c>
      <c r="GI720">
        <v>0.109064</v>
      </c>
      <c r="GJ720">
        <v>23917.2</v>
      </c>
      <c r="GK720">
        <v>21651</v>
      </c>
      <c r="GL720">
        <v>26806.5</v>
      </c>
      <c r="GM720">
        <v>23959</v>
      </c>
      <c r="GN720">
        <v>38205.4</v>
      </c>
      <c r="GO720">
        <v>31480.4</v>
      </c>
      <c r="GP720">
        <v>46789</v>
      </c>
      <c r="GQ720">
        <v>37867.6</v>
      </c>
      <c r="GR720">
        <v>1.89485</v>
      </c>
      <c r="GS720">
        <v>1.88457</v>
      </c>
      <c r="GT720">
        <v>0.106849</v>
      </c>
      <c r="GU720">
        <v>0</v>
      </c>
      <c r="GV720">
        <v>28.2889</v>
      </c>
      <c r="GW720">
        <v>999.9</v>
      </c>
      <c r="GX720">
        <v>64.2</v>
      </c>
      <c r="GY720">
        <v>28.9</v>
      </c>
      <c r="GZ720">
        <v>28.3174</v>
      </c>
      <c r="HA720">
        <v>61.2983</v>
      </c>
      <c r="HB720">
        <v>21.0457</v>
      </c>
      <c r="HC720">
        <v>1</v>
      </c>
      <c r="HD720">
        <v>0.00794715</v>
      </c>
      <c r="HE720">
        <v>-1.67845</v>
      </c>
      <c r="HF720">
        <v>20.329</v>
      </c>
      <c r="HG720">
        <v>5.21819</v>
      </c>
      <c r="HH720">
        <v>11.98</v>
      </c>
      <c r="HI720">
        <v>4.96485</v>
      </c>
      <c r="HJ720">
        <v>3.2753</v>
      </c>
      <c r="HK720">
        <v>9999</v>
      </c>
      <c r="HL720">
        <v>9999</v>
      </c>
      <c r="HM720">
        <v>9999</v>
      </c>
      <c r="HN720">
        <v>999.9</v>
      </c>
      <c r="HO720">
        <v>1.86359</v>
      </c>
      <c r="HP720">
        <v>1.85974</v>
      </c>
      <c r="HQ720">
        <v>1.85806</v>
      </c>
      <c r="HR720">
        <v>1.85942</v>
      </c>
      <c r="HS720">
        <v>1.85959</v>
      </c>
      <c r="HT720">
        <v>1.85806</v>
      </c>
      <c r="HU720">
        <v>1.85715</v>
      </c>
      <c r="HV720">
        <v>1.85211</v>
      </c>
      <c r="HW720">
        <v>0</v>
      </c>
      <c r="HX720">
        <v>0</v>
      </c>
      <c r="HY720">
        <v>0</v>
      </c>
      <c r="HZ720">
        <v>0</v>
      </c>
      <c r="IA720" t="s">
        <v>424</v>
      </c>
      <c r="IB720" t="s">
        <v>425</v>
      </c>
      <c r="IC720" t="s">
        <v>426</v>
      </c>
      <c r="ID720" t="s">
        <v>426</v>
      </c>
      <c r="IE720" t="s">
        <v>426</v>
      </c>
      <c r="IF720" t="s">
        <v>426</v>
      </c>
      <c r="IG720">
        <v>0</v>
      </c>
      <c r="IH720">
        <v>100</v>
      </c>
      <c r="II720">
        <v>100</v>
      </c>
      <c r="IJ720">
        <v>-1.91</v>
      </c>
      <c r="IK720">
        <v>0.193</v>
      </c>
      <c r="IL720">
        <v>-2.701380228693328</v>
      </c>
      <c r="IM720">
        <v>0.001328113201692861</v>
      </c>
      <c r="IN720">
        <v>1.538283238170363E-06</v>
      </c>
      <c r="IO720">
        <v>-5.795655626708063E-10</v>
      </c>
      <c r="IP720">
        <v>-0.06022390184265988</v>
      </c>
      <c r="IQ720">
        <v>-0.004593102289677449</v>
      </c>
      <c r="IR720">
        <v>0.0008253994458280543</v>
      </c>
      <c r="IS720">
        <v>-7.403632370499484E-06</v>
      </c>
      <c r="IT720">
        <v>2</v>
      </c>
      <c r="IU720">
        <v>1985</v>
      </c>
      <c r="IV720">
        <v>1</v>
      </c>
      <c r="IW720">
        <v>27</v>
      </c>
      <c r="IX720">
        <v>2.6</v>
      </c>
      <c r="IY720">
        <v>2.8</v>
      </c>
      <c r="IZ720">
        <v>1.13525</v>
      </c>
      <c r="JA720">
        <v>2.61475</v>
      </c>
      <c r="JB720">
        <v>1.49658</v>
      </c>
      <c r="JC720">
        <v>2.34375</v>
      </c>
      <c r="JD720">
        <v>1.54907</v>
      </c>
      <c r="JE720">
        <v>2.44141</v>
      </c>
      <c r="JF720">
        <v>32.6869</v>
      </c>
      <c r="JG720">
        <v>15.0864</v>
      </c>
      <c r="JH720">
        <v>18</v>
      </c>
      <c r="JI720">
        <v>481.17</v>
      </c>
      <c r="JJ720">
        <v>503.849</v>
      </c>
      <c r="JK720">
        <v>30.8635</v>
      </c>
      <c r="JL720">
        <v>27.3338</v>
      </c>
      <c r="JM720">
        <v>29.9999</v>
      </c>
      <c r="JN720">
        <v>27.5398</v>
      </c>
      <c r="JO720">
        <v>27.5235</v>
      </c>
      <c r="JP720">
        <v>22.8258</v>
      </c>
      <c r="JQ720">
        <v>19.7837</v>
      </c>
      <c r="JR720">
        <v>78.95950000000001</v>
      </c>
      <c r="JS720">
        <v>30.8429</v>
      </c>
      <c r="JT720">
        <v>420</v>
      </c>
      <c r="JU720">
        <v>23.777</v>
      </c>
      <c r="JV720">
        <v>102.317</v>
      </c>
      <c r="JW720">
        <v>91.35809999999999</v>
      </c>
    </row>
    <row r="721" spans="1:283">
      <c r="A721">
        <v>703</v>
      </c>
      <c r="B721">
        <v>1761014866.1</v>
      </c>
      <c r="C721">
        <v>5200.099999904633</v>
      </c>
      <c r="D721" t="s">
        <v>1874</v>
      </c>
      <c r="E721" t="s">
        <v>1875</v>
      </c>
      <c r="F721">
        <v>5</v>
      </c>
      <c r="G721" t="s">
        <v>1850</v>
      </c>
      <c r="H721">
        <v>1761014858.1</v>
      </c>
      <c r="I721">
        <f>(J721)/1000</f>
        <v>0</v>
      </c>
      <c r="J721">
        <f>1000*DJ721*AH721*(DF721-DG721)/(100*CY721*(1000-AH721*DF721))</f>
        <v>0</v>
      </c>
      <c r="K721">
        <f>DJ721*AH721*(DE721-DD721*(1000-AH721*DG721)/(1000-AH721*DF721))/(100*CY721)</f>
        <v>0</v>
      </c>
      <c r="L721">
        <f>DD721 - IF(AH721&gt;1, K721*CY721*100.0/(AJ721), 0)</f>
        <v>0</v>
      </c>
      <c r="M721">
        <f>((S721-I721/2)*L721-K721)/(S721+I721/2)</f>
        <v>0</v>
      </c>
      <c r="N721">
        <f>M721*(DK721+DL721)/1000.0</f>
        <v>0</v>
      </c>
      <c r="O721">
        <f>(DD721 - IF(AH721&gt;1, K721*CY721*100.0/(AJ721), 0))*(DK721+DL721)/1000.0</f>
        <v>0</v>
      </c>
      <c r="P721">
        <f>2.0/((1/R721-1/Q721)+SIGN(R721)*SQRT((1/R721-1/Q721)*(1/R721-1/Q721) + 4*CZ721/((CZ721+1)*(CZ721+1))*(2*1/R721*1/Q721-1/Q721*1/Q721)))</f>
        <v>0</v>
      </c>
      <c r="Q721">
        <f>IF(LEFT(DA721,1)&lt;&gt;"0",IF(LEFT(DA721,1)="1",3.0,DB721),$D$5+$E$5*(DR721*DK721/($K$5*1000))+$F$5*(DR721*DK721/($K$5*1000))*MAX(MIN(CY721,$J$5),$I$5)*MAX(MIN(CY721,$J$5),$I$5)+$G$5*MAX(MIN(CY721,$J$5),$I$5)*(DR721*DK721/($K$5*1000))+$H$5*(DR721*DK721/($K$5*1000))*(DR721*DK721/($K$5*1000)))</f>
        <v>0</v>
      </c>
      <c r="R721">
        <f>I721*(1000-(1000*0.61365*exp(17.502*V721/(240.97+V721))/(DK721+DL721)+DF721)/2)/(1000*0.61365*exp(17.502*V721/(240.97+V721))/(DK721+DL721)-DF721)</f>
        <v>0</v>
      </c>
      <c r="S721">
        <f>1/((CZ721+1)/(P721/1.6)+1/(Q721/1.37)) + CZ721/((CZ721+1)/(P721/1.6) + CZ721/(Q721/1.37))</f>
        <v>0</v>
      </c>
      <c r="T721">
        <f>(CU721*CX721)</f>
        <v>0</v>
      </c>
      <c r="U721">
        <f>(DM721+(T721+2*0.95*5.67E-8*(((DM721+$B$9)+273)^4-(DM721+273)^4)-44100*I721)/(1.84*29.3*Q721+8*0.95*5.67E-8*(DM721+273)^3))</f>
        <v>0</v>
      </c>
      <c r="V721">
        <f>($C$9*DN721+$D$9*DO721+$E$9*U721)</f>
        <v>0</v>
      </c>
      <c r="W721">
        <f>0.61365*exp(17.502*V721/(240.97+V721))</f>
        <v>0</v>
      </c>
      <c r="X721">
        <f>(Y721/Z721*100)</f>
        <v>0</v>
      </c>
      <c r="Y721">
        <f>DF721*(DK721+DL721)/1000</f>
        <v>0</v>
      </c>
      <c r="Z721">
        <f>0.61365*exp(17.502*DM721/(240.97+DM721))</f>
        <v>0</v>
      </c>
      <c r="AA721">
        <f>(W721-DF721*(DK721+DL721)/1000)</f>
        <v>0</v>
      </c>
      <c r="AB721">
        <f>(-I721*44100)</f>
        <v>0</v>
      </c>
      <c r="AC721">
        <f>2*29.3*Q721*0.92*(DM721-V721)</f>
        <v>0</v>
      </c>
      <c r="AD721">
        <f>2*0.95*5.67E-8*(((DM721+$B$9)+273)^4-(V721+273)^4)</f>
        <v>0</v>
      </c>
      <c r="AE721">
        <f>T721+AD721+AB721+AC721</f>
        <v>0</v>
      </c>
      <c r="AF721">
        <v>1</v>
      </c>
      <c r="AG721">
        <v>0</v>
      </c>
      <c r="AH721">
        <f>IF(AF721*$H$15&gt;=AJ721,1.0,(AJ721/(AJ721-AF721*$H$15)))</f>
        <v>0</v>
      </c>
      <c r="AI721">
        <f>(AH721-1)*100</f>
        <v>0</v>
      </c>
      <c r="AJ721">
        <f>MAX(0,($B$15+$C$15*DR721)/(1+$D$15*DR721)*DK721/(DM721+273)*$E$15)</f>
        <v>0</v>
      </c>
      <c r="AK721" t="s">
        <v>420</v>
      </c>
      <c r="AL721" t="s">
        <v>420</v>
      </c>
      <c r="AM721">
        <v>0</v>
      </c>
      <c r="AN721">
        <v>0</v>
      </c>
      <c r="AO721">
        <f>1-AM721/AN721</f>
        <v>0</v>
      </c>
      <c r="AP721">
        <v>0</v>
      </c>
      <c r="AQ721" t="s">
        <v>420</v>
      </c>
      <c r="AR721" t="s">
        <v>420</v>
      </c>
      <c r="AS721">
        <v>0</v>
      </c>
      <c r="AT721">
        <v>0</v>
      </c>
      <c r="AU721">
        <f>1-AS721/AT721</f>
        <v>0</v>
      </c>
      <c r="AV721">
        <v>0.5</v>
      </c>
      <c r="AW721">
        <f>CV721</f>
        <v>0</v>
      </c>
      <c r="AX721">
        <f>K721</f>
        <v>0</v>
      </c>
      <c r="AY721">
        <f>AU721*AV721*AW721</f>
        <v>0</v>
      </c>
      <c r="AZ721">
        <f>(AX721-AP721)/AW721</f>
        <v>0</v>
      </c>
      <c r="BA721">
        <f>(AN721-AT721)/AT721</f>
        <v>0</v>
      </c>
      <c r="BB721">
        <f>AM721/(AO721+AM721/AT721)</f>
        <v>0</v>
      </c>
      <c r="BC721" t="s">
        <v>420</v>
      </c>
      <c r="BD721">
        <v>0</v>
      </c>
      <c r="BE721">
        <f>IF(BD721&lt;&gt;0, BD721, BB721)</f>
        <v>0</v>
      </c>
      <c r="BF721">
        <f>1-BE721/AT721</f>
        <v>0</v>
      </c>
      <c r="BG721">
        <f>(AT721-AS721)/(AT721-BE721)</f>
        <v>0</v>
      </c>
      <c r="BH721">
        <f>(AN721-AT721)/(AN721-BE721)</f>
        <v>0</v>
      </c>
      <c r="BI721">
        <f>(AT721-AS721)/(AT721-AM721)</f>
        <v>0</v>
      </c>
      <c r="BJ721">
        <f>(AN721-AT721)/(AN721-AM721)</f>
        <v>0</v>
      </c>
      <c r="BK721">
        <f>(BG721*BE721/AS721)</f>
        <v>0</v>
      </c>
      <c r="BL721">
        <f>(1-BK721)</f>
        <v>0</v>
      </c>
      <c r="CU721">
        <f>$B$13*DS721+$C$13*DT721+$F$13*EE721*(1-EH721)</f>
        <v>0</v>
      </c>
      <c r="CV721">
        <f>CU721*CW721</f>
        <v>0</v>
      </c>
      <c r="CW721">
        <f>($B$13*$D$11+$C$13*$D$11+$F$13*((ER721+EJ721)/MAX(ER721+EJ721+ES721, 0.1)*$I$11+ES721/MAX(ER721+EJ721+ES721, 0.1)*$J$11))/($B$13+$C$13+$F$13)</f>
        <v>0</v>
      </c>
      <c r="CX721">
        <f>($B$13*$K$11+$C$13*$K$11+$F$13*((ER721+EJ721)/MAX(ER721+EJ721+ES721, 0.1)*$P$11+ES721/MAX(ER721+EJ721+ES721, 0.1)*$Q$11))/($B$13+$C$13+$F$13)</f>
        <v>0</v>
      </c>
      <c r="CY721">
        <v>2.7</v>
      </c>
      <c r="CZ721">
        <v>0.5</v>
      </c>
      <c r="DA721" t="s">
        <v>421</v>
      </c>
      <c r="DB721">
        <v>2</v>
      </c>
      <c r="DC721">
        <v>1761014858.1</v>
      </c>
      <c r="DD721">
        <v>420.3890833333333</v>
      </c>
      <c r="DE721">
        <v>420.0064583333333</v>
      </c>
      <c r="DF721">
        <v>23.75322083333333</v>
      </c>
      <c r="DG721">
        <v>23.7630125</v>
      </c>
      <c r="DH721">
        <v>422.2988333333333</v>
      </c>
      <c r="DI721">
        <v>23.56030833333334</v>
      </c>
      <c r="DJ721">
        <v>499.9955833333333</v>
      </c>
      <c r="DK721">
        <v>90.644625</v>
      </c>
      <c r="DL721">
        <v>0.03286182083333333</v>
      </c>
      <c r="DM721">
        <v>30.13197083333333</v>
      </c>
      <c r="DN721">
        <v>30.04167916666667</v>
      </c>
      <c r="DO721">
        <v>999.9</v>
      </c>
      <c r="DP721">
        <v>0</v>
      </c>
      <c r="DQ721">
        <v>0</v>
      </c>
      <c r="DR721">
        <v>9996.512083333333</v>
      </c>
      <c r="DS721">
        <v>0</v>
      </c>
      <c r="DT721">
        <v>0.242856</v>
      </c>
      <c r="DU721">
        <v>0.38265225</v>
      </c>
      <c r="DV721">
        <v>430.6177083333333</v>
      </c>
      <c r="DW721">
        <v>430.2299166666667</v>
      </c>
      <c r="DX721">
        <v>-0.009776836249999999</v>
      </c>
      <c r="DY721">
        <v>420.0064583333333</v>
      </c>
      <c r="DZ721">
        <v>23.7630125</v>
      </c>
      <c r="EA721">
        <v>2.153101666666667</v>
      </c>
      <c r="EB721">
        <v>2.153987916666667</v>
      </c>
      <c r="EC721">
        <v>18.6175625</v>
      </c>
      <c r="ED721">
        <v>18.62414583333333</v>
      </c>
      <c r="EE721">
        <v>0.00500078</v>
      </c>
      <c r="EF721">
        <v>0</v>
      </c>
      <c r="EG721">
        <v>0</v>
      </c>
      <c r="EH721">
        <v>0</v>
      </c>
      <c r="EI721">
        <v>223.1875</v>
      </c>
      <c r="EJ721">
        <v>0.00500078</v>
      </c>
      <c r="EK721">
        <v>-20.15</v>
      </c>
      <c r="EL721">
        <v>-1.391666666666667</v>
      </c>
      <c r="EM721">
        <v>35.25245833333333</v>
      </c>
      <c r="EN721">
        <v>38.736875</v>
      </c>
      <c r="EO721">
        <v>37.32533333333333</v>
      </c>
      <c r="EP721">
        <v>38.85658333333333</v>
      </c>
      <c r="EQ721">
        <v>38.08558333333333</v>
      </c>
      <c r="ER721">
        <v>0</v>
      </c>
      <c r="ES721">
        <v>0</v>
      </c>
      <c r="ET721">
        <v>0</v>
      </c>
      <c r="EU721">
        <v>1761014865.1</v>
      </c>
      <c r="EV721">
        <v>0</v>
      </c>
      <c r="EW721">
        <v>223.924</v>
      </c>
      <c r="EX721">
        <v>1.907692411947099</v>
      </c>
      <c r="EY721">
        <v>9.915384712327381</v>
      </c>
      <c r="EZ721">
        <v>-20.076</v>
      </c>
      <c r="FA721">
        <v>15</v>
      </c>
      <c r="FB721">
        <v>1761014707.6</v>
      </c>
      <c r="FC721" t="s">
        <v>1851</v>
      </c>
      <c r="FD721">
        <v>1761014707.6</v>
      </c>
      <c r="FE721">
        <v>1761014696.1</v>
      </c>
      <c r="FF721">
        <v>22</v>
      </c>
      <c r="FG721">
        <v>-0.052</v>
      </c>
      <c r="FH721">
        <v>0</v>
      </c>
      <c r="FI721">
        <v>-1.91</v>
      </c>
      <c r="FJ721">
        <v>0.186</v>
      </c>
      <c r="FK721">
        <v>420</v>
      </c>
      <c r="FL721">
        <v>23</v>
      </c>
      <c r="FM721">
        <v>0.59</v>
      </c>
      <c r="FN721">
        <v>0.12</v>
      </c>
      <c r="FO721">
        <v>0.3871853902439024</v>
      </c>
      <c r="FP721">
        <v>0.02804167944250886</v>
      </c>
      <c r="FQ721">
        <v>0.03481239732769589</v>
      </c>
      <c r="FR721">
        <v>1</v>
      </c>
      <c r="FS721">
        <v>224.7058823529412</v>
      </c>
      <c r="FT721">
        <v>1.766233897345123</v>
      </c>
      <c r="FU721">
        <v>6.418307509014884</v>
      </c>
      <c r="FV721">
        <v>0</v>
      </c>
      <c r="FW721">
        <v>-0.01534713292682927</v>
      </c>
      <c r="FX721">
        <v>0.1122230809756098</v>
      </c>
      <c r="FY721">
        <v>0.01175052568977842</v>
      </c>
      <c r="FZ721">
        <v>0</v>
      </c>
      <c r="GA721">
        <v>1</v>
      </c>
      <c r="GB721">
        <v>3</v>
      </c>
      <c r="GC721" t="s">
        <v>459</v>
      </c>
      <c r="GD721">
        <v>3.10955</v>
      </c>
      <c r="GE721">
        <v>2.72471</v>
      </c>
      <c r="GF721">
        <v>0.0888462</v>
      </c>
      <c r="GG721">
        <v>0.0885345</v>
      </c>
      <c r="GH721">
        <v>0.108001</v>
      </c>
      <c r="GI721">
        <v>0.109064</v>
      </c>
      <c r="GJ721">
        <v>23917.4</v>
      </c>
      <c r="GK721">
        <v>21650.9</v>
      </c>
      <c r="GL721">
        <v>26806.3</v>
      </c>
      <c r="GM721">
        <v>23958.9</v>
      </c>
      <c r="GN721">
        <v>38205.4</v>
      </c>
      <c r="GO721">
        <v>31480.5</v>
      </c>
      <c r="GP721">
        <v>46789.1</v>
      </c>
      <c r="GQ721">
        <v>37867.7</v>
      </c>
      <c r="GR721">
        <v>1.8946</v>
      </c>
      <c r="GS721">
        <v>1.8848</v>
      </c>
      <c r="GT721">
        <v>0.106495</v>
      </c>
      <c r="GU721">
        <v>0</v>
      </c>
      <c r="GV721">
        <v>28.2882</v>
      </c>
      <c r="GW721">
        <v>999.9</v>
      </c>
      <c r="GX721">
        <v>64.2</v>
      </c>
      <c r="GY721">
        <v>28.9</v>
      </c>
      <c r="GZ721">
        <v>28.3228</v>
      </c>
      <c r="HA721">
        <v>61.4283</v>
      </c>
      <c r="HB721">
        <v>20.9856</v>
      </c>
      <c r="HC721">
        <v>1</v>
      </c>
      <c r="HD721">
        <v>0.00770579</v>
      </c>
      <c r="HE721">
        <v>-1.67549</v>
      </c>
      <c r="HF721">
        <v>20.3289</v>
      </c>
      <c r="HG721">
        <v>5.21849</v>
      </c>
      <c r="HH721">
        <v>11.9797</v>
      </c>
      <c r="HI721">
        <v>4.96475</v>
      </c>
      <c r="HJ721">
        <v>3.2753</v>
      </c>
      <c r="HK721">
        <v>9999</v>
      </c>
      <c r="HL721">
        <v>9999</v>
      </c>
      <c r="HM721">
        <v>9999</v>
      </c>
      <c r="HN721">
        <v>999.9</v>
      </c>
      <c r="HO721">
        <v>1.86359</v>
      </c>
      <c r="HP721">
        <v>1.85974</v>
      </c>
      <c r="HQ721">
        <v>1.85806</v>
      </c>
      <c r="HR721">
        <v>1.85944</v>
      </c>
      <c r="HS721">
        <v>1.85959</v>
      </c>
      <c r="HT721">
        <v>1.85806</v>
      </c>
      <c r="HU721">
        <v>1.85715</v>
      </c>
      <c r="HV721">
        <v>1.85211</v>
      </c>
      <c r="HW721">
        <v>0</v>
      </c>
      <c r="HX721">
        <v>0</v>
      </c>
      <c r="HY721">
        <v>0</v>
      </c>
      <c r="HZ721">
        <v>0</v>
      </c>
      <c r="IA721" t="s">
        <v>424</v>
      </c>
      <c r="IB721" t="s">
        <v>425</v>
      </c>
      <c r="IC721" t="s">
        <v>426</v>
      </c>
      <c r="ID721" t="s">
        <v>426</v>
      </c>
      <c r="IE721" t="s">
        <v>426</v>
      </c>
      <c r="IF721" t="s">
        <v>426</v>
      </c>
      <c r="IG721">
        <v>0</v>
      </c>
      <c r="IH721">
        <v>100</v>
      </c>
      <c r="II721">
        <v>100</v>
      </c>
      <c r="IJ721">
        <v>-1.91</v>
      </c>
      <c r="IK721">
        <v>0.1931</v>
      </c>
      <c r="IL721">
        <v>-2.701380228693328</v>
      </c>
      <c r="IM721">
        <v>0.001328113201692861</v>
      </c>
      <c r="IN721">
        <v>1.538283238170363E-06</v>
      </c>
      <c r="IO721">
        <v>-5.795655626708063E-10</v>
      </c>
      <c r="IP721">
        <v>-0.06022390184265988</v>
      </c>
      <c r="IQ721">
        <v>-0.004593102289677449</v>
      </c>
      <c r="IR721">
        <v>0.0008253994458280543</v>
      </c>
      <c r="IS721">
        <v>-7.403632370499484E-06</v>
      </c>
      <c r="IT721">
        <v>2</v>
      </c>
      <c r="IU721">
        <v>1985</v>
      </c>
      <c r="IV721">
        <v>1</v>
      </c>
      <c r="IW721">
        <v>27</v>
      </c>
      <c r="IX721">
        <v>2.6</v>
      </c>
      <c r="IY721">
        <v>2.8</v>
      </c>
      <c r="IZ721">
        <v>1.13525</v>
      </c>
      <c r="JA721">
        <v>2.60864</v>
      </c>
      <c r="JB721">
        <v>1.49658</v>
      </c>
      <c r="JC721">
        <v>2.34375</v>
      </c>
      <c r="JD721">
        <v>1.54907</v>
      </c>
      <c r="JE721">
        <v>2.43408</v>
      </c>
      <c r="JF721">
        <v>32.6869</v>
      </c>
      <c r="JG721">
        <v>15.0952</v>
      </c>
      <c r="JH721">
        <v>18</v>
      </c>
      <c r="JI721">
        <v>481.026</v>
      </c>
      <c r="JJ721">
        <v>503.998</v>
      </c>
      <c r="JK721">
        <v>30.8517</v>
      </c>
      <c r="JL721">
        <v>27.3338</v>
      </c>
      <c r="JM721">
        <v>30</v>
      </c>
      <c r="JN721">
        <v>27.5398</v>
      </c>
      <c r="JO721">
        <v>27.5235</v>
      </c>
      <c r="JP721">
        <v>22.8293</v>
      </c>
      <c r="JQ721">
        <v>19.7837</v>
      </c>
      <c r="JR721">
        <v>78.95950000000001</v>
      </c>
      <c r="JS721">
        <v>30.8429</v>
      </c>
      <c r="JT721">
        <v>420</v>
      </c>
      <c r="JU721">
        <v>23.703</v>
      </c>
      <c r="JV721">
        <v>102.317</v>
      </c>
      <c r="JW721">
        <v>91.35809999999999</v>
      </c>
    </row>
    <row r="722" spans="1:283">
      <c r="A722">
        <v>704</v>
      </c>
      <c r="B722">
        <v>1761014868.1</v>
      </c>
      <c r="C722">
        <v>5202.099999904633</v>
      </c>
      <c r="D722" t="s">
        <v>1876</v>
      </c>
      <c r="E722" t="s">
        <v>1877</v>
      </c>
      <c r="F722">
        <v>5</v>
      </c>
      <c r="G722" t="s">
        <v>1850</v>
      </c>
      <c r="H722">
        <v>1761014860.1</v>
      </c>
      <c r="I722">
        <f>(J722)/1000</f>
        <v>0</v>
      </c>
      <c r="J722">
        <f>1000*DJ722*AH722*(DF722-DG722)/(100*CY722*(1000-AH722*DF722))</f>
        <v>0</v>
      </c>
      <c r="K722">
        <f>DJ722*AH722*(DE722-DD722*(1000-AH722*DG722)/(1000-AH722*DF722))/(100*CY722)</f>
        <v>0</v>
      </c>
      <c r="L722">
        <f>DD722 - IF(AH722&gt;1, K722*CY722*100.0/(AJ722), 0)</f>
        <v>0</v>
      </c>
      <c r="M722">
        <f>((S722-I722/2)*L722-K722)/(S722+I722/2)</f>
        <v>0</v>
      </c>
      <c r="N722">
        <f>M722*(DK722+DL722)/1000.0</f>
        <v>0</v>
      </c>
      <c r="O722">
        <f>(DD722 - IF(AH722&gt;1, K722*CY722*100.0/(AJ722), 0))*(DK722+DL722)/1000.0</f>
        <v>0</v>
      </c>
      <c r="P722">
        <f>2.0/((1/R722-1/Q722)+SIGN(R722)*SQRT((1/R722-1/Q722)*(1/R722-1/Q722) + 4*CZ722/((CZ722+1)*(CZ722+1))*(2*1/R722*1/Q722-1/Q722*1/Q722)))</f>
        <v>0</v>
      </c>
      <c r="Q722">
        <f>IF(LEFT(DA722,1)&lt;&gt;"0",IF(LEFT(DA722,1)="1",3.0,DB722),$D$5+$E$5*(DR722*DK722/($K$5*1000))+$F$5*(DR722*DK722/($K$5*1000))*MAX(MIN(CY722,$J$5),$I$5)*MAX(MIN(CY722,$J$5),$I$5)+$G$5*MAX(MIN(CY722,$J$5),$I$5)*(DR722*DK722/($K$5*1000))+$H$5*(DR722*DK722/($K$5*1000))*(DR722*DK722/($K$5*1000)))</f>
        <v>0</v>
      </c>
      <c r="R722">
        <f>I722*(1000-(1000*0.61365*exp(17.502*V722/(240.97+V722))/(DK722+DL722)+DF722)/2)/(1000*0.61365*exp(17.502*V722/(240.97+V722))/(DK722+DL722)-DF722)</f>
        <v>0</v>
      </c>
      <c r="S722">
        <f>1/((CZ722+1)/(P722/1.6)+1/(Q722/1.37)) + CZ722/((CZ722+1)/(P722/1.6) + CZ722/(Q722/1.37))</f>
        <v>0</v>
      </c>
      <c r="T722">
        <f>(CU722*CX722)</f>
        <v>0</v>
      </c>
      <c r="U722">
        <f>(DM722+(T722+2*0.95*5.67E-8*(((DM722+$B$9)+273)^4-(DM722+273)^4)-44100*I722)/(1.84*29.3*Q722+8*0.95*5.67E-8*(DM722+273)^3))</f>
        <v>0</v>
      </c>
      <c r="V722">
        <f>($C$9*DN722+$D$9*DO722+$E$9*U722)</f>
        <v>0</v>
      </c>
      <c r="W722">
        <f>0.61365*exp(17.502*V722/(240.97+V722))</f>
        <v>0</v>
      </c>
      <c r="X722">
        <f>(Y722/Z722*100)</f>
        <v>0</v>
      </c>
      <c r="Y722">
        <f>DF722*(DK722+DL722)/1000</f>
        <v>0</v>
      </c>
      <c r="Z722">
        <f>0.61365*exp(17.502*DM722/(240.97+DM722))</f>
        <v>0</v>
      </c>
      <c r="AA722">
        <f>(W722-DF722*(DK722+DL722)/1000)</f>
        <v>0</v>
      </c>
      <c r="AB722">
        <f>(-I722*44100)</f>
        <v>0</v>
      </c>
      <c r="AC722">
        <f>2*29.3*Q722*0.92*(DM722-V722)</f>
        <v>0</v>
      </c>
      <c r="AD722">
        <f>2*0.95*5.67E-8*(((DM722+$B$9)+273)^4-(V722+273)^4)</f>
        <v>0</v>
      </c>
      <c r="AE722">
        <f>T722+AD722+AB722+AC722</f>
        <v>0</v>
      </c>
      <c r="AF722">
        <v>1</v>
      </c>
      <c r="AG722">
        <v>0</v>
      </c>
      <c r="AH722">
        <f>IF(AF722*$H$15&gt;=AJ722,1.0,(AJ722/(AJ722-AF722*$H$15)))</f>
        <v>0</v>
      </c>
      <c r="AI722">
        <f>(AH722-1)*100</f>
        <v>0</v>
      </c>
      <c r="AJ722">
        <f>MAX(0,($B$15+$C$15*DR722)/(1+$D$15*DR722)*DK722/(DM722+273)*$E$15)</f>
        <v>0</v>
      </c>
      <c r="AK722" t="s">
        <v>420</v>
      </c>
      <c r="AL722" t="s">
        <v>420</v>
      </c>
      <c r="AM722">
        <v>0</v>
      </c>
      <c r="AN722">
        <v>0</v>
      </c>
      <c r="AO722">
        <f>1-AM722/AN722</f>
        <v>0</v>
      </c>
      <c r="AP722">
        <v>0</v>
      </c>
      <c r="AQ722" t="s">
        <v>420</v>
      </c>
      <c r="AR722" t="s">
        <v>420</v>
      </c>
      <c r="AS722">
        <v>0</v>
      </c>
      <c r="AT722">
        <v>0</v>
      </c>
      <c r="AU722">
        <f>1-AS722/AT722</f>
        <v>0</v>
      </c>
      <c r="AV722">
        <v>0.5</v>
      </c>
      <c r="AW722">
        <f>CV722</f>
        <v>0</v>
      </c>
      <c r="AX722">
        <f>K722</f>
        <v>0</v>
      </c>
      <c r="AY722">
        <f>AU722*AV722*AW722</f>
        <v>0</v>
      </c>
      <c r="AZ722">
        <f>(AX722-AP722)/AW722</f>
        <v>0</v>
      </c>
      <c r="BA722">
        <f>(AN722-AT722)/AT722</f>
        <v>0</v>
      </c>
      <c r="BB722">
        <f>AM722/(AO722+AM722/AT722)</f>
        <v>0</v>
      </c>
      <c r="BC722" t="s">
        <v>420</v>
      </c>
      <c r="BD722">
        <v>0</v>
      </c>
      <c r="BE722">
        <f>IF(BD722&lt;&gt;0, BD722, BB722)</f>
        <v>0</v>
      </c>
      <c r="BF722">
        <f>1-BE722/AT722</f>
        <v>0</v>
      </c>
      <c r="BG722">
        <f>(AT722-AS722)/(AT722-BE722)</f>
        <v>0</v>
      </c>
      <c r="BH722">
        <f>(AN722-AT722)/(AN722-BE722)</f>
        <v>0</v>
      </c>
      <c r="BI722">
        <f>(AT722-AS722)/(AT722-AM722)</f>
        <v>0</v>
      </c>
      <c r="BJ722">
        <f>(AN722-AT722)/(AN722-AM722)</f>
        <v>0</v>
      </c>
      <c r="BK722">
        <f>(BG722*BE722/AS722)</f>
        <v>0</v>
      </c>
      <c r="BL722">
        <f>(1-BK722)</f>
        <v>0</v>
      </c>
      <c r="CU722">
        <f>$B$13*DS722+$C$13*DT722+$F$13*EE722*(1-EH722)</f>
        <v>0</v>
      </c>
      <c r="CV722">
        <f>CU722*CW722</f>
        <v>0</v>
      </c>
      <c r="CW722">
        <f>($B$13*$D$11+$C$13*$D$11+$F$13*((ER722+EJ722)/MAX(ER722+EJ722+ES722, 0.1)*$I$11+ES722/MAX(ER722+EJ722+ES722, 0.1)*$J$11))/($B$13+$C$13+$F$13)</f>
        <v>0</v>
      </c>
      <c r="CX722">
        <f>($B$13*$K$11+$C$13*$K$11+$F$13*((ER722+EJ722)/MAX(ER722+EJ722+ES722, 0.1)*$P$11+ES722/MAX(ER722+EJ722+ES722, 0.1)*$Q$11))/($B$13+$C$13+$F$13)</f>
        <v>0</v>
      </c>
      <c r="CY722">
        <v>2.7</v>
      </c>
      <c r="CZ722">
        <v>0.5</v>
      </c>
      <c r="DA722" t="s">
        <v>421</v>
      </c>
      <c r="DB722">
        <v>2</v>
      </c>
      <c r="DC722">
        <v>1761014860.1</v>
      </c>
      <c r="DD722">
        <v>420.3866666666667</v>
      </c>
      <c r="DE722">
        <v>420.0050416666666</v>
      </c>
      <c r="DF722">
        <v>23.75565833333333</v>
      </c>
      <c r="DG722">
        <v>23.76294166666667</v>
      </c>
      <c r="DH722">
        <v>422.2964583333333</v>
      </c>
      <c r="DI722">
        <v>23.5627</v>
      </c>
      <c r="DJ722">
        <v>499.9816250000001</v>
      </c>
      <c r="DK722">
        <v>90.64497916666669</v>
      </c>
      <c r="DL722">
        <v>0.03290852083333334</v>
      </c>
      <c r="DM722">
        <v>30.12535</v>
      </c>
      <c r="DN722">
        <v>30.03618333333334</v>
      </c>
      <c r="DO722">
        <v>999.9</v>
      </c>
      <c r="DP722">
        <v>0</v>
      </c>
      <c r="DQ722">
        <v>0</v>
      </c>
      <c r="DR722">
        <v>9989.898333333333</v>
      </c>
      <c r="DS722">
        <v>0</v>
      </c>
      <c r="DT722">
        <v>0.242856</v>
      </c>
      <c r="DU722">
        <v>0.3816921666666667</v>
      </c>
      <c r="DV722">
        <v>430.6163333333333</v>
      </c>
      <c r="DW722">
        <v>430.2284166666666</v>
      </c>
      <c r="DX722">
        <v>-0.007262710833333334</v>
      </c>
      <c r="DY722">
        <v>420.0050416666666</v>
      </c>
      <c r="DZ722">
        <v>23.76294166666667</v>
      </c>
      <c r="EA722">
        <v>2.153332083333333</v>
      </c>
      <c r="EB722">
        <v>2.153989166666667</v>
      </c>
      <c r="EC722">
        <v>18.61926666666666</v>
      </c>
      <c r="ED722">
        <v>18.6241625</v>
      </c>
      <c r="EE722">
        <v>0.00500078</v>
      </c>
      <c r="EF722">
        <v>0</v>
      </c>
      <c r="EG722">
        <v>0</v>
      </c>
      <c r="EH722">
        <v>0</v>
      </c>
      <c r="EI722">
        <v>224.0833333333333</v>
      </c>
      <c r="EJ722">
        <v>0.00500078</v>
      </c>
      <c r="EK722">
        <v>-20.03333333333333</v>
      </c>
      <c r="EL722">
        <v>-1.325</v>
      </c>
      <c r="EM722">
        <v>35.26020833333333</v>
      </c>
      <c r="EN722">
        <v>38.77591666666667</v>
      </c>
      <c r="EO722">
        <v>37.30975</v>
      </c>
      <c r="EP722">
        <v>38.90345833333333</v>
      </c>
      <c r="EQ722">
        <v>38.06470833333334</v>
      </c>
      <c r="ER722">
        <v>0</v>
      </c>
      <c r="ES722">
        <v>0</v>
      </c>
      <c r="ET722">
        <v>0</v>
      </c>
      <c r="EU722">
        <v>1761014866.9</v>
      </c>
      <c r="EV722">
        <v>0</v>
      </c>
      <c r="EW722">
        <v>223.5038461538462</v>
      </c>
      <c r="EX722">
        <v>7.196581270986001</v>
      </c>
      <c r="EY722">
        <v>23.48717959397924</v>
      </c>
      <c r="EZ722">
        <v>-19.27692307692308</v>
      </c>
      <c r="FA722">
        <v>15</v>
      </c>
      <c r="FB722">
        <v>1761014707.6</v>
      </c>
      <c r="FC722" t="s">
        <v>1851</v>
      </c>
      <c r="FD722">
        <v>1761014707.6</v>
      </c>
      <c r="FE722">
        <v>1761014696.1</v>
      </c>
      <c r="FF722">
        <v>22</v>
      </c>
      <c r="FG722">
        <v>-0.052</v>
      </c>
      <c r="FH722">
        <v>0</v>
      </c>
      <c r="FI722">
        <v>-1.91</v>
      </c>
      <c r="FJ722">
        <v>0.186</v>
      </c>
      <c r="FK722">
        <v>420</v>
      </c>
      <c r="FL722">
        <v>23</v>
      </c>
      <c r="FM722">
        <v>0.59</v>
      </c>
      <c r="FN722">
        <v>0.12</v>
      </c>
      <c r="FO722">
        <v>0.381826725</v>
      </c>
      <c r="FP722">
        <v>0.06757480300187617</v>
      </c>
      <c r="FQ722">
        <v>0.03303427110062177</v>
      </c>
      <c r="FR722">
        <v>1</v>
      </c>
      <c r="FS722">
        <v>223.9029411764706</v>
      </c>
      <c r="FT722">
        <v>4.368220164160483</v>
      </c>
      <c r="FU722">
        <v>6.568216039208536</v>
      </c>
      <c r="FV722">
        <v>0</v>
      </c>
      <c r="FW722">
        <v>-0.0120825785</v>
      </c>
      <c r="FX722">
        <v>0.08850782093808646</v>
      </c>
      <c r="FY722">
        <v>0.009203782831326354</v>
      </c>
      <c r="FZ722">
        <v>1</v>
      </c>
      <c r="GA722">
        <v>2</v>
      </c>
      <c r="GB722">
        <v>3</v>
      </c>
      <c r="GC722" t="s">
        <v>482</v>
      </c>
      <c r="GD722">
        <v>3.10944</v>
      </c>
      <c r="GE722">
        <v>2.72481</v>
      </c>
      <c r="GF722">
        <v>0.08884060000000001</v>
      </c>
      <c r="GG722">
        <v>0.088531</v>
      </c>
      <c r="GH722">
        <v>0.108007</v>
      </c>
      <c r="GI722">
        <v>0.109058</v>
      </c>
      <c r="GJ722">
        <v>23917.4</v>
      </c>
      <c r="GK722">
        <v>21651.1</v>
      </c>
      <c r="GL722">
        <v>26806.2</v>
      </c>
      <c r="GM722">
        <v>23958.9</v>
      </c>
      <c r="GN722">
        <v>38205.2</v>
      </c>
      <c r="GO722">
        <v>31480.8</v>
      </c>
      <c r="GP722">
        <v>46789.2</v>
      </c>
      <c r="GQ722">
        <v>37867.7</v>
      </c>
      <c r="GR722">
        <v>1.89485</v>
      </c>
      <c r="GS722">
        <v>1.88495</v>
      </c>
      <c r="GT722">
        <v>0.106048</v>
      </c>
      <c r="GU722">
        <v>0</v>
      </c>
      <c r="GV722">
        <v>28.2871</v>
      </c>
      <c r="GW722">
        <v>999.9</v>
      </c>
      <c r="GX722">
        <v>64.2</v>
      </c>
      <c r="GY722">
        <v>28.9</v>
      </c>
      <c r="GZ722">
        <v>28.3188</v>
      </c>
      <c r="HA722">
        <v>61.6183</v>
      </c>
      <c r="HB722">
        <v>21.234</v>
      </c>
      <c r="HC722">
        <v>1</v>
      </c>
      <c r="HD722">
        <v>0.00754573</v>
      </c>
      <c r="HE722">
        <v>-1.67032</v>
      </c>
      <c r="HF722">
        <v>20.3289</v>
      </c>
      <c r="HG722">
        <v>5.21804</v>
      </c>
      <c r="HH722">
        <v>11.9796</v>
      </c>
      <c r="HI722">
        <v>4.96455</v>
      </c>
      <c r="HJ722">
        <v>3.27533</v>
      </c>
      <c r="HK722">
        <v>9999</v>
      </c>
      <c r="HL722">
        <v>9999</v>
      </c>
      <c r="HM722">
        <v>9999</v>
      </c>
      <c r="HN722">
        <v>999.9</v>
      </c>
      <c r="HO722">
        <v>1.8636</v>
      </c>
      <c r="HP722">
        <v>1.85974</v>
      </c>
      <c r="HQ722">
        <v>1.85806</v>
      </c>
      <c r="HR722">
        <v>1.85944</v>
      </c>
      <c r="HS722">
        <v>1.85959</v>
      </c>
      <c r="HT722">
        <v>1.85806</v>
      </c>
      <c r="HU722">
        <v>1.85715</v>
      </c>
      <c r="HV722">
        <v>1.85211</v>
      </c>
      <c r="HW722">
        <v>0</v>
      </c>
      <c r="HX722">
        <v>0</v>
      </c>
      <c r="HY722">
        <v>0</v>
      </c>
      <c r="HZ722">
        <v>0</v>
      </c>
      <c r="IA722" t="s">
        <v>424</v>
      </c>
      <c r="IB722" t="s">
        <v>425</v>
      </c>
      <c r="IC722" t="s">
        <v>426</v>
      </c>
      <c r="ID722" t="s">
        <v>426</v>
      </c>
      <c r="IE722" t="s">
        <v>426</v>
      </c>
      <c r="IF722" t="s">
        <v>426</v>
      </c>
      <c r="IG722">
        <v>0</v>
      </c>
      <c r="IH722">
        <v>100</v>
      </c>
      <c r="II722">
        <v>100</v>
      </c>
      <c r="IJ722">
        <v>-1.91</v>
      </c>
      <c r="IK722">
        <v>0.1931</v>
      </c>
      <c r="IL722">
        <v>-2.701380228693328</v>
      </c>
      <c r="IM722">
        <v>0.001328113201692861</v>
      </c>
      <c r="IN722">
        <v>1.538283238170363E-06</v>
      </c>
      <c r="IO722">
        <v>-5.795655626708063E-10</v>
      </c>
      <c r="IP722">
        <v>-0.06022390184265988</v>
      </c>
      <c r="IQ722">
        <v>-0.004593102289677449</v>
      </c>
      <c r="IR722">
        <v>0.0008253994458280543</v>
      </c>
      <c r="IS722">
        <v>-7.403632370499484E-06</v>
      </c>
      <c r="IT722">
        <v>2</v>
      </c>
      <c r="IU722">
        <v>1985</v>
      </c>
      <c r="IV722">
        <v>1</v>
      </c>
      <c r="IW722">
        <v>27</v>
      </c>
      <c r="IX722">
        <v>2.7</v>
      </c>
      <c r="IY722">
        <v>2.9</v>
      </c>
      <c r="IZ722">
        <v>1.13525</v>
      </c>
      <c r="JA722">
        <v>2.61597</v>
      </c>
      <c r="JB722">
        <v>1.49658</v>
      </c>
      <c r="JC722">
        <v>2.34375</v>
      </c>
      <c r="JD722">
        <v>1.54907</v>
      </c>
      <c r="JE722">
        <v>2.36816</v>
      </c>
      <c r="JF722">
        <v>32.6869</v>
      </c>
      <c r="JG722">
        <v>15.0777</v>
      </c>
      <c r="JH722">
        <v>18</v>
      </c>
      <c r="JI722">
        <v>481.169</v>
      </c>
      <c r="JJ722">
        <v>504.098</v>
      </c>
      <c r="JK722">
        <v>30.8384</v>
      </c>
      <c r="JL722">
        <v>27.3338</v>
      </c>
      <c r="JM722">
        <v>30.0001</v>
      </c>
      <c r="JN722">
        <v>27.5397</v>
      </c>
      <c r="JO722">
        <v>27.5235</v>
      </c>
      <c r="JP722">
        <v>22.8284</v>
      </c>
      <c r="JQ722">
        <v>19.7837</v>
      </c>
      <c r="JR722">
        <v>78.95950000000001</v>
      </c>
      <c r="JS722">
        <v>30.8429</v>
      </c>
      <c r="JT722">
        <v>420</v>
      </c>
      <c r="JU722">
        <v>23.6912</v>
      </c>
      <c r="JV722">
        <v>102.317</v>
      </c>
      <c r="JW722">
        <v>91.3582</v>
      </c>
    </row>
    <row r="723" spans="1:283">
      <c r="A723">
        <v>705</v>
      </c>
      <c r="B723">
        <v>1761014870.1</v>
      </c>
      <c r="C723">
        <v>5204.099999904633</v>
      </c>
      <c r="D723" t="s">
        <v>1878</v>
      </c>
      <c r="E723" t="s">
        <v>1879</v>
      </c>
      <c r="F723">
        <v>5</v>
      </c>
      <c r="G723" t="s">
        <v>1850</v>
      </c>
      <c r="H723">
        <v>1761014862.1</v>
      </c>
      <c r="I723">
        <f>(J723)/1000</f>
        <v>0</v>
      </c>
      <c r="J723">
        <f>1000*DJ723*AH723*(DF723-DG723)/(100*CY723*(1000-AH723*DF723))</f>
        <v>0</v>
      </c>
      <c r="K723">
        <f>DJ723*AH723*(DE723-DD723*(1000-AH723*DG723)/(1000-AH723*DF723))/(100*CY723)</f>
        <v>0</v>
      </c>
      <c r="L723">
        <f>DD723 - IF(AH723&gt;1, K723*CY723*100.0/(AJ723), 0)</f>
        <v>0</v>
      </c>
      <c r="M723">
        <f>((S723-I723/2)*L723-K723)/(S723+I723/2)</f>
        <v>0</v>
      </c>
      <c r="N723">
        <f>M723*(DK723+DL723)/1000.0</f>
        <v>0</v>
      </c>
      <c r="O723">
        <f>(DD723 - IF(AH723&gt;1, K723*CY723*100.0/(AJ723), 0))*(DK723+DL723)/1000.0</f>
        <v>0</v>
      </c>
      <c r="P723">
        <f>2.0/((1/R723-1/Q723)+SIGN(R723)*SQRT((1/R723-1/Q723)*(1/R723-1/Q723) + 4*CZ723/((CZ723+1)*(CZ723+1))*(2*1/R723*1/Q723-1/Q723*1/Q723)))</f>
        <v>0</v>
      </c>
      <c r="Q723">
        <f>IF(LEFT(DA723,1)&lt;&gt;"0",IF(LEFT(DA723,1)="1",3.0,DB723),$D$5+$E$5*(DR723*DK723/($K$5*1000))+$F$5*(DR723*DK723/($K$5*1000))*MAX(MIN(CY723,$J$5),$I$5)*MAX(MIN(CY723,$J$5),$I$5)+$G$5*MAX(MIN(CY723,$J$5),$I$5)*(DR723*DK723/($K$5*1000))+$H$5*(DR723*DK723/($K$5*1000))*(DR723*DK723/($K$5*1000)))</f>
        <v>0</v>
      </c>
      <c r="R723">
        <f>I723*(1000-(1000*0.61365*exp(17.502*V723/(240.97+V723))/(DK723+DL723)+DF723)/2)/(1000*0.61365*exp(17.502*V723/(240.97+V723))/(DK723+DL723)-DF723)</f>
        <v>0</v>
      </c>
      <c r="S723">
        <f>1/((CZ723+1)/(P723/1.6)+1/(Q723/1.37)) + CZ723/((CZ723+1)/(P723/1.6) + CZ723/(Q723/1.37))</f>
        <v>0</v>
      </c>
      <c r="T723">
        <f>(CU723*CX723)</f>
        <v>0</v>
      </c>
      <c r="U723">
        <f>(DM723+(T723+2*0.95*5.67E-8*(((DM723+$B$9)+273)^4-(DM723+273)^4)-44100*I723)/(1.84*29.3*Q723+8*0.95*5.67E-8*(DM723+273)^3))</f>
        <v>0</v>
      </c>
      <c r="V723">
        <f>($C$9*DN723+$D$9*DO723+$E$9*U723)</f>
        <v>0</v>
      </c>
      <c r="W723">
        <f>0.61365*exp(17.502*V723/(240.97+V723))</f>
        <v>0</v>
      </c>
      <c r="X723">
        <f>(Y723/Z723*100)</f>
        <v>0</v>
      </c>
      <c r="Y723">
        <f>DF723*(DK723+DL723)/1000</f>
        <v>0</v>
      </c>
      <c r="Z723">
        <f>0.61365*exp(17.502*DM723/(240.97+DM723))</f>
        <v>0</v>
      </c>
      <c r="AA723">
        <f>(W723-DF723*(DK723+DL723)/1000)</f>
        <v>0</v>
      </c>
      <c r="AB723">
        <f>(-I723*44100)</f>
        <v>0</v>
      </c>
      <c r="AC723">
        <f>2*29.3*Q723*0.92*(DM723-V723)</f>
        <v>0</v>
      </c>
      <c r="AD723">
        <f>2*0.95*5.67E-8*(((DM723+$B$9)+273)^4-(V723+273)^4)</f>
        <v>0</v>
      </c>
      <c r="AE723">
        <f>T723+AD723+AB723+AC723</f>
        <v>0</v>
      </c>
      <c r="AF723">
        <v>1</v>
      </c>
      <c r="AG723">
        <v>0</v>
      </c>
      <c r="AH723">
        <f>IF(AF723*$H$15&gt;=AJ723,1.0,(AJ723/(AJ723-AF723*$H$15)))</f>
        <v>0</v>
      </c>
      <c r="AI723">
        <f>(AH723-1)*100</f>
        <v>0</v>
      </c>
      <c r="AJ723">
        <f>MAX(0,($B$15+$C$15*DR723)/(1+$D$15*DR723)*DK723/(DM723+273)*$E$15)</f>
        <v>0</v>
      </c>
      <c r="AK723" t="s">
        <v>420</v>
      </c>
      <c r="AL723" t="s">
        <v>420</v>
      </c>
      <c r="AM723">
        <v>0</v>
      </c>
      <c r="AN723">
        <v>0</v>
      </c>
      <c r="AO723">
        <f>1-AM723/AN723</f>
        <v>0</v>
      </c>
      <c r="AP723">
        <v>0</v>
      </c>
      <c r="AQ723" t="s">
        <v>420</v>
      </c>
      <c r="AR723" t="s">
        <v>420</v>
      </c>
      <c r="AS723">
        <v>0</v>
      </c>
      <c r="AT723">
        <v>0</v>
      </c>
      <c r="AU723">
        <f>1-AS723/AT723</f>
        <v>0</v>
      </c>
      <c r="AV723">
        <v>0.5</v>
      </c>
      <c r="AW723">
        <f>CV723</f>
        <v>0</v>
      </c>
      <c r="AX723">
        <f>K723</f>
        <v>0</v>
      </c>
      <c r="AY723">
        <f>AU723*AV723*AW723</f>
        <v>0</v>
      </c>
      <c r="AZ723">
        <f>(AX723-AP723)/AW723</f>
        <v>0</v>
      </c>
      <c r="BA723">
        <f>(AN723-AT723)/AT723</f>
        <v>0</v>
      </c>
      <c r="BB723">
        <f>AM723/(AO723+AM723/AT723)</f>
        <v>0</v>
      </c>
      <c r="BC723" t="s">
        <v>420</v>
      </c>
      <c r="BD723">
        <v>0</v>
      </c>
      <c r="BE723">
        <f>IF(BD723&lt;&gt;0, BD723, BB723)</f>
        <v>0</v>
      </c>
      <c r="BF723">
        <f>1-BE723/AT723</f>
        <v>0</v>
      </c>
      <c r="BG723">
        <f>(AT723-AS723)/(AT723-BE723)</f>
        <v>0</v>
      </c>
      <c r="BH723">
        <f>(AN723-AT723)/(AN723-BE723)</f>
        <v>0</v>
      </c>
      <c r="BI723">
        <f>(AT723-AS723)/(AT723-AM723)</f>
        <v>0</v>
      </c>
      <c r="BJ723">
        <f>(AN723-AT723)/(AN723-AM723)</f>
        <v>0</v>
      </c>
      <c r="BK723">
        <f>(BG723*BE723/AS723)</f>
        <v>0</v>
      </c>
      <c r="BL723">
        <f>(1-BK723)</f>
        <v>0</v>
      </c>
      <c r="CU723">
        <f>$B$13*DS723+$C$13*DT723+$F$13*EE723*(1-EH723)</f>
        <v>0</v>
      </c>
      <c r="CV723">
        <f>CU723*CW723</f>
        <v>0</v>
      </c>
      <c r="CW723">
        <f>($B$13*$D$11+$C$13*$D$11+$F$13*((ER723+EJ723)/MAX(ER723+EJ723+ES723, 0.1)*$I$11+ES723/MAX(ER723+EJ723+ES723, 0.1)*$J$11))/($B$13+$C$13+$F$13)</f>
        <v>0</v>
      </c>
      <c r="CX723">
        <f>($B$13*$K$11+$C$13*$K$11+$F$13*((ER723+EJ723)/MAX(ER723+EJ723+ES723, 0.1)*$P$11+ES723/MAX(ER723+EJ723+ES723, 0.1)*$Q$11))/($B$13+$C$13+$F$13)</f>
        <v>0</v>
      </c>
      <c r="CY723">
        <v>2.7</v>
      </c>
      <c r="CZ723">
        <v>0.5</v>
      </c>
      <c r="DA723" t="s">
        <v>421</v>
      </c>
      <c r="DB723">
        <v>2</v>
      </c>
      <c r="DC723">
        <v>1761014862.1</v>
      </c>
      <c r="DD723">
        <v>420.3809583333334</v>
      </c>
      <c r="DE723">
        <v>420.0052083333333</v>
      </c>
      <c r="DF723">
        <v>23.75790833333333</v>
      </c>
      <c r="DG723">
        <v>23.76294166666667</v>
      </c>
      <c r="DH723">
        <v>422.2907916666666</v>
      </c>
      <c r="DI723">
        <v>23.56490833333334</v>
      </c>
      <c r="DJ723">
        <v>499.9432916666667</v>
      </c>
      <c r="DK723">
        <v>90.64524999999999</v>
      </c>
      <c r="DL723">
        <v>0.03304267083333334</v>
      </c>
      <c r="DM723">
        <v>30.11885416666667</v>
      </c>
      <c r="DN723">
        <v>30.03102916666667</v>
      </c>
      <c r="DO723">
        <v>999.9</v>
      </c>
      <c r="DP723">
        <v>0</v>
      </c>
      <c r="DQ723">
        <v>0</v>
      </c>
      <c r="DR723">
        <v>9987.237916666667</v>
      </c>
      <c r="DS723">
        <v>0</v>
      </c>
      <c r="DT723">
        <v>0.242856</v>
      </c>
      <c r="DU723">
        <v>0.3757832083333333</v>
      </c>
      <c r="DV723">
        <v>430.6114583333333</v>
      </c>
      <c r="DW723">
        <v>430.2285833333333</v>
      </c>
      <c r="DX723">
        <v>-0.005013549708333333</v>
      </c>
      <c r="DY723">
        <v>420.0052083333333</v>
      </c>
      <c r="DZ723">
        <v>23.76294166666667</v>
      </c>
      <c r="EA723">
        <v>2.1535425</v>
      </c>
      <c r="EB723">
        <v>2.153995416666667</v>
      </c>
      <c r="EC723">
        <v>18.62083333333333</v>
      </c>
      <c r="ED723">
        <v>18.62420416666667</v>
      </c>
      <c r="EE723">
        <v>0.00500078</v>
      </c>
      <c r="EF723">
        <v>0</v>
      </c>
      <c r="EG723">
        <v>0</v>
      </c>
      <c r="EH723">
        <v>0</v>
      </c>
      <c r="EI723">
        <v>223.5375</v>
      </c>
      <c r="EJ723">
        <v>0.00500078</v>
      </c>
      <c r="EK723">
        <v>-19.27083333333333</v>
      </c>
      <c r="EL723">
        <v>-1.270833333333333</v>
      </c>
      <c r="EM723">
        <v>35.27583333333333</v>
      </c>
      <c r="EN723">
        <v>38.82016666666667</v>
      </c>
      <c r="EO723">
        <v>37.281125</v>
      </c>
      <c r="EP723">
        <v>38.95808333333333</v>
      </c>
      <c r="EQ723">
        <v>38.04383333333333</v>
      </c>
      <c r="ER723">
        <v>0</v>
      </c>
      <c r="ES723">
        <v>0</v>
      </c>
      <c r="ET723">
        <v>0</v>
      </c>
      <c r="EU723">
        <v>1761014869.3</v>
      </c>
      <c r="EV723">
        <v>0</v>
      </c>
      <c r="EW723">
        <v>223.6923076923077</v>
      </c>
      <c r="EX723">
        <v>-15.78119647334766</v>
      </c>
      <c r="EY723">
        <v>11.77094046881164</v>
      </c>
      <c r="EZ723">
        <v>-18.32692307692307</v>
      </c>
      <c r="FA723">
        <v>15</v>
      </c>
      <c r="FB723">
        <v>1761014707.6</v>
      </c>
      <c r="FC723" t="s">
        <v>1851</v>
      </c>
      <c r="FD723">
        <v>1761014707.6</v>
      </c>
      <c r="FE723">
        <v>1761014696.1</v>
      </c>
      <c r="FF723">
        <v>22</v>
      </c>
      <c r="FG723">
        <v>-0.052</v>
      </c>
      <c r="FH723">
        <v>0</v>
      </c>
      <c r="FI723">
        <v>-1.91</v>
      </c>
      <c r="FJ723">
        <v>0.186</v>
      </c>
      <c r="FK723">
        <v>420</v>
      </c>
      <c r="FL723">
        <v>23</v>
      </c>
      <c r="FM723">
        <v>0.59</v>
      </c>
      <c r="FN723">
        <v>0.12</v>
      </c>
      <c r="FO723">
        <v>0.3754390975609756</v>
      </c>
      <c r="FP723">
        <v>-0.01932301045296113</v>
      </c>
      <c r="FQ723">
        <v>0.03693629612989586</v>
      </c>
      <c r="FR723">
        <v>1</v>
      </c>
      <c r="FS723">
        <v>223.7882352941176</v>
      </c>
      <c r="FT723">
        <v>-6.673796693390562</v>
      </c>
      <c r="FU723">
        <v>6.487171263614074</v>
      </c>
      <c r="FV723">
        <v>0</v>
      </c>
      <c r="FW723">
        <v>-0.008743429170731707</v>
      </c>
      <c r="FX723">
        <v>0.07109579073867597</v>
      </c>
      <c r="FY723">
        <v>0.007574458482766663</v>
      </c>
      <c r="FZ723">
        <v>1</v>
      </c>
      <c r="GA723">
        <v>2</v>
      </c>
      <c r="GB723">
        <v>3</v>
      </c>
      <c r="GC723" t="s">
        <v>482</v>
      </c>
      <c r="GD723">
        <v>3.10964</v>
      </c>
      <c r="GE723">
        <v>2.72521</v>
      </c>
      <c r="GF723">
        <v>0.08884160000000001</v>
      </c>
      <c r="GG723">
        <v>0.0885324</v>
      </c>
      <c r="GH723">
        <v>0.108011</v>
      </c>
      <c r="GI723">
        <v>0.109055</v>
      </c>
      <c r="GJ723">
        <v>23917.4</v>
      </c>
      <c r="GK723">
        <v>21651.1</v>
      </c>
      <c r="GL723">
        <v>26806.2</v>
      </c>
      <c r="GM723">
        <v>23959</v>
      </c>
      <c r="GN723">
        <v>38205</v>
      </c>
      <c r="GO723">
        <v>31481</v>
      </c>
      <c r="GP723">
        <v>46789.2</v>
      </c>
      <c r="GQ723">
        <v>37867.9</v>
      </c>
      <c r="GR723">
        <v>1.89487</v>
      </c>
      <c r="GS723">
        <v>1.88465</v>
      </c>
      <c r="GT723">
        <v>0.105571</v>
      </c>
      <c r="GU723">
        <v>0</v>
      </c>
      <c r="GV723">
        <v>28.2859</v>
      </c>
      <c r="GW723">
        <v>999.9</v>
      </c>
      <c r="GX723">
        <v>64.2</v>
      </c>
      <c r="GY723">
        <v>28.9</v>
      </c>
      <c r="GZ723">
        <v>28.3188</v>
      </c>
      <c r="HA723">
        <v>61.0583</v>
      </c>
      <c r="HB723">
        <v>20.9415</v>
      </c>
      <c r="HC723">
        <v>1</v>
      </c>
      <c r="HD723">
        <v>0.007901419999999999</v>
      </c>
      <c r="HE723">
        <v>-1.71776</v>
      </c>
      <c r="HF723">
        <v>20.3291</v>
      </c>
      <c r="HG723">
        <v>5.22088</v>
      </c>
      <c r="HH723">
        <v>11.9798</v>
      </c>
      <c r="HI723">
        <v>4.9651</v>
      </c>
      <c r="HJ723">
        <v>3.27598</v>
      </c>
      <c r="HK723">
        <v>9999</v>
      </c>
      <c r="HL723">
        <v>9999</v>
      </c>
      <c r="HM723">
        <v>9999</v>
      </c>
      <c r="HN723">
        <v>999.9</v>
      </c>
      <c r="HO723">
        <v>1.8636</v>
      </c>
      <c r="HP723">
        <v>1.85974</v>
      </c>
      <c r="HQ723">
        <v>1.85806</v>
      </c>
      <c r="HR723">
        <v>1.85944</v>
      </c>
      <c r="HS723">
        <v>1.85959</v>
      </c>
      <c r="HT723">
        <v>1.85806</v>
      </c>
      <c r="HU723">
        <v>1.85715</v>
      </c>
      <c r="HV723">
        <v>1.85211</v>
      </c>
      <c r="HW723">
        <v>0</v>
      </c>
      <c r="HX723">
        <v>0</v>
      </c>
      <c r="HY723">
        <v>0</v>
      </c>
      <c r="HZ723">
        <v>0</v>
      </c>
      <c r="IA723" t="s">
        <v>424</v>
      </c>
      <c r="IB723" t="s">
        <v>425</v>
      </c>
      <c r="IC723" t="s">
        <v>426</v>
      </c>
      <c r="ID723" t="s">
        <v>426</v>
      </c>
      <c r="IE723" t="s">
        <v>426</v>
      </c>
      <c r="IF723" t="s">
        <v>426</v>
      </c>
      <c r="IG723">
        <v>0</v>
      </c>
      <c r="IH723">
        <v>100</v>
      </c>
      <c r="II723">
        <v>100</v>
      </c>
      <c r="IJ723">
        <v>-1.91</v>
      </c>
      <c r="IK723">
        <v>0.1931</v>
      </c>
      <c r="IL723">
        <v>-2.701380228693328</v>
      </c>
      <c r="IM723">
        <v>0.001328113201692861</v>
      </c>
      <c r="IN723">
        <v>1.538283238170363E-06</v>
      </c>
      <c r="IO723">
        <v>-5.795655626708063E-10</v>
      </c>
      <c r="IP723">
        <v>-0.06022390184265988</v>
      </c>
      <c r="IQ723">
        <v>-0.004593102289677449</v>
      </c>
      <c r="IR723">
        <v>0.0008253994458280543</v>
      </c>
      <c r="IS723">
        <v>-7.403632370499484E-06</v>
      </c>
      <c r="IT723">
        <v>2</v>
      </c>
      <c r="IU723">
        <v>1985</v>
      </c>
      <c r="IV723">
        <v>1</v>
      </c>
      <c r="IW723">
        <v>27</v>
      </c>
      <c r="IX723">
        <v>2.7</v>
      </c>
      <c r="IY723">
        <v>2.9</v>
      </c>
      <c r="IZ723">
        <v>1.13525</v>
      </c>
      <c r="JA723">
        <v>2.60986</v>
      </c>
      <c r="JB723">
        <v>1.49658</v>
      </c>
      <c r="JC723">
        <v>2.34375</v>
      </c>
      <c r="JD723">
        <v>1.54907</v>
      </c>
      <c r="JE723">
        <v>2.47681</v>
      </c>
      <c r="JF723">
        <v>32.6869</v>
      </c>
      <c r="JG723">
        <v>15.0952</v>
      </c>
      <c r="JH723">
        <v>18</v>
      </c>
      <c r="JI723">
        <v>481.175</v>
      </c>
      <c r="JJ723">
        <v>503.899</v>
      </c>
      <c r="JK723">
        <v>30.8266</v>
      </c>
      <c r="JL723">
        <v>27.3338</v>
      </c>
      <c r="JM723">
        <v>30.0002</v>
      </c>
      <c r="JN723">
        <v>27.5386</v>
      </c>
      <c r="JO723">
        <v>27.5235</v>
      </c>
      <c r="JP723">
        <v>22.8301</v>
      </c>
      <c r="JQ723">
        <v>19.7837</v>
      </c>
      <c r="JR723">
        <v>78.95950000000001</v>
      </c>
      <c r="JS723">
        <v>30.8224</v>
      </c>
      <c r="JT723">
        <v>420</v>
      </c>
      <c r="JU723">
        <v>23.6799</v>
      </c>
      <c r="JV723">
        <v>102.317</v>
      </c>
      <c r="JW723">
        <v>91.35850000000001</v>
      </c>
    </row>
    <row r="724" spans="1:283">
      <c r="A724">
        <v>706</v>
      </c>
      <c r="B724">
        <v>1761014872.1</v>
      </c>
      <c r="C724">
        <v>5206.099999904633</v>
      </c>
      <c r="D724" t="s">
        <v>1880</v>
      </c>
      <c r="E724" t="s">
        <v>1881</v>
      </c>
      <c r="F724">
        <v>5</v>
      </c>
      <c r="G724" t="s">
        <v>1850</v>
      </c>
      <c r="H724">
        <v>1761014864.1</v>
      </c>
      <c r="I724">
        <f>(J724)/1000</f>
        <v>0</v>
      </c>
      <c r="J724">
        <f>1000*DJ724*AH724*(DF724-DG724)/(100*CY724*(1000-AH724*DF724))</f>
        <v>0</v>
      </c>
      <c r="K724">
        <f>DJ724*AH724*(DE724-DD724*(1000-AH724*DG724)/(1000-AH724*DF724))/(100*CY724)</f>
        <v>0</v>
      </c>
      <c r="L724">
        <f>DD724 - IF(AH724&gt;1, K724*CY724*100.0/(AJ724), 0)</f>
        <v>0</v>
      </c>
      <c r="M724">
        <f>((S724-I724/2)*L724-K724)/(S724+I724/2)</f>
        <v>0</v>
      </c>
      <c r="N724">
        <f>M724*(DK724+DL724)/1000.0</f>
        <v>0</v>
      </c>
      <c r="O724">
        <f>(DD724 - IF(AH724&gt;1, K724*CY724*100.0/(AJ724), 0))*(DK724+DL724)/1000.0</f>
        <v>0</v>
      </c>
      <c r="P724">
        <f>2.0/((1/R724-1/Q724)+SIGN(R724)*SQRT((1/R724-1/Q724)*(1/R724-1/Q724) + 4*CZ724/((CZ724+1)*(CZ724+1))*(2*1/R724*1/Q724-1/Q724*1/Q724)))</f>
        <v>0</v>
      </c>
      <c r="Q724">
        <f>IF(LEFT(DA724,1)&lt;&gt;"0",IF(LEFT(DA724,1)="1",3.0,DB724),$D$5+$E$5*(DR724*DK724/($K$5*1000))+$F$5*(DR724*DK724/($K$5*1000))*MAX(MIN(CY724,$J$5),$I$5)*MAX(MIN(CY724,$J$5),$I$5)+$G$5*MAX(MIN(CY724,$J$5),$I$5)*(DR724*DK724/($K$5*1000))+$H$5*(DR724*DK724/($K$5*1000))*(DR724*DK724/($K$5*1000)))</f>
        <v>0</v>
      </c>
      <c r="R724">
        <f>I724*(1000-(1000*0.61365*exp(17.502*V724/(240.97+V724))/(DK724+DL724)+DF724)/2)/(1000*0.61365*exp(17.502*V724/(240.97+V724))/(DK724+DL724)-DF724)</f>
        <v>0</v>
      </c>
      <c r="S724">
        <f>1/((CZ724+1)/(P724/1.6)+1/(Q724/1.37)) + CZ724/((CZ724+1)/(P724/1.6) + CZ724/(Q724/1.37))</f>
        <v>0</v>
      </c>
      <c r="T724">
        <f>(CU724*CX724)</f>
        <v>0</v>
      </c>
      <c r="U724">
        <f>(DM724+(T724+2*0.95*5.67E-8*(((DM724+$B$9)+273)^4-(DM724+273)^4)-44100*I724)/(1.84*29.3*Q724+8*0.95*5.67E-8*(DM724+273)^3))</f>
        <v>0</v>
      </c>
      <c r="V724">
        <f>($C$9*DN724+$D$9*DO724+$E$9*U724)</f>
        <v>0</v>
      </c>
      <c r="W724">
        <f>0.61365*exp(17.502*V724/(240.97+V724))</f>
        <v>0</v>
      </c>
      <c r="X724">
        <f>(Y724/Z724*100)</f>
        <v>0</v>
      </c>
      <c r="Y724">
        <f>DF724*(DK724+DL724)/1000</f>
        <v>0</v>
      </c>
      <c r="Z724">
        <f>0.61365*exp(17.502*DM724/(240.97+DM724))</f>
        <v>0</v>
      </c>
      <c r="AA724">
        <f>(W724-DF724*(DK724+DL724)/1000)</f>
        <v>0</v>
      </c>
      <c r="AB724">
        <f>(-I724*44100)</f>
        <v>0</v>
      </c>
      <c r="AC724">
        <f>2*29.3*Q724*0.92*(DM724-V724)</f>
        <v>0</v>
      </c>
      <c r="AD724">
        <f>2*0.95*5.67E-8*(((DM724+$B$9)+273)^4-(V724+273)^4)</f>
        <v>0</v>
      </c>
      <c r="AE724">
        <f>T724+AD724+AB724+AC724</f>
        <v>0</v>
      </c>
      <c r="AF724">
        <v>1</v>
      </c>
      <c r="AG724">
        <v>0</v>
      </c>
      <c r="AH724">
        <f>IF(AF724*$H$15&gt;=AJ724,1.0,(AJ724/(AJ724-AF724*$H$15)))</f>
        <v>0</v>
      </c>
      <c r="AI724">
        <f>(AH724-1)*100</f>
        <v>0</v>
      </c>
      <c r="AJ724">
        <f>MAX(0,($B$15+$C$15*DR724)/(1+$D$15*DR724)*DK724/(DM724+273)*$E$15)</f>
        <v>0</v>
      </c>
      <c r="AK724" t="s">
        <v>420</v>
      </c>
      <c r="AL724" t="s">
        <v>420</v>
      </c>
      <c r="AM724">
        <v>0</v>
      </c>
      <c r="AN724">
        <v>0</v>
      </c>
      <c r="AO724">
        <f>1-AM724/AN724</f>
        <v>0</v>
      </c>
      <c r="AP724">
        <v>0</v>
      </c>
      <c r="AQ724" t="s">
        <v>420</v>
      </c>
      <c r="AR724" t="s">
        <v>420</v>
      </c>
      <c r="AS724">
        <v>0</v>
      </c>
      <c r="AT724">
        <v>0</v>
      </c>
      <c r="AU724">
        <f>1-AS724/AT724</f>
        <v>0</v>
      </c>
      <c r="AV724">
        <v>0.5</v>
      </c>
      <c r="AW724">
        <f>CV724</f>
        <v>0</v>
      </c>
      <c r="AX724">
        <f>K724</f>
        <v>0</v>
      </c>
      <c r="AY724">
        <f>AU724*AV724*AW724</f>
        <v>0</v>
      </c>
      <c r="AZ724">
        <f>(AX724-AP724)/AW724</f>
        <v>0</v>
      </c>
      <c r="BA724">
        <f>(AN724-AT724)/AT724</f>
        <v>0</v>
      </c>
      <c r="BB724">
        <f>AM724/(AO724+AM724/AT724)</f>
        <v>0</v>
      </c>
      <c r="BC724" t="s">
        <v>420</v>
      </c>
      <c r="BD724">
        <v>0</v>
      </c>
      <c r="BE724">
        <f>IF(BD724&lt;&gt;0, BD724, BB724)</f>
        <v>0</v>
      </c>
      <c r="BF724">
        <f>1-BE724/AT724</f>
        <v>0</v>
      </c>
      <c r="BG724">
        <f>(AT724-AS724)/(AT724-BE724)</f>
        <v>0</v>
      </c>
      <c r="BH724">
        <f>(AN724-AT724)/(AN724-BE724)</f>
        <v>0</v>
      </c>
      <c r="BI724">
        <f>(AT724-AS724)/(AT724-AM724)</f>
        <v>0</v>
      </c>
      <c r="BJ724">
        <f>(AN724-AT724)/(AN724-AM724)</f>
        <v>0</v>
      </c>
      <c r="BK724">
        <f>(BG724*BE724/AS724)</f>
        <v>0</v>
      </c>
      <c r="BL724">
        <f>(1-BK724)</f>
        <v>0</v>
      </c>
      <c r="CU724">
        <f>$B$13*DS724+$C$13*DT724+$F$13*EE724*(1-EH724)</f>
        <v>0</v>
      </c>
      <c r="CV724">
        <f>CU724*CW724</f>
        <v>0</v>
      </c>
      <c r="CW724">
        <f>($B$13*$D$11+$C$13*$D$11+$F$13*((ER724+EJ724)/MAX(ER724+EJ724+ES724, 0.1)*$I$11+ES724/MAX(ER724+EJ724+ES724, 0.1)*$J$11))/($B$13+$C$13+$F$13)</f>
        <v>0</v>
      </c>
      <c r="CX724">
        <f>($B$13*$K$11+$C$13*$K$11+$F$13*((ER724+EJ724)/MAX(ER724+EJ724+ES724, 0.1)*$P$11+ES724/MAX(ER724+EJ724+ES724, 0.1)*$Q$11))/($B$13+$C$13+$F$13)</f>
        <v>0</v>
      </c>
      <c r="CY724">
        <v>2.7</v>
      </c>
      <c r="CZ724">
        <v>0.5</v>
      </c>
      <c r="DA724" t="s">
        <v>421</v>
      </c>
      <c r="DB724">
        <v>2</v>
      </c>
      <c r="DC724">
        <v>1761014864.1</v>
      </c>
      <c r="DD724">
        <v>420.3770833333333</v>
      </c>
      <c r="DE724">
        <v>420.0037916666667</v>
      </c>
      <c r="DF724">
        <v>23.7598625</v>
      </c>
      <c r="DG724">
        <v>23.76298333333333</v>
      </c>
      <c r="DH724">
        <v>422.2869583333333</v>
      </c>
      <c r="DI724">
        <v>23.56681666666667</v>
      </c>
      <c r="DJ724">
        <v>499.9465833333334</v>
      </c>
      <c r="DK724">
        <v>90.64539166666668</v>
      </c>
      <c r="DL724">
        <v>0.03309014166666667</v>
      </c>
      <c r="DM724">
        <v>30.11268333333334</v>
      </c>
      <c r="DN724">
        <v>30.0260625</v>
      </c>
      <c r="DO724">
        <v>999.9</v>
      </c>
      <c r="DP724">
        <v>0</v>
      </c>
      <c r="DQ724">
        <v>0</v>
      </c>
      <c r="DR724">
        <v>9993.487916666667</v>
      </c>
      <c r="DS724">
        <v>0</v>
      </c>
      <c r="DT724">
        <v>0.242856</v>
      </c>
      <c r="DU724">
        <v>0.373388875</v>
      </c>
      <c r="DV724">
        <v>430.6083333333333</v>
      </c>
      <c r="DW724">
        <v>430.2271666666667</v>
      </c>
      <c r="DX724">
        <v>-0.003104448458333334</v>
      </c>
      <c r="DY724">
        <v>420.0037916666667</v>
      </c>
      <c r="DZ724">
        <v>23.76298333333333</v>
      </c>
      <c r="EA724">
        <v>2.1537225</v>
      </c>
      <c r="EB724">
        <v>2.1540025</v>
      </c>
      <c r="EC724">
        <v>18.622175</v>
      </c>
      <c r="ED724">
        <v>18.62425416666667</v>
      </c>
      <c r="EE724">
        <v>0.00500078</v>
      </c>
      <c r="EF724">
        <v>0</v>
      </c>
      <c r="EG724">
        <v>0</v>
      </c>
      <c r="EH724">
        <v>0</v>
      </c>
      <c r="EI724">
        <v>224.0333333333333</v>
      </c>
      <c r="EJ724">
        <v>0.00500078</v>
      </c>
      <c r="EK724">
        <v>-19.04166666666667</v>
      </c>
      <c r="EL724">
        <v>-0.9833333333333334</v>
      </c>
      <c r="EM724">
        <v>35.28358333333333</v>
      </c>
      <c r="EN724">
        <v>38.861875</v>
      </c>
      <c r="EO724">
        <v>37.24208333333333</v>
      </c>
      <c r="EP724">
        <v>39.015375</v>
      </c>
      <c r="EQ724">
        <v>38.051625</v>
      </c>
      <c r="ER724">
        <v>0</v>
      </c>
      <c r="ES724">
        <v>0</v>
      </c>
      <c r="ET724">
        <v>0</v>
      </c>
      <c r="EU724">
        <v>1761014871.1</v>
      </c>
      <c r="EV724">
        <v>0</v>
      </c>
      <c r="EW724">
        <v>224.56</v>
      </c>
      <c r="EX724">
        <v>0.8384616278332172</v>
      </c>
      <c r="EY724">
        <v>8.200000067857598</v>
      </c>
      <c r="EZ724">
        <v>-17.936</v>
      </c>
      <c r="FA724">
        <v>15</v>
      </c>
      <c r="FB724">
        <v>1761014707.6</v>
      </c>
      <c r="FC724" t="s">
        <v>1851</v>
      </c>
      <c r="FD724">
        <v>1761014707.6</v>
      </c>
      <c r="FE724">
        <v>1761014696.1</v>
      </c>
      <c r="FF724">
        <v>22</v>
      </c>
      <c r="FG724">
        <v>-0.052</v>
      </c>
      <c r="FH724">
        <v>0</v>
      </c>
      <c r="FI724">
        <v>-1.91</v>
      </c>
      <c r="FJ724">
        <v>0.186</v>
      </c>
      <c r="FK724">
        <v>420</v>
      </c>
      <c r="FL724">
        <v>23</v>
      </c>
      <c r="FM724">
        <v>0.59</v>
      </c>
      <c r="FN724">
        <v>0.12</v>
      </c>
      <c r="FO724">
        <v>0.372647025</v>
      </c>
      <c r="FP724">
        <v>-0.04709598123827476</v>
      </c>
      <c r="FQ724">
        <v>0.0381032732291384</v>
      </c>
      <c r="FR724">
        <v>1</v>
      </c>
      <c r="FS724">
        <v>223.6205882352942</v>
      </c>
      <c r="FT724">
        <v>-1.159663784890976</v>
      </c>
      <c r="FU724">
        <v>6.07752752609561</v>
      </c>
      <c r="FV724">
        <v>0</v>
      </c>
      <c r="FW724">
        <v>-0.00626974515</v>
      </c>
      <c r="FX724">
        <v>0.05906749729080679</v>
      </c>
      <c r="FY724">
        <v>0.006058193881598371</v>
      </c>
      <c r="FZ724">
        <v>1</v>
      </c>
      <c r="GA724">
        <v>2</v>
      </c>
      <c r="GB724">
        <v>3</v>
      </c>
      <c r="GC724" t="s">
        <v>482</v>
      </c>
      <c r="GD724">
        <v>3.10985</v>
      </c>
      <c r="GE724">
        <v>2.7246</v>
      </c>
      <c r="GF724">
        <v>0.0888451</v>
      </c>
      <c r="GG724">
        <v>0.0885273</v>
      </c>
      <c r="GH724">
        <v>0.108016</v>
      </c>
      <c r="GI724">
        <v>0.109053</v>
      </c>
      <c r="GJ724">
        <v>23917.4</v>
      </c>
      <c r="GK724">
        <v>21651.2</v>
      </c>
      <c r="GL724">
        <v>26806.3</v>
      </c>
      <c r="GM724">
        <v>23959</v>
      </c>
      <c r="GN724">
        <v>38204.9</v>
      </c>
      <c r="GO724">
        <v>31481</v>
      </c>
      <c r="GP724">
        <v>46789.2</v>
      </c>
      <c r="GQ724">
        <v>37867.8</v>
      </c>
      <c r="GR724">
        <v>1.89527</v>
      </c>
      <c r="GS724">
        <v>1.88437</v>
      </c>
      <c r="GT724">
        <v>0.105143</v>
      </c>
      <c r="GU724">
        <v>0</v>
      </c>
      <c r="GV724">
        <v>28.2853</v>
      </c>
      <c r="GW724">
        <v>999.9</v>
      </c>
      <c r="GX724">
        <v>64.2</v>
      </c>
      <c r="GY724">
        <v>28.9</v>
      </c>
      <c r="GZ724">
        <v>28.3171</v>
      </c>
      <c r="HA724">
        <v>61.5183</v>
      </c>
      <c r="HB724">
        <v>21.0657</v>
      </c>
      <c r="HC724">
        <v>1</v>
      </c>
      <c r="HD724">
        <v>0.008053859999999999</v>
      </c>
      <c r="HE724">
        <v>-1.72155</v>
      </c>
      <c r="HF724">
        <v>20.3285</v>
      </c>
      <c r="HG724">
        <v>5.21789</v>
      </c>
      <c r="HH724">
        <v>11.98</v>
      </c>
      <c r="HI724">
        <v>4.96465</v>
      </c>
      <c r="HJ724">
        <v>3.2753</v>
      </c>
      <c r="HK724">
        <v>9999</v>
      </c>
      <c r="HL724">
        <v>9999</v>
      </c>
      <c r="HM724">
        <v>9999</v>
      </c>
      <c r="HN724">
        <v>999.9</v>
      </c>
      <c r="HO724">
        <v>1.86362</v>
      </c>
      <c r="HP724">
        <v>1.85975</v>
      </c>
      <c r="HQ724">
        <v>1.85806</v>
      </c>
      <c r="HR724">
        <v>1.85944</v>
      </c>
      <c r="HS724">
        <v>1.85959</v>
      </c>
      <c r="HT724">
        <v>1.85806</v>
      </c>
      <c r="HU724">
        <v>1.85715</v>
      </c>
      <c r="HV724">
        <v>1.85211</v>
      </c>
      <c r="HW724">
        <v>0</v>
      </c>
      <c r="HX724">
        <v>0</v>
      </c>
      <c r="HY724">
        <v>0</v>
      </c>
      <c r="HZ724">
        <v>0</v>
      </c>
      <c r="IA724" t="s">
        <v>424</v>
      </c>
      <c r="IB724" t="s">
        <v>425</v>
      </c>
      <c r="IC724" t="s">
        <v>426</v>
      </c>
      <c r="ID724" t="s">
        <v>426</v>
      </c>
      <c r="IE724" t="s">
        <v>426</v>
      </c>
      <c r="IF724" t="s">
        <v>426</v>
      </c>
      <c r="IG724">
        <v>0</v>
      </c>
      <c r="IH724">
        <v>100</v>
      </c>
      <c r="II724">
        <v>100</v>
      </c>
      <c r="IJ724">
        <v>-1.91</v>
      </c>
      <c r="IK724">
        <v>0.1931</v>
      </c>
      <c r="IL724">
        <v>-2.701380228693328</v>
      </c>
      <c r="IM724">
        <v>0.001328113201692861</v>
      </c>
      <c r="IN724">
        <v>1.538283238170363E-06</v>
      </c>
      <c r="IO724">
        <v>-5.795655626708063E-10</v>
      </c>
      <c r="IP724">
        <v>-0.06022390184265988</v>
      </c>
      <c r="IQ724">
        <v>-0.004593102289677449</v>
      </c>
      <c r="IR724">
        <v>0.0008253994458280543</v>
      </c>
      <c r="IS724">
        <v>-7.403632370499484E-06</v>
      </c>
      <c r="IT724">
        <v>2</v>
      </c>
      <c r="IU724">
        <v>1985</v>
      </c>
      <c r="IV724">
        <v>1</v>
      </c>
      <c r="IW724">
        <v>27</v>
      </c>
      <c r="IX724">
        <v>2.7</v>
      </c>
      <c r="IY724">
        <v>2.9</v>
      </c>
      <c r="IZ724">
        <v>1.13525</v>
      </c>
      <c r="JA724">
        <v>2.61475</v>
      </c>
      <c r="JB724">
        <v>1.49658</v>
      </c>
      <c r="JC724">
        <v>2.34375</v>
      </c>
      <c r="JD724">
        <v>1.54907</v>
      </c>
      <c r="JE724">
        <v>2.38647</v>
      </c>
      <c r="JF724">
        <v>32.6869</v>
      </c>
      <c r="JG724">
        <v>15.0864</v>
      </c>
      <c r="JH724">
        <v>18</v>
      </c>
      <c r="JI724">
        <v>481.397</v>
      </c>
      <c r="JJ724">
        <v>503.716</v>
      </c>
      <c r="JK724">
        <v>30.8194</v>
      </c>
      <c r="JL724">
        <v>27.3338</v>
      </c>
      <c r="JM724">
        <v>30.0001</v>
      </c>
      <c r="JN724">
        <v>27.5375</v>
      </c>
      <c r="JO724">
        <v>27.5235</v>
      </c>
      <c r="JP724">
        <v>22.829</v>
      </c>
      <c r="JQ724">
        <v>19.7837</v>
      </c>
      <c r="JR724">
        <v>78.95950000000001</v>
      </c>
      <c r="JS724">
        <v>30.8224</v>
      </c>
      <c r="JT724">
        <v>420</v>
      </c>
      <c r="JU724">
        <v>23.6658</v>
      </c>
      <c r="JV724">
        <v>102.317</v>
      </c>
      <c r="JW724">
        <v>91.3584</v>
      </c>
    </row>
    <row r="725" spans="1:283">
      <c r="A725">
        <v>707</v>
      </c>
      <c r="B725">
        <v>1761014874.1</v>
      </c>
      <c r="C725">
        <v>5208.099999904633</v>
      </c>
      <c r="D725" t="s">
        <v>1882</v>
      </c>
      <c r="E725" t="s">
        <v>1883</v>
      </c>
      <c r="F725">
        <v>5</v>
      </c>
      <c r="G725" t="s">
        <v>1850</v>
      </c>
      <c r="H725">
        <v>1761014866.1</v>
      </c>
      <c r="I725">
        <f>(J725)/1000</f>
        <v>0</v>
      </c>
      <c r="J725">
        <f>1000*DJ725*AH725*(DF725-DG725)/(100*CY725*(1000-AH725*DF725))</f>
        <v>0</v>
      </c>
      <c r="K725">
        <f>DJ725*AH725*(DE725-DD725*(1000-AH725*DG725)/(1000-AH725*DF725))/(100*CY725)</f>
        <v>0</v>
      </c>
      <c r="L725">
        <f>DD725 - IF(AH725&gt;1, K725*CY725*100.0/(AJ725), 0)</f>
        <v>0</v>
      </c>
      <c r="M725">
        <f>((S725-I725/2)*L725-K725)/(S725+I725/2)</f>
        <v>0</v>
      </c>
      <c r="N725">
        <f>M725*(DK725+DL725)/1000.0</f>
        <v>0</v>
      </c>
      <c r="O725">
        <f>(DD725 - IF(AH725&gt;1, K725*CY725*100.0/(AJ725), 0))*(DK725+DL725)/1000.0</f>
        <v>0</v>
      </c>
      <c r="P725">
        <f>2.0/((1/R725-1/Q725)+SIGN(R725)*SQRT((1/R725-1/Q725)*(1/R725-1/Q725) + 4*CZ725/((CZ725+1)*(CZ725+1))*(2*1/R725*1/Q725-1/Q725*1/Q725)))</f>
        <v>0</v>
      </c>
      <c r="Q725">
        <f>IF(LEFT(DA725,1)&lt;&gt;"0",IF(LEFT(DA725,1)="1",3.0,DB725),$D$5+$E$5*(DR725*DK725/($K$5*1000))+$F$5*(DR725*DK725/($K$5*1000))*MAX(MIN(CY725,$J$5),$I$5)*MAX(MIN(CY725,$J$5),$I$5)+$G$5*MAX(MIN(CY725,$J$5),$I$5)*(DR725*DK725/($K$5*1000))+$H$5*(DR725*DK725/($K$5*1000))*(DR725*DK725/($K$5*1000)))</f>
        <v>0</v>
      </c>
      <c r="R725">
        <f>I725*(1000-(1000*0.61365*exp(17.502*V725/(240.97+V725))/(DK725+DL725)+DF725)/2)/(1000*0.61365*exp(17.502*V725/(240.97+V725))/(DK725+DL725)-DF725)</f>
        <v>0</v>
      </c>
      <c r="S725">
        <f>1/((CZ725+1)/(P725/1.6)+1/(Q725/1.37)) + CZ725/((CZ725+1)/(P725/1.6) + CZ725/(Q725/1.37))</f>
        <v>0</v>
      </c>
      <c r="T725">
        <f>(CU725*CX725)</f>
        <v>0</v>
      </c>
      <c r="U725">
        <f>(DM725+(T725+2*0.95*5.67E-8*(((DM725+$B$9)+273)^4-(DM725+273)^4)-44100*I725)/(1.84*29.3*Q725+8*0.95*5.67E-8*(DM725+273)^3))</f>
        <v>0</v>
      </c>
      <c r="V725">
        <f>($C$9*DN725+$D$9*DO725+$E$9*U725)</f>
        <v>0</v>
      </c>
      <c r="W725">
        <f>0.61365*exp(17.502*V725/(240.97+V725))</f>
        <v>0</v>
      </c>
      <c r="X725">
        <f>(Y725/Z725*100)</f>
        <v>0</v>
      </c>
      <c r="Y725">
        <f>DF725*(DK725+DL725)/1000</f>
        <v>0</v>
      </c>
      <c r="Z725">
        <f>0.61365*exp(17.502*DM725/(240.97+DM725))</f>
        <v>0</v>
      </c>
      <c r="AA725">
        <f>(W725-DF725*(DK725+DL725)/1000)</f>
        <v>0</v>
      </c>
      <c r="AB725">
        <f>(-I725*44100)</f>
        <v>0</v>
      </c>
      <c r="AC725">
        <f>2*29.3*Q725*0.92*(DM725-V725)</f>
        <v>0</v>
      </c>
      <c r="AD725">
        <f>2*0.95*5.67E-8*(((DM725+$B$9)+273)^4-(V725+273)^4)</f>
        <v>0</v>
      </c>
      <c r="AE725">
        <f>T725+AD725+AB725+AC725</f>
        <v>0</v>
      </c>
      <c r="AF725">
        <v>1</v>
      </c>
      <c r="AG725">
        <v>0</v>
      </c>
      <c r="AH725">
        <f>IF(AF725*$H$15&gt;=AJ725,1.0,(AJ725/(AJ725-AF725*$H$15)))</f>
        <v>0</v>
      </c>
      <c r="AI725">
        <f>(AH725-1)*100</f>
        <v>0</v>
      </c>
      <c r="AJ725">
        <f>MAX(0,($B$15+$C$15*DR725)/(1+$D$15*DR725)*DK725/(DM725+273)*$E$15)</f>
        <v>0</v>
      </c>
      <c r="AK725" t="s">
        <v>420</v>
      </c>
      <c r="AL725" t="s">
        <v>420</v>
      </c>
      <c r="AM725">
        <v>0</v>
      </c>
      <c r="AN725">
        <v>0</v>
      </c>
      <c r="AO725">
        <f>1-AM725/AN725</f>
        <v>0</v>
      </c>
      <c r="AP725">
        <v>0</v>
      </c>
      <c r="AQ725" t="s">
        <v>420</v>
      </c>
      <c r="AR725" t="s">
        <v>420</v>
      </c>
      <c r="AS725">
        <v>0</v>
      </c>
      <c r="AT725">
        <v>0</v>
      </c>
      <c r="AU725">
        <f>1-AS725/AT725</f>
        <v>0</v>
      </c>
      <c r="AV725">
        <v>0.5</v>
      </c>
      <c r="AW725">
        <f>CV725</f>
        <v>0</v>
      </c>
      <c r="AX725">
        <f>K725</f>
        <v>0</v>
      </c>
      <c r="AY725">
        <f>AU725*AV725*AW725</f>
        <v>0</v>
      </c>
      <c r="AZ725">
        <f>(AX725-AP725)/AW725</f>
        <v>0</v>
      </c>
      <c r="BA725">
        <f>(AN725-AT725)/AT725</f>
        <v>0</v>
      </c>
      <c r="BB725">
        <f>AM725/(AO725+AM725/AT725)</f>
        <v>0</v>
      </c>
      <c r="BC725" t="s">
        <v>420</v>
      </c>
      <c r="BD725">
        <v>0</v>
      </c>
      <c r="BE725">
        <f>IF(BD725&lt;&gt;0, BD725, BB725)</f>
        <v>0</v>
      </c>
      <c r="BF725">
        <f>1-BE725/AT725</f>
        <v>0</v>
      </c>
      <c r="BG725">
        <f>(AT725-AS725)/(AT725-BE725)</f>
        <v>0</v>
      </c>
      <c r="BH725">
        <f>(AN725-AT725)/(AN725-BE725)</f>
        <v>0</v>
      </c>
      <c r="BI725">
        <f>(AT725-AS725)/(AT725-AM725)</f>
        <v>0</v>
      </c>
      <c r="BJ725">
        <f>(AN725-AT725)/(AN725-AM725)</f>
        <v>0</v>
      </c>
      <c r="BK725">
        <f>(BG725*BE725/AS725)</f>
        <v>0</v>
      </c>
      <c r="BL725">
        <f>(1-BK725)</f>
        <v>0</v>
      </c>
      <c r="CU725">
        <f>$B$13*DS725+$C$13*DT725+$F$13*EE725*(1-EH725)</f>
        <v>0</v>
      </c>
      <c r="CV725">
        <f>CU725*CW725</f>
        <v>0</v>
      </c>
      <c r="CW725">
        <f>($B$13*$D$11+$C$13*$D$11+$F$13*((ER725+EJ725)/MAX(ER725+EJ725+ES725, 0.1)*$I$11+ES725/MAX(ER725+EJ725+ES725, 0.1)*$J$11))/($B$13+$C$13+$F$13)</f>
        <v>0</v>
      </c>
      <c r="CX725">
        <f>($B$13*$K$11+$C$13*$K$11+$F$13*((ER725+EJ725)/MAX(ER725+EJ725+ES725, 0.1)*$P$11+ES725/MAX(ER725+EJ725+ES725, 0.1)*$Q$11))/($B$13+$C$13+$F$13)</f>
        <v>0</v>
      </c>
      <c r="CY725">
        <v>2.7</v>
      </c>
      <c r="CZ725">
        <v>0.5</v>
      </c>
      <c r="DA725" t="s">
        <v>421</v>
      </c>
      <c r="DB725">
        <v>2</v>
      </c>
      <c r="DC725">
        <v>1761014866.1</v>
      </c>
      <c r="DD725">
        <v>420.37475</v>
      </c>
      <c r="DE725">
        <v>420.0011666666666</v>
      </c>
      <c r="DF725">
        <v>23.76135</v>
      </c>
      <c r="DG725">
        <v>23.762825</v>
      </c>
      <c r="DH725">
        <v>422.2847083333333</v>
      </c>
      <c r="DI725">
        <v>23.56826666666667</v>
      </c>
      <c r="DJ725">
        <v>499.979</v>
      </c>
      <c r="DK725">
        <v>90.64547499999999</v>
      </c>
      <c r="DL725">
        <v>0.03300961666666666</v>
      </c>
      <c r="DM725">
        <v>30.106575</v>
      </c>
      <c r="DN725">
        <v>30.02033333333334</v>
      </c>
      <c r="DO725">
        <v>999.9</v>
      </c>
      <c r="DP725">
        <v>0</v>
      </c>
      <c r="DQ725">
        <v>0</v>
      </c>
      <c r="DR725">
        <v>10001.795</v>
      </c>
      <c r="DS725">
        <v>0</v>
      </c>
      <c r="DT725">
        <v>0.242856</v>
      </c>
      <c r="DU725">
        <v>0.3737156666666667</v>
      </c>
      <c r="DV725">
        <v>430.6066666666667</v>
      </c>
      <c r="DW725">
        <v>430.2244583333333</v>
      </c>
      <c r="DX725">
        <v>-0.001459757625</v>
      </c>
      <c r="DY725">
        <v>420.0011666666666</v>
      </c>
      <c r="DZ725">
        <v>23.762825</v>
      </c>
      <c r="EA725">
        <v>2.153859166666666</v>
      </c>
      <c r="EB725">
        <v>2.153990416666667</v>
      </c>
      <c r="EC725">
        <v>18.6231875</v>
      </c>
      <c r="ED725">
        <v>18.6241625</v>
      </c>
      <c r="EE725">
        <v>0.00500078</v>
      </c>
      <c r="EF725">
        <v>0</v>
      </c>
      <c r="EG725">
        <v>0</v>
      </c>
      <c r="EH725">
        <v>0</v>
      </c>
      <c r="EI725">
        <v>225.0208333333333</v>
      </c>
      <c r="EJ725">
        <v>0.00500078</v>
      </c>
      <c r="EK725">
        <v>-20.12916666666667</v>
      </c>
      <c r="EL725">
        <v>-1.341666666666667</v>
      </c>
      <c r="EM725">
        <v>35.28879166666667</v>
      </c>
      <c r="EN725">
        <v>38.900875</v>
      </c>
      <c r="EO725">
        <v>37.19779166666667</v>
      </c>
      <c r="EP725">
        <v>39.064875</v>
      </c>
      <c r="EQ725">
        <v>38.043875</v>
      </c>
      <c r="ER725">
        <v>0</v>
      </c>
      <c r="ES725">
        <v>0</v>
      </c>
      <c r="ET725">
        <v>0</v>
      </c>
      <c r="EU725">
        <v>1761014872.9</v>
      </c>
      <c r="EV725">
        <v>0</v>
      </c>
      <c r="EW725">
        <v>225.1076923076923</v>
      </c>
      <c r="EX725">
        <v>-14.9948717705024</v>
      </c>
      <c r="EY725">
        <v>21.64102553234478</v>
      </c>
      <c r="EZ725">
        <v>-18.7</v>
      </c>
      <c r="FA725">
        <v>15</v>
      </c>
      <c r="FB725">
        <v>1761014707.6</v>
      </c>
      <c r="FC725" t="s">
        <v>1851</v>
      </c>
      <c r="FD725">
        <v>1761014707.6</v>
      </c>
      <c r="FE725">
        <v>1761014696.1</v>
      </c>
      <c r="FF725">
        <v>22</v>
      </c>
      <c r="FG725">
        <v>-0.052</v>
      </c>
      <c r="FH725">
        <v>0</v>
      </c>
      <c r="FI725">
        <v>-1.91</v>
      </c>
      <c r="FJ725">
        <v>0.186</v>
      </c>
      <c r="FK725">
        <v>420</v>
      </c>
      <c r="FL725">
        <v>23</v>
      </c>
      <c r="FM725">
        <v>0.59</v>
      </c>
      <c r="FN725">
        <v>0.12</v>
      </c>
      <c r="FO725">
        <v>0.3752343902439024</v>
      </c>
      <c r="FP725">
        <v>-0.03258737979093987</v>
      </c>
      <c r="FQ725">
        <v>0.0389833391591081</v>
      </c>
      <c r="FR725">
        <v>1</v>
      </c>
      <c r="FS725">
        <v>223.9794117647059</v>
      </c>
      <c r="FT725">
        <v>16.28571436138285</v>
      </c>
      <c r="FU725">
        <v>6.024156246106889</v>
      </c>
      <c r="FV725">
        <v>0</v>
      </c>
      <c r="FW725">
        <v>-0.003708539658536585</v>
      </c>
      <c r="FX725">
        <v>0.05172892944250872</v>
      </c>
      <c r="FY725">
        <v>0.005308959308957653</v>
      </c>
      <c r="FZ725">
        <v>1</v>
      </c>
      <c r="GA725">
        <v>2</v>
      </c>
      <c r="GB725">
        <v>3</v>
      </c>
      <c r="GC725" t="s">
        <v>482</v>
      </c>
      <c r="GD725">
        <v>3.10983</v>
      </c>
      <c r="GE725">
        <v>2.72426</v>
      </c>
      <c r="GF725">
        <v>0.0888486</v>
      </c>
      <c r="GG725">
        <v>0.0885383</v>
      </c>
      <c r="GH725">
        <v>0.108015</v>
      </c>
      <c r="GI725">
        <v>0.109051</v>
      </c>
      <c r="GJ725">
        <v>23917.3</v>
      </c>
      <c r="GK725">
        <v>21650.9</v>
      </c>
      <c r="GL725">
        <v>26806.3</v>
      </c>
      <c r="GM725">
        <v>23959</v>
      </c>
      <c r="GN725">
        <v>38204.8</v>
      </c>
      <c r="GO725">
        <v>31481</v>
      </c>
      <c r="GP725">
        <v>46789.1</v>
      </c>
      <c r="GQ725">
        <v>37867.7</v>
      </c>
      <c r="GR725">
        <v>1.89548</v>
      </c>
      <c r="GS725">
        <v>1.8844</v>
      </c>
      <c r="GT725">
        <v>0.104766</v>
      </c>
      <c r="GU725">
        <v>0</v>
      </c>
      <c r="GV725">
        <v>28.2841</v>
      </c>
      <c r="GW725">
        <v>999.9</v>
      </c>
      <c r="GX725">
        <v>64.2</v>
      </c>
      <c r="GY725">
        <v>28.9</v>
      </c>
      <c r="GZ725">
        <v>28.32</v>
      </c>
      <c r="HA725">
        <v>61.1683</v>
      </c>
      <c r="HB725">
        <v>21.0016</v>
      </c>
      <c r="HC725">
        <v>1</v>
      </c>
      <c r="HD725">
        <v>0.00773628</v>
      </c>
      <c r="HE725">
        <v>-1.74791</v>
      </c>
      <c r="HF725">
        <v>20.3285</v>
      </c>
      <c r="HG725">
        <v>5.21789</v>
      </c>
      <c r="HH725">
        <v>11.98</v>
      </c>
      <c r="HI725">
        <v>4.9646</v>
      </c>
      <c r="HJ725">
        <v>3.2753</v>
      </c>
      <c r="HK725">
        <v>9999</v>
      </c>
      <c r="HL725">
        <v>9999</v>
      </c>
      <c r="HM725">
        <v>9999</v>
      </c>
      <c r="HN725">
        <v>999.9</v>
      </c>
      <c r="HO725">
        <v>1.86366</v>
      </c>
      <c r="HP725">
        <v>1.85976</v>
      </c>
      <c r="HQ725">
        <v>1.85806</v>
      </c>
      <c r="HR725">
        <v>1.85944</v>
      </c>
      <c r="HS725">
        <v>1.85959</v>
      </c>
      <c r="HT725">
        <v>1.85806</v>
      </c>
      <c r="HU725">
        <v>1.85715</v>
      </c>
      <c r="HV725">
        <v>1.85211</v>
      </c>
      <c r="HW725">
        <v>0</v>
      </c>
      <c r="HX725">
        <v>0</v>
      </c>
      <c r="HY725">
        <v>0</v>
      </c>
      <c r="HZ725">
        <v>0</v>
      </c>
      <c r="IA725" t="s">
        <v>424</v>
      </c>
      <c r="IB725" t="s">
        <v>425</v>
      </c>
      <c r="IC725" t="s">
        <v>426</v>
      </c>
      <c r="ID725" t="s">
        <v>426</v>
      </c>
      <c r="IE725" t="s">
        <v>426</v>
      </c>
      <c r="IF725" t="s">
        <v>426</v>
      </c>
      <c r="IG725">
        <v>0</v>
      </c>
      <c r="IH725">
        <v>100</v>
      </c>
      <c r="II725">
        <v>100</v>
      </c>
      <c r="IJ725">
        <v>-1.91</v>
      </c>
      <c r="IK725">
        <v>0.1931</v>
      </c>
      <c r="IL725">
        <v>-2.701380228693328</v>
      </c>
      <c r="IM725">
        <v>0.001328113201692861</v>
      </c>
      <c r="IN725">
        <v>1.538283238170363E-06</v>
      </c>
      <c r="IO725">
        <v>-5.795655626708063E-10</v>
      </c>
      <c r="IP725">
        <v>-0.06022390184265988</v>
      </c>
      <c r="IQ725">
        <v>-0.004593102289677449</v>
      </c>
      <c r="IR725">
        <v>0.0008253994458280543</v>
      </c>
      <c r="IS725">
        <v>-7.403632370499484E-06</v>
      </c>
      <c r="IT725">
        <v>2</v>
      </c>
      <c r="IU725">
        <v>1985</v>
      </c>
      <c r="IV725">
        <v>1</v>
      </c>
      <c r="IW725">
        <v>27</v>
      </c>
      <c r="IX725">
        <v>2.8</v>
      </c>
      <c r="IY725">
        <v>3</v>
      </c>
      <c r="IZ725">
        <v>1.13525</v>
      </c>
      <c r="JA725">
        <v>2.61475</v>
      </c>
      <c r="JB725">
        <v>1.49658</v>
      </c>
      <c r="JC725">
        <v>2.34375</v>
      </c>
      <c r="JD725">
        <v>1.54907</v>
      </c>
      <c r="JE725">
        <v>2.4231</v>
      </c>
      <c r="JF725">
        <v>32.6869</v>
      </c>
      <c r="JG725">
        <v>15.0689</v>
      </c>
      <c r="JH725">
        <v>18</v>
      </c>
      <c r="JI725">
        <v>481.512</v>
      </c>
      <c r="JJ725">
        <v>503.728</v>
      </c>
      <c r="JK725">
        <v>30.8116</v>
      </c>
      <c r="JL725">
        <v>27.3338</v>
      </c>
      <c r="JM725">
        <v>30</v>
      </c>
      <c r="JN725">
        <v>27.5375</v>
      </c>
      <c r="JO725">
        <v>27.523</v>
      </c>
      <c r="JP725">
        <v>22.826</v>
      </c>
      <c r="JQ725">
        <v>19.7837</v>
      </c>
      <c r="JR725">
        <v>78.95950000000001</v>
      </c>
      <c r="JS725">
        <v>31.398</v>
      </c>
      <c r="JT725">
        <v>420</v>
      </c>
      <c r="JU725">
        <v>23.655</v>
      </c>
      <c r="JV725">
        <v>102.317</v>
      </c>
      <c r="JW725">
        <v>91.35809999999999</v>
      </c>
    </row>
    <row r="726" spans="1:283">
      <c r="A726">
        <v>708</v>
      </c>
      <c r="B726">
        <v>1761014876.1</v>
      </c>
      <c r="C726">
        <v>5210.099999904633</v>
      </c>
      <c r="D726" t="s">
        <v>1884</v>
      </c>
      <c r="E726" t="s">
        <v>1885</v>
      </c>
      <c r="F726">
        <v>5</v>
      </c>
      <c r="G726" t="s">
        <v>1850</v>
      </c>
      <c r="H726">
        <v>1761014868.1</v>
      </c>
      <c r="I726">
        <f>(J726)/1000</f>
        <v>0</v>
      </c>
      <c r="J726">
        <f>1000*DJ726*AH726*(DF726-DG726)/(100*CY726*(1000-AH726*DF726))</f>
        <v>0</v>
      </c>
      <c r="K726">
        <f>DJ726*AH726*(DE726-DD726*(1000-AH726*DG726)/(1000-AH726*DF726))/(100*CY726)</f>
        <v>0</v>
      </c>
      <c r="L726">
        <f>DD726 - IF(AH726&gt;1, K726*CY726*100.0/(AJ726), 0)</f>
        <v>0</v>
      </c>
      <c r="M726">
        <f>((S726-I726/2)*L726-K726)/(S726+I726/2)</f>
        <v>0</v>
      </c>
      <c r="N726">
        <f>M726*(DK726+DL726)/1000.0</f>
        <v>0</v>
      </c>
      <c r="O726">
        <f>(DD726 - IF(AH726&gt;1, K726*CY726*100.0/(AJ726), 0))*(DK726+DL726)/1000.0</f>
        <v>0</v>
      </c>
      <c r="P726">
        <f>2.0/((1/R726-1/Q726)+SIGN(R726)*SQRT((1/R726-1/Q726)*(1/R726-1/Q726) + 4*CZ726/((CZ726+1)*(CZ726+1))*(2*1/R726*1/Q726-1/Q726*1/Q726)))</f>
        <v>0</v>
      </c>
      <c r="Q726">
        <f>IF(LEFT(DA726,1)&lt;&gt;"0",IF(LEFT(DA726,1)="1",3.0,DB726),$D$5+$E$5*(DR726*DK726/($K$5*1000))+$F$5*(DR726*DK726/($K$5*1000))*MAX(MIN(CY726,$J$5),$I$5)*MAX(MIN(CY726,$J$5),$I$5)+$G$5*MAX(MIN(CY726,$J$5),$I$5)*(DR726*DK726/($K$5*1000))+$H$5*(DR726*DK726/($K$5*1000))*(DR726*DK726/($K$5*1000)))</f>
        <v>0</v>
      </c>
      <c r="R726">
        <f>I726*(1000-(1000*0.61365*exp(17.502*V726/(240.97+V726))/(DK726+DL726)+DF726)/2)/(1000*0.61365*exp(17.502*V726/(240.97+V726))/(DK726+DL726)-DF726)</f>
        <v>0</v>
      </c>
      <c r="S726">
        <f>1/((CZ726+1)/(P726/1.6)+1/(Q726/1.37)) + CZ726/((CZ726+1)/(P726/1.6) + CZ726/(Q726/1.37))</f>
        <v>0</v>
      </c>
      <c r="T726">
        <f>(CU726*CX726)</f>
        <v>0</v>
      </c>
      <c r="U726">
        <f>(DM726+(T726+2*0.95*5.67E-8*(((DM726+$B$9)+273)^4-(DM726+273)^4)-44100*I726)/(1.84*29.3*Q726+8*0.95*5.67E-8*(DM726+273)^3))</f>
        <v>0</v>
      </c>
      <c r="V726">
        <f>($C$9*DN726+$D$9*DO726+$E$9*U726)</f>
        <v>0</v>
      </c>
      <c r="W726">
        <f>0.61365*exp(17.502*V726/(240.97+V726))</f>
        <v>0</v>
      </c>
      <c r="X726">
        <f>(Y726/Z726*100)</f>
        <v>0</v>
      </c>
      <c r="Y726">
        <f>DF726*(DK726+DL726)/1000</f>
        <v>0</v>
      </c>
      <c r="Z726">
        <f>0.61365*exp(17.502*DM726/(240.97+DM726))</f>
        <v>0</v>
      </c>
      <c r="AA726">
        <f>(W726-DF726*(DK726+DL726)/1000)</f>
        <v>0</v>
      </c>
      <c r="AB726">
        <f>(-I726*44100)</f>
        <v>0</v>
      </c>
      <c r="AC726">
        <f>2*29.3*Q726*0.92*(DM726-V726)</f>
        <v>0</v>
      </c>
      <c r="AD726">
        <f>2*0.95*5.67E-8*(((DM726+$B$9)+273)^4-(V726+273)^4)</f>
        <v>0</v>
      </c>
      <c r="AE726">
        <f>T726+AD726+AB726+AC726</f>
        <v>0</v>
      </c>
      <c r="AF726">
        <v>1</v>
      </c>
      <c r="AG726">
        <v>0</v>
      </c>
      <c r="AH726">
        <f>IF(AF726*$H$15&gt;=AJ726,1.0,(AJ726/(AJ726-AF726*$H$15)))</f>
        <v>0</v>
      </c>
      <c r="AI726">
        <f>(AH726-1)*100</f>
        <v>0</v>
      </c>
      <c r="AJ726">
        <f>MAX(0,($B$15+$C$15*DR726)/(1+$D$15*DR726)*DK726/(DM726+273)*$E$15)</f>
        <v>0</v>
      </c>
      <c r="AK726" t="s">
        <v>420</v>
      </c>
      <c r="AL726" t="s">
        <v>420</v>
      </c>
      <c r="AM726">
        <v>0</v>
      </c>
      <c r="AN726">
        <v>0</v>
      </c>
      <c r="AO726">
        <f>1-AM726/AN726</f>
        <v>0</v>
      </c>
      <c r="AP726">
        <v>0</v>
      </c>
      <c r="AQ726" t="s">
        <v>420</v>
      </c>
      <c r="AR726" t="s">
        <v>420</v>
      </c>
      <c r="AS726">
        <v>0</v>
      </c>
      <c r="AT726">
        <v>0</v>
      </c>
      <c r="AU726">
        <f>1-AS726/AT726</f>
        <v>0</v>
      </c>
      <c r="AV726">
        <v>0.5</v>
      </c>
      <c r="AW726">
        <f>CV726</f>
        <v>0</v>
      </c>
      <c r="AX726">
        <f>K726</f>
        <v>0</v>
      </c>
      <c r="AY726">
        <f>AU726*AV726*AW726</f>
        <v>0</v>
      </c>
      <c r="AZ726">
        <f>(AX726-AP726)/AW726</f>
        <v>0</v>
      </c>
      <c r="BA726">
        <f>(AN726-AT726)/AT726</f>
        <v>0</v>
      </c>
      <c r="BB726">
        <f>AM726/(AO726+AM726/AT726)</f>
        <v>0</v>
      </c>
      <c r="BC726" t="s">
        <v>420</v>
      </c>
      <c r="BD726">
        <v>0</v>
      </c>
      <c r="BE726">
        <f>IF(BD726&lt;&gt;0, BD726, BB726)</f>
        <v>0</v>
      </c>
      <c r="BF726">
        <f>1-BE726/AT726</f>
        <v>0</v>
      </c>
      <c r="BG726">
        <f>(AT726-AS726)/(AT726-BE726)</f>
        <v>0</v>
      </c>
      <c r="BH726">
        <f>(AN726-AT726)/(AN726-BE726)</f>
        <v>0</v>
      </c>
      <c r="BI726">
        <f>(AT726-AS726)/(AT726-AM726)</f>
        <v>0</v>
      </c>
      <c r="BJ726">
        <f>(AN726-AT726)/(AN726-AM726)</f>
        <v>0</v>
      </c>
      <c r="BK726">
        <f>(BG726*BE726/AS726)</f>
        <v>0</v>
      </c>
      <c r="BL726">
        <f>(1-BK726)</f>
        <v>0</v>
      </c>
      <c r="CU726">
        <f>$B$13*DS726+$C$13*DT726+$F$13*EE726*(1-EH726)</f>
        <v>0</v>
      </c>
      <c r="CV726">
        <f>CU726*CW726</f>
        <v>0</v>
      </c>
      <c r="CW726">
        <f>($B$13*$D$11+$C$13*$D$11+$F$13*((ER726+EJ726)/MAX(ER726+EJ726+ES726, 0.1)*$I$11+ES726/MAX(ER726+EJ726+ES726, 0.1)*$J$11))/($B$13+$C$13+$F$13)</f>
        <v>0</v>
      </c>
      <c r="CX726">
        <f>($B$13*$K$11+$C$13*$K$11+$F$13*((ER726+EJ726)/MAX(ER726+EJ726+ES726, 0.1)*$P$11+ES726/MAX(ER726+EJ726+ES726, 0.1)*$Q$11))/($B$13+$C$13+$F$13)</f>
        <v>0</v>
      </c>
      <c r="CY726">
        <v>2.7</v>
      </c>
      <c r="CZ726">
        <v>0.5</v>
      </c>
      <c r="DA726" t="s">
        <v>421</v>
      </c>
      <c r="DB726">
        <v>2</v>
      </c>
      <c r="DC726">
        <v>1761014868.1</v>
      </c>
      <c r="DD726">
        <v>420.3757083333333</v>
      </c>
      <c r="DE726">
        <v>419.9961666666666</v>
      </c>
      <c r="DF726">
        <v>23.7623625</v>
      </c>
      <c r="DG726">
        <v>23.7626</v>
      </c>
      <c r="DH726">
        <v>422.285625</v>
      </c>
      <c r="DI726">
        <v>23.56925833333333</v>
      </c>
      <c r="DJ726">
        <v>500.0095416666666</v>
      </c>
      <c r="DK726">
        <v>90.64558749999999</v>
      </c>
      <c r="DL726">
        <v>0.03292730416666666</v>
      </c>
      <c r="DM726">
        <v>30.1002875</v>
      </c>
      <c r="DN726">
        <v>30.0138375</v>
      </c>
      <c r="DO726">
        <v>999.9</v>
      </c>
      <c r="DP726">
        <v>0</v>
      </c>
      <c r="DQ726">
        <v>0</v>
      </c>
      <c r="DR726">
        <v>10006.24958333333</v>
      </c>
      <c r="DS726">
        <v>0</v>
      </c>
      <c r="DT726">
        <v>0.242856</v>
      </c>
      <c r="DU726">
        <v>0.3796347916666667</v>
      </c>
      <c r="DV726">
        <v>430.6080833333334</v>
      </c>
      <c r="DW726">
        <v>430.2192916666666</v>
      </c>
      <c r="DX726">
        <v>-0.000225146375</v>
      </c>
      <c r="DY726">
        <v>419.9961666666666</v>
      </c>
      <c r="DZ726">
        <v>23.7626</v>
      </c>
      <c r="EA726">
        <v>2.153954166666667</v>
      </c>
      <c r="EB726">
        <v>2.153972916666667</v>
      </c>
      <c r="EC726">
        <v>18.62389166666667</v>
      </c>
      <c r="ED726">
        <v>18.6240375</v>
      </c>
      <c r="EE726">
        <v>0.00500078</v>
      </c>
      <c r="EF726">
        <v>0</v>
      </c>
      <c r="EG726">
        <v>0</v>
      </c>
      <c r="EH726">
        <v>0</v>
      </c>
      <c r="EI726">
        <v>225.3416666666667</v>
      </c>
      <c r="EJ726">
        <v>0.00500078</v>
      </c>
      <c r="EK726">
        <v>-20.72916666666667</v>
      </c>
      <c r="EL726">
        <v>-1.516666666666667</v>
      </c>
      <c r="EM726">
        <v>35.30183333333333</v>
      </c>
      <c r="EN726">
        <v>38.939875</v>
      </c>
      <c r="EO726">
        <v>37.22904166666667</v>
      </c>
      <c r="EP726">
        <v>39.114375</v>
      </c>
      <c r="EQ726">
        <v>38.05429166666666</v>
      </c>
      <c r="ER726">
        <v>0</v>
      </c>
      <c r="ES726">
        <v>0</v>
      </c>
      <c r="ET726">
        <v>0</v>
      </c>
      <c r="EU726">
        <v>1761014875.3</v>
      </c>
      <c r="EV726">
        <v>0</v>
      </c>
      <c r="EW726">
        <v>224.05</v>
      </c>
      <c r="EX726">
        <v>-6.93675194701894</v>
      </c>
      <c r="EY726">
        <v>4.717948616095344</v>
      </c>
      <c r="EZ726">
        <v>-18.42307692307692</v>
      </c>
      <c r="FA726">
        <v>15</v>
      </c>
      <c r="FB726">
        <v>1761014707.6</v>
      </c>
      <c r="FC726" t="s">
        <v>1851</v>
      </c>
      <c r="FD726">
        <v>1761014707.6</v>
      </c>
      <c r="FE726">
        <v>1761014696.1</v>
      </c>
      <c r="FF726">
        <v>22</v>
      </c>
      <c r="FG726">
        <v>-0.052</v>
      </c>
      <c r="FH726">
        <v>0</v>
      </c>
      <c r="FI726">
        <v>-1.91</v>
      </c>
      <c r="FJ726">
        <v>0.186</v>
      </c>
      <c r="FK726">
        <v>420</v>
      </c>
      <c r="FL726">
        <v>23</v>
      </c>
      <c r="FM726">
        <v>0.59</v>
      </c>
      <c r="FN726">
        <v>0.12</v>
      </c>
      <c r="FO726">
        <v>0.375194475</v>
      </c>
      <c r="FP726">
        <v>-0.06495366979362223</v>
      </c>
      <c r="FQ726">
        <v>0.0394787213996271</v>
      </c>
      <c r="FR726">
        <v>1</v>
      </c>
      <c r="FS726">
        <v>224.6294117647059</v>
      </c>
      <c r="FT726">
        <v>4.045836582347578</v>
      </c>
      <c r="FU726">
        <v>6.075918202783871</v>
      </c>
      <c r="FV726">
        <v>0</v>
      </c>
      <c r="FW726">
        <v>-0.0021243104</v>
      </c>
      <c r="FX726">
        <v>0.04675791694559101</v>
      </c>
      <c r="FY726">
        <v>0.004685878349278691</v>
      </c>
      <c r="FZ726">
        <v>1</v>
      </c>
      <c r="GA726">
        <v>2</v>
      </c>
      <c r="GB726">
        <v>3</v>
      </c>
      <c r="GC726" t="s">
        <v>482</v>
      </c>
      <c r="GD726">
        <v>3.10974</v>
      </c>
      <c r="GE726">
        <v>2.72444</v>
      </c>
      <c r="GF726">
        <v>0.0888495</v>
      </c>
      <c r="GG726">
        <v>0.08853370000000001</v>
      </c>
      <c r="GH726">
        <v>0.108014</v>
      </c>
      <c r="GI726">
        <v>0.109051</v>
      </c>
      <c r="GJ726">
        <v>23917.3</v>
      </c>
      <c r="GK726">
        <v>21651</v>
      </c>
      <c r="GL726">
        <v>26806.3</v>
      </c>
      <c r="GM726">
        <v>23958.9</v>
      </c>
      <c r="GN726">
        <v>38204.9</v>
      </c>
      <c r="GO726">
        <v>31481</v>
      </c>
      <c r="GP726">
        <v>46789.2</v>
      </c>
      <c r="GQ726">
        <v>37867.7</v>
      </c>
      <c r="GR726">
        <v>1.8951</v>
      </c>
      <c r="GS726">
        <v>1.8846</v>
      </c>
      <c r="GT726">
        <v>0.104763</v>
      </c>
      <c r="GU726">
        <v>0</v>
      </c>
      <c r="GV726">
        <v>28.2823</v>
      </c>
      <c r="GW726">
        <v>999.9</v>
      </c>
      <c r="GX726">
        <v>64.2</v>
      </c>
      <c r="GY726">
        <v>28.9</v>
      </c>
      <c r="GZ726">
        <v>28.3183</v>
      </c>
      <c r="HA726">
        <v>61.5683</v>
      </c>
      <c r="HB726">
        <v>20.8694</v>
      </c>
      <c r="HC726">
        <v>1</v>
      </c>
      <c r="HD726">
        <v>0.008353660000000001</v>
      </c>
      <c r="HE726">
        <v>-3.06503</v>
      </c>
      <c r="HF726">
        <v>20.3029</v>
      </c>
      <c r="HG726">
        <v>5.22103</v>
      </c>
      <c r="HH726">
        <v>11.98</v>
      </c>
      <c r="HI726">
        <v>4.96515</v>
      </c>
      <c r="HJ726">
        <v>3.27585</v>
      </c>
      <c r="HK726">
        <v>9999</v>
      </c>
      <c r="HL726">
        <v>9999</v>
      </c>
      <c r="HM726">
        <v>9999</v>
      </c>
      <c r="HN726">
        <v>999.9</v>
      </c>
      <c r="HO726">
        <v>1.86364</v>
      </c>
      <c r="HP726">
        <v>1.85975</v>
      </c>
      <c r="HQ726">
        <v>1.85806</v>
      </c>
      <c r="HR726">
        <v>1.85944</v>
      </c>
      <c r="HS726">
        <v>1.85959</v>
      </c>
      <c r="HT726">
        <v>1.85806</v>
      </c>
      <c r="HU726">
        <v>1.85715</v>
      </c>
      <c r="HV726">
        <v>1.85211</v>
      </c>
      <c r="HW726">
        <v>0</v>
      </c>
      <c r="HX726">
        <v>0</v>
      </c>
      <c r="HY726">
        <v>0</v>
      </c>
      <c r="HZ726">
        <v>0</v>
      </c>
      <c r="IA726" t="s">
        <v>424</v>
      </c>
      <c r="IB726" t="s">
        <v>425</v>
      </c>
      <c r="IC726" t="s">
        <v>426</v>
      </c>
      <c r="ID726" t="s">
        <v>426</v>
      </c>
      <c r="IE726" t="s">
        <v>426</v>
      </c>
      <c r="IF726" t="s">
        <v>426</v>
      </c>
      <c r="IG726">
        <v>0</v>
      </c>
      <c r="IH726">
        <v>100</v>
      </c>
      <c r="II726">
        <v>100</v>
      </c>
      <c r="IJ726">
        <v>-1.91</v>
      </c>
      <c r="IK726">
        <v>0.1932</v>
      </c>
      <c r="IL726">
        <v>-2.701380228693328</v>
      </c>
      <c r="IM726">
        <v>0.001328113201692861</v>
      </c>
      <c r="IN726">
        <v>1.538283238170363E-06</v>
      </c>
      <c r="IO726">
        <v>-5.795655626708063E-10</v>
      </c>
      <c r="IP726">
        <v>-0.06022390184265988</v>
      </c>
      <c r="IQ726">
        <v>-0.004593102289677449</v>
      </c>
      <c r="IR726">
        <v>0.0008253994458280543</v>
      </c>
      <c r="IS726">
        <v>-7.403632370499484E-06</v>
      </c>
      <c r="IT726">
        <v>2</v>
      </c>
      <c r="IU726">
        <v>1985</v>
      </c>
      <c r="IV726">
        <v>1</v>
      </c>
      <c r="IW726">
        <v>27</v>
      </c>
      <c r="IX726">
        <v>2.8</v>
      </c>
      <c r="IY726">
        <v>3</v>
      </c>
      <c r="IZ726">
        <v>1.13525</v>
      </c>
      <c r="JA726">
        <v>2.60376</v>
      </c>
      <c r="JB726">
        <v>1.49658</v>
      </c>
      <c r="JC726">
        <v>2.34375</v>
      </c>
      <c r="JD726">
        <v>1.54907</v>
      </c>
      <c r="JE726">
        <v>2.45483</v>
      </c>
      <c r="JF726">
        <v>32.6869</v>
      </c>
      <c r="JG726">
        <v>15.0514</v>
      </c>
      <c r="JH726">
        <v>18</v>
      </c>
      <c r="JI726">
        <v>481.296</v>
      </c>
      <c r="JJ726">
        <v>503.851</v>
      </c>
      <c r="JK726">
        <v>30.8587</v>
      </c>
      <c r="JL726">
        <v>27.3337</v>
      </c>
      <c r="JM726">
        <v>30.0007</v>
      </c>
      <c r="JN726">
        <v>27.5375</v>
      </c>
      <c r="JO726">
        <v>27.5219</v>
      </c>
      <c r="JP726">
        <v>22.829</v>
      </c>
      <c r="JQ726">
        <v>19.7837</v>
      </c>
      <c r="JR726">
        <v>78.95950000000001</v>
      </c>
      <c r="JS726">
        <v>31.398</v>
      </c>
      <c r="JT726">
        <v>420</v>
      </c>
      <c r="JU726">
        <v>23.6414</v>
      </c>
      <c r="JV726">
        <v>102.317</v>
      </c>
      <c r="JW726">
        <v>91.35809999999999</v>
      </c>
    </row>
    <row r="727" spans="1:283">
      <c r="A727">
        <v>709</v>
      </c>
      <c r="B727">
        <v>1761014878.1</v>
      </c>
      <c r="C727">
        <v>5212.099999904633</v>
      </c>
      <c r="D727" t="s">
        <v>1886</v>
      </c>
      <c r="E727" t="s">
        <v>1887</v>
      </c>
      <c r="F727">
        <v>5</v>
      </c>
      <c r="G727" t="s">
        <v>1850</v>
      </c>
      <c r="H727">
        <v>1761014870.1</v>
      </c>
      <c r="I727">
        <f>(J727)/1000</f>
        <v>0</v>
      </c>
      <c r="J727">
        <f>1000*DJ727*AH727*(DF727-DG727)/(100*CY727*(1000-AH727*DF727))</f>
        <v>0</v>
      </c>
      <c r="K727">
        <f>DJ727*AH727*(DE727-DD727*(1000-AH727*DG727)/(1000-AH727*DF727))/(100*CY727)</f>
        <v>0</v>
      </c>
      <c r="L727">
        <f>DD727 - IF(AH727&gt;1, K727*CY727*100.0/(AJ727), 0)</f>
        <v>0</v>
      </c>
      <c r="M727">
        <f>((S727-I727/2)*L727-K727)/(S727+I727/2)</f>
        <v>0</v>
      </c>
      <c r="N727">
        <f>M727*(DK727+DL727)/1000.0</f>
        <v>0</v>
      </c>
      <c r="O727">
        <f>(DD727 - IF(AH727&gt;1, K727*CY727*100.0/(AJ727), 0))*(DK727+DL727)/1000.0</f>
        <v>0</v>
      </c>
      <c r="P727">
        <f>2.0/((1/R727-1/Q727)+SIGN(R727)*SQRT((1/R727-1/Q727)*(1/R727-1/Q727) + 4*CZ727/((CZ727+1)*(CZ727+1))*(2*1/R727*1/Q727-1/Q727*1/Q727)))</f>
        <v>0</v>
      </c>
      <c r="Q727">
        <f>IF(LEFT(DA727,1)&lt;&gt;"0",IF(LEFT(DA727,1)="1",3.0,DB727),$D$5+$E$5*(DR727*DK727/($K$5*1000))+$F$5*(DR727*DK727/($K$5*1000))*MAX(MIN(CY727,$J$5),$I$5)*MAX(MIN(CY727,$J$5),$I$5)+$G$5*MAX(MIN(CY727,$J$5),$I$5)*(DR727*DK727/($K$5*1000))+$H$5*(DR727*DK727/($K$5*1000))*(DR727*DK727/($K$5*1000)))</f>
        <v>0</v>
      </c>
      <c r="R727">
        <f>I727*(1000-(1000*0.61365*exp(17.502*V727/(240.97+V727))/(DK727+DL727)+DF727)/2)/(1000*0.61365*exp(17.502*V727/(240.97+V727))/(DK727+DL727)-DF727)</f>
        <v>0</v>
      </c>
      <c r="S727">
        <f>1/((CZ727+1)/(P727/1.6)+1/(Q727/1.37)) + CZ727/((CZ727+1)/(P727/1.6) + CZ727/(Q727/1.37))</f>
        <v>0</v>
      </c>
      <c r="T727">
        <f>(CU727*CX727)</f>
        <v>0</v>
      </c>
      <c r="U727">
        <f>(DM727+(T727+2*0.95*5.67E-8*(((DM727+$B$9)+273)^4-(DM727+273)^4)-44100*I727)/(1.84*29.3*Q727+8*0.95*5.67E-8*(DM727+273)^3))</f>
        <v>0</v>
      </c>
      <c r="V727">
        <f>($C$9*DN727+$D$9*DO727+$E$9*U727)</f>
        <v>0</v>
      </c>
      <c r="W727">
        <f>0.61365*exp(17.502*V727/(240.97+V727))</f>
        <v>0</v>
      </c>
      <c r="X727">
        <f>(Y727/Z727*100)</f>
        <v>0</v>
      </c>
      <c r="Y727">
        <f>DF727*(DK727+DL727)/1000</f>
        <v>0</v>
      </c>
      <c r="Z727">
        <f>0.61365*exp(17.502*DM727/(240.97+DM727))</f>
        <v>0</v>
      </c>
      <c r="AA727">
        <f>(W727-DF727*(DK727+DL727)/1000)</f>
        <v>0</v>
      </c>
      <c r="AB727">
        <f>(-I727*44100)</f>
        <v>0</v>
      </c>
      <c r="AC727">
        <f>2*29.3*Q727*0.92*(DM727-V727)</f>
        <v>0</v>
      </c>
      <c r="AD727">
        <f>2*0.95*5.67E-8*(((DM727+$B$9)+273)^4-(V727+273)^4)</f>
        <v>0</v>
      </c>
      <c r="AE727">
        <f>T727+AD727+AB727+AC727</f>
        <v>0</v>
      </c>
      <c r="AF727">
        <v>1</v>
      </c>
      <c r="AG727">
        <v>0</v>
      </c>
      <c r="AH727">
        <f>IF(AF727*$H$15&gt;=AJ727,1.0,(AJ727/(AJ727-AF727*$H$15)))</f>
        <v>0</v>
      </c>
      <c r="AI727">
        <f>(AH727-1)*100</f>
        <v>0</v>
      </c>
      <c r="AJ727">
        <f>MAX(0,($B$15+$C$15*DR727)/(1+$D$15*DR727)*DK727/(DM727+273)*$E$15)</f>
        <v>0</v>
      </c>
      <c r="AK727" t="s">
        <v>420</v>
      </c>
      <c r="AL727" t="s">
        <v>420</v>
      </c>
      <c r="AM727">
        <v>0</v>
      </c>
      <c r="AN727">
        <v>0</v>
      </c>
      <c r="AO727">
        <f>1-AM727/AN727</f>
        <v>0</v>
      </c>
      <c r="AP727">
        <v>0</v>
      </c>
      <c r="AQ727" t="s">
        <v>420</v>
      </c>
      <c r="AR727" t="s">
        <v>420</v>
      </c>
      <c r="AS727">
        <v>0</v>
      </c>
      <c r="AT727">
        <v>0</v>
      </c>
      <c r="AU727">
        <f>1-AS727/AT727</f>
        <v>0</v>
      </c>
      <c r="AV727">
        <v>0.5</v>
      </c>
      <c r="AW727">
        <f>CV727</f>
        <v>0</v>
      </c>
      <c r="AX727">
        <f>K727</f>
        <v>0</v>
      </c>
      <c r="AY727">
        <f>AU727*AV727*AW727</f>
        <v>0</v>
      </c>
      <c r="AZ727">
        <f>(AX727-AP727)/AW727</f>
        <v>0</v>
      </c>
      <c r="BA727">
        <f>(AN727-AT727)/AT727</f>
        <v>0</v>
      </c>
      <c r="BB727">
        <f>AM727/(AO727+AM727/AT727)</f>
        <v>0</v>
      </c>
      <c r="BC727" t="s">
        <v>420</v>
      </c>
      <c r="BD727">
        <v>0</v>
      </c>
      <c r="BE727">
        <f>IF(BD727&lt;&gt;0, BD727, BB727)</f>
        <v>0</v>
      </c>
      <c r="BF727">
        <f>1-BE727/AT727</f>
        <v>0</v>
      </c>
      <c r="BG727">
        <f>(AT727-AS727)/(AT727-BE727)</f>
        <v>0</v>
      </c>
      <c r="BH727">
        <f>(AN727-AT727)/(AN727-BE727)</f>
        <v>0</v>
      </c>
      <c r="BI727">
        <f>(AT727-AS727)/(AT727-AM727)</f>
        <v>0</v>
      </c>
      <c r="BJ727">
        <f>(AN727-AT727)/(AN727-AM727)</f>
        <v>0</v>
      </c>
      <c r="BK727">
        <f>(BG727*BE727/AS727)</f>
        <v>0</v>
      </c>
      <c r="BL727">
        <f>(1-BK727)</f>
        <v>0</v>
      </c>
      <c r="CU727">
        <f>$B$13*DS727+$C$13*DT727+$F$13*EE727*(1-EH727)</f>
        <v>0</v>
      </c>
      <c r="CV727">
        <f>CU727*CW727</f>
        <v>0</v>
      </c>
      <c r="CW727">
        <f>($B$13*$D$11+$C$13*$D$11+$F$13*((ER727+EJ727)/MAX(ER727+EJ727+ES727, 0.1)*$I$11+ES727/MAX(ER727+EJ727+ES727, 0.1)*$J$11))/($B$13+$C$13+$F$13)</f>
        <v>0</v>
      </c>
      <c r="CX727">
        <f>($B$13*$K$11+$C$13*$K$11+$F$13*((ER727+EJ727)/MAX(ER727+EJ727+ES727, 0.1)*$P$11+ES727/MAX(ER727+EJ727+ES727, 0.1)*$Q$11))/($B$13+$C$13+$F$13)</f>
        <v>0</v>
      </c>
      <c r="CY727">
        <v>2.7</v>
      </c>
      <c r="CZ727">
        <v>0.5</v>
      </c>
      <c r="DA727" t="s">
        <v>421</v>
      </c>
      <c r="DB727">
        <v>2</v>
      </c>
      <c r="DC727">
        <v>1761014870.1</v>
      </c>
      <c r="DD727">
        <v>420.3727916666667</v>
      </c>
      <c r="DE727">
        <v>419.9895416666666</v>
      </c>
      <c r="DF727">
        <v>23.763175</v>
      </c>
      <c r="DG727">
        <v>23.76226666666667</v>
      </c>
      <c r="DH727">
        <v>422.28275</v>
      </c>
      <c r="DI727">
        <v>23.57005416666667</v>
      </c>
      <c r="DJ727">
        <v>500.0153749999999</v>
      </c>
      <c r="DK727">
        <v>90.6456</v>
      </c>
      <c r="DL727">
        <v>0.03293303750000001</v>
      </c>
      <c r="DM727">
        <v>30.09395833333334</v>
      </c>
      <c r="DN727">
        <v>30.00734583333333</v>
      </c>
      <c r="DO727">
        <v>999.9</v>
      </c>
      <c r="DP727">
        <v>0</v>
      </c>
      <c r="DQ727">
        <v>0</v>
      </c>
      <c r="DR727">
        <v>10005.49708333333</v>
      </c>
      <c r="DS727">
        <v>0</v>
      </c>
      <c r="DT727">
        <v>0.242856</v>
      </c>
      <c r="DU727">
        <v>0.383363</v>
      </c>
      <c r="DV727">
        <v>430.6054583333334</v>
      </c>
      <c r="DW727">
        <v>430.212375</v>
      </c>
      <c r="DX727">
        <v>0.0009191040416666668</v>
      </c>
      <c r="DY727">
        <v>419.9895416666666</v>
      </c>
      <c r="DZ727">
        <v>23.76226666666667</v>
      </c>
      <c r="EA727">
        <v>2.154028333333333</v>
      </c>
      <c r="EB727">
        <v>2.153943333333333</v>
      </c>
      <c r="EC727">
        <v>18.6244375</v>
      </c>
      <c r="ED727">
        <v>18.62382083333333</v>
      </c>
      <c r="EE727">
        <v>0.00500078</v>
      </c>
      <c r="EF727">
        <v>0</v>
      </c>
      <c r="EG727">
        <v>0</v>
      </c>
      <c r="EH727">
        <v>0</v>
      </c>
      <c r="EI727">
        <v>224.3666666666666</v>
      </c>
      <c r="EJ727">
        <v>0.00500078</v>
      </c>
      <c r="EK727">
        <v>-20.125</v>
      </c>
      <c r="EL727">
        <v>-1.383333333333334</v>
      </c>
      <c r="EM727">
        <v>35.34091666666666</v>
      </c>
      <c r="EN727">
        <v>38.98154166666666</v>
      </c>
      <c r="EO727">
        <v>37.231625</v>
      </c>
      <c r="EP727">
        <v>39.18475</v>
      </c>
      <c r="EQ727">
        <v>38.14025</v>
      </c>
      <c r="ER727">
        <v>0</v>
      </c>
      <c r="ES727">
        <v>0</v>
      </c>
      <c r="ET727">
        <v>0</v>
      </c>
      <c r="EU727">
        <v>1761014877.1</v>
      </c>
      <c r="EV727">
        <v>0</v>
      </c>
      <c r="EW727">
        <v>223.54</v>
      </c>
      <c r="EX727">
        <v>5.346153795248995</v>
      </c>
      <c r="EY727">
        <v>-19.80769237129408</v>
      </c>
      <c r="EZ727">
        <v>-18.54</v>
      </c>
      <c r="FA727">
        <v>15</v>
      </c>
      <c r="FB727">
        <v>1761014707.6</v>
      </c>
      <c r="FC727" t="s">
        <v>1851</v>
      </c>
      <c r="FD727">
        <v>1761014707.6</v>
      </c>
      <c r="FE727">
        <v>1761014696.1</v>
      </c>
      <c r="FF727">
        <v>22</v>
      </c>
      <c r="FG727">
        <v>-0.052</v>
      </c>
      <c r="FH727">
        <v>0</v>
      </c>
      <c r="FI727">
        <v>-1.91</v>
      </c>
      <c r="FJ727">
        <v>0.186</v>
      </c>
      <c r="FK727">
        <v>420</v>
      </c>
      <c r="FL727">
        <v>23</v>
      </c>
      <c r="FM727">
        <v>0.59</v>
      </c>
      <c r="FN727">
        <v>0.12</v>
      </c>
      <c r="FO727">
        <v>0.3758439756097561</v>
      </c>
      <c r="FP727">
        <v>0.02678289198606264</v>
      </c>
      <c r="FQ727">
        <v>0.03956258777541239</v>
      </c>
      <c r="FR727">
        <v>1</v>
      </c>
      <c r="FS727">
        <v>224.0794117647059</v>
      </c>
      <c r="FT727">
        <v>-8.074866320016666</v>
      </c>
      <c r="FU727">
        <v>6.626763002346872</v>
      </c>
      <c r="FV727">
        <v>0</v>
      </c>
      <c r="FW727">
        <v>-0.00063365843902439</v>
      </c>
      <c r="FX727">
        <v>0.04172321086411152</v>
      </c>
      <c r="FY727">
        <v>0.004353117438562678</v>
      </c>
      <c r="FZ727">
        <v>1</v>
      </c>
      <c r="GA727">
        <v>2</v>
      </c>
      <c r="GB727">
        <v>3</v>
      </c>
      <c r="GC727" t="s">
        <v>482</v>
      </c>
      <c r="GD727">
        <v>3.10949</v>
      </c>
      <c r="GE727">
        <v>2.72452</v>
      </c>
      <c r="GF727">
        <v>0.0888453</v>
      </c>
      <c r="GG727">
        <v>0.0885267</v>
      </c>
      <c r="GH727">
        <v>0.10802</v>
      </c>
      <c r="GI727">
        <v>0.109052</v>
      </c>
      <c r="GJ727">
        <v>23917.4</v>
      </c>
      <c r="GK727">
        <v>21651.1</v>
      </c>
      <c r="GL727">
        <v>26806.3</v>
      </c>
      <c r="GM727">
        <v>23958.8</v>
      </c>
      <c r="GN727">
        <v>38204.8</v>
      </c>
      <c r="GO727">
        <v>31480.8</v>
      </c>
      <c r="GP727">
        <v>46789.4</v>
      </c>
      <c r="GQ727">
        <v>37867.5</v>
      </c>
      <c r="GR727">
        <v>1.89498</v>
      </c>
      <c r="GS727">
        <v>1.8847</v>
      </c>
      <c r="GT727">
        <v>0.104323</v>
      </c>
      <c r="GU727">
        <v>0</v>
      </c>
      <c r="GV727">
        <v>28.2805</v>
      </c>
      <c r="GW727">
        <v>999.9</v>
      </c>
      <c r="GX727">
        <v>64.2</v>
      </c>
      <c r="GY727">
        <v>28.9</v>
      </c>
      <c r="GZ727">
        <v>28.3203</v>
      </c>
      <c r="HA727">
        <v>61.5183</v>
      </c>
      <c r="HB727">
        <v>21.1458</v>
      </c>
      <c r="HC727">
        <v>1</v>
      </c>
      <c r="HD727">
        <v>0.0102668</v>
      </c>
      <c r="HE727">
        <v>-3.88355</v>
      </c>
      <c r="HF727">
        <v>20.2891</v>
      </c>
      <c r="HG727">
        <v>5.22148</v>
      </c>
      <c r="HH727">
        <v>11.98</v>
      </c>
      <c r="HI727">
        <v>4.9652</v>
      </c>
      <c r="HJ727">
        <v>3.27585</v>
      </c>
      <c r="HK727">
        <v>9999</v>
      </c>
      <c r="HL727">
        <v>9999</v>
      </c>
      <c r="HM727">
        <v>9999</v>
      </c>
      <c r="HN727">
        <v>999.9</v>
      </c>
      <c r="HO727">
        <v>1.8636</v>
      </c>
      <c r="HP727">
        <v>1.85974</v>
      </c>
      <c r="HQ727">
        <v>1.85806</v>
      </c>
      <c r="HR727">
        <v>1.85944</v>
      </c>
      <c r="HS727">
        <v>1.85959</v>
      </c>
      <c r="HT727">
        <v>1.85806</v>
      </c>
      <c r="HU727">
        <v>1.85714</v>
      </c>
      <c r="HV727">
        <v>1.85211</v>
      </c>
      <c r="HW727">
        <v>0</v>
      </c>
      <c r="HX727">
        <v>0</v>
      </c>
      <c r="HY727">
        <v>0</v>
      </c>
      <c r="HZ727">
        <v>0</v>
      </c>
      <c r="IA727" t="s">
        <v>424</v>
      </c>
      <c r="IB727" t="s">
        <v>425</v>
      </c>
      <c r="IC727" t="s">
        <v>426</v>
      </c>
      <c r="ID727" t="s">
        <v>426</v>
      </c>
      <c r="IE727" t="s">
        <v>426</v>
      </c>
      <c r="IF727" t="s">
        <v>426</v>
      </c>
      <c r="IG727">
        <v>0</v>
      </c>
      <c r="IH727">
        <v>100</v>
      </c>
      <c r="II727">
        <v>100</v>
      </c>
      <c r="IJ727">
        <v>-1.91</v>
      </c>
      <c r="IK727">
        <v>0.1932</v>
      </c>
      <c r="IL727">
        <v>-2.701380228693328</v>
      </c>
      <c r="IM727">
        <v>0.001328113201692861</v>
      </c>
      <c r="IN727">
        <v>1.538283238170363E-06</v>
      </c>
      <c r="IO727">
        <v>-5.795655626708063E-10</v>
      </c>
      <c r="IP727">
        <v>-0.06022390184265988</v>
      </c>
      <c r="IQ727">
        <v>-0.004593102289677449</v>
      </c>
      <c r="IR727">
        <v>0.0008253994458280543</v>
      </c>
      <c r="IS727">
        <v>-7.403632370499484E-06</v>
      </c>
      <c r="IT727">
        <v>2</v>
      </c>
      <c r="IU727">
        <v>1985</v>
      </c>
      <c r="IV727">
        <v>1</v>
      </c>
      <c r="IW727">
        <v>27</v>
      </c>
      <c r="IX727">
        <v>2.8</v>
      </c>
      <c r="IY727">
        <v>3</v>
      </c>
      <c r="IZ727">
        <v>1.13525</v>
      </c>
      <c r="JA727">
        <v>2.61841</v>
      </c>
      <c r="JB727">
        <v>1.49658</v>
      </c>
      <c r="JC727">
        <v>2.34375</v>
      </c>
      <c r="JD727">
        <v>1.54907</v>
      </c>
      <c r="JE727">
        <v>2.36572</v>
      </c>
      <c r="JF727">
        <v>32.6869</v>
      </c>
      <c r="JG727">
        <v>15.0426</v>
      </c>
      <c r="JH727">
        <v>18</v>
      </c>
      <c r="JI727">
        <v>481.224</v>
      </c>
      <c r="JJ727">
        <v>503.912</v>
      </c>
      <c r="JK727">
        <v>31.0797</v>
      </c>
      <c r="JL727">
        <v>27.3326</v>
      </c>
      <c r="JM727">
        <v>30.0019</v>
      </c>
      <c r="JN727">
        <v>27.5375</v>
      </c>
      <c r="JO727">
        <v>27.5212</v>
      </c>
      <c r="JP727">
        <v>22.8282</v>
      </c>
      <c r="JQ727">
        <v>20.0814</v>
      </c>
      <c r="JR727">
        <v>78.95950000000001</v>
      </c>
      <c r="JS727">
        <v>31.398</v>
      </c>
      <c r="JT727">
        <v>420</v>
      </c>
      <c r="JU727">
        <v>23.6279</v>
      </c>
      <c r="JV727">
        <v>102.317</v>
      </c>
      <c r="JW727">
        <v>91.35769999999999</v>
      </c>
    </row>
    <row r="728" spans="1:283">
      <c r="A728">
        <v>710</v>
      </c>
      <c r="B728">
        <v>1761014880.1</v>
      </c>
      <c r="C728">
        <v>5214.099999904633</v>
      </c>
      <c r="D728" t="s">
        <v>1888</v>
      </c>
      <c r="E728" t="s">
        <v>1889</v>
      </c>
      <c r="F728">
        <v>5</v>
      </c>
      <c r="G728" t="s">
        <v>1850</v>
      </c>
      <c r="H728">
        <v>1761014872.1</v>
      </c>
      <c r="I728">
        <f>(J728)/1000</f>
        <v>0</v>
      </c>
      <c r="J728">
        <f>1000*DJ728*AH728*(DF728-DG728)/(100*CY728*(1000-AH728*DF728))</f>
        <v>0</v>
      </c>
      <c r="K728">
        <f>DJ728*AH728*(DE728-DD728*(1000-AH728*DG728)/(1000-AH728*DF728))/(100*CY728)</f>
        <v>0</v>
      </c>
      <c r="L728">
        <f>DD728 - IF(AH728&gt;1, K728*CY728*100.0/(AJ728), 0)</f>
        <v>0</v>
      </c>
      <c r="M728">
        <f>((S728-I728/2)*L728-K728)/(S728+I728/2)</f>
        <v>0</v>
      </c>
      <c r="N728">
        <f>M728*(DK728+DL728)/1000.0</f>
        <v>0</v>
      </c>
      <c r="O728">
        <f>(DD728 - IF(AH728&gt;1, K728*CY728*100.0/(AJ728), 0))*(DK728+DL728)/1000.0</f>
        <v>0</v>
      </c>
      <c r="P728">
        <f>2.0/((1/R728-1/Q728)+SIGN(R728)*SQRT((1/R728-1/Q728)*(1/R728-1/Q728) + 4*CZ728/((CZ728+1)*(CZ728+1))*(2*1/R728*1/Q728-1/Q728*1/Q728)))</f>
        <v>0</v>
      </c>
      <c r="Q728">
        <f>IF(LEFT(DA728,1)&lt;&gt;"0",IF(LEFT(DA728,1)="1",3.0,DB728),$D$5+$E$5*(DR728*DK728/($K$5*1000))+$F$5*(DR728*DK728/($K$5*1000))*MAX(MIN(CY728,$J$5),$I$5)*MAX(MIN(CY728,$J$5),$I$5)+$G$5*MAX(MIN(CY728,$J$5),$I$5)*(DR728*DK728/($K$5*1000))+$H$5*(DR728*DK728/($K$5*1000))*(DR728*DK728/($K$5*1000)))</f>
        <v>0</v>
      </c>
      <c r="R728">
        <f>I728*(1000-(1000*0.61365*exp(17.502*V728/(240.97+V728))/(DK728+DL728)+DF728)/2)/(1000*0.61365*exp(17.502*V728/(240.97+V728))/(DK728+DL728)-DF728)</f>
        <v>0</v>
      </c>
      <c r="S728">
        <f>1/((CZ728+1)/(P728/1.6)+1/(Q728/1.37)) + CZ728/((CZ728+1)/(P728/1.6) + CZ728/(Q728/1.37))</f>
        <v>0</v>
      </c>
      <c r="T728">
        <f>(CU728*CX728)</f>
        <v>0</v>
      </c>
      <c r="U728">
        <f>(DM728+(T728+2*0.95*5.67E-8*(((DM728+$B$9)+273)^4-(DM728+273)^4)-44100*I728)/(1.84*29.3*Q728+8*0.95*5.67E-8*(DM728+273)^3))</f>
        <v>0</v>
      </c>
      <c r="V728">
        <f>($C$9*DN728+$D$9*DO728+$E$9*U728)</f>
        <v>0</v>
      </c>
      <c r="W728">
        <f>0.61365*exp(17.502*V728/(240.97+V728))</f>
        <v>0</v>
      </c>
      <c r="X728">
        <f>(Y728/Z728*100)</f>
        <v>0</v>
      </c>
      <c r="Y728">
        <f>DF728*(DK728+DL728)/1000</f>
        <v>0</v>
      </c>
      <c r="Z728">
        <f>0.61365*exp(17.502*DM728/(240.97+DM728))</f>
        <v>0</v>
      </c>
      <c r="AA728">
        <f>(W728-DF728*(DK728+DL728)/1000)</f>
        <v>0</v>
      </c>
      <c r="AB728">
        <f>(-I728*44100)</f>
        <v>0</v>
      </c>
      <c r="AC728">
        <f>2*29.3*Q728*0.92*(DM728-V728)</f>
        <v>0</v>
      </c>
      <c r="AD728">
        <f>2*0.95*5.67E-8*(((DM728+$B$9)+273)^4-(V728+273)^4)</f>
        <v>0</v>
      </c>
      <c r="AE728">
        <f>T728+AD728+AB728+AC728</f>
        <v>0</v>
      </c>
      <c r="AF728">
        <v>1</v>
      </c>
      <c r="AG728">
        <v>0</v>
      </c>
      <c r="AH728">
        <f>IF(AF728*$H$15&gt;=AJ728,1.0,(AJ728/(AJ728-AF728*$H$15)))</f>
        <v>0</v>
      </c>
      <c r="AI728">
        <f>(AH728-1)*100</f>
        <v>0</v>
      </c>
      <c r="AJ728">
        <f>MAX(0,($B$15+$C$15*DR728)/(1+$D$15*DR728)*DK728/(DM728+273)*$E$15)</f>
        <v>0</v>
      </c>
      <c r="AK728" t="s">
        <v>420</v>
      </c>
      <c r="AL728" t="s">
        <v>420</v>
      </c>
      <c r="AM728">
        <v>0</v>
      </c>
      <c r="AN728">
        <v>0</v>
      </c>
      <c r="AO728">
        <f>1-AM728/AN728</f>
        <v>0</v>
      </c>
      <c r="AP728">
        <v>0</v>
      </c>
      <c r="AQ728" t="s">
        <v>420</v>
      </c>
      <c r="AR728" t="s">
        <v>420</v>
      </c>
      <c r="AS728">
        <v>0</v>
      </c>
      <c r="AT728">
        <v>0</v>
      </c>
      <c r="AU728">
        <f>1-AS728/AT728</f>
        <v>0</v>
      </c>
      <c r="AV728">
        <v>0.5</v>
      </c>
      <c r="AW728">
        <f>CV728</f>
        <v>0</v>
      </c>
      <c r="AX728">
        <f>K728</f>
        <v>0</v>
      </c>
      <c r="AY728">
        <f>AU728*AV728*AW728</f>
        <v>0</v>
      </c>
      <c r="AZ728">
        <f>(AX728-AP728)/AW728</f>
        <v>0</v>
      </c>
      <c r="BA728">
        <f>(AN728-AT728)/AT728</f>
        <v>0</v>
      </c>
      <c r="BB728">
        <f>AM728/(AO728+AM728/AT728)</f>
        <v>0</v>
      </c>
      <c r="BC728" t="s">
        <v>420</v>
      </c>
      <c r="BD728">
        <v>0</v>
      </c>
      <c r="BE728">
        <f>IF(BD728&lt;&gt;0, BD728, BB728)</f>
        <v>0</v>
      </c>
      <c r="BF728">
        <f>1-BE728/AT728</f>
        <v>0</v>
      </c>
      <c r="BG728">
        <f>(AT728-AS728)/(AT728-BE728)</f>
        <v>0</v>
      </c>
      <c r="BH728">
        <f>(AN728-AT728)/(AN728-BE728)</f>
        <v>0</v>
      </c>
      <c r="BI728">
        <f>(AT728-AS728)/(AT728-AM728)</f>
        <v>0</v>
      </c>
      <c r="BJ728">
        <f>(AN728-AT728)/(AN728-AM728)</f>
        <v>0</v>
      </c>
      <c r="BK728">
        <f>(BG728*BE728/AS728)</f>
        <v>0</v>
      </c>
      <c r="BL728">
        <f>(1-BK728)</f>
        <v>0</v>
      </c>
      <c r="CU728">
        <f>$B$13*DS728+$C$13*DT728+$F$13*EE728*(1-EH728)</f>
        <v>0</v>
      </c>
      <c r="CV728">
        <f>CU728*CW728</f>
        <v>0</v>
      </c>
      <c r="CW728">
        <f>($B$13*$D$11+$C$13*$D$11+$F$13*((ER728+EJ728)/MAX(ER728+EJ728+ES728, 0.1)*$I$11+ES728/MAX(ER728+EJ728+ES728, 0.1)*$J$11))/($B$13+$C$13+$F$13)</f>
        <v>0</v>
      </c>
      <c r="CX728">
        <f>($B$13*$K$11+$C$13*$K$11+$F$13*((ER728+EJ728)/MAX(ER728+EJ728+ES728, 0.1)*$P$11+ES728/MAX(ER728+EJ728+ES728, 0.1)*$Q$11))/($B$13+$C$13+$F$13)</f>
        <v>0</v>
      </c>
      <c r="CY728">
        <v>2.7</v>
      </c>
      <c r="CZ728">
        <v>0.5</v>
      </c>
      <c r="DA728" t="s">
        <v>421</v>
      </c>
      <c r="DB728">
        <v>2</v>
      </c>
      <c r="DC728">
        <v>1761014872.1</v>
      </c>
      <c r="DD728">
        <v>420.360625</v>
      </c>
      <c r="DE728">
        <v>419.9919583333333</v>
      </c>
      <c r="DF728">
        <v>23.76405833333333</v>
      </c>
      <c r="DG728">
        <v>23.76185833333333</v>
      </c>
      <c r="DH728">
        <v>422.2705833333334</v>
      </c>
      <c r="DI728">
        <v>23.57092083333333</v>
      </c>
      <c r="DJ728">
        <v>500.0048749999999</v>
      </c>
      <c r="DK728">
        <v>90.64556666666665</v>
      </c>
      <c r="DL728">
        <v>0.03296765416666667</v>
      </c>
      <c r="DM728">
        <v>30.0879</v>
      </c>
      <c r="DN728">
        <v>30.00082083333334</v>
      </c>
      <c r="DO728">
        <v>999.9</v>
      </c>
      <c r="DP728">
        <v>0</v>
      </c>
      <c r="DQ728">
        <v>0</v>
      </c>
      <c r="DR728">
        <v>10003.30916666667</v>
      </c>
      <c r="DS728">
        <v>0</v>
      </c>
      <c r="DT728">
        <v>0.242856</v>
      </c>
      <c r="DU728">
        <v>0.3687743333333333</v>
      </c>
      <c r="DV728">
        <v>430.5933333333333</v>
      </c>
      <c r="DW728">
        <v>430.2146666666667</v>
      </c>
      <c r="DX728">
        <v>0.002200683625</v>
      </c>
      <c r="DY728">
        <v>419.9919583333333</v>
      </c>
      <c r="DZ728">
        <v>23.76185833333333</v>
      </c>
      <c r="EA728">
        <v>2.154107083333333</v>
      </c>
      <c r="EB728">
        <v>2.153906666666666</v>
      </c>
      <c r="EC728">
        <v>18.62501666666667</v>
      </c>
      <c r="ED728">
        <v>18.62354583333333</v>
      </c>
      <c r="EE728">
        <v>0.00500078</v>
      </c>
      <c r="EF728">
        <v>0</v>
      </c>
      <c r="EG728">
        <v>0</v>
      </c>
      <c r="EH728">
        <v>0</v>
      </c>
      <c r="EI728">
        <v>224.85</v>
      </c>
      <c r="EJ728">
        <v>0.00500078</v>
      </c>
      <c r="EK728">
        <v>-20.77083333333333</v>
      </c>
      <c r="EL728">
        <v>-1.4</v>
      </c>
      <c r="EM728">
        <v>35.35654166666666</v>
      </c>
      <c r="EN728">
        <v>39.01541666666667</v>
      </c>
      <c r="EO728">
        <v>37.33583333333333</v>
      </c>
      <c r="EP728">
        <v>39.23420833333333</v>
      </c>
      <c r="EQ728">
        <v>38.20275</v>
      </c>
      <c r="ER728">
        <v>0</v>
      </c>
      <c r="ES728">
        <v>0</v>
      </c>
      <c r="ET728">
        <v>0</v>
      </c>
      <c r="EU728">
        <v>1761014878.9</v>
      </c>
      <c r="EV728">
        <v>0</v>
      </c>
      <c r="EW728">
        <v>222.9730769230769</v>
      </c>
      <c r="EX728">
        <v>6.191452760798757</v>
      </c>
      <c r="EY728">
        <v>-14.8034187421813</v>
      </c>
      <c r="EZ728">
        <v>-18.98461538461538</v>
      </c>
      <c r="FA728">
        <v>15</v>
      </c>
      <c r="FB728">
        <v>1761014707.6</v>
      </c>
      <c r="FC728" t="s">
        <v>1851</v>
      </c>
      <c r="FD728">
        <v>1761014707.6</v>
      </c>
      <c r="FE728">
        <v>1761014696.1</v>
      </c>
      <c r="FF728">
        <v>22</v>
      </c>
      <c r="FG728">
        <v>-0.052</v>
      </c>
      <c r="FH728">
        <v>0</v>
      </c>
      <c r="FI728">
        <v>-1.91</v>
      </c>
      <c r="FJ728">
        <v>0.186</v>
      </c>
      <c r="FK728">
        <v>420</v>
      </c>
      <c r="FL728">
        <v>23</v>
      </c>
      <c r="FM728">
        <v>0.59</v>
      </c>
      <c r="FN728">
        <v>0.12</v>
      </c>
      <c r="FO728">
        <v>0.378111925</v>
      </c>
      <c r="FP728">
        <v>-0.04440676547842469</v>
      </c>
      <c r="FQ728">
        <v>0.03947147131624783</v>
      </c>
      <c r="FR728">
        <v>1</v>
      </c>
      <c r="FS728">
        <v>225.0176470588235</v>
      </c>
      <c r="FT728">
        <v>-8.171123029780357</v>
      </c>
      <c r="FU728">
        <v>6.576404819201807</v>
      </c>
      <c r="FV728">
        <v>0</v>
      </c>
      <c r="FW728">
        <v>0.0004468921000000001</v>
      </c>
      <c r="FX728">
        <v>0.04056362226641652</v>
      </c>
      <c r="FY728">
        <v>0.004160095277697921</v>
      </c>
      <c r="FZ728">
        <v>1</v>
      </c>
      <c r="GA728">
        <v>2</v>
      </c>
      <c r="GB728">
        <v>3</v>
      </c>
      <c r="GC728" t="s">
        <v>482</v>
      </c>
      <c r="GD728">
        <v>3.10945</v>
      </c>
      <c r="GE728">
        <v>2.72486</v>
      </c>
      <c r="GF728">
        <v>0.0888434</v>
      </c>
      <c r="GG728">
        <v>0.08853709999999999</v>
      </c>
      <c r="GH728">
        <v>0.108028</v>
      </c>
      <c r="GI728">
        <v>0.109053</v>
      </c>
      <c r="GJ728">
        <v>23917.4</v>
      </c>
      <c r="GK728">
        <v>21650.7</v>
      </c>
      <c r="GL728">
        <v>26806.2</v>
      </c>
      <c r="GM728">
        <v>23958.7</v>
      </c>
      <c r="GN728">
        <v>38204.4</v>
      </c>
      <c r="GO728">
        <v>31480.6</v>
      </c>
      <c r="GP728">
        <v>46789.3</v>
      </c>
      <c r="GQ728">
        <v>37867.3</v>
      </c>
      <c r="GR728">
        <v>1.89515</v>
      </c>
      <c r="GS728">
        <v>1.88477</v>
      </c>
      <c r="GT728">
        <v>0.103951</v>
      </c>
      <c r="GU728">
        <v>0</v>
      </c>
      <c r="GV728">
        <v>28.2792</v>
      </c>
      <c r="GW728">
        <v>999.9</v>
      </c>
      <c r="GX728">
        <v>64.2</v>
      </c>
      <c r="GY728">
        <v>28.9</v>
      </c>
      <c r="GZ728">
        <v>28.3185</v>
      </c>
      <c r="HA728">
        <v>61.3483</v>
      </c>
      <c r="HB728">
        <v>20.9655</v>
      </c>
      <c r="HC728">
        <v>1</v>
      </c>
      <c r="HD728">
        <v>0.0107368</v>
      </c>
      <c r="HE728">
        <v>-3.19096</v>
      </c>
      <c r="HF728">
        <v>20.3057</v>
      </c>
      <c r="HG728">
        <v>5.22133</v>
      </c>
      <c r="HH728">
        <v>11.98</v>
      </c>
      <c r="HI728">
        <v>4.96505</v>
      </c>
      <c r="HJ728">
        <v>3.27593</v>
      </c>
      <c r="HK728">
        <v>9999</v>
      </c>
      <c r="HL728">
        <v>9999</v>
      </c>
      <c r="HM728">
        <v>9999</v>
      </c>
      <c r="HN728">
        <v>999.9</v>
      </c>
      <c r="HO728">
        <v>1.86359</v>
      </c>
      <c r="HP728">
        <v>1.85974</v>
      </c>
      <c r="HQ728">
        <v>1.85806</v>
      </c>
      <c r="HR728">
        <v>1.85944</v>
      </c>
      <c r="HS728">
        <v>1.85959</v>
      </c>
      <c r="HT728">
        <v>1.85806</v>
      </c>
      <c r="HU728">
        <v>1.85714</v>
      </c>
      <c r="HV728">
        <v>1.85211</v>
      </c>
      <c r="HW728">
        <v>0</v>
      </c>
      <c r="HX728">
        <v>0</v>
      </c>
      <c r="HY728">
        <v>0</v>
      </c>
      <c r="HZ728">
        <v>0</v>
      </c>
      <c r="IA728" t="s">
        <v>424</v>
      </c>
      <c r="IB728" t="s">
        <v>425</v>
      </c>
      <c r="IC728" t="s">
        <v>426</v>
      </c>
      <c r="ID728" t="s">
        <v>426</v>
      </c>
      <c r="IE728" t="s">
        <v>426</v>
      </c>
      <c r="IF728" t="s">
        <v>426</v>
      </c>
      <c r="IG728">
        <v>0</v>
      </c>
      <c r="IH728">
        <v>100</v>
      </c>
      <c r="II728">
        <v>100</v>
      </c>
      <c r="IJ728">
        <v>-1.91</v>
      </c>
      <c r="IK728">
        <v>0.1932</v>
      </c>
      <c r="IL728">
        <v>-2.701380228693328</v>
      </c>
      <c r="IM728">
        <v>0.001328113201692861</v>
      </c>
      <c r="IN728">
        <v>1.538283238170363E-06</v>
      </c>
      <c r="IO728">
        <v>-5.795655626708063E-10</v>
      </c>
      <c r="IP728">
        <v>-0.06022390184265988</v>
      </c>
      <c r="IQ728">
        <v>-0.004593102289677449</v>
      </c>
      <c r="IR728">
        <v>0.0008253994458280543</v>
      </c>
      <c r="IS728">
        <v>-7.403632370499484E-06</v>
      </c>
      <c r="IT728">
        <v>2</v>
      </c>
      <c r="IU728">
        <v>1985</v>
      </c>
      <c r="IV728">
        <v>1</v>
      </c>
      <c r="IW728">
        <v>27</v>
      </c>
      <c r="IX728">
        <v>2.9</v>
      </c>
      <c r="IY728">
        <v>3.1</v>
      </c>
      <c r="IZ728">
        <v>1.13525</v>
      </c>
      <c r="JA728">
        <v>2.6123</v>
      </c>
      <c r="JB728">
        <v>1.49658</v>
      </c>
      <c r="JC728">
        <v>2.34375</v>
      </c>
      <c r="JD728">
        <v>1.54907</v>
      </c>
      <c r="JE728">
        <v>2.47437</v>
      </c>
      <c r="JF728">
        <v>32.6869</v>
      </c>
      <c r="JG728">
        <v>15.0689</v>
      </c>
      <c r="JH728">
        <v>18</v>
      </c>
      <c r="JI728">
        <v>481.325</v>
      </c>
      <c r="JJ728">
        <v>503.962</v>
      </c>
      <c r="JK728">
        <v>31.3156</v>
      </c>
      <c r="JL728">
        <v>27.3315</v>
      </c>
      <c r="JM728">
        <v>30.0016</v>
      </c>
      <c r="JN728">
        <v>27.5375</v>
      </c>
      <c r="JO728">
        <v>27.5212</v>
      </c>
      <c r="JP728">
        <v>22.8291</v>
      </c>
      <c r="JQ728">
        <v>20.0814</v>
      </c>
      <c r="JR728">
        <v>78.95950000000001</v>
      </c>
      <c r="JS728">
        <v>31.4082</v>
      </c>
      <c r="JT728">
        <v>420</v>
      </c>
      <c r="JU728">
        <v>23.6111</v>
      </c>
      <c r="JV728">
        <v>102.317</v>
      </c>
      <c r="JW728">
        <v>91.35720000000001</v>
      </c>
    </row>
    <row r="729" spans="1:283">
      <c r="A729">
        <v>711</v>
      </c>
      <c r="B729">
        <v>1761014882.1</v>
      </c>
      <c r="C729">
        <v>5216.099999904633</v>
      </c>
      <c r="D729" t="s">
        <v>1890</v>
      </c>
      <c r="E729" t="s">
        <v>1891</v>
      </c>
      <c r="F729">
        <v>5</v>
      </c>
      <c r="G729" t="s">
        <v>1850</v>
      </c>
      <c r="H729">
        <v>1761014874.1</v>
      </c>
      <c r="I729">
        <f>(J729)/1000</f>
        <v>0</v>
      </c>
      <c r="J729">
        <f>1000*DJ729*AH729*(DF729-DG729)/(100*CY729*(1000-AH729*DF729))</f>
        <v>0</v>
      </c>
      <c r="K729">
        <f>DJ729*AH729*(DE729-DD729*(1000-AH729*DG729)/(1000-AH729*DF729))/(100*CY729)</f>
        <v>0</v>
      </c>
      <c r="L729">
        <f>DD729 - IF(AH729&gt;1, K729*CY729*100.0/(AJ729), 0)</f>
        <v>0</v>
      </c>
      <c r="M729">
        <f>((S729-I729/2)*L729-K729)/(S729+I729/2)</f>
        <v>0</v>
      </c>
      <c r="N729">
        <f>M729*(DK729+DL729)/1000.0</f>
        <v>0</v>
      </c>
      <c r="O729">
        <f>(DD729 - IF(AH729&gt;1, K729*CY729*100.0/(AJ729), 0))*(DK729+DL729)/1000.0</f>
        <v>0</v>
      </c>
      <c r="P729">
        <f>2.0/((1/R729-1/Q729)+SIGN(R729)*SQRT((1/R729-1/Q729)*(1/R729-1/Q729) + 4*CZ729/((CZ729+1)*(CZ729+1))*(2*1/R729*1/Q729-1/Q729*1/Q729)))</f>
        <v>0</v>
      </c>
      <c r="Q729">
        <f>IF(LEFT(DA729,1)&lt;&gt;"0",IF(LEFT(DA729,1)="1",3.0,DB729),$D$5+$E$5*(DR729*DK729/($K$5*1000))+$F$5*(DR729*DK729/($K$5*1000))*MAX(MIN(CY729,$J$5),$I$5)*MAX(MIN(CY729,$J$5),$I$5)+$G$5*MAX(MIN(CY729,$J$5),$I$5)*(DR729*DK729/($K$5*1000))+$H$5*(DR729*DK729/($K$5*1000))*(DR729*DK729/($K$5*1000)))</f>
        <v>0</v>
      </c>
      <c r="R729">
        <f>I729*(1000-(1000*0.61365*exp(17.502*V729/(240.97+V729))/(DK729+DL729)+DF729)/2)/(1000*0.61365*exp(17.502*V729/(240.97+V729))/(DK729+DL729)-DF729)</f>
        <v>0</v>
      </c>
      <c r="S729">
        <f>1/((CZ729+1)/(P729/1.6)+1/(Q729/1.37)) + CZ729/((CZ729+1)/(P729/1.6) + CZ729/(Q729/1.37))</f>
        <v>0</v>
      </c>
      <c r="T729">
        <f>(CU729*CX729)</f>
        <v>0</v>
      </c>
      <c r="U729">
        <f>(DM729+(T729+2*0.95*5.67E-8*(((DM729+$B$9)+273)^4-(DM729+273)^4)-44100*I729)/(1.84*29.3*Q729+8*0.95*5.67E-8*(DM729+273)^3))</f>
        <v>0</v>
      </c>
      <c r="V729">
        <f>($C$9*DN729+$D$9*DO729+$E$9*U729)</f>
        <v>0</v>
      </c>
      <c r="W729">
        <f>0.61365*exp(17.502*V729/(240.97+V729))</f>
        <v>0</v>
      </c>
      <c r="X729">
        <f>(Y729/Z729*100)</f>
        <v>0</v>
      </c>
      <c r="Y729">
        <f>DF729*(DK729+DL729)/1000</f>
        <v>0</v>
      </c>
      <c r="Z729">
        <f>0.61365*exp(17.502*DM729/(240.97+DM729))</f>
        <v>0</v>
      </c>
      <c r="AA729">
        <f>(W729-DF729*(DK729+DL729)/1000)</f>
        <v>0</v>
      </c>
      <c r="AB729">
        <f>(-I729*44100)</f>
        <v>0</v>
      </c>
      <c r="AC729">
        <f>2*29.3*Q729*0.92*(DM729-V729)</f>
        <v>0</v>
      </c>
      <c r="AD729">
        <f>2*0.95*5.67E-8*(((DM729+$B$9)+273)^4-(V729+273)^4)</f>
        <v>0</v>
      </c>
      <c r="AE729">
        <f>T729+AD729+AB729+AC729</f>
        <v>0</v>
      </c>
      <c r="AF729">
        <v>1</v>
      </c>
      <c r="AG729">
        <v>0</v>
      </c>
      <c r="AH729">
        <f>IF(AF729*$H$15&gt;=AJ729,1.0,(AJ729/(AJ729-AF729*$H$15)))</f>
        <v>0</v>
      </c>
      <c r="AI729">
        <f>(AH729-1)*100</f>
        <v>0</v>
      </c>
      <c r="AJ729">
        <f>MAX(0,($B$15+$C$15*DR729)/(1+$D$15*DR729)*DK729/(DM729+273)*$E$15)</f>
        <v>0</v>
      </c>
      <c r="AK729" t="s">
        <v>420</v>
      </c>
      <c r="AL729" t="s">
        <v>420</v>
      </c>
      <c r="AM729">
        <v>0</v>
      </c>
      <c r="AN729">
        <v>0</v>
      </c>
      <c r="AO729">
        <f>1-AM729/AN729</f>
        <v>0</v>
      </c>
      <c r="AP729">
        <v>0</v>
      </c>
      <c r="AQ729" t="s">
        <v>420</v>
      </c>
      <c r="AR729" t="s">
        <v>420</v>
      </c>
      <c r="AS729">
        <v>0</v>
      </c>
      <c r="AT729">
        <v>0</v>
      </c>
      <c r="AU729">
        <f>1-AS729/AT729</f>
        <v>0</v>
      </c>
      <c r="AV729">
        <v>0.5</v>
      </c>
      <c r="AW729">
        <f>CV729</f>
        <v>0</v>
      </c>
      <c r="AX729">
        <f>K729</f>
        <v>0</v>
      </c>
      <c r="AY729">
        <f>AU729*AV729*AW729</f>
        <v>0</v>
      </c>
      <c r="AZ729">
        <f>(AX729-AP729)/AW729</f>
        <v>0</v>
      </c>
      <c r="BA729">
        <f>(AN729-AT729)/AT729</f>
        <v>0</v>
      </c>
      <c r="BB729">
        <f>AM729/(AO729+AM729/AT729)</f>
        <v>0</v>
      </c>
      <c r="BC729" t="s">
        <v>420</v>
      </c>
      <c r="BD729">
        <v>0</v>
      </c>
      <c r="BE729">
        <f>IF(BD729&lt;&gt;0, BD729, BB729)</f>
        <v>0</v>
      </c>
      <c r="BF729">
        <f>1-BE729/AT729</f>
        <v>0</v>
      </c>
      <c r="BG729">
        <f>(AT729-AS729)/(AT729-BE729)</f>
        <v>0</v>
      </c>
      <c r="BH729">
        <f>(AN729-AT729)/(AN729-BE729)</f>
        <v>0</v>
      </c>
      <c r="BI729">
        <f>(AT729-AS729)/(AT729-AM729)</f>
        <v>0</v>
      </c>
      <c r="BJ729">
        <f>(AN729-AT729)/(AN729-AM729)</f>
        <v>0</v>
      </c>
      <c r="BK729">
        <f>(BG729*BE729/AS729)</f>
        <v>0</v>
      </c>
      <c r="BL729">
        <f>(1-BK729)</f>
        <v>0</v>
      </c>
      <c r="CU729">
        <f>$B$13*DS729+$C$13*DT729+$F$13*EE729*(1-EH729)</f>
        <v>0</v>
      </c>
      <c r="CV729">
        <f>CU729*CW729</f>
        <v>0</v>
      </c>
      <c r="CW729">
        <f>($B$13*$D$11+$C$13*$D$11+$F$13*((ER729+EJ729)/MAX(ER729+EJ729+ES729, 0.1)*$I$11+ES729/MAX(ER729+EJ729+ES729, 0.1)*$J$11))/($B$13+$C$13+$F$13)</f>
        <v>0</v>
      </c>
      <c r="CX729">
        <f>($B$13*$K$11+$C$13*$K$11+$F$13*((ER729+EJ729)/MAX(ER729+EJ729+ES729, 0.1)*$P$11+ES729/MAX(ER729+EJ729+ES729, 0.1)*$Q$11))/($B$13+$C$13+$F$13)</f>
        <v>0</v>
      </c>
      <c r="CY729">
        <v>2.7</v>
      </c>
      <c r="CZ729">
        <v>0.5</v>
      </c>
      <c r="DA729" t="s">
        <v>421</v>
      </c>
      <c r="DB729">
        <v>2</v>
      </c>
      <c r="DC729">
        <v>1761014874.1</v>
      </c>
      <c r="DD729">
        <v>420.3534583333333</v>
      </c>
      <c r="DE729">
        <v>419.9955833333333</v>
      </c>
      <c r="DF729">
        <v>23.76545</v>
      </c>
      <c r="DG729">
        <v>23.76106666666666</v>
      </c>
      <c r="DH729">
        <v>422.2634583333333</v>
      </c>
      <c r="DI729">
        <v>23.57228333333333</v>
      </c>
      <c r="DJ729">
        <v>500.003</v>
      </c>
      <c r="DK729">
        <v>90.64549583333333</v>
      </c>
      <c r="DL729">
        <v>0.0329677125</v>
      </c>
      <c r="DM729">
        <v>30.0825875</v>
      </c>
      <c r="DN729">
        <v>29.99456666666667</v>
      </c>
      <c r="DO729">
        <v>999.9</v>
      </c>
      <c r="DP729">
        <v>0</v>
      </c>
      <c r="DQ729">
        <v>0</v>
      </c>
      <c r="DR729">
        <v>10005.75666666667</v>
      </c>
      <c r="DS729">
        <v>0</v>
      </c>
      <c r="DT729">
        <v>0.242856</v>
      </c>
      <c r="DU729">
        <v>0.3579660416666666</v>
      </c>
      <c r="DV729">
        <v>430.5866250000001</v>
      </c>
      <c r="DW729">
        <v>430.2180833333334</v>
      </c>
      <c r="DX729">
        <v>0.004385314041666667</v>
      </c>
      <c r="DY729">
        <v>419.9955833333333</v>
      </c>
      <c r="DZ729">
        <v>23.76106666666666</v>
      </c>
      <c r="EA729">
        <v>2.154232083333333</v>
      </c>
      <c r="EB729">
        <v>2.153833333333333</v>
      </c>
      <c r="EC729">
        <v>18.62594583333333</v>
      </c>
      <c r="ED729">
        <v>18.62300416666666</v>
      </c>
      <c r="EE729">
        <v>0.00500078</v>
      </c>
      <c r="EF729">
        <v>0</v>
      </c>
      <c r="EG729">
        <v>0</v>
      </c>
      <c r="EH729">
        <v>0</v>
      </c>
      <c r="EI729">
        <v>224.3875</v>
      </c>
      <c r="EJ729">
        <v>0.00500078</v>
      </c>
      <c r="EK729">
        <v>-19.67083333333333</v>
      </c>
      <c r="EL729">
        <v>-1.058333333333333</v>
      </c>
      <c r="EM729">
        <v>35.364375</v>
      </c>
      <c r="EN729">
        <v>39.04924999999999</v>
      </c>
      <c r="EO729">
        <v>37.34358333333333</v>
      </c>
      <c r="EP729">
        <v>39.275875</v>
      </c>
      <c r="EQ729">
        <v>38.23920833333333</v>
      </c>
      <c r="ER729">
        <v>0</v>
      </c>
      <c r="ES729">
        <v>0</v>
      </c>
      <c r="ET729">
        <v>0</v>
      </c>
      <c r="EU729">
        <v>1761014881.3</v>
      </c>
      <c r="EV729">
        <v>0</v>
      </c>
      <c r="EW729">
        <v>223.2</v>
      </c>
      <c r="EX729">
        <v>-18.47521390735014</v>
      </c>
      <c r="EY729">
        <v>-25.56239283289282</v>
      </c>
      <c r="EZ729">
        <v>-18.97307692307692</v>
      </c>
      <c r="FA729">
        <v>15</v>
      </c>
      <c r="FB729">
        <v>1761014707.6</v>
      </c>
      <c r="FC729" t="s">
        <v>1851</v>
      </c>
      <c r="FD729">
        <v>1761014707.6</v>
      </c>
      <c r="FE729">
        <v>1761014696.1</v>
      </c>
      <c r="FF729">
        <v>22</v>
      </c>
      <c r="FG729">
        <v>-0.052</v>
      </c>
      <c r="FH729">
        <v>0</v>
      </c>
      <c r="FI729">
        <v>-1.91</v>
      </c>
      <c r="FJ729">
        <v>0.186</v>
      </c>
      <c r="FK729">
        <v>420</v>
      </c>
      <c r="FL729">
        <v>23</v>
      </c>
      <c r="FM729">
        <v>0.59</v>
      </c>
      <c r="FN729">
        <v>0.12</v>
      </c>
      <c r="FO729">
        <v>0.3740464390243903</v>
      </c>
      <c r="FP729">
        <v>-0.2213693937282218</v>
      </c>
      <c r="FQ729">
        <v>0.0428936458134898</v>
      </c>
      <c r="FR729">
        <v>1</v>
      </c>
      <c r="FS729">
        <v>223.2941176470588</v>
      </c>
      <c r="FT729">
        <v>-15.39190224768528</v>
      </c>
      <c r="FU729">
        <v>7.467062623378303</v>
      </c>
      <c r="FV729">
        <v>0</v>
      </c>
      <c r="FW729">
        <v>0.002264302780487805</v>
      </c>
      <c r="FX729">
        <v>0.04709136712891985</v>
      </c>
      <c r="FY729">
        <v>0.004975525560107147</v>
      </c>
      <c r="FZ729">
        <v>1</v>
      </c>
      <c r="GA729">
        <v>2</v>
      </c>
      <c r="GB729">
        <v>3</v>
      </c>
      <c r="GC729" t="s">
        <v>482</v>
      </c>
      <c r="GD729">
        <v>3.10971</v>
      </c>
      <c r="GE729">
        <v>2.72498</v>
      </c>
      <c r="GF729">
        <v>0.08884830000000001</v>
      </c>
      <c r="GG729">
        <v>0.0885399</v>
      </c>
      <c r="GH729">
        <v>0.108041</v>
      </c>
      <c r="GI729">
        <v>0.109026</v>
      </c>
      <c r="GJ729">
        <v>23917.3</v>
      </c>
      <c r="GK729">
        <v>21650.5</v>
      </c>
      <c r="GL729">
        <v>26806.3</v>
      </c>
      <c r="GM729">
        <v>23958.6</v>
      </c>
      <c r="GN729">
        <v>38203.8</v>
      </c>
      <c r="GO729">
        <v>31481.5</v>
      </c>
      <c r="GP729">
        <v>46789.3</v>
      </c>
      <c r="GQ729">
        <v>37867.2</v>
      </c>
      <c r="GR729">
        <v>1.8954</v>
      </c>
      <c r="GS729">
        <v>1.88442</v>
      </c>
      <c r="GT729">
        <v>0.104453</v>
      </c>
      <c r="GU729">
        <v>0</v>
      </c>
      <c r="GV729">
        <v>28.2786</v>
      </c>
      <c r="GW729">
        <v>999.9</v>
      </c>
      <c r="GX729">
        <v>64.2</v>
      </c>
      <c r="GY729">
        <v>28.9</v>
      </c>
      <c r="GZ729">
        <v>28.3173</v>
      </c>
      <c r="HA729">
        <v>61.3883</v>
      </c>
      <c r="HB729">
        <v>20.9976</v>
      </c>
      <c r="HC729">
        <v>1</v>
      </c>
      <c r="HD729">
        <v>0.009631600000000001</v>
      </c>
      <c r="HE729">
        <v>-2.87874</v>
      </c>
      <c r="HF729">
        <v>20.312</v>
      </c>
      <c r="HG729">
        <v>5.22103</v>
      </c>
      <c r="HH729">
        <v>11.98</v>
      </c>
      <c r="HI729">
        <v>4.96505</v>
      </c>
      <c r="HJ729">
        <v>3.27593</v>
      </c>
      <c r="HK729">
        <v>9999</v>
      </c>
      <c r="HL729">
        <v>9999</v>
      </c>
      <c r="HM729">
        <v>9999</v>
      </c>
      <c r="HN729">
        <v>999.9</v>
      </c>
      <c r="HO729">
        <v>1.86357</v>
      </c>
      <c r="HP729">
        <v>1.85974</v>
      </c>
      <c r="HQ729">
        <v>1.85806</v>
      </c>
      <c r="HR729">
        <v>1.85944</v>
      </c>
      <c r="HS729">
        <v>1.85959</v>
      </c>
      <c r="HT729">
        <v>1.85806</v>
      </c>
      <c r="HU729">
        <v>1.85714</v>
      </c>
      <c r="HV729">
        <v>1.85211</v>
      </c>
      <c r="HW729">
        <v>0</v>
      </c>
      <c r="HX729">
        <v>0</v>
      </c>
      <c r="HY729">
        <v>0</v>
      </c>
      <c r="HZ729">
        <v>0</v>
      </c>
      <c r="IA729" t="s">
        <v>424</v>
      </c>
      <c r="IB729" t="s">
        <v>425</v>
      </c>
      <c r="IC729" t="s">
        <v>426</v>
      </c>
      <c r="ID729" t="s">
        <v>426</v>
      </c>
      <c r="IE729" t="s">
        <v>426</v>
      </c>
      <c r="IF729" t="s">
        <v>426</v>
      </c>
      <c r="IG729">
        <v>0</v>
      </c>
      <c r="IH729">
        <v>100</v>
      </c>
      <c r="II729">
        <v>100</v>
      </c>
      <c r="IJ729">
        <v>-1.91</v>
      </c>
      <c r="IK729">
        <v>0.1933</v>
      </c>
      <c r="IL729">
        <v>-2.701380228693328</v>
      </c>
      <c r="IM729">
        <v>0.001328113201692861</v>
      </c>
      <c r="IN729">
        <v>1.538283238170363E-06</v>
      </c>
      <c r="IO729">
        <v>-5.795655626708063E-10</v>
      </c>
      <c r="IP729">
        <v>-0.06022390184265988</v>
      </c>
      <c r="IQ729">
        <v>-0.004593102289677449</v>
      </c>
      <c r="IR729">
        <v>0.0008253994458280543</v>
      </c>
      <c r="IS729">
        <v>-7.403632370499484E-06</v>
      </c>
      <c r="IT729">
        <v>2</v>
      </c>
      <c r="IU729">
        <v>1985</v>
      </c>
      <c r="IV729">
        <v>1</v>
      </c>
      <c r="IW729">
        <v>27</v>
      </c>
      <c r="IX729">
        <v>2.9</v>
      </c>
      <c r="IY729">
        <v>3.1</v>
      </c>
      <c r="IZ729">
        <v>1.13525</v>
      </c>
      <c r="JA729">
        <v>2.60986</v>
      </c>
      <c r="JB729">
        <v>1.49658</v>
      </c>
      <c r="JC729">
        <v>2.34375</v>
      </c>
      <c r="JD729">
        <v>1.54907</v>
      </c>
      <c r="JE729">
        <v>2.39258</v>
      </c>
      <c r="JF729">
        <v>32.6869</v>
      </c>
      <c r="JG729">
        <v>15.0689</v>
      </c>
      <c r="JH729">
        <v>18</v>
      </c>
      <c r="JI729">
        <v>481.469</v>
      </c>
      <c r="JJ729">
        <v>503.729</v>
      </c>
      <c r="JK729">
        <v>31.4046</v>
      </c>
      <c r="JL729">
        <v>27.3315</v>
      </c>
      <c r="JM729">
        <v>30.0003</v>
      </c>
      <c r="JN729">
        <v>27.5375</v>
      </c>
      <c r="JO729">
        <v>27.5212</v>
      </c>
      <c r="JP729">
        <v>22.8281</v>
      </c>
      <c r="JQ729">
        <v>20.366</v>
      </c>
      <c r="JR729">
        <v>78.95950000000001</v>
      </c>
      <c r="JS729">
        <v>31.4082</v>
      </c>
      <c r="JT729">
        <v>420</v>
      </c>
      <c r="JU729">
        <v>23.5971</v>
      </c>
      <c r="JV729">
        <v>102.317</v>
      </c>
      <c r="JW729">
        <v>91.3569</v>
      </c>
    </row>
    <row r="730" spans="1:283">
      <c r="A730">
        <v>712</v>
      </c>
      <c r="B730">
        <v>1761014884.1</v>
      </c>
      <c r="C730">
        <v>5218.099999904633</v>
      </c>
      <c r="D730" t="s">
        <v>1892</v>
      </c>
      <c r="E730" t="s">
        <v>1893</v>
      </c>
      <c r="F730">
        <v>5</v>
      </c>
      <c r="G730" t="s">
        <v>1850</v>
      </c>
      <c r="H730">
        <v>1761014876.1</v>
      </c>
      <c r="I730">
        <f>(J730)/1000</f>
        <v>0</v>
      </c>
      <c r="J730">
        <f>1000*DJ730*AH730*(DF730-DG730)/(100*CY730*(1000-AH730*DF730))</f>
        <v>0</v>
      </c>
      <c r="K730">
        <f>DJ730*AH730*(DE730-DD730*(1000-AH730*DG730)/(1000-AH730*DF730))/(100*CY730)</f>
        <v>0</v>
      </c>
      <c r="L730">
        <f>DD730 - IF(AH730&gt;1, K730*CY730*100.0/(AJ730), 0)</f>
        <v>0</v>
      </c>
      <c r="M730">
        <f>((S730-I730/2)*L730-K730)/(S730+I730/2)</f>
        <v>0</v>
      </c>
      <c r="N730">
        <f>M730*(DK730+DL730)/1000.0</f>
        <v>0</v>
      </c>
      <c r="O730">
        <f>(DD730 - IF(AH730&gt;1, K730*CY730*100.0/(AJ730), 0))*(DK730+DL730)/1000.0</f>
        <v>0</v>
      </c>
      <c r="P730">
        <f>2.0/((1/R730-1/Q730)+SIGN(R730)*SQRT((1/R730-1/Q730)*(1/R730-1/Q730) + 4*CZ730/((CZ730+1)*(CZ730+1))*(2*1/R730*1/Q730-1/Q730*1/Q730)))</f>
        <v>0</v>
      </c>
      <c r="Q730">
        <f>IF(LEFT(DA730,1)&lt;&gt;"0",IF(LEFT(DA730,1)="1",3.0,DB730),$D$5+$E$5*(DR730*DK730/($K$5*1000))+$F$5*(DR730*DK730/($K$5*1000))*MAX(MIN(CY730,$J$5),$I$5)*MAX(MIN(CY730,$J$5),$I$5)+$G$5*MAX(MIN(CY730,$J$5),$I$5)*(DR730*DK730/($K$5*1000))+$H$5*(DR730*DK730/($K$5*1000))*(DR730*DK730/($K$5*1000)))</f>
        <v>0</v>
      </c>
      <c r="R730">
        <f>I730*(1000-(1000*0.61365*exp(17.502*V730/(240.97+V730))/(DK730+DL730)+DF730)/2)/(1000*0.61365*exp(17.502*V730/(240.97+V730))/(DK730+DL730)-DF730)</f>
        <v>0</v>
      </c>
      <c r="S730">
        <f>1/((CZ730+1)/(P730/1.6)+1/(Q730/1.37)) + CZ730/((CZ730+1)/(P730/1.6) + CZ730/(Q730/1.37))</f>
        <v>0</v>
      </c>
      <c r="T730">
        <f>(CU730*CX730)</f>
        <v>0</v>
      </c>
      <c r="U730">
        <f>(DM730+(T730+2*0.95*5.67E-8*(((DM730+$B$9)+273)^4-(DM730+273)^4)-44100*I730)/(1.84*29.3*Q730+8*0.95*5.67E-8*(DM730+273)^3))</f>
        <v>0</v>
      </c>
      <c r="V730">
        <f>($C$9*DN730+$D$9*DO730+$E$9*U730)</f>
        <v>0</v>
      </c>
      <c r="W730">
        <f>0.61365*exp(17.502*V730/(240.97+V730))</f>
        <v>0</v>
      </c>
      <c r="X730">
        <f>(Y730/Z730*100)</f>
        <v>0</v>
      </c>
      <c r="Y730">
        <f>DF730*(DK730+DL730)/1000</f>
        <v>0</v>
      </c>
      <c r="Z730">
        <f>0.61365*exp(17.502*DM730/(240.97+DM730))</f>
        <v>0</v>
      </c>
      <c r="AA730">
        <f>(W730-DF730*(DK730+DL730)/1000)</f>
        <v>0</v>
      </c>
      <c r="AB730">
        <f>(-I730*44100)</f>
        <v>0</v>
      </c>
      <c r="AC730">
        <f>2*29.3*Q730*0.92*(DM730-V730)</f>
        <v>0</v>
      </c>
      <c r="AD730">
        <f>2*0.95*5.67E-8*(((DM730+$B$9)+273)^4-(V730+273)^4)</f>
        <v>0</v>
      </c>
      <c r="AE730">
        <f>T730+AD730+AB730+AC730</f>
        <v>0</v>
      </c>
      <c r="AF730">
        <v>1</v>
      </c>
      <c r="AG730">
        <v>0</v>
      </c>
      <c r="AH730">
        <f>IF(AF730*$H$15&gt;=AJ730,1.0,(AJ730/(AJ730-AF730*$H$15)))</f>
        <v>0</v>
      </c>
      <c r="AI730">
        <f>(AH730-1)*100</f>
        <v>0</v>
      </c>
      <c r="AJ730">
        <f>MAX(0,($B$15+$C$15*DR730)/(1+$D$15*DR730)*DK730/(DM730+273)*$E$15)</f>
        <v>0</v>
      </c>
      <c r="AK730" t="s">
        <v>420</v>
      </c>
      <c r="AL730" t="s">
        <v>420</v>
      </c>
      <c r="AM730">
        <v>0</v>
      </c>
      <c r="AN730">
        <v>0</v>
      </c>
      <c r="AO730">
        <f>1-AM730/AN730</f>
        <v>0</v>
      </c>
      <c r="AP730">
        <v>0</v>
      </c>
      <c r="AQ730" t="s">
        <v>420</v>
      </c>
      <c r="AR730" t="s">
        <v>420</v>
      </c>
      <c r="AS730">
        <v>0</v>
      </c>
      <c r="AT730">
        <v>0</v>
      </c>
      <c r="AU730">
        <f>1-AS730/AT730</f>
        <v>0</v>
      </c>
      <c r="AV730">
        <v>0.5</v>
      </c>
      <c r="AW730">
        <f>CV730</f>
        <v>0</v>
      </c>
      <c r="AX730">
        <f>K730</f>
        <v>0</v>
      </c>
      <c r="AY730">
        <f>AU730*AV730*AW730</f>
        <v>0</v>
      </c>
      <c r="AZ730">
        <f>(AX730-AP730)/AW730</f>
        <v>0</v>
      </c>
      <c r="BA730">
        <f>(AN730-AT730)/AT730</f>
        <v>0</v>
      </c>
      <c r="BB730">
        <f>AM730/(AO730+AM730/AT730)</f>
        <v>0</v>
      </c>
      <c r="BC730" t="s">
        <v>420</v>
      </c>
      <c r="BD730">
        <v>0</v>
      </c>
      <c r="BE730">
        <f>IF(BD730&lt;&gt;0, BD730, BB730)</f>
        <v>0</v>
      </c>
      <c r="BF730">
        <f>1-BE730/AT730</f>
        <v>0</v>
      </c>
      <c r="BG730">
        <f>(AT730-AS730)/(AT730-BE730)</f>
        <v>0</v>
      </c>
      <c r="BH730">
        <f>(AN730-AT730)/(AN730-BE730)</f>
        <v>0</v>
      </c>
      <c r="BI730">
        <f>(AT730-AS730)/(AT730-AM730)</f>
        <v>0</v>
      </c>
      <c r="BJ730">
        <f>(AN730-AT730)/(AN730-AM730)</f>
        <v>0</v>
      </c>
      <c r="BK730">
        <f>(BG730*BE730/AS730)</f>
        <v>0</v>
      </c>
      <c r="BL730">
        <f>(1-BK730)</f>
        <v>0</v>
      </c>
      <c r="CU730">
        <f>$B$13*DS730+$C$13*DT730+$F$13*EE730*(1-EH730)</f>
        <v>0</v>
      </c>
      <c r="CV730">
        <f>CU730*CW730</f>
        <v>0</v>
      </c>
      <c r="CW730">
        <f>($B$13*$D$11+$C$13*$D$11+$F$13*((ER730+EJ730)/MAX(ER730+EJ730+ES730, 0.1)*$I$11+ES730/MAX(ER730+EJ730+ES730, 0.1)*$J$11))/($B$13+$C$13+$F$13)</f>
        <v>0</v>
      </c>
      <c r="CX730">
        <f>($B$13*$K$11+$C$13*$K$11+$F$13*((ER730+EJ730)/MAX(ER730+EJ730+ES730, 0.1)*$P$11+ES730/MAX(ER730+EJ730+ES730, 0.1)*$Q$11))/($B$13+$C$13+$F$13)</f>
        <v>0</v>
      </c>
      <c r="CY730">
        <v>2.7</v>
      </c>
      <c r="CZ730">
        <v>0.5</v>
      </c>
      <c r="DA730" t="s">
        <v>421</v>
      </c>
      <c r="DB730">
        <v>2</v>
      </c>
      <c r="DC730">
        <v>1761014876.1</v>
      </c>
      <c r="DD730">
        <v>420.355625</v>
      </c>
      <c r="DE730">
        <v>420.00125</v>
      </c>
      <c r="DF730">
        <v>23.76715</v>
      </c>
      <c r="DG730">
        <v>23.7582625</v>
      </c>
      <c r="DH730">
        <v>422.265625</v>
      </c>
      <c r="DI730">
        <v>23.57394583333333</v>
      </c>
      <c r="DJ730">
        <v>500.0198333333333</v>
      </c>
      <c r="DK730">
        <v>90.64561666666667</v>
      </c>
      <c r="DL730">
        <v>0.03298444166666667</v>
      </c>
      <c r="DM730">
        <v>30.0788375</v>
      </c>
      <c r="DN730">
        <v>29.9902625</v>
      </c>
      <c r="DO730">
        <v>999.9</v>
      </c>
      <c r="DP730">
        <v>0</v>
      </c>
      <c r="DQ730">
        <v>0</v>
      </c>
      <c r="DR730">
        <v>10008.48708333333</v>
      </c>
      <c r="DS730">
        <v>0</v>
      </c>
      <c r="DT730">
        <v>0.242856</v>
      </c>
      <c r="DU730">
        <v>0.3544743333333333</v>
      </c>
      <c r="DV730">
        <v>430.5895833333334</v>
      </c>
      <c r="DW730">
        <v>430.2226666666666</v>
      </c>
      <c r="DX730">
        <v>0.008884113625</v>
      </c>
      <c r="DY730">
        <v>420.00125</v>
      </c>
      <c r="DZ730">
        <v>23.7582625</v>
      </c>
      <c r="EA730">
        <v>2.15438875</v>
      </c>
      <c r="EB730">
        <v>2.153582916666667</v>
      </c>
      <c r="EC730">
        <v>18.6271125</v>
      </c>
      <c r="ED730">
        <v>18.62114166666667</v>
      </c>
      <c r="EE730">
        <v>0.00500078</v>
      </c>
      <c r="EF730">
        <v>0</v>
      </c>
      <c r="EG730">
        <v>0</v>
      </c>
      <c r="EH730">
        <v>0</v>
      </c>
      <c r="EI730">
        <v>224.4708333333333</v>
      </c>
      <c r="EJ730">
        <v>0.00500078</v>
      </c>
      <c r="EK730">
        <v>-20.18333333333333</v>
      </c>
      <c r="EL730">
        <v>-1.1</v>
      </c>
      <c r="EM730">
        <v>35.37225</v>
      </c>
      <c r="EN730">
        <v>39.08570833333334</v>
      </c>
      <c r="EO730">
        <v>37.42945833333334</v>
      </c>
      <c r="EP730">
        <v>39.32275</v>
      </c>
      <c r="EQ730">
        <v>38.31470833333334</v>
      </c>
      <c r="ER730">
        <v>0</v>
      </c>
      <c r="ES730">
        <v>0</v>
      </c>
      <c r="ET730">
        <v>0</v>
      </c>
      <c r="EU730">
        <v>1761014883.1</v>
      </c>
      <c r="EV730">
        <v>0</v>
      </c>
      <c r="EW730">
        <v>223.784</v>
      </c>
      <c r="EX730">
        <v>-22.26923090943638</v>
      </c>
      <c r="EY730">
        <v>-12.03846127631863</v>
      </c>
      <c r="EZ730">
        <v>-19.152</v>
      </c>
      <c r="FA730">
        <v>15</v>
      </c>
      <c r="FB730">
        <v>1761014707.6</v>
      </c>
      <c r="FC730" t="s">
        <v>1851</v>
      </c>
      <c r="FD730">
        <v>1761014707.6</v>
      </c>
      <c r="FE730">
        <v>1761014696.1</v>
      </c>
      <c r="FF730">
        <v>22</v>
      </c>
      <c r="FG730">
        <v>-0.052</v>
      </c>
      <c r="FH730">
        <v>0</v>
      </c>
      <c r="FI730">
        <v>-1.91</v>
      </c>
      <c r="FJ730">
        <v>0.186</v>
      </c>
      <c r="FK730">
        <v>420</v>
      </c>
      <c r="FL730">
        <v>23</v>
      </c>
      <c r="FM730">
        <v>0.59</v>
      </c>
      <c r="FN730">
        <v>0.12</v>
      </c>
      <c r="FO730">
        <v>0.365029825</v>
      </c>
      <c r="FP730">
        <v>-0.1431781350844288</v>
      </c>
      <c r="FQ730">
        <v>0.03750225276359242</v>
      </c>
      <c r="FR730">
        <v>1</v>
      </c>
      <c r="FS730">
        <v>223.2147058823529</v>
      </c>
      <c r="FT730">
        <v>-3.515660831486787</v>
      </c>
      <c r="FU730">
        <v>7.419217191660062</v>
      </c>
      <c r="FV730">
        <v>0</v>
      </c>
      <c r="FW730">
        <v>0.00472045085</v>
      </c>
      <c r="FX730">
        <v>0.07008043771857414</v>
      </c>
      <c r="FY730">
        <v>0.00798034253750074</v>
      </c>
      <c r="FZ730">
        <v>1</v>
      </c>
      <c r="GA730">
        <v>2</v>
      </c>
      <c r="GB730">
        <v>3</v>
      </c>
      <c r="GC730" t="s">
        <v>482</v>
      </c>
      <c r="GD730">
        <v>3.10962</v>
      </c>
      <c r="GE730">
        <v>2.72493</v>
      </c>
      <c r="GF730">
        <v>0.08884690000000001</v>
      </c>
      <c r="GG730">
        <v>0.0885455</v>
      </c>
      <c r="GH730">
        <v>0.10805</v>
      </c>
      <c r="GI730">
        <v>0.108948</v>
      </c>
      <c r="GJ730">
        <v>23917.4</v>
      </c>
      <c r="GK730">
        <v>21650.5</v>
      </c>
      <c r="GL730">
        <v>26806.3</v>
      </c>
      <c r="GM730">
        <v>23958.6</v>
      </c>
      <c r="GN730">
        <v>38203.6</v>
      </c>
      <c r="GO730">
        <v>31484.2</v>
      </c>
      <c r="GP730">
        <v>46789.5</v>
      </c>
      <c r="GQ730">
        <v>37867.1</v>
      </c>
      <c r="GR730">
        <v>1.89517</v>
      </c>
      <c r="GS730">
        <v>1.8844</v>
      </c>
      <c r="GT730">
        <v>0.105131</v>
      </c>
      <c r="GU730">
        <v>0</v>
      </c>
      <c r="GV730">
        <v>28.2774</v>
      </c>
      <c r="GW730">
        <v>999.9</v>
      </c>
      <c r="GX730">
        <v>64.2</v>
      </c>
      <c r="GY730">
        <v>28.9</v>
      </c>
      <c r="GZ730">
        <v>28.3192</v>
      </c>
      <c r="HA730">
        <v>61.4283</v>
      </c>
      <c r="HB730">
        <v>21.1058</v>
      </c>
      <c r="HC730">
        <v>1</v>
      </c>
      <c r="HD730">
        <v>0.00911585</v>
      </c>
      <c r="HE730">
        <v>-2.69336</v>
      </c>
      <c r="HF730">
        <v>20.3153</v>
      </c>
      <c r="HG730">
        <v>5.22103</v>
      </c>
      <c r="HH730">
        <v>11.98</v>
      </c>
      <c r="HI730">
        <v>4.9652</v>
      </c>
      <c r="HJ730">
        <v>3.27593</v>
      </c>
      <c r="HK730">
        <v>9999</v>
      </c>
      <c r="HL730">
        <v>9999</v>
      </c>
      <c r="HM730">
        <v>9999</v>
      </c>
      <c r="HN730">
        <v>999.9</v>
      </c>
      <c r="HO730">
        <v>1.86358</v>
      </c>
      <c r="HP730">
        <v>1.85974</v>
      </c>
      <c r="HQ730">
        <v>1.85806</v>
      </c>
      <c r="HR730">
        <v>1.85944</v>
      </c>
      <c r="HS730">
        <v>1.85959</v>
      </c>
      <c r="HT730">
        <v>1.85806</v>
      </c>
      <c r="HU730">
        <v>1.85715</v>
      </c>
      <c r="HV730">
        <v>1.85211</v>
      </c>
      <c r="HW730">
        <v>0</v>
      </c>
      <c r="HX730">
        <v>0</v>
      </c>
      <c r="HY730">
        <v>0</v>
      </c>
      <c r="HZ730">
        <v>0</v>
      </c>
      <c r="IA730" t="s">
        <v>424</v>
      </c>
      <c r="IB730" t="s">
        <v>425</v>
      </c>
      <c r="IC730" t="s">
        <v>426</v>
      </c>
      <c r="ID730" t="s">
        <v>426</v>
      </c>
      <c r="IE730" t="s">
        <v>426</v>
      </c>
      <c r="IF730" t="s">
        <v>426</v>
      </c>
      <c r="IG730">
        <v>0</v>
      </c>
      <c r="IH730">
        <v>100</v>
      </c>
      <c r="II730">
        <v>100</v>
      </c>
      <c r="IJ730">
        <v>-1.91</v>
      </c>
      <c r="IK730">
        <v>0.1933</v>
      </c>
      <c r="IL730">
        <v>-2.701380228693328</v>
      </c>
      <c r="IM730">
        <v>0.001328113201692861</v>
      </c>
      <c r="IN730">
        <v>1.538283238170363E-06</v>
      </c>
      <c r="IO730">
        <v>-5.795655626708063E-10</v>
      </c>
      <c r="IP730">
        <v>-0.06022390184265988</v>
      </c>
      <c r="IQ730">
        <v>-0.004593102289677449</v>
      </c>
      <c r="IR730">
        <v>0.0008253994458280543</v>
      </c>
      <c r="IS730">
        <v>-7.403632370499484E-06</v>
      </c>
      <c r="IT730">
        <v>2</v>
      </c>
      <c r="IU730">
        <v>1985</v>
      </c>
      <c r="IV730">
        <v>1</v>
      </c>
      <c r="IW730">
        <v>27</v>
      </c>
      <c r="IX730">
        <v>2.9</v>
      </c>
      <c r="IY730">
        <v>3.1</v>
      </c>
      <c r="IZ730">
        <v>1.13525</v>
      </c>
      <c r="JA730">
        <v>2.61108</v>
      </c>
      <c r="JB730">
        <v>1.49658</v>
      </c>
      <c r="JC730">
        <v>2.34375</v>
      </c>
      <c r="JD730">
        <v>1.54907</v>
      </c>
      <c r="JE730">
        <v>2.42798</v>
      </c>
      <c r="JF730">
        <v>32.6869</v>
      </c>
      <c r="JG730">
        <v>15.0602</v>
      </c>
      <c r="JH730">
        <v>18</v>
      </c>
      <c r="JI730">
        <v>481.339</v>
      </c>
      <c r="JJ730">
        <v>503.712</v>
      </c>
      <c r="JK730">
        <v>31.4419</v>
      </c>
      <c r="JL730">
        <v>27.3315</v>
      </c>
      <c r="JM730">
        <v>29.9999</v>
      </c>
      <c r="JN730">
        <v>27.5374</v>
      </c>
      <c r="JO730">
        <v>27.5212</v>
      </c>
      <c r="JP730">
        <v>22.8254</v>
      </c>
      <c r="JQ730">
        <v>20.366</v>
      </c>
      <c r="JR730">
        <v>78.95950000000001</v>
      </c>
      <c r="JS730">
        <v>31.4219</v>
      </c>
      <c r="JT730">
        <v>420</v>
      </c>
      <c r="JU730">
        <v>23.5849</v>
      </c>
      <c r="JV730">
        <v>102.318</v>
      </c>
      <c r="JW730">
        <v>91.35680000000001</v>
      </c>
    </row>
    <row r="731" spans="1:283">
      <c r="A731">
        <v>713</v>
      </c>
      <c r="B731">
        <v>1761014886.1</v>
      </c>
      <c r="C731">
        <v>5220.099999904633</v>
      </c>
      <c r="D731" t="s">
        <v>1894</v>
      </c>
      <c r="E731" t="s">
        <v>1895</v>
      </c>
      <c r="F731">
        <v>5</v>
      </c>
      <c r="G731" t="s">
        <v>1850</v>
      </c>
      <c r="H731">
        <v>1761014878.1</v>
      </c>
      <c r="I731">
        <f>(J731)/1000</f>
        <v>0</v>
      </c>
      <c r="J731">
        <f>1000*DJ731*AH731*(DF731-DG731)/(100*CY731*(1000-AH731*DF731))</f>
        <v>0</v>
      </c>
      <c r="K731">
        <f>DJ731*AH731*(DE731-DD731*(1000-AH731*DG731)/(1000-AH731*DF731))/(100*CY731)</f>
        <v>0</v>
      </c>
      <c r="L731">
        <f>DD731 - IF(AH731&gt;1, K731*CY731*100.0/(AJ731), 0)</f>
        <v>0</v>
      </c>
      <c r="M731">
        <f>((S731-I731/2)*L731-K731)/(S731+I731/2)</f>
        <v>0</v>
      </c>
      <c r="N731">
        <f>M731*(DK731+DL731)/1000.0</f>
        <v>0</v>
      </c>
      <c r="O731">
        <f>(DD731 - IF(AH731&gt;1, K731*CY731*100.0/(AJ731), 0))*(DK731+DL731)/1000.0</f>
        <v>0</v>
      </c>
      <c r="P731">
        <f>2.0/((1/R731-1/Q731)+SIGN(R731)*SQRT((1/R731-1/Q731)*(1/R731-1/Q731) + 4*CZ731/((CZ731+1)*(CZ731+1))*(2*1/R731*1/Q731-1/Q731*1/Q731)))</f>
        <v>0</v>
      </c>
      <c r="Q731">
        <f>IF(LEFT(DA731,1)&lt;&gt;"0",IF(LEFT(DA731,1)="1",3.0,DB731),$D$5+$E$5*(DR731*DK731/($K$5*1000))+$F$5*(DR731*DK731/($K$5*1000))*MAX(MIN(CY731,$J$5),$I$5)*MAX(MIN(CY731,$J$5),$I$5)+$G$5*MAX(MIN(CY731,$J$5),$I$5)*(DR731*DK731/($K$5*1000))+$H$5*(DR731*DK731/($K$5*1000))*(DR731*DK731/($K$5*1000)))</f>
        <v>0</v>
      </c>
      <c r="R731">
        <f>I731*(1000-(1000*0.61365*exp(17.502*V731/(240.97+V731))/(DK731+DL731)+DF731)/2)/(1000*0.61365*exp(17.502*V731/(240.97+V731))/(DK731+DL731)-DF731)</f>
        <v>0</v>
      </c>
      <c r="S731">
        <f>1/((CZ731+1)/(P731/1.6)+1/(Q731/1.37)) + CZ731/((CZ731+1)/(P731/1.6) + CZ731/(Q731/1.37))</f>
        <v>0</v>
      </c>
      <c r="T731">
        <f>(CU731*CX731)</f>
        <v>0</v>
      </c>
      <c r="U731">
        <f>(DM731+(T731+2*0.95*5.67E-8*(((DM731+$B$9)+273)^4-(DM731+273)^4)-44100*I731)/(1.84*29.3*Q731+8*0.95*5.67E-8*(DM731+273)^3))</f>
        <v>0</v>
      </c>
      <c r="V731">
        <f>($C$9*DN731+$D$9*DO731+$E$9*U731)</f>
        <v>0</v>
      </c>
      <c r="W731">
        <f>0.61365*exp(17.502*V731/(240.97+V731))</f>
        <v>0</v>
      </c>
      <c r="X731">
        <f>(Y731/Z731*100)</f>
        <v>0</v>
      </c>
      <c r="Y731">
        <f>DF731*(DK731+DL731)/1000</f>
        <v>0</v>
      </c>
      <c r="Z731">
        <f>0.61365*exp(17.502*DM731/(240.97+DM731))</f>
        <v>0</v>
      </c>
      <c r="AA731">
        <f>(W731-DF731*(DK731+DL731)/1000)</f>
        <v>0</v>
      </c>
      <c r="AB731">
        <f>(-I731*44100)</f>
        <v>0</v>
      </c>
      <c r="AC731">
        <f>2*29.3*Q731*0.92*(DM731-V731)</f>
        <v>0</v>
      </c>
      <c r="AD731">
        <f>2*0.95*5.67E-8*(((DM731+$B$9)+273)^4-(V731+273)^4)</f>
        <v>0</v>
      </c>
      <c r="AE731">
        <f>T731+AD731+AB731+AC731</f>
        <v>0</v>
      </c>
      <c r="AF731">
        <v>1</v>
      </c>
      <c r="AG731">
        <v>0</v>
      </c>
      <c r="AH731">
        <f>IF(AF731*$H$15&gt;=AJ731,1.0,(AJ731/(AJ731-AF731*$H$15)))</f>
        <v>0</v>
      </c>
      <c r="AI731">
        <f>(AH731-1)*100</f>
        <v>0</v>
      </c>
      <c r="AJ731">
        <f>MAX(0,($B$15+$C$15*DR731)/(1+$D$15*DR731)*DK731/(DM731+273)*$E$15)</f>
        <v>0</v>
      </c>
      <c r="AK731" t="s">
        <v>420</v>
      </c>
      <c r="AL731" t="s">
        <v>420</v>
      </c>
      <c r="AM731">
        <v>0</v>
      </c>
      <c r="AN731">
        <v>0</v>
      </c>
      <c r="AO731">
        <f>1-AM731/AN731</f>
        <v>0</v>
      </c>
      <c r="AP731">
        <v>0</v>
      </c>
      <c r="AQ731" t="s">
        <v>420</v>
      </c>
      <c r="AR731" t="s">
        <v>420</v>
      </c>
      <c r="AS731">
        <v>0</v>
      </c>
      <c r="AT731">
        <v>0</v>
      </c>
      <c r="AU731">
        <f>1-AS731/AT731</f>
        <v>0</v>
      </c>
      <c r="AV731">
        <v>0.5</v>
      </c>
      <c r="AW731">
        <f>CV731</f>
        <v>0</v>
      </c>
      <c r="AX731">
        <f>K731</f>
        <v>0</v>
      </c>
      <c r="AY731">
        <f>AU731*AV731*AW731</f>
        <v>0</v>
      </c>
      <c r="AZ731">
        <f>(AX731-AP731)/AW731</f>
        <v>0</v>
      </c>
      <c r="BA731">
        <f>(AN731-AT731)/AT731</f>
        <v>0</v>
      </c>
      <c r="BB731">
        <f>AM731/(AO731+AM731/AT731)</f>
        <v>0</v>
      </c>
      <c r="BC731" t="s">
        <v>420</v>
      </c>
      <c r="BD731">
        <v>0</v>
      </c>
      <c r="BE731">
        <f>IF(BD731&lt;&gt;0, BD731, BB731)</f>
        <v>0</v>
      </c>
      <c r="BF731">
        <f>1-BE731/AT731</f>
        <v>0</v>
      </c>
      <c r="BG731">
        <f>(AT731-AS731)/(AT731-BE731)</f>
        <v>0</v>
      </c>
      <c r="BH731">
        <f>(AN731-AT731)/(AN731-BE731)</f>
        <v>0</v>
      </c>
      <c r="BI731">
        <f>(AT731-AS731)/(AT731-AM731)</f>
        <v>0</v>
      </c>
      <c r="BJ731">
        <f>(AN731-AT731)/(AN731-AM731)</f>
        <v>0</v>
      </c>
      <c r="BK731">
        <f>(BG731*BE731/AS731)</f>
        <v>0</v>
      </c>
      <c r="BL731">
        <f>(1-BK731)</f>
        <v>0</v>
      </c>
      <c r="CU731">
        <f>$B$13*DS731+$C$13*DT731+$F$13*EE731*(1-EH731)</f>
        <v>0</v>
      </c>
      <c r="CV731">
        <f>CU731*CW731</f>
        <v>0</v>
      </c>
      <c r="CW731">
        <f>($B$13*$D$11+$C$13*$D$11+$F$13*((ER731+EJ731)/MAX(ER731+EJ731+ES731, 0.1)*$I$11+ES731/MAX(ER731+EJ731+ES731, 0.1)*$J$11))/($B$13+$C$13+$F$13)</f>
        <v>0</v>
      </c>
      <c r="CX731">
        <f>($B$13*$K$11+$C$13*$K$11+$F$13*((ER731+EJ731)/MAX(ER731+EJ731+ES731, 0.1)*$P$11+ES731/MAX(ER731+EJ731+ES731, 0.1)*$Q$11))/($B$13+$C$13+$F$13)</f>
        <v>0</v>
      </c>
      <c r="CY731">
        <v>2.7</v>
      </c>
      <c r="CZ731">
        <v>0.5</v>
      </c>
      <c r="DA731" t="s">
        <v>421</v>
      </c>
      <c r="DB731">
        <v>2</v>
      </c>
      <c r="DC731">
        <v>1761014878.1</v>
      </c>
      <c r="DD731">
        <v>420.3615</v>
      </c>
      <c r="DE731">
        <v>420.00575</v>
      </c>
      <c r="DF731">
        <v>23.76842916666666</v>
      </c>
      <c r="DG731">
        <v>23.75172083333333</v>
      </c>
      <c r="DH731">
        <v>422.2714583333333</v>
      </c>
      <c r="DI731">
        <v>23.57519583333334</v>
      </c>
      <c r="DJ731">
        <v>500.0320833333333</v>
      </c>
      <c r="DK731">
        <v>90.64594166666666</v>
      </c>
      <c r="DL731">
        <v>0.03299382916666666</v>
      </c>
      <c r="DM731">
        <v>30.07704166666667</v>
      </c>
      <c r="DN731">
        <v>29.98685833333333</v>
      </c>
      <c r="DO731">
        <v>999.9</v>
      </c>
      <c r="DP731">
        <v>0</v>
      </c>
      <c r="DQ731">
        <v>0</v>
      </c>
      <c r="DR731">
        <v>10004.84083333333</v>
      </c>
      <c r="DS731">
        <v>0</v>
      </c>
      <c r="DT731">
        <v>0.242856</v>
      </c>
      <c r="DU731">
        <v>0.3558361666666667</v>
      </c>
      <c r="DV731">
        <v>430.596125</v>
      </c>
      <c r="DW731">
        <v>430.2244583333333</v>
      </c>
      <c r="DX731">
        <v>0.01669955666666667</v>
      </c>
      <c r="DY731">
        <v>420.00575</v>
      </c>
      <c r="DZ731">
        <v>23.75172083333333</v>
      </c>
      <c r="EA731">
        <v>2.154512083333334</v>
      </c>
      <c r="EB731">
        <v>2.152997916666667</v>
      </c>
      <c r="EC731">
        <v>18.628025</v>
      </c>
      <c r="ED731">
        <v>18.6168</v>
      </c>
      <c r="EE731">
        <v>0.00500078</v>
      </c>
      <c r="EF731">
        <v>0</v>
      </c>
      <c r="EG731">
        <v>0</v>
      </c>
      <c r="EH731">
        <v>0</v>
      </c>
      <c r="EI731">
        <v>224.5708333333333</v>
      </c>
      <c r="EJ731">
        <v>0.00500078</v>
      </c>
      <c r="EK731">
        <v>-19.8125</v>
      </c>
      <c r="EL731">
        <v>-1.070833333333334</v>
      </c>
      <c r="EM731">
        <v>35.382625</v>
      </c>
      <c r="EN731">
        <v>39.11695833333334</v>
      </c>
      <c r="EO731">
        <v>37.42941666666666</v>
      </c>
      <c r="EP731">
        <v>39.35920833333333</v>
      </c>
      <c r="EQ731">
        <v>38.36945833333333</v>
      </c>
      <c r="ER731">
        <v>0</v>
      </c>
      <c r="ES731">
        <v>0</v>
      </c>
      <c r="ET731">
        <v>0</v>
      </c>
      <c r="EU731">
        <v>1761014884.9</v>
      </c>
      <c r="EV731">
        <v>0</v>
      </c>
      <c r="EW731">
        <v>223.5923076923077</v>
      </c>
      <c r="EX731">
        <v>-27.08376084235093</v>
      </c>
      <c r="EY731">
        <v>12.59487206001122</v>
      </c>
      <c r="EZ731">
        <v>-19.14615384615385</v>
      </c>
      <c r="FA731">
        <v>15</v>
      </c>
      <c r="FB731">
        <v>1761014707.6</v>
      </c>
      <c r="FC731" t="s">
        <v>1851</v>
      </c>
      <c r="FD731">
        <v>1761014707.6</v>
      </c>
      <c r="FE731">
        <v>1761014696.1</v>
      </c>
      <c r="FF731">
        <v>22</v>
      </c>
      <c r="FG731">
        <v>-0.052</v>
      </c>
      <c r="FH731">
        <v>0</v>
      </c>
      <c r="FI731">
        <v>-1.91</v>
      </c>
      <c r="FJ731">
        <v>0.186</v>
      </c>
      <c r="FK731">
        <v>420</v>
      </c>
      <c r="FL731">
        <v>23</v>
      </c>
      <c r="FM731">
        <v>0.59</v>
      </c>
      <c r="FN731">
        <v>0.12</v>
      </c>
      <c r="FO731">
        <v>0.353521487804878</v>
      </c>
      <c r="FP731">
        <v>-0.1023487526132407</v>
      </c>
      <c r="FQ731">
        <v>0.03389953924006749</v>
      </c>
      <c r="FR731">
        <v>1</v>
      </c>
      <c r="FS731">
        <v>222.7794117647059</v>
      </c>
      <c r="FT731">
        <v>0.4812834226024748</v>
      </c>
      <c r="FU731">
        <v>7.377620348521631</v>
      </c>
      <c r="FV731">
        <v>1</v>
      </c>
      <c r="FW731">
        <v>0.01184752082926829</v>
      </c>
      <c r="FX731">
        <v>0.1458747419999999</v>
      </c>
      <c r="FY731">
        <v>0.01838932027682239</v>
      </c>
      <c r="FZ731">
        <v>0</v>
      </c>
      <c r="GA731">
        <v>2</v>
      </c>
      <c r="GB731">
        <v>3</v>
      </c>
      <c r="GC731" t="s">
        <v>482</v>
      </c>
      <c r="GD731">
        <v>3.10956</v>
      </c>
      <c r="GE731">
        <v>2.7249</v>
      </c>
      <c r="GF731">
        <v>0.08884930000000001</v>
      </c>
      <c r="GG731">
        <v>0.0885383</v>
      </c>
      <c r="GH731">
        <v>0.108038</v>
      </c>
      <c r="GI731">
        <v>0.108837</v>
      </c>
      <c r="GJ731">
        <v>23917.2</v>
      </c>
      <c r="GK731">
        <v>21650.6</v>
      </c>
      <c r="GL731">
        <v>26806.2</v>
      </c>
      <c r="GM731">
        <v>23958.6</v>
      </c>
      <c r="GN731">
        <v>38204</v>
      </c>
      <c r="GO731">
        <v>31488</v>
      </c>
      <c r="GP731">
        <v>46789.4</v>
      </c>
      <c r="GQ731">
        <v>37867</v>
      </c>
      <c r="GR731">
        <v>1.89517</v>
      </c>
      <c r="GS731">
        <v>1.88472</v>
      </c>
      <c r="GT731">
        <v>0.104532</v>
      </c>
      <c r="GU731">
        <v>0</v>
      </c>
      <c r="GV731">
        <v>28.2762</v>
      </c>
      <c r="GW731">
        <v>999.9</v>
      </c>
      <c r="GX731">
        <v>64.2</v>
      </c>
      <c r="GY731">
        <v>28.9</v>
      </c>
      <c r="GZ731">
        <v>28.323</v>
      </c>
      <c r="HA731">
        <v>61.4083</v>
      </c>
      <c r="HB731">
        <v>20.8974</v>
      </c>
      <c r="HC731">
        <v>1</v>
      </c>
      <c r="HD731">
        <v>0.008935469999999999</v>
      </c>
      <c r="HE731">
        <v>-2.55856</v>
      </c>
      <c r="HF731">
        <v>20.3175</v>
      </c>
      <c r="HG731">
        <v>5.22088</v>
      </c>
      <c r="HH731">
        <v>11.98</v>
      </c>
      <c r="HI731">
        <v>4.9651</v>
      </c>
      <c r="HJ731">
        <v>3.27588</v>
      </c>
      <c r="HK731">
        <v>9999</v>
      </c>
      <c r="HL731">
        <v>9999</v>
      </c>
      <c r="HM731">
        <v>9999</v>
      </c>
      <c r="HN731">
        <v>999.9</v>
      </c>
      <c r="HO731">
        <v>1.8636</v>
      </c>
      <c r="HP731">
        <v>1.85975</v>
      </c>
      <c r="HQ731">
        <v>1.85806</v>
      </c>
      <c r="HR731">
        <v>1.85944</v>
      </c>
      <c r="HS731">
        <v>1.85959</v>
      </c>
      <c r="HT731">
        <v>1.85806</v>
      </c>
      <c r="HU731">
        <v>1.85715</v>
      </c>
      <c r="HV731">
        <v>1.85211</v>
      </c>
      <c r="HW731">
        <v>0</v>
      </c>
      <c r="HX731">
        <v>0</v>
      </c>
      <c r="HY731">
        <v>0</v>
      </c>
      <c r="HZ731">
        <v>0</v>
      </c>
      <c r="IA731" t="s">
        <v>424</v>
      </c>
      <c r="IB731" t="s">
        <v>425</v>
      </c>
      <c r="IC731" t="s">
        <v>426</v>
      </c>
      <c r="ID731" t="s">
        <v>426</v>
      </c>
      <c r="IE731" t="s">
        <v>426</v>
      </c>
      <c r="IF731" t="s">
        <v>426</v>
      </c>
      <c r="IG731">
        <v>0</v>
      </c>
      <c r="IH731">
        <v>100</v>
      </c>
      <c r="II731">
        <v>100</v>
      </c>
      <c r="IJ731">
        <v>-1.91</v>
      </c>
      <c r="IK731">
        <v>0.1933</v>
      </c>
      <c r="IL731">
        <v>-2.701380228693328</v>
      </c>
      <c r="IM731">
        <v>0.001328113201692861</v>
      </c>
      <c r="IN731">
        <v>1.538283238170363E-06</v>
      </c>
      <c r="IO731">
        <v>-5.795655626708063E-10</v>
      </c>
      <c r="IP731">
        <v>-0.06022390184265988</v>
      </c>
      <c r="IQ731">
        <v>-0.004593102289677449</v>
      </c>
      <c r="IR731">
        <v>0.0008253994458280543</v>
      </c>
      <c r="IS731">
        <v>-7.403632370499484E-06</v>
      </c>
      <c r="IT731">
        <v>2</v>
      </c>
      <c r="IU731">
        <v>1985</v>
      </c>
      <c r="IV731">
        <v>1</v>
      </c>
      <c r="IW731">
        <v>27</v>
      </c>
      <c r="IX731">
        <v>3</v>
      </c>
      <c r="IY731">
        <v>3.2</v>
      </c>
      <c r="IZ731">
        <v>1.13525</v>
      </c>
      <c r="JA731">
        <v>2.60864</v>
      </c>
      <c r="JB731">
        <v>1.49658</v>
      </c>
      <c r="JC731">
        <v>2.34375</v>
      </c>
      <c r="JD731">
        <v>1.54907</v>
      </c>
      <c r="JE731">
        <v>2.46948</v>
      </c>
      <c r="JF731">
        <v>32.6869</v>
      </c>
      <c r="JG731">
        <v>15.0777</v>
      </c>
      <c r="JH731">
        <v>18</v>
      </c>
      <c r="JI731">
        <v>481.33</v>
      </c>
      <c r="JJ731">
        <v>503.928</v>
      </c>
      <c r="JK731">
        <v>31.4624</v>
      </c>
      <c r="JL731">
        <v>27.3315</v>
      </c>
      <c r="JM731">
        <v>29.9997</v>
      </c>
      <c r="JN731">
        <v>27.5363</v>
      </c>
      <c r="JO731">
        <v>27.5212</v>
      </c>
      <c r="JP731">
        <v>22.8281</v>
      </c>
      <c r="JQ731">
        <v>20.366</v>
      </c>
      <c r="JR731">
        <v>78.95950000000001</v>
      </c>
      <c r="JS731">
        <v>31.4219</v>
      </c>
      <c r="JT731">
        <v>420</v>
      </c>
      <c r="JU731">
        <v>23.5804</v>
      </c>
      <c r="JV731">
        <v>102.317</v>
      </c>
      <c r="JW731">
        <v>91.3567</v>
      </c>
    </row>
    <row r="732" spans="1:283">
      <c r="A732">
        <v>714</v>
      </c>
      <c r="B732">
        <v>1761014888.1</v>
      </c>
      <c r="C732">
        <v>5222.099999904633</v>
      </c>
      <c r="D732" t="s">
        <v>1896</v>
      </c>
      <c r="E732" t="s">
        <v>1897</v>
      </c>
      <c r="F732">
        <v>5</v>
      </c>
      <c r="G732" t="s">
        <v>1850</v>
      </c>
      <c r="H732">
        <v>1761014880.1</v>
      </c>
      <c r="I732">
        <f>(J732)/1000</f>
        <v>0</v>
      </c>
      <c r="J732">
        <f>1000*DJ732*AH732*(DF732-DG732)/(100*CY732*(1000-AH732*DF732))</f>
        <v>0</v>
      </c>
      <c r="K732">
        <f>DJ732*AH732*(DE732-DD732*(1000-AH732*DG732)/(1000-AH732*DF732))/(100*CY732)</f>
        <v>0</v>
      </c>
      <c r="L732">
        <f>DD732 - IF(AH732&gt;1, K732*CY732*100.0/(AJ732), 0)</f>
        <v>0</v>
      </c>
      <c r="M732">
        <f>((S732-I732/2)*L732-K732)/(S732+I732/2)</f>
        <v>0</v>
      </c>
      <c r="N732">
        <f>M732*(DK732+DL732)/1000.0</f>
        <v>0</v>
      </c>
      <c r="O732">
        <f>(DD732 - IF(AH732&gt;1, K732*CY732*100.0/(AJ732), 0))*(DK732+DL732)/1000.0</f>
        <v>0</v>
      </c>
      <c r="P732">
        <f>2.0/((1/R732-1/Q732)+SIGN(R732)*SQRT((1/R732-1/Q732)*(1/R732-1/Q732) + 4*CZ732/((CZ732+1)*(CZ732+1))*(2*1/R732*1/Q732-1/Q732*1/Q732)))</f>
        <v>0</v>
      </c>
      <c r="Q732">
        <f>IF(LEFT(DA732,1)&lt;&gt;"0",IF(LEFT(DA732,1)="1",3.0,DB732),$D$5+$E$5*(DR732*DK732/($K$5*1000))+$F$5*(DR732*DK732/($K$5*1000))*MAX(MIN(CY732,$J$5),$I$5)*MAX(MIN(CY732,$J$5),$I$5)+$G$5*MAX(MIN(CY732,$J$5),$I$5)*(DR732*DK732/($K$5*1000))+$H$5*(DR732*DK732/($K$5*1000))*(DR732*DK732/($K$5*1000)))</f>
        <v>0</v>
      </c>
      <c r="R732">
        <f>I732*(1000-(1000*0.61365*exp(17.502*V732/(240.97+V732))/(DK732+DL732)+DF732)/2)/(1000*0.61365*exp(17.502*V732/(240.97+V732))/(DK732+DL732)-DF732)</f>
        <v>0</v>
      </c>
      <c r="S732">
        <f>1/((CZ732+1)/(P732/1.6)+1/(Q732/1.37)) + CZ732/((CZ732+1)/(P732/1.6) + CZ732/(Q732/1.37))</f>
        <v>0</v>
      </c>
      <c r="T732">
        <f>(CU732*CX732)</f>
        <v>0</v>
      </c>
      <c r="U732">
        <f>(DM732+(T732+2*0.95*5.67E-8*(((DM732+$B$9)+273)^4-(DM732+273)^4)-44100*I732)/(1.84*29.3*Q732+8*0.95*5.67E-8*(DM732+273)^3))</f>
        <v>0</v>
      </c>
      <c r="V732">
        <f>($C$9*DN732+$D$9*DO732+$E$9*U732)</f>
        <v>0</v>
      </c>
      <c r="W732">
        <f>0.61365*exp(17.502*V732/(240.97+V732))</f>
        <v>0</v>
      </c>
      <c r="X732">
        <f>(Y732/Z732*100)</f>
        <v>0</v>
      </c>
      <c r="Y732">
        <f>DF732*(DK732+DL732)/1000</f>
        <v>0</v>
      </c>
      <c r="Z732">
        <f>0.61365*exp(17.502*DM732/(240.97+DM732))</f>
        <v>0</v>
      </c>
      <c r="AA732">
        <f>(W732-DF732*(DK732+DL732)/1000)</f>
        <v>0</v>
      </c>
      <c r="AB732">
        <f>(-I732*44100)</f>
        <v>0</v>
      </c>
      <c r="AC732">
        <f>2*29.3*Q732*0.92*(DM732-V732)</f>
        <v>0</v>
      </c>
      <c r="AD732">
        <f>2*0.95*5.67E-8*(((DM732+$B$9)+273)^4-(V732+273)^4)</f>
        <v>0</v>
      </c>
      <c r="AE732">
        <f>T732+AD732+AB732+AC732</f>
        <v>0</v>
      </c>
      <c r="AF732">
        <v>1</v>
      </c>
      <c r="AG732">
        <v>0</v>
      </c>
      <c r="AH732">
        <f>IF(AF732*$H$15&gt;=AJ732,1.0,(AJ732/(AJ732-AF732*$H$15)))</f>
        <v>0</v>
      </c>
      <c r="AI732">
        <f>(AH732-1)*100</f>
        <v>0</v>
      </c>
      <c r="AJ732">
        <f>MAX(0,($B$15+$C$15*DR732)/(1+$D$15*DR732)*DK732/(DM732+273)*$E$15)</f>
        <v>0</v>
      </c>
      <c r="AK732" t="s">
        <v>420</v>
      </c>
      <c r="AL732" t="s">
        <v>420</v>
      </c>
      <c r="AM732">
        <v>0</v>
      </c>
      <c r="AN732">
        <v>0</v>
      </c>
      <c r="AO732">
        <f>1-AM732/AN732</f>
        <v>0</v>
      </c>
      <c r="AP732">
        <v>0</v>
      </c>
      <c r="AQ732" t="s">
        <v>420</v>
      </c>
      <c r="AR732" t="s">
        <v>420</v>
      </c>
      <c r="AS732">
        <v>0</v>
      </c>
      <c r="AT732">
        <v>0</v>
      </c>
      <c r="AU732">
        <f>1-AS732/AT732</f>
        <v>0</v>
      </c>
      <c r="AV732">
        <v>0.5</v>
      </c>
      <c r="AW732">
        <f>CV732</f>
        <v>0</v>
      </c>
      <c r="AX732">
        <f>K732</f>
        <v>0</v>
      </c>
      <c r="AY732">
        <f>AU732*AV732*AW732</f>
        <v>0</v>
      </c>
      <c r="AZ732">
        <f>(AX732-AP732)/AW732</f>
        <v>0</v>
      </c>
      <c r="BA732">
        <f>(AN732-AT732)/AT732</f>
        <v>0</v>
      </c>
      <c r="BB732">
        <f>AM732/(AO732+AM732/AT732)</f>
        <v>0</v>
      </c>
      <c r="BC732" t="s">
        <v>420</v>
      </c>
      <c r="BD732">
        <v>0</v>
      </c>
      <c r="BE732">
        <f>IF(BD732&lt;&gt;0, BD732, BB732)</f>
        <v>0</v>
      </c>
      <c r="BF732">
        <f>1-BE732/AT732</f>
        <v>0</v>
      </c>
      <c r="BG732">
        <f>(AT732-AS732)/(AT732-BE732)</f>
        <v>0</v>
      </c>
      <c r="BH732">
        <f>(AN732-AT732)/(AN732-BE732)</f>
        <v>0</v>
      </c>
      <c r="BI732">
        <f>(AT732-AS732)/(AT732-AM732)</f>
        <v>0</v>
      </c>
      <c r="BJ732">
        <f>(AN732-AT732)/(AN732-AM732)</f>
        <v>0</v>
      </c>
      <c r="BK732">
        <f>(BG732*BE732/AS732)</f>
        <v>0</v>
      </c>
      <c r="BL732">
        <f>(1-BK732)</f>
        <v>0</v>
      </c>
      <c r="CU732">
        <f>$B$13*DS732+$C$13*DT732+$F$13*EE732*(1-EH732)</f>
        <v>0</v>
      </c>
      <c r="CV732">
        <f>CU732*CW732</f>
        <v>0</v>
      </c>
      <c r="CW732">
        <f>($B$13*$D$11+$C$13*$D$11+$F$13*((ER732+EJ732)/MAX(ER732+EJ732+ES732, 0.1)*$I$11+ES732/MAX(ER732+EJ732+ES732, 0.1)*$J$11))/($B$13+$C$13+$F$13)</f>
        <v>0</v>
      </c>
      <c r="CX732">
        <f>($B$13*$K$11+$C$13*$K$11+$F$13*((ER732+EJ732)/MAX(ER732+EJ732+ES732, 0.1)*$P$11+ES732/MAX(ER732+EJ732+ES732, 0.1)*$Q$11))/($B$13+$C$13+$F$13)</f>
        <v>0</v>
      </c>
      <c r="CY732">
        <v>2.7</v>
      </c>
      <c r="CZ732">
        <v>0.5</v>
      </c>
      <c r="DA732" t="s">
        <v>421</v>
      </c>
      <c r="DB732">
        <v>2</v>
      </c>
      <c r="DC732">
        <v>1761014880.1</v>
      </c>
      <c r="DD732">
        <v>420.3650833333333</v>
      </c>
      <c r="DE732">
        <v>420.0044166666667</v>
      </c>
      <c r="DF732">
        <v>23.7685625</v>
      </c>
      <c r="DG732">
        <v>23.74087083333333</v>
      </c>
      <c r="DH732">
        <v>422.2749583333334</v>
      </c>
      <c r="DI732">
        <v>23.57532916666667</v>
      </c>
      <c r="DJ732">
        <v>500.0131249999999</v>
      </c>
      <c r="DK732">
        <v>90.64622083333332</v>
      </c>
      <c r="DL732">
        <v>0.03304659583333333</v>
      </c>
      <c r="DM732">
        <v>30.076575</v>
      </c>
      <c r="DN732">
        <v>29.9842125</v>
      </c>
      <c r="DO732">
        <v>999.9</v>
      </c>
      <c r="DP732">
        <v>0</v>
      </c>
      <c r="DQ732">
        <v>0</v>
      </c>
      <c r="DR732">
        <v>9999.762916666667</v>
      </c>
      <c r="DS732">
        <v>0</v>
      </c>
      <c r="DT732">
        <v>0.242856</v>
      </c>
      <c r="DU732">
        <v>0.3606566666666667</v>
      </c>
      <c r="DV732">
        <v>430.5997916666667</v>
      </c>
      <c r="DW732">
        <v>430.2183333333333</v>
      </c>
      <c r="DX732">
        <v>0.02768564708333333</v>
      </c>
      <c r="DY732">
        <v>420.0044166666667</v>
      </c>
      <c r="DZ732">
        <v>23.74087083333333</v>
      </c>
      <c r="EA732">
        <v>2.154530833333333</v>
      </c>
      <c r="EB732">
        <v>2.15202125</v>
      </c>
      <c r="EC732">
        <v>18.62816666666667</v>
      </c>
      <c r="ED732">
        <v>18.6095375</v>
      </c>
      <c r="EE732">
        <v>0.00500078</v>
      </c>
      <c r="EF732">
        <v>0</v>
      </c>
      <c r="EG732">
        <v>0</v>
      </c>
      <c r="EH732">
        <v>0</v>
      </c>
      <c r="EI732">
        <v>223.0916666666667</v>
      </c>
      <c r="EJ732">
        <v>0.00500078</v>
      </c>
      <c r="EK732">
        <v>-18.40833333333333</v>
      </c>
      <c r="EL732">
        <v>-0.9833333333333334</v>
      </c>
      <c r="EM732">
        <v>35.38008333333334</v>
      </c>
      <c r="EN732">
        <v>39.14558333333333</v>
      </c>
      <c r="EO732">
        <v>37.52833333333333</v>
      </c>
      <c r="EP732">
        <v>39.38783333333333</v>
      </c>
      <c r="EQ732">
        <v>38.40595833333333</v>
      </c>
      <c r="ER732">
        <v>0</v>
      </c>
      <c r="ES732">
        <v>0</v>
      </c>
      <c r="ET732">
        <v>0</v>
      </c>
      <c r="EU732">
        <v>1761014887.3</v>
      </c>
      <c r="EV732">
        <v>0</v>
      </c>
      <c r="EW732">
        <v>221.3576923076923</v>
      </c>
      <c r="EX732">
        <v>-19.28547045044044</v>
      </c>
      <c r="EY732">
        <v>38.52991509619279</v>
      </c>
      <c r="EZ732">
        <v>-17.92307692307692</v>
      </c>
      <c r="FA732">
        <v>15</v>
      </c>
      <c r="FB732">
        <v>1761014707.6</v>
      </c>
      <c r="FC732" t="s">
        <v>1851</v>
      </c>
      <c r="FD732">
        <v>1761014707.6</v>
      </c>
      <c r="FE732">
        <v>1761014696.1</v>
      </c>
      <c r="FF732">
        <v>22</v>
      </c>
      <c r="FG732">
        <v>-0.052</v>
      </c>
      <c r="FH732">
        <v>0</v>
      </c>
      <c r="FI732">
        <v>-1.91</v>
      </c>
      <c r="FJ732">
        <v>0.186</v>
      </c>
      <c r="FK732">
        <v>420</v>
      </c>
      <c r="FL732">
        <v>23</v>
      </c>
      <c r="FM732">
        <v>0.59</v>
      </c>
      <c r="FN732">
        <v>0.12</v>
      </c>
      <c r="FO732">
        <v>0.3535048749999999</v>
      </c>
      <c r="FP732">
        <v>-0.06710437148217732</v>
      </c>
      <c r="FQ732">
        <v>0.03458033296339662</v>
      </c>
      <c r="FR732">
        <v>1</v>
      </c>
      <c r="FS732">
        <v>223.2352941176471</v>
      </c>
      <c r="FT732">
        <v>-8.568372886148069</v>
      </c>
      <c r="FU732">
        <v>7.009316588023535</v>
      </c>
      <c r="FV732">
        <v>0</v>
      </c>
      <c r="FW732">
        <v>0.01892118535</v>
      </c>
      <c r="FX732">
        <v>0.2179693274296435</v>
      </c>
      <c r="FY732">
        <v>0.02603984176568446</v>
      </c>
      <c r="FZ732">
        <v>0</v>
      </c>
      <c r="GA732">
        <v>1</v>
      </c>
      <c r="GB732">
        <v>3</v>
      </c>
      <c r="GC732" t="s">
        <v>459</v>
      </c>
      <c r="GD732">
        <v>3.10955</v>
      </c>
      <c r="GE732">
        <v>2.72494</v>
      </c>
      <c r="GF732">
        <v>0.088851</v>
      </c>
      <c r="GG732">
        <v>0.0885301</v>
      </c>
      <c r="GH732">
        <v>0.107999</v>
      </c>
      <c r="GI732">
        <v>0.108727</v>
      </c>
      <c r="GJ732">
        <v>23917.2</v>
      </c>
      <c r="GK732">
        <v>21650.7</v>
      </c>
      <c r="GL732">
        <v>26806.3</v>
      </c>
      <c r="GM732">
        <v>23958.5</v>
      </c>
      <c r="GN732">
        <v>38205.5</v>
      </c>
      <c r="GO732">
        <v>31491.8</v>
      </c>
      <c r="GP732">
        <v>46789.2</v>
      </c>
      <c r="GQ732">
        <v>37866.8</v>
      </c>
      <c r="GR732">
        <v>1.89548</v>
      </c>
      <c r="GS732">
        <v>1.88468</v>
      </c>
      <c r="GT732">
        <v>0.10461</v>
      </c>
      <c r="GU732">
        <v>0</v>
      </c>
      <c r="GV732">
        <v>28.2756</v>
      </c>
      <c r="GW732">
        <v>999.9</v>
      </c>
      <c r="GX732">
        <v>64.2</v>
      </c>
      <c r="GY732">
        <v>28.9</v>
      </c>
      <c r="GZ732">
        <v>28.3176</v>
      </c>
      <c r="HA732">
        <v>61.4483</v>
      </c>
      <c r="HB732">
        <v>21.1979</v>
      </c>
      <c r="HC732">
        <v>1</v>
      </c>
      <c r="HD732">
        <v>0.008597560000000001</v>
      </c>
      <c r="HE732">
        <v>-2.45405</v>
      </c>
      <c r="HF732">
        <v>20.3192</v>
      </c>
      <c r="HG732">
        <v>5.22103</v>
      </c>
      <c r="HH732">
        <v>11.98</v>
      </c>
      <c r="HI732">
        <v>4.9651</v>
      </c>
      <c r="HJ732">
        <v>3.27588</v>
      </c>
      <c r="HK732">
        <v>9999</v>
      </c>
      <c r="HL732">
        <v>9999</v>
      </c>
      <c r="HM732">
        <v>9999</v>
      </c>
      <c r="HN732">
        <v>999.9</v>
      </c>
      <c r="HO732">
        <v>1.86359</v>
      </c>
      <c r="HP732">
        <v>1.85974</v>
      </c>
      <c r="HQ732">
        <v>1.85806</v>
      </c>
      <c r="HR732">
        <v>1.85944</v>
      </c>
      <c r="HS732">
        <v>1.85959</v>
      </c>
      <c r="HT732">
        <v>1.85806</v>
      </c>
      <c r="HU732">
        <v>1.85715</v>
      </c>
      <c r="HV732">
        <v>1.85211</v>
      </c>
      <c r="HW732">
        <v>0</v>
      </c>
      <c r="HX732">
        <v>0</v>
      </c>
      <c r="HY732">
        <v>0</v>
      </c>
      <c r="HZ732">
        <v>0</v>
      </c>
      <c r="IA732" t="s">
        <v>424</v>
      </c>
      <c r="IB732" t="s">
        <v>425</v>
      </c>
      <c r="IC732" t="s">
        <v>426</v>
      </c>
      <c r="ID732" t="s">
        <v>426</v>
      </c>
      <c r="IE732" t="s">
        <v>426</v>
      </c>
      <c r="IF732" t="s">
        <v>426</v>
      </c>
      <c r="IG732">
        <v>0</v>
      </c>
      <c r="IH732">
        <v>100</v>
      </c>
      <c r="II732">
        <v>100</v>
      </c>
      <c r="IJ732">
        <v>-1.91</v>
      </c>
      <c r="IK732">
        <v>0.193</v>
      </c>
      <c r="IL732">
        <v>-2.701380228693328</v>
      </c>
      <c r="IM732">
        <v>0.001328113201692861</v>
      </c>
      <c r="IN732">
        <v>1.538283238170363E-06</v>
      </c>
      <c r="IO732">
        <v>-5.795655626708063E-10</v>
      </c>
      <c r="IP732">
        <v>-0.06022390184265988</v>
      </c>
      <c r="IQ732">
        <v>-0.004593102289677449</v>
      </c>
      <c r="IR732">
        <v>0.0008253994458280543</v>
      </c>
      <c r="IS732">
        <v>-7.403632370499484E-06</v>
      </c>
      <c r="IT732">
        <v>2</v>
      </c>
      <c r="IU732">
        <v>1985</v>
      </c>
      <c r="IV732">
        <v>1</v>
      </c>
      <c r="IW732">
        <v>27</v>
      </c>
      <c r="IX732">
        <v>3</v>
      </c>
      <c r="IY732">
        <v>3.2</v>
      </c>
      <c r="IZ732">
        <v>1.13525</v>
      </c>
      <c r="JA732">
        <v>2.61597</v>
      </c>
      <c r="JB732">
        <v>1.49658</v>
      </c>
      <c r="JC732">
        <v>2.34375</v>
      </c>
      <c r="JD732">
        <v>1.54907</v>
      </c>
      <c r="JE732">
        <v>2.33643</v>
      </c>
      <c r="JF732">
        <v>32.6869</v>
      </c>
      <c r="JG732">
        <v>15.0689</v>
      </c>
      <c r="JH732">
        <v>18</v>
      </c>
      <c r="JI732">
        <v>481.494</v>
      </c>
      <c r="JJ732">
        <v>503.886</v>
      </c>
      <c r="JK732">
        <v>31.4729</v>
      </c>
      <c r="JL732">
        <v>27.3315</v>
      </c>
      <c r="JM732">
        <v>29.9996</v>
      </c>
      <c r="JN732">
        <v>27.5352</v>
      </c>
      <c r="JO732">
        <v>27.5201</v>
      </c>
      <c r="JP732">
        <v>22.8276</v>
      </c>
      <c r="JQ732">
        <v>20.366</v>
      </c>
      <c r="JR732">
        <v>78.95950000000001</v>
      </c>
      <c r="JS732">
        <v>31.4219</v>
      </c>
      <c r="JT732">
        <v>420</v>
      </c>
      <c r="JU732">
        <v>23.5823</v>
      </c>
      <c r="JV732">
        <v>102.317</v>
      </c>
      <c r="JW732">
        <v>91.3562</v>
      </c>
    </row>
    <row r="733" spans="1:283">
      <c r="A733">
        <v>715</v>
      </c>
      <c r="B733">
        <v>1761014890.1</v>
      </c>
      <c r="C733">
        <v>5224.099999904633</v>
      </c>
      <c r="D733" t="s">
        <v>1898</v>
      </c>
      <c r="E733" t="s">
        <v>1899</v>
      </c>
      <c r="F733">
        <v>5</v>
      </c>
      <c r="G733" t="s">
        <v>1850</v>
      </c>
      <c r="H733">
        <v>1761014882.1</v>
      </c>
      <c r="I733">
        <f>(J733)/1000</f>
        <v>0</v>
      </c>
      <c r="J733">
        <f>1000*DJ733*AH733*(DF733-DG733)/(100*CY733*(1000-AH733*DF733))</f>
        <v>0</v>
      </c>
      <c r="K733">
        <f>DJ733*AH733*(DE733-DD733*(1000-AH733*DG733)/(1000-AH733*DF733))/(100*CY733)</f>
        <v>0</v>
      </c>
      <c r="L733">
        <f>DD733 - IF(AH733&gt;1, K733*CY733*100.0/(AJ733), 0)</f>
        <v>0</v>
      </c>
      <c r="M733">
        <f>((S733-I733/2)*L733-K733)/(S733+I733/2)</f>
        <v>0</v>
      </c>
      <c r="N733">
        <f>M733*(DK733+DL733)/1000.0</f>
        <v>0</v>
      </c>
      <c r="O733">
        <f>(DD733 - IF(AH733&gt;1, K733*CY733*100.0/(AJ733), 0))*(DK733+DL733)/1000.0</f>
        <v>0</v>
      </c>
      <c r="P733">
        <f>2.0/((1/R733-1/Q733)+SIGN(R733)*SQRT((1/R733-1/Q733)*(1/R733-1/Q733) + 4*CZ733/((CZ733+1)*(CZ733+1))*(2*1/R733*1/Q733-1/Q733*1/Q733)))</f>
        <v>0</v>
      </c>
      <c r="Q733">
        <f>IF(LEFT(DA733,1)&lt;&gt;"0",IF(LEFT(DA733,1)="1",3.0,DB733),$D$5+$E$5*(DR733*DK733/($K$5*1000))+$F$5*(DR733*DK733/($K$5*1000))*MAX(MIN(CY733,$J$5),$I$5)*MAX(MIN(CY733,$J$5),$I$5)+$G$5*MAX(MIN(CY733,$J$5),$I$5)*(DR733*DK733/($K$5*1000))+$H$5*(DR733*DK733/($K$5*1000))*(DR733*DK733/($K$5*1000)))</f>
        <v>0</v>
      </c>
      <c r="R733">
        <f>I733*(1000-(1000*0.61365*exp(17.502*V733/(240.97+V733))/(DK733+DL733)+DF733)/2)/(1000*0.61365*exp(17.502*V733/(240.97+V733))/(DK733+DL733)-DF733)</f>
        <v>0</v>
      </c>
      <c r="S733">
        <f>1/((CZ733+1)/(P733/1.6)+1/(Q733/1.37)) + CZ733/((CZ733+1)/(P733/1.6) + CZ733/(Q733/1.37))</f>
        <v>0</v>
      </c>
      <c r="T733">
        <f>(CU733*CX733)</f>
        <v>0</v>
      </c>
      <c r="U733">
        <f>(DM733+(T733+2*0.95*5.67E-8*(((DM733+$B$9)+273)^4-(DM733+273)^4)-44100*I733)/(1.84*29.3*Q733+8*0.95*5.67E-8*(DM733+273)^3))</f>
        <v>0</v>
      </c>
      <c r="V733">
        <f>($C$9*DN733+$D$9*DO733+$E$9*U733)</f>
        <v>0</v>
      </c>
      <c r="W733">
        <f>0.61365*exp(17.502*V733/(240.97+V733))</f>
        <v>0</v>
      </c>
      <c r="X733">
        <f>(Y733/Z733*100)</f>
        <v>0</v>
      </c>
      <c r="Y733">
        <f>DF733*(DK733+DL733)/1000</f>
        <v>0</v>
      </c>
      <c r="Z733">
        <f>0.61365*exp(17.502*DM733/(240.97+DM733))</f>
        <v>0</v>
      </c>
      <c r="AA733">
        <f>(W733-DF733*(DK733+DL733)/1000)</f>
        <v>0</v>
      </c>
      <c r="AB733">
        <f>(-I733*44100)</f>
        <v>0</v>
      </c>
      <c r="AC733">
        <f>2*29.3*Q733*0.92*(DM733-V733)</f>
        <v>0</v>
      </c>
      <c r="AD733">
        <f>2*0.95*5.67E-8*(((DM733+$B$9)+273)^4-(V733+273)^4)</f>
        <v>0</v>
      </c>
      <c r="AE733">
        <f>T733+AD733+AB733+AC733</f>
        <v>0</v>
      </c>
      <c r="AF733">
        <v>1</v>
      </c>
      <c r="AG733">
        <v>0</v>
      </c>
      <c r="AH733">
        <f>IF(AF733*$H$15&gt;=AJ733,1.0,(AJ733/(AJ733-AF733*$H$15)))</f>
        <v>0</v>
      </c>
      <c r="AI733">
        <f>(AH733-1)*100</f>
        <v>0</v>
      </c>
      <c r="AJ733">
        <f>MAX(0,($B$15+$C$15*DR733)/(1+$D$15*DR733)*DK733/(DM733+273)*$E$15)</f>
        <v>0</v>
      </c>
      <c r="AK733" t="s">
        <v>420</v>
      </c>
      <c r="AL733" t="s">
        <v>420</v>
      </c>
      <c r="AM733">
        <v>0</v>
      </c>
      <c r="AN733">
        <v>0</v>
      </c>
      <c r="AO733">
        <f>1-AM733/AN733</f>
        <v>0</v>
      </c>
      <c r="AP733">
        <v>0</v>
      </c>
      <c r="AQ733" t="s">
        <v>420</v>
      </c>
      <c r="AR733" t="s">
        <v>420</v>
      </c>
      <c r="AS733">
        <v>0</v>
      </c>
      <c r="AT733">
        <v>0</v>
      </c>
      <c r="AU733">
        <f>1-AS733/AT733</f>
        <v>0</v>
      </c>
      <c r="AV733">
        <v>0.5</v>
      </c>
      <c r="AW733">
        <f>CV733</f>
        <v>0</v>
      </c>
      <c r="AX733">
        <f>K733</f>
        <v>0</v>
      </c>
      <c r="AY733">
        <f>AU733*AV733*AW733</f>
        <v>0</v>
      </c>
      <c r="AZ733">
        <f>(AX733-AP733)/AW733</f>
        <v>0</v>
      </c>
      <c r="BA733">
        <f>(AN733-AT733)/AT733</f>
        <v>0</v>
      </c>
      <c r="BB733">
        <f>AM733/(AO733+AM733/AT733)</f>
        <v>0</v>
      </c>
      <c r="BC733" t="s">
        <v>420</v>
      </c>
      <c r="BD733">
        <v>0</v>
      </c>
      <c r="BE733">
        <f>IF(BD733&lt;&gt;0, BD733, BB733)</f>
        <v>0</v>
      </c>
      <c r="BF733">
        <f>1-BE733/AT733</f>
        <v>0</v>
      </c>
      <c r="BG733">
        <f>(AT733-AS733)/(AT733-BE733)</f>
        <v>0</v>
      </c>
      <c r="BH733">
        <f>(AN733-AT733)/(AN733-BE733)</f>
        <v>0</v>
      </c>
      <c r="BI733">
        <f>(AT733-AS733)/(AT733-AM733)</f>
        <v>0</v>
      </c>
      <c r="BJ733">
        <f>(AN733-AT733)/(AN733-AM733)</f>
        <v>0</v>
      </c>
      <c r="BK733">
        <f>(BG733*BE733/AS733)</f>
        <v>0</v>
      </c>
      <c r="BL733">
        <f>(1-BK733)</f>
        <v>0</v>
      </c>
      <c r="CU733">
        <f>$B$13*DS733+$C$13*DT733+$F$13*EE733*(1-EH733)</f>
        <v>0</v>
      </c>
      <c r="CV733">
        <f>CU733*CW733</f>
        <v>0</v>
      </c>
      <c r="CW733">
        <f>($B$13*$D$11+$C$13*$D$11+$F$13*((ER733+EJ733)/MAX(ER733+EJ733+ES733, 0.1)*$I$11+ES733/MAX(ER733+EJ733+ES733, 0.1)*$J$11))/($B$13+$C$13+$F$13)</f>
        <v>0</v>
      </c>
      <c r="CX733">
        <f>($B$13*$K$11+$C$13*$K$11+$F$13*((ER733+EJ733)/MAX(ER733+EJ733+ES733, 0.1)*$P$11+ES733/MAX(ER733+EJ733+ES733, 0.1)*$Q$11))/($B$13+$C$13+$F$13)</f>
        <v>0</v>
      </c>
      <c r="CY733">
        <v>2.7</v>
      </c>
      <c r="CZ733">
        <v>0.5</v>
      </c>
      <c r="DA733" t="s">
        <v>421</v>
      </c>
      <c r="DB733">
        <v>2</v>
      </c>
      <c r="DC733">
        <v>1761014882.1</v>
      </c>
      <c r="DD733">
        <v>420.363125</v>
      </c>
      <c r="DE733">
        <v>420.0065</v>
      </c>
      <c r="DF733">
        <v>23.76675416666667</v>
      </c>
      <c r="DG733">
        <v>23.726225</v>
      </c>
      <c r="DH733">
        <v>422.2729583333333</v>
      </c>
      <c r="DI733">
        <v>23.57356666666666</v>
      </c>
      <c r="DJ733">
        <v>499.997</v>
      </c>
      <c r="DK733">
        <v>90.64652083333333</v>
      </c>
      <c r="DL733">
        <v>0.03313712916666667</v>
      </c>
      <c r="DM733">
        <v>30.07711666666667</v>
      </c>
      <c r="DN733">
        <v>29.9832125</v>
      </c>
      <c r="DO733">
        <v>999.9</v>
      </c>
      <c r="DP733">
        <v>0</v>
      </c>
      <c r="DQ733">
        <v>0</v>
      </c>
      <c r="DR733">
        <v>9993.85125</v>
      </c>
      <c r="DS733">
        <v>0</v>
      </c>
      <c r="DT733">
        <v>0.242856</v>
      </c>
      <c r="DU733">
        <v>0.3566245</v>
      </c>
      <c r="DV733">
        <v>430.5969583333334</v>
      </c>
      <c r="DW733">
        <v>430.2139583333333</v>
      </c>
      <c r="DX733">
        <v>0.04052109291666667</v>
      </c>
      <c r="DY733">
        <v>420.0065</v>
      </c>
      <c r="DZ733">
        <v>23.726225</v>
      </c>
      <c r="EA733">
        <v>2.154374583333333</v>
      </c>
      <c r="EB733">
        <v>2.15070125</v>
      </c>
      <c r="EC733">
        <v>18.62700416666667</v>
      </c>
      <c r="ED733">
        <v>18.59972083333333</v>
      </c>
      <c r="EE733">
        <v>0.00500078</v>
      </c>
      <c r="EF733">
        <v>0</v>
      </c>
      <c r="EG733">
        <v>0</v>
      </c>
      <c r="EH733">
        <v>0</v>
      </c>
      <c r="EI733">
        <v>221.8833333333333</v>
      </c>
      <c r="EJ733">
        <v>0.00500078</v>
      </c>
      <c r="EK733">
        <v>-17.075</v>
      </c>
      <c r="EL733">
        <v>-0.5875</v>
      </c>
      <c r="EM733">
        <v>35.39308333333333</v>
      </c>
      <c r="EN733">
        <v>39.17425</v>
      </c>
      <c r="EO733">
        <v>37.51016666666666</v>
      </c>
      <c r="EP733">
        <v>39.42945833333333</v>
      </c>
      <c r="EQ733">
        <v>38.46841666666666</v>
      </c>
      <c r="ER733">
        <v>0</v>
      </c>
      <c r="ES733">
        <v>0</v>
      </c>
      <c r="ET733">
        <v>0</v>
      </c>
      <c r="EU733">
        <v>1761014889.1</v>
      </c>
      <c r="EV733">
        <v>0</v>
      </c>
      <c r="EW733">
        <v>220.104</v>
      </c>
      <c r="EX733">
        <v>-25.46923103414857</v>
      </c>
      <c r="EY733">
        <v>57.17692363560788</v>
      </c>
      <c r="EZ733">
        <v>-16.172</v>
      </c>
      <c r="FA733">
        <v>15</v>
      </c>
      <c r="FB733">
        <v>1761014707.6</v>
      </c>
      <c r="FC733" t="s">
        <v>1851</v>
      </c>
      <c r="FD733">
        <v>1761014707.6</v>
      </c>
      <c r="FE733">
        <v>1761014696.1</v>
      </c>
      <c r="FF733">
        <v>22</v>
      </c>
      <c r="FG733">
        <v>-0.052</v>
      </c>
      <c r="FH733">
        <v>0</v>
      </c>
      <c r="FI733">
        <v>-1.91</v>
      </c>
      <c r="FJ733">
        <v>0.186</v>
      </c>
      <c r="FK733">
        <v>420</v>
      </c>
      <c r="FL733">
        <v>23</v>
      </c>
      <c r="FM733">
        <v>0.59</v>
      </c>
      <c r="FN733">
        <v>0.12</v>
      </c>
      <c r="FO733">
        <v>0.3586640975609756</v>
      </c>
      <c r="FP733">
        <v>-0.0456143832752612</v>
      </c>
      <c r="FQ733">
        <v>0.03415066426008602</v>
      </c>
      <c r="FR733">
        <v>1</v>
      </c>
      <c r="FS733">
        <v>222.3029411764706</v>
      </c>
      <c r="FT733">
        <v>-29.76470599189206</v>
      </c>
      <c r="FU733">
        <v>8.010745918640186</v>
      </c>
      <c r="FV733">
        <v>0</v>
      </c>
      <c r="FW733">
        <v>0.03117674682926829</v>
      </c>
      <c r="FX733">
        <v>0.3284552928919861</v>
      </c>
      <c r="FY733">
        <v>0.03701712247857156</v>
      </c>
      <c r="FZ733">
        <v>0</v>
      </c>
      <c r="GA733">
        <v>1</v>
      </c>
      <c r="GB733">
        <v>3</v>
      </c>
      <c r="GC733" t="s">
        <v>459</v>
      </c>
      <c r="GD733">
        <v>3.10943</v>
      </c>
      <c r="GE733">
        <v>2.72477</v>
      </c>
      <c r="GF733">
        <v>0.0888419</v>
      </c>
      <c r="GG733">
        <v>0.0885369</v>
      </c>
      <c r="GH733">
        <v>0.107949</v>
      </c>
      <c r="GI733">
        <v>0.108641</v>
      </c>
      <c r="GJ733">
        <v>23917.4</v>
      </c>
      <c r="GK733">
        <v>21650.5</v>
      </c>
      <c r="GL733">
        <v>26806.2</v>
      </c>
      <c r="GM733">
        <v>23958.5</v>
      </c>
      <c r="GN733">
        <v>38207.7</v>
      </c>
      <c r="GO733">
        <v>31494.8</v>
      </c>
      <c r="GP733">
        <v>46789.2</v>
      </c>
      <c r="GQ733">
        <v>37866.7</v>
      </c>
      <c r="GR733">
        <v>1.89522</v>
      </c>
      <c r="GS733">
        <v>1.88485</v>
      </c>
      <c r="GT733">
        <v>0.105456</v>
      </c>
      <c r="GU733">
        <v>0</v>
      </c>
      <c r="GV733">
        <v>28.2744</v>
      </c>
      <c r="GW733">
        <v>999.9</v>
      </c>
      <c r="GX733">
        <v>64.2</v>
      </c>
      <c r="GY733">
        <v>28.9</v>
      </c>
      <c r="GZ733">
        <v>28.3178</v>
      </c>
      <c r="HA733">
        <v>61.1283</v>
      </c>
      <c r="HB733">
        <v>21.0136</v>
      </c>
      <c r="HC733">
        <v>1</v>
      </c>
      <c r="HD733">
        <v>0.00838669</v>
      </c>
      <c r="HE733">
        <v>-2.36351</v>
      </c>
      <c r="HF733">
        <v>20.3208</v>
      </c>
      <c r="HG733">
        <v>5.22133</v>
      </c>
      <c r="HH733">
        <v>11.98</v>
      </c>
      <c r="HI733">
        <v>4.9652</v>
      </c>
      <c r="HJ733">
        <v>3.27595</v>
      </c>
      <c r="HK733">
        <v>9999</v>
      </c>
      <c r="HL733">
        <v>9999</v>
      </c>
      <c r="HM733">
        <v>9999</v>
      </c>
      <c r="HN733">
        <v>999.9</v>
      </c>
      <c r="HO733">
        <v>1.8636</v>
      </c>
      <c r="HP733">
        <v>1.85974</v>
      </c>
      <c r="HQ733">
        <v>1.85806</v>
      </c>
      <c r="HR733">
        <v>1.85943</v>
      </c>
      <c r="HS733">
        <v>1.85959</v>
      </c>
      <c r="HT733">
        <v>1.85806</v>
      </c>
      <c r="HU733">
        <v>1.85715</v>
      </c>
      <c r="HV733">
        <v>1.85211</v>
      </c>
      <c r="HW733">
        <v>0</v>
      </c>
      <c r="HX733">
        <v>0</v>
      </c>
      <c r="HY733">
        <v>0</v>
      </c>
      <c r="HZ733">
        <v>0</v>
      </c>
      <c r="IA733" t="s">
        <v>424</v>
      </c>
      <c r="IB733" t="s">
        <v>425</v>
      </c>
      <c r="IC733" t="s">
        <v>426</v>
      </c>
      <c r="ID733" t="s">
        <v>426</v>
      </c>
      <c r="IE733" t="s">
        <v>426</v>
      </c>
      <c r="IF733" t="s">
        <v>426</v>
      </c>
      <c r="IG733">
        <v>0</v>
      </c>
      <c r="IH733">
        <v>100</v>
      </c>
      <c r="II733">
        <v>100</v>
      </c>
      <c r="IJ733">
        <v>-1.91</v>
      </c>
      <c r="IK733">
        <v>0.1927</v>
      </c>
      <c r="IL733">
        <v>-2.701380228693328</v>
      </c>
      <c r="IM733">
        <v>0.001328113201692861</v>
      </c>
      <c r="IN733">
        <v>1.538283238170363E-06</v>
      </c>
      <c r="IO733">
        <v>-5.795655626708063E-10</v>
      </c>
      <c r="IP733">
        <v>-0.06022390184265988</v>
      </c>
      <c r="IQ733">
        <v>-0.004593102289677449</v>
      </c>
      <c r="IR733">
        <v>0.0008253994458280543</v>
      </c>
      <c r="IS733">
        <v>-7.403632370499484E-06</v>
      </c>
      <c r="IT733">
        <v>2</v>
      </c>
      <c r="IU733">
        <v>1985</v>
      </c>
      <c r="IV733">
        <v>1</v>
      </c>
      <c r="IW733">
        <v>27</v>
      </c>
      <c r="IX733">
        <v>3</v>
      </c>
      <c r="IY733">
        <v>3.2</v>
      </c>
      <c r="IZ733">
        <v>1.13525</v>
      </c>
      <c r="JA733">
        <v>2.6123</v>
      </c>
      <c r="JB733">
        <v>1.49658</v>
      </c>
      <c r="JC733">
        <v>2.34375</v>
      </c>
      <c r="JD733">
        <v>1.54907</v>
      </c>
      <c r="JE733">
        <v>2.46948</v>
      </c>
      <c r="JF733">
        <v>32.6869</v>
      </c>
      <c r="JG733">
        <v>15.0777</v>
      </c>
      <c r="JH733">
        <v>18</v>
      </c>
      <c r="JI733">
        <v>481.35</v>
      </c>
      <c r="JJ733">
        <v>503.992</v>
      </c>
      <c r="JK733">
        <v>31.4755</v>
      </c>
      <c r="JL733">
        <v>27.3315</v>
      </c>
      <c r="JM733">
        <v>29.9996</v>
      </c>
      <c r="JN733">
        <v>27.5352</v>
      </c>
      <c r="JO733">
        <v>27.519</v>
      </c>
      <c r="JP733">
        <v>22.8279</v>
      </c>
      <c r="JQ733">
        <v>20.366</v>
      </c>
      <c r="JR733">
        <v>78.95950000000001</v>
      </c>
      <c r="JS733">
        <v>31.4342</v>
      </c>
      <c r="JT733">
        <v>420</v>
      </c>
      <c r="JU733">
        <v>23.5821</v>
      </c>
      <c r="JV733">
        <v>102.317</v>
      </c>
      <c r="JW733">
        <v>91.3561</v>
      </c>
    </row>
    <row r="734" spans="1:283">
      <c r="A734">
        <v>716</v>
      </c>
      <c r="B734">
        <v>1761014892.1</v>
      </c>
      <c r="C734">
        <v>5226.099999904633</v>
      </c>
      <c r="D734" t="s">
        <v>1900</v>
      </c>
      <c r="E734" t="s">
        <v>1901</v>
      </c>
      <c r="F734">
        <v>5</v>
      </c>
      <c r="G734" t="s">
        <v>1850</v>
      </c>
      <c r="H734">
        <v>1761014884.1</v>
      </c>
      <c r="I734">
        <f>(J734)/1000</f>
        <v>0</v>
      </c>
      <c r="J734">
        <f>1000*DJ734*AH734*(DF734-DG734)/(100*CY734*(1000-AH734*DF734))</f>
        <v>0</v>
      </c>
      <c r="K734">
        <f>DJ734*AH734*(DE734-DD734*(1000-AH734*DG734)/(1000-AH734*DF734))/(100*CY734)</f>
        <v>0</v>
      </c>
      <c r="L734">
        <f>DD734 - IF(AH734&gt;1, K734*CY734*100.0/(AJ734), 0)</f>
        <v>0</v>
      </c>
      <c r="M734">
        <f>((S734-I734/2)*L734-K734)/(S734+I734/2)</f>
        <v>0</v>
      </c>
      <c r="N734">
        <f>M734*(DK734+DL734)/1000.0</f>
        <v>0</v>
      </c>
      <c r="O734">
        <f>(DD734 - IF(AH734&gt;1, K734*CY734*100.0/(AJ734), 0))*(DK734+DL734)/1000.0</f>
        <v>0</v>
      </c>
      <c r="P734">
        <f>2.0/((1/R734-1/Q734)+SIGN(R734)*SQRT((1/R734-1/Q734)*(1/R734-1/Q734) + 4*CZ734/((CZ734+1)*(CZ734+1))*(2*1/R734*1/Q734-1/Q734*1/Q734)))</f>
        <v>0</v>
      </c>
      <c r="Q734">
        <f>IF(LEFT(DA734,1)&lt;&gt;"0",IF(LEFT(DA734,1)="1",3.0,DB734),$D$5+$E$5*(DR734*DK734/($K$5*1000))+$F$5*(DR734*DK734/($K$5*1000))*MAX(MIN(CY734,$J$5),$I$5)*MAX(MIN(CY734,$J$5),$I$5)+$G$5*MAX(MIN(CY734,$J$5),$I$5)*(DR734*DK734/($K$5*1000))+$H$5*(DR734*DK734/($K$5*1000))*(DR734*DK734/($K$5*1000)))</f>
        <v>0</v>
      </c>
      <c r="R734">
        <f>I734*(1000-(1000*0.61365*exp(17.502*V734/(240.97+V734))/(DK734+DL734)+DF734)/2)/(1000*0.61365*exp(17.502*V734/(240.97+V734))/(DK734+DL734)-DF734)</f>
        <v>0</v>
      </c>
      <c r="S734">
        <f>1/((CZ734+1)/(P734/1.6)+1/(Q734/1.37)) + CZ734/((CZ734+1)/(P734/1.6) + CZ734/(Q734/1.37))</f>
        <v>0</v>
      </c>
      <c r="T734">
        <f>(CU734*CX734)</f>
        <v>0</v>
      </c>
      <c r="U734">
        <f>(DM734+(T734+2*0.95*5.67E-8*(((DM734+$B$9)+273)^4-(DM734+273)^4)-44100*I734)/(1.84*29.3*Q734+8*0.95*5.67E-8*(DM734+273)^3))</f>
        <v>0</v>
      </c>
      <c r="V734">
        <f>($C$9*DN734+$D$9*DO734+$E$9*U734)</f>
        <v>0</v>
      </c>
      <c r="W734">
        <f>0.61365*exp(17.502*V734/(240.97+V734))</f>
        <v>0</v>
      </c>
      <c r="X734">
        <f>(Y734/Z734*100)</f>
        <v>0</v>
      </c>
      <c r="Y734">
        <f>DF734*(DK734+DL734)/1000</f>
        <v>0</v>
      </c>
      <c r="Z734">
        <f>0.61365*exp(17.502*DM734/(240.97+DM734))</f>
        <v>0</v>
      </c>
      <c r="AA734">
        <f>(W734-DF734*(DK734+DL734)/1000)</f>
        <v>0</v>
      </c>
      <c r="AB734">
        <f>(-I734*44100)</f>
        <v>0</v>
      </c>
      <c r="AC734">
        <f>2*29.3*Q734*0.92*(DM734-V734)</f>
        <v>0</v>
      </c>
      <c r="AD734">
        <f>2*0.95*5.67E-8*(((DM734+$B$9)+273)^4-(V734+273)^4)</f>
        <v>0</v>
      </c>
      <c r="AE734">
        <f>T734+AD734+AB734+AC734</f>
        <v>0</v>
      </c>
      <c r="AF734">
        <v>1</v>
      </c>
      <c r="AG734">
        <v>0</v>
      </c>
      <c r="AH734">
        <f>IF(AF734*$H$15&gt;=AJ734,1.0,(AJ734/(AJ734-AF734*$H$15)))</f>
        <v>0</v>
      </c>
      <c r="AI734">
        <f>(AH734-1)*100</f>
        <v>0</v>
      </c>
      <c r="AJ734">
        <f>MAX(0,($B$15+$C$15*DR734)/(1+$D$15*DR734)*DK734/(DM734+273)*$E$15)</f>
        <v>0</v>
      </c>
      <c r="AK734" t="s">
        <v>420</v>
      </c>
      <c r="AL734" t="s">
        <v>420</v>
      </c>
      <c r="AM734">
        <v>0</v>
      </c>
      <c r="AN734">
        <v>0</v>
      </c>
      <c r="AO734">
        <f>1-AM734/AN734</f>
        <v>0</v>
      </c>
      <c r="AP734">
        <v>0</v>
      </c>
      <c r="AQ734" t="s">
        <v>420</v>
      </c>
      <c r="AR734" t="s">
        <v>420</v>
      </c>
      <c r="AS734">
        <v>0</v>
      </c>
      <c r="AT734">
        <v>0</v>
      </c>
      <c r="AU734">
        <f>1-AS734/AT734</f>
        <v>0</v>
      </c>
      <c r="AV734">
        <v>0.5</v>
      </c>
      <c r="AW734">
        <f>CV734</f>
        <v>0</v>
      </c>
      <c r="AX734">
        <f>K734</f>
        <v>0</v>
      </c>
      <c r="AY734">
        <f>AU734*AV734*AW734</f>
        <v>0</v>
      </c>
      <c r="AZ734">
        <f>(AX734-AP734)/AW734</f>
        <v>0</v>
      </c>
      <c r="BA734">
        <f>(AN734-AT734)/AT734</f>
        <v>0</v>
      </c>
      <c r="BB734">
        <f>AM734/(AO734+AM734/AT734)</f>
        <v>0</v>
      </c>
      <c r="BC734" t="s">
        <v>420</v>
      </c>
      <c r="BD734">
        <v>0</v>
      </c>
      <c r="BE734">
        <f>IF(BD734&lt;&gt;0, BD734, BB734)</f>
        <v>0</v>
      </c>
      <c r="BF734">
        <f>1-BE734/AT734</f>
        <v>0</v>
      </c>
      <c r="BG734">
        <f>(AT734-AS734)/(AT734-BE734)</f>
        <v>0</v>
      </c>
      <c r="BH734">
        <f>(AN734-AT734)/(AN734-BE734)</f>
        <v>0</v>
      </c>
      <c r="BI734">
        <f>(AT734-AS734)/(AT734-AM734)</f>
        <v>0</v>
      </c>
      <c r="BJ734">
        <f>(AN734-AT734)/(AN734-AM734)</f>
        <v>0</v>
      </c>
      <c r="BK734">
        <f>(BG734*BE734/AS734)</f>
        <v>0</v>
      </c>
      <c r="BL734">
        <f>(1-BK734)</f>
        <v>0</v>
      </c>
      <c r="CU734">
        <f>$B$13*DS734+$C$13*DT734+$F$13*EE734*(1-EH734)</f>
        <v>0</v>
      </c>
      <c r="CV734">
        <f>CU734*CW734</f>
        <v>0</v>
      </c>
      <c r="CW734">
        <f>($B$13*$D$11+$C$13*$D$11+$F$13*((ER734+EJ734)/MAX(ER734+EJ734+ES734, 0.1)*$I$11+ES734/MAX(ER734+EJ734+ES734, 0.1)*$J$11))/($B$13+$C$13+$F$13)</f>
        <v>0</v>
      </c>
      <c r="CX734">
        <f>($B$13*$K$11+$C$13*$K$11+$F$13*((ER734+EJ734)/MAX(ER734+EJ734+ES734, 0.1)*$P$11+ES734/MAX(ER734+EJ734+ES734, 0.1)*$Q$11))/($B$13+$C$13+$F$13)</f>
        <v>0</v>
      </c>
      <c r="CY734">
        <v>2.7</v>
      </c>
      <c r="CZ734">
        <v>0.5</v>
      </c>
      <c r="DA734" t="s">
        <v>421</v>
      </c>
      <c r="DB734">
        <v>2</v>
      </c>
      <c r="DC734">
        <v>1761014884.1</v>
      </c>
      <c r="DD734">
        <v>420.355625</v>
      </c>
      <c r="DE734">
        <v>420.014375</v>
      </c>
      <c r="DF734">
        <v>23.76299166666666</v>
      </c>
      <c r="DG734">
        <v>23.7090125</v>
      </c>
      <c r="DH734">
        <v>422.2655</v>
      </c>
      <c r="DI734">
        <v>23.5698875</v>
      </c>
      <c r="DJ734">
        <v>499.9780833333332</v>
      </c>
      <c r="DK734">
        <v>90.64680833333334</v>
      </c>
      <c r="DL734">
        <v>0.03315404166666667</v>
      </c>
      <c r="DM734">
        <v>30.078975</v>
      </c>
      <c r="DN734">
        <v>29.9837625</v>
      </c>
      <c r="DO734">
        <v>999.9</v>
      </c>
      <c r="DP734">
        <v>0</v>
      </c>
      <c r="DQ734">
        <v>0</v>
      </c>
      <c r="DR734">
        <v>9994.917916666667</v>
      </c>
      <c r="DS734">
        <v>0</v>
      </c>
      <c r="DT734">
        <v>0.242856</v>
      </c>
      <c r="DU734">
        <v>0.3413034166666667</v>
      </c>
      <c r="DV734">
        <v>430.5876666666666</v>
      </c>
      <c r="DW734">
        <v>430.2144166666667</v>
      </c>
      <c r="DX734">
        <v>0.05397070833333333</v>
      </c>
      <c r="DY734">
        <v>420.014375</v>
      </c>
      <c r="DZ734">
        <v>23.7090125</v>
      </c>
      <c r="EA734">
        <v>2.15404</v>
      </c>
      <c r="EB734">
        <v>2.1491475</v>
      </c>
      <c r="EC734">
        <v>18.62452083333333</v>
      </c>
      <c r="ED734">
        <v>18.5881625</v>
      </c>
      <c r="EE734">
        <v>0.00500078</v>
      </c>
      <c r="EF734">
        <v>0</v>
      </c>
      <c r="EG734">
        <v>0</v>
      </c>
      <c r="EH734">
        <v>0</v>
      </c>
      <c r="EI734">
        <v>221.4416666666667</v>
      </c>
      <c r="EJ734">
        <v>0.00500078</v>
      </c>
      <c r="EK734">
        <v>-17.45</v>
      </c>
      <c r="EL734">
        <v>-0.4541666666666666</v>
      </c>
      <c r="EM734">
        <v>35.37745833333333</v>
      </c>
      <c r="EN734">
        <v>39.20033333333333</v>
      </c>
      <c r="EO734">
        <v>37.572625</v>
      </c>
      <c r="EP734">
        <v>39.45549999999999</v>
      </c>
      <c r="EQ734">
        <v>38.45804166666667</v>
      </c>
      <c r="ER734">
        <v>0</v>
      </c>
      <c r="ES734">
        <v>0</v>
      </c>
      <c r="ET734">
        <v>0</v>
      </c>
      <c r="EU734">
        <v>1761014890.9</v>
      </c>
      <c r="EV734">
        <v>0</v>
      </c>
      <c r="EW734">
        <v>220.5192307692308</v>
      </c>
      <c r="EX734">
        <v>-22.88205146538746</v>
      </c>
      <c r="EY734">
        <v>37.62393197484533</v>
      </c>
      <c r="EZ734">
        <v>-16.88846153846154</v>
      </c>
      <c r="FA734">
        <v>15</v>
      </c>
      <c r="FB734">
        <v>1761014707.6</v>
      </c>
      <c r="FC734" t="s">
        <v>1851</v>
      </c>
      <c r="FD734">
        <v>1761014707.6</v>
      </c>
      <c r="FE734">
        <v>1761014696.1</v>
      </c>
      <c r="FF734">
        <v>22</v>
      </c>
      <c r="FG734">
        <v>-0.052</v>
      </c>
      <c r="FH734">
        <v>0</v>
      </c>
      <c r="FI734">
        <v>-1.91</v>
      </c>
      <c r="FJ734">
        <v>0.186</v>
      </c>
      <c r="FK734">
        <v>420</v>
      </c>
      <c r="FL734">
        <v>23</v>
      </c>
      <c r="FM734">
        <v>0.59</v>
      </c>
      <c r="FN734">
        <v>0.12</v>
      </c>
      <c r="FO734">
        <v>0.35432885</v>
      </c>
      <c r="FP734">
        <v>-0.1872788442776738</v>
      </c>
      <c r="FQ734">
        <v>0.0412964355184258</v>
      </c>
      <c r="FR734">
        <v>1</v>
      </c>
      <c r="FS734">
        <v>221.7029411764706</v>
      </c>
      <c r="FT734">
        <v>-30.19251348116707</v>
      </c>
      <c r="FU734">
        <v>8.059028013721727</v>
      </c>
      <c r="FV734">
        <v>0</v>
      </c>
      <c r="FW734">
        <v>0.04012998199999999</v>
      </c>
      <c r="FX734">
        <v>0.3986661066416511</v>
      </c>
      <c r="FY734">
        <v>0.0416948748220631</v>
      </c>
      <c r="FZ734">
        <v>0</v>
      </c>
      <c r="GA734">
        <v>1</v>
      </c>
      <c r="GB734">
        <v>3</v>
      </c>
      <c r="GC734" t="s">
        <v>459</v>
      </c>
      <c r="GD734">
        <v>3.10968</v>
      </c>
      <c r="GE734">
        <v>2.72451</v>
      </c>
      <c r="GF734">
        <v>0.08884450000000001</v>
      </c>
      <c r="GG734">
        <v>0.08854140000000001</v>
      </c>
      <c r="GH734">
        <v>0.107895</v>
      </c>
      <c r="GI734">
        <v>0.108596</v>
      </c>
      <c r="GJ734">
        <v>23917.2</v>
      </c>
      <c r="GK734">
        <v>21650.5</v>
      </c>
      <c r="GL734">
        <v>26806.1</v>
      </c>
      <c r="GM734">
        <v>23958.6</v>
      </c>
      <c r="GN734">
        <v>38210.1</v>
      </c>
      <c r="GO734">
        <v>31496.5</v>
      </c>
      <c r="GP734">
        <v>46789.2</v>
      </c>
      <c r="GQ734">
        <v>37866.8</v>
      </c>
      <c r="GR734">
        <v>1.89527</v>
      </c>
      <c r="GS734">
        <v>1.8845</v>
      </c>
      <c r="GT734">
        <v>0.105705</v>
      </c>
      <c r="GU734">
        <v>0</v>
      </c>
      <c r="GV734">
        <v>28.2737</v>
      </c>
      <c r="GW734">
        <v>999.9</v>
      </c>
      <c r="GX734">
        <v>64.2</v>
      </c>
      <c r="GY734">
        <v>28.9</v>
      </c>
      <c r="GZ734">
        <v>28.3199</v>
      </c>
      <c r="HA734">
        <v>61.1983</v>
      </c>
      <c r="HB734">
        <v>21.0096</v>
      </c>
      <c r="HC734">
        <v>1</v>
      </c>
      <c r="HD734">
        <v>0.008404470000000001</v>
      </c>
      <c r="HE734">
        <v>-2.31826</v>
      </c>
      <c r="HF734">
        <v>20.3216</v>
      </c>
      <c r="HG734">
        <v>5.22073</v>
      </c>
      <c r="HH734">
        <v>11.9798</v>
      </c>
      <c r="HI734">
        <v>4.96525</v>
      </c>
      <c r="HJ734">
        <v>3.27598</v>
      </c>
      <c r="HK734">
        <v>9999</v>
      </c>
      <c r="HL734">
        <v>9999</v>
      </c>
      <c r="HM734">
        <v>9999</v>
      </c>
      <c r="HN734">
        <v>999.9</v>
      </c>
      <c r="HO734">
        <v>1.86362</v>
      </c>
      <c r="HP734">
        <v>1.85974</v>
      </c>
      <c r="HQ734">
        <v>1.85806</v>
      </c>
      <c r="HR734">
        <v>1.85944</v>
      </c>
      <c r="HS734">
        <v>1.85959</v>
      </c>
      <c r="HT734">
        <v>1.85806</v>
      </c>
      <c r="HU734">
        <v>1.85714</v>
      </c>
      <c r="HV734">
        <v>1.85211</v>
      </c>
      <c r="HW734">
        <v>0</v>
      </c>
      <c r="HX734">
        <v>0</v>
      </c>
      <c r="HY734">
        <v>0</v>
      </c>
      <c r="HZ734">
        <v>0</v>
      </c>
      <c r="IA734" t="s">
        <v>424</v>
      </c>
      <c r="IB734" t="s">
        <v>425</v>
      </c>
      <c r="IC734" t="s">
        <v>426</v>
      </c>
      <c r="ID734" t="s">
        <v>426</v>
      </c>
      <c r="IE734" t="s">
        <v>426</v>
      </c>
      <c r="IF734" t="s">
        <v>426</v>
      </c>
      <c r="IG734">
        <v>0</v>
      </c>
      <c r="IH734">
        <v>100</v>
      </c>
      <c r="II734">
        <v>100</v>
      </c>
      <c r="IJ734">
        <v>-1.91</v>
      </c>
      <c r="IK734">
        <v>0.1923</v>
      </c>
      <c r="IL734">
        <v>-2.701380228693328</v>
      </c>
      <c r="IM734">
        <v>0.001328113201692861</v>
      </c>
      <c r="IN734">
        <v>1.538283238170363E-06</v>
      </c>
      <c r="IO734">
        <v>-5.795655626708063E-10</v>
      </c>
      <c r="IP734">
        <v>-0.06022390184265988</v>
      </c>
      <c r="IQ734">
        <v>-0.004593102289677449</v>
      </c>
      <c r="IR734">
        <v>0.0008253994458280543</v>
      </c>
      <c r="IS734">
        <v>-7.403632370499484E-06</v>
      </c>
      <c r="IT734">
        <v>2</v>
      </c>
      <c r="IU734">
        <v>1985</v>
      </c>
      <c r="IV734">
        <v>1</v>
      </c>
      <c r="IW734">
        <v>27</v>
      </c>
      <c r="IX734">
        <v>3.1</v>
      </c>
      <c r="IY734">
        <v>3.3</v>
      </c>
      <c r="IZ734">
        <v>1.13525</v>
      </c>
      <c r="JA734">
        <v>2.6062</v>
      </c>
      <c r="JB734">
        <v>1.49658</v>
      </c>
      <c r="JC734">
        <v>2.34375</v>
      </c>
      <c r="JD734">
        <v>1.54907</v>
      </c>
      <c r="JE734">
        <v>2.41943</v>
      </c>
      <c r="JF734">
        <v>32.6869</v>
      </c>
      <c r="JG734">
        <v>15.0777</v>
      </c>
      <c r="JH734">
        <v>18</v>
      </c>
      <c r="JI734">
        <v>481.379</v>
      </c>
      <c r="JJ734">
        <v>503.758</v>
      </c>
      <c r="JK734">
        <v>31.4732</v>
      </c>
      <c r="JL734">
        <v>27.3315</v>
      </c>
      <c r="JM734">
        <v>29.9998</v>
      </c>
      <c r="JN734">
        <v>27.5352</v>
      </c>
      <c r="JO734">
        <v>27.5189</v>
      </c>
      <c r="JP734">
        <v>22.8278</v>
      </c>
      <c r="JQ734">
        <v>20.366</v>
      </c>
      <c r="JR734">
        <v>78.95950000000001</v>
      </c>
      <c r="JS734">
        <v>31.4342</v>
      </c>
      <c r="JT734">
        <v>420</v>
      </c>
      <c r="JU734">
        <v>23.591</v>
      </c>
      <c r="JV734">
        <v>102.317</v>
      </c>
      <c r="JW734">
        <v>91.35639999999999</v>
      </c>
    </row>
    <row r="735" spans="1:283">
      <c r="A735">
        <v>717</v>
      </c>
      <c r="B735">
        <v>1761014894.1</v>
      </c>
      <c r="C735">
        <v>5228.099999904633</v>
      </c>
      <c r="D735" t="s">
        <v>1902</v>
      </c>
      <c r="E735" t="s">
        <v>1903</v>
      </c>
      <c r="F735">
        <v>5</v>
      </c>
      <c r="G735" t="s">
        <v>1850</v>
      </c>
      <c r="H735">
        <v>1761014886.1</v>
      </c>
      <c r="I735">
        <f>(J735)/1000</f>
        <v>0</v>
      </c>
      <c r="J735">
        <f>1000*DJ735*AH735*(DF735-DG735)/(100*CY735*(1000-AH735*DF735))</f>
        <v>0</v>
      </c>
      <c r="K735">
        <f>DJ735*AH735*(DE735-DD735*(1000-AH735*DG735)/(1000-AH735*DF735))/(100*CY735)</f>
        <v>0</v>
      </c>
      <c r="L735">
        <f>DD735 - IF(AH735&gt;1, K735*CY735*100.0/(AJ735), 0)</f>
        <v>0</v>
      </c>
      <c r="M735">
        <f>((S735-I735/2)*L735-K735)/(S735+I735/2)</f>
        <v>0</v>
      </c>
      <c r="N735">
        <f>M735*(DK735+DL735)/1000.0</f>
        <v>0</v>
      </c>
      <c r="O735">
        <f>(DD735 - IF(AH735&gt;1, K735*CY735*100.0/(AJ735), 0))*(DK735+DL735)/1000.0</f>
        <v>0</v>
      </c>
      <c r="P735">
        <f>2.0/((1/R735-1/Q735)+SIGN(R735)*SQRT((1/R735-1/Q735)*(1/R735-1/Q735) + 4*CZ735/((CZ735+1)*(CZ735+1))*(2*1/R735*1/Q735-1/Q735*1/Q735)))</f>
        <v>0</v>
      </c>
      <c r="Q735">
        <f>IF(LEFT(DA735,1)&lt;&gt;"0",IF(LEFT(DA735,1)="1",3.0,DB735),$D$5+$E$5*(DR735*DK735/($K$5*1000))+$F$5*(DR735*DK735/($K$5*1000))*MAX(MIN(CY735,$J$5),$I$5)*MAX(MIN(CY735,$J$5),$I$5)+$G$5*MAX(MIN(CY735,$J$5),$I$5)*(DR735*DK735/($K$5*1000))+$H$5*(DR735*DK735/($K$5*1000))*(DR735*DK735/($K$5*1000)))</f>
        <v>0</v>
      </c>
      <c r="R735">
        <f>I735*(1000-(1000*0.61365*exp(17.502*V735/(240.97+V735))/(DK735+DL735)+DF735)/2)/(1000*0.61365*exp(17.502*V735/(240.97+V735))/(DK735+DL735)-DF735)</f>
        <v>0</v>
      </c>
      <c r="S735">
        <f>1/((CZ735+1)/(P735/1.6)+1/(Q735/1.37)) + CZ735/((CZ735+1)/(P735/1.6) + CZ735/(Q735/1.37))</f>
        <v>0</v>
      </c>
      <c r="T735">
        <f>(CU735*CX735)</f>
        <v>0</v>
      </c>
      <c r="U735">
        <f>(DM735+(T735+2*0.95*5.67E-8*(((DM735+$B$9)+273)^4-(DM735+273)^4)-44100*I735)/(1.84*29.3*Q735+8*0.95*5.67E-8*(DM735+273)^3))</f>
        <v>0</v>
      </c>
      <c r="V735">
        <f>($C$9*DN735+$D$9*DO735+$E$9*U735)</f>
        <v>0</v>
      </c>
      <c r="W735">
        <f>0.61365*exp(17.502*V735/(240.97+V735))</f>
        <v>0</v>
      </c>
      <c r="X735">
        <f>(Y735/Z735*100)</f>
        <v>0</v>
      </c>
      <c r="Y735">
        <f>DF735*(DK735+DL735)/1000</f>
        <v>0</v>
      </c>
      <c r="Z735">
        <f>0.61365*exp(17.502*DM735/(240.97+DM735))</f>
        <v>0</v>
      </c>
      <c r="AA735">
        <f>(W735-DF735*(DK735+DL735)/1000)</f>
        <v>0</v>
      </c>
      <c r="AB735">
        <f>(-I735*44100)</f>
        <v>0</v>
      </c>
      <c r="AC735">
        <f>2*29.3*Q735*0.92*(DM735-V735)</f>
        <v>0</v>
      </c>
      <c r="AD735">
        <f>2*0.95*5.67E-8*(((DM735+$B$9)+273)^4-(V735+273)^4)</f>
        <v>0</v>
      </c>
      <c r="AE735">
        <f>T735+AD735+AB735+AC735</f>
        <v>0</v>
      </c>
      <c r="AF735">
        <v>1</v>
      </c>
      <c r="AG735">
        <v>0</v>
      </c>
      <c r="AH735">
        <f>IF(AF735*$H$15&gt;=AJ735,1.0,(AJ735/(AJ735-AF735*$H$15)))</f>
        <v>0</v>
      </c>
      <c r="AI735">
        <f>(AH735-1)*100</f>
        <v>0</v>
      </c>
      <c r="AJ735">
        <f>MAX(0,($B$15+$C$15*DR735)/(1+$D$15*DR735)*DK735/(DM735+273)*$E$15)</f>
        <v>0</v>
      </c>
      <c r="AK735" t="s">
        <v>420</v>
      </c>
      <c r="AL735" t="s">
        <v>420</v>
      </c>
      <c r="AM735">
        <v>0</v>
      </c>
      <c r="AN735">
        <v>0</v>
      </c>
      <c r="AO735">
        <f>1-AM735/AN735</f>
        <v>0</v>
      </c>
      <c r="AP735">
        <v>0</v>
      </c>
      <c r="AQ735" t="s">
        <v>420</v>
      </c>
      <c r="AR735" t="s">
        <v>420</v>
      </c>
      <c r="AS735">
        <v>0</v>
      </c>
      <c r="AT735">
        <v>0</v>
      </c>
      <c r="AU735">
        <f>1-AS735/AT735</f>
        <v>0</v>
      </c>
      <c r="AV735">
        <v>0.5</v>
      </c>
      <c r="AW735">
        <f>CV735</f>
        <v>0</v>
      </c>
      <c r="AX735">
        <f>K735</f>
        <v>0</v>
      </c>
      <c r="AY735">
        <f>AU735*AV735*AW735</f>
        <v>0</v>
      </c>
      <c r="AZ735">
        <f>(AX735-AP735)/AW735</f>
        <v>0</v>
      </c>
      <c r="BA735">
        <f>(AN735-AT735)/AT735</f>
        <v>0</v>
      </c>
      <c r="BB735">
        <f>AM735/(AO735+AM735/AT735)</f>
        <v>0</v>
      </c>
      <c r="BC735" t="s">
        <v>420</v>
      </c>
      <c r="BD735">
        <v>0</v>
      </c>
      <c r="BE735">
        <f>IF(BD735&lt;&gt;0, BD735, BB735)</f>
        <v>0</v>
      </c>
      <c r="BF735">
        <f>1-BE735/AT735</f>
        <v>0</v>
      </c>
      <c r="BG735">
        <f>(AT735-AS735)/(AT735-BE735)</f>
        <v>0</v>
      </c>
      <c r="BH735">
        <f>(AN735-AT735)/(AN735-BE735)</f>
        <v>0</v>
      </c>
      <c r="BI735">
        <f>(AT735-AS735)/(AT735-AM735)</f>
        <v>0</v>
      </c>
      <c r="BJ735">
        <f>(AN735-AT735)/(AN735-AM735)</f>
        <v>0</v>
      </c>
      <c r="BK735">
        <f>(BG735*BE735/AS735)</f>
        <v>0</v>
      </c>
      <c r="BL735">
        <f>(1-BK735)</f>
        <v>0</v>
      </c>
      <c r="CU735">
        <f>$B$13*DS735+$C$13*DT735+$F$13*EE735*(1-EH735)</f>
        <v>0</v>
      </c>
      <c r="CV735">
        <f>CU735*CW735</f>
        <v>0</v>
      </c>
      <c r="CW735">
        <f>($B$13*$D$11+$C$13*$D$11+$F$13*((ER735+EJ735)/MAX(ER735+EJ735+ES735, 0.1)*$I$11+ES735/MAX(ER735+EJ735+ES735, 0.1)*$J$11))/($B$13+$C$13+$F$13)</f>
        <v>0</v>
      </c>
      <c r="CX735">
        <f>($B$13*$K$11+$C$13*$K$11+$F$13*((ER735+EJ735)/MAX(ER735+EJ735+ES735, 0.1)*$P$11+ES735/MAX(ER735+EJ735+ES735, 0.1)*$Q$11))/($B$13+$C$13+$F$13)</f>
        <v>0</v>
      </c>
      <c r="CY735">
        <v>2.7</v>
      </c>
      <c r="CZ735">
        <v>0.5</v>
      </c>
      <c r="DA735" t="s">
        <v>421</v>
      </c>
      <c r="DB735">
        <v>2</v>
      </c>
      <c r="DC735">
        <v>1761014886.1</v>
      </c>
      <c r="DD735">
        <v>420.3538333333333</v>
      </c>
      <c r="DE735">
        <v>420.0174583333333</v>
      </c>
      <c r="DF735">
        <v>23.75715000000001</v>
      </c>
      <c r="DG735">
        <v>23.69060833333333</v>
      </c>
      <c r="DH735">
        <v>422.2637083333333</v>
      </c>
      <c r="DI735">
        <v>23.5641625</v>
      </c>
      <c r="DJ735">
        <v>499.9870833333334</v>
      </c>
      <c r="DK735">
        <v>90.64704999999999</v>
      </c>
      <c r="DL735">
        <v>0.03310639166666667</v>
      </c>
      <c r="DM735">
        <v>30.08211666666667</v>
      </c>
      <c r="DN735">
        <v>29.98623333333333</v>
      </c>
      <c r="DO735">
        <v>999.9</v>
      </c>
      <c r="DP735">
        <v>0</v>
      </c>
      <c r="DQ735">
        <v>0</v>
      </c>
      <c r="DR735">
        <v>10000.64541666667</v>
      </c>
      <c r="DS735">
        <v>0</v>
      </c>
      <c r="DT735">
        <v>0.242856</v>
      </c>
      <c r="DU735">
        <v>0.3363939583333334</v>
      </c>
      <c r="DV735">
        <v>430.58325</v>
      </c>
      <c r="DW735">
        <v>430.2094999999999</v>
      </c>
      <c r="DX735">
        <v>0.06652758624999999</v>
      </c>
      <c r="DY735">
        <v>420.0174583333333</v>
      </c>
      <c r="DZ735">
        <v>23.69060833333333</v>
      </c>
      <c r="EA735">
        <v>2.153515833333334</v>
      </c>
      <c r="EB735">
        <v>2.147485</v>
      </c>
      <c r="EC735">
        <v>18.62062916666667</v>
      </c>
      <c r="ED735">
        <v>18.57579166666667</v>
      </c>
      <c r="EE735">
        <v>0.00500078</v>
      </c>
      <c r="EF735">
        <v>0</v>
      </c>
      <c r="EG735">
        <v>0</v>
      </c>
      <c r="EH735">
        <v>0</v>
      </c>
      <c r="EI735">
        <v>222.0416666666667</v>
      </c>
      <c r="EJ735">
        <v>0.00500078</v>
      </c>
      <c r="EK735">
        <v>-17.45833333333333</v>
      </c>
      <c r="EL735">
        <v>-0.3125</v>
      </c>
      <c r="EM735">
        <v>35.382625</v>
      </c>
      <c r="EN735">
        <v>39.23420833333333</v>
      </c>
      <c r="EO735">
        <v>37.57004166666666</v>
      </c>
      <c r="EP735">
        <v>39.49970833333333</v>
      </c>
      <c r="EQ735">
        <v>38.460625</v>
      </c>
      <c r="ER735">
        <v>0</v>
      </c>
      <c r="ES735">
        <v>0</v>
      </c>
      <c r="ET735">
        <v>0</v>
      </c>
      <c r="EU735">
        <v>1761014893.3</v>
      </c>
      <c r="EV735">
        <v>0</v>
      </c>
      <c r="EW735">
        <v>220.4153846153846</v>
      </c>
      <c r="EX735">
        <v>4.376068290260938</v>
      </c>
      <c r="EY735">
        <v>-2.550427005988026</v>
      </c>
      <c r="EZ735">
        <v>-16.37692307692308</v>
      </c>
      <c r="FA735">
        <v>15</v>
      </c>
      <c r="FB735">
        <v>1761014707.6</v>
      </c>
      <c r="FC735" t="s">
        <v>1851</v>
      </c>
      <c r="FD735">
        <v>1761014707.6</v>
      </c>
      <c r="FE735">
        <v>1761014696.1</v>
      </c>
      <c r="FF735">
        <v>22</v>
      </c>
      <c r="FG735">
        <v>-0.052</v>
      </c>
      <c r="FH735">
        <v>0</v>
      </c>
      <c r="FI735">
        <v>-1.91</v>
      </c>
      <c r="FJ735">
        <v>0.186</v>
      </c>
      <c r="FK735">
        <v>420</v>
      </c>
      <c r="FL735">
        <v>23</v>
      </c>
      <c r="FM735">
        <v>0.59</v>
      </c>
      <c r="FN735">
        <v>0.12</v>
      </c>
      <c r="FO735">
        <v>0.347484243902439</v>
      </c>
      <c r="FP735">
        <v>-0.1459046341463419</v>
      </c>
      <c r="FQ735">
        <v>0.04272773247468577</v>
      </c>
      <c r="FR735">
        <v>1</v>
      </c>
      <c r="FS735">
        <v>220.8882352941176</v>
      </c>
      <c r="FT735">
        <v>-9.274255260630843</v>
      </c>
      <c r="FU735">
        <v>7.490690877815585</v>
      </c>
      <c r="FV735">
        <v>0</v>
      </c>
      <c r="FW735">
        <v>0.05173101487804878</v>
      </c>
      <c r="FX735">
        <v>0.4281210282229964</v>
      </c>
      <c r="FY735">
        <v>0.04451015054790515</v>
      </c>
      <c r="FZ735">
        <v>0</v>
      </c>
      <c r="GA735">
        <v>1</v>
      </c>
      <c r="GB735">
        <v>3</v>
      </c>
      <c r="GC735" t="s">
        <v>459</v>
      </c>
      <c r="GD735">
        <v>3.1098</v>
      </c>
      <c r="GE735">
        <v>2.72436</v>
      </c>
      <c r="GF735">
        <v>0.0888563</v>
      </c>
      <c r="GG735">
        <v>0.08853179999999999</v>
      </c>
      <c r="GH735">
        <v>0.107843</v>
      </c>
      <c r="GI735">
        <v>0.108581</v>
      </c>
      <c r="GJ735">
        <v>23917.2</v>
      </c>
      <c r="GK735">
        <v>21650.6</v>
      </c>
      <c r="GL735">
        <v>26806.4</v>
      </c>
      <c r="GM735">
        <v>23958.5</v>
      </c>
      <c r="GN735">
        <v>38212.4</v>
      </c>
      <c r="GO735">
        <v>31497</v>
      </c>
      <c r="GP735">
        <v>46789.3</v>
      </c>
      <c r="GQ735">
        <v>37866.8</v>
      </c>
      <c r="GR735">
        <v>1.89565</v>
      </c>
      <c r="GS735">
        <v>1.88415</v>
      </c>
      <c r="GT735">
        <v>0.10645</v>
      </c>
      <c r="GU735">
        <v>0</v>
      </c>
      <c r="GV735">
        <v>28.2737</v>
      </c>
      <c r="GW735">
        <v>999.9</v>
      </c>
      <c r="GX735">
        <v>64.2</v>
      </c>
      <c r="GY735">
        <v>28.9</v>
      </c>
      <c r="GZ735">
        <v>28.3178</v>
      </c>
      <c r="HA735">
        <v>61.6283</v>
      </c>
      <c r="HB735">
        <v>21.0777</v>
      </c>
      <c r="HC735">
        <v>1</v>
      </c>
      <c r="HD735">
        <v>0.00847561</v>
      </c>
      <c r="HE735">
        <v>-2.27712</v>
      </c>
      <c r="HF735">
        <v>20.3224</v>
      </c>
      <c r="HG735">
        <v>5.22058</v>
      </c>
      <c r="HH735">
        <v>11.9797</v>
      </c>
      <c r="HI735">
        <v>4.96525</v>
      </c>
      <c r="HJ735">
        <v>3.27598</v>
      </c>
      <c r="HK735">
        <v>9999</v>
      </c>
      <c r="HL735">
        <v>9999</v>
      </c>
      <c r="HM735">
        <v>9999</v>
      </c>
      <c r="HN735">
        <v>999.9</v>
      </c>
      <c r="HO735">
        <v>1.8636</v>
      </c>
      <c r="HP735">
        <v>1.85974</v>
      </c>
      <c r="HQ735">
        <v>1.85806</v>
      </c>
      <c r="HR735">
        <v>1.85944</v>
      </c>
      <c r="HS735">
        <v>1.85959</v>
      </c>
      <c r="HT735">
        <v>1.85806</v>
      </c>
      <c r="HU735">
        <v>1.85714</v>
      </c>
      <c r="HV735">
        <v>1.85211</v>
      </c>
      <c r="HW735">
        <v>0</v>
      </c>
      <c r="HX735">
        <v>0</v>
      </c>
      <c r="HY735">
        <v>0</v>
      </c>
      <c r="HZ735">
        <v>0</v>
      </c>
      <c r="IA735" t="s">
        <v>424</v>
      </c>
      <c r="IB735" t="s">
        <v>425</v>
      </c>
      <c r="IC735" t="s">
        <v>426</v>
      </c>
      <c r="ID735" t="s">
        <v>426</v>
      </c>
      <c r="IE735" t="s">
        <v>426</v>
      </c>
      <c r="IF735" t="s">
        <v>426</v>
      </c>
      <c r="IG735">
        <v>0</v>
      </c>
      <c r="IH735">
        <v>100</v>
      </c>
      <c r="II735">
        <v>100</v>
      </c>
      <c r="IJ735">
        <v>-1.91</v>
      </c>
      <c r="IK735">
        <v>0.1919</v>
      </c>
      <c r="IL735">
        <v>-2.701380228693328</v>
      </c>
      <c r="IM735">
        <v>0.001328113201692861</v>
      </c>
      <c r="IN735">
        <v>1.538283238170363E-06</v>
      </c>
      <c r="IO735">
        <v>-5.795655626708063E-10</v>
      </c>
      <c r="IP735">
        <v>-0.06022390184265988</v>
      </c>
      <c r="IQ735">
        <v>-0.004593102289677449</v>
      </c>
      <c r="IR735">
        <v>0.0008253994458280543</v>
      </c>
      <c r="IS735">
        <v>-7.403632370499484E-06</v>
      </c>
      <c r="IT735">
        <v>2</v>
      </c>
      <c r="IU735">
        <v>1985</v>
      </c>
      <c r="IV735">
        <v>1</v>
      </c>
      <c r="IW735">
        <v>27</v>
      </c>
      <c r="IX735">
        <v>3.1</v>
      </c>
      <c r="IY735">
        <v>3.3</v>
      </c>
      <c r="IZ735">
        <v>1.13525</v>
      </c>
      <c r="JA735">
        <v>2.61841</v>
      </c>
      <c r="JB735">
        <v>1.49658</v>
      </c>
      <c r="JC735">
        <v>2.34375</v>
      </c>
      <c r="JD735">
        <v>1.54907</v>
      </c>
      <c r="JE735">
        <v>2.41943</v>
      </c>
      <c r="JF735">
        <v>32.6869</v>
      </c>
      <c r="JG735">
        <v>15.0689</v>
      </c>
      <c r="JH735">
        <v>18</v>
      </c>
      <c r="JI735">
        <v>481.594</v>
      </c>
      <c r="JJ735">
        <v>503.525</v>
      </c>
      <c r="JK735">
        <v>31.4702</v>
      </c>
      <c r="JL735">
        <v>27.3315</v>
      </c>
      <c r="JM735">
        <v>29.9999</v>
      </c>
      <c r="JN735">
        <v>27.5352</v>
      </c>
      <c r="JO735">
        <v>27.5189</v>
      </c>
      <c r="JP735">
        <v>22.8283</v>
      </c>
      <c r="JQ735">
        <v>20.366</v>
      </c>
      <c r="JR735">
        <v>78.95950000000001</v>
      </c>
      <c r="JS735">
        <v>31.435</v>
      </c>
      <c r="JT735">
        <v>420</v>
      </c>
      <c r="JU735">
        <v>23.5995</v>
      </c>
      <c r="JV735">
        <v>102.317</v>
      </c>
      <c r="JW735">
        <v>91.3561</v>
      </c>
    </row>
    <row r="736" spans="1:283">
      <c r="A736">
        <v>718</v>
      </c>
      <c r="B736">
        <v>1761014896.1</v>
      </c>
      <c r="C736">
        <v>5230.099999904633</v>
      </c>
      <c r="D736" t="s">
        <v>1904</v>
      </c>
      <c r="E736" t="s">
        <v>1905</v>
      </c>
      <c r="F736">
        <v>5</v>
      </c>
      <c r="G736" t="s">
        <v>1850</v>
      </c>
      <c r="H736">
        <v>1761014888.1</v>
      </c>
      <c r="I736">
        <f>(J736)/1000</f>
        <v>0</v>
      </c>
      <c r="J736">
        <f>1000*DJ736*AH736*(DF736-DG736)/(100*CY736*(1000-AH736*DF736))</f>
        <v>0</v>
      </c>
      <c r="K736">
        <f>DJ736*AH736*(DE736-DD736*(1000-AH736*DG736)/(1000-AH736*DF736))/(100*CY736)</f>
        <v>0</v>
      </c>
      <c r="L736">
        <f>DD736 - IF(AH736&gt;1, K736*CY736*100.0/(AJ736), 0)</f>
        <v>0</v>
      </c>
      <c r="M736">
        <f>((S736-I736/2)*L736-K736)/(S736+I736/2)</f>
        <v>0</v>
      </c>
      <c r="N736">
        <f>M736*(DK736+DL736)/1000.0</f>
        <v>0</v>
      </c>
      <c r="O736">
        <f>(DD736 - IF(AH736&gt;1, K736*CY736*100.0/(AJ736), 0))*(DK736+DL736)/1000.0</f>
        <v>0</v>
      </c>
      <c r="P736">
        <f>2.0/((1/R736-1/Q736)+SIGN(R736)*SQRT((1/R736-1/Q736)*(1/R736-1/Q736) + 4*CZ736/((CZ736+1)*(CZ736+1))*(2*1/R736*1/Q736-1/Q736*1/Q736)))</f>
        <v>0</v>
      </c>
      <c r="Q736">
        <f>IF(LEFT(DA736,1)&lt;&gt;"0",IF(LEFT(DA736,1)="1",3.0,DB736),$D$5+$E$5*(DR736*DK736/($K$5*1000))+$F$5*(DR736*DK736/($K$5*1000))*MAX(MIN(CY736,$J$5),$I$5)*MAX(MIN(CY736,$J$5),$I$5)+$G$5*MAX(MIN(CY736,$J$5),$I$5)*(DR736*DK736/($K$5*1000))+$H$5*(DR736*DK736/($K$5*1000))*(DR736*DK736/($K$5*1000)))</f>
        <v>0</v>
      </c>
      <c r="R736">
        <f>I736*(1000-(1000*0.61365*exp(17.502*V736/(240.97+V736))/(DK736+DL736)+DF736)/2)/(1000*0.61365*exp(17.502*V736/(240.97+V736))/(DK736+DL736)-DF736)</f>
        <v>0</v>
      </c>
      <c r="S736">
        <f>1/((CZ736+1)/(P736/1.6)+1/(Q736/1.37)) + CZ736/((CZ736+1)/(P736/1.6) + CZ736/(Q736/1.37))</f>
        <v>0</v>
      </c>
      <c r="T736">
        <f>(CU736*CX736)</f>
        <v>0</v>
      </c>
      <c r="U736">
        <f>(DM736+(T736+2*0.95*5.67E-8*(((DM736+$B$9)+273)^4-(DM736+273)^4)-44100*I736)/(1.84*29.3*Q736+8*0.95*5.67E-8*(DM736+273)^3))</f>
        <v>0</v>
      </c>
      <c r="V736">
        <f>($C$9*DN736+$D$9*DO736+$E$9*U736)</f>
        <v>0</v>
      </c>
      <c r="W736">
        <f>0.61365*exp(17.502*V736/(240.97+V736))</f>
        <v>0</v>
      </c>
      <c r="X736">
        <f>(Y736/Z736*100)</f>
        <v>0</v>
      </c>
      <c r="Y736">
        <f>DF736*(DK736+DL736)/1000</f>
        <v>0</v>
      </c>
      <c r="Z736">
        <f>0.61365*exp(17.502*DM736/(240.97+DM736))</f>
        <v>0</v>
      </c>
      <c r="AA736">
        <f>(W736-DF736*(DK736+DL736)/1000)</f>
        <v>0</v>
      </c>
      <c r="AB736">
        <f>(-I736*44100)</f>
        <v>0</v>
      </c>
      <c r="AC736">
        <f>2*29.3*Q736*0.92*(DM736-V736)</f>
        <v>0</v>
      </c>
      <c r="AD736">
        <f>2*0.95*5.67E-8*(((DM736+$B$9)+273)^4-(V736+273)^4)</f>
        <v>0</v>
      </c>
      <c r="AE736">
        <f>T736+AD736+AB736+AC736</f>
        <v>0</v>
      </c>
      <c r="AF736">
        <v>1</v>
      </c>
      <c r="AG736">
        <v>0</v>
      </c>
      <c r="AH736">
        <f>IF(AF736*$H$15&gt;=AJ736,1.0,(AJ736/(AJ736-AF736*$H$15)))</f>
        <v>0</v>
      </c>
      <c r="AI736">
        <f>(AH736-1)*100</f>
        <v>0</v>
      </c>
      <c r="AJ736">
        <f>MAX(0,($B$15+$C$15*DR736)/(1+$D$15*DR736)*DK736/(DM736+273)*$E$15)</f>
        <v>0</v>
      </c>
      <c r="AK736" t="s">
        <v>420</v>
      </c>
      <c r="AL736" t="s">
        <v>420</v>
      </c>
      <c r="AM736">
        <v>0</v>
      </c>
      <c r="AN736">
        <v>0</v>
      </c>
      <c r="AO736">
        <f>1-AM736/AN736</f>
        <v>0</v>
      </c>
      <c r="AP736">
        <v>0</v>
      </c>
      <c r="AQ736" t="s">
        <v>420</v>
      </c>
      <c r="AR736" t="s">
        <v>420</v>
      </c>
      <c r="AS736">
        <v>0</v>
      </c>
      <c r="AT736">
        <v>0</v>
      </c>
      <c r="AU736">
        <f>1-AS736/AT736</f>
        <v>0</v>
      </c>
      <c r="AV736">
        <v>0.5</v>
      </c>
      <c r="AW736">
        <f>CV736</f>
        <v>0</v>
      </c>
      <c r="AX736">
        <f>K736</f>
        <v>0</v>
      </c>
      <c r="AY736">
        <f>AU736*AV736*AW736</f>
        <v>0</v>
      </c>
      <c r="AZ736">
        <f>(AX736-AP736)/AW736</f>
        <v>0</v>
      </c>
      <c r="BA736">
        <f>(AN736-AT736)/AT736</f>
        <v>0</v>
      </c>
      <c r="BB736">
        <f>AM736/(AO736+AM736/AT736)</f>
        <v>0</v>
      </c>
      <c r="BC736" t="s">
        <v>420</v>
      </c>
      <c r="BD736">
        <v>0</v>
      </c>
      <c r="BE736">
        <f>IF(BD736&lt;&gt;0, BD736, BB736)</f>
        <v>0</v>
      </c>
      <c r="BF736">
        <f>1-BE736/AT736</f>
        <v>0</v>
      </c>
      <c r="BG736">
        <f>(AT736-AS736)/(AT736-BE736)</f>
        <v>0</v>
      </c>
      <c r="BH736">
        <f>(AN736-AT736)/(AN736-BE736)</f>
        <v>0</v>
      </c>
      <c r="BI736">
        <f>(AT736-AS736)/(AT736-AM736)</f>
        <v>0</v>
      </c>
      <c r="BJ736">
        <f>(AN736-AT736)/(AN736-AM736)</f>
        <v>0</v>
      </c>
      <c r="BK736">
        <f>(BG736*BE736/AS736)</f>
        <v>0</v>
      </c>
      <c r="BL736">
        <f>(1-BK736)</f>
        <v>0</v>
      </c>
      <c r="CU736">
        <f>$B$13*DS736+$C$13*DT736+$F$13*EE736*(1-EH736)</f>
        <v>0</v>
      </c>
      <c r="CV736">
        <f>CU736*CW736</f>
        <v>0</v>
      </c>
      <c r="CW736">
        <f>($B$13*$D$11+$C$13*$D$11+$F$13*((ER736+EJ736)/MAX(ER736+EJ736+ES736, 0.1)*$I$11+ES736/MAX(ER736+EJ736+ES736, 0.1)*$J$11))/($B$13+$C$13+$F$13)</f>
        <v>0</v>
      </c>
      <c r="CX736">
        <f>($B$13*$K$11+$C$13*$K$11+$F$13*((ER736+EJ736)/MAX(ER736+EJ736+ES736, 0.1)*$P$11+ES736/MAX(ER736+EJ736+ES736, 0.1)*$Q$11))/($B$13+$C$13+$F$13)</f>
        <v>0</v>
      </c>
      <c r="CY736">
        <v>2.7</v>
      </c>
      <c r="CZ736">
        <v>0.5</v>
      </c>
      <c r="DA736" t="s">
        <v>421</v>
      </c>
      <c r="DB736">
        <v>2</v>
      </c>
      <c r="DC736">
        <v>1761014888.1</v>
      </c>
      <c r="DD736">
        <v>420.3649583333333</v>
      </c>
      <c r="DE736">
        <v>420.0108333333333</v>
      </c>
      <c r="DF736">
        <v>23.74909583333333</v>
      </c>
      <c r="DG736">
        <v>23.67198333333333</v>
      </c>
      <c r="DH736">
        <v>422.2747916666667</v>
      </c>
      <c r="DI736">
        <v>23.55627916666667</v>
      </c>
      <c r="DJ736">
        <v>500.0014583333333</v>
      </c>
      <c r="DK736">
        <v>90.64728749999999</v>
      </c>
      <c r="DL736">
        <v>0.0330359875</v>
      </c>
      <c r="DM736">
        <v>30.0861625</v>
      </c>
      <c r="DN736">
        <v>29.99012083333333</v>
      </c>
      <c r="DO736">
        <v>999.9</v>
      </c>
      <c r="DP736">
        <v>0</v>
      </c>
      <c r="DQ736">
        <v>0</v>
      </c>
      <c r="DR736">
        <v>10003.27416666667</v>
      </c>
      <c r="DS736">
        <v>0</v>
      </c>
      <c r="DT736">
        <v>0.242856</v>
      </c>
      <c r="DU736">
        <v>0.3541119166666666</v>
      </c>
      <c r="DV736">
        <v>430.5910833333333</v>
      </c>
      <c r="DW736">
        <v>430.1945000000001</v>
      </c>
      <c r="DX736">
        <v>0.07710422916666666</v>
      </c>
      <c r="DY736">
        <v>420.0108333333333</v>
      </c>
      <c r="DZ736">
        <v>23.67198333333333</v>
      </c>
      <c r="EA736">
        <v>2.152791666666667</v>
      </c>
      <c r="EB736">
        <v>2.14580125</v>
      </c>
      <c r="EC736">
        <v>18.61525833333333</v>
      </c>
      <c r="ED736">
        <v>18.56327083333333</v>
      </c>
      <c r="EE736">
        <v>0.00500078</v>
      </c>
      <c r="EF736">
        <v>0</v>
      </c>
      <c r="EG736">
        <v>0</v>
      </c>
      <c r="EH736">
        <v>0</v>
      </c>
      <c r="EI736">
        <v>221.5583333333333</v>
      </c>
      <c r="EJ736">
        <v>0.00500078</v>
      </c>
      <c r="EK736">
        <v>-16.83333333333333</v>
      </c>
      <c r="EL736">
        <v>-0.3833333333333333</v>
      </c>
      <c r="EM736">
        <v>35.39566666666666</v>
      </c>
      <c r="EN736">
        <v>39.26545833333333</v>
      </c>
      <c r="EO736">
        <v>37.557</v>
      </c>
      <c r="EP736">
        <v>39.53358333333333</v>
      </c>
      <c r="EQ736">
        <v>38.445</v>
      </c>
      <c r="ER736">
        <v>0</v>
      </c>
      <c r="ES736">
        <v>0</v>
      </c>
      <c r="ET736">
        <v>0</v>
      </c>
      <c r="EU736">
        <v>1761014895.1</v>
      </c>
      <c r="EV736">
        <v>0</v>
      </c>
      <c r="EW736">
        <v>222.196</v>
      </c>
      <c r="EX736">
        <v>11.88461530356695</v>
      </c>
      <c r="EY736">
        <v>-15.6999997307093</v>
      </c>
      <c r="EZ736">
        <v>-16.276</v>
      </c>
      <c r="FA736">
        <v>15</v>
      </c>
      <c r="FB736">
        <v>1761014707.6</v>
      </c>
      <c r="FC736" t="s">
        <v>1851</v>
      </c>
      <c r="FD736">
        <v>1761014707.6</v>
      </c>
      <c r="FE736">
        <v>1761014696.1</v>
      </c>
      <c r="FF736">
        <v>22</v>
      </c>
      <c r="FG736">
        <v>-0.052</v>
      </c>
      <c r="FH736">
        <v>0</v>
      </c>
      <c r="FI736">
        <v>-1.91</v>
      </c>
      <c r="FJ736">
        <v>0.186</v>
      </c>
      <c r="FK736">
        <v>420</v>
      </c>
      <c r="FL736">
        <v>23</v>
      </c>
      <c r="FM736">
        <v>0.59</v>
      </c>
      <c r="FN736">
        <v>0.12</v>
      </c>
      <c r="FO736">
        <v>0.3543197</v>
      </c>
      <c r="FP736">
        <v>0.01738189868667931</v>
      </c>
      <c r="FQ736">
        <v>0.05271452217804881</v>
      </c>
      <c r="FR736">
        <v>1</v>
      </c>
      <c r="FS736">
        <v>220.9588235294118</v>
      </c>
      <c r="FT736">
        <v>2.741023620713244</v>
      </c>
      <c r="FU736">
        <v>7.150159095188387</v>
      </c>
      <c r="FV736">
        <v>0</v>
      </c>
      <c r="FW736">
        <v>0.05959834725</v>
      </c>
      <c r="FX736">
        <v>0.4205047228142588</v>
      </c>
      <c r="FY736">
        <v>0.04338016536353279</v>
      </c>
      <c r="FZ736">
        <v>0</v>
      </c>
      <c r="GA736">
        <v>1</v>
      </c>
      <c r="GB736">
        <v>3</v>
      </c>
      <c r="GC736" t="s">
        <v>459</v>
      </c>
      <c r="GD736">
        <v>3.10958</v>
      </c>
      <c r="GE736">
        <v>2.72435</v>
      </c>
      <c r="GF736">
        <v>0.0888578</v>
      </c>
      <c r="GG736">
        <v>0.088533</v>
      </c>
      <c r="GH736">
        <v>0.107803</v>
      </c>
      <c r="GI736">
        <v>0.108577</v>
      </c>
      <c r="GJ736">
        <v>23917.2</v>
      </c>
      <c r="GK736">
        <v>21650.5</v>
      </c>
      <c r="GL736">
        <v>26806.5</v>
      </c>
      <c r="GM736">
        <v>23958.4</v>
      </c>
      <c r="GN736">
        <v>38214.3</v>
      </c>
      <c r="GO736">
        <v>31497.2</v>
      </c>
      <c r="GP736">
        <v>46789.5</v>
      </c>
      <c r="GQ736">
        <v>37866.8</v>
      </c>
      <c r="GR736">
        <v>1.89513</v>
      </c>
      <c r="GS736">
        <v>1.88463</v>
      </c>
      <c r="GT736">
        <v>0.106629</v>
      </c>
      <c r="GU736">
        <v>0</v>
      </c>
      <c r="GV736">
        <v>28.2737</v>
      </c>
      <c r="GW736">
        <v>999.9</v>
      </c>
      <c r="GX736">
        <v>64.2</v>
      </c>
      <c r="GY736">
        <v>28.9</v>
      </c>
      <c r="GZ736">
        <v>28.3203</v>
      </c>
      <c r="HA736">
        <v>61.4283</v>
      </c>
      <c r="HB736">
        <v>20.9135</v>
      </c>
      <c r="HC736">
        <v>1</v>
      </c>
      <c r="HD736">
        <v>0.008506100000000001</v>
      </c>
      <c r="HE736">
        <v>-2.24372</v>
      </c>
      <c r="HF736">
        <v>20.3223</v>
      </c>
      <c r="HG736">
        <v>5.21804</v>
      </c>
      <c r="HH736">
        <v>11.9797</v>
      </c>
      <c r="HI736">
        <v>4.96445</v>
      </c>
      <c r="HJ736">
        <v>3.27533</v>
      </c>
      <c r="HK736">
        <v>9999</v>
      </c>
      <c r="HL736">
        <v>9999</v>
      </c>
      <c r="HM736">
        <v>9999</v>
      </c>
      <c r="HN736">
        <v>999.9</v>
      </c>
      <c r="HO736">
        <v>1.8636</v>
      </c>
      <c r="HP736">
        <v>1.85974</v>
      </c>
      <c r="HQ736">
        <v>1.85806</v>
      </c>
      <c r="HR736">
        <v>1.85944</v>
      </c>
      <c r="HS736">
        <v>1.85959</v>
      </c>
      <c r="HT736">
        <v>1.85806</v>
      </c>
      <c r="HU736">
        <v>1.85715</v>
      </c>
      <c r="HV736">
        <v>1.85211</v>
      </c>
      <c r="HW736">
        <v>0</v>
      </c>
      <c r="HX736">
        <v>0</v>
      </c>
      <c r="HY736">
        <v>0</v>
      </c>
      <c r="HZ736">
        <v>0</v>
      </c>
      <c r="IA736" t="s">
        <v>424</v>
      </c>
      <c r="IB736" t="s">
        <v>425</v>
      </c>
      <c r="IC736" t="s">
        <v>426</v>
      </c>
      <c r="ID736" t="s">
        <v>426</v>
      </c>
      <c r="IE736" t="s">
        <v>426</v>
      </c>
      <c r="IF736" t="s">
        <v>426</v>
      </c>
      <c r="IG736">
        <v>0</v>
      </c>
      <c r="IH736">
        <v>100</v>
      </c>
      <c r="II736">
        <v>100</v>
      </c>
      <c r="IJ736">
        <v>-1.909</v>
      </c>
      <c r="IK736">
        <v>0.1917</v>
      </c>
      <c r="IL736">
        <v>-2.701380228693328</v>
      </c>
      <c r="IM736">
        <v>0.001328113201692861</v>
      </c>
      <c r="IN736">
        <v>1.538283238170363E-06</v>
      </c>
      <c r="IO736">
        <v>-5.795655626708063E-10</v>
      </c>
      <c r="IP736">
        <v>-0.06022390184265988</v>
      </c>
      <c r="IQ736">
        <v>-0.004593102289677449</v>
      </c>
      <c r="IR736">
        <v>0.0008253994458280543</v>
      </c>
      <c r="IS736">
        <v>-7.403632370499484E-06</v>
      </c>
      <c r="IT736">
        <v>2</v>
      </c>
      <c r="IU736">
        <v>1985</v>
      </c>
      <c r="IV736">
        <v>1</v>
      </c>
      <c r="IW736">
        <v>27</v>
      </c>
      <c r="IX736">
        <v>3.1</v>
      </c>
      <c r="IY736">
        <v>3.3</v>
      </c>
      <c r="IZ736">
        <v>1.13525</v>
      </c>
      <c r="JA736">
        <v>2.60498</v>
      </c>
      <c r="JB736">
        <v>1.49658</v>
      </c>
      <c r="JC736">
        <v>2.34375</v>
      </c>
      <c r="JD736">
        <v>1.54907</v>
      </c>
      <c r="JE736">
        <v>2.47559</v>
      </c>
      <c r="JF736">
        <v>32.6869</v>
      </c>
      <c r="JG736">
        <v>15.0777</v>
      </c>
      <c r="JH736">
        <v>18</v>
      </c>
      <c r="JI736">
        <v>481.292</v>
      </c>
      <c r="JJ736">
        <v>503.842</v>
      </c>
      <c r="JK736">
        <v>31.4648</v>
      </c>
      <c r="JL736">
        <v>27.3315</v>
      </c>
      <c r="JM736">
        <v>29.9999</v>
      </c>
      <c r="JN736">
        <v>27.5352</v>
      </c>
      <c r="JO736">
        <v>27.5189</v>
      </c>
      <c r="JP736">
        <v>22.8271</v>
      </c>
      <c r="JQ736">
        <v>20.366</v>
      </c>
      <c r="JR736">
        <v>78.95950000000001</v>
      </c>
      <c r="JS736">
        <v>31.435</v>
      </c>
      <c r="JT736">
        <v>420</v>
      </c>
      <c r="JU736">
        <v>23.6039</v>
      </c>
      <c r="JV736">
        <v>102.318</v>
      </c>
      <c r="JW736">
        <v>91.3561</v>
      </c>
    </row>
    <row r="737" spans="1:283">
      <c r="A737">
        <v>719</v>
      </c>
      <c r="B737">
        <v>1761014898.1</v>
      </c>
      <c r="C737">
        <v>5232.099999904633</v>
      </c>
      <c r="D737" t="s">
        <v>1906</v>
      </c>
      <c r="E737" t="s">
        <v>1907</v>
      </c>
      <c r="F737">
        <v>5</v>
      </c>
      <c r="G737" t="s">
        <v>1850</v>
      </c>
      <c r="H737">
        <v>1761014890.1</v>
      </c>
      <c r="I737">
        <f>(J737)/1000</f>
        <v>0</v>
      </c>
      <c r="J737">
        <f>1000*DJ737*AH737*(DF737-DG737)/(100*CY737*(1000-AH737*DF737))</f>
        <v>0</v>
      </c>
      <c r="K737">
        <f>DJ737*AH737*(DE737-DD737*(1000-AH737*DG737)/(1000-AH737*DF737))/(100*CY737)</f>
        <v>0</v>
      </c>
      <c r="L737">
        <f>DD737 - IF(AH737&gt;1, K737*CY737*100.0/(AJ737), 0)</f>
        <v>0</v>
      </c>
      <c r="M737">
        <f>((S737-I737/2)*L737-K737)/(S737+I737/2)</f>
        <v>0</v>
      </c>
      <c r="N737">
        <f>M737*(DK737+DL737)/1000.0</f>
        <v>0</v>
      </c>
      <c r="O737">
        <f>(DD737 - IF(AH737&gt;1, K737*CY737*100.0/(AJ737), 0))*(DK737+DL737)/1000.0</f>
        <v>0</v>
      </c>
      <c r="P737">
        <f>2.0/((1/R737-1/Q737)+SIGN(R737)*SQRT((1/R737-1/Q737)*(1/R737-1/Q737) + 4*CZ737/((CZ737+1)*(CZ737+1))*(2*1/R737*1/Q737-1/Q737*1/Q737)))</f>
        <v>0</v>
      </c>
      <c r="Q737">
        <f>IF(LEFT(DA737,1)&lt;&gt;"0",IF(LEFT(DA737,1)="1",3.0,DB737),$D$5+$E$5*(DR737*DK737/($K$5*1000))+$F$5*(DR737*DK737/($K$5*1000))*MAX(MIN(CY737,$J$5),$I$5)*MAX(MIN(CY737,$J$5),$I$5)+$G$5*MAX(MIN(CY737,$J$5),$I$5)*(DR737*DK737/($K$5*1000))+$H$5*(DR737*DK737/($K$5*1000))*(DR737*DK737/($K$5*1000)))</f>
        <v>0</v>
      </c>
      <c r="R737">
        <f>I737*(1000-(1000*0.61365*exp(17.502*V737/(240.97+V737))/(DK737+DL737)+DF737)/2)/(1000*0.61365*exp(17.502*V737/(240.97+V737))/(DK737+DL737)-DF737)</f>
        <v>0</v>
      </c>
      <c r="S737">
        <f>1/((CZ737+1)/(P737/1.6)+1/(Q737/1.37)) + CZ737/((CZ737+1)/(P737/1.6) + CZ737/(Q737/1.37))</f>
        <v>0</v>
      </c>
      <c r="T737">
        <f>(CU737*CX737)</f>
        <v>0</v>
      </c>
      <c r="U737">
        <f>(DM737+(T737+2*0.95*5.67E-8*(((DM737+$B$9)+273)^4-(DM737+273)^4)-44100*I737)/(1.84*29.3*Q737+8*0.95*5.67E-8*(DM737+273)^3))</f>
        <v>0</v>
      </c>
      <c r="V737">
        <f>($C$9*DN737+$D$9*DO737+$E$9*U737)</f>
        <v>0</v>
      </c>
      <c r="W737">
        <f>0.61365*exp(17.502*V737/(240.97+V737))</f>
        <v>0</v>
      </c>
      <c r="X737">
        <f>(Y737/Z737*100)</f>
        <v>0</v>
      </c>
      <c r="Y737">
        <f>DF737*(DK737+DL737)/1000</f>
        <v>0</v>
      </c>
      <c r="Z737">
        <f>0.61365*exp(17.502*DM737/(240.97+DM737))</f>
        <v>0</v>
      </c>
      <c r="AA737">
        <f>(W737-DF737*(DK737+DL737)/1000)</f>
        <v>0</v>
      </c>
      <c r="AB737">
        <f>(-I737*44100)</f>
        <v>0</v>
      </c>
      <c r="AC737">
        <f>2*29.3*Q737*0.92*(DM737-V737)</f>
        <v>0</v>
      </c>
      <c r="AD737">
        <f>2*0.95*5.67E-8*(((DM737+$B$9)+273)^4-(V737+273)^4)</f>
        <v>0</v>
      </c>
      <c r="AE737">
        <f>T737+AD737+AB737+AC737</f>
        <v>0</v>
      </c>
      <c r="AF737">
        <v>1</v>
      </c>
      <c r="AG737">
        <v>0</v>
      </c>
      <c r="AH737">
        <f>IF(AF737*$H$15&gt;=AJ737,1.0,(AJ737/(AJ737-AF737*$H$15)))</f>
        <v>0</v>
      </c>
      <c r="AI737">
        <f>(AH737-1)*100</f>
        <v>0</v>
      </c>
      <c r="AJ737">
        <f>MAX(0,($B$15+$C$15*DR737)/(1+$D$15*DR737)*DK737/(DM737+273)*$E$15)</f>
        <v>0</v>
      </c>
      <c r="AK737" t="s">
        <v>420</v>
      </c>
      <c r="AL737" t="s">
        <v>420</v>
      </c>
      <c r="AM737">
        <v>0</v>
      </c>
      <c r="AN737">
        <v>0</v>
      </c>
      <c r="AO737">
        <f>1-AM737/AN737</f>
        <v>0</v>
      </c>
      <c r="AP737">
        <v>0</v>
      </c>
      <c r="AQ737" t="s">
        <v>420</v>
      </c>
      <c r="AR737" t="s">
        <v>420</v>
      </c>
      <c r="AS737">
        <v>0</v>
      </c>
      <c r="AT737">
        <v>0</v>
      </c>
      <c r="AU737">
        <f>1-AS737/AT737</f>
        <v>0</v>
      </c>
      <c r="AV737">
        <v>0.5</v>
      </c>
      <c r="AW737">
        <f>CV737</f>
        <v>0</v>
      </c>
      <c r="AX737">
        <f>K737</f>
        <v>0</v>
      </c>
      <c r="AY737">
        <f>AU737*AV737*AW737</f>
        <v>0</v>
      </c>
      <c r="AZ737">
        <f>(AX737-AP737)/AW737</f>
        <v>0</v>
      </c>
      <c r="BA737">
        <f>(AN737-AT737)/AT737</f>
        <v>0</v>
      </c>
      <c r="BB737">
        <f>AM737/(AO737+AM737/AT737)</f>
        <v>0</v>
      </c>
      <c r="BC737" t="s">
        <v>420</v>
      </c>
      <c r="BD737">
        <v>0</v>
      </c>
      <c r="BE737">
        <f>IF(BD737&lt;&gt;0, BD737, BB737)</f>
        <v>0</v>
      </c>
      <c r="BF737">
        <f>1-BE737/AT737</f>
        <v>0</v>
      </c>
      <c r="BG737">
        <f>(AT737-AS737)/(AT737-BE737)</f>
        <v>0</v>
      </c>
      <c r="BH737">
        <f>(AN737-AT737)/(AN737-BE737)</f>
        <v>0</v>
      </c>
      <c r="BI737">
        <f>(AT737-AS737)/(AT737-AM737)</f>
        <v>0</v>
      </c>
      <c r="BJ737">
        <f>(AN737-AT737)/(AN737-AM737)</f>
        <v>0</v>
      </c>
      <c r="BK737">
        <f>(BG737*BE737/AS737)</f>
        <v>0</v>
      </c>
      <c r="BL737">
        <f>(1-BK737)</f>
        <v>0</v>
      </c>
      <c r="CU737">
        <f>$B$13*DS737+$C$13*DT737+$F$13*EE737*(1-EH737)</f>
        <v>0</v>
      </c>
      <c r="CV737">
        <f>CU737*CW737</f>
        <v>0</v>
      </c>
      <c r="CW737">
        <f>($B$13*$D$11+$C$13*$D$11+$F$13*((ER737+EJ737)/MAX(ER737+EJ737+ES737, 0.1)*$I$11+ES737/MAX(ER737+EJ737+ES737, 0.1)*$J$11))/($B$13+$C$13+$F$13)</f>
        <v>0</v>
      </c>
      <c r="CX737">
        <f>($B$13*$K$11+$C$13*$K$11+$F$13*((ER737+EJ737)/MAX(ER737+EJ737+ES737, 0.1)*$P$11+ES737/MAX(ER737+EJ737+ES737, 0.1)*$Q$11))/($B$13+$C$13+$F$13)</f>
        <v>0</v>
      </c>
      <c r="CY737">
        <v>2.7</v>
      </c>
      <c r="CZ737">
        <v>0.5</v>
      </c>
      <c r="DA737" t="s">
        <v>421</v>
      </c>
      <c r="DB737">
        <v>2</v>
      </c>
      <c r="DC737">
        <v>1761014890.1</v>
      </c>
      <c r="DD737">
        <v>420.3723749999999</v>
      </c>
      <c r="DE737">
        <v>420.0129166666667</v>
      </c>
      <c r="DF737">
        <v>23.73907916666667</v>
      </c>
      <c r="DG737">
        <v>23.65338333333333</v>
      </c>
      <c r="DH737">
        <v>422.2822083333333</v>
      </c>
      <c r="DI737">
        <v>23.54647916666667</v>
      </c>
      <c r="DJ737">
        <v>500.0042916666666</v>
      </c>
      <c r="DK737">
        <v>90.64724583333333</v>
      </c>
      <c r="DL737">
        <v>0.03300498333333333</v>
      </c>
      <c r="DM737">
        <v>30.09034166666667</v>
      </c>
      <c r="DN737">
        <v>29.99404583333333</v>
      </c>
      <c r="DO737">
        <v>999.9</v>
      </c>
      <c r="DP737">
        <v>0</v>
      </c>
      <c r="DQ737">
        <v>0</v>
      </c>
      <c r="DR737">
        <v>10001.6075</v>
      </c>
      <c r="DS737">
        <v>0</v>
      </c>
      <c r="DT737">
        <v>0.242856</v>
      </c>
      <c r="DU737">
        <v>0.3594245416666667</v>
      </c>
      <c r="DV737">
        <v>430.5942083333334</v>
      </c>
      <c r="DW737">
        <v>430.1884166666667</v>
      </c>
      <c r="DX737">
        <v>0.0856862625</v>
      </c>
      <c r="DY737">
        <v>420.0129166666667</v>
      </c>
      <c r="DZ737">
        <v>23.65338333333333</v>
      </c>
      <c r="EA737">
        <v>2.1518825</v>
      </c>
      <c r="EB737">
        <v>2.144115</v>
      </c>
      <c r="EC737">
        <v>18.6085125</v>
      </c>
      <c r="ED737">
        <v>18.550725</v>
      </c>
      <c r="EE737">
        <v>0.00500078</v>
      </c>
      <c r="EF737">
        <v>0</v>
      </c>
      <c r="EG737">
        <v>0</v>
      </c>
      <c r="EH737">
        <v>0</v>
      </c>
      <c r="EI737">
        <v>221.85</v>
      </c>
      <c r="EJ737">
        <v>0.00500078</v>
      </c>
      <c r="EK737">
        <v>-15.7375</v>
      </c>
      <c r="EL737">
        <v>-0.3499999999999999</v>
      </c>
      <c r="EM737">
        <v>35.39566666666666</v>
      </c>
      <c r="EN737">
        <v>39.29929166666667</v>
      </c>
      <c r="EO737">
        <v>37.66383333333333</v>
      </c>
      <c r="EP737">
        <v>39.57004166666666</v>
      </c>
      <c r="EQ737">
        <v>38.47629166666667</v>
      </c>
      <c r="ER737">
        <v>0</v>
      </c>
      <c r="ES737">
        <v>0</v>
      </c>
      <c r="ET737">
        <v>0</v>
      </c>
      <c r="EU737">
        <v>1761014896.9</v>
      </c>
      <c r="EV737">
        <v>0</v>
      </c>
      <c r="EW737">
        <v>221.5692307692308</v>
      </c>
      <c r="EX737">
        <v>10.35213660629573</v>
      </c>
      <c r="EY737">
        <v>-17.97264943633868</v>
      </c>
      <c r="EZ737">
        <v>-15.64230769230769</v>
      </c>
      <c r="FA737">
        <v>15</v>
      </c>
      <c r="FB737">
        <v>1761014707.6</v>
      </c>
      <c r="FC737" t="s">
        <v>1851</v>
      </c>
      <c r="FD737">
        <v>1761014707.6</v>
      </c>
      <c r="FE737">
        <v>1761014696.1</v>
      </c>
      <c r="FF737">
        <v>22</v>
      </c>
      <c r="FG737">
        <v>-0.052</v>
      </c>
      <c r="FH737">
        <v>0</v>
      </c>
      <c r="FI737">
        <v>-1.91</v>
      </c>
      <c r="FJ737">
        <v>0.186</v>
      </c>
      <c r="FK737">
        <v>420</v>
      </c>
      <c r="FL737">
        <v>23</v>
      </c>
      <c r="FM737">
        <v>0.59</v>
      </c>
      <c r="FN737">
        <v>0.12</v>
      </c>
      <c r="FO737">
        <v>0.3561490243902439</v>
      </c>
      <c r="FP737">
        <v>0.16362625087108</v>
      </c>
      <c r="FQ737">
        <v>0.05616043826460559</v>
      </c>
      <c r="FR737">
        <v>1</v>
      </c>
      <c r="FS737">
        <v>222.0235294117647</v>
      </c>
      <c r="FT737">
        <v>1.757066361308895</v>
      </c>
      <c r="FU737">
        <v>7.396662952803127</v>
      </c>
      <c r="FV737">
        <v>0</v>
      </c>
      <c r="FW737">
        <v>0.06793807878048778</v>
      </c>
      <c r="FX737">
        <v>0.3310166414634146</v>
      </c>
      <c r="FY737">
        <v>0.03922176705758686</v>
      </c>
      <c r="FZ737">
        <v>0</v>
      </c>
      <c r="GA737">
        <v>1</v>
      </c>
      <c r="GB737">
        <v>3</v>
      </c>
      <c r="GC737" t="s">
        <v>459</v>
      </c>
      <c r="GD737">
        <v>3.10947</v>
      </c>
      <c r="GE737">
        <v>2.72471</v>
      </c>
      <c r="GF737">
        <v>0.08885029999999999</v>
      </c>
      <c r="GG737">
        <v>0.088545</v>
      </c>
      <c r="GH737">
        <v>0.107768</v>
      </c>
      <c r="GI737">
        <v>0.108563</v>
      </c>
      <c r="GJ737">
        <v>23917.4</v>
      </c>
      <c r="GK737">
        <v>21650.4</v>
      </c>
      <c r="GL737">
        <v>26806.4</v>
      </c>
      <c r="GM737">
        <v>23958.6</v>
      </c>
      <c r="GN737">
        <v>38215.8</v>
      </c>
      <c r="GO737">
        <v>31497.7</v>
      </c>
      <c r="GP737">
        <v>46789.5</v>
      </c>
      <c r="GQ737">
        <v>37866.9</v>
      </c>
      <c r="GR737">
        <v>1.89513</v>
      </c>
      <c r="GS737">
        <v>1.88463</v>
      </c>
      <c r="GT737">
        <v>0.106219</v>
      </c>
      <c r="GU737">
        <v>0</v>
      </c>
      <c r="GV737">
        <v>28.2737</v>
      </c>
      <c r="GW737">
        <v>999.9</v>
      </c>
      <c r="GX737">
        <v>64.2</v>
      </c>
      <c r="GY737">
        <v>28.9</v>
      </c>
      <c r="GZ737">
        <v>28.3181</v>
      </c>
      <c r="HA737">
        <v>61.3783</v>
      </c>
      <c r="HB737">
        <v>21.1338</v>
      </c>
      <c r="HC737">
        <v>1</v>
      </c>
      <c r="HD737">
        <v>0.00829776</v>
      </c>
      <c r="HE737">
        <v>-2.22801</v>
      </c>
      <c r="HF737">
        <v>20.3223</v>
      </c>
      <c r="HG737">
        <v>5.21774</v>
      </c>
      <c r="HH737">
        <v>11.9798</v>
      </c>
      <c r="HI737">
        <v>4.96435</v>
      </c>
      <c r="HJ737">
        <v>3.27533</v>
      </c>
      <c r="HK737">
        <v>9999</v>
      </c>
      <c r="HL737">
        <v>9999</v>
      </c>
      <c r="HM737">
        <v>9999</v>
      </c>
      <c r="HN737">
        <v>999.9</v>
      </c>
      <c r="HO737">
        <v>1.86361</v>
      </c>
      <c r="HP737">
        <v>1.85974</v>
      </c>
      <c r="HQ737">
        <v>1.85806</v>
      </c>
      <c r="HR737">
        <v>1.85944</v>
      </c>
      <c r="HS737">
        <v>1.85959</v>
      </c>
      <c r="HT737">
        <v>1.85806</v>
      </c>
      <c r="HU737">
        <v>1.85715</v>
      </c>
      <c r="HV737">
        <v>1.85211</v>
      </c>
      <c r="HW737">
        <v>0</v>
      </c>
      <c r="HX737">
        <v>0</v>
      </c>
      <c r="HY737">
        <v>0</v>
      </c>
      <c r="HZ737">
        <v>0</v>
      </c>
      <c r="IA737" t="s">
        <v>424</v>
      </c>
      <c r="IB737" t="s">
        <v>425</v>
      </c>
      <c r="IC737" t="s">
        <v>426</v>
      </c>
      <c r="ID737" t="s">
        <v>426</v>
      </c>
      <c r="IE737" t="s">
        <v>426</v>
      </c>
      <c r="IF737" t="s">
        <v>426</v>
      </c>
      <c r="IG737">
        <v>0</v>
      </c>
      <c r="IH737">
        <v>100</v>
      </c>
      <c r="II737">
        <v>100</v>
      </c>
      <c r="IJ737">
        <v>-1.91</v>
      </c>
      <c r="IK737">
        <v>0.1914</v>
      </c>
      <c r="IL737">
        <v>-2.701380228693328</v>
      </c>
      <c r="IM737">
        <v>0.001328113201692861</v>
      </c>
      <c r="IN737">
        <v>1.538283238170363E-06</v>
      </c>
      <c r="IO737">
        <v>-5.795655626708063E-10</v>
      </c>
      <c r="IP737">
        <v>-0.06022390184265988</v>
      </c>
      <c r="IQ737">
        <v>-0.004593102289677449</v>
      </c>
      <c r="IR737">
        <v>0.0008253994458280543</v>
      </c>
      <c r="IS737">
        <v>-7.403632370499484E-06</v>
      </c>
      <c r="IT737">
        <v>2</v>
      </c>
      <c r="IU737">
        <v>1985</v>
      </c>
      <c r="IV737">
        <v>1</v>
      </c>
      <c r="IW737">
        <v>27</v>
      </c>
      <c r="IX737">
        <v>3.2</v>
      </c>
      <c r="IY737">
        <v>3.4</v>
      </c>
      <c r="IZ737">
        <v>1.13525</v>
      </c>
      <c r="JA737">
        <v>2.61963</v>
      </c>
      <c r="JB737">
        <v>1.49658</v>
      </c>
      <c r="JC737">
        <v>2.34375</v>
      </c>
      <c r="JD737">
        <v>1.54907</v>
      </c>
      <c r="JE737">
        <v>2.34253</v>
      </c>
      <c r="JF737">
        <v>32.6869</v>
      </c>
      <c r="JG737">
        <v>15.0689</v>
      </c>
      <c r="JH737">
        <v>18</v>
      </c>
      <c r="JI737">
        <v>481.288</v>
      </c>
      <c r="JJ737">
        <v>503.842</v>
      </c>
      <c r="JK737">
        <v>31.458</v>
      </c>
      <c r="JL737">
        <v>27.3314</v>
      </c>
      <c r="JM737">
        <v>29.9999</v>
      </c>
      <c r="JN737">
        <v>27.5345</v>
      </c>
      <c r="JO737">
        <v>27.5189</v>
      </c>
      <c r="JP737">
        <v>22.826</v>
      </c>
      <c r="JQ737">
        <v>20.366</v>
      </c>
      <c r="JR737">
        <v>78.95950000000001</v>
      </c>
      <c r="JS737">
        <v>31.435</v>
      </c>
      <c r="JT737">
        <v>420</v>
      </c>
      <c r="JU737">
        <v>23.6056</v>
      </c>
      <c r="JV737">
        <v>102.318</v>
      </c>
      <c r="JW737">
        <v>91.35639999999999</v>
      </c>
    </row>
    <row r="738" spans="1:283">
      <c r="A738">
        <v>720</v>
      </c>
      <c r="B738">
        <v>1761014900.1</v>
      </c>
      <c r="C738">
        <v>5234.099999904633</v>
      </c>
      <c r="D738" t="s">
        <v>1908</v>
      </c>
      <c r="E738" t="s">
        <v>1909</v>
      </c>
      <c r="F738">
        <v>5</v>
      </c>
      <c r="G738" t="s">
        <v>1850</v>
      </c>
      <c r="H738">
        <v>1761014892.1</v>
      </c>
      <c r="I738">
        <f>(J738)/1000</f>
        <v>0</v>
      </c>
      <c r="J738">
        <f>1000*DJ738*AH738*(DF738-DG738)/(100*CY738*(1000-AH738*DF738))</f>
        <v>0</v>
      </c>
      <c r="K738">
        <f>DJ738*AH738*(DE738-DD738*(1000-AH738*DG738)/(1000-AH738*DF738))/(100*CY738)</f>
        <v>0</v>
      </c>
      <c r="L738">
        <f>DD738 - IF(AH738&gt;1, K738*CY738*100.0/(AJ738), 0)</f>
        <v>0</v>
      </c>
      <c r="M738">
        <f>((S738-I738/2)*L738-K738)/(S738+I738/2)</f>
        <v>0</v>
      </c>
      <c r="N738">
        <f>M738*(DK738+DL738)/1000.0</f>
        <v>0</v>
      </c>
      <c r="O738">
        <f>(DD738 - IF(AH738&gt;1, K738*CY738*100.0/(AJ738), 0))*(DK738+DL738)/1000.0</f>
        <v>0</v>
      </c>
      <c r="P738">
        <f>2.0/((1/R738-1/Q738)+SIGN(R738)*SQRT((1/R738-1/Q738)*(1/R738-1/Q738) + 4*CZ738/((CZ738+1)*(CZ738+1))*(2*1/R738*1/Q738-1/Q738*1/Q738)))</f>
        <v>0</v>
      </c>
      <c r="Q738">
        <f>IF(LEFT(DA738,1)&lt;&gt;"0",IF(LEFT(DA738,1)="1",3.0,DB738),$D$5+$E$5*(DR738*DK738/($K$5*1000))+$F$5*(DR738*DK738/($K$5*1000))*MAX(MIN(CY738,$J$5),$I$5)*MAX(MIN(CY738,$J$5),$I$5)+$G$5*MAX(MIN(CY738,$J$5),$I$5)*(DR738*DK738/($K$5*1000))+$H$5*(DR738*DK738/($K$5*1000))*(DR738*DK738/($K$5*1000)))</f>
        <v>0</v>
      </c>
      <c r="R738">
        <f>I738*(1000-(1000*0.61365*exp(17.502*V738/(240.97+V738))/(DK738+DL738)+DF738)/2)/(1000*0.61365*exp(17.502*V738/(240.97+V738))/(DK738+DL738)-DF738)</f>
        <v>0</v>
      </c>
      <c r="S738">
        <f>1/((CZ738+1)/(P738/1.6)+1/(Q738/1.37)) + CZ738/((CZ738+1)/(P738/1.6) + CZ738/(Q738/1.37))</f>
        <v>0</v>
      </c>
      <c r="T738">
        <f>(CU738*CX738)</f>
        <v>0</v>
      </c>
      <c r="U738">
        <f>(DM738+(T738+2*0.95*5.67E-8*(((DM738+$B$9)+273)^4-(DM738+273)^4)-44100*I738)/(1.84*29.3*Q738+8*0.95*5.67E-8*(DM738+273)^3))</f>
        <v>0</v>
      </c>
      <c r="V738">
        <f>($C$9*DN738+$D$9*DO738+$E$9*U738)</f>
        <v>0</v>
      </c>
      <c r="W738">
        <f>0.61365*exp(17.502*V738/(240.97+V738))</f>
        <v>0</v>
      </c>
      <c r="X738">
        <f>(Y738/Z738*100)</f>
        <v>0</v>
      </c>
      <c r="Y738">
        <f>DF738*(DK738+DL738)/1000</f>
        <v>0</v>
      </c>
      <c r="Z738">
        <f>0.61365*exp(17.502*DM738/(240.97+DM738))</f>
        <v>0</v>
      </c>
      <c r="AA738">
        <f>(W738-DF738*(DK738+DL738)/1000)</f>
        <v>0</v>
      </c>
      <c r="AB738">
        <f>(-I738*44100)</f>
        <v>0</v>
      </c>
      <c r="AC738">
        <f>2*29.3*Q738*0.92*(DM738-V738)</f>
        <v>0</v>
      </c>
      <c r="AD738">
        <f>2*0.95*5.67E-8*(((DM738+$B$9)+273)^4-(V738+273)^4)</f>
        <v>0</v>
      </c>
      <c r="AE738">
        <f>T738+AD738+AB738+AC738</f>
        <v>0</v>
      </c>
      <c r="AF738">
        <v>1</v>
      </c>
      <c r="AG738">
        <v>0</v>
      </c>
      <c r="AH738">
        <f>IF(AF738*$H$15&gt;=AJ738,1.0,(AJ738/(AJ738-AF738*$H$15)))</f>
        <v>0</v>
      </c>
      <c r="AI738">
        <f>(AH738-1)*100</f>
        <v>0</v>
      </c>
      <c r="AJ738">
        <f>MAX(0,($B$15+$C$15*DR738)/(1+$D$15*DR738)*DK738/(DM738+273)*$E$15)</f>
        <v>0</v>
      </c>
      <c r="AK738" t="s">
        <v>420</v>
      </c>
      <c r="AL738" t="s">
        <v>420</v>
      </c>
      <c r="AM738">
        <v>0</v>
      </c>
      <c r="AN738">
        <v>0</v>
      </c>
      <c r="AO738">
        <f>1-AM738/AN738</f>
        <v>0</v>
      </c>
      <c r="AP738">
        <v>0</v>
      </c>
      <c r="AQ738" t="s">
        <v>420</v>
      </c>
      <c r="AR738" t="s">
        <v>420</v>
      </c>
      <c r="AS738">
        <v>0</v>
      </c>
      <c r="AT738">
        <v>0</v>
      </c>
      <c r="AU738">
        <f>1-AS738/AT738</f>
        <v>0</v>
      </c>
      <c r="AV738">
        <v>0.5</v>
      </c>
      <c r="AW738">
        <f>CV738</f>
        <v>0</v>
      </c>
      <c r="AX738">
        <f>K738</f>
        <v>0</v>
      </c>
      <c r="AY738">
        <f>AU738*AV738*AW738</f>
        <v>0</v>
      </c>
      <c r="AZ738">
        <f>(AX738-AP738)/AW738</f>
        <v>0</v>
      </c>
      <c r="BA738">
        <f>(AN738-AT738)/AT738</f>
        <v>0</v>
      </c>
      <c r="BB738">
        <f>AM738/(AO738+AM738/AT738)</f>
        <v>0</v>
      </c>
      <c r="BC738" t="s">
        <v>420</v>
      </c>
      <c r="BD738">
        <v>0</v>
      </c>
      <c r="BE738">
        <f>IF(BD738&lt;&gt;0, BD738, BB738)</f>
        <v>0</v>
      </c>
      <c r="BF738">
        <f>1-BE738/AT738</f>
        <v>0</v>
      </c>
      <c r="BG738">
        <f>(AT738-AS738)/(AT738-BE738)</f>
        <v>0</v>
      </c>
      <c r="BH738">
        <f>(AN738-AT738)/(AN738-BE738)</f>
        <v>0</v>
      </c>
      <c r="BI738">
        <f>(AT738-AS738)/(AT738-AM738)</f>
        <v>0</v>
      </c>
      <c r="BJ738">
        <f>(AN738-AT738)/(AN738-AM738)</f>
        <v>0</v>
      </c>
      <c r="BK738">
        <f>(BG738*BE738/AS738)</f>
        <v>0</v>
      </c>
      <c r="BL738">
        <f>(1-BK738)</f>
        <v>0</v>
      </c>
      <c r="CU738">
        <f>$B$13*DS738+$C$13*DT738+$F$13*EE738*(1-EH738)</f>
        <v>0</v>
      </c>
      <c r="CV738">
        <f>CU738*CW738</f>
        <v>0</v>
      </c>
      <c r="CW738">
        <f>($B$13*$D$11+$C$13*$D$11+$F$13*((ER738+EJ738)/MAX(ER738+EJ738+ES738, 0.1)*$I$11+ES738/MAX(ER738+EJ738+ES738, 0.1)*$J$11))/($B$13+$C$13+$F$13)</f>
        <v>0</v>
      </c>
      <c r="CX738">
        <f>($B$13*$K$11+$C$13*$K$11+$F$13*((ER738+EJ738)/MAX(ER738+EJ738+ES738, 0.1)*$P$11+ES738/MAX(ER738+EJ738+ES738, 0.1)*$Q$11))/($B$13+$C$13+$F$13)</f>
        <v>0</v>
      </c>
      <c r="CY738">
        <v>2.7</v>
      </c>
      <c r="CZ738">
        <v>0.5</v>
      </c>
      <c r="DA738" t="s">
        <v>421</v>
      </c>
      <c r="DB738">
        <v>2</v>
      </c>
      <c r="DC738">
        <v>1761014892.1</v>
      </c>
      <c r="DD738">
        <v>420.3732916666666</v>
      </c>
      <c r="DE738">
        <v>420.0214583333333</v>
      </c>
      <c r="DF738">
        <v>23.72735833333333</v>
      </c>
      <c r="DG738">
        <v>23.63629999999999</v>
      </c>
      <c r="DH738">
        <v>422.2830833333333</v>
      </c>
      <c r="DI738">
        <v>23.53500833333333</v>
      </c>
      <c r="DJ738">
        <v>500.0097083333333</v>
      </c>
      <c r="DK738">
        <v>90.64690833333333</v>
      </c>
      <c r="DL738">
        <v>0.03298958333333333</v>
      </c>
      <c r="DM738">
        <v>30.094025</v>
      </c>
      <c r="DN738">
        <v>29.99703333333333</v>
      </c>
      <c r="DO738">
        <v>999.9</v>
      </c>
      <c r="DP738">
        <v>0</v>
      </c>
      <c r="DQ738">
        <v>0</v>
      </c>
      <c r="DR738">
        <v>10000.12833333333</v>
      </c>
      <c r="DS738">
        <v>0</v>
      </c>
      <c r="DT738">
        <v>0.242856</v>
      </c>
      <c r="DU738">
        <v>0.3517506666666667</v>
      </c>
      <c r="DV738">
        <v>430.5899166666667</v>
      </c>
      <c r="DW738">
        <v>430.189625</v>
      </c>
      <c r="DX738">
        <v>0.09105219166666667</v>
      </c>
      <c r="DY738">
        <v>420.0214583333333</v>
      </c>
      <c r="DZ738">
        <v>23.63629999999999</v>
      </c>
      <c r="EA738">
        <v>2.150811666666667</v>
      </c>
      <c r="EB738">
        <v>2.142557916666667</v>
      </c>
      <c r="EC738">
        <v>18.60055833333334</v>
      </c>
      <c r="ED738">
        <v>18.5391375</v>
      </c>
      <c r="EE738">
        <v>0.00500078</v>
      </c>
      <c r="EF738">
        <v>0</v>
      </c>
      <c r="EG738">
        <v>0</v>
      </c>
      <c r="EH738">
        <v>0</v>
      </c>
      <c r="EI738">
        <v>221.1166666666666</v>
      </c>
      <c r="EJ738">
        <v>0.00500078</v>
      </c>
      <c r="EK738">
        <v>-14.85833333333333</v>
      </c>
      <c r="EL738">
        <v>-0.225</v>
      </c>
      <c r="EM738">
        <v>35.41129166666666</v>
      </c>
      <c r="EN738">
        <v>39.32791666666666</v>
      </c>
      <c r="EO738">
        <v>37.63</v>
      </c>
      <c r="EP738">
        <v>39.60391666666666</v>
      </c>
      <c r="EQ738">
        <v>38.44770833333333</v>
      </c>
      <c r="ER738">
        <v>0</v>
      </c>
      <c r="ES738">
        <v>0</v>
      </c>
      <c r="ET738">
        <v>0</v>
      </c>
      <c r="EU738">
        <v>1761014899.3</v>
      </c>
      <c r="EV738">
        <v>0</v>
      </c>
      <c r="EW738">
        <v>221.0115384615385</v>
      </c>
      <c r="EX738">
        <v>14.4786323255617</v>
      </c>
      <c r="EY738">
        <v>-8.622222173074242</v>
      </c>
      <c r="EZ738">
        <v>-14.9</v>
      </c>
      <c r="FA738">
        <v>15</v>
      </c>
      <c r="FB738">
        <v>1761014707.6</v>
      </c>
      <c r="FC738" t="s">
        <v>1851</v>
      </c>
      <c r="FD738">
        <v>1761014707.6</v>
      </c>
      <c r="FE738">
        <v>1761014696.1</v>
      </c>
      <c r="FF738">
        <v>22</v>
      </c>
      <c r="FG738">
        <v>-0.052</v>
      </c>
      <c r="FH738">
        <v>0</v>
      </c>
      <c r="FI738">
        <v>-1.91</v>
      </c>
      <c r="FJ738">
        <v>0.186</v>
      </c>
      <c r="FK738">
        <v>420</v>
      </c>
      <c r="FL738">
        <v>23</v>
      </c>
      <c r="FM738">
        <v>0.59</v>
      </c>
      <c r="FN738">
        <v>0.12</v>
      </c>
      <c r="FO738">
        <v>0.34869155</v>
      </c>
      <c r="FP738">
        <v>0.1425536060037519</v>
      </c>
      <c r="FQ738">
        <v>0.05792901792191457</v>
      </c>
      <c r="FR738">
        <v>1</v>
      </c>
      <c r="FS738">
        <v>221.1176470588235</v>
      </c>
      <c r="FT738">
        <v>9.387318467870481</v>
      </c>
      <c r="FU738">
        <v>7.122188633717593</v>
      </c>
      <c r="FV738">
        <v>0</v>
      </c>
      <c r="FW738">
        <v>0.074928183</v>
      </c>
      <c r="FX738">
        <v>0.2448240459287055</v>
      </c>
      <c r="FY738">
        <v>0.03382917728563482</v>
      </c>
      <c r="FZ738">
        <v>0</v>
      </c>
      <c r="GA738">
        <v>1</v>
      </c>
      <c r="GB738">
        <v>3</v>
      </c>
      <c r="GC738" t="s">
        <v>459</v>
      </c>
      <c r="GD738">
        <v>3.1096</v>
      </c>
      <c r="GE738">
        <v>2.72466</v>
      </c>
      <c r="GF738">
        <v>0.0888456</v>
      </c>
      <c r="GG738">
        <v>0.0885437</v>
      </c>
      <c r="GH738">
        <v>0.107735</v>
      </c>
      <c r="GI738">
        <v>0.108549</v>
      </c>
      <c r="GJ738">
        <v>23917.5</v>
      </c>
      <c r="GK738">
        <v>21650.5</v>
      </c>
      <c r="GL738">
        <v>26806.5</v>
      </c>
      <c r="GM738">
        <v>23958.7</v>
      </c>
      <c r="GN738">
        <v>38217.3</v>
      </c>
      <c r="GO738">
        <v>31498.1</v>
      </c>
      <c r="GP738">
        <v>46789.5</v>
      </c>
      <c r="GQ738">
        <v>37866.8</v>
      </c>
      <c r="GR738">
        <v>1.89543</v>
      </c>
      <c r="GS738">
        <v>1.88452</v>
      </c>
      <c r="GT738">
        <v>0.106446</v>
      </c>
      <c r="GU738">
        <v>0</v>
      </c>
      <c r="GV738">
        <v>28.2737</v>
      </c>
      <c r="GW738">
        <v>999.9</v>
      </c>
      <c r="GX738">
        <v>64.2</v>
      </c>
      <c r="GY738">
        <v>28.9</v>
      </c>
      <c r="GZ738">
        <v>28.3192</v>
      </c>
      <c r="HA738">
        <v>61.2983</v>
      </c>
      <c r="HB738">
        <v>20.9896</v>
      </c>
      <c r="HC738">
        <v>1</v>
      </c>
      <c r="HD738">
        <v>0.00804624</v>
      </c>
      <c r="HE738">
        <v>-2.2098</v>
      </c>
      <c r="HF738">
        <v>20.3233</v>
      </c>
      <c r="HG738">
        <v>5.22073</v>
      </c>
      <c r="HH738">
        <v>11.9798</v>
      </c>
      <c r="HI738">
        <v>4.96505</v>
      </c>
      <c r="HJ738">
        <v>3.276</v>
      </c>
      <c r="HK738">
        <v>9999</v>
      </c>
      <c r="HL738">
        <v>9999</v>
      </c>
      <c r="HM738">
        <v>9999</v>
      </c>
      <c r="HN738">
        <v>999.9</v>
      </c>
      <c r="HO738">
        <v>1.86362</v>
      </c>
      <c r="HP738">
        <v>1.85975</v>
      </c>
      <c r="HQ738">
        <v>1.85806</v>
      </c>
      <c r="HR738">
        <v>1.85942</v>
      </c>
      <c r="HS738">
        <v>1.85959</v>
      </c>
      <c r="HT738">
        <v>1.85806</v>
      </c>
      <c r="HU738">
        <v>1.85715</v>
      </c>
      <c r="HV738">
        <v>1.85211</v>
      </c>
      <c r="HW738">
        <v>0</v>
      </c>
      <c r="HX738">
        <v>0</v>
      </c>
      <c r="HY738">
        <v>0</v>
      </c>
      <c r="HZ738">
        <v>0</v>
      </c>
      <c r="IA738" t="s">
        <v>424</v>
      </c>
      <c r="IB738" t="s">
        <v>425</v>
      </c>
      <c r="IC738" t="s">
        <v>426</v>
      </c>
      <c r="ID738" t="s">
        <v>426</v>
      </c>
      <c r="IE738" t="s">
        <v>426</v>
      </c>
      <c r="IF738" t="s">
        <v>426</v>
      </c>
      <c r="IG738">
        <v>0</v>
      </c>
      <c r="IH738">
        <v>100</v>
      </c>
      <c r="II738">
        <v>100</v>
      </c>
      <c r="IJ738">
        <v>-1.91</v>
      </c>
      <c r="IK738">
        <v>0.1912</v>
      </c>
      <c r="IL738">
        <v>-2.701380228693328</v>
      </c>
      <c r="IM738">
        <v>0.001328113201692861</v>
      </c>
      <c r="IN738">
        <v>1.538283238170363E-06</v>
      </c>
      <c r="IO738">
        <v>-5.795655626708063E-10</v>
      </c>
      <c r="IP738">
        <v>-0.06022390184265988</v>
      </c>
      <c r="IQ738">
        <v>-0.004593102289677449</v>
      </c>
      <c r="IR738">
        <v>0.0008253994458280543</v>
      </c>
      <c r="IS738">
        <v>-7.403632370499484E-06</v>
      </c>
      <c r="IT738">
        <v>2</v>
      </c>
      <c r="IU738">
        <v>1985</v>
      </c>
      <c r="IV738">
        <v>1</v>
      </c>
      <c r="IW738">
        <v>27</v>
      </c>
      <c r="IX738">
        <v>3.2</v>
      </c>
      <c r="IY738">
        <v>3.4</v>
      </c>
      <c r="IZ738">
        <v>1.13525</v>
      </c>
      <c r="JA738">
        <v>2.61108</v>
      </c>
      <c r="JB738">
        <v>1.49658</v>
      </c>
      <c r="JC738">
        <v>2.34375</v>
      </c>
      <c r="JD738">
        <v>1.54907</v>
      </c>
      <c r="JE738">
        <v>2.44507</v>
      </c>
      <c r="JF738">
        <v>32.6869</v>
      </c>
      <c r="JG738">
        <v>15.0777</v>
      </c>
      <c r="JH738">
        <v>18</v>
      </c>
      <c r="JI738">
        <v>481.451</v>
      </c>
      <c r="JJ738">
        <v>503.775</v>
      </c>
      <c r="JK738">
        <v>31.4518</v>
      </c>
      <c r="JL738">
        <v>27.3302</v>
      </c>
      <c r="JM738">
        <v>29.9999</v>
      </c>
      <c r="JN738">
        <v>27.5334</v>
      </c>
      <c r="JO738">
        <v>27.5189</v>
      </c>
      <c r="JP738">
        <v>22.8253</v>
      </c>
      <c r="JQ738">
        <v>20.366</v>
      </c>
      <c r="JR738">
        <v>78.95950000000001</v>
      </c>
      <c r="JS738">
        <v>31.4264</v>
      </c>
      <c r="JT738">
        <v>420</v>
      </c>
      <c r="JU738">
        <v>23.6097</v>
      </c>
      <c r="JV738">
        <v>102.318</v>
      </c>
      <c r="JW738">
        <v>91.35639999999999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2025-10-21T02:51:58Z</dcterms:created>
  <dcterms:modified xsi:type="dcterms:W3CDTF">2025-10-21T02:51:58Z</dcterms:modified>
</cp:coreProperties>
</file>